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hidePivotFieldList="1" defaultThemeVersion="166925"/>
  <mc:AlternateContent xmlns:mc="http://schemas.openxmlformats.org/markup-compatibility/2006">
    <mc:Choice Requires="x15">
      <x15ac:absPath xmlns:x15ac="http://schemas.microsoft.com/office/spreadsheetml/2010/11/ac" url="C:\Users\marciak.pawel\Documents\system F-K nowy finansowo księgowy\2 wstępne konsultacje rynkowe - listopad 2022\materiały z BPP\"/>
    </mc:Choice>
  </mc:AlternateContent>
  <xr:revisionPtr revIDLastSave="0" documentId="13_ncr:1_{9107D97B-89AE-4B2B-BAAA-A8A0BE0EA5AA}" xr6:coauthVersionLast="45" xr6:coauthVersionMax="47" xr10:uidLastSave="{00000000-0000-0000-0000-000000000000}"/>
  <bookViews>
    <workbookView xWindow="-108" yWindow="-108" windowWidth="23256" windowHeight="12576" tabRatio="940" xr2:uid="{C76EF333-E5AC-458D-9E3B-2D1E7533CDCD}"/>
  </bookViews>
  <sheets>
    <sheet name="Raporty" sheetId="4" r:id="rId1"/>
    <sheet name="DK UE 1" sheetId="79" r:id="rId2"/>
    <sheet name="DK UE 2" sheetId="80" r:id="rId3"/>
    <sheet name="DK UE 3" sheetId="81" r:id="rId4"/>
    <sheet name="DK UE 4" sheetId="82" r:id="rId5"/>
    <sheet name="DK UE 5" sheetId="83" r:id="rId6"/>
    <sheet name="DK UE 6" sheetId="84" r:id="rId7"/>
    <sheet name="DK UE 7" sheetId="125" r:id="rId8"/>
    <sheet name="DK UE 8" sheetId="85" r:id="rId9"/>
    <sheet name="DK UE 9" sheetId="15" r:id="rId10"/>
    <sheet name="DK UE 10" sheetId="16" r:id="rId11"/>
    <sheet name="DK UE 11" sheetId="17" r:id="rId12"/>
    <sheet name="DK UE 12" sheetId="86" r:id="rId13"/>
    <sheet name="DK UE 13" sheetId="123" r:id="rId14"/>
    <sheet name="DK UE 14" sheetId="87" r:id="rId15"/>
    <sheet name="DK UE 15" sheetId="88" r:id="rId16"/>
    <sheet name="DK UE 16" sheetId="18" r:id="rId17"/>
    <sheet name="DK UE 17" sheetId="89" r:id="rId18"/>
    <sheet name="DK UE 18" sheetId="90" r:id="rId19"/>
    <sheet name="DK UE 19" sheetId="91" r:id="rId20"/>
    <sheet name="DK UE 20" sheetId="19" r:id="rId21"/>
    <sheet name="DK UE 21" sheetId="20" r:id="rId22"/>
    <sheet name="DK UE 21s" sheetId="21" r:id="rId23"/>
    <sheet name="DK UE 22" sheetId="22" r:id="rId24"/>
    <sheet name="DK UE 23" sheetId="59" r:id="rId25"/>
    <sheet name="DK UE 24" sheetId="40" r:id="rId26"/>
    <sheet name="DK UE 25" sheetId="41" r:id="rId27"/>
    <sheet name="DK UE 26" sheetId="23" r:id="rId28"/>
    <sheet name="DK UE 27" sheetId="75" r:id="rId29"/>
    <sheet name="DK UE 28" sheetId="25" r:id="rId30"/>
    <sheet name="DK UE 29" sheetId="24" r:id="rId31"/>
    <sheet name="DK UE 30" sheetId="26" r:id="rId32"/>
    <sheet name="DK UE 32.1" sheetId="92" r:id="rId33"/>
    <sheet name="DK UE 32.2" sheetId="93" r:id="rId34"/>
    <sheet name="DK UE 33" sheetId="124" r:id="rId35"/>
    <sheet name="DK UE 34" sheetId="95" r:id="rId36"/>
    <sheet name="DK UE 35" sheetId="27" r:id="rId37"/>
    <sheet name="DK UE 36" sheetId="28" r:id="rId38"/>
    <sheet name="DK UE 37" sheetId="96" r:id="rId39"/>
    <sheet name="DK UE 38" sheetId="97" r:id="rId40"/>
    <sheet name="DK UE 40" sheetId="98" r:id="rId41"/>
    <sheet name="DK UE 41" sheetId="34" r:id="rId42"/>
    <sheet name="DK UE 42" sheetId="29" r:id="rId43"/>
    <sheet name="DK UE 43" sheetId="76" r:id="rId44"/>
    <sheet name="DK UE 44.1" sheetId="30" r:id="rId45"/>
    <sheet name="DK UE 44.2" sheetId="31" r:id="rId46"/>
    <sheet name="DK UE 44.3" sheetId="32" r:id="rId47"/>
    <sheet name="DK UE 45" sheetId="33" r:id="rId48"/>
    <sheet name="DK UE 46" sheetId="99" r:id="rId49"/>
    <sheet name="DK UE 48" sheetId="100" r:id="rId50"/>
    <sheet name="DK UE 49" sheetId="35" r:id="rId51"/>
    <sheet name="DK UE 50" sheetId="36" r:id="rId52"/>
    <sheet name="DK UE 51" sheetId="37" r:id="rId53"/>
    <sheet name="DK UE 52" sheetId="101" r:id="rId54"/>
    <sheet name="DK UE 53" sheetId="102" r:id="rId55"/>
    <sheet name="DK UE 54" sheetId="103" r:id="rId56"/>
    <sheet name="DK UE 55" sheetId="104" r:id="rId57"/>
    <sheet name="DK UE 57" sheetId="38" r:id="rId58"/>
    <sheet name="DK UE 59" sheetId="105" r:id="rId59"/>
    <sheet name="DK UE 61" sheetId="39" r:id="rId60"/>
    <sheet name="DK UE 62" sheetId="106" r:id="rId61"/>
    <sheet name="DK UE 63" sheetId="107" r:id="rId62"/>
    <sheet name="DK UE 64a" sheetId="42" r:id="rId63"/>
    <sheet name="DK UE 64s" sheetId="77" r:id="rId64"/>
    <sheet name="DK UE 64wb" sheetId="78" r:id="rId65"/>
    <sheet name="DK UE 65" sheetId="43" r:id="rId66"/>
    <sheet name="DK UE 66" sheetId="44" r:id="rId67"/>
    <sheet name="DK UE 67" sheetId="45" r:id="rId68"/>
    <sheet name="DK UE 68" sheetId="46" r:id="rId69"/>
    <sheet name="DK UE 70" sheetId="47" r:id="rId70"/>
    <sheet name="DK UE 72" sheetId="49" r:id="rId71"/>
    <sheet name="DK UE 78" sheetId="50" r:id="rId72"/>
    <sheet name="DK UE 79" sheetId="51" r:id="rId73"/>
    <sheet name="DK UE 81" sheetId="108" r:id="rId74"/>
    <sheet name="DK UE 85" sheetId="52" r:id="rId75"/>
    <sheet name="DK UE 86" sheetId="53" r:id="rId76"/>
    <sheet name="DK UE 88" sheetId="109" r:id="rId77"/>
    <sheet name="DK UE 89" sheetId="110" r:id="rId78"/>
    <sheet name="DK UE 90" sheetId="54" r:id="rId79"/>
    <sheet name="DK UE 93" sheetId="111" r:id="rId80"/>
    <sheet name="DK UE 98" sheetId="55" r:id="rId81"/>
    <sheet name="DK UE 102" sheetId="112" r:id="rId82"/>
    <sheet name="DK UE 104" sheetId="113" r:id="rId83"/>
    <sheet name="DK UE 105" sheetId="114" r:id="rId84"/>
    <sheet name="DK UE 106" sheetId="56" r:id="rId85"/>
    <sheet name="DK UE 107" sheetId="115" r:id="rId86"/>
    <sheet name="DK UE 108" sheetId="57" r:id="rId87"/>
    <sheet name="DK UE 109" sheetId="116" r:id="rId88"/>
    <sheet name="DK UE 110" sheetId="58" r:id="rId89"/>
    <sheet name="DK UE 112" sheetId="117" r:id="rId90"/>
    <sheet name="DK UE 113" sheetId="119" r:id="rId91"/>
    <sheet name="DK UE 114" sheetId="118" r:id="rId92"/>
    <sheet name="DK UE 115" sheetId="60" r:id="rId93"/>
    <sheet name="DK UE 116" sheetId="61" r:id="rId94"/>
    <sheet name="DK UE 117" sheetId="62" r:id="rId95"/>
    <sheet name="DK UE 118" sheetId="63" r:id="rId96"/>
    <sheet name="DK UE 119" sheetId="64" r:id="rId97"/>
    <sheet name="DK UE 120" sheetId="65" r:id="rId98"/>
    <sheet name="DK UE 121" sheetId="66" r:id="rId99"/>
    <sheet name="DK UE 122" sheetId="67" r:id="rId100"/>
    <sheet name="DK UE 123" sheetId="68" r:id="rId101"/>
    <sheet name="DK UE 125" sheetId="69" r:id="rId102"/>
    <sheet name="DK UE 126" sheetId="70" r:id="rId103"/>
    <sheet name="DK UE 127" sheetId="120" r:id="rId104"/>
    <sheet name="DK UE 128" sheetId="121" r:id="rId105"/>
    <sheet name="DK UE 129" sheetId="71" r:id="rId106"/>
    <sheet name="DK UE 130" sheetId="122" r:id="rId107"/>
    <sheet name="DK UE 131" sheetId="72" r:id="rId108"/>
    <sheet name="DK UE 132" sheetId="73" r:id="rId109"/>
    <sheet name="DK UE 133" sheetId="74" r:id="rId110"/>
  </sheets>
  <definedNames>
    <definedName name="_xlnm._FilterDatabase" localSheetId="98" hidden="1">'DK UE 121'!$A$17:$AB$109</definedName>
    <definedName name="_xlnm._FilterDatabase" localSheetId="21" hidden="1">'DK UE 21'!$A$17:$AC$87</definedName>
    <definedName name="_xlnm._FilterDatabase" localSheetId="27" hidden="1">'DK UE 26'!$A$24:$O$1663</definedName>
    <definedName name="_xlnm._FilterDatabase" localSheetId="34" hidden="1">'DK UE 33'!$A$24:$O$1663</definedName>
    <definedName name="_xlnm._FilterDatabase" localSheetId="45" hidden="1">'DK UE 44.2'!$A$15:$J$63</definedName>
    <definedName name="_xlnm._FilterDatabase" localSheetId="52" hidden="1">'DK UE 51'!$A$39:$W$62</definedName>
    <definedName name="_xlnm._FilterDatabase" localSheetId="0" hidden="1">Raporty!$A$1:$N$264</definedName>
    <definedName name="_xlnm.Print_Area" localSheetId="40">'DK UE 40'!$A$1:$L$19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 i="119" l="1"/>
  <c r="E20" i="119"/>
  <c r="F20" i="119"/>
  <c r="D22" i="119"/>
  <c r="E22" i="119"/>
  <c r="E23" i="119" s="1"/>
  <c r="F22" i="119"/>
  <c r="D23" i="119"/>
  <c r="F23" i="119"/>
  <c r="D29" i="119"/>
  <c r="E29" i="119"/>
  <c r="F29" i="119"/>
  <c r="D31" i="119"/>
  <c r="E31" i="119"/>
  <c r="F31" i="119"/>
  <c r="D32" i="119"/>
  <c r="E32" i="119"/>
  <c r="F32" i="119"/>
  <c r="C25" i="103"/>
  <c r="D25" i="103"/>
  <c r="E25" i="103"/>
  <c r="F25" i="103"/>
  <c r="G25" i="103"/>
  <c r="I25" i="103"/>
  <c r="K25" i="103"/>
  <c r="L25" i="103"/>
  <c r="M25" i="103"/>
  <c r="N25" i="103"/>
  <c r="O25" i="103"/>
  <c r="P25" i="103"/>
  <c r="R25" i="103"/>
  <c r="T25" i="103"/>
  <c r="V25" i="103"/>
  <c r="X25" i="103"/>
  <c r="Z25" i="103"/>
  <c r="AB25" i="103"/>
  <c r="AD25" i="103"/>
  <c r="AF25" i="103"/>
  <c r="E12" i="98"/>
  <c r="F12" i="98"/>
  <c r="G12" i="98"/>
  <c r="B10" i="74" l="1"/>
  <c r="B9" i="74"/>
  <c r="B954" i="65"/>
  <c r="C22" i="39" a="1"/>
  <c r="C22" i="39" s="1"/>
  <c r="R20" i="38"/>
  <c r="A30" i="27"/>
  <c r="A28" i="27"/>
  <c r="A26" i="27"/>
  <c r="A21" i="27"/>
  <c r="A18" i="27"/>
  <c r="A15" i="27"/>
  <c r="A12" i="27"/>
  <c r="A10" i="27"/>
  <c r="A7" i="27"/>
  <c r="N3" i="27"/>
  <c r="D17" i="24"/>
  <c r="D16" i="24"/>
  <c r="D15" i="24"/>
  <c r="D14" i="24"/>
  <c r="D13" i="24"/>
  <c r="D12" i="24"/>
  <c r="D9" i="24"/>
  <c r="D8" i="24"/>
  <c r="D7" i="24"/>
  <c r="A32" i="18"/>
  <c r="A31" i="18"/>
  <c r="A30" i="18"/>
  <c r="A29" i="18"/>
  <c r="A28" i="18"/>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<sst xmlns="http://schemas.openxmlformats.org/spreadsheetml/2006/main" count="29736" uniqueCount="10151">
  <si>
    <t>Proces księgowania w Zobowiązaniach</t>
  </si>
  <si>
    <t>Raport transakcji niezaksięgowanych</t>
  </si>
  <si>
    <t>Rejestr wpłat nierozliczonych</t>
  </si>
  <si>
    <t>Analiza konta - szczegóły Zobowiązań (180 znaków)</t>
  </si>
  <si>
    <t>Analiza konta - szczegóły księgi pomocniczej (180 znaków)</t>
  </si>
  <si>
    <t>Dziennik - Polska</t>
  </si>
  <si>
    <t>Księga Główna - (180 znaków)</t>
  </si>
  <si>
    <t>Plan kont - wykaz nieaktywnych kont</t>
  </si>
  <si>
    <t>EBSUE - Raport - nierozliczone konta - Zabezpieczenia majątkowe</t>
  </si>
  <si>
    <t>EBSUE - Raport dokonanych odpisów aktualizujących - analityczny</t>
  </si>
  <si>
    <t>EBSUE - Raport dokonanych odpisów aktualizujących - syntetyczny</t>
  </si>
  <si>
    <t>EBSUE - Raport kodów Selektora dla wyciągów bankowych (EXCEL)</t>
  </si>
  <si>
    <t>EBSUE - Raport nierozliczonych/rozliczonych zapisów dla wyprzedzającego finansowania i zaliczki (EXCEL)</t>
  </si>
  <si>
    <t>EBSUE - Raport wpłat rozliczonych przez Agencję (EXCEL)</t>
  </si>
  <si>
    <t>EBSUE - Zestawienie obrotów i sald - EXCEL</t>
  </si>
  <si>
    <t>EBSUE - Raport udzielonych dopłat do oprocentowania ostatecznym odbiorom w ramach Instrumentów Finansowych</t>
  </si>
  <si>
    <t>EBSUE - Raport udzielonych gwarancji ostatecznym odbiorcom w ramach Instrumentów Finansowych</t>
  </si>
  <si>
    <t>EBSUE - Raport z systemów wdrożeniowych</t>
  </si>
  <si>
    <t>EBSUE - Raport - Nierozliczone saldo zobowiązań (Excel)</t>
  </si>
  <si>
    <t>EBSUE - Raport przekroczenia przyznanej płatności</t>
  </si>
  <si>
    <t>EBSUE - Raport przetwarzania LZP (N) 2013 B</t>
  </si>
  <si>
    <t>EBSUE - Raport przetwarzania LZP (Zaliczki)</t>
  </si>
  <si>
    <t>EBSUE - Raport rozliczenia zaliczek transzowych</t>
  </si>
  <si>
    <t>EBSUE - Raport uzgodnieniowy z należności</t>
  </si>
  <si>
    <t>EBSUE - Raport uzgodnieniowy z należności + odpisy</t>
  </si>
  <si>
    <t>EBSUE - Raport uzgodnieniowy z należności - rozszerzony</t>
  </si>
  <si>
    <t>Raport zapisów księgowych</t>
  </si>
  <si>
    <t>Zobowiązania</t>
  </si>
  <si>
    <t>Należności</t>
  </si>
  <si>
    <t>Protokół weryfikacji sald należności i sald odpisów</t>
  </si>
  <si>
    <t>Raport - nierozliczone konta - Zabezpieczenia majątkowe</t>
  </si>
  <si>
    <t>Nierozliczone konta - Zabezpieczenia gotówkowe/Gwarancje bankowe i inne formy zabezpieczeń bezgotówkowych</t>
  </si>
  <si>
    <t>Raport - nierozliczone konta - Rozrachunki z Ministerstwem Finansów</t>
  </si>
  <si>
    <t>Raport - nierozliczone konta - Rozrachunki z Ministerstwem Rolnictwa</t>
  </si>
  <si>
    <t>Raport - nierozliczone konta - Fundusze Zobowiązań</t>
  </si>
  <si>
    <t>Raport kodów budżetowych (Nal)</t>
  </si>
  <si>
    <t>Raport kodów budżetowych (Zob)</t>
  </si>
  <si>
    <t>Raport dokonanych odpisów aktualizujących - analityczny</t>
  </si>
  <si>
    <t>Raport dokonanych odpisów aktualizujących - syntetyczny</t>
  </si>
  <si>
    <t>Raport kodów Selektora dla wyciągów bankowych</t>
  </si>
  <si>
    <t>Raport kodów Selektora dla wyciągów bankowych (EXCEL)</t>
  </si>
  <si>
    <t>Raport księgowy kont modułu Należności</t>
  </si>
  <si>
    <t>Raport księgowy kont modułu Zobowiązań</t>
  </si>
  <si>
    <t>Raport księgowy kont modułu Zobowiązań - XML</t>
  </si>
  <si>
    <t>Raport okresowy zdarzeń księgowych</t>
  </si>
  <si>
    <t>Raport wpłat rozliczonych przez Agencję</t>
  </si>
  <si>
    <t>Raport wpłat rozliczonych przez Agencję (EXCEL)</t>
  </si>
  <si>
    <t>Raport zbiorczy zapisów księgowych</t>
  </si>
  <si>
    <t>Raport zbiorczy zapisów księgowych - XML</t>
  </si>
  <si>
    <t>Raport ze zrealizowanych płatności (GL) (C)</t>
  </si>
  <si>
    <t>Raport ZPP według numeru Partii</t>
  </si>
  <si>
    <t>Raport wstrzymanych przez DKs Zleceń Płatności z Listy Zleceń Płatności</t>
  </si>
  <si>
    <t>Stan należności ogółem</t>
  </si>
  <si>
    <t>Stan zobowiązań ogółem</t>
  </si>
  <si>
    <t>Wydruk dokumentu księgowego</t>
  </si>
  <si>
    <t>Wydruk dokumentu księgowego PDF</t>
  </si>
  <si>
    <t>Zapisy księgowe wybranego Beneficjenta</t>
  </si>
  <si>
    <t>Zbiorczy dokument księgowy numer … z dnia …</t>
  </si>
  <si>
    <t>Zestawienie obrotów i sald</t>
  </si>
  <si>
    <t>Zestawienie obrotów i sald - EXCEL</t>
  </si>
  <si>
    <t>Zestawienie sald syntetycznych</t>
  </si>
  <si>
    <t>Zestawienie zwróconych przez DKs dokumentów</t>
  </si>
  <si>
    <t>Raport udzielonych dopłat do oprocentowania ostatecznym odbiorom w ramach Instrumentów Finansowych</t>
  </si>
  <si>
    <t>Raport udzielonych gwarancji ostatecznym odbiorcom w ramach Instrumentów Finansowych</t>
  </si>
  <si>
    <t>Raport z systemów wdrożeniowych</t>
  </si>
  <si>
    <t>Dowód księgowy - Zobowiązania</t>
  </si>
  <si>
    <t>Dowód księgowy – Zobowiązania PDF</t>
  </si>
  <si>
    <t>Lista zleceń płatności w ramach funduszu EFRG (Excel)2013</t>
  </si>
  <si>
    <t>Raport - Nierozliczone saldo zobowiązań</t>
  </si>
  <si>
    <t>Raport - Nierozliczone saldo zobowiązań (Excel)</t>
  </si>
  <si>
    <t>Raport - Nierozliczone saldo zobowiązań (TXT)</t>
  </si>
  <si>
    <t>Raport ZP na dany dzień, o danym statusie</t>
  </si>
  <si>
    <t>Raport eLZP z systemu RED</t>
  </si>
  <si>
    <t>Raport księgowy kont modułu Zobowiązań (B) - XML</t>
  </si>
  <si>
    <t>Raport księgowy kont modułu Zobowiązań (zbiorczy PLN)</t>
  </si>
  <si>
    <t>Raport księgowy kont modułu Zobowiązań (zbiorczy PLN) - XML</t>
  </si>
  <si>
    <t>Raport masowego rozliczenia finansowego (EFRG)</t>
  </si>
  <si>
    <t>Raport masowego rozliczenia finansowego (EFRG) PDF</t>
  </si>
  <si>
    <t>Raport podziału procentowego sankcji cc w module Należności dla EFRG</t>
  </si>
  <si>
    <t>Raport podziału procentowego sankcji cc w module Należności dla EFRG PDF</t>
  </si>
  <si>
    <t>Raport przekroczenia przyznanej płatności</t>
  </si>
  <si>
    <t>Raport przekroczenia przyznanej płatności PDF</t>
  </si>
  <si>
    <t>Raport przetwarzania LZP - XML</t>
  </si>
  <si>
    <t>Raport przetwarzania LZP (N)</t>
  </si>
  <si>
    <t>Raport przetwarzania LZP (N) 2013 A</t>
  </si>
  <si>
    <t>Raport przetwarzania LZP (N) 2013 B</t>
  </si>
  <si>
    <t>Raport przetwarzania LZP (Zaliczki)</t>
  </si>
  <si>
    <t>Raport przetwarzania ZP z LZP</t>
  </si>
  <si>
    <t>Raport przyjętych i zaksięgowanych Zleceń Płatności z Listy Zleceń Płatności po statusach systemowych</t>
  </si>
  <si>
    <t>Raport przyjętych i zaksięgowanych Zleceń Płatności z Listy Zleceń Płatności po statusach systemowych - XML</t>
  </si>
  <si>
    <t>Raport rozliczenia zaliczek transzowych PDF</t>
  </si>
  <si>
    <t>Raport rozliczenia zaliczek transzowych</t>
  </si>
  <si>
    <t>Raport rozliczenia finansowego</t>
  </si>
  <si>
    <t>Raport rozliczenia finansowego PDF</t>
  </si>
  <si>
    <t>Raport rozliczenia płatności zaliczkowej</t>
  </si>
  <si>
    <t>Raport rozliczenia płatności technicznych</t>
  </si>
  <si>
    <t>Raport rozliczenia płatności technicznych excel</t>
  </si>
  <si>
    <t>Raport rozliczenia płatności technicznych PDF</t>
  </si>
  <si>
    <t>Raport rozliczeń płatności obszarowych PROW</t>
  </si>
  <si>
    <t>Raport rozliczeń płatności obszarowych PROW - PDF</t>
  </si>
  <si>
    <t>Raport wstrzymanych przez DK  Zleceń Płatności z Listy Zleceń Płatności (W podziale na jednostki)</t>
  </si>
  <si>
    <t>Raport wstrzymanych przez DK  Zleceń Płatności z Listy Zleceń Płatności</t>
  </si>
  <si>
    <t>Raport wstrzymanych przez DK  Zleceń Płatności z Listy Zleceń Płatności - PDF</t>
  </si>
  <si>
    <t>Raport wstrzymanych przez DKs Zleceń Płatności z Listy Zleceń Płatności - PDF</t>
  </si>
  <si>
    <t>Raport wstrzymanych płatności do wyjaśnienia</t>
  </si>
  <si>
    <t>Raport wstrzymanych zleceń płatności uwzględniający wykluczonych</t>
  </si>
  <si>
    <t>Raport wstrzymanych zleceń płatności uwzględniający wykluczonych - PDF</t>
  </si>
  <si>
    <t>Raport wycofania Rozliczenia Finansowego</t>
  </si>
  <si>
    <t>Raport wycofania Rozliczenia Finansowego PDF</t>
  </si>
  <si>
    <t>Raport wycofania Rozliczenia Redukcji PDF</t>
  </si>
  <si>
    <t>Raport wycofania rozliczenia płatności zaliczkowej</t>
  </si>
  <si>
    <t>Raport wyjątków na koniec okresu - Zobowiązania</t>
  </si>
  <si>
    <t>Raport zapisów księgowych beneficjenta</t>
  </si>
  <si>
    <t>Wydruk Księgowego dokumentu zobowiązań</t>
  </si>
  <si>
    <t>Zestawienie zaimportowanych korekt ze ZSZIK</t>
  </si>
  <si>
    <t>Zestawienie zaimportowanych korekt ze ZSZIK PDF</t>
  </si>
  <si>
    <t>Raport księgowy kont modułu Należności CSV</t>
  </si>
  <si>
    <t>Raport księgowy kont modułu Należności syntetyczny</t>
  </si>
  <si>
    <t>Raport odpisów od wpłat niepobranych do dyspozycji płatności</t>
  </si>
  <si>
    <t>Raport odpisów od wpłat oznaczonych w dyspozycjach płatności jako zwrot i niepobranych ponownie</t>
  </si>
  <si>
    <t>Raport uzgodnieniowy z należności</t>
  </si>
  <si>
    <t>Raport uzgodnieniowy z należności + odpisy</t>
  </si>
  <si>
    <t>Raport niepobranych rozliczeń</t>
  </si>
  <si>
    <t>Raport niepobranych odrozliczeń</t>
  </si>
  <si>
    <t>Raport niepobranych rozliczeń i odrozliczeń</t>
  </si>
  <si>
    <t>Raport rozliczeń transakcji kosztowych niepobranych do dyspozycji płatności</t>
  </si>
  <si>
    <t>Raport transakcji zaliczkowych (EFRG)</t>
  </si>
  <si>
    <t>Raport Monit dotyczący otwartego salda klienta</t>
  </si>
  <si>
    <t>Raport należności beneficjenta (Excel)</t>
  </si>
  <si>
    <t>Raport zaległości - 4 przedziałowy</t>
  </si>
  <si>
    <t>Raport zaległości - 7 przedziałowy</t>
  </si>
  <si>
    <t>Zbiorcze zestawienie należności niewindykacyjnych (finansowych)</t>
  </si>
  <si>
    <t>Dowód księgowy - KG - prezntuje zapisy w ramach umowy bądź Zlecenia Płatności</t>
  </si>
  <si>
    <t>Raport dla rozliczenia zaliczki ( w ramach funduszu EFRG)</t>
  </si>
  <si>
    <t>Raport kodów Selektora dla wyciągów bankowych (również eksport do formatu EXCEL)</t>
  </si>
  <si>
    <t>Raport nierozliczonych/rozliczonych zapisów dla wyprzedzającego finansowania i zaliczki (również eksport do formatu EXCEL)</t>
  </si>
  <si>
    <t>Zestawienie obrotów i sald - analitycznie w zakresie daty od i do</t>
  </si>
  <si>
    <t>Zestawienie sald syntetycznych - bis- - zebrane z dwóch ksiąg(funduszy)</t>
  </si>
  <si>
    <t>Zestawienie obrotów i sald dla programów (można podać zakres wielu lat)</t>
  </si>
  <si>
    <t>Ostatni status na LZP - raport prezentuje dokumenty dla danego statusu oraz wstrzymań</t>
  </si>
  <si>
    <t>Raport przetwarzania LZP - raport prezentuje jakie dokumenty zostały przekazane na jaki status</t>
  </si>
  <si>
    <t>Raport przyjętych i zaksięgowanych w podziale na jednostki wdrażające</t>
  </si>
  <si>
    <t>Raport wyjątków na koniec okresu ( istotne przy zamknięciu miesiąca - weryfikacja różnych  przypadków blokujących zamknięcie)</t>
  </si>
  <si>
    <t>Raport rozliczenia wniosków transferowych ( przykład: przypadek zmiany beneficjenta w wyniku przyjęcia spadku)</t>
  </si>
  <si>
    <t>Raport nieprzesłanych pozycji z modułów ZOB lub NAL do KG</t>
  </si>
  <si>
    <t>Raport uzgodnieniowy z należności - rozszerzony (Beneficjenci w podziale na osoby fizyczne i prawne)</t>
  </si>
  <si>
    <t>Tworzenie pliku JPK V7M 2</t>
  </si>
  <si>
    <t>Tworzenie pliku JPK dla VAT</t>
  </si>
  <si>
    <t>Tworzenie pliku JPK dla faktur</t>
  </si>
  <si>
    <t>Tworzenie pliku JPK dla ksiąg rachunkowych</t>
  </si>
  <si>
    <t>Tworzenie pliku JPK dla wyciągu bankowego</t>
  </si>
  <si>
    <t>Import Zleceń Korygujących Zaliczkowych</t>
  </si>
  <si>
    <t>Uniwersalny Import Zleceń Płatności</t>
  </si>
  <si>
    <t>Import list zleceń płatności z IACSPlus</t>
  </si>
  <si>
    <t>Import list zleceń korygujących z IACSPlus</t>
  </si>
  <si>
    <t>Import korekt Sankcji CC</t>
  </si>
  <si>
    <t>Import Sankcji CC do modułu MZP/Zobowiązań</t>
  </si>
  <si>
    <t>Masowy import ZK in plus ze ZSZIK</t>
  </si>
  <si>
    <t>Masowy import ZK ze ZSZIK (FIX)</t>
  </si>
  <si>
    <t>Eksport danych JST do pliku CSV</t>
  </si>
  <si>
    <t>Mechanizm korygujący wycofanie rozliczenia zaliczki</t>
  </si>
  <si>
    <t xml:space="preserve">Mechanizm rozliczenia finansowego z tytułu 100% redukcji płatności </t>
  </si>
  <si>
    <t>Mechanizm rozliczenia zlecenia korygującego ze zleceniem podlegającym redukcji płatności</t>
  </si>
  <si>
    <t>Mechanizm wycofania rozliczenia finansowego z tytułu 100% redukcji płatności</t>
  </si>
  <si>
    <t>Rozliczenie zaliczki z płatnością końcową</t>
  </si>
  <si>
    <t>Usuwanie zbiorcze Zleceń Płatności</t>
  </si>
  <si>
    <t>Usuwanie danych z uniwersalnego interfejsu zobowiązań</t>
  </si>
  <si>
    <t>Raport rozliczenia redukcji ( raport prezentujący zapisy w KG specyficzny dla danego typu płatności)</t>
  </si>
  <si>
    <t>Raport dyscypliny finansowej ( raport prezentujący zapisy w KG specyficzny dla danego typu płatności)</t>
  </si>
  <si>
    <t>Raport Modulacja płatności - raport prezentujący zapisy w KG specyficzny dla danego typu płatności (CSV)</t>
  </si>
  <si>
    <t>Dziennik Polska PL/SQL - raport Dziennik Polska ze względu na bardzo dużą ilość danych jest wykonywany w taki sposób aby zapamiętać dane na dysku sieciowym.</t>
  </si>
  <si>
    <t>Analiza konta KG - wszystkie zapisy na koncie (również eksport do formatu Excel)</t>
  </si>
  <si>
    <t>Analiza konta KG w podziale na kategorie (również eksport do formatu Excel)</t>
  </si>
  <si>
    <t>Obsługa Instrumentów Finansowych - zaimplementowany w systemie mechanizm importu pliku CSV tworzący kilka dokumentów księgowych dla Obsługi Instrumentów Finansowych</t>
  </si>
  <si>
    <t>Parametryzacja sekwencji i przydziałów  na nowy rok – ZO032</t>
  </si>
  <si>
    <t>Rejestr VAT - standarowy raport służący rozliczeniom z US z tyt. Pod. VAT</t>
  </si>
  <si>
    <t>Import List Zleceń Płatności - import dokumentów pomiędzy Systemem Wdrożeniowym a SFK</t>
  </si>
  <si>
    <t>Import Zleceń Korygujących - import dokumentów pomiędzy Systemem Wdrożeniowym a SFK</t>
  </si>
  <si>
    <t>Import list zleceń korygujących (Transferowych) z IACSPlus - import dokumentów pomiędzy Systemem Wdrożeniowym a SFK</t>
  </si>
  <si>
    <t>Uniwersalny Import Zleceń Korygujących - import dokumentów pomiędzy Systemem Wdrożeniowym a SFK</t>
  </si>
  <si>
    <t>Proces księgowania w Zobowiązaniach - zawiera w sobie dedykowane modyfikacje w systemie SFK do spełnienia wymagań związanych z ewidencja w części UE ( np. rozbicie na Źródła finansowania: krajowe i unijne)</t>
  </si>
  <si>
    <t>Waluta - wykaz dziennych kursów przeliczania - formatki do wprowadzania i wyświetlania kursów (parametryzacja systemu)</t>
  </si>
  <si>
    <t>Waluta - wykaz kursów okresu - formatki do wprowadzania i wyświetlania kursów (parametryzacja systemu)</t>
  </si>
  <si>
    <t>Wydruk zakresu stron raportu - mechaznim pozwalający na wybór strony/zakresu stron do wydruku dla raportu.</t>
  </si>
  <si>
    <t>Aktualizacja daty importu w IACSPlus  zwsm do czyszczenia daty importu aby ponownie można była zaimportować dokument z Systemu Wdrożeniowego</t>
  </si>
  <si>
    <t>Masowy import ZK in minus ze ZSZIK - import dokumentów pomiędzy Systemem Wdrożeniowym a SFK - posiadający specjalny algorytm spaczkowania wielu dokumentów w jedną paczkę(zbiorczy dokument)</t>
  </si>
  <si>
    <t>Program - automatyczne księgowanie - zaimplementowany w SFK mechanizm do księgowania całych paczek większej ilosci dokumentów w ramach danej kategorii dokumentu.</t>
  </si>
  <si>
    <t>Program - automatyczne stornowanie - zaimplementowany w SFK mechanizm do księgowania całych paczek większej ilosci dokumentów w ramach danej kategorii dokumentu.</t>
  </si>
  <si>
    <t>Import zapisów księgowych CAPS - zaimplementowany w SFK mechanizm dla gospodarki magazynowej import do SFK operacji ruchów magazynowych z systemu CAPS (KOWR)</t>
  </si>
  <si>
    <t>Mechanizm Rozliczania Modulacji - zaimplementowany w SFK mechanizm tworzący odpowiednie dokumenty księgowe</t>
  </si>
  <si>
    <t>Mechanizm księgowania wycofania redukcji dyscypliny finansowej - zaimplementowany w SFK mechanizm tworzący odpowiednie dokumenty księgowe</t>
  </si>
  <si>
    <t>Mechanizm rozliczania dyscypliny finansowej - zaimplementowany w SFK mechanizm tworzący odpowiednie dokumenty księgowe</t>
  </si>
  <si>
    <t>Proces księgowania Zapotrzebowania na Środki Pieniężne (EFFROW) - zaimplementowany w SFK mechanizm uruchomienie procesu zapotrzebowania - tworzy dodatkoweg dokumenty w KG</t>
  </si>
  <si>
    <t>Przeksięgowanie kwoty VAT do SGW - zaimplementowany w SFK mechanizm przesłania deklaracji JPK_V7M do skonsolidowanie deklracji w SGW</t>
  </si>
  <si>
    <t>Tworzenie dodatkowych księgowań dla Konsumpcji SW - zaimplementowany w SFK mechanizm odbywający się po częścu w Należnoścuach po cześci w Zobowiazaniach - dokonujący rozliczenia pozycji w Nalżności i Zobowiązaniach</t>
  </si>
  <si>
    <t>Tworzenie dodatkowych księgowań dla Potrącenia 100EUR - zaimplementowany w SFK mechanizm dla metody potrąceń rozliczeń</t>
  </si>
  <si>
    <t>Tworzenie należności z tytułu skompensowanych zaliczek - zaimplementowany w SFK mechanizm dla tworzenia transakcji w module Należności do obsługi skompensowanych(potrąconych) zaliczek</t>
  </si>
  <si>
    <t>Tworzenie należności z tytułu wypłaconych zaliczek - zaimplementowany w SFK mechanizm dla tworzenia transakcji w module Należności do obsługi wypłaconych(przelewem) zaliczek</t>
  </si>
  <si>
    <t>Zbiorcze księgowanie KG - zaimplementowany w SFK mechanizm do księgowania całych paczek większej ilosci dokumentów w ramach danej kategorii dokumentu.</t>
  </si>
  <si>
    <t>Obsługa interfejsu ELZP - zaimplementowany w SFK mechanizm do importu dokumentów z Systemu Wdrożniowego do SFK po informacji, że do RED trafił dokument.</t>
  </si>
  <si>
    <t>Ładowanie plików - zaimplementowany w SFK mechanizm do zaimportowania danych finansowo-księgowych z plików CSV</t>
  </si>
  <si>
    <t>Ładowanie plików umów - zaimplementowany w SFK mechanizm do zaimportowania danych finansowo-księgowych z plików CSV</t>
  </si>
  <si>
    <t>Ładowanie plików (Redukcja) - zaimplementowany w SFK mechanizm do zaimportowania danych finansowo-księgowych z plików CSV</t>
  </si>
  <si>
    <t>Automatyczne pomniejszenie Scc - zaimplementowany w SFK mechanizm do wykonania księgowań pomniejszeń</t>
  </si>
  <si>
    <t>Automatyczne pomniejszenie ZB z ZK - zaimplementowany w SFK mechanizm do wykonania księgowań pomniejszeń</t>
  </si>
  <si>
    <t>Automatyczne pomniejszenie ZP - zaimplementowany w SFK mechanizm do wykonania księgowań pomniejszeń ( rozliczenie ZP ze zleceniem ZK)</t>
  </si>
  <si>
    <t>Czynności po imporcie list zleceń płatności - zaimplementowany w SFK mechanizm do przeniesienie zaimportownaych danych z Systemów Wdrożeniowych do modułu MZP.</t>
  </si>
  <si>
    <t>Automatyczne rozliczanie ZP w części unijnej - zaimplementowany w SFK mechanizm dedykownay do rozliczenia ZP</t>
  </si>
  <si>
    <t>Grupowe rozliczenie finansowe - Dyscyplina - zaimplementowany w SFK mechanizm dla rozliczenia zaliczki w płatnościach obszarowych dla określonych progów wynikających z Dyscypliny.</t>
  </si>
  <si>
    <t>Import dodatkowych dokumentów do eTeczki - zaimplementowany w SFK mechanizm automatycznego/ręcznego odkładania dokumentów do eTeczki</t>
  </si>
  <si>
    <t>Import redukcji do modułu Należności - zaimplementowany w SFK mechanizm do tworzenia transakcji/dokumentów w module Należności w celu wykonania dalszych rozliczeń.</t>
  </si>
  <si>
    <t>Import sankcji CC do modułu Należności - zaimplementowany w SFK mechanizm do tworzenia transakcji/dokumentów w module Należności w celu wykonania dalszych rozliczeń.</t>
  </si>
  <si>
    <t>Interfejs Beneficjentów - zaimplementowany w SFK mechanizm import danych z Ewidencji Producentów ( nadany jest numer producenta)</t>
  </si>
  <si>
    <t>Korygowanie zaksięgowanego ZP - zaimplementowany w SFK mechanizm korygowania ZP zaksięgowanego/zapłaconego - z powodu na przykłada błednego kodu pomocy na dekretacji segementu konta - pozwala on na stornowanie i tworzenie nowych dokumentów</t>
  </si>
  <si>
    <t xml:space="preserve">Mechanizm księgowania Modulacji - zaimplementowany w SFK mechanizm do tworzenia dodatkowych dokumentów (specjalny PK w KG na ewidencji pozabilansowej) w SFK dla zdarzenia Modulacji </t>
  </si>
  <si>
    <t>Oznaczenie ZP/Wycofanie wstrzymania - zaimplementowany w SFK mechanizm do masowej zmiany np. usuwania wstrzymań na LZP</t>
  </si>
  <si>
    <t>Ponowny Import ZK in minus do należnosci - zaimplementowany w SFK mechanizm do utworzenia transakcji w module Należności</t>
  </si>
  <si>
    <t>Procesowanie zleceń płatności w MZP i ZOB - zaimplementowany w SFK mechanizm scustomziowny główny proces obsługi wykonywania kontroli wszystkiego z ZP i ksiegowania na końcu w module ZOB</t>
  </si>
  <si>
    <t>Program uzgadniania płatności po korekcie błędnie zaksięgowanych ZP - zaimplementowany w SFK mechanizm kolejny podproces który jest uruchamiany przy korygowaniu ZP</t>
  </si>
  <si>
    <t>Przepięcie linku do eTeczki - zaimplementowany w SFK mechanizm do przepinania linków dokumentów pierwotnych i dokumentów korygowanych do eTeczki wykonywany po procesach korygowania ZP</t>
  </si>
  <si>
    <t>Przesyłanie Sankcji ze statusu L72 (Sankcja do zapłaconego ZP) na status L5(Dokument zaksięgowany w ZOB) - zaimplementowany w SFK mechanizm do obsługi zmiany statusu Sankcji CC</t>
  </si>
  <si>
    <t>Przetwarzanie płatności dla błędnych i poprawnych ZP - zaimplementowany w SFK mechanizm kolejny podproces do korygoewania błednie wprowadzonych ZP</t>
  </si>
  <si>
    <t>Raport  korygowanych ZP do Listy Płatności - zaimplementowany w SFK mechanizm kolejny podproces do korygoewania błednie wprowadzonych ZP</t>
  </si>
  <si>
    <t>Raport wyjątków z korygowania ZP - zaimplementowany w SFK mechanizm kolejny podproces do korygoewania błednie wprowadzonych ZP</t>
  </si>
  <si>
    <t>Rozliczenie ZK ze zwrotem bankowym - zaimplementowany w SFK mechanizm do wykonywania rozliczenia ze zwrotem bankowym ( dodatkowo są księgowane dokumenty domykające różne konta rozliczeniowe)</t>
  </si>
  <si>
    <t>Rozliczenie finansowe sankcji CC - zaimplementowany w SFK mechanizm do rozliczania Sankcji CC w module NAL z zobowiązaniem z tyt. Sankcji w module ZOB</t>
  </si>
  <si>
    <t>Rozliczenie korekty zaliczką (Zwrotem bankowym do zaliczki) - zaimplementowany w SFK mechanizm do tworzenia dokumentów księgowych dla rozliczenia zwróconej zaliczki z korektą in-minus</t>
  </si>
  <si>
    <t>Rozliczenie zaliczki z płatnością końcową (Dyscyplina Finansowa) - zaimplementowany w SFK mechanizm do tworzenia dokumentów księgowych dla rozliczenia zwróconej zaliczki (dla Dyscypliny Finansowej) z korektą in-minus</t>
  </si>
  <si>
    <t>Rozliczenie zaliczki z płatnością końcową (na różnych progach dyscypliny) - zaimplementowany w SFK mechanizm umożliwiający wykonanie określonych rozliczeń w module NAL i ZOB i KG (pozabilansowo)</t>
  </si>
  <si>
    <t>Rozliczenie zaliczki z płatnością końcową (ZO_020)- zaimplementowany w SFK mechanizm umożliwiający wykonanie określonych rozliczeń w module NAL i ZOB i KG (pozabilansowo)</t>
  </si>
  <si>
    <t>Rozliczenie zaliczki z płatnością końcową (Dyscyplina Finansowa) (ZO_020) - zaimplementowany w SFK mechanizm umożliwiający wykonanie określonych rozliczeń w module NAL i ZOB i KG (pozabilansowo)</t>
  </si>
  <si>
    <t>Rozliczenie zaliczki z płatnością końcową (na różnych progach dyscypliny) (ZO_020) - zaimplementowany w SFK mechanizm umożliwiający wykonanie określonych rozliczeń w module NAL i ZOB i KG (pozabilansowo)</t>
  </si>
  <si>
    <t>Tworzenie ZP na podstawie niewłaściwie zaksięgowanych ZP - zaimplementowany w SFK mechanizm służący do korygowania ZP</t>
  </si>
  <si>
    <t>Stornowanie dokumentów - zaimplementowany w SFK mechanizm do wykonywania stornowania wczesniej rozliczonych dokumentów</t>
  </si>
  <si>
    <t>Stornowanie dokumentów - Rozliczenie Finansowe - zaimplementowany w SFK mechanizm do wykonywania stornowania wczesniej rozliczonych dokumentów</t>
  </si>
  <si>
    <t>Stornowanie dokumentów - Rozliczenie Finansowe - Modulacja - zaimplementowany w SFK mechanizm do wykonywania stornowania wczesniej rozliczonych dokumentów</t>
  </si>
  <si>
    <t>Tworzenie dokumentów Rozliczenie Finansowe - zaimplementowany w SFK mechanizm do dokonywania rozliczenia dokumentów w module NAL i ZOB</t>
  </si>
  <si>
    <t>Tworzenie dokumentów Rozliczenie Finansowe - Dyscyplina - zaimplementowany w SFK mechanizm do dokonywania rozliczenia dokumentów w module NAL i ZOB</t>
  </si>
  <si>
    <t>Tworzenie dokumentów Rozliczenie Finansowe - Modulacja - zaimplementowany w SFK mechanizm do dokonywania rozliczenia dokumentów w module NAL i ZOB</t>
  </si>
  <si>
    <t>Tworzenie dokumentów Rozliczenie Finansowe dla różnych beneficjentów - zaimplementowany w SFK mechanizm do dokonywania rozliczenia dokumentów w module NAL i ZOB</t>
  </si>
  <si>
    <t>Tworzenie dokumentów Rozliczenie Finansowe dla różnych beneficjentów - Dyscyplina - zaimplementowany w SFK mechanizm do dokonywania rozliczenia dokumentów w module NAL i ZOB</t>
  </si>
  <si>
    <t>Tworzenie i rozliczenie technicznego ZK ze zwrotem bankowym - zaimplementowany w SFK mechanizm do rozliczenia ZK ze zwrotem bankowym</t>
  </si>
  <si>
    <t>Tworzenie należności niewindykacyjnych - zaimplementowany w SFK mechanizm do automatycznego tworzenia Należności Finansowych w NAL ze ZK in-minus w ZOB</t>
  </si>
  <si>
    <t>Tworzenie należności niewindykacyjnych na żądanie - zaimplementowany w SFK mechanizm do ręcznego tworzenia Należności Finansowych w NAL ze ZK in-minus w ZOB</t>
  </si>
  <si>
    <t>Tworzenie zapisów księgowych zapotrzebowania (EFRG) - rozliczenie redukcji - zaimplementowany w SFK mechanizm</t>
  </si>
  <si>
    <t xml:space="preserve">Tworzenie zapisów księgowych zapotrzebowania - wycofanie rozliczenia zaliczki (EFRG) - zaimplementowany w SFK mechanizm </t>
  </si>
  <si>
    <t>Tworzenie zapisów księgowych rozliczających płatności techniczne oraz dekretacje ZP - zaimplementowany w SFK mechanizm uruchamiany w kolejnym procesie rozliczania</t>
  </si>
  <si>
    <t>Wstrzymania/cofnięcia dla wybranej grupy ZP - zaimplementowany w SFK mechanizm do masowego wstrzymania/cofnięcia wstrzymań dla ZP</t>
  </si>
  <si>
    <t>Wycofanie Rozliczenia Finansowego - Dyscyplina - zaimplementowany w SFK mechanizm do dokonywania wycofania rozliczenia dokumentów w module NAL i ZOB i KG</t>
  </si>
  <si>
    <t>Wycofanie rozliczenia ZK ze zwrotem bankowym - zaimplementowany w SFK mechanizm do dokonywania rozliczenia dokumentów w module NAL</t>
  </si>
  <si>
    <t>Wycofanie rozliczenia ZP z ZK - zaimplementowany w SFK mechanizm do dokonywania rozliczenia dokumentów w module ZOB</t>
  </si>
  <si>
    <t>Wycofanie rozliczenia finansowego sankcji CC - zaimplementowany w SFK mechanizm do dokonywania rozliczenia dokumentów w module NAL i ZOB i KG</t>
  </si>
  <si>
    <t>Wycofanie rozliczenia zaliczki - zaimplementowany w SFK mechanizm do dokonywania rozliczenia dokumentów w module NAL i ZOB i KG</t>
  </si>
  <si>
    <t>Wycofanie rozliczenia zaliczki dla dyscypliny - zaimplementowany w SFK mechanizm do dokonywania rozliczenia dokumentów w module NAL i ZOB i KG</t>
  </si>
  <si>
    <t>Wycofanie rozliczenia zaliczki (ZO_020) - zaimplementowany w SFK mechanizm do dokonywania rozliczenia dokumentów w module NAL i ZOB i KG</t>
  </si>
  <si>
    <t>Wycofanie rozliczenia zaliczki dla dyscypliny (ZO_020) - zaimplementowany w SFK mechanizm do dokonywania rozliczenia dokumentów w module NAL i ZOB i KG</t>
  </si>
  <si>
    <t>Wyodrębnianie ZP do nowych LZP - zaimplementowany w SFK mechanizm po nałożeniu odpowiedniego typu wstrzymań do wyodrębnienia ZP do nowej LZP</t>
  </si>
  <si>
    <t>Wyodrębnienie zleceń płatnosci z listy - zaimplementowany w SFK mechanizm po nałożeniu odpowiedniego typu wstrzymań do wyodrębnienia ZP do nowej LZP</t>
  </si>
  <si>
    <t>Wyodrębnienie ZP o różnych statusach - zaimplementowany w SFK mechanizm do wyodrębnienia ZP do nowej LZP według różnych statusu</t>
  </si>
  <si>
    <t>Aktualizacja daty importu ZP/ZK/SCC - zaimplementowany w SFK mechanizm do czyszczenia daty importu aby ponownie można była zaimportować dokument z Systemu Wdrożeniowego</t>
  </si>
  <si>
    <t>Zmiana daty KG w module MZP - zaimplementowany w SFK mechanizm do masowej zmiany daty KG na ZP</t>
  </si>
  <si>
    <t>Zmiana statusu listy zleceń płatności - zaimplementowany w SFK mechanizm do zmiany statusu LZP tak aby można było ponownie przeprocedować LZP</t>
  </si>
  <si>
    <t>Zmiana statusu listy zleceń płatności w DK - zaimplementowany w SFK mechanizm do zmiany statusu LZP tak aby można było ponownie przeprocedować LZP</t>
  </si>
  <si>
    <t>Masowe rozliczenie niewypłaconych zaliczek z ZK In minus z IACSPlus - zaimplementowany w SFK mechanizm do masowego rozliczania dokumentów w ZOB z tytułu zaliczki</t>
  </si>
  <si>
    <t>Masowe tworzenie księgowań w zobowiązaniach dla dokumentów potrąceń - zaimplementowany w SFK mechanizm do automatycznego dokonanywania potraceń w NAL i ZOB i tworzenie dokumentów , z uwagi na optymalizację procesów i wydajności systemu</t>
  </si>
  <si>
    <t>Raport powykonawczy z korygowania ZP - zaimplementowany w SFK mechanizm dla kolejnego podprocesu korygownia dokumentów i uruchamiania raportu powykonawczego</t>
  </si>
  <si>
    <t>Import otwartego interfejsu Zobowiązań - zaimplementowany w SFK mechanizm wykonywany kolejno z innymi importami z Systemu Wdrożeniowych do SFK tak aby dane znalazły sie w MZP.</t>
  </si>
  <si>
    <t>Zobowiązania - transfer do Księgi Głównej - zaimplementowany w SFK mechanizm dla transferu z Zobowiązań do Ksiegi Głównej i tworzenia w KG zbiorczych dokumentów (paczek) według Kategorii i daty KG zawierające pozycje odwołujace się do pojedynczych dokumentów ZP i ZK.</t>
  </si>
  <si>
    <t>Płatności częściowa - anulowanie partii płatności - zaimplementowany w SFK mechanizm do automatycznego anulowania dokumentów płatności</t>
  </si>
  <si>
    <t>Płatności częściowa - potw. partii płatności - zaimplementowany w SFK mechanizm do automatycznego księgowania dokumentów płatności</t>
  </si>
  <si>
    <t>Płatności częściowa - księgowanie - zaimplementowany w SFK mechanizm do automatycznego księgowania dokumentów płatności</t>
  </si>
  <si>
    <t xml:space="preserve">Rozliczenie wniosków transferowych - zaimplementowany w SFK mechanizm do rozliczania wniosków transferowych - pierwsze płatność jest na danym Beneficjencie, kolejna na przejmujacym Beneficjencie </t>
  </si>
  <si>
    <t>Mechanizm wyksięgowania należności finansowych na żądanie - zaimplementowany w SFK mechanizm do wyksięgowania Należności</t>
  </si>
  <si>
    <t>Tworzenie spraw dla rozliczenia wniosków transferowych - zaimplementowany w SFK mechanizm do tworzenia transakcji w Naleznościach</t>
  </si>
  <si>
    <t>Agencja Restrukturyzacji i Modernizacji Rolnictwa</t>
  </si>
  <si>
    <t>DEPARTAMENT KSIĘGOWOŚCI</t>
  </si>
  <si>
    <t>WEPROWFSiS</t>
  </si>
  <si>
    <t xml:space="preserve">Zbiorczy protokół weryfikacji sald kont należności i sald kont odpisów aktualizujących wartość należności ARiMR od beneficjentów </t>
  </si>
  <si>
    <t xml:space="preserve">na dzień 30.06.2022 r. </t>
  </si>
  <si>
    <t>Zestawienie sald kont należności i sald kont odpisów aktualizujących wartość należności ARiMR</t>
  </si>
  <si>
    <t>na dzień 30.06.2022 r.</t>
  </si>
  <si>
    <t>FS SPO10</t>
  </si>
  <si>
    <r>
      <t>AKTYWA</t>
    </r>
    <r>
      <rPr>
        <b/>
        <sz val="11"/>
        <color rgb="FF000000"/>
        <rFont val="Arial"/>
        <family val="2"/>
        <charset val="238"/>
      </rPr>
      <t xml:space="preserve"> </t>
    </r>
    <r>
      <rPr>
        <b/>
        <sz val="18"/>
        <color rgb="FF000000"/>
        <rFont val="Arial"/>
        <family val="2"/>
        <charset val="238"/>
      </rPr>
      <t>OBROTOWE</t>
    </r>
  </si>
  <si>
    <t>Lp.</t>
  </si>
  <si>
    <t>Nr konta syntetycznego</t>
  </si>
  <si>
    <t>Strona</t>
  </si>
  <si>
    <t>Nazwa konta syntetycznego</t>
  </si>
  <si>
    <t>Kwota salda w zł.</t>
  </si>
  <si>
    <t>Kwota salda po</t>
  </si>
  <si>
    <t>Uwagi</t>
  </si>
  <si>
    <t>salda</t>
  </si>
  <si>
    <t>weryfikacji</t>
  </si>
  <si>
    <t>Należności krótkoterminowe</t>
  </si>
  <si>
    <t>Ogółem saldo należności</t>
  </si>
  <si>
    <t>Saldo odpisów aktualizujących wartość należności</t>
  </si>
  <si>
    <t>Ogółem saldo odpisów aktualizujących wartość należności</t>
  </si>
  <si>
    <t>Zgodnie z kompetencjami Departament Księgowości - zestawienie stanu sald  kont należności i stanu sald kont odpisów aktualizujących wartość należności ujętych w księdze głównej systemu finansowo - księgowego EBS UE na dzień 31.12.2020 r. na podstawie prób zgodności zapisów księgowych z ksiąg rachunkowych FS SPO10 z dokumentami uzgodnieniowymi z DZN (zgodnie z obowiązującymi książkami procedur).</t>
  </si>
  <si>
    <t>Departament Zarządzania Należnościami - zgodnie z kompetencjami dokonał weryfikacji stanu sald kont należności i stanu sald kont odpisów aktualizujących wartość należności, drogą porównania danych dotyczących stanu sald należności, stanu sald odpisów aktualizujących wartość należności z Modułu Należności systemu finansowo - księgowego EBS UE z odpowiednimi dokumentami źródłowymi i weryfikacji ich wartości. Potwierdza prawidłowość, kompletność i realność wykazanego stanu sald kont należności i stanu sald kont odpisów aktualizujących wartość należności na dzień 31.12.2020 r. po dokonanej weryfikacji.</t>
  </si>
  <si>
    <t>Sporządził:</t>
  </si>
  <si>
    <t>Sprawdził:</t>
  </si>
  <si>
    <t>……………………..</t>
  </si>
  <si>
    <t>(Data i podpis pracownika DK)</t>
  </si>
  <si>
    <t>(Data i podpis Naczelnika DK)</t>
  </si>
  <si>
    <t>(Data i podpis pracownika DZN)</t>
  </si>
  <si>
    <t>Akceptował:</t>
  </si>
  <si>
    <t>Zatwierdził:</t>
  </si>
  <si>
    <t>……………………</t>
  </si>
  <si>
    <t>(Data i podpis Z-cy Dyr. DK)</t>
  </si>
  <si>
    <t>(Data i podpis Dyrektora DK)</t>
  </si>
  <si>
    <t>(Data i podpis Dyrektora DZN)</t>
  </si>
  <si>
    <r>
      <t xml:space="preserve">Strona </t>
    </r>
    <r>
      <rPr>
        <b/>
        <sz val="11"/>
        <color rgb="FF000000"/>
        <rFont val="Calibri"/>
        <family val="2"/>
        <charset val="238"/>
        <scheme val="minor"/>
      </rPr>
      <t>1</t>
    </r>
    <r>
      <rPr>
        <sz val="11"/>
        <color rgb="FF000000"/>
        <rFont val="Calibri"/>
        <family val="2"/>
        <charset val="238"/>
        <scheme val="minor"/>
      </rPr>
      <t xml:space="preserve"> z </t>
    </r>
    <r>
      <rPr>
        <b/>
        <sz val="11"/>
        <color rgb="FF000000"/>
        <rFont val="Calibri"/>
        <family val="2"/>
        <charset val="238"/>
        <scheme val="minor"/>
      </rPr>
      <t>1</t>
    </r>
  </si>
  <si>
    <t xml:space="preserve">Oracle E-Business Suite 11.5.10.2 </t>
  </si>
  <si>
    <t>PROW_EBS_UE</t>
  </si>
  <si>
    <t>Data Rapotu:</t>
  </si>
  <si>
    <t xml:space="preserve">Data KG do: </t>
  </si>
  <si>
    <t xml:space="preserve">Od konta: </t>
  </si>
  <si>
    <t xml:space="preserve">Do konta: </t>
  </si>
  <si>
    <t>Lp</t>
  </si>
  <si>
    <t>Teryt</t>
  </si>
  <si>
    <t>Konto właściwe</t>
  </si>
  <si>
    <t>Kod pomocy</t>
  </si>
  <si>
    <t>Rodzaj pomocy</t>
  </si>
  <si>
    <t>Kampania</t>
  </si>
  <si>
    <t>ID beneficjenta</t>
  </si>
  <si>
    <t>Nazwa beneficjenta</t>
  </si>
  <si>
    <t>Numer umowy</t>
  </si>
  <si>
    <t>Data KG</t>
  </si>
  <si>
    <t>Saldo WN</t>
  </si>
  <si>
    <t>Saldo MA</t>
  </si>
  <si>
    <t>Termin ważności od</t>
  </si>
  <si>
    <t>Termin ważności do</t>
  </si>
  <si>
    <t>Rodzaj zabezpieczenia</t>
  </si>
  <si>
    <t>Numer poprzedniej umowy</t>
  </si>
  <si>
    <t>Opis</t>
  </si>
  <si>
    <t>EFRG_EBS_UE</t>
  </si>
  <si>
    <t xml:space="preserve">Data KG od: </t>
  </si>
  <si>
    <t>Data KG do:</t>
  </si>
  <si>
    <t xml:space="preserve">Id Beneficjenta: </t>
  </si>
  <si>
    <t>Raport: Syntetyczny</t>
  </si>
  <si>
    <t>EBSUE - Nierozliczone konta – Zabezpieczenia gotówkowe/Gwarancje bankowe i inne formy zabezpieczeń bezgotówkowych</t>
  </si>
  <si>
    <t>BO KOWR stan na 01.IX.2017r.</t>
  </si>
  <si>
    <t>BO na 01.I.2022</t>
  </si>
  <si>
    <t>BO dla okresu</t>
  </si>
  <si>
    <t>Obroty za okres</t>
  </si>
  <si>
    <t>Bilans zamknięcia (BZ)</t>
  </si>
  <si>
    <t>Razem:</t>
  </si>
  <si>
    <t>Oracle E-Business Suite 11.5.10.2</t>
  </si>
  <si>
    <t>EBSUE – Raport dyscypliny finansowej płatności</t>
  </si>
  <si>
    <t>Parametry raportu:</t>
  </si>
  <si>
    <t>Data KG do: 0</t>
  </si>
  <si>
    <t xml:space="preserve">ID Beneficjenta: </t>
  </si>
  <si>
    <t xml:space="preserve">Typ zdarzenia księgowego: </t>
  </si>
  <si>
    <t xml:space="preserve">Od wzorca: </t>
  </si>
  <si>
    <t xml:space="preserve">Do wzorca: </t>
  </si>
  <si>
    <t>Analityczny: TAK</t>
  </si>
  <si>
    <t>Analitycznie</t>
  </si>
  <si>
    <t>ID Beneficjenta</t>
  </si>
  <si>
    <t>Nazwa Beneficjenta</t>
  </si>
  <si>
    <t>Data KG księgowania dyscypliny finansowej</t>
  </si>
  <si>
    <t>Numer ZP/ZK</t>
  </si>
  <si>
    <t>Nr umowy/decyzji</t>
  </si>
  <si>
    <t>ZP korygowane</t>
  </si>
  <si>
    <t>Próg dyscypliny finansowej</t>
  </si>
  <si>
    <t>Kwota dyscypliny finansowej/kwota korekty dyscypliny finansowej</t>
  </si>
  <si>
    <t>Kwota wyksięgowania dyscypliny finansowej</t>
  </si>
  <si>
    <t>Saldo kwoty dyscypliny finansowej</t>
  </si>
  <si>
    <t>Data KG wyksięgowania dyscypliny finansowej</t>
  </si>
  <si>
    <t>Razem</t>
  </si>
  <si>
    <t>Syntetycznie</t>
  </si>
  <si>
    <t>Oracle E-Business Suite</t>
  </si>
  <si>
    <t>Data Wydruku</t>
  </si>
  <si>
    <t>11.5.10.2</t>
  </si>
  <si>
    <t>Użytkownik</t>
  </si>
  <si>
    <t>‭RiM_ARIMR‬</t>
  </si>
  <si>
    <t>Operacji</t>
  </si>
  <si>
    <t>Data KG od:</t>
  </si>
  <si>
    <t>Numer umowy:</t>
  </si>
  <si>
    <t>‭‬</t>
  </si>
  <si>
    <t>Id beneficjenta:</t>
  </si>
  <si>
    <t>Grupowanie po:</t>
  </si>
  <si>
    <t>‭Operacji‬</t>
  </si>
  <si>
    <t>LP</t>
  </si>
  <si>
    <t>Nr beneficjenta</t>
  </si>
  <si>
    <t>Rodzaj operacji</t>
  </si>
  <si>
    <t>Kategoria</t>
  </si>
  <si>
    <t>Stopień objęcia odpisem</t>
  </si>
  <si>
    <t>Saldo BO</t>
  </si>
  <si>
    <t>Kwota WN</t>
  </si>
  <si>
    <t>Kwota MA</t>
  </si>
  <si>
    <t>Saldo BZ</t>
  </si>
  <si>
    <t>Konto</t>
  </si>
  <si>
    <t>Źródło finansowania</t>
  </si>
  <si>
    <t>Konto księgowe należności '2'</t>
  </si>
  <si>
    <t>Typ należności</t>
  </si>
  <si>
    <t>Numer sprawy</t>
  </si>
  <si>
    <t>‭EFR_ARIMR‬</t>
  </si>
  <si>
    <t>Kategorii</t>
  </si>
  <si>
    <t>Data KG od</t>
  </si>
  <si>
    <t>Data KG do</t>
  </si>
  <si>
    <t>Id beneficjenta</t>
  </si>
  <si>
    <t>Grupowanie po</t>
  </si>
  <si>
    <t>‭Kategorii‬</t>
  </si>
  <si>
    <t>Nazwa operacji</t>
  </si>
  <si>
    <t>Kwota Wn</t>
  </si>
  <si>
    <t>Kwota Ma</t>
  </si>
  <si>
    <t>‭Syntetycznie‬</t>
  </si>
  <si>
    <t>Sporządził: </t>
  </si>
  <si>
    <t xml:space="preserve">Data: </t>
  </si>
  <si>
    <t>Parametry</t>
  </si>
  <si>
    <t>Typ raportu</t>
  </si>
  <si>
    <t>Syntetyczny</t>
  </si>
  <si>
    <t>Fundusz</t>
  </si>
  <si>
    <t>Od daty KG</t>
  </si>
  <si>
    <t>Do daty KG</t>
  </si>
  <si>
    <t>Nr rachunku  bankowego</t>
  </si>
  <si>
    <t>Nazwa rachunku bankowego</t>
  </si>
  <si>
    <t>Rachunek kwot odzysk</t>
  </si>
  <si>
    <t>Kod selektora</t>
  </si>
  <si>
    <t>Razem dla kodu</t>
  </si>
  <si>
    <t>Wpłata</t>
  </si>
  <si>
    <t>Płatność</t>
  </si>
  <si>
    <t>Zwrot nadpłaty od beneficjenta</t>
  </si>
  <si>
    <t>Wpłata do dyspozycji komorniczych</t>
  </si>
  <si>
    <t>Wpłata od beneficjenta</t>
  </si>
  <si>
    <t>zwrot nadpłaty do beneficjenta</t>
  </si>
  <si>
    <t>przeks.środków na  64</t>
  </si>
  <si>
    <t>przeks.środków na  44</t>
  </si>
  <si>
    <t>przeks.środków na  08</t>
  </si>
  <si>
    <t>przeks.środków na rach. US/ZUS itd..</t>
  </si>
  <si>
    <t>Odprow na UE (20)</t>
  </si>
  <si>
    <t>Odprow na RACH PL (15)</t>
  </si>
  <si>
    <t>Odprow - rozliczenie innych kosztów</t>
  </si>
  <si>
    <t>Błędy Odp.</t>
  </si>
  <si>
    <t>przeks. środków na  97</t>
  </si>
  <si>
    <t>Data KG:</t>
  </si>
  <si>
    <t>Od konta:</t>
  </si>
  <si>
    <t>Do konta:</t>
  </si>
  <si>
    <t>Rozliczone</t>
  </si>
  <si>
    <t>NIE</t>
  </si>
  <si>
    <t>Analityczny</t>
  </si>
  <si>
    <t xml:space="preserve">Konto </t>
  </si>
  <si>
    <t xml:space="preserve">ID i </t>
  </si>
  <si>
    <t xml:space="preserve">Numer </t>
  </si>
  <si>
    <t>Numer dokumentu</t>
  </si>
  <si>
    <t>Źródło</t>
  </si>
  <si>
    <t>Nr Transakcji NAL ZAL/WF</t>
  </si>
  <si>
    <t>Typ transakcji</t>
  </si>
  <si>
    <t>Nr sprawy NAL</t>
  </si>
  <si>
    <t>Kwota zarejestrowanych należności z tytułu ZAL/WF (saldo)</t>
  </si>
  <si>
    <t>Data KG transakcji NAL</t>
  </si>
  <si>
    <t xml:space="preserve">księgowe                                                                                  </t>
  </si>
  <si>
    <t>Beneficjenta</t>
  </si>
  <si>
    <t>7000-8802-992100-20-080301021911100-1420-1920100006B-000000-000000</t>
  </si>
  <si>
    <t>024903672  Rutkowski Andrzej 024903672</t>
  </si>
  <si>
    <t>‭024903672‬</t>
  </si>
  <si>
    <t>001/002/6935-UM0211986/21/01</t>
  </si>
  <si>
    <t>01260-6935-UM0211986/21</t>
  </si>
  <si>
    <t xml:space="preserve">CSV  </t>
  </si>
  <si>
    <t>435213/N/PL</t>
  </si>
  <si>
    <t>NWNZ_FW_WE</t>
  </si>
  <si>
    <t>UM02-6935-UM0211986/21/01</t>
  </si>
  <si>
    <t>557.19</t>
  </si>
  <si>
    <t>7000-8815-992100-20-050460011911100-1420-1920100006B-000000-000000</t>
  </si>
  <si>
    <t>025859046  Puk Krzysztof 025859046</t>
  </si>
  <si>
    <t>‭025859046‬</t>
  </si>
  <si>
    <t>001/002/6935-UM1512085/18/01</t>
  </si>
  <si>
    <t>01252-6935-UM1512085/18</t>
  </si>
  <si>
    <t>7000-8807-992100-20-050460011921100-1420-1920100006B-000000-000000</t>
  </si>
  <si>
    <t>030859192  Kmoch Janusz 030859192</t>
  </si>
  <si>
    <t>‭030859192‬</t>
  </si>
  <si>
    <t>001/002/6935-UM0711679/17/01</t>
  </si>
  <si>
    <t>01038-6935-UM0711679/17</t>
  </si>
  <si>
    <t>7000-8807-992100-20-080301021921100-1420-1920100006B-000000-000000</t>
  </si>
  <si>
    <t>036153486  Deptuła Janusz 036153486</t>
  </si>
  <si>
    <t>‭036153486‬</t>
  </si>
  <si>
    <t>001/002/6935-UM0713959/21/01</t>
  </si>
  <si>
    <t>02513-6935-UM0713959/21</t>
  </si>
  <si>
    <t>7000-8815-992100-20-080301021911100-1420-1920100006B-000000-000000</t>
  </si>
  <si>
    <t>037020430  SZEWCZAK GRAŻYNA 037020430</t>
  </si>
  <si>
    <t>‭037020430‬</t>
  </si>
  <si>
    <t>001/002/6935-UM1513254/21/01</t>
  </si>
  <si>
    <t>02070-6935-UM1513254/21</t>
  </si>
  <si>
    <t>038589054  Kępczyński Paweł 038589054</t>
  </si>
  <si>
    <t>‭038589054‬</t>
  </si>
  <si>
    <t>001/002/6935-UM0714396/21/01</t>
  </si>
  <si>
    <t>02790-6935-UM0714396/21</t>
  </si>
  <si>
    <t>7000-8801-992100-20-050460011911100-1420-1920100006B-000000-000000</t>
  </si>
  <si>
    <t>039142610  Sokołowski Daniel 039142610</t>
  </si>
  <si>
    <t>‭039142610‬</t>
  </si>
  <si>
    <t>001/002/6935-UM0111066/18/01</t>
  </si>
  <si>
    <t>00550-6935-UM0111066/18</t>
  </si>
  <si>
    <t>364229/N/PL</t>
  </si>
  <si>
    <t>UM01-6935-UM0111066/18/01</t>
  </si>
  <si>
    <t>347.57</t>
  </si>
  <si>
    <t>039838510  Oleszyński Radosław 039838510</t>
  </si>
  <si>
    <t>‭039838510‬</t>
  </si>
  <si>
    <t>001/002/6935-UM1510941/17/01</t>
  </si>
  <si>
    <t>00612-6935-UM1510941/17</t>
  </si>
  <si>
    <t>040169370  Sawicki Dariusz 040169370</t>
  </si>
  <si>
    <t>‭040169370‬</t>
  </si>
  <si>
    <t>001/002/6935-UM0713114/20/01</t>
  </si>
  <si>
    <t>02230-6935-UM0713114/20</t>
  </si>
  <si>
    <t>7000-8810-992100-20-080301021911100-1420-1920100006B-000000-000000</t>
  </si>
  <si>
    <t>040935051  Parafia Rzymskokatolicka p.w. Narodzenia Najświętszej Maryi Panny w Kosowie Lackim  040935051</t>
  </si>
  <si>
    <t>‭040935051‬</t>
  </si>
  <si>
    <t>001/002/6935-UM1011447/21/01</t>
  </si>
  <si>
    <t>00962-6935-UM1011447/21</t>
  </si>
  <si>
    <t>7000-8803-992100-20-080301021911100-1420-1920100006B-000000-000000</t>
  </si>
  <si>
    <t>041045961  Czarnecka Anna 041045961</t>
  </si>
  <si>
    <t>‭041045961‬</t>
  </si>
  <si>
    <t>001/002/6935-UM0312873/20/01</t>
  </si>
  <si>
    <t>01437-6935-UM0312873/20</t>
  </si>
  <si>
    <t>7000-8806-992100-20-050460011911100-1420-1940000006B-000000-000000</t>
  </si>
  <si>
    <t>062978060  Stowarzyszenie Lokalna Grupa Działania "Beskid Gorlicki" Stowarzyszenie LGD "Beskid Gorlicki" 062978060</t>
  </si>
  <si>
    <t>‭062978060‬</t>
  </si>
  <si>
    <t>001/013/6937-UM0600019/16/01/1</t>
  </si>
  <si>
    <t>00019-6937-UM0600019/16</t>
  </si>
  <si>
    <t>7000-8806-992100-20-080301021911100-1420-1930200006B-000000-000000</t>
  </si>
  <si>
    <t>001/002/6936-UM0620024/20/01/W01</t>
  </si>
  <si>
    <t>00010-6936-UM0620024/20</t>
  </si>
  <si>
    <t>7000-8815-992100-20-050460011911100-1420-1940000006B-000000-000000</t>
  </si>
  <si>
    <t>063095876  Stowarzyszenie "Puszcza Notecka"  063095876</t>
  </si>
  <si>
    <t>‭063095876‬</t>
  </si>
  <si>
    <t>001/013/6937-UM1500004/16/01/1</t>
  </si>
  <si>
    <t>00004-6937-UM1500004/16</t>
  </si>
  <si>
    <t>183216/N/PL</t>
  </si>
  <si>
    <t>UM15-6937-UM1500004/16/01</t>
  </si>
  <si>
    <t>7000-8815-992100-20-080301021911100-1420-1930200006B-000000-000000</t>
  </si>
  <si>
    <t>001/002/6936-UM1520024/21/01/W04</t>
  </si>
  <si>
    <t>00019-6936-UM1520024/21</t>
  </si>
  <si>
    <t>7000-8810-992100-20-050460011911100-1420-1920100006B-000000-000000</t>
  </si>
  <si>
    <t>068031614  Stawiecki Mariusz 068031614</t>
  </si>
  <si>
    <t>‭068031614‬</t>
  </si>
  <si>
    <t>001/002/6935-UM1010743/18/01</t>
  </si>
  <si>
    <t>00517-6935-UM1010743/18</t>
  </si>
  <si>
    <t>067972166  Rucińska Elżbieta 067972166</t>
  </si>
  <si>
    <t>‭067972166‬</t>
  </si>
  <si>
    <t>001/002/6935-UM0714179/21/01</t>
  </si>
  <si>
    <t>02730-6935-UM0714179/21</t>
  </si>
  <si>
    <t>069318713  Parafia Rzymskokatolicka pw. św. Marii Magdaleny  069318713</t>
  </si>
  <si>
    <t>‭069318713‬</t>
  </si>
  <si>
    <t>001/002/6935-UM0714554/22/01</t>
  </si>
  <si>
    <t>02760-6935-UM0714554/22</t>
  </si>
  <si>
    <t>7000-8808-992100-20-080301021911100-1420-1920100006B-000000-000000</t>
  </si>
  <si>
    <t>069731056  Rzymskokatolicka Parafia św. Michała Archanioła w Gierałcicach  069731056</t>
  </si>
  <si>
    <t>‭069731056‬</t>
  </si>
  <si>
    <t>001/002/6935-UM0811233/21/01</t>
  </si>
  <si>
    <t>00724-6935-UM0811233/21</t>
  </si>
  <si>
    <t>7000-8810-992100-20-080301021911100-1420-1920200006B-000000-000000</t>
  </si>
  <si>
    <t>070725601  Stowarzyszenie "Suwalsko-Sejneńska" Lokalna Grupa Działania  070725601</t>
  </si>
  <si>
    <t>‭070725601‬</t>
  </si>
  <si>
    <t>001/002/6935-UM1021155/20/01</t>
  </si>
  <si>
    <t>00766-6935-UM1021155/20</t>
  </si>
  <si>
    <t>001/002/6935-UM1021156/20/01</t>
  </si>
  <si>
    <t>00799-6935-UM1021156/20</t>
  </si>
  <si>
    <t>7000-8814-992100-20-050460011911100-1420-1920100006B-000000-000000</t>
  </si>
  <si>
    <t>070826463  Witek Krzysztof 070826463</t>
  </si>
  <si>
    <t>‭070826463‬</t>
  </si>
  <si>
    <t>001/002/6935-UM1410926/19/01</t>
  </si>
  <si>
    <t>00634-6935-UM1410926/19</t>
  </si>
  <si>
    <t>7000-8813-992100-20-080301021911100-1420-1920100006B-000000-000000</t>
  </si>
  <si>
    <t>071867606  Miernik Rita 071867606</t>
  </si>
  <si>
    <t>‭071867606‬</t>
  </si>
  <si>
    <t>001/002/6935-UM1311888/21/01</t>
  </si>
  <si>
    <t>01236-6935-UM1311888/21</t>
  </si>
  <si>
    <t>7000-8811-992100-20-050460011911100-1420-1920100006B-000000-000000</t>
  </si>
  <si>
    <t>073915815  Ochotnicza Straż Pożarna w Suchym Dębie  073915815</t>
  </si>
  <si>
    <t>‭073915815‬</t>
  </si>
  <si>
    <t>001/002/6935-UM1111259/19/01</t>
  </si>
  <si>
    <t>00772-6935-UM1111259/19</t>
  </si>
  <si>
    <t>7000-8806-992100-20-050460011911100-1420-1920100006B-000000-000000</t>
  </si>
  <si>
    <t>073919793  Witek Ewa 073919793</t>
  </si>
  <si>
    <t>‭073919793‬</t>
  </si>
  <si>
    <t>001/002/6935-UM0611358/19/01</t>
  </si>
  <si>
    <t>01571-6935-UM0611358/19</t>
  </si>
  <si>
    <t>7000-8801-992100-20-080301021911100-1420-1920100006B-000000-000000</t>
  </si>
  <si>
    <t>075620162  Dąbek Andżelika 075620162</t>
  </si>
  <si>
    <t>‭075620162‬</t>
  </si>
  <si>
    <t>001/002/6935-UM0111773/20/01</t>
  </si>
  <si>
    <t>01184-6935-UM0111773/20</t>
  </si>
  <si>
    <t>075724652  Wiszowata Martyna 075724652</t>
  </si>
  <si>
    <t>‭075724652‬</t>
  </si>
  <si>
    <t>001/002/6935-UM0111538/19/01</t>
  </si>
  <si>
    <t>01061-6935-UM0111538/19</t>
  </si>
  <si>
    <t>7000-8811-992100-20-080301021911100-1420-1920100006B-000000-000000</t>
  </si>
  <si>
    <t>075815984  Dziel Paweł 075815984</t>
  </si>
  <si>
    <t>‭075815984‬</t>
  </si>
  <si>
    <t>001/002/6935-UM1111464/19/01</t>
  </si>
  <si>
    <t>01054-6935-UM1111464/19</t>
  </si>
  <si>
    <t>7000-8814-992100-20-080301021911100-1420-1920100006B-000000-000000</t>
  </si>
  <si>
    <t>076426923  Ruciński Bartłomiej 076426923</t>
  </si>
  <si>
    <t>‭076426923‬</t>
  </si>
  <si>
    <t>001/002/6935-UM1411140/20/01</t>
  </si>
  <si>
    <t>00757-6935-UM1411140/20</t>
  </si>
  <si>
    <t>076717323  Parafia Rzymsko-Katolicka Pw. Św. Marcina w Świekatowie  076717323</t>
  </si>
  <si>
    <t>‭076717323‬</t>
  </si>
  <si>
    <t>001/002/6935-UM0211820/20/01</t>
  </si>
  <si>
    <t>01150-6935-UM0211820/20</t>
  </si>
  <si>
    <t>7000-8809-992100-20-080301021911100-1420-1920100006B-000000-000000</t>
  </si>
  <si>
    <t>076729710  Stachowicz Łukasz 076729710</t>
  </si>
  <si>
    <t>‭076729710‬</t>
  </si>
  <si>
    <t>001/002/6935-UM0912412/20/01</t>
  </si>
  <si>
    <t>01618-6935-UM0912412/20</t>
  </si>
  <si>
    <t>7000-8816-992100-20-080301021911100-1420-1920100006B-000000-000000</t>
  </si>
  <si>
    <t>076791535  Czopko Eliza 076791535</t>
  </si>
  <si>
    <t>‭076791535‬</t>
  </si>
  <si>
    <t>001/002/6935-UM1611328/21/01</t>
  </si>
  <si>
    <t>00824-6935-UM1611328/21</t>
  </si>
  <si>
    <t>7000-9011-992100-20-080301020911100-1420-0910000003A-000000-000000</t>
  </si>
  <si>
    <t>076813951  Folwark Jackowo Sp. z o.o  076813951</t>
  </si>
  <si>
    <t>‭076813951‬</t>
  </si>
  <si>
    <t>Z-6901169082000721076813951</t>
  </si>
  <si>
    <t>OR11/69080/U/2/21</t>
  </si>
  <si>
    <t xml:space="preserve">GEPARD  </t>
  </si>
  <si>
    <t>7000-8806-992100-20-080301021911100-1420-1920100006B-000000-000000</t>
  </si>
  <si>
    <t>078035155  Stowarzyszenie Żegocina OdNowa  078035155</t>
  </si>
  <si>
    <t>‭078035155‬</t>
  </si>
  <si>
    <t>001/002/6935-UM0612600/21/01</t>
  </si>
  <si>
    <t>02144-6935-UM0612600/21</t>
  </si>
  <si>
    <t>078043266  Stowarzyszenie Koło Kobiet ŁUŻNIANKA  078043266</t>
  </si>
  <si>
    <t>‭078043266‬</t>
  </si>
  <si>
    <t>001/002/6935-UM0612629/21/01</t>
  </si>
  <si>
    <t>02155-6935-UM0612629/21</t>
  </si>
  <si>
    <t>7000-8805-992100-20-080301021911100-1420-1920100006B-000000-000000</t>
  </si>
  <si>
    <t>079075242  Ochotnicza Straż Pożarna w Franciszkanach  079075242</t>
  </si>
  <si>
    <t>‭079075242‬</t>
  </si>
  <si>
    <t>001/002/6935-UM0511881/22/01</t>
  </si>
  <si>
    <t>01151-6935-UM0511881/22</t>
  </si>
  <si>
    <t>7000-8808-992100-20-050460011911100-1420-1920100006B-000000-000000</t>
  </si>
  <si>
    <t>042149012  Cwielong Marcin 042149012</t>
  </si>
  <si>
    <t>‭042149012‬</t>
  </si>
  <si>
    <t>001/002/6935-UM0810820/19/01</t>
  </si>
  <si>
    <t>00467-6935-UM0810820/19</t>
  </si>
  <si>
    <t>042861013  Koło Łowieckie "Las" w Białej Piskiej KŁ "Las" 042861013</t>
  </si>
  <si>
    <t>‭042861013‬</t>
  </si>
  <si>
    <t>001/002/6935-UM1411117/20/01</t>
  </si>
  <si>
    <t>00738-6935-UM1411117/20</t>
  </si>
  <si>
    <t>043243033  Parafia Rzymsko-Katolicka św. Bartłomieja  043243033</t>
  </si>
  <si>
    <t>‭043243033‬</t>
  </si>
  <si>
    <t>001/002/6935-UM1513243/21/01</t>
  </si>
  <si>
    <t>02188-6935-UM1513243/21</t>
  </si>
  <si>
    <t>043129286  Łaniak Andrzej 043129286</t>
  </si>
  <si>
    <t>‭043129286‬</t>
  </si>
  <si>
    <t>001/002/6935-UM0111622/19/01</t>
  </si>
  <si>
    <t>01028-6935-UM0111622/19</t>
  </si>
  <si>
    <t>043472383  Brzeziński Sławomir 043472383</t>
  </si>
  <si>
    <t>‭043472383‬</t>
  </si>
  <si>
    <t>001/002/6935-UM1513035/20/01</t>
  </si>
  <si>
    <t>01958-6935-UM1513035/20</t>
  </si>
  <si>
    <t>043978976  Parafia Rzymsko Katolicka św. Stanisława Biskupa Męczennika  043978976</t>
  </si>
  <si>
    <t>‭043978976‬</t>
  </si>
  <si>
    <t>001/002/6935-UM0714116/21/01</t>
  </si>
  <si>
    <t>02492-6935-UM0714116/21</t>
  </si>
  <si>
    <t>045243490  Styrna Kazimierz 045243490</t>
  </si>
  <si>
    <t>‭045243490‬</t>
  </si>
  <si>
    <t>001/002/6935-UM0612436/21/01</t>
  </si>
  <si>
    <t>02165-6935-UM0612436/21</t>
  </si>
  <si>
    <t>034683823  Winiarek Grzegorz 034683823</t>
  </si>
  <si>
    <t>‭034683823‬</t>
  </si>
  <si>
    <t>001/002/6935-UM1411413/21/01</t>
  </si>
  <si>
    <t>00906-6935-UM1411413/21</t>
  </si>
  <si>
    <t>045920643  Zawodnik Ewa 045920643</t>
  </si>
  <si>
    <t>‭045920643‬</t>
  </si>
  <si>
    <t>001/002/6935-UM0713906/21/01</t>
  </si>
  <si>
    <t>02389-6935-UM0713906/21</t>
  </si>
  <si>
    <t>046493922  Tomaszewski Stanisław 046493922</t>
  </si>
  <si>
    <t>‭046493922‬</t>
  </si>
  <si>
    <t>001/002/6935-UM0912872/21/01</t>
  </si>
  <si>
    <t>01779-6935-UM0912872/21</t>
  </si>
  <si>
    <t>046727931  Derengowska Violetta 046727931</t>
  </si>
  <si>
    <t>‭046727931‬</t>
  </si>
  <si>
    <t>001/002/6935-UM1111360/19/01</t>
  </si>
  <si>
    <t>00858-6935-UM1111360/19</t>
  </si>
  <si>
    <t>024523535  Sopata Tadeusz 024523535</t>
  </si>
  <si>
    <t>‭024523535‬</t>
  </si>
  <si>
    <t>001/002/6935-UM0610324/18/01</t>
  </si>
  <si>
    <t>00888-6935-UM0610324/18</t>
  </si>
  <si>
    <t>049125801  Parafia Prawosławna Narodzenia NMP w Krynkach  049125801</t>
  </si>
  <si>
    <t>‭049125801‬</t>
  </si>
  <si>
    <t>001/002/6935-UM1011523/22/01</t>
  </si>
  <si>
    <t>01021-6935-UM1011523/22</t>
  </si>
  <si>
    <t>047515421  Paczkowski Jarosław 047515421</t>
  </si>
  <si>
    <t>‭047515421‬</t>
  </si>
  <si>
    <t>001/002/6935-UM0111720/20/01/W01</t>
  </si>
  <si>
    <t>01158-6935-UM0111720/20</t>
  </si>
  <si>
    <t>047421611  Rozpędowska Ewelina 047421611</t>
  </si>
  <si>
    <t>‭047421611‬</t>
  </si>
  <si>
    <t>001/002/6935-UM0112181/21/01</t>
  </si>
  <si>
    <t>01391-6935-UM0112181/21</t>
  </si>
  <si>
    <t>048057231  Parafia Ewangelicko-Augsburska w Piszu PEA 048057231</t>
  </si>
  <si>
    <t>‭048057231‬</t>
  </si>
  <si>
    <t>001/002/6935-UM1411437/21/01</t>
  </si>
  <si>
    <t>00939-6935-UM1411437/21</t>
  </si>
  <si>
    <t>047957841  Jankowski Mariusz 047957841</t>
  </si>
  <si>
    <t>‭047957841‬</t>
  </si>
  <si>
    <t>001/002/6935-UM0211618/20/01</t>
  </si>
  <si>
    <t>01162-6935-UM0211618/20</t>
  </si>
  <si>
    <t>7000-8805-992100-20-050460011911100-1420-1920100006B-000000-000000</t>
  </si>
  <si>
    <t>001/002/6935-UM0510818/18/01</t>
  </si>
  <si>
    <t>00624-6935-UM0510818/18</t>
  </si>
  <si>
    <t>401868/N/PL</t>
  </si>
  <si>
    <t>UM05-6935-UM0510818/18/01</t>
  </si>
  <si>
    <t>2910.83</t>
  </si>
  <si>
    <t>048194375  Grochola Wiesław 048194375</t>
  </si>
  <si>
    <t>‭048194375‬</t>
  </si>
  <si>
    <t>001/002/6935-UM0912729/21/01</t>
  </si>
  <si>
    <t>01667-6935-UM0912729/21</t>
  </si>
  <si>
    <t>048270582  Parafia Rzymsko-Katolicka pod wezwaniem Św. Antoniego Padewskiego  048270582</t>
  </si>
  <si>
    <t>‭048270582‬</t>
  </si>
  <si>
    <t>001/002/6935-UM1011423/21/01</t>
  </si>
  <si>
    <t>00939-6935-UM1011423/21</t>
  </si>
  <si>
    <t>048297953  Kowalczyk Andrzej 048297953</t>
  </si>
  <si>
    <t>‭048297953‬</t>
  </si>
  <si>
    <t>001/002/6935-UM0111885/20/01</t>
  </si>
  <si>
    <t>01168-6935-UM0111885/20</t>
  </si>
  <si>
    <t>7000-8804-992100-20-080301021911100-1420-1920100006B-000000-000000</t>
  </si>
  <si>
    <t>048310496  Maślak Stanisław 048310496</t>
  </si>
  <si>
    <t>‭048310496‬</t>
  </si>
  <si>
    <t>001/002/6935-UM0410903/20/01</t>
  </si>
  <si>
    <t>00628-6935-UM0410903/20</t>
  </si>
  <si>
    <t>048492980  Rzymskokatolicka Parafia pod wezwaniem Św. Marii Magdaleny  048492980</t>
  </si>
  <si>
    <t>‭048492980‬</t>
  </si>
  <si>
    <t>001/002/6935-UM1513245/21/01</t>
  </si>
  <si>
    <t>02102-6935-UM1513245/21</t>
  </si>
  <si>
    <t>7000-8802-992100-20-050460011911100-1420-1920100006B-000000-000000</t>
  </si>
  <si>
    <t>048605453  Bielawska Stanisława 048605453</t>
  </si>
  <si>
    <t>‭048605453‬</t>
  </si>
  <si>
    <t>001/002/6935-UM0211297/19/01</t>
  </si>
  <si>
    <t>00769-6935-UM0211297/19</t>
  </si>
  <si>
    <t>048970923  Peka Józef 048970923</t>
  </si>
  <si>
    <t>‭048970923‬</t>
  </si>
  <si>
    <t>001/002/6935-UM1111984/21/01</t>
  </si>
  <si>
    <t>01270-6935-UM1111984/21</t>
  </si>
  <si>
    <t>049252134  Sujeta Marek 049252134</t>
  </si>
  <si>
    <t>‭049252134‬</t>
  </si>
  <si>
    <t>001/002/6935-UM1011469/21/01</t>
  </si>
  <si>
    <t>00983-6935-UM1011469/21</t>
  </si>
  <si>
    <t>049423604  Parafia Rzymsko-Katolicka P.W Św. Rozalii  049423604</t>
  </si>
  <si>
    <t>‭049423604‬</t>
  </si>
  <si>
    <t>001/002/6935-UM0512023/22/01</t>
  </si>
  <si>
    <t>01274-6935-UM0512023/22</t>
  </si>
  <si>
    <t>051632746  Wieczorek Zbigniew 051632746</t>
  </si>
  <si>
    <t>‭051632746‬</t>
  </si>
  <si>
    <t>001/002/6935-UM0511737/21/01</t>
  </si>
  <si>
    <t>01122-6935-UM0511737/21</t>
  </si>
  <si>
    <t>051856163  Kozioł Renata 051856163</t>
  </si>
  <si>
    <t>‭051856163‬</t>
  </si>
  <si>
    <t>001/002/6935-UM0312934/20/01</t>
  </si>
  <si>
    <t>01503-6935-UM0312934/20</t>
  </si>
  <si>
    <t>051934241  Kasprzyk Beata 051934241</t>
  </si>
  <si>
    <t>‭051934241‬</t>
  </si>
  <si>
    <t>001/002/6935-UM0810817/19/01, 001/002/6935-UM0810817/19/01, 001/002/6935-UM0810817/19/01</t>
  </si>
  <si>
    <t>00460-6935-UM0810817/19</t>
  </si>
  <si>
    <t>05-LIS-19, 05-LIS-19, 05-LIS-19</t>
  </si>
  <si>
    <t xml:space="preserve">CSV, CSV, CSV  </t>
  </si>
  <si>
    <t>257593/N/PL, 449090/N/PL, 417313/N/PL</t>
  </si>
  <si>
    <t>NNNZ_FW_WE, NWNZ_FW_WE, NNNZ_FW_WE</t>
  </si>
  <si>
    <t>UM08-6935-UM0810817/19/01, UM08-6935-UM0810817/19/03, UM08-6935-UM0810817/19/02</t>
  </si>
  <si>
    <t>16.72</t>
  </si>
  <si>
    <t>12-MAR-20, 08-SIE-22, 22-MAR-22</t>
  </si>
  <si>
    <t>7000-8809-992100-20-050460011911100-1420-1920100006B-000000-000000</t>
  </si>
  <si>
    <t>051971060  Klęsk Andrzej 051971060</t>
  </si>
  <si>
    <t>‭051971060‬</t>
  </si>
  <si>
    <t>001/002/6935-UM0912130/20/01</t>
  </si>
  <si>
    <t>01248-6935-UM0912130/20</t>
  </si>
  <si>
    <t>052585413  Gawin Agnieszka 052585413</t>
  </si>
  <si>
    <t>‭052585413‬</t>
  </si>
  <si>
    <t>001/002/6935-UM0714398/21/01</t>
  </si>
  <si>
    <t>02813-6935-UM0714398/21</t>
  </si>
  <si>
    <t>052387313  Archidiecezja Białostocka Parafia Rzymskokatolicka p.w. N.M.P.Pocieszenia  052387313</t>
  </si>
  <si>
    <t>‭052387313‬</t>
  </si>
  <si>
    <t>001/002/6935-UM1011521/22/01</t>
  </si>
  <si>
    <t>01010-6935-UM1011521/22</t>
  </si>
  <si>
    <t>053104202  Barnowski Marcin 053104202</t>
  </si>
  <si>
    <t>‭053104202‬</t>
  </si>
  <si>
    <t>001/002/6935-UM1112147/21/01/W02</t>
  </si>
  <si>
    <t>01305-6935-UM1112147/21</t>
  </si>
  <si>
    <t>053252163  Parasiewicz Piotr 053252163</t>
  </si>
  <si>
    <t>‭053252163‬</t>
  </si>
  <si>
    <t>001/002/6935-UM0710631/17/01</t>
  </si>
  <si>
    <t>00458-6935-UM0710631/17</t>
  </si>
  <si>
    <t>271801/N/PL</t>
  </si>
  <si>
    <t>UM07-6935-UM0710631/17/01</t>
  </si>
  <si>
    <t>9663.65</t>
  </si>
  <si>
    <t>053278235  Dąbrowski Kazimierz 053278235</t>
  </si>
  <si>
    <t>‭053278235‬</t>
  </si>
  <si>
    <t>001/002/6935-UM0610769/17/01</t>
  </si>
  <si>
    <t>01147-6935-UM0610769/17</t>
  </si>
  <si>
    <t>053926275  Bednarek Wiesław 053926275</t>
  </si>
  <si>
    <t>‭053926275‬</t>
  </si>
  <si>
    <t>001/002/6935-UM0511094/19/01</t>
  </si>
  <si>
    <t>00688-6935-UM0511094/19</t>
  </si>
  <si>
    <t>053924165  Marchewka Tomasz 053924165</t>
  </si>
  <si>
    <t>‭053924165‬</t>
  </si>
  <si>
    <t>001/002/6935-UM0111163/18/01</t>
  </si>
  <si>
    <t>00700-6935-UM0111163/18</t>
  </si>
  <si>
    <t>350920/N/PL</t>
  </si>
  <si>
    <t>UM01-6935-UM0111163/18/01</t>
  </si>
  <si>
    <t>105531.51</t>
  </si>
  <si>
    <t>7000-8813-992100-20-050460011911100-1420-1920100006B-000000-000000</t>
  </si>
  <si>
    <t>054585806  Hamera Cezary 054585806</t>
  </si>
  <si>
    <t>‭054585806‬</t>
  </si>
  <si>
    <t>001/002/6935-UM1311362/19/01</t>
  </si>
  <si>
    <t>00866-6935-UM1311362/19</t>
  </si>
  <si>
    <t>054635853  Majewski Kamil 054635853</t>
  </si>
  <si>
    <t>‭054635853‬</t>
  </si>
  <si>
    <t>001/002/6935-UM0712909/19/01</t>
  </si>
  <si>
    <t>01932-6935-UM0712909/19</t>
  </si>
  <si>
    <t>054640205  PARAFIA RZYMSKOKATOLICKA p.w. Świętej Trójcy w Sidrze  054640205</t>
  </si>
  <si>
    <t>‭054640205‬</t>
  </si>
  <si>
    <t>001/002/6935-UM1011522/22/01</t>
  </si>
  <si>
    <t>01008-6935-UM1011522/22</t>
  </si>
  <si>
    <t>056252160  Krzykowski Ryszard 056252160</t>
  </si>
  <si>
    <t>‭056252160‬</t>
  </si>
  <si>
    <t>001/002/6935-UM0511626/21/01</t>
  </si>
  <si>
    <t>01077-6935-UM0511626/21</t>
  </si>
  <si>
    <t>056058144  Ukleja Alina 056058144</t>
  </si>
  <si>
    <t>‭056058144‬</t>
  </si>
  <si>
    <t>001/002/6935-UM1513146/21/01</t>
  </si>
  <si>
    <t>02104-6935-UM1513146/21</t>
  </si>
  <si>
    <t>056053050  Zabłocki Janusz 056053050</t>
  </si>
  <si>
    <t>‭056053050‬</t>
  </si>
  <si>
    <t>001/002/6935-UM1010171/17/01</t>
  </si>
  <si>
    <t>00217-6935-UM1010171/17</t>
  </si>
  <si>
    <t>220671/N/PL</t>
  </si>
  <si>
    <t>UM10-6935-UM1010171/17/01</t>
  </si>
  <si>
    <t>84793.72</t>
  </si>
  <si>
    <t>056176290  Rzymskokatolicka Parafia p.w. Niepokalanego Poczęcia NMP  056176290</t>
  </si>
  <si>
    <t>‭056176290‬</t>
  </si>
  <si>
    <t>001/002/6935-UM0512025/22/01</t>
  </si>
  <si>
    <t>01301-6935-UM0512025/22</t>
  </si>
  <si>
    <t>056387120  Bradło-Musiał Alicja 056387120</t>
  </si>
  <si>
    <t>‭056387120‬</t>
  </si>
  <si>
    <t>001/002/6935-UM0611065/19/01</t>
  </si>
  <si>
    <t>01621-6935-UM0611065/19</t>
  </si>
  <si>
    <t>056280944  Magas Marcin 056280944</t>
  </si>
  <si>
    <t>‭056280944‬</t>
  </si>
  <si>
    <t>001/002/6935-UM0112185/21/01</t>
  </si>
  <si>
    <t>01411-6935-UM0112185/21</t>
  </si>
  <si>
    <t>056539165  Wójcik Marcin 056539165</t>
  </si>
  <si>
    <t>‭056539165‬</t>
  </si>
  <si>
    <t>001/002/6935-UM0611981/20/01</t>
  </si>
  <si>
    <t>01835-6935-UM0611981/20</t>
  </si>
  <si>
    <t>056785432  Motyka Zbigniew 056785432</t>
  </si>
  <si>
    <t>‭056785432‬</t>
  </si>
  <si>
    <t>001/002/6935-UM0410681/19/01</t>
  </si>
  <si>
    <t>00428-6935-UM0410681/19</t>
  </si>
  <si>
    <t>057194263  Sznajder Michał 057194263</t>
  </si>
  <si>
    <t>‭057194263‬</t>
  </si>
  <si>
    <t>001/002/6935-UM0111245/18/01</t>
  </si>
  <si>
    <t>00747-6935-UM0111245/18</t>
  </si>
  <si>
    <t>057140932  Dziarmaga Piotr 057140932</t>
  </si>
  <si>
    <t>‭057140932‬</t>
  </si>
  <si>
    <t>001/002/6935-UM1311368/19/01</t>
  </si>
  <si>
    <t>00869-6935-UM1311368/19</t>
  </si>
  <si>
    <t>057653540  Michalska Honorata 057653540</t>
  </si>
  <si>
    <t>‭057653540‬</t>
  </si>
  <si>
    <t>001/002/6935-UM1512921/20/01</t>
  </si>
  <si>
    <t>01878-6935-UM1512921/20</t>
  </si>
  <si>
    <t>7000-8804-992100-20-050460011911100-1420-1920100006B-000000-000000</t>
  </si>
  <si>
    <t>058264395  Paulus Adam 058264395</t>
  </si>
  <si>
    <t>‭058264395‬</t>
  </si>
  <si>
    <t>001/002/6935-UM0410700/19/01</t>
  </si>
  <si>
    <t>00419-6935-UM0410700/19</t>
  </si>
  <si>
    <t>058398902  Szczęch Leszek 058398902</t>
  </si>
  <si>
    <t>‭058398902‬</t>
  </si>
  <si>
    <t>001/002/6935-UM0912772/21/01/W01</t>
  </si>
  <si>
    <t>01763-6935-UM0912772/21</t>
  </si>
  <si>
    <t>059512603  NIKEL Sp. z o.o.  059512603</t>
  </si>
  <si>
    <t>‭059512603‬</t>
  </si>
  <si>
    <t>001/002/6935-UM1111546/19/01</t>
  </si>
  <si>
    <t>01043-6935-UM1111546/19</t>
  </si>
  <si>
    <t>059794305  Chrzanowscy s.c. Joanna Chrzanowska, Waldemar Chrzanowski, Zbigniew Chrzanowski Chrzanowscy s.c. 059794305</t>
  </si>
  <si>
    <t>‭059794305‬</t>
  </si>
  <si>
    <t>001/002/6935-UM0712988/19/01</t>
  </si>
  <si>
    <t>02075-6935-UM0712988/19</t>
  </si>
  <si>
    <t>060179792  Weimer Witold 060179792</t>
  </si>
  <si>
    <t>‭060179792‬</t>
  </si>
  <si>
    <t>001/002/6935-UM0912442/20/01</t>
  </si>
  <si>
    <t>01566-6935-UM0912442/20</t>
  </si>
  <si>
    <t>060542493  Meloyan Zofia 060542493</t>
  </si>
  <si>
    <t>‭060542493‬</t>
  </si>
  <si>
    <t>001/002/6935-UM0711866/18/01</t>
  </si>
  <si>
    <t>01390-6935-UM0711866/18</t>
  </si>
  <si>
    <t>439967/N/PL</t>
  </si>
  <si>
    <t>UM07-6935-UM0711866/18/01</t>
  </si>
  <si>
    <t>405.54</t>
  </si>
  <si>
    <t>060685722  Martychowiec Kazimierz 060685722</t>
  </si>
  <si>
    <t>‭060685722‬</t>
  </si>
  <si>
    <t>001/002/6935-UM0312937/20/01</t>
  </si>
  <si>
    <t>01479-6935-UM0312937/20</t>
  </si>
  <si>
    <t>061894590  Rudnicki Gracjan 061894590</t>
  </si>
  <si>
    <t>‭061894590‬</t>
  </si>
  <si>
    <t>001/002/6935-UM0111025/18/01</t>
  </si>
  <si>
    <t>00682-6935-UM0111025/18</t>
  </si>
  <si>
    <t>061965840  Parafia Rzymsko-Katolicka P.W. Św. Apostołów Piotra i Pawła w Dąbrowie nad Czarną  061965840</t>
  </si>
  <si>
    <t>‭061965840‬</t>
  </si>
  <si>
    <t>001/002/6935-UM0512024/22/01</t>
  </si>
  <si>
    <t>01266-6935-UM0512024/22</t>
  </si>
  <si>
    <t>062045422  Jankowski Roman 062045422</t>
  </si>
  <si>
    <t>‭062045422‬</t>
  </si>
  <si>
    <t>001/002/6935-UM0714233/21/01</t>
  </si>
  <si>
    <t>02602-6935-UM0714233/21</t>
  </si>
  <si>
    <t>062323641  Bilski Paweł 062323641</t>
  </si>
  <si>
    <t>‭062323641‬</t>
  </si>
  <si>
    <t>001/002/6935-UM0112079/21/01</t>
  </si>
  <si>
    <t>01263-6935-UM0112079/21</t>
  </si>
  <si>
    <t>7000-8809-992100-20-080301021911100-1420-1920200006B-000000-000000</t>
  </si>
  <si>
    <t>062543721  Lokalna Grupa Działania Partnerstwo 5 Gmin  062543721</t>
  </si>
  <si>
    <t>‭062543721‬</t>
  </si>
  <si>
    <t>001/002/6935-UM0922778/21/01</t>
  </si>
  <si>
    <t>01777-6935-UM0922778/21</t>
  </si>
  <si>
    <t>7000-8809-992100-20-080301021911100-1420-1930300006B-000000-000000</t>
  </si>
  <si>
    <t>001/002/6936-UM0930013/21/01/W03</t>
  </si>
  <si>
    <t>00011-6936-UM0930013/21</t>
  </si>
  <si>
    <t>7000-8813-992100-20-080301021911100-1420-1920200006B-000000-000000</t>
  </si>
  <si>
    <t>062565402  Stowarzyszenie "Lokalna Grupa Działania - wokół Łysej Góry"  062565402</t>
  </si>
  <si>
    <t>‭062565402‬</t>
  </si>
  <si>
    <t>001/002/6935-UM1321553/20/01</t>
  </si>
  <si>
    <t>00998-6935-UM1321553/20</t>
  </si>
  <si>
    <t>7000-8813-992100-20-080301021911100-1420-1920300006B-000000-000000</t>
  </si>
  <si>
    <t>001/002/6935-UM1332022/22/01</t>
  </si>
  <si>
    <t>01311-6935-UM1332022/22</t>
  </si>
  <si>
    <t>001/002/6935-UM1332024/22/01</t>
  </si>
  <si>
    <t>01337-6935-UM1332024/22</t>
  </si>
  <si>
    <t>001/003/6935-UM1332025/22/01</t>
  </si>
  <si>
    <t>01338-6935-UM1332025/22</t>
  </si>
  <si>
    <t>001/003/6935-UM1332026/22/01</t>
  </si>
  <si>
    <t>01339-6935-UM1332026/22</t>
  </si>
  <si>
    <t>7000-8813-992100-20-080301021911100-1420-1930200006B-000000-000000</t>
  </si>
  <si>
    <t>001/005/6936-UM1320009/20/01/W04</t>
  </si>
  <si>
    <t>00007-6936-UM1320009/20</t>
  </si>
  <si>
    <t>001/003/6936-UM1320010/21/01/W04</t>
  </si>
  <si>
    <t>00008-6936-UM1320010/21</t>
  </si>
  <si>
    <t>7000-8808-992100-20-050460011911100-1420-1940000006B-000000-000000</t>
  </si>
  <si>
    <t>062567693  Stowarzyszenie Kraina św. Anny Stowarzyszenie Kraina św. Anny 062567693</t>
  </si>
  <si>
    <t>‭062567693‬</t>
  </si>
  <si>
    <t>001/009/6937-UM0800002/16/01/1</t>
  </si>
  <si>
    <t>00009-6937-UM0800002/16</t>
  </si>
  <si>
    <t>7000-8805-992100-20-050460011911100-1420-1920200006B-000000-000000</t>
  </si>
  <si>
    <t>062581082  Stowarzyszenie Lokalna Grupa Działania "BUD-UJ RAZEM" LGD "BUD-UJ RAZEM" 062581082</t>
  </si>
  <si>
    <t>‭062581082‬</t>
  </si>
  <si>
    <t>001/002/6935-UM0520166/20/01</t>
  </si>
  <si>
    <t>00124-6935-UM0520166/20</t>
  </si>
  <si>
    <t>7000-8805-992100-20-080301021911100-1420-1920200006B-000000-000000</t>
  </si>
  <si>
    <t>001/002/6935-UM0520190/21/01</t>
  </si>
  <si>
    <t>00147-6935-UM0520190/21</t>
  </si>
  <si>
    <t>001/002/6935-UM0520192/21/01</t>
  </si>
  <si>
    <t>00149-6935-UM0520192/21</t>
  </si>
  <si>
    <t>001/002/6935-UM0520199/21/01</t>
  </si>
  <si>
    <t>00154-6935-UM0520199/21</t>
  </si>
  <si>
    <t>001/002/6935-UM0520200/21/01</t>
  </si>
  <si>
    <t>00157-6935-UM0520200/21</t>
  </si>
  <si>
    <t>062604590  Miechowskie Stowarzyszenie Gmin Jaksa Lokalna Grupa Działania  062604590</t>
  </si>
  <si>
    <t>‭062604590‬</t>
  </si>
  <si>
    <t>001/015/6937-UM0600002/16/01/1, 001/015/6937-UM0600002/16/01/1</t>
  </si>
  <si>
    <t>00002-6937-UM0600002/16</t>
  </si>
  <si>
    <t>22-LIP-16, 22-LIP-16</t>
  </si>
  <si>
    <t xml:space="preserve">CSV, CSV  </t>
  </si>
  <si>
    <t>185383/N/PL, 251137/N/PL</t>
  </si>
  <si>
    <t>NWNZ_FW_WE, NWNZ_FW_WE</t>
  </si>
  <si>
    <t>UM06-6937-UM0600002/17/01, UM06-6937-UM0600002/16/01</t>
  </si>
  <si>
    <t>11-LIP-19, 12-LUT-20</t>
  </si>
  <si>
    <t>7000-8809-992100-20-080301021911100-1420-1930200006B-000000-000000</t>
  </si>
  <si>
    <t>062623523  Czarnorzecko-Strzyżowska Lokalna Grupa Działania  062623523</t>
  </si>
  <si>
    <t>‭062623523‬</t>
  </si>
  <si>
    <t>001/002/6936-UM0920018/22/01/W01</t>
  </si>
  <si>
    <t>00014-6936-UM0920018/22</t>
  </si>
  <si>
    <t>7000-8812-992100-20-050460011911100-1420-1940000006B-000000-000000</t>
  </si>
  <si>
    <t>062624300  Stowarzyszenie Lokalna Grupa Działania "PARTNERSTWO DLA ROZWOJU"  062624300</t>
  </si>
  <si>
    <t>‭062624300‬</t>
  </si>
  <si>
    <t>001/014/6937-UM1200006/16/01/1</t>
  </si>
  <si>
    <t>00006-6937-UM1200006/16</t>
  </si>
  <si>
    <t>7000-8812-992100-20-080301021911100-1420-1930200006B-000000-000000</t>
  </si>
  <si>
    <t>001/003/6936-UM1220023/22/01/W02</t>
  </si>
  <si>
    <t>00016-6936-UM1220023/22</t>
  </si>
  <si>
    <t>7000-8815-992100-20-050460011911100-1420-1930200006B-000000-000000</t>
  </si>
  <si>
    <t>062638715  Lokalna Grupa Działania "Z NAMI WARTO" LGD Z NAMI WARTO 062638715</t>
  </si>
  <si>
    <t>‭062638715‬</t>
  </si>
  <si>
    <t>001/003/6936-UM1520019/20/01/W02</t>
  </si>
  <si>
    <t>00015-6936-UM1520019/20</t>
  </si>
  <si>
    <t>001/002/6936-UM1520031/21/01/W01</t>
  </si>
  <si>
    <t>00022-6936-UM1520031/21</t>
  </si>
  <si>
    <t>7000-8808-992100-20-050460011911100-1420-1920200006B-000000-000000</t>
  </si>
  <si>
    <t>062645344  Stowarzyszenie Lokalna Grupa Działania Stobrawski Zielony Szlak  062645344</t>
  </si>
  <si>
    <t>‭062645344‬</t>
  </si>
  <si>
    <t>001/002/6935-UM0820032/20/01</t>
  </si>
  <si>
    <t>00593-6935-UM0820032/20</t>
  </si>
  <si>
    <t>431411/N/PL</t>
  </si>
  <si>
    <t>NNNZ_FW_WE</t>
  </si>
  <si>
    <t>UM08-6935-UM0820032/20/01</t>
  </si>
  <si>
    <t>001/002/6935-UM0820033/20/01</t>
  </si>
  <si>
    <t>00594-6935-UM0820033/20</t>
  </si>
  <si>
    <t>434614/N/PL</t>
  </si>
  <si>
    <t>UM08-6935-UM0820033/20/01</t>
  </si>
  <si>
    <t>001/015/6937-UM0800010/16/01/1</t>
  </si>
  <si>
    <t>00010-6937-UM0800010/16</t>
  </si>
  <si>
    <t>7000-8803-992100-20-080301021911100-1420-1920200006B-000000-000000</t>
  </si>
  <si>
    <t>062653982  Lokalna Grupa Działania " RAZEM KU LEPSZEJ PRZYSZŁOŚCI " LGD " RAZEM " 062653982</t>
  </si>
  <si>
    <t>‭062653982‬</t>
  </si>
  <si>
    <t>001/002/6935-UM0322680/20/01</t>
  </si>
  <si>
    <t>01376-6935-UM0322680/20</t>
  </si>
  <si>
    <t>7000-8803-992100-20-080301021911100-1420-1930200006B-000000-000000</t>
  </si>
  <si>
    <t>001/002/6936-UM0320016/20/01/W01</t>
  </si>
  <si>
    <t>00014-6936-UM0320016/20</t>
  </si>
  <si>
    <t>7000-8809-992100-20-050460011911100-1420-1920200006B-000000-000000</t>
  </si>
  <si>
    <t>062656801  Lokalna Grupa Działania Nasze Bieszczady  062656801</t>
  </si>
  <si>
    <t>‭062656801‬</t>
  </si>
  <si>
    <t>001/002/6935-UM0921428/19/01</t>
  </si>
  <si>
    <t>00911-6935-UM0921428/19</t>
  </si>
  <si>
    <t>001/002/6935-UM0923281/22/01</t>
  </si>
  <si>
    <t>01956-6935-UM0923281/22</t>
  </si>
  <si>
    <t>001/003/6936-UM0920017/22/01/W01</t>
  </si>
  <si>
    <t>00013-6936-UM0920017/22</t>
  </si>
  <si>
    <t>7000-8810-992100-20-050460011911100-1420-1930200006B-000000-000000</t>
  </si>
  <si>
    <t>062679046  Stowarzyszenie Lokalna grupa działania Tygiel Doliny Bugu SLGD "Tygiel Doliny Bugu" 062679046</t>
  </si>
  <si>
    <t>‭062679046‬</t>
  </si>
  <si>
    <t>001/002/6936-UM1020013/20/01/W01</t>
  </si>
  <si>
    <t>00012-6936-UM1020013/20</t>
  </si>
  <si>
    <t>7000-8810-992100-20-080301021911100-1420-1930200006B-000000-000000</t>
  </si>
  <si>
    <t>001/002/6936-UM1020016/20/01/W01</t>
  </si>
  <si>
    <t>00015-6936-UM1020016/20</t>
  </si>
  <si>
    <t>062684086  Stowarzyszenie Korona Północnego Krakowa  062684086</t>
  </si>
  <si>
    <t>‭062684086‬</t>
  </si>
  <si>
    <t>001/002/6936-UM0320020/21/01/W02</t>
  </si>
  <si>
    <t>00018-6936-UM0320020/21</t>
  </si>
  <si>
    <t>001/013/6937-UM0600005/16/01/1</t>
  </si>
  <si>
    <t>00005-6937-UM0600005/16</t>
  </si>
  <si>
    <t>7000-8806-992100-20-080301021911100-1420-1920200006B-000000-000000</t>
  </si>
  <si>
    <t>001/002/6935-UM0620180/22/01</t>
  </si>
  <si>
    <t>02333-6935-UM0620180/22</t>
  </si>
  <si>
    <t>001/002/6935-UM0620181/22/01</t>
  </si>
  <si>
    <t>02334-6935-UM0620181/22</t>
  </si>
  <si>
    <t>7000-8807-992100-20-080301021921100-1420-1930200006B-000000-000000</t>
  </si>
  <si>
    <t>001/002/6936-UM0720027/21/01/W02</t>
  </si>
  <si>
    <t>00021-6936-UM0720027/21</t>
  </si>
  <si>
    <t>062714735  Lokalna Grupa Działania "Rozwój Ziemi Lubaczowskiej"  062714735</t>
  </si>
  <si>
    <t>‭062714735‬</t>
  </si>
  <si>
    <t>001/002/6936-UM0930013/21/01/W01</t>
  </si>
  <si>
    <t>062713615  Pośnik Karolina 062713615</t>
  </si>
  <si>
    <t>‭062713615‬</t>
  </si>
  <si>
    <t>001/002/6935-UM0713691/20/01</t>
  </si>
  <si>
    <t>02566-6935-UM0713691/20</t>
  </si>
  <si>
    <t>7000-8809-992100-20-050460011911100-1420-1940000006B-000000-000000</t>
  </si>
  <si>
    <t>062716862  Stowarzyszenie pn. Lokalna Grupa Działania Nowa Galicja  062716862</t>
  </si>
  <si>
    <t>‭062716862‬</t>
  </si>
  <si>
    <t>001/003/6937-UM0900004/16/01/1</t>
  </si>
  <si>
    <t>00019-6937-UM0900004/16</t>
  </si>
  <si>
    <t xml:space="preserve">Manual Invoice Entry  </t>
  </si>
  <si>
    <t>001/002/6936-UM0920018/22/01/W02</t>
  </si>
  <si>
    <t>7000-8804-992100-20-050460011911100-1420-1940000006B-000000-000000</t>
  </si>
  <si>
    <t>062716453  "Stowarzyszenie-Lokalna Grupa Działania Między Odrą, a Bobrem"  062716453</t>
  </si>
  <si>
    <t>‭062716453‬</t>
  </si>
  <si>
    <t>001/012/6937-UM0400004/16/01/1</t>
  </si>
  <si>
    <t>00003-6937-UM0400004/16</t>
  </si>
  <si>
    <t>7000-8804-992100-20-080301021911100-1420-1920200006B-000000-000000</t>
  </si>
  <si>
    <t>001/002/6935-UM0420024/20/01</t>
  </si>
  <si>
    <t>00019-6935-UM0420024/20</t>
  </si>
  <si>
    <t>001/002/6935-UM0420027/21/01</t>
  </si>
  <si>
    <t>00020-6935-UM0420027/21</t>
  </si>
  <si>
    <t>062726902  STOWARZYSZENIE "SOLIDARNI W PARTNERSTWIE"  062726902</t>
  </si>
  <si>
    <t>‭062726902‬</t>
  </si>
  <si>
    <t>001/007/6937-UM1500026/16/01/1</t>
  </si>
  <si>
    <t>00026-6937-UM1500026/16</t>
  </si>
  <si>
    <t>062725621  Lokalna Grupa Działania "Perła Jury"  062725621</t>
  </si>
  <si>
    <t>‭062725621‬</t>
  </si>
  <si>
    <t>001/013/6937-UM1200011/16/01/1</t>
  </si>
  <si>
    <t>00011-6937-UM1200011/16</t>
  </si>
  <si>
    <t>7000-8812-992100-20-080301021911100-1420-1920200006B-000000-000000</t>
  </si>
  <si>
    <t>001/002/6935-UM1221607/20/01PK, 001/002/6935-UM1221607/20/01PK</t>
  </si>
  <si>
    <t>01013-6935-UM1221607/20</t>
  </si>
  <si>
    <t>10-CZE-21, 10-CZE-21</t>
  </si>
  <si>
    <t>426208/N/PL, 351718/N/PL</t>
  </si>
  <si>
    <t>NNNZ_FW_WE, NNNZ_FW_WE</t>
  </si>
  <si>
    <t>UM12-6935-UM1221607/20/02, UM12-6935-UM12221607/20/01</t>
  </si>
  <si>
    <t>12-KWI-22, 10-CZE-21</t>
  </si>
  <si>
    <t>7000-8807-992100-20-050460011921100-1420-1940000006B-000000-000000</t>
  </si>
  <si>
    <t>062728656  Lokalna Grupa Działania "Wszyscy Razem"  062728656</t>
  </si>
  <si>
    <t>‭062728656‬</t>
  </si>
  <si>
    <t>001/013/6937-UM0700014/16/01/1</t>
  </si>
  <si>
    <t>00009-6937-UM0700014/16</t>
  </si>
  <si>
    <t>001/002/6936-UM0720017/20/01/W02</t>
  </si>
  <si>
    <t>00016-6936-UM0720017/20</t>
  </si>
  <si>
    <t>7000-8811-992100-20-080301021911100-1420-1930200006B-000000-000000</t>
  </si>
  <si>
    <t>062729463  Lokalna Grupa Działania "Gminy Powiatu Świeckiego"  062729463</t>
  </si>
  <si>
    <t>‭062729463‬</t>
  </si>
  <si>
    <t>001/002/6936-UM1120013/21/01/W02</t>
  </si>
  <si>
    <t>00010-6936-UM1120013/21</t>
  </si>
  <si>
    <t>062732531  Stowarzyszenie Lokalna Grupa Działania "Dolina Stobrawy"  062732531</t>
  </si>
  <si>
    <t>‭062732531‬</t>
  </si>
  <si>
    <t>001/009/6937-UM0800008/16/01/1</t>
  </si>
  <si>
    <t>00005-6937-UM0800008/16</t>
  </si>
  <si>
    <t>204507/N/PL</t>
  </si>
  <si>
    <t>UM08-6937-UM0800008/16/01</t>
  </si>
  <si>
    <t>7000-8816-992100-20-050460011911100-1420-1940000006B-000000-000000</t>
  </si>
  <si>
    <t>062735966  LOKALNA GRUPA DZIAŁANIA "PARTNERSTWO W ROZWOJU"  062735966</t>
  </si>
  <si>
    <t>‭062735966‬</t>
  </si>
  <si>
    <t>001/006/6937-UM1600006/16/01/1</t>
  </si>
  <si>
    <t>00008-6937-UM1600006/16</t>
  </si>
  <si>
    <t>062735696  Lokalna Grupa Działania "Dolina Rzeki Grabi" LGD "Dolina Rzeki Grabi" 062735696</t>
  </si>
  <si>
    <t>‭062735696‬</t>
  </si>
  <si>
    <t>001/002/6936-UM1120014/21/01/W03</t>
  </si>
  <si>
    <t>00011-6936-UM1120014/21</t>
  </si>
  <si>
    <t>062736513  Stowarzyszenie Lokalna Grupa Działania "Okno Południowej Wielkopolski"  062736513</t>
  </si>
  <si>
    <t>‭062736513‬</t>
  </si>
  <si>
    <t>001/007/6937-UM1500006/16/01/1</t>
  </si>
  <si>
    <t>00006-6937-UM1500006/16</t>
  </si>
  <si>
    <t>7000-8815-992100-20-080301021911100-1420-1920200006B-000000-000000</t>
  </si>
  <si>
    <t>001/002/6935-UM1522930/20/01</t>
  </si>
  <si>
    <t>01851-6935-UM1522930/20</t>
  </si>
  <si>
    <t>001/002/6935-UM1522929/20/01</t>
  </si>
  <si>
    <t>01883-6935-UM1522929/20</t>
  </si>
  <si>
    <t>062740373  MIĘDZY LUDŹMI I JEZIORAMI  062740373</t>
  </si>
  <si>
    <t>‭062740373‬</t>
  </si>
  <si>
    <t>001/008/6937-UM1500013/16/01/1</t>
  </si>
  <si>
    <t>00013-6937-UM1500013/16</t>
  </si>
  <si>
    <t>001/002/6936-UM1520030/21/01/W02</t>
  </si>
  <si>
    <t>00024-6936-UM1520030/21</t>
  </si>
  <si>
    <t>001/002/6936-UM1520037/22/01/W03</t>
  </si>
  <si>
    <t>00028-6936-UM1520037/22</t>
  </si>
  <si>
    <t>062742814  STOWARZYSZENIE LOKALNA GRUPA DZIAŁANIA "PODBABIOGÓRZE"  062742814</t>
  </si>
  <si>
    <t>‭062742814‬</t>
  </si>
  <si>
    <t>001/013/6937-UM0600003/16/01/1</t>
  </si>
  <si>
    <t>00003-6937-UM0600003/16</t>
  </si>
  <si>
    <t>001/002/6936-UM0620019/20/01/W01</t>
  </si>
  <si>
    <t>00008-6936-UM0620019/20</t>
  </si>
  <si>
    <t>001/002/6936-UM0620029/21/01/W01</t>
  </si>
  <si>
    <t>00011-6936-UM0620029/21</t>
  </si>
  <si>
    <t>7000-8808-992100-20-080301021911100-1420-1920200006B-000000-000000</t>
  </si>
  <si>
    <t>062746013  Stowarzyszenie "Brzesko-Oławska Wieś Historyczna"  062746013</t>
  </si>
  <si>
    <t>‭062746013‬</t>
  </si>
  <si>
    <t>001/002/6935-UM0820035/20/01</t>
  </si>
  <si>
    <t>00626-6935-UM0820035/20</t>
  </si>
  <si>
    <t>434017/N/PL</t>
  </si>
  <si>
    <t>UM08-6935-UM0820035/20/01</t>
  </si>
  <si>
    <t>001/002/6935-UM0820038/21/01</t>
  </si>
  <si>
    <t>00728-6935-UM0820038/21</t>
  </si>
  <si>
    <t>7000-8808-992100-20-080301021911100-1420-1930200006B-000000-000000</t>
  </si>
  <si>
    <t>001/003/6936-UM0820004/20/01/W01</t>
  </si>
  <si>
    <t>00006-6936-UM0820004/20</t>
  </si>
  <si>
    <t>062747154  Stowarzyszenie Kraina Lasów i Jezior - Lokalna Grupa Działania  062747154</t>
  </si>
  <si>
    <t>‭062747154‬</t>
  </si>
  <si>
    <t>001/013/6937-UM0400009/16/01/1</t>
  </si>
  <si>
    <t>00010-6937-UM0400009/16</t>
  </si>
  <si>
    <t>062752973  Lokalna Grupa Działania "Trygon-Rozwój i Innowacja"  062752973</t>
  </si>
  <si>
    <t>‭062752973‬</t>
  </si>
  <si>
    <t>001/002/6936-UM0320023/21/01/W06</t>
  </si>
  <si>
    <t>00019-6936-UM0320023/21</t>
  </si>
  <si>
    <t>001/002/6935-UM0922402/20/01</t>
  </si>
  <si>
    <t>01468-6935-UM0922402/20</t>
  </si>
  <si>
    <t>400945/N/PL</t>
  </si>
  <si>
    <t>UM09-6935-UM0922402/20/01</t>
  </si>
  <si>
    <t>001/002/6936-UM0930013/21/01/W02</t>
  </si>
  <si>
    <t>062754670  Stowarzyszenie "Partnerstwo Północnej Jury" Stowarzyszenie PPJ 062754670</t>
  </si>
  <si>
    <t>‭062754670‬</t>
  </si>
  <si>
    <t>001/002/6936-UM1220016/21/01/W01</t>
  </si>
  <si>
    <t>00012-6936-UM1220016/21</t>
  </si>
  <si>
    <t>7000-8816-992100-20-050460011911100-1420-1920200006B-000000-000000</t>
  </si>
  <si>
    <t>062754942  Stowarzyszenie Lider Pojezierza  062754942</t>
  </si>
  <si>
    <t>‭062754942‬</t>
  </si>
  <si>
    <t>001/002/6935-UM1621107/20/01, 001/002/6935-UM1621107/20/01, 001/002/6935-UM1621107/20/01</t>
  </si>
  <si>
    <t>00677-6935-UM1621107/20</t>
  </si>
  <si>
    <t>31-LIP-20, 31-LIP-20, 31-LIP-20</t>
  </si>
  <si>
    <t>441749/N/PL, 358655/N/PL, 361140/N/PL</t>
  </si>
  <si>
    <t>NWNZ_FW_WE, NNNZ_FW_WE, NNNZ_FW_WE</t>
  </si>
  <si>
    <t>UM16-6935-UM1621107/20/03, UM16-6935-UM1621107/20/01, UM16-6935-UM1621107/20/02</t>
  </si>
  <si>
    <t>14-CZE-22, 19-LIP-21, 09-SIE-21</t>
  </si>
  <si>
    <t>7000-8816-992100-20-050460011911100-1420-1930200006B-000000-000000</t>
  </si>
  <si>
    <t>001/003/6936-UM1620011/20/01/W01</t>
  </si>
  <si>
    <t>00010-6936-UM1620011/20</t>
  </si>
  <si>
    <t>001/012/6937-UM1600001/16/01/1</t>
  </si>
  <si>
    <t>00001-6937-UM1600001/16</t>
  </si>
  <si>
    <t>7000-8816-992100-20-080301021911100-1420-1920300006B-000000-000000</t>
  </si>
  <si>
    <t>001/002/6935-UM1631142/20/01</t>
  </si>
  <si>
    <t>00708-6935-UM1631142/20</t>
  </si>
  <si>
    <t>001/002/6935-UM1631151/20/01</t>
  </si>
  <si>
    <t>00712-6935-UM1631151/20</t>
  </si>
  <si>
    <t>7000-8816-992100-20-080301021911100-1420-1930200006B-000000-000000</t>
  </si>
  <si>
    <t>001/002/6936-UM1620015/21/01/W01</t>
  </si>
  <si>
    <t>00012-6936-UM1620015/21</t>
  </si>
  <si>
    <t>062759814  Stowarzyszenie Lokalna Grupa Działania Regionu Kozła  062759814</t>
  </si>
  <si>
    <t>‭062759814‬</t>
  </si>
  <si>
    <t>001/022/6937-UM0400008/16/01/1</t>
  </si>
  <si>
    <t>00004-6937-UM0400008/16</t>
  </si>
  <si>
    <t>7000-8804-992100-20-080301021911100-1420-1930200006B-000000-000000</t>
  </si>
  <si>
    <t>001/005/6936-UM0420006/21/01/W03</t>
  </si>
  <si>
    <t>00003-6936-UM0420006/21</t>
  </si>
  <si>
    <t>001/002/6936-UM1520022/21/01/W02</t>
  </si>
  <si>
    <t>00017-6936-UM1520022/21</t>
  </si>
  <si>
    <t>062756860  Stowarzyszenie Lokalna Grupa Działania Spisz-Podhale  062756860</t>
  </si>
  <si>
    <t>‭062756860‬</t>
  </si>
  <si>
    <t>001/015/6937-UM0600011/16/01/1</t>
  </si>
  <si>
    <t>00011-6937-UM0600011/16</t>
  </si>
  <si>
    <t>329306/N/PL</t>
  </si>
  <si>
    <t>UM06-6937-UM0600011/16/01</t>
  </si>
  <si>
    <t>062769644  Stowarzyszenie Lokalna Grupa Działania "Eurogalicja" . 062769644</t>
  </si>
  <si>
    <t>‭062769644‬</t>
  </si>
  <si>
    <t>001/018/6937-UM0900012/16/01/1</t>
  </si>
  <si>
    <t>00009-6937-UM0900012/16</t>
  </si>
  <si>
    <t>001/002/6935-UM0922776/21/01</t>
  </si>
  <si>
    <t>01697-6935-UM0922776/21</t>
  </si>
  <si>
    <t>001/002/6935-UM0922779/21/01</t>
  </si>
  <si>
    <t>01717-6935-UM0922779/21</t>
  </si>
  <si>
    <t>001/005/6936-UM0920014/21/01/W02</t>
  </si>
  <si>
    <t>00012-6936-UM0920014/21</t>
  </si>
  <si>
    <t>7000-8805-992100-20-050460011911100-1420-1940000006B-000000-000000</t>
  </si>
  <si>
    <t>062769831  Stowarzyszenie Lokalna Grupa Działania "Ziemia Wieluńsko-Sieradzka"  062769831</t>
  </si>
  <si>
    <t>‭062769831‬</t>
  </si>
  <si>
    <t>001/007/6937-UM0500004/16/01/1</t>
  </si>
  <si>
    <t>00011-6937-UM0500004/16</t>
  </si>
  <si>
    <t>001/002/6935-UM0520180/21/01</t>
  </si>
  <si>
    <t>00137-6935-UM0520180/21</t>
  </si>
  <si>
    <t>001/002/6935-UM0520205/22/01</t>
  </si>
  <si>
    <t>00158-6935-UM0520205/22</t>
  </si>
  <si>
    <t>001/002/6935-UM0520206/22/01</t>
  </si>
  <si>
    <t>00159-6935-UM0520206/22</t>
  </si>
  <si>
    <t>001/002/6935-UM0520207/22/01</t>
  </si>
  <si>
    <t>00161-6935-UM0520207/22</t>
  </si>
  <si>
    <t>001/002/6935-UM0520208/22/01</t>
  </si>
  <si>
    <t>00162-6935-UM0520208/22</t>
  </si>
  <si>
    <t>7000-8808-992100-20-080301021911100-1420-1930300006B-000000-000000</t>
  </si>
  <si>
    <t>062786014  NYSKIE KSIĘSTWO JEZIOR I GÓR  062786014</t>
  </si>
  <si>
    <t>‭062786014‬</t>
  </si>
  <si>
    <t>001/003/6936-UM0830003/20/01/W01</t>
  </si>
  <si>
    <t>00007-6936-UM0830003/20</t>
  </si>
  <si>
    <t>7000-8814-992100-20-080301021911100-1420-1930200006B-000000-000000</t>
  </si>
  <si>
    <t>062786372  Stowarzyszenie Łączy Nas Kanał Elbląski Lokalna Grupa Działania w Elblągu  062786372</t>
  </si>
  <si>
    <t>‭062786372‬</t>
  </si>
  <si>
    <t>001/004/6936-UM1420008/20/01/W03</t>
  </si>
  <si>
    <t>00006-6936-UM1420008/20</t>
  </si>
  <si>
    <t>001/003/6936-UM1420009/20/01/W01</t>
  </si>
  <si>
    <t>00007-6936-UM1420009/20</t>
  </si>
  <si>
    <t>7000-8807-992100-20-050460011921100-1420-1930200006B-000000-000000</t>
  </si>
  <si>
    <t>062797350  Stowarzyszenie Lokalna Grupa Działania ,,Ziemia Chełmońskiego"  062797350</t>
  </si>
  <si>
    <t>‭062797350‬</t>
  </si>
  <si>
    <t>001/002/6936-UM0720013/18/01/W02</t>
  </si>
  <si>
    <t>00013-6936-UM0720013/18</t>
  </si>
  <si>
    <t>001/023/6937-UM0700008/16/01/1</t>
  </si>
  <si>
    <t>00019-6937-UM0700008/16</t>
  </si>
  <si>
    <t>062802695  Centrum Inicjatyw Wiejskich  062802695</t>
  </si>
  <si>
    <t>‭062802695‬</t>
  </si>
  <si>
    <t>001/008/6937-UM1600003/16/01/1</t>
  </si>
  <si>
    <t>00002-6937-UM1600003/16</t>
  </si>
  <si>
    <t>7000-8816-992100-20-080301021911100-1420-1920200006B-000000-000000</t>
  </si>
  <si>
    <t>001/002/6935-UM1621469/21/01</t>
  </si>
  <si>
    <t>00896-6935-UM1621469/21</t>
  </si>
  <si>
    <t>001/002/6935-UM1621470/21/01</t>
  </si>
  <si>
    <t>00897-6935-UM1621470/21</t>
  </si>
  <si>
    <t>7000-8816-992100-20-080301021911100-1420-1930300006B-000000-000000</t>
  </si>
  <si>
    <t>001/002/6936-UM1630014/21/01/W04</t>
  </si>
  <si>
    <t>00011-6936-UM1630014/21</t>
  </si>
  <si>
    <t>062810605  Zielone Mosty Narwi  062810605</t>
  </si>
  <si>
    <t>‭062810605‬</t>
  </si>
  <si>
    <t>001/023/6937-UM0700023/16/01/1</t>
  </si>
  <si>
    <t>00023-6937-UM0700023/16</t>
  </si>
  <si>
    <t>001/002/6936-UM0720018/20/01/W02</t>
  </si>
  <si>
    <t>00018-6936-UM0720018/20</t>
  </si>
  <si>
    <t>062810946  Partnerstwo dla Rozwoju Obszarów Wiejskich Ekonomika-Nauka-Tradycja "PROWENT" LOKALNA GRUPA DZIAŁANIA LGD PROWENT 062810946</t>
  </si>
  <si>
    <t>‭062810946‬</t>
  </si>
  <si>
    <t>001/002/6935-UM0922894/21/01</t>
  </si>
  <si>
    <t>01759-6935-UM0922894/21</t>
  </si>
  <si>
    <t>062820281  Lokalna Grupa Działania Zielone Światło Zielone Światło 062820281</t>
  </si>
  <si>
    <t>‭062820281‬</t>
  </si>
  <si>
    <t>001/002/6936-UM0420005/21/01/W02</t>
  </si>
  <si>
    <t>00002-6936-UM0420005/21</t>
  </si>
  <si>
    <t>001/005/6936-UM0420006/21/01/W02</t>
  </si>
  <si>
    <t>001/003/6936-UM0420008/21/01/W01</t>
  </si>
  <si>
    <t>00004-6936-UM0420008/21</t>
  </si>
  <si>
    <t>001/003/6936-UM1620011/20/01/W04</t>
  </si>
  <si>
    <t>062821380  Stowarzyszenie Dolina Pilicy  062821380</t>
  </si>
  <si>
    <t>‭062821380‬</t>
  </si>
  <si>
    <t>001/012/6937-UM0500001/16/01/1</t>
  </si>
  <si>
    <t>00005-6937-UM0500001/16</t>
  </si>
  <si>
    <t>001/002/6935-UM0520183/21/01</t>
  </si>
  <si>
    <t>00140-6935-UM0520183/21</t>
  </si>
  <si>
    <t>001/002/6935-UM0520182/21/01</t>
  </si>
  <si>
    <t>00142-6935-UM0520182/21</t>
  </si>
  <si>
    <t>001/002/6935-UM0520181/21/01</t>
  </si>
  <si>
    <t>00143-6935-UM0520181/21</t>
  </si>
  <si>
    <t>001/002/6935-UM0520201/21/01</t>
  </si>
  <si>
    <t>00155-6935-UM0520201/21</t>
  </si>
  <si>
    <t>001/002/6935-UM0520202/21/01</t>
  </si>
  <si>
    <t>00156-6935-UM0520202/21</t>
  </si>
  <si>
    <t>7000-8805-992100-20-080301021911100-1420-1920300006B-000000-000000</t>
  </si>
  <si>
    <t>001/002/6935-UM0530003/21/01</t>
  </si>
  <si>
    <t>00002-6935-UM0530003/21</t>
  </si>
  <si>
    <t>062818240  Stowarzyszenie Rozwoju Wsi Świętokrzyskiej  062818240</t>
  </si>
  <si>
    <t>‭062818240‬</t>
  </si>
  <si>
    <t>001/005/6936-UM1320009/20/01/W01</t>
  </si>
  <si>
    <t>001/003/6936-UM1320010/21/01/W05</t>
  </si>
  <si>
    <t>7000-8803-992100-20-050460011911100-1420-1940000006B-000000-000000</t>
  </si>
  <si>
    <t>062823846  Bialskopodlaska Lokalna Grupa Działania  062823846</t>
  </si>
  <si>
    <t>‭062823846‬</t>
  </si>
  <si>
    <t>001/013/6937-UM0300011/16/01/1</t>
  </si>
  <si>
    <t>00022-6937-UM0300011/16</t>
  </si>
  <si>
    <t>001/004/6936-UM0320019/21/01/W01</t>
  </si>
  <si>
    <t>00015-6936-UM0320019/21</t>
  </si>
  <si>
    <t>7000-8813-992100-20-050460011911100-1420-1920200006B-000000-000000</t>
  </si>
  <si>
    <t>062823146  Lokalna Grupa Działania "Perły Ponidzia"  062823146</t>
  </si>
  <si>
    <t>‭062823146‬</t>
  </si>
  <si>
    <t>001/002/6935-UM1321181/19/01</t>
  </si>
  <si>
    <t>00784-6935-UM1321181/19</t>
  </si>
  <si>
    <t>062827402  Stowarzyszenie - Lokalna Grupa Działania "Bądźmy Razem "  062827402</t>
  </si>
  <si>
    <t>‭062827402‬</t>
  </si>
  <si>
    <t>001/014/6937-UM0700016/16/01/1</t>
  </si>
  <si>
    <t>00017-6937-UM0700016/16</t>
  </si>
  <si>
    <t>001/002/6936-UM0720020/20/01/W01</t>
  </si>
  <si>
    <t>00017-6936-UM0720020/20</t>
  </si>
  <si>
    <t>001/002/6936-UM0720022/21/01/W01</t>
  </si>
  <si>
    <t>00019-6936-UM0720022/21</t>
  </si>
  <si>
    <t>001/002/6936-UM1020013/20/01/W02</t>
  </si>
  <si>
    <t>062827803  Lokalna Grupa Działania Dunajec - Biała  062827803</t>
  </si>
  <si>
    <t>‭062827803‬</t>
  </si>
  <si>
    <t>001/013/6937-UM0600017/16/01/1</t>
  </si>
  <si>
    <t>00017-6937-UM0600017/16</t>
  </si>
  <si>
    <t>232588/N/PL</t>
  </si>
  <si>
    <t>UM06-6937-UM0600017/16/01</t>
  </si>
  <si>
    <t>001/002/6936-UM0620031/22/01/W01</t>
  </si>
  <si>
    <t>00013-6936-UM0620031/22</t>
  </si>
  <si>
    <t>062838120  Stowarzyszenie Lokalna Grupa Działania Polcentrum  062838120</t>
  </si>
  <si>
    <t>‭062838120‬</t>
  </si>
  <si>
    <t>001/008/6937-UM0500016/16/01/1</t>
  </si>
  <si>
    <t>00013-6937-UM0500016/16</t>
  </si>
  <si>
    <t>062846952  Lokalna Grupa Działania KOLD  062846952</t>
  </si>
  <si>
    <t>‭062846952‬</t>
  </si>
  <si>
    <t>001/002/6936-UM1520004/17/01/W01, 001/002/6936-UM1520004/17/01/W01</t>
  </si>
  <si>
    <t>00003-6936-UM1520004/17</t>
  </si>
  <si>
    <t>16-PAŹ-20, 16-PAŹ-20</t>
  </si>
  <si>
    <t>262042/N/PL, 262102/N/PL</t>
  </si>
  <si>
    <t>NNNZ_FW_WE, NWNZ_FW_WE</t>
  </si>
  <si>
    <t>UM15-6936-UM1520004/17/W01/01, UM15-6936-UM1520004/17/W01/02</t>
  </si>
  <si>
    <t>23-KWI-20, 23-KWI-20</t>
  </si>
  <si>
    <t>001/002/6936-UM1520017/20/01/W02</t>
  </si>
  <si>
    <t>00014-6936-UM1520017/20</t>
  </si>
  <si>
    <t>001/002/6935-UM1523126/21/02</t>
  </si>
  <si>
    <t>01965-6935-UM1523126/21</t>
  </si>
  <si>
    <t>001/002/6935-UM1523127/21/01</t>
  </si>
  <si>
    <t>01974-6935-UM1523127/21</t>
  </si>
  <si>
    <t>001/002/6935-UM1523646/22/01</t>
  </si>
  <si>
    <t>02257-6935-UM1523646/22</t>
  </si>
  <si>
    <t>001/002/6936-UM1520022/21/01/W01</t>
  </si>
  <si>
    <t>001/002/6936-UM1520030/21/01/W01</t>
  </si>
  <si>
    <t>001/002/6936-UM1520037/22/01/W01</t>
  </si>
  <si>
    <t xml:space="preserve">OFSA  </t>
  </si>
  <si>
    <t>7000-8802-992100-20-080301021911100-1420-1930200006B-000000-000000</t>
  </si>
  <si>
    <t>062846346  Lokalna Grupa Działania Ziemia Łańcucka  062846346</t>
  </si>
  <si>
    <t>‭062846346‬</t>
  </si>
  <si>
    <t>001/003/6936-UM0220003/20/01/W02</t>
  </si>
  <si>
    <t>00010-6936-UM0220003/20</t>
  </si>
  <si>
    <t>062857305  Stowarzyszenie Lokalna Grupa Działania Cieszyńska Kraina Stowarzyszenie LGD Cieszyńska Kraina 062857305</t>
  </si>
  <si>
    <t>‭062857305‬</t>
  </si>
  <si>
    <t>001/008/6937-UM1200014/16/01/1</t>
  </si>
  <si>
    <t>00014-6937-UM1200014/16</t>
  </si>
  <si>
    <t>7000-8813-992100-20-050460011911100-1420-1920300006B-000000-000000</t>
  </si>
  <si>
    <t>062869205  STOWARZYSZENIE LOKALNA GRUPA DZIAŁANIA "KRZEMIENNY KRĄG" LGD "KRZEMIENNY KRĄG" 062869205</t>
  </si>
  <si>
    <t>‭062869205‬</t>
  </si>
  <si>
    <t>001/002/6935-UM1331510/20/01</t>
  </si>
  <si>
    <t>00960-6935-UM1331510/20</t>
  </si>
  <si>
    <t>7000-8812-992100-20-050460011911100-1420-1930200006B-000000-000000</t>
  </si>
  <si>
    <t>062891271  STOWARZYSZENIE LOKALNA GRUPA DZIAŁANIA "ZIEMIA BIELSKA"  062891271</t>
  </si>
  <si>
    <t>‭062891271‬</t>
  </si>
  <si>
    <t>001/002/6936-UM1220009/19/01/W01</t>
  </si>
  <si>
    <t>00006-6936-UM1220009/19</t>
  </si>
  <si>
    <t>001/024/6937-UM1200002/16/01/1PK</t>
  </si>
  <si>
    <t>00002-6937-UM1200002/16</t>
  </si>
  <si>
    <t xml:space="preserve">AUTOMANUAL  </t>
  </si>
  <si>
    <t>001/003/6936-UM1220018/21/01/W02</t>
  </si>
  <si>
    <t>00014-6936-UM1220018/21</t>
  </si>
  <si>
    <t>062873644  Stowarzyszenie"RAZEM NA WYŻYNY"  062873644</t>
  </si>
  <si>
    <t>‭062873644‬</t>
  </si>
  <si>
    <t>001/002/6936-UM1210001/17/01/W03</t>
  </si>
  <si>
    <t>00001-6936-UM1210001/17</t>
  </si>
  <si>
    <t>138814/N/PL</t>
  </si>
  <si>
    <t>UM12-6936-UM1210001/17/01/W03</t>
  </si>
  <si>
    <t>001/004/6936-UM1220020/21/01/W04</t>
  </si>
  <si>
    <t>00017-6936-UM1220020/21</t>
  </si>
  <si>
    <t>062894926  STOWARZYSZENIE LOKALNA GRUPA DZIAŁANIA ,,KRASNYSTAW PLUS"  062894926</t>
  </si>
  <si>
    <t>‭062894926‬</t>
  </si>
  <si>
    <t>001/002/6936-UM0320021/21/01/W05</t>
  </si>
  <si>
    <t>00017-6936-UM0320021/21</t>
  </si>
  <si>
    <t>062895163  Lokalna Grupa Działania "Bory Tucholskie"  062895163</t>
  </si>
  <si>
    <t>‭062895163‬</t>
  </si>
  <si>
    <t>001/002/6935-UM0211507/19/01</t>
  </si>
  <si>
    <t>00897-6935-UM0211507/19</t>
  </si>
  <si>
    <t>062892890  LOKALNA GRUPA DZIAŁANIA ZIEMI MIŃSKIEJ  062892890</t>
  </si>
  <si>
    <t>‭062892890‬</t>
  </si>
  <si>
    <t>001/002/6936-UM0720018/20/01/W03</t>
  </si>
  <si>
    <t>001/002/6936-UM0720026/21/01/W01</t>
  </si>
  <si>
    <t>00022-6936-UM0720026/21</t>
  </si>
  <si>
    <t>062901354  Lokalna Grupa Działania "Kraina Nafty"  062901354</t>
  </si>
  <si>
    <t>‭062901354‬</t>
  </si>
  <si>
    <t>001/003/6936-UM0920017/22/01/W02</t>
  </si>
  <si>
    <t>062907152  Stowarzyszenie WIR Wiejska Inicjatywa Rozwoju Stowarzyszenie WIR 062907152</t>
  </si>
  <si>
    <t>‭062907152‬</t>
  </si>
  <si>
    <t>001/003/6936-UM1620011/20/01/W02</t>
  </si>
  <si>
    <t>001/002/6935-UM1621426/21/01</t>
  </si>
  <si>
    <t>00879-6935-UM1621426/21</t>
  </si>
  <si>
    <t>001/002/6935-UM1621427/21/01</t>
  </si>
  <si>
    <t>00886-6935-UM1621427/21</t>
  </si>
  <si>
    <t>441816/N/PL</t>
  </si>
  <si>
    <t>UM16-6935-UM1621427/21/01</t>
  </si>
  <si>
    <t>001/002/6935-UM1621468/21/01</t>
  </si>
  <si>
    <t>00908-6935-UM1621468/21</t>
  </si>
  <si>
    <t>001/002/6935-UM1621385/21/01</t>
  </si>
  <si>
    <t>00841-6935-UM1621385/21</t>
  </si>
  <si>
    <t>062905853  Stowarzyszenie Ostrzeszowska Lokalna Grupa Działania SOLGD 062905853</t>
  </si>
  <si>
    <t>‭062905853‬</t>
  </si>
  <si>
    <t>001/002/6936-UM1520036/21/01</t>
  </si>
  <si>
    <t>00026-6936-UM1520036/21</t>
  </si>
  <si>
    <t>062906324  Stowarzyszenie Lokalna Grupa Działania "Kraina Rawki"  062906324</t>
  </si>
  <si>
    <t>‭062906324‬</t>
  </si>
  <si>
    <t>001/005/6937-UM0500014/16/01/1</t>
  </si>
  <si>
    <t>00014-6937-UM0500014/16</t>
  </si>
  <si>
    <t>001/002/6935-UM0520187/21/01</t>
  </si>
  <si>
    <t>00145-6935-UM0520187/21</t>
  </si>
  <si>
    <t>001/002/6935-UM0520188/21/01</t>
  </si>
  <si>
    <t>00146-6935-UM0520188/21</t>
  </si>
  <si>
    <t>426046/N/PL</t>
  </si>
  <si>
    <t>UM05-6935-UM0520188/21/01</t>
  </si>
  <si>
    <t>001/002/6935-UM0520196/21/01</t>
  </si>
  <si>
    <t>00151-6935-UM0520196/21</t>
  </si>
  <si>
    <t>001/002/6935-UM0520195/21/01</t>
  </si>
  <si>
    <t>00152-6935-UM0520195/21</t>
  </si>
  <si>
    <t>001/002/6935-UM0520194/21/01</t>
  </si>
  <si>
    <t>00153-6935-UM0520194/21</t>
  </si>
  <si>
    <t>001/002/6935-UM0530004/21/01</t>
  </si>
  <si>
    <t>00003-6935-UM0530004/21</t>
  </si>
  <si>
    <t>7000-8805-992100-20-080301021911100-1420-1930200006B-000000-000000</t>
  </si>
  <si>
    <t>001/002/6936-UM0520012/21/01/W01</t>
  </si>
  <si>
    <t>00010-6936-UM0520012/21</t>
  </si>
  <si>
    <t>062907383  Stowarzyszenie Lokalna Grupa Działania "Morawskie Wrota"  062907383</t>
  </si>
  <si>
    <t>‭062907383‬</t>
  </si>
  <si>
    <t>001/002/6935-UM1222078/21/01</t>
  </si>
  <si>
    <t>01359-6935-UM1222078/21</t>
  </si>
  <si>
    <t>001/002/6936-UM1220022/22/01/W01</t>
  </si>
  <si>
    <t>00018-6936-UM1220022/22</t>
  </si>
  <si>
    <t>062908683  Stowarzyszenie Lokalna Grupa Działania "BRAMA BESKIDU" LGD BRAMA BESKIDU 062908683</t>
  </si>
  <si>
    <t>‭062908683‬</t>
  </si>
  <si>
    <t>001/013/6937-UM0600024/16/01/1</t>
  </si>
  <si>
    <t>00024-6937-UM0600024/16</t>
  </si>
  <si>
    <t>7000-8815-992100-20-050460011911100-1420-1920200006B-000000-000000</t>
  </si>
  <si>
    <t>062914106  Stowarzyszenie "Wspólnie dla Przyszłości"  062914106</t>
  </si>
  <si>
    <t>‭062914106‬</t>
  </si>
  <si>
    <t>001/002/6935-UM1522396/19/01, 001/002/6935-UM1522396/19/01</t>
  </si>
  <si>
    <t>01421-6935-UM1522396/19</t>
  </si>
  <si>
    <t>18-LUT-20, 18-LUT-20</t>
  </si>
  <si>
    <t>430259/N/PL, 430275/N/PL</t>
  </si>
  <si>
    <t>UM15-6935-UM1522396/19/01, UM15-6935-UM1522396/19/02</t>
  </si>
  <si>
    <t>25-KWI-22, 25-KWI-22</t>
  </si>
  <si>
    <t>001/011/6937-UM1500005/16/01/1</t>
  </si>
  <si>
    <t>00005-6937-UM1500005/16</t>
  </si>
  <si>
    <t>217106/N/PL</t>
  </si>
  <si>
    <t>UM15-6937-UM1500005/16/01</t>
  </si>
  <si>
    <t>001/002/6935-UM1523337/21/01</t>
  </si>
  <si>
    <t>02029-6935-UM1523337/21</t>
  </si>
  <si>
    <t>001/002/6935-UM1523338/21/01</t>
  </si>
  <si>
    <t>02030-6935-UM1523338/21</t>
  </si>
  <si>
    <t>001/002/6935-UM1523339/21/01</t>
  </si>
  <si>
    <t>02040-6935-UM1523339/21</t>
  </si>
  <si>
    <t>001/002/6936-UM1520023/21/01/W01</t>
  </si>
  <si>
    <t>00018-6936-UM1520023/21</t>
  </si>
  <si>
    <t>001/002/6936-UM1520027/21/01/W01</t>
  </si>
  <si>
    <t>00020-6936-UM1520027/21</t>
  </si>
  <si>
    <t>062910136  Podhalańska Lokalna Grupa Działania PLGD 062910136</t>
  </si>
  <si>
    <t>‭062910136‬</t>
  </si>
  <si>
    <t>001/013/6937-UM0600030/16/01/1</t>
  </si>
  <si>
    <t>00030-6937-UM0600030/16</t>
  </si>
  <si>
    <t>7000-8801-992100-20-050460011911100-1420-1930200006B-000000-000000</t>
  </si>
  <si>
    <t>062909465  Stowarzyszenie Lokalna Grupa Działania - Partnerstwo Izerskie  062909465</t>
  </si>
  <si>
    <t>‭062909465‬</t>
  </si>
  <si>
    <t>001/003/6936-UM0120004/19/01/W01</t>
  </si>
  <si>
    <t>00004-6936-UM0120004/19</t>
  </si>
  <si>
    <t>7000-8803-992100-20-080301021911100-1420-1920300006B-000000-000000</t>
  </si>
  <si>
    <t>062914652  Stowarzyszenie "Poleska Dolina Bugu"  062914652</t>
  </si>
  <si>
    <t>‭062914652‬</t>
  </si>
  <si>
    <t>001/002/6935-UM0332764/20/01</t>
  </si>
  <si>
    <t>01531-6935-UM0332764/20</t>
  </si>
  <si>
    <t>001/002/6936-UM0320018/21/01/W03</t>
  </si>
  <si>
    <t>00013-6936-UM0320018/21</t>
  </si>
  <si>
    <t>062915855  Lokalna Grupa Działania "BIAŁE ŁUGI"  062915855</t>
  </si>
  <si>
    <t>‭062915855‬</t>
  </si>
  <si>
    <t>001/002/6935-UM1331993/22/01</t>
  </si>
  <si>
    <t>01288-6935-UM1331993/22</t>
  </si>
  <si>
    <t>001/004/6936-UM1320009/20/01/W03</t>
  </si>
  <si>
    <t>351697/N/PL</t>
  </si>
  <si>
    <t>UM13-6936-UM1320009/20/01/W03</t>
  </si>
  <si>
    <t>001/003/6936-UM1320010/21/01/W01</t>
  </si>
  <si>
    <t>062920260  Lokalna Grupa Działania " Owocowy Szlak"  062920260</t>
  </si>
  <si>
    <t>‭062920260‬</t>
  </si>
  <si>
    <t>001/013/6937-UM0300020/16/01/1</t>
  </si>
  <si>
    <t>00019-6937-UM0300020/16</t>
  </si>
  <si>
    <t>001/002/6935-UM0333440/22/01</t>
  </si>
  <si>
    <t>01731-6935-UM0333440/22</t>
  </si>
  <si>
    <t>001/002/6935-UM0323080/21/01PK</t>
  </si>
  <si>
    <t>01602-6935-UM0323080/21</t>
  </si>
  <si>
    <t>001/002/6935-UM0323145/21/01</t>
  </si>
  <si>
    <t>01636-6935-UM0323145/21</t>
  </si>
  <si>
    <t>001/002/6935-UM0333441/22/01</t>
  </si>
  <si>
    <t>01753-6935-UM0333441/22</t>
  </si>
  <si>
    <t>001/002/6936-UM0320020/21/01/W01</t>
  </si>
  <si>
    <t>001/002/6936-UM0320023/21/01/W01</t>
  </si>
  <si>
    <t>062921024  Lokalna Grupa Działania na rzecz Rozwoju Gmin Powiatu Lubelskiego "Kraina Wokół Lublina" LGD " Kraina Wokół Lublina" 062921024</t>
  </si>
  <si>
    <t>‭062921024‬</t>
  </si>
  <si>
    <t>001/016/6937-UM0300001/16/01/1</t>
  </si>
  <si>
    <t>00001-6937-UM0300001/16</t>
  </si>
  <si>
    <t>134684/N/PL</t>
  </si>
  <si>
    <t>UM03-6937-UM0300001/16/01</t>
  </si>
  <si>
    <t>001/002/6936-UM0320021/21/01/W01</t>
  </si>
  <si>
    <t>062916940  Lokalna Grupa Działania Biebrzański Dar Natury LGD Biebrzański Dar Natury 062916940</t>
  </si>
  <si>
    <t>‭062916940‬</t>
  </si>
  <si>
    <t>001/003/6936-UM1020019/21/01/W01</t>
  </si>
  <si>
    <t>00018-6936-UM1020019/21</t>
  </si>
  <si>
    <t>445877/N/PL</t>
  </si>
  <si>
    <t>UM10-6936-UM1020019/21/01</t>
  </si>
  <si>
    <t>062923793  Stowarzyszenie Lokalna Grupa Działania "Ziemia Jędrzejowska - GRYF"  062923793</t>
  </si>
  <si>
    <t>‭062923793‬</t>
  </si>
  <si>
    <t>001/002/6935-UM1321558/20/01, 001/002/6935-UM1321558/20/01</t>
  </si>
  <si>
    <t>01034-6935-UM1321558/20</t>
  </si>
  <si>
    <t>09-LUT-21, 09-LUT-21</t>
  </si>
  <si>
    <t>451232/N/PL, 449041/N/PL</t>
  </si>
  <si>
    <t>UM13-6935-UM1321558/20/03, UM13-6935-UM1321558/20/01</t>
  </si>
  <si>
    <t>30-SIE-22, 08-SIE-22</t>
  </si>
  <si>
    <t>001/002/6935-UM1321791/21/01</t>
  </si>
  <si>
    <t>01120-6935-UM1321791/21</t>
  </si>
  <si>
    <t>001/002/6935-UM1321865/21/01</t>
  </si>
  <si>
    <t>01227-6935-UM1321865/21</t>
  </si>
  <si>
    <t>062923424  Stowarzyszenie Lokalna Grupa Działania Ziemi Chełmskiej LGD Ziemi Chełmskiej 062923424</t>
  </si>
  <si>
    <t>‭062923424‬</t>
  </si>
  <si>
    <t>001/002/6936-UM0320022/21/01/W01</t>
  </si>
  <si>
    <t>00016-6936-UM0320022/21</t>
  </si>
  <si>
    <t>7000-8814-992100-20-050460011911100-1420-1940000006B-000000-000000</t>
  </si>
  <si>
    <t>062921781  LOKALNA GRUPA DZIAŁANIA "PARTNERSTWO PÓŁNOCNEJ WARMII I WYSOCZYZNY ELBLĄSKIEJ" LGD "PARTNERSTWO PÓŁNOCNEJ WARMII I WYSOCZYZNY ELBLĄSKIEJ" 062921781</t>
  </si>
  <si>
    <t>‭062921781‬</t>
  </si>
  <si>
    <t>001/013/6937-UM1400004/16/01/1</t>
  </si>
  <si>
    <t>00005-6937-UM1400004/16</t>
  </si>
  <si>
    <t>7000-8801-992100-20-080301021911100-1420-1930200006B-000000-000000</t>
  </si>
  <si>
    <t>062927405  Stowarzyszenie Lokalna Grupa Działania Wadoviana  062927405</t>
  </si>
  <si>
    <t>‭062927405‬</t>
  </si>
  <si>
    <t>001/002/6936-UM0120007/20/01/W02</t>
  </si>
  <si>
    <t>00008-6936-UM0120007/20</t>
  </si>
  <si>
    <t>001/012/6937-UM0600025/16/01/1</t>
  </si>
  <si>
    <t>00025-6937-UM0600025/16</t>
  </si>
  <si>
    <t>001/002/6936-UM0620029/21/01/W02</t>
  </si>
  <si>
    <t>062932056  Stowarzyszenie "Lokalna Grupa Działania - Grupa Łużycka"  062932056</t>
  </si>
  <si>
    <t>‭062932056‬</t>
  </si>
  <si>
    <t>001/013/6937-UM0400007/16/01/1</t>
  </si>
  <si>
    <t>00007-6937-UM0400007/16</t>
  </si>
  <si>
    <t>062936595  Zielony Pierścień Tarnowa  062936595</t>
  </si>
  <si>
    <t>‭062936595‬</t>
  </si>
  <si>
    <t>001/014/6937-UM0600022/16/01/1</t>
  </si>
  <si>
    <t>00022-6937-UM0600022/16</t>
  </si>
  <si>
    <t>062941715  Lokalna Grupa Działania Ziemi Sandomierskiej  062941715</t>
  </si>
  <si>
    <t>‭062941715‬</t>
  </si>
  <si>
    <t>001/002/6935-UM1321556/20/01</t>
  </si>
  <si>
    <t>01037-6935-UM1321556/20</t>
  </si>
  <si>
    <t>001/003/6936-UM1320010/21/01/W02</t>
  </si>
  <si>
    <t>062942793  Lokalna Grupa Działania "Zielone Bieszczady"  062942793</t>
  </si>
  <si>
    <t>‭062942793‬</t>
  </si>
  <si>
    <t>001/002/6935-UM0922601/21/01</t>
  </si>
  <si>
    <t>01655-6935-UM0922601/21</t>
  </si>
  <si>
    <t>001/002/6935-UM0923339/22/01</t>
  </si>
  <si>
    <t>01965-6935-UM0923339/22</t>
  </si>
  <si>
    <t>062941305  "LOKALNA GRUPA DZIAŁANIA-LIDER DOLINA STRUGU"  062941305</t>
  </si>
  <si>
    <t>‭062941305‬</t>
  </si>
  <si>
    <t>001/002/6935-UM0922737/21/01</t>
  </si>
  <si>
    <t>01666-6935-UM0922737/21</t>
  </si>
  <si>
    <t>443384/N/PL</t>
  </si>
  <si>
    <t>UM09-6935-UM0922737/21/01</t>
  </si>
  <si>
    <t>062947940  Stowarzyszenie Lokalna Grupa Działania Gościnna Wielkopolska  062947940</t>
  </si>
  <si>
    <t>‭062947940‬</t>
  </si>
  <si>
    <t>001/011/6937-UM1500011/16/01/1</t>
  </si>
  <si>
    <t>00011-6937-UM1500011/16</t>
  </si>
  <si>
    <t>062947246  Lokalna Grupa Działania "Mazurskie Morze"  062947246</t>
  </si>
  <si>
    <t>‭062947246‬</t>
  </si>
  <si>
    <t>001/011/6937-UM1400006/16/01/1</t>
  </si>
  <si>
    <t>00009-6937-UM1400006/16</t>
  </si>
  <si>
    <t>7000-8814-992100-20-080301021911100-1420-1920200006B-000000-000000</t>
  </si>
  <si>
    <t>001/003/6935-UM1420064/20/01</t>
  </si>
  <si>
    <t>00747-6935-UM1420064/20</t>
  </si>
  <si>
    <t>001/002/6935-UM1420071/21/01</t>
  </si>
  <si>
    <t>00936-6935-UM1420071/21</t>
  </si>
  <si>
    <t>7000-8814-992100-20-080301021911100-1420-1920300006B-000000-000000</t>
  </si>
  <si>
    <t>001/002/6935-UM1430011/21/01</t>
  </si>
  <si>
    <t>00823-6935-UM1430011/21</t>
  </si>
  <si>
    <t>001/003/6936-UM1420010/20/01/W01</t>
  </si>
  <si>
    <t>00008-6936-UM1420010/20</t>
  </si>
  <si>
    <t>7000-8811-992100-20-080301021911100-1420-1920300006B-000000-000000</t>
  </si>
  <si>
    <t>062953173  Lokalna Grupa Działania ,,Chata Kociewia'' ,,LGD Chata Kociewia'' 062953173</t>
  </si>
  <si>
    <t>‭062953173‬</t>
  </si>
  <si>
    <t>001/002/6935-UM1131729/20/01</t>
  </si>
  <si>
    <t>01064-6935-UM1131729/20</t>
  </si>
  <si>
    <t>001/002/6936-UM1120013/21/01/W01</t>
  </si>
  <si>
    <t>062953461  Stowarzyszenie Lokalna Grupa Działania "WRZOSOWA KRAINA"  062953461</t>
  </si>
  <si>
    <t>‭062953461‬</t>
  </si>
  <si>
    <t>001/002/6936-UM0120005/20/01/W04</t>
  </si>
  <si>
    <t>00005-6936-UM0120005/20</t>
  </si>
  <si>
    <t>062954835  Lokalna Grupa Działania "Wspólny Trakt" LGD "Wspólny Trakt" 062954835</t>
  </si>
  <si>
    <t>‭062954835‬</t>
  </si>
  <si>
    <t>001/003/6936-UM0720014/19/01/W03</t>
  </si>
  <si>
    <t>00014-6936-UM0720014/19</t>
  </si>
  <si>
    <t>001/023/6937-UM0700006/16/01/1</t>
  </si>
  <si>
    <t>00026-6937-UM0700006/16</t>
  </si>
  <si>
    <t>7000-8807-992100-20-080301021921100-1420-1920300006B-000000-000000</t>
  </si>
  <si>
    <t>001/002/6935-UM0730046/20/01</t>
  </si>
  <si>
    <t>00042-6935-UM0730046/20</t>
  </si>
  <si>
    <t>062954173  Ogryzek Paweł 062954173</t>
  </si>
  <si>
    <t>‭062954173‬</t>
  </si>
  <si>
    <t>001/002/6935-UM0912715/21/01</t>
  </si>
  <si>
    <t>01747-6935-UM0912715/21</t>
  </si>
  <si>
    <t>7000-8811-992100-20-050460011911100-1420-1940000006B-000000-000000</t>
  </si>
  <si>
    <t>062954186  Stowarzyszenie Lokalna Grupa Działania Sandry Brdy LGD 062954186</t>
  </si>
  <si>
    <t>‭062954186‬</t>
  </si>
  <si>
    <t>001/013/6937-UM1100003/16/01/1</t>
  </si>
  <si>
    <t>00014-6937-UM1100003/16</t>
  </si>
  <si>
    <t>001/002/6936-UM1120009/20/01/W02</t>
  </si>
  <si>
    <t>00006-6936-UM1120009/20</t>
  </si>
  <si>
    <t>451620/N/PL</t>
  </si>
  <si>
    <t>UM11-6936-UM1120009/20/01/W02</t>
  </si>
  <si>
    <t>.11</t>
  </si>
  <si>
    <t>7000-8808-992100-20-050460011911100-1420-1930200006B-000000-000000</t>
  </si>
  <si>
    <t>062956261  STOWARZYSZENIE LOKALNA GRUPA DZIAŁANIA "PŁASKOWYŻ DOBREJ ZIEMI" LGD "Płaskowyż Dobrej Ziemi" 062956261</t>
  </si>
  <si>
    <t>‭062956261‬</t>
  </si>
  <si>
    <t>001/002/6936-UM0820003/19/01</t>
  </si>
  <si>
    <t>00005-6936-UM0820003/19</t>
  </si>
  <si>
    <t>7000-8806-992100-20-080301021911100-1420-1920300006B-000000-000000</t>
  </si>
  <si>
    <t>062957216  Stowarzyszenie Dolina Karpia  062957216</t>
  </si>
  <si>
    <t>‭062957216‬</t>
  </si>
  <si>
    <t>001/002/6935-UM0630107/21/01</t>
  </si>
  <si>
    <t>00056-6935-UM0630107/21</t>
  </si>
  <si>
    <t>001/002/6936-UM0620029/21/01/W03</t>
  </si>
  <si>
    <t>7000-8801-992100-20-050460011911100-1420-1940000006B-000000-000000</t>
  </si>
  <si>
    <t>062956291  Lokalna Grupa Działania "Ujście Baryczy" Gmin Góra - Niechlów - Wąsosz LGD "Ujście Baryczy" 062956291</t>
  </si>
  <si>
    <t>‭062956291‬</t>
  </si>
  <si>
    <t>001/013/6937-UM0100007/16/01/1</t>
  </si>
  <si>
    <t>00015-6937-UM0100007/16</t>
  </si>
  <si>
    <t>001/002/6935-UM0121766/20/01</t>
  </si>
  <si>
    <t>01149-6935-UM0121766/20</t>
  </si>
  <si>
    <t>7000-8801-992100-20-080301021911100-1420-1920200006B-000000-000000</t>
  </si>
  <si>
    <t>001/002/6935-UM0121766/20/01PK</t>
  </si>
  <si>
    <t>062956450  Stowarzyszenie Perły Mazowsza - Lokalna Grupa Działania Stowarzyszenie Perły Mazowsza - Lokalna Grupa Działania 062956450</t>
  </si>
  <si>
    <t>‭062956450‬</t>
  </si>
  <si>
    <t>001/004/6936-UM0320019/21/01/W03</t>
  </si>
  <si>
    <t>001/023/6937-UM0700026/16/01/1</t>
  </si>
  <si>
    <t>00028-6937-UM0700026/16</t>
  </si>
  <si>
    <t>062958241  "Między Wisłą a Kampinosem" "Między Wisłą a Kampinosem" 062958241</t>
  </si>
  <si>
    <t>‭062958241‬</t>
  </si>
  <si>
    <t>001/002/6935-UM0730049/21/01</t>
  </si>
  <si>
    <t>00047-6935-UM0730049/21</t>
  </si>
  <si>
    <t>062959183  Stowarzyszenie Lokalna Grupa Działania "PUSZCZA KOZIENICKA"  062959183</t>
  </si>
  <si>
    <t>‭062959183‬</t>
  </si>
  <si>
    <t>001/003/6936-UM0720021/21/01/W02</t>
  </si>
  <si>
    <t>00018-6936-UM0720021/21</t>
  </si>
  <si>
    <t>001/002/6936-UM0720027/21/01/W01</t>
  </si>
  <si>
    <t>062959376  Stowarzyszenie Lokalna Grupa Działania "Kraina Łęgów Odrzańskich" Stowarzyszenie LGD "Kraina Łęgów Odrzańskich" 062959376</t>
  </si>
  <si>
    <t>‭062959376‬</t>
  </si>
  <si>
    <t>001/002/6936-UM0120005/20/01/W03</t>
  </si>
  <si>
    <t>001/006/6937-UM0100008/16/01/1</t>
  </si>
  <si>
    <t>00004-6937-UM0100008/16</t>
  </si>
  <si>
    <t>315339/N/PL</t>
  </si>
  <si>
    <t>UM01-6937-UM0100008/16/01</t>
  </si>
  <si>
    <t>001/002/6935-UM0121781/20/01</t>
  </si>
  <si>
    <t>01118-6935-UM0121781/20</t>
  </si>
  <si>
    <t>001/002/6935-UM0121960/20/01</t>
  </si>
  <si>
    <t>01315-6935-UM0121960/20</t>
  </si>
  <si>
    <t>7000-8801-992100-20-080301021911100-1420-1920300006B-000000-000000</t>
  </si>
  <si>
    <t>001/002/6935-UM0131921/20/01</t>
  </si>
  <si>
    <t>01221-6935-UM0131921/20</t>
  </si>
  <si>
    <t>001/002/6935-UM0132239/21/01</t>
  </si>
  <si>
    <t>01408-6935-UM0132239/21</t>
  </si>
  <si>
    <t>001/002/6935-UM0132228/21/01</t>
  </si>
  <si>
    <t>01423-6935-UM0132228/21</t>
  </si>
  <si>
    <t>001/002/6936-UM0120007/20/01/W01</t>
  </si>
  <si>
    <t>062961583  Stowarzyszenie Lokalna Grupa Działania Bory Dolnośląskie  062961583</t>
  </si>
  <si>
    <t>‭062961583‬</t>
  </si>
  <si>
    <t>001/003/6936-UM0120004/19/01/W02</t>
  </si>
  <si>
    <t>440141/N/PL</t>
  </si>
  <si>
    <t>UM01-6936-UM0120004/19/01/W02</t>
  </si>
  <si>
    <t>001/013/6937-UM0400010/16/01/1</t>
  </si>
  <si>
    <t>00005-6937-UM0400010/16</t>
  </si>
  <si>
    <t>062961630  Lokalna Grupa Dzialania "Kraina Wielkiego Łuku Warty" "LGD Kraina Wielkiego Łuku Warty" 062961630</t>
  </si>
  <si>
    <t>‭062961630‬</t>
  </si>
  <si>
    <t>001/012/6937-UM0500007/16/01/1</t>
  </si>
  <si>
    <t>00012-6937-UM0500007/16</t>
  </si>
  <si>
    <t>001/002/6935-UM0520186/21/01</t>
  </si>
  <si>
    <t>00138-6935-UM0520186/21</t>
  </si>
  <si>
    <t>001/002/6935-UM0520184/21/01</t>
  </si>
  <si>
    <t>00141-6935-UM0520184/21</t>
  </si>
  <si>
    <t>001/002/6935-UM0520204/22/01</t>
  </si>
  <si>
    <t>00160-6935-UM0520204/22</t>
  </si>
  <si>
    <t>062959813  Lokalna Grupa Działania na Rzecz Zrównoważonego Rozwoju gmin Kąty Wrocławskie, Kobierzyce, Siechnice, Żórawina,Domaniów-LIDER A4 Stowarzyszenie LIDER A4 062959813</t>
  </si>
  <si>
    <t>‭062959813‬</t>
  </si>
  <si>
    <t>001/002/6935-UM0121892/20/01</t>
  </si>
  <si>
    <t>01190-6935-UM0121892/20</t>
  </si>
  <si>
    <t>001/002/6935-UM0121889/20/01</t>
  </si>
  <si>
    <t>01226-6935-UM0121889/20</t>
  </si>
  <si>
    <t>001/002/6935-UM0121891/20/01</t>
  </si>
  <si>
    <t>01227-6935-UM0121891/20</t>
  </si>
  <si>
    <t>001/002/6935-UM0121945/20/01</t>
  </si>
  <si>
    <t>01229-6935-UM0121945/20</t>
  </si>
  <si>
    <t>001/002/6935-UM0121937/20/01</t>
  </si>
  <si>
    <t>01250-6935-UM0121937/20</t>
  </si>
  <si>
    <t>001/002/6935-UM0121890/20/01</t>
  </si>
  <si>
    <t>01254-6935-UM0121890/20</t>
  </si>
  <si>
    <t>001/002/6935-UM0121946/20/01</t>
  </si>
  <si>
    <t>01265-6935-UM0121946/20</t>
  </si>
  <si>
    <t>001/002/6936-UM0120010/21/01/W02</t>
  </si>
  <si>
    <t>00009-6936-UM0120010/21</t>
  </si>
  <si>
    <t>062960581  STOWARZYSZENIE LYSKOR  062960581</t>
  </si>
  <si>
    <t>‭062960581‬</t>
  </si>
  <si>
    <t>001/003/6936-UM1220023/22/01/W01</t>
  </si>
  <si>
    <t>062963012  Lokalna Grupa Działania "ZIELONY PIERŚCIEŃ" LGD "ZIELONY PIERŚCIEŃ" 062963012</t>
  </si>
  <si>
    <t>‭062963012‬</t>
  </si>
  <si>
    <t>001/002/6935-UM0333143/21/01</t>
  </si>
  <si>
    <t>01618-6935-UM0333143/21</t>
  </si>
  <si>
    <t>001/002/6935-UM0333144/21/01PK</t>
  </si>
  <si>
    <t>01660-6935-UM0333144/21</t>
  </si>
  <si>
    <t>447620/N/PL</t>
  </si>
  <si>
    <t>UM03-6935-UM0333144/21/02</t>
  </si>
  <si>
    <t>001/002/6935-UM0333423/22/01</t>
  </si>
  <si>
    <t>01777-6935-UM0333423/22</t>
  </si>
  <si>
    <t>001/002/6936-UM0320023/21/01/W02</t>
  </si>
  <si>
    <t>062963565  Stowarzyszenie Lokalna Grupa Działania Krajna nad Notecią  062963565</t>
  </si>
  <si>
    <t>‭062963565‬</t>
  </si>
  <si>
    <t>001/002/6935-UM1522427/19/01, 001/002/6935-UM1522427/19/01</t>
  </si>
  <si>
    <t>01459-6935-UM1522427/19</t>
  </si>
  <si>
    <t>25-MAJ-20, 25-MAJ-20</t>
  </si>
  <si>
    <t>439386/N/PL, 358516/N/PL</t>
  </si>
  <si>
    <t>UM15-6935-UM1522427/19/02, UM15-6935-UM1522427/19/01</t>
  </si>
  <si>
    <t>01-CZE-22, 16-LIP-21</t>
  </si>
  <si>
    <t>001/011/6937-UM1500029/16/01/1</t>
  </si>
  <si>
    <t>00029-6937-UM1500029/16</t>
  </si>
  <si>
    <t>001/002/6935-UM1523028/20/01</t>
  </si>
  <si>
    <t>01923-6935-UM1523028/20</t>
  </si>
  <si>
    <t>7000-8815-992100-20-080301021911100-1420-1920300006B-000000-000000</t>
  </si>
  <si>
    <t>001/002/6935-UM1532783/20/01</t>
  </si>
  <si>
    <t>01701-6935-UM1532783/20</t>
  </si>
  <si>
    <t>001/002/6935-UM1532782/20/01</t>
  </si>
  <si>
    <t>01702-6935-UM1532782/20</t>
  </si>
  <si>
    <t>001/002/6935-UM1533094/21/01</t>
  </si>
  <si>
    <t>01980-6935-UM1533094/21</t>
  </si>
  <si>
    <t>001/002/6935-UM1533095/21/01</t>
  </si>
  <si>
    <t>01981-6935-UM1533095/21</t>
  </si>
  <si>
    <t>001/002/6936-UM1520028/21/01/W01</t>
  </si>
  <si>
    <t>00021-6936-UM1520028/21</t>
  </si>
  <si>
    <t>062962146  LOKALNA GRUPA DZIAŁANIA "BARCJA" LGD "BARCJA" 062962146</t>
  </si>
  <si>
    <t>‭062962146‬</t>
  </si>
  <si>
    <t>001/007/6937-UM1400003/16/01/1</t>
  </si>
  <si>
    <t>00002-6937-UM1400003/16</t>
  </si>
  <si>
    <t>001/003/6936-UM1420009/20/01/W02</t>
  </si>
  <si>
    <t>062967036  Stowarzyszenie Lokalna Grupa Działania Kwiat Lnu Stowarzyszenie Kwiat Lnu 062967036</t>
  </si>
  <si>
    <t>‭062967036‬</t>
  </si>
  <si>
    <t>001/002/6936-UM0120005/20/01/W02</t>
  </si>
  <si>
    <t>001/002/6935-UM0122066/21/01</t>
  </si>
  <si>
    <t>01247-6935-UM0122066/21</t>
  </si>
  <si>
    <t>7000-8802-992100-20-050460011911100-1420-1930200006B-000000-000000</t>
  </si>
  <si>
    <t>062965324  LOKALNA GRUPA DZIAŁANIA PAŁUKI - WSPÓLNA SPRAWA  062965324</t>
  </si>
  <si>
    <t>‭062965324‬</t>
  </si>
  <si>
    <t>001/002/6936-UM0220001/18/01/W01, 001/002/6936-UM0220001/18/01/W01</t>
  </si>
  <si>
    <t>00007-6936-UM0220001/18</t>
  </si>
  <si>
    <t>27-CZE-19, 27-CZE-19</t>
  </si>
  <si>
    <t>439720/N/PL, 375320/N/PL</t>
  </si>
  <si>
    <t>UM02-6936-UM0220001/18/02/W01, UM02-6936-UM0220001/18/01W01</t>
  </si>
  <si>
    <t>02-CZE-22, 08-PAŹ-21</t>
  </si>
  <si>
    <t>062965825  STOWARZYSZENIE "LOKALNA GRUPA DZIAŁANIA PARTNERSTWO KACZAWSKIE"  062965825</t>
  </si>
  <si>
    <t>‭062965825‬</t>
  </si>
  <si>
    <t>001/002/6936-UM0120005/20/01/W07</t>
  </si>
  <si>
    <t>001/012/6937-UM0100011/16/01/1</t>
  </si>
  <si>
    <t>00011-6937-UM0100011/16</t>
  </si>
  <si>
    <t>241724/N/PL</t>
  </si>
  <si>
    <t>UM01-6937-UM0100011/16/01</t>
  </si>
  <si>
    <t>001/002/6935-UM0121958/20/01</t>
  </si>
  <si>
    <t>01183-6935-UM0121958/20</t>
  </si>
  <si>
    <t>001/002/6935-UM0121957/20/01</t>
  </si>
  <si>
    <t>01207-6935-UM0121957/20</t>
  </si>
  <si>
    <t>001/002/6935-UM0132180/21/01</t>
  </si>
  <si>
    <t>01345-6935-UM0132180/21</t>
  </si>
  <si>
    <t>062964781  Pogórzańskie Stowarzyszenie Rozwoju  062964781</t>
  </si>
  <si>
    <t>‭062964781‬</t>
  </si>
  <si>
    <t>001/013/6937-UM0600021/16/01/1</t>
  </si>
  <si>
    <t>00021-6937-UM0600021/16</t>
  </si>
  <si>
    <t>001/002/6936-UM0620031/22/01/W02</t>
  </si>
  <si>
    <t>062964706  Lokalna Grupa Działania "Ziemia Biłgorajska"  062964706</t>
  </si>
  <si>
    <t>‭062964706‬</t>
  </si>
  <si>
    <t>001/008/6937-UM0300007/16/01/1</t>
  </si>
  <si>
    <t>00021-6937-UM0300007/16</t>
  </si>
  <si>
    <t>001/002/6935-UM0323330/21/01</t>
  </si>
  <si>
    <t>01737-6935-UM0323330/21</t>
  </si>
  <si>
    <t>001/002/6936-UM0320021/21/01/W03</t>
  </si>
  <si>
    <t>062967824  Stowarzyszenie Lokalna Grupa Działania - Forum Powiatu Garwolińskiego  062967824</t>
  </si>
  <si>
    <t>‭062967824‬</t>
  </si>
  <si>
    <t>001/002/6936-UM0720018/20/01/W04</t>
  </si>
  <si>
    <t>001/002/6936-UM0720026/21/01/W03</t>
  </si>
  <si>
    <t>062967593  Lokalna Grupa Działania "Powiatu Świdwińskiego"  062967593</t>
  </si>
  <si>
    <t>‭062967593‬</t>
  </si>
  <si>
    <t>001/002/6935-UM1621492/21/01</t>
  </si>
  <si>
    <t>00906-6935-UM1621492/21</t>
  </si>
  <si>
    <t>001/002/6936-UM1630014/21/01/W02</t>
  </si>
  <si>
    <t>7000-8801-992100-20-050460011911100-1420-1920200006B-000000-000000</t>
  </si>
  <si>
    <t>062968205  Stowarzyszenie "Ślężanie - Lokalna Grupa Działania" Stowarzyszenie Ślężanie - LGD 062968205</t>
  </si>
  <si>
    <t>‭062968205‬</t>
  </si>
  <si>
    <t>001/002/6935-UM0121255/18/01</t>
  </si>
  <si>
    <t>00633-6935-UM0121255/18</t>
  </si>
  <si>
    <t>001/002/6935-UM0121321/19/01, 001/002/6935-UM0121321/19/01, 001/002/6935-UM0121321/19/01</t>
  </si>
  <si>
    <t>00680-6935-UM0121321/19</t>
  </si>
  <si>
    <t>23-MAJ-19, 23-MAJ-19, 23-MAJ-19</t>
  </si>
  <si>
    <t>430207/N/PL, 378057/N/PL, 421407/N/PL</t>
  </si>
  <si>
    <t>NNNZ_FW_WE, NNNZ_FW_WE, NNNZ_FW_WE</t>
  </si>
  <si>
    <t>UM01-6935-UM0121321/19/03, UM01-6935-UM0121321/19/01, UM01-6935-UM0121321/19/02</t>
  </si>
  <si>
    <t>25-KWI-22, 21-PAŹ-21, 01-KWI-22</t>
  </si>
  <si>
    <t>001/002/6935-UM0121455/19/01</t>
  </si>
  <si>
    <t>00826-6935-UM0121455/19</t>
  </si>
  <si>
    <t>001/002/6935-UM0121795/20/01</t>
  </si>
  <si>
    <t>00972-6935-UM0121795/20</t>
  </si>
  <si>
    <t>319639/N/PL</t>
  </si>
  <si>
    <t>UM01-6935-UM0121795/20/01</t>
  </si>
  <si>
    <t>001/002/6935-UM0121987/21/01</t>
  </si>
  <si>
    <t>01205-6935-UM0121987/21</t>
  </si>
  <si>
    <t>001/002/6935-UM0121965/21/01</t>
  </si>
  <si>
    <t>01209-6935-UM0121965/21</t>
  </si>
  <si>
    <t>001/002/6935-UM0121988/21/01, 001/002/6935-UM0121988/21/01</t>
  </si>
  <si>
    <t>01225-6935-UM0121988/21</t>
  </si>
  <si>
    <t>20-LIP-21, 20-LIP-21</t>
  </si>
  <si>
    <t>405673/N/PL, 396694/N/PL</t>
  </si>
  <si>
    <t>NWNZ_FW_WE, NNNZ_FW_WE</t>
  </si>
  <si>
    <t>UM01-6935-UM0121988/21/02, UM01-6935-UM0121988/21/01</t>
  </si>
  <si>
    <t>16-LUT-22, 05-STY-22</t>
  </si>
  <si>
    <t>001/002/6935-UM0122170/21/01</t>
  </si>
  <si>
    <t>01335-6935-UM0122170/21</t>
  </si>
  <si>
    <t>001/002/6936-UM0120010/21/01/W03</t>
  </si>
  <si>
    <t>062969016  Lokalna Grupa Działania Stowarzyszenie ,,Partnerstwo dla Ziemi Niżańskiej"  062969016</t>
  </si>
  <si>
    <t>‭062969016‬</t>
  </si>
  <si>
    <t>001/002/6935-UM0922545/21/01</t>
  </si>
  <si>
    <t>01606-6935-UM0922545/21</t>
  </si>
  <si>
    <t>062969164  Stowarzyszenie Lokalna Grupa Działania "DOLINA SOŁY"  062969164</t>
  </si>
  <si>
    <t>‭062969164‬</t>
  </si>
  <si>
    <t>001/002/6936-UM0120007/20/01/W03</t>
  </si>
  <si>
    <t>001/013/6937-UM0600031/16/01/1</t>
  </si>
  <si>
    <t>00031-6937-UM0600031/16</t>
  </si>
  <si>
    <t>248505/N/PL</t>
  </si>
  <si>
    <t>UM06-6937-UM0600031/16/01/01</t>
  </si>
  <si>
    <t>001/002/6935-UM0630104/21/01</t>
  </si>
  <si>
    <t>00055-6935-UM0630104/21</t>
  </si>
  <si>
    <t>001/002/6936-UM0620029/21/01/W04</t>
  </si>
  <si>
    <t>7000-8802-992100-20-050460011911100-1420-1940000006B-000000-000000</t>
  </si>
  <si>
    <t>062970451  Lokalna Grupa Działania Zakole Dolnej Wisły LGD Zakole 062970451</t>
  </si>
  <si>
    <t>‭062970451‬</t>
  </si>
  <si>
    <t>001/006/6937-UM0200008/16/01</t>
  </si>
  <si>
    <t>00163-6937-UM0200008/16</t>
  </si>
  <si>
    <t>001/004/6936-UM0220001/21/01/W01</t>
  </si>
  <si>
    <t>00011-6936-UM0220001/21</t>
  </si>
  <si>
    <t>062971533  " Między Prosną a Wartą " - Lokalna Grupa Działania  062971533</t>
  </si>
  <si>
    <t>‭062971533‬</t>
  </si>
  <si>
    <t>001/003/6936-UM0520013/21/01/W01</t>
  </si>
  <si>
    <t>00011-6936-UM0520013/21</t>
  </si>
  <si>
    <t>062972761  STOWARZYSZENIE LOKALNA GRUPA DZIAŁANIA PARTNERSTWO DLA DOLINY BARYCZY  062972761</t>
  </si>
  <si>
    <t>‭062972761‬</t>
  </si>
  <si>
    <t>001/002/6935-UM0121823/20/01</t>
  </si>
  <si>
    <t>01090-6935-UM0121823/20</t>
  </si>
  <si>
    <t>001/002/6935-UM0121916/20/01</t>
  </si>
  <si>
    <t>01090-6935-UM0121916/20</t>
  </si>
  <si>
    <t>001/002/6935-UM0121917/20/01</t>
  </si>
  <si>
    <t>01228-6935-UM0121917/20</t>
  </si>
  <si>
    <t>001/002/6935-UM0122088/21/01</t>
  </si>
  <si>
    <t>01279-6935-UM0122088/21</t>
  </si>
  <si>
    <t>001/002/6935-UM0131842/20/01</t>
  </si>
  <si>
    <t>01110-6935-UM0131842/20</t>
  </si>
  <si>
    <t>001/002/6935-UM0132086/21/01</t>
  </si>
  <si>
    <t>01309-6935-UM0132086/21</t>
  </si>
  <si>
    <t>062973032  Lokalna Grupa Działania Vistula Terra Culmensis Rozwój Przez Tradycję LGD Vistula Terra Culmensis 062973032</t>
  </si>
  <si>
    <t>‭062973032‬</t>
  </si>
  <si>
    <t>001/004/6936-UM0220001/21/01/W02</t>
  </si>
  <si>
    <t>062975693  Stowarzyszenie"Lokalna Grupa Działania-U ŹRÓDEŁ" LGD-U ŹRÓDEŁ 062975693</t>
  </si>
  <si>
    <t>‭062975693‬</t>
  </si>
  <si>
    <t>001/002/6935-UM1321941/21/01</t>
  </si>
  <si>
    <t>01273-6935-UM1321941/21</t>
  </si>
  <si>
    <t>001/002/6935-UM1321940/21/01</t>
  </si>
  <si>
    <t>01274-6935-UM1321940/21</t>
  </si>
  <si>
    <t>001/002/6935-UM1331954/21/01</t>
  </si>
  <si>
    <t>01289-6935-UM1331954/21</t>
  </si>
  <si>
    <t>001/002/6935-UM1331953/21/01</t>
  </si>
  <si>
    <t>01290-6935-UM1331953/21</t>
  </si>
  <si>
    <t>062978090  Lokalna Grupa Działania ,,Brynica to nie granica" LGD ,,Brynica to nie granica" 062978090</t>
  </si>
  <si>
    <t>‭062978090‬</t>
  </si>
  <si>
    <t>001/013/6937-UM1200004/16/01/1</t>
  </si>
  <si>
    <t>00004-6937-UM1200004/16</t>
  </si>
  <si>
    <t>001/003/6936-UM1220014/20/01/W02</t>
  </si>
  <si>
    <t>00011-6936-UM1220014/20</t>
  </si>
  <si>
    <t>001/004/6936-UM1220020/21/01/W03</t>
  </si>
  <si>
    <t>062976214  Stowarzyszenie Lokalna Grupa Działania Ziemia Pszczyńska  062976214</t>
  </si>
  <si>
    <t>‭062976214‬</t>
  </si>
  <si>
    <t>001/002/6935-UM1222019/21/01PK</t>
  </si>
  <si>
    <t>01183-6935-UM1222019/21</t>
  </si>
  <si>
    <t>450155/N/PL</t>
  </si>
  <si>
    <t>UM12-6935-UM1222019/21/01</t>
  </si>
  <si>
    <t>7000-8812-992100-20-080301021911100-1420-1920300006B-000000-000000</t>
  </si>
  <si>
    <t>001/002/6935-UM1231883/21/01</t>
  </si>
  <si>
    <t>01128-6935-UM1231883/21</t>
  </si>
  <si>
    <t>002/005/6936-UM1220018/21/01/W01</t>
  </si>
  <si>
    <t>062976430  Stowarzyszenie - Lokalna Grupa Działania - "Żywiecki Raj" LGD "Żywiecki Raj 062976430</t>
  </si>
  <si>
    <t>‭062976430‬</t>
  </si>
  <si>
    <t>001/016/6937-UM1200001/16/01/1</t>
  </si>
  <si>
    <t>00001-6937-UM1200001/16</t>
  </si>
  <si>
    <t>001/002/6936-UM1220016/21/01/W02</t>
  </si>
  <si>
    <t>062979464  STOWARZYSZENIE LOKALNA GRUPA DZIAŁANIA GROMNIK  062979464</t>
  </si>
  <si>
    <t>‭062979464‬</t>
  </si>
  <si>
    <t>001/014/6937-UM0100013/16/01/1</t>
  </si>
  <si>
    <t>00007-6937-UM0100013/16</t>
  </si>
  <si>
    <t>001/002/6935-UM0122096/21/01</t>
  </si>
  <si>
    <t>01299-6935-UM0122096/21</t>
  </si>
  <si>
    <t>001/002/6935-UM0122095/21/01PK</t>
  </si>
  <si>
    <t>01310-6935-UM0122095/21</t>
  </si>
  <si>
    <t>001/002/6935-UM0122094/21/01</t>
  </si>
  <si>
    <t>01319-6935-UM0122094/21</t>
  </si>
  <si>
    <t>001/002/6936-UM0120010/21/01/W01</t>
  </si>
  <si>
    <t>062978264  Stowarzyszenie Lokalna Grupa Działania ''Brama na Podlasie''  062978264</t>
  </si>
  <si>
    <t>‭062978264‬</t>
  </si>
  <si>
    <t>001/002/6935-UM1021467/21/01</t>
  </si>
  <si>
    <t>00973-6935-UM1021467/21</t>
  </si>
  <si>
    <t>7000-8810-992100-20-080301021911100-1420-1930300006B-000000-000000</t>
  </si>
  <si>
    <t>001/003/6936-UM1030017/21/01/W02</t>
  </si>
  <si>
    <t>00016-6936-UM1030017/21</t>
  </si>
  <si>
    <t>062979290  Stowarzyszenie Lokalna Grupa Działania "Sierpeckie Partnerstwo"  062979290</t>
  </si>
  <si>
    <t>‭062979290‬</t>
  </si>
  <si>
    <t>001/012/6937-UM0700013/16/01/1</t>
  </si>
  <si>
    <t>00020-6937-UM0700013/16</t>
  </si>
  <si>
    <t>062982636  LOKALNA GRUPA DZIAŁANIA "ZIELONE SIOŁO"  062982636</t>
  </si>
  <si>
    <t>‭062982636‬</t>
  </si>
  <si>
    <t>001/021/6937-UM0700021/16/01/1</t>
  </si>
  <si>
    <t>00013-6937-UM0700021/16</t>
  </si>
  <si>
    <t>7000-8807-992100-20-080301021921100-1420-1920200006B-000000-000000</t>
  </si>
  <si>
    <t>001/002/6935-UM0720065/21/01</t>
  </si>
  <si>
    <t>00062-6935-UM0720065/21</t>
  </si>
  <si>
    <t>434072/N/PL</t>
  </si>
  <si>
    <t>UM07-6935-UM0720065/21/01</t>
  </si>
  <si>
    <t>001/002/6935-UM0720069/22/01</t>
  </si>
  <si>
    <t>00065-6935-UM0720069/22</t>
  </si>
  <si>
    <t>001/003/6936-UM0720029/22/01/W01</t>
  </si>
  <si>
    <t>00023-6936-UM0720029/22</t>
  </si>
  <si>
    <t>062982184  Stowarzyszenie Lokalna Grupa Działania "Szlakiem Granitu" LGD "Szlakiem Granitu" 062982184</t>
  </si>
  <si>
    <t>‭062982184‬</t>
  </si>
  <si>
    <t>001/002/6936-UM0120005/20/01/W05</t>
  </si>
  <si>
    <t>427357/N/PL</t>
  </si>
  <si>
    <t>UM01-6936-UM0120005/20/01/W05</t>
  </si>
  <si>
    <t>001/006/6937-UM0100012/16/01/1</t>
  </si>
  <si>
    <t>00014-6937-UM0100012/16</t>
  </si>
  <si>
    <t>001/002/6935-UM0121793/20/01</t>
  </si>
  <si>
    <t>01128-6935-UM0121793/20</t>
  </si>
  <si>
    <t>001/002/6935-UM0132169/21/01</t>
  </si>
  <si>
    <t>01343-6935-UM0132169/21</t>
  </si>
  <si>
    <t>002/003/6936-UM0120009/21/01/W01</t>
  </si>
  <si>
    <t>00007-6936-UM0120009/21</t>
  </si>
  <si>
    <t>062983652  Stowarzyszenie na Rzecz Rozwoju Społeczności Lokalnej "Mroga"  062983652</t>
  </si>
  <si>
    <t>‭062983652‬</t>
  </si>
  <si>
    <t>001/017/6937-UM0500009/16/01/1</t>
  </si>
  <si>
    <t>00016-6937-UM0500009/16</t>
  </si>
  <si>
    <t>062983463  Lokalna Grupa Działania Zapiecek  062983463</t>
  </si>
  <si>
    <t>‭062983463‬</t>
  </si>
  <si>
    <t>001/002/6936-UM0320016/20/01/W02</t>
  </si>
  <si>
    <t>062989731  Stowarzyszenie na Rzecz Rozwoju Płaskowyżu Proszowickiego ProKoPaRa  062989731</t>
  </si>
  <si>
    <t>‭062989731‬</t>
  </si>
  <si>
    <t>001/010/6937-UM0600018/16/01/1</t>
  </si>
  <si>
    <t>00018-6937-UM0600018/16</t>
  </si>
  <si>
    <t>402503/N/PL</t>
  </si>
  <si>
    <t>UM06-6937-UM0600018/16/01</t>
  </si>
  <si>
    <t>062986236  Lokalna Grupa Działania "Puszcza Białowieska" LGD "PB" 062986236</t>
  </si>
  <si>
    <t>‭062986236‬</t>
  </si>
  <si>
    <t>001/002/6935-UM1021473/21/01</t>
  </si>
  <si>
    <t>00988-6935-UM1021473/21</t>
  </si>
  <si>
    <t>001/002/6935-UM1021474/21/01</t>
  </si>
  <si>
    <t>00990-6935-UM1021474/21</t>
  </si>
  <si>
    <t>002/003/6936-UM1020018/21/01</t>
  </si>
  <si>
    <t>00017-6936-UM1020018/21</t>
  </si>
  <si>
    <t>063010804  Stowarzyszenie "Partnerstwo dla Ziemi Kujawskiej"  063010804</t>
  </si>
  <si>
    <t>‭063010804‬</t>
  </si>
  <si>
    <t>001/003/6936-UM0220003/20/01/W01</t>
  </si>
  <si>
    <t>063012581  Lokalna Grupa Działania "ZIELONY WIERZCHOŁEK ŚLĄSKA " LGD"Zielony Wierzchołek Śląska" 063012581</t>
  </si>
  <si>
    <t>‭063012581‬</t>
  </si>
  <si>
    <t>001/008/6937-UM1200003/16/01/1</t>
  </si>
  <si>
    <t>00003-6937-UM1200003/16</t>
  </si>
  <si>
    <t>001/002/6935-UM1222074/21/01</t>
  </si>
  <si>
    <t>01220-6935-UM1222074/21</t>
  </si>
  <si>
    <t>001/002/6935-UM1222077/21/01</t>
  </si>
  <si>
    <t>01325-6935-UM1222077/21</t>
  </si>
  <si>
    <t>425963/N/PL</t>
  </si>
  <si>
    <t>UM12-6935-UM1222077/21/01</t>
  </si>
  <si>
    <t>001/002/6935-UM1222075/21/01</t>
  </si>
  <si>
    <t>01326-6935-UM1222075/21</t>
  </si>
  <si>
    <t>001/002/6935-UM1222076/21/01</t>
  </si>
  <si>
    <t>01327-6935-UM1222076/21</t>
  </si>
  <si>
    <t>001/004/6936-UM1220020/21/01/W02</t>
  </si>
  <si>
    <t>063010845  Lokalna Grupa Działania Gryflandia LGD GRYFLANDIA 063010845</t>
  </si>
  <si>
    <t>‭063010845‬</t>
  </si>
  <si>
    <t>001/002/6936-UM1620016/22/01/W03</t>
  </si>
  <si>
    <t>00013-6936-UM1620016/22</t>
  </si>
  <si>
    <t>001/002/6936-UM1630014/21/01/W03</t>
  </si>
  <si>
    <t>063012495  Stowarzyszenie Lokalna Grupa Działania "Nad Białą Przemszą" LGD Nad Białą Przemszą 063012495</t>
  </si>
  <si>
    <t>‭063012495‬</t>
  </si>
  <si>
    <t>001/014/6937-UM0600016/16/01/1</t>
  </si>
  <si>
    <t>00016-6937-UM0600016/16</t>
  </si>
  <si>
    <t>063013913  STOWARZYSZENIE LOKALNA GRUPA DZIAŁANIA "LEPSZA PRZYSZŁOŚĆ ZIEMI RYCKIEJ"  063013913</t>
  </si>
  <si>
    <t>‭063013913‬</t>
  </si>
  <si>
    <t>001/002/6936-UM0320013/20/01/W02</t>
  </si>
  <si>
    <t>00011-6936-UM0320013/20</t>
  </si>
  <si>
    <t>001/002/6936-UM0320023/21/01/W03</t>
  </si>
  <si>
    <t>063014250  "Razem dla Radomki"  063014250</t>
  </si>
  <si>
    <t>‭063014250‬</t>
  </si>
  <si>
    <t>001/002/6935-UM0720050/20/01</t>
  </si>
  <si>
    <t>00055-6935-UM0720050/20</t>
  </si>
  <si>
    <t>001/002/6935-UM0720066/21/01</t>
  </si>
  <si>
    <t>00064-6935-UM0720066/21</t>
  </si>
  <si>
    <t>001/003/6936-UM0720021/21/01/W03</t>
  </si>
  <si>
    <t>063014790  Lokalna Grupa Działania Przyjazne Mazowsze  063014790</t>
  </si>
  <si>
    <t>‭063014790‬</t>
  </si>
  <si>
    <t>001/019/6937-UM0700019/16/01/1</t>
  </si>
  <si>
    <t>00022-6937-UM0700019/16</t>
  </si>
  <si>
    <t>001/003/6936-UM0720023/21/01/W01</t>
  </si>
  <si>
    <t>00020-6936-UM0720023/21</t>
  </si>
  <si>
    <t>063015453  Stowarzyszenie Lokalna Grupa Działania ,, Zielone Sąsiedztwo"  063015453</t>
  </si>
  <si>
    <t>‭063015453‬</t>
  </si>
  <si>
    <t>001/002/6936-UM0720013/18/01/W01PK</t>
  </si>
  <si>
    <t>001/014/6937-UM0700029/16/01/1</t>
  </si>
  <si>
    <t>00016-6937-UM0700029/16</t>
  </si>
  <si>
    <t>063016190  Turkowska Unia Rozwoju - T.U.R.  063016190</t>
  </si>
  <si>
    <t>‭063016190‬</t>
  </si>
  <si>
    <t>001/003/6936-UM0120004/19/01/W03</t>
  </si>
  <si>
    <t>001/016/6937-UM1500021/16/01/1</t>
  </si>
  <si>
    <t>00021-6937-UM1500021/16</t>
  </si>
  <si>
    <t>001/002/6935-UM1522879/20/01</t>
  </si>
  <si>
    <t>01747-6935-UM1522879/20</t>
  </si>
  <si>
    <t>001/002/6935-UM1522878/20/01, 001/002/6935-UM1522878/20/01</t>
  </si>
  <si>
    <t>01814-6935-UM1522878/20</t>
  </si>
  <si>
    <t>24-CZE-21, 24-CZE-21</t>
  </si>
  <si>
    <t>451624/N/PL, 433784/N/PL</t>
  </si>
  <si>
    <t>UM15-6935-UM1522878/20/02, UM15-6935-UM1522878/20/01</t>
  </si>
  <si>
    <t>380.43</t>
  </si>
  <si>
    <t>01-WRZ-22, 06-MAJ-22</t>
  </si>
  <si>
    <t>063017246  Stowarzyszenie NASZA KRAJNA  063017246</t>
  </si>
  <si>
    <t>‭063017246‬</t>
  </si>
  <si>
    <t>001/011/6937-UM0200009/16/01/1</t>
  </si>
  <si>
    <t>00167-6937-UM0200009/16</t>
  </si>
  <si>
    <t>063018984  Stowarzyszenie Światowid  063018984</t>
  </si>
  <si>
    <t>‭063018984‬</t>
  </si>
  <si>
    <t>001/007/6937-UM1500008/16/01/1, 001/007/6937-UM1500008/16/01/1, 001/007/6937-UM1500008/16/01/1, 001/007/6937-UM1500008/16/01/1</t>
  </si>
  <si>
    <t>00008-6937-UM1500008/16</t>
  </si>
  <si>
    <t>11-LIP-16, 11-LIP-16, 11-LIP-16, 11-LIP-16</t>
  </si>
  <si>
    <t xml:space="preserve">CSV, CSV, CSV, CSV  </t>
  </si>
  <si>
    <t>215808/N/PL, 257834/N/PL/1, 257834/N/PL, 215808/N/PL/1</t>
  </si>
  <si>
    <t>NWNZ_FW_WE, NWNS_FW_WE, NWNZ_FW_WE, NWNS_FW_WE</t>
  </si>
  <si>
    <t>UM15-6937-UM1500008/16/01, UM15-6937-UM1500008/16/02, UM15-6937-UM1500008/16/02, UM15-6937-UM1500008/16/01</t>
  </si>
  <si>
    <t>02-PAŹ-19, 17-MAR-22, 12-MAR-20, 17-MAR-22</t>
  </si>
  <si>
    <t>063026154  Lokalna Grupa Działania PODGRODZIE TORUŃSKIE  063026154</t>
  </si>
  <si>
    <t>‭063026154‬</t>
  </si>
  <si>
    <t>001/007/6937-UM0200007/16/01/1</t>
  </si>
  <si>
    <t>00166-6937-UM0200007/16</t>
  </si>
  <si>
    <t>063027503  Lokalna Grupa Działania Stowarzyszenie "Południowa Warmia"  063027503</t>
  </si>
  <si>
    <t>‭063027503‬</t>
  </si>
  <si>
    <t>001/005/6936-UM1420008/20/01/W04</t>
  </si>
  <si>
    <t>001/003/6936-UM1420010/20/01/W02</t>
  </si>
  <si>
    <t>001/003/6936-UM1420011/22/01/W01</t>
  </si>
  <si>
    <t>00009-6936-UM1420011/22</t>
  </si>
  <si>
    <t>063030681  STOWARZYSZENIE HRUBIESZOWSKIE "LEPSZE JUTRO" LOKALNA GRUPA DZIAŁANIA  063030681</t>
  </si>
  <si>
    <t>‭063030681‬</t>
  </si>
  <si>
    <t>001/014/6937-UM0300014/16/01/1</t>
  </si>
  <si>
    <t>00003-6937-UM0300014/16</t>
  </si>
  <si>
    <t>001/002/6936-UM0320022/21/01/W03</t>
  </si>
  <si>
    <t>063032010  Stowarzyszenie Lokalna Grupa Działania Promenada S 12 LGD Promenada S 12 063032010</t>
  </si>
  <si>
    <t>‭063032010‬</t>
  </si>
  <si>
    <t>001/004/6937-UM0300008/16/01/1</t>
  </si>
  <si>
    <t>00005-6937-UM0300008/16</t>
  </si>
  <si>
    <t>001/002/6936-UM0320018/21/01/W01</t>
  </si>
  <si>
    <t>063035853  Stowarzyszenie Lokalna Grupa Działania Szlak Tatarski LGD Szlak Tatarski 063035853</t>
  </si>
  <si>
    <t>‭063035853‬</t>
  </si>
  <si>
    <t>001/003/6936-UM1020019/21/01/W02</t>
  </si>
  <si>
    <t>001/003/6936-UM1030017/21/01/W03</t>
  </si>
  <si>
    <t>063037396  Stowarzyszenie Lokalna Grupa Działania "Partnerstwo Drawy z Liderem Wałeckim"  063037396</t>
  </si>
  <si>
    <t>‭063037396‬</t>
  </si>
  <si>
    <t>001/012/6937-UM1600007/16/01/1</t>
  </si>
  <si>
    <t>00004-6937-UM1600007/16</t>
  </si>
  <si>
    <t>001/002/6936-UM1620015/21/01/W03</t>
  </si>
  <si>
    <t>063039170  Czarnkowsko-Trzcianecka Lokalna Grupa Działania  063039170</t>
  </si>
  <si>
    <t>‭063039170‬</t>
  </si>
  <si>
    <t>001/002/6935-UM1521656/18/01</t>
  </si>
  <si>
    <t>00947-6935-UM1521656/18</t>
  </si>
  <si>
    <t>001/023/6937-UM1500016/16/01/1, 001/023/6937-UM1500016/16/01/1</t>
  </si>
  <si>
    <t>00016-6937-UM1500016/16</t>
  </si>
  <si>
    <t>27-LIP-16, 27-LIP-16</t>
  </si>
  <si>
    <t>278480/N/PL, 261790/N/PL</t>
  </si>
  <si>
    <t>UM15-6937-UM1500016/16/05, UM15-6937-UM1500016/16/04</t>
  </si>
  <si>
    <t>16-LIP-20, 21-KWI-20</t>
  </si>
  <si>
    <t>001/002/6935-UM1533574/21/01</t>
  </si>
  <si>
    <t>02141-6935-UM1533574/21</t>
  </si>
  <si>
    <t>001/002/6936-UM1520024/21/01/W02</t>
  </si>
  <si>
    <t>001/002/6936-UM1520028/21/01/W02</t>
  </si>
  <si>
    <t>001/002/6936-UM1520032/21/01/W02</t>
  </si>
  <si>
    <t>00023-6936-UM1520032/21</t>
  </si>
  <si>
    <t>063038790  LOKALNA GRUPA DZIAŁANIA ,,JAGIELLOŃSKA PRZYSTAŃ''  063038790</t>
  </si>
  <si>
    <t>‭063038790‬</t>
  </si>
  <si>
    <t>001/007/6937-UM0300016/16/01/1</t>
  </si>
  <si>
    <t>00007-6937-UM0300016/16</t>
  </si>
  <si>
    <t>001/002/6936-UM0320023/21/01/W05</t>
  </si>
  <si>
    <t>063041951  Lokalna Grupa Działania "Warmiński Zakątek" LGD "Warmiński Zakątek" 063041951</t>
  </si>
  <si>
    <t>‭063041951‬</t>
  </si>
  <si>
    <t>001/002/6935-UM1420070/21/01</t>
  </si>
  <si>
    <t>00861-6935-UM1420070/21</t>
  </si>
  <si>
    <t>001/002/6935-UM1420069/21/01</t>
  </si>
  <si>
    <t>00865-6935-UM1420069/21</t>
  </si>
  <si>
    <t>001/005/6936-UM1420008/20/01/W01</t>
  </si>
  <si>
    <t>063043751  Lokalna Grupa Działania "Roztocze Tomaszowskie"  063043751</t>
  </si>
  <si>
    <t>‭063043751‬</t>
  </si>
  <si>
    <t>001/002/6935-UM0323576/22/01</t>
  </si>
  <si>
    <t>01791-6935-UM0323576/22</t>
  </si>
  <si>
    <t>001/002/6935-UM0323577/22/01</t>
  </si>
  <si>
    <t>01827-6935-UM0323577/22</t>
  </si>
  <si>
    <t>001/002/6935-UM0323575/22/01</t>
  </si>
  <si>
    <t>01849-6935-UM0323575/22</t>
  </si>
  <si>
    <t>001/002/6936-UM0320022/21/01/W02</t>
  </si>
  <si>
    <t>063043725  Stowarzyszenie "LGD7-KRAINA NOCY I DNI"  063043725</t>
  </si>
  <si>
    <t>‭063043725‬</t>
  </si>
  <si>
    <t>001/002/6936-UM1520017/20/01/W02PK</t>
  </si>
  <si>
    <t>423174/N/PL</t>
  </si>
  <si>
    <t>UM15-6936-UM1520017/20/01/W02</t>
  </si>
  <si>
    <t>001/002/6935-UM1522823/20/01</t>
  </si>
  <si>
    <t>01678-6935-UM1522823/20</t>
  </si>
  <si>
    <t>001/002/6936-UM1520023/21/01/W02</t>
  </si>
  <si>
    <t>063045205  Stowarzyszenie Partnerstwo dla Krajny i Pałuk  063045205</t>
  </si>
  <si>
    <t>‭063045205‬</t>
  </si>
  <si>
    <t>001/006/6937-UM0200004/16/01/1</t>
  </si>
  <si>
    <t>00159-6937-UM0200004/16</t>
  </si>
  <si>
    <t>063043491  Stowarzyszenie Wrota Wielkopolski  063043491</t>
  </si>
  <si>
    <t>‭063043491‬</t>
  </si>
  <si>
    <t>001/002/6935-UM1522548/19/01</t>
  </si>
  <si>
    <t>01505-6935-UM1522548/19</t>
  </si>
  <si>
    <t>001/003/6936-UM1520019/20/01/W03</t>
  </si>
  <si>
    <t>001/007/6937-UM1500009/16/01/1</t>
  </si>
  <si>
    <t>00009-6937-UM1500009/16</t>
  </si>
  <si>
    <t>063046101  STOWARZYSZENIE LOKALNA GRUPA DZIAŁANIA "DOLINA GIEŁCZWI" LGD "Dolina Giełczwi" 063046101</t>
  </si>
  <si>
    <t>‭063046101‬</t>
  </si>
  <si>
    <t>001/002/6936-UM0320018/21/01/W02</t>
  </si>
  <si>
    <t>063046056  Stowarzyszenie Lokalnej Grupy Działania "Siła W Grupie"  063046056</t>
  </si>
  <si>
    <t>‭063046056‬</t>
  </si>
  <si>
    <t>001/006/6937-UM1600002/16/01/1</t>
  </si>
  <si>
    <t>00012-6937-UM1600002/16</t>
  </si>
  <si>
    <t>001/002/6935-UM1621174/20/01</t>
  </si>
  <si>
    <t>00730-6935-UM1621174/20</t>
  </si>
  <si>
    <t>443402/N/PL</t>
  </si>
  <si>
    <t>UM16-6935-UM1621174/20/01</t>
  </si>
  <si>
    <t>001/002/6936-UM1620016/22/01/W02</t>
  </si>
  <si>
    <t>063052092  Lokalna Grupa Działania "Trzy Doliny" LGD Trzy Doliny 063052092</t>
  </si>
  <si>
    <t>‭063052092‬</t>
  </si>
  <si>
    <t>001/012/6937-UM0200006/16/01/1, 001/012/6937-UM0200006/16/01/1</t>
  </si>
  <si>
    <t>00160-6937-UM0200006/16</t>
  </si>
  <si>
    <t>18-LIP-16, 18-LIP-16</t>
  </si>
  <si>
    <t>126457/N/PL, 262339/N/PL</t>
  </si>
  <si>
    <t>UM02-6937-UM0200006/16/01, UM02-6937-UM0200006/16/01/01</t>
  </si>
  <si>
    <t>08-LIS-18, 24-KWI-20</t>
  </si>
  <si>
    <t>001/002/6936-UM1420009/20/01/W03</t>
  </si>
  <si>
    <t>444066/N/PL</t>
  </si>
  <si>
    <t>UM14-6936-UM1420009/20/W03/01</t>
  </si>
  <si>
    <t>063052035  Stowarzyszenie Lokalna Grupa Działania Czarnoziem na Soli  063052035</t>
  </si>
  <si>
    <t>‭063052035‬</t>
  </si>
  <si>
    <t>001/002/6936-UM0220001/18/01/W02, 001/002/6936-UM0220001/18/01/W02</t>
  </si>
  <si>
    <t>439294/N/PL, 358007/N/PL</t>
  </si>
  <si>
    <t>UM02-6936-UM0220001/18/02/W02, UM02-6936-UM0220001/18/01/W02</t>
  </si>
  <si>
    <t>01-CZE-22, 14-LIP-21</t>
  </si>
  <si>
    <t>001/013/6937-UM0200011/16/01/1</t>
  </si>
  <si>
    <t>00164-6937-UM0200011/16</t>
  </si>
  <si>
    <t>001/002/6936-UM1520033/21/01/W04</t>
  </si>
  <si>
    <t>00025-6936-UM1520033/21</t>
  </si>
  <si>
    <t>063051965  Stowarzyszenie Lokalna Grupa Działania "Ziemia Zamojska"  063051965</t>
  </si>
  <si>
    <t>‭063051965‬</t>
  </si>
  <si>
    <t>001/002/6936-UM0320018/21/01/W04, 001/002/6936-UM0320018/21/01/W04</t>
  </si>
  <si>
    <t>09-LIP-21, 09-LIP-21</t>
  </si>
  <si>
    <t>412147/N/PL, 412167/N/PL</t>
  </si>
  <si>
    <t>001/002/6936-UM0320018/21/01/W04, 001/002/6936-UM0320018/21/01/W04/M</t>
  </si>
  <si>
    <t>08-MAR-22, 08-MAR-22</t>
  </si>
  <si>
    <t>063059182  STOWARZYSZENIE - LOKALNA GRUPA DZIAŁANIA "STER"  063059182</t>
  </si>
  <si>
    <t>‭063059182‬</t>
  </si>
  <si>
    <t>001/007/6937-UM0500011/16/01/1</t>
  </si>
  <si>
    <t>00015-6937-UM0500011/16</t>
  </si>
  <si>
    <t>063059055  STOWARZYSZENIE LOKALNA GRUPA DZIAŁANIA KRAINA WZGÓRZ TRZEBNICKICH  063059055</t>
  </si>
  <si>
    <t>‭063059055‬</t>
  </si>
  <si>
    <t>001/002/6935-UM0121775/20/01</t>
  </si>
  <si>
    <t>01063-6935-UM0121775/20</t>
  </si>
  <si>
    <t>001/011/6937-UM0100004/16/01</t>
  </si>
  <si>
    <t>00016-6937-UM0100004/16</t>
  </si>
  <si>
    <t>063074370  Stowarzyszenie "Wielkopolska z wyobraźnią"  063074370</t>
  </si>
  <si>
    <t>‭063074370‬</t>
  </si>
  <si>
    <t>001/018/6937-UM1500027/16/01/1</t>
  </si>
  <si>
    <t>00027-6937-UM1500027/16</t>
  </si>
  <si>
    <t>063075921  Stowarzyszenie Lokalna Grupa Działania Kraina Trzech Rzek  063075921</t>
  </si>
  <si>
    <t>‭063075921‬</t>
  </si>
  <si>
    <t>001/002/6936-UM1120014/21/01/W02</t>
  </si>
  <si>
    <t>001/012/6937-UM1500020/16/01/1</t>
  </si>
  <si>
    <t>00020-6937-UM1500020/16</t>
  </si>
  <si>
    <t>241595/N/PL</t>
  </si>
  <si>
    <t>UM15-6937-UM1500020/16/01</t>
  </si>
  <si>
    <t>001/002/6935-UM1523096/21/01</t>
  </si>
  <si>
    <t>01975-6935-UM1523096/21</t>
  </si>
  <si>
    <t>001/002/6935-UM1523053/21/01</t>
  </si>
  <si>
    <t>01976-6935-UM1523053/21</t>
  </si>
  <si>
    <t>001/002/6936-UM1520024/21/01/W01</t>
  </si>
  <si>
    <t>001/002/6936-UM1520032/21/01/W01</t>
  </si>
  <si>
    <t>001/002/6936-UM1520034/21/01/W01</t>
  </si>
  <si>
    <t>00027-6936-UM1520034/21</t>
  </si>
  <si>
    <t>063079586  STOWARZYSZENIE " DOLINA WEŁNY "  063079586</t>
  </si>
  <si>
    <t>‭063079586‬</t>
  </si>
  <si>
    <t>001/002/6936-UM0220001/18/01/W04, 001/002/6936-UM0220001/18/01/W04</t>
  </si>
  <si>
    <t>439249/N/PL, 358025/N/PL</t>
  </si>
  <si>
    <t>UM02-6936-UM0220001/18/02/W04, UM02-6936-UM0220001/18/01/W04</t>
  </si>
  <si>
    <t>001/002/6935-UM1523632/21/01</t>
  </si>
  <si>
    <t>02209-6935-UM1523632/21</t>
  </si>
  <si>
    <t>001/002/6936-UM1520033/21/01/W03</t>
  </si>
  <si>
    <t>7000-8806-992100-20-050460011911100-1420-1920200006B-000000-000000</t>
  </si>
  <si>
    <t>063085862  Stowarzyszenie Lokalna Grupa Działania Jurajska Kraina  063085862</t>
  </si>
  <si>
    <t>‭063085862‬</t>
  </si>
  <si>
    <t>001/002/6935-UM0620067/18/01</t>
  </si>
  <si>
    <t>00789-6935-UM0620067/18</t>
  </si>
  <si>
    <t>387771/N/PL</t>
  </si>
  <si>
    <t>UM06-6935-UM0620067/18/01</t>
  </si>
  <si>
    <t>.68</t>
  </si>
  <si>
    <t>001/015/6937-UM0600006/16/01/1</t>
  </si>
  <si>
    <t>00006-6937-UM0600006/16</t>
  </si>
  <si>
    <t>001/002/6935-UM0620158/21/01</t>
  </si>
  <si>
    <t>02004-6935-UM0620158/21</t>
  </si>
  <si>
    <t>063096122  Stowarzyszenie Ziemi Grodziskiej Leader  063096122</t>
  </si>
  <si>
    <t>‭063096122‬</t>
  </si>
  <si>
    <t>001/016/6937-UM1500015/16/01</t>
  </si>
  <si>
    <t>00015-6937-UM1500015/16</t>
  </si>
  <si>
    <t>063101374  LIDER ZIELONEJ WIELKOPOLSKI  063101374</t>
  </si>
  <si>
    <t>‭063101374‬</t>
  </si>
  <si>
    <t>001/002/6935-UM1522377/19/01</t>
  </si>
  <si>
    <t>01440-6935-UM1522377/19</t>
  </si>
  <si>
    <t>408420/N/PL</t>
  </si>
  <si>
    <t>UM15-6935-UM1522377/19/01</t>
  </si>
  <si>
    <t>001/012/6937-UM1500028/16/01/1</t>
  </si>
  <si>
    <t>00028-6937-UM1500028/16</t>
  </si>
  <si>
    <t>357839/N/PL</t>
  </si>
  <si>
    <t>UM15-6937-UM1500028/16/01</t>
  </si>
  <si>
    <t>063131364  "LGD NATURA I KULTURA"  063131364</t>
  </si>
  <si>
    <t>‭063131364‬</t>
  </si>
  <si>
    <t>001/002/6936-UM0720018/20/01/W01</t>
  </si>
  <si>
    <t>001/002/6936-UM0720026/21/01/W02</t>
  </si>
  <si>
    <t>063136891  Kółko Rolnicze w Orli KR Orla 063136891</t>
  </si>
  <si>
    <t>‭063136891‬</t>
  </si>
  <si>
    <t>001/002/6935-UM1011466/21/01</t>
  </si>
  <si>
    <t>00980-6935-UM1011466/21</t>
  </si>
  <si>
    <t>063150420  Stowarzyszenie Społecznej Samopomocy - Lokalna Grupa Działania  063150420</t>
  </si>
  <si>
    <t>‭063150420‬</t>
  </si>
  <si>
    <t>001/011/6937-UM0700010/16/01/1</t>
  </si>
  <si>
    <t>00007-6937-UM0700010/16</t>
  </si>
  <si>
    <t>7000-8812-992100-20-080301021911100-1420-1920100006B-000000-000000</t>
  </si>
  <si>
    <t>063195706  Parafia Katolicka p.w. Św. Mikołaja  063195706</t>
  </si>
  <si>
    <t>‭063195706‬</t>
  </si>
  <si>
    <t>001/002/6935-UM1211754/20/01</t>
  </si>
  <si>
    <t>01215-6935-UM1211754/20</t>
  </si>
  <si>
    <t>063240252  PARAFIA RZYMSKO-KATOLICKA P.W. PODWYŻSZENIA KRZYŻA ŚWIĘTEGO  063240252</t>
  </si>
  <si>
    <t>‭063240252‬</t>
  </si>
  <si>
    <t>001/002/6935-UM0810849/19/01</t>
  </si>
  <si>
    <t>00501-6935-UM0810849/19</t>
  </si>
  <si>
    <t>451406/N/PL</t>
  </si>
  <si>
    <t>UM08-6935-UM0810849/19/01</t>
  </si>
  <si>
    <t>22.58</t>
  </si>
  <si>
    <t>063256485  Parafia Rzymsko-Katolicka p.w. Najświętszego Serca Pana Jezusa  063256485</t>
  </si>
  <si>
    <t>‭063256485‬</t>
  </si>
  <si>
    <t>001/002/6935-UM1611178/20/01</t>
  </si>
  <si>
    <t>00728-6935-UM1611178/20</t>
  </si>
  <si>
    <t>063262673  Stowarzyszenie-Lokalna Grupa Działania "Źródło"  063262673</t>
  </si>
  <si>
    <t>‭063262673‬</t>
  </si>
  <si>
    <t>001/012/6937-UM1500002/16/01/1</t>
  </si>
  <si>
    <t>00002-6937-UM1500002/16</t>
  </si>
  <si>
    <t>237575/N/PL</t>
  </si>
  <si>
    <t>UM15-6937-UM1500002/16/01</t>
  </si>
  <si>
    <t>063265403  STOWARZYSZENIE "PERŁY BESKIDU SĄDECKIEGO"  063265403</t>
  </si>
  <si>
    <t>‭063265403‬</t>
  </si>
  <si>
    <t>001/011/6937-UM0600010/16/01/1</t>
  </si>
  <si>
    <t>00010-6937-UM0600010/16</t>
  </si>
  <si>
    <t>256484/N/PL</t>
  </si>
  <si>
    <t>UM06-6937-UM0600010/16/01</t>
  </si>
  <si>
    <t>001/002/6936-UM0620024/20/01/W03</t>
  </si>
  <si>
    <t>063278762  Stowarzyszenie Lokalna Grupa Działania "Qwsi"  063278762</t>
  </si>
  <si>
    <t>‭063278762‬</t>
  </si>
  <si>
    <t>001/012/6937-UM0100001/16/01/1</t>
  </si>
  <si>
    <t>00008-6937-UM0100001/16</t>
  </si>
  <si>
    <t>063284095  LOKALNA GRUPA DZIAŁANIA DOBRA WIDAWA  063284095</t>
  </si>
  <si>
    <t>‭063284095‬</t>
  </si>
  <si>
    <t>001/002/6936-UM0120005/20/01/W06</t>
  </si>
  <si>
    <t>423853/N/PL</t>
  </si>
  <si>
    <t>UM01-6936-UM0120005/20/01/W06</t>
  </si>
  <si>
    <t>001/002/6935-UM0122238/21/01</t>
  </si>
  <si>
    <t>01396-6935-UM0122238/21</t>
  </si>
  <si>
    <t>002/003/6936-UM0120009/21/01/W02</t>
  </si>
  <si>
    <t>001/003/6936-UM0820004/20/01/W02</t>
  </si>
  <si>
    <t>063292866  Restauracja HAGEN H. Krysztofiak, M. Krysztofiak-Wojtkowiak  063292866</t>
  </si>
  <si>
    <t>‭063292866‬</t>
  </si>
  <si>
    <t>001/002/6935-UM1510472/17/01, 001/002/6935-UM1510472/17/01</t>
  </si>
  <si>
    <t>00342-6935-UM1510472/17</t>
  </si>
  <si>
    <t>328496/N/PL, 328488/N/PL</t>
  </si>
  <si>
    <t>UM15-6935-UM1510472/17/02, UM15-6935-UM1510472/17/01</t>
  </si>
  <si>
    <t>4157.82</t>
  </si>
  <si>
    <t>05-LUT-21, 05-LUT-21</t>
  </si>
  <si>
    <t>063417211  Stowarzyszenie Długosz Królewski  063417211</t>
  </si>
  <si>
    <t>‭063417211‬</t>
  </si>
  <si>
    <t>001/003/6936-UM0520013/21/01/W02</t>
  </si>
  <si>
    <t>001/008/6937-UM1500025/16/01/1</t>
  </si>
  <si>
    <t>00025-6937-UM1500025/16</t>
  </si>
  <si>
    <t>063431463  Kowalska Mariola 063431463</t>
  </si>
  <si>
    <t>‭063431463‬</t>
  </si>
  <si>
    <t>001/002/6935-UM0711017/17/01</t>
  </si>
  <si>
    <t>00638-6935-UM0711017/17</t>
  </si>
  <si>
    <t>7000-8816-992100-20-050460011911100-1420-1920100006B-000000-000000</t>
  </si>
  <si>
    <t>063465870  Błażkiewicz Daniel 063465870</t>
  </si>
  <si>
    <t>‭063465870‬</t>
  </si>
  <si>
    <t>001/002/6935-UM1610998/19/01</t>
  </si>
  <si>
    <t>00622-6935-UM1610998/19</t>
  </si>
  <si>
    <t>063502305  Jura-Zając Bogusława 063502305</t>
  </si>
  <si>
    <t>‭063502305‬</t>
  </si>
  <si>
    <t>001/002/6935-UM0111815/20/01</t>
  </si>
  <si>
    <t>01136-6935-UM0111815/20</t>
  </si>
  <si>
    <t>063512921  TRANS-BET s.c. M.S.A Tomaszewscy  063512921</t>
  </si>
  <si>
    <t>‭063512921‬</t>
  </si>
  <si>
    <t>001/002/6935-UM0912871/21/01</t>
  </si>
  <si>
    <t>01774-6935-UM0912871/21</t>
  </si>
  <si>
    <t>063524375  Winnice Jaworek Spółka z Ograniczoną Odpowiedzialnością Winnice Jaworek sp. z o.o. 063524375</t>
  </si>
  <si>
    <t>‭063524375‬</t>
  </si>
  <si>
    <t>001/002/6935-UM0111183/18/01</t>
  </si>
  <si>
    <t>00560-6935-UM0111183/18</t>
  </si>
  <si>
    <t>063525021  Konwisarczyk Jolanta 063525021</t>
  </si>
  <si>
    <t>‭063525021‬</t>
  </si>
  <si>
    <t>001/002/6935-UM1311887/21/01</t>
  </si>
  <si>
    <t>01252-6935-UM1311887/21</t>
  </si>
  <si>
    <t>063567562  Czapnik Aleksandra 063567562</t>
  </si>
  <si>
    <t>‭063567562‬</t>
  </si>
  <si>
    <t>001/002/6935-UM1211651/20/01</t>
  </si>
  <si>
    <t>01132-6935-UM1211651/20</t>
  </si>
  <si>
    <t>063605494  Roś-Psica Jolanta 063605494</t>
  </si>
  <si>
    <t>‭063605494‬</t>
  </si>
  <si>
    <t>001/002/6935-UM0612606/21/01</t>
  </si>
  <si>
    <t>02308-6935-UM0612606/21</t>
  </si>
  <si>
    <t>7000-8803-992100-20-050460011911100-1420-1920100006B-000000-000000</t>
  </si>
  <si>
    <t>062890632  Matusiak Sławomir 062890632</t>
  </si>
  <si>
    <t>‭062890632‬</t>
  </si>
  <si>
    <t>001/002/6935-UM0312085/19/01</t>
  </si>
  <si>
    <t>01088-6935-UM0312085/19</t>
  </si>
  <si>
    <t>7000-8813-992100-20-050460011911100-1420-1940000006B-000000-000000</t>
  </si>
  <si>
    <t>062970190  Lokalna Grupa Działania "Region Włoszczowski" LGD "Region Włoszczowski" 062970190</t>
  </si>
  <si>
    <t>‭062970190‬</t>
  </si>
  <si>
    <t>001/014/6937-UM1300003/16/01/1</t>
  </si>
  <si>
    <t>00014-6937-UM1300003/16</t>
  </si>
  <si>
    <t>001/002/6935-UM1321955/21/01</t>
  </si>
  <si>
    <t>01286-6935-UM1321955/21</t>
  </si>
  <si>
    <t>001/004/6936-UM1320009/20/01/W02</t>
  </si>
  <si>
    <t>001/003/6936-UM1320010/21/01/W03</t>
  </si>
  <si>
    <t>063042574  Stowarzyszenie Lokalna Grupa Działania "Doliną Wieprza i Leśnym Szlakiem"  063042574</t>
  </si>
  <si>
    <t>‭063042574‬</t>
  </si>
  <si>
    <t>001/015/6937-UM0300015/16/01/1</t>
  </si>
  <si>
    <t>00020-6937-UM0300015/16</t>
  </si>
  <si>
    <t>001/002/6936-UM0320023/21/01/W04</t>
  </si>
  <si>
    <t>063183850  Lokalna Grupa Działania C. K. Podkarpacie  063183850</t>
  </si>
  <si>
    <t>‭063183850‬</t>
  </si>
  <si>
    <t>001/002/6935-UM0922165/20/01</t>
  </si>
  <si>
    <t>01216-6935-UM0922165/20</t>
  </si>
  <si>
    <t>343559/N/PL</t>
  </si>
  <si>
    <t>UM09-6935-UM0922165/20/01</t>
  </si>
  <si>
    <t>001/008/6937-UM0900011/16/01/1</t>
  </si>
  <si>
    <t>00025-6937-UM0900011/16</t>
  </si>
  <si>
    <t>063149205  Lokalna Grupa Działania Partnerstwo Ducha Gór Partnerstwo Ducha Gór 063149205</t>
  </si>
  <si>
    <t>‭063149205‬</t>
  </si>
  <si>
    <t>001/002/6935-UM0121776/20/01</t>
  </si>
  <si>
    <t>00878-6935-UM0121776/20</t>
  </si>
  <si>
    <t>001/002/6936-UM0120005/20/01/W01</t>
  </si>
  <si>
    <t>001/002/6935-UM0132097/21/01</t>
  </si>
  <si>
    <t>01285-6935-UM0132097/21</t>
  </si>
  <si>
    <t>001/002/6935-UM0132098/21/01</t>
  </si>
  <si>
    <t>01289-6935-UM0132098/21</t>
  </si>
  <si>
    <t>063737921  Osiecki Dariusz 063737921</t>
  </si>
  <si>
    <t>‭063737921‬</t>
  </si>
  <si>
    <t>001/002/6935-UM1513236/21/01</t>
  </si>
  <si>
    <t>02153-6935-UM1513236/21</t>
  </si>
  <si>
    <t>062835962  STOWARZYSZENIE LGD BRAMA LUBUSKA  062835962</t>
  </si>
  <si>
    <t>‭062835962‬</t>
  </si>
  <si>
    <t>001/005/6936-UM0420006/21/01/W01</t>
  </si>
  <si>
    <t>063214273  Lokalna Grupa Działania " Równiny Wołomińskiej" LGD " Równiny Wołomińskiej" 063214273</t>
  </si>
  <si>
    <t>‭063214273‬</t>
  </si>
  <si>
    <t>001/002/6936-UM0720008/18/01/W05</t>
  </si>
  <si>
    <t>00008-6936-UM0720008/18</t>
  </si>
  <si>
    <t>402336/N/PL</t>
  </si>
  <si>
    <t>UM07-6936-UM0720008/18/01/W05</t>
  </si>
  <si>
    <t>001/016/6937-UM0700007/16/01/1, 001/016/6937-UM0700007/16/01/1</t>
  </si>
  <si>
    <t>00005-6937-UM0700007/16</t>
  </si>
  <si>
    <t>07-LIP-16, 07-LIP-16</t>
  </si>
  <si>
    <t>100900/N/PL, 314013/N/PL</t>
  </si>
  <si>
    <t>UM07-6937-UM0700007/16/01, UM07-6937-UM0700007/16/03</t>
  </si>
  <si>
    <t>77751.96</t>
  </si>
  <si>
    <t>27-LIS-17, 02-LIS-20</t>
  </si>
  <si>
    <t>001/002/6936-UM0720020/20/01/W02</t>
  </si>
  <si>
    <t>063752053  Stowarzyszenie "Centrum Rozwoju Gminy Kościan"  063752053</t>
  </si>
  <si>
    <t>‭063752053‬</t>
  </si>
  <si>
    <t>001/002/6935-UM1511883/18/01</t>
  </si>
  <si>
    <t>01224-6935-UM1511883/18</t>
  </si>
  <si>
    <t>063020952  STOWARZYSZENIE LOKALNA GRUPA DZIAŁANIA "LIDER W EGO"  063020952</t>
  </si>
  <si>
    <t>‭063020952‬</t>
  </si>
  <si>
    <t>001/013/6937-UM1400010/16/01/1</t>
  </si>
  <si>
    <t>00010-6937-UM1400010/16</t>
  </si>
  <si>
    <t>063025436  LOKALNA GRUPA DZIAŁANIA ZIEMIA LUBAWSKA  063025436</t>
  </si>
  <si>
    <t>‭063025436‬</t>
  </si>
  <si>
    <t>001/013/6937-UM1400008/16/01/1</t>
  </si>
  <si>
    <t>00011-6937-UM1400008/16</t>
  </si>
  <si>
    <t>063762731  Stowarzyszenie Pomocy Społecznej i Ochrony Zdrowia im. Św. Łukasza  063762731</t>
  </si>
  <si>
    <t>‭063762731‬</t>
  </si>
  <si>
    <t>001/002/6935-UM1411405/21/01</t>
  </si>
  <si>
    <t>00897-6935-UM1411405/21</t>
  </si>
  <si>
    <t>062754241  Stowarzyszenie "Na Śliwkowym Szlaku"  062754241</t>
  </si>
  <si>
    <t>‭062754241‬</t>
  </si>
  <si>
    <t>001/002/6936-UM0620031/22/01/W03</t>
  </si>
  <si>
    <t>063780460  Stowarzyszenie Rozwoju i Odnowy Wsi Kasina Wielka w Kasinie Wielkiej  063780460</t>
  </si>
  <si>
    <t>‭063780460‬</t>
  </si>
  <si>
    <t>001/002/6935-UM0612843/21/01</t>
  </si>
  <si>
    <t>02274-6935-UM0612843/21</t>
  </si>
  <si>
    <t>062958416  Nadwiślańska Grupa Działania "E.O. CENOMA"  062958416</t>
  </si>
  <si>
    <t>‭062958416‬</t>
  </si>
  <si>
    <t>001/002/6935-UM0620131/20/01, 001/002/6935-UM0620131/20/01</t>
  </si>
  <si>
    <t>01578-6935-UM0620131/20</t>
  </si>
  <si>
    <t>24-LIP-20, 24-LIP-20</t>
  </si>
  <si>
    <t>445920/N/PL, 377237/N/PL</t>
  </si>
  <si>
    <t>UM06-6935-UM0620131/20/02, UM06-6935-UM0620131/20/01</t>
  </si>
  <si>
    <t>98.74</t>
  </si>
  <si>
    <t>08-LIP-22, 20-PAŹ-21</t>
  </si>
  <si>
    <t>001/010/6937-UM0600027/16/01/1</t>
  </si>
  <si>
    <t>00027-6937-UM0600027/16</t>
  </si>
  <si>
    <t>001/002/6935-UM0630105/21/01</t>
  </si>
  <si>
    <t>00054-6935-UM0630105/21</t>
  </si>
  <si>
    <t>001/002/6935-UM0630108/21/01</t>
  </si>
  <si>
    <t>00057-6935-UM0630108/21</t>
  </si>
  <si>
    <t>001/002/6936-UM0620020/20/01/W01, 001/002/6936-UM0620020/20/01/W01</t>
  </si>
  <si>
    <t>00009-6936-UM0620020/20</t>
  </si>
  <si>
    <t>06-KWI-21, 06-KWI-21</t>
  </si>
  <si>
    <t>440848/N/PL, 408334/N/PL</t>
  </si>
  <si>
    <t>UM06-6936-UM0620020/20/02/W01, UM06-6936-UM0620020/20/01/W01</t>
  </si>
  <si>
    <t>09-CZE-22, 25-LUT-22</t>
  </si>
  <si>
    <t>063098190  Stowarzyszenie Lokalna Grupa Działania "Dolina Raby" LGD "Dolina Raby" 063098190</t>
  </si>
  <si>
    <t>‭063098190‬</t>
  </si>
  <si>
    <t>001/013/6937-UM0600009/16/01/1</t>
  </si>
  <si>
    <t>00009-6937-UM0600009/16</t>
  </si>
  <si>
    <t>001/003/6936-UM0620032/22/01/W01</t>
  </si>
  <si>
    <t>00012-6936-UM0620032/22</t>
  </si>
  <si>
    <t>001/002/6936-UM1120014/21/01/W05</t>
  </si>
  <si>
    <t>063790856  OCHOTNICZA STRAŻ POŻARNA W KASINCE MAŁEJ  063790856</t>
  </si>
  <si>
    <t>‭063790856‬</t>
  </si>
  <si>
    <t>001/002/6935-UM0612832/21/01</t>
  </si>
  <si>
    <t>02281-6935-UM0612832/21</t>
  </si>
  <si>
    <t>063790684  Klub Sportowy Moravia  063790684</t>
  </si>
  <si>
    <t>‭063790684‬</t>
  </si>
  <si>
    <t>001/002/6935-UM1311944/21/01</t>
  </si>
  <si>
    <t>01281-6935-UM1311944/21</t>
  </si>
  <si>
    <t>063796900  Stowarzyszenie Przyjaciół Gminy Koczała  063796900</t>
  </si>
  <si>
    <t>‭063796900‬</t>
  </si>
  <si>
    <t>001/002/6935-UM1112437/22/01</t>
  </si>
  <si>
    <t>01452-6935-UM1112437/22</t>
  </si>
  <si>
    <t>7000-8812-992100-20-050460011911100-1420-1920100006B-000000-000000</t>
  </si>
  <si>
    <t>063797212  Stowarzyszenie na Rzecz Rozwoju Gminy Tworóg  063797212</t>
  </si>
  <si>
    <t>‭063797212‬</t>
  </si>
  <si>
    <t>001/002/6935-UM1210282/17/01, 001/002/6935-UM1210282/17/01, 001/002/6935-UM1210282/17/01</t>
  </si>
  <si>
    <t>00142-6935-UM1210282/17</t>
  </si>
  <si>
    <t>22-CZE-17, 22-CZE-17, 22-CZE-17</t>
  </si>
  <si>
    <t>242937/N/PL, 253675/N/PL, 242930/N/PL</t>
  </si>
  <si>
    <t>UM12-6935-UM1210282/17/02, UM12-6935-UM1210282/17/03, UM12-6935-UM1210282/17/01</t>
  </si>
  <si>
    <t>.07</t>
  </si>
  <si>
    <t>30-GRU-19, 26-LUT-20, 30-GRU-19</t>
  </si>
  <si>
    <t>063263625  Lokalna Grupa Działania "Partnerstwo Sowiogórskie"  063263625</t>
  </si>
  <si>
    <t>‭063263625‬</t>
  </si>
  <si>
    <t>001/013/6937-UM0100016/16/01/1</t>
  </si>
  <si>
    <t>00002-6937-UM0100016/16</t>
  </si>
  <si>
    <t>001/002/6935-UM0121989/21/01</t>
  </si>
  <si>
    <t>01240-6935-UM0121989/21</t>
  </si>
  <si>
    <t>001/002/6935-UM0122116/21/01</t>
  </si>
  <si>
    <t>01356-6935-UM0122116/21</t>
  </si>
  <si>
    <t>001/002/6935-UM0122117/21/01</t>
  </si>
  <si>
    <t>01357-6935-UM0122117/21</t>
  </si>
  <si>
    <t>062971695  Blisko Krakowa  062971695</t>
  </si>
  <si>
    <t>‭062971695‬</t>
  </si>
  <si>
    <t>001/013/6937-UM0600026/16/01/1</t>
  </si>
  <si>
    <t>00026-6937-UM0600026/16</t>
  </si>
  <si>
    <t>062941671  Stowarzyszenie Lokalna Grupa Działania Turystyczna Podkowa  062941671</t>
  </si>
  <si>
    <t>‭062941671‬</t>
  </si>
  <si>
    <t>001/015/6937-UM0600028/16/01/1</t>
  </si>
  <si>
    <t>00028-6937-UM0600028/16</t>
  </si>
  <si>
    <t>001/002/6935-UM0620148/20/01</t>
  </si>
  <si>
    <t>01904-6935-UM0620148/20</t>
  </si>
  <si>
    <t>001/002/6935-UM0620159/21/01</t>
  </si>
  <si>
    <t>02133-6935-UM0620159/21</t>
  </si>
  <si>
    <t>001/002/6935-UM0620166/21/01</t>
  </si>
  <si>
    <t>02159-6935-UM0620166/21</t>
  </si>
  <si>
    <t>001/002/6935-UM0620174/21/01</t>
  </si>
  <si>
    <t>02289-6935-UM0620174/21</t>
  </si>
  <si>
    <t>001/002/6936-UM0620019/20/01/W02</t>
  </si>
  <si>
    <t>063809636  Skórzeckie Stowarzyszenie Dobroczynne  063809636</t>
  </si>
  <si>
    <t>‭063809636‬</t>
  </si>
  <si>
    <t>001/002/6935-UM0714112/21/01</t>
  </si>
  <si>
    <t>02534-6935-UM0714112/21</t>
  </si>
  <si>
    <t>063818412  MIĘDZYGMINNE TOWARZYSTWO REGIONALNE DOBRODZIEŃ-ZĘBOWICE  063818412</t>
  </si>
  <si>
    <t>‭063818412‬</t>
  </si>
  <si>
    <t>001/002/6935-UM0810984/19/01</t>
  </si>
  <si>
    <t>00602-6935-UM0810984/19</t>
  </si>
  <si>
    <t>062971526  Stowarzyszenie "Kwartet na Przedgórzu"  062971526</t>
  </si>
  <si>
    <t>‭062971526‬</t>
  </si>
  <si>
    <t>001/003/6936-UM0220003/20/01/W03</t>
  </si>
  <si>
    <t>001/002/6935-UM0620122/19/01</t>
  </si>
  <si>
    <t>01535-6935-UM0620122/19</t>
  </si>
  <si>
    <t>448655/N/PL</t>
  </si>
  <si>
    <t>UM03-6935-UM0620122/19/01</t>
  </si>
  <si>
    <t>001/002/6935-UM0620170/21/01</t>
  </si>
  <si>
    <t>02176-6935-UM0620170/21</t>
  </si>
  <si>
    <t>001/002/6935-UM0620168/21/01</t>
  </si>
  <si>
    <t>02177-6935-UM0620168/21</t>
  </si>
  <si>
    <t>001/002/6936-UM0620020/20/01/W02</t>
  </si>
  <si>
    <t>062967574  "GOŚCINIEC 4 ŻYWIOŁÓW"  062967574</t>
  </si>
  <si>
    <t>‭062967574‬</t>
  </si>
  <si>
    <t>001/014/6937-UM0600023/16/01/1</t>
  </si>
  <si>
    <t>00023-6937-UM0600023/16</t>
  </si>
  <si>
    <t>001/002/6935-UM0620178/22/01</t>
  </si>
  <si>
    <t>02324-6935-UM0620178/22</t>
  </si>
  <si>
    <t>450271/N/PL</t>
  </si>
  <si>
    <t>UM06-6935-UM0620178/22/01</t>
  </si>
  <si>
    <t>001/002/6935-UM0620177/22/01</t>
  </si>
  <si>
    <t>02364-6935-UM0620177/22</t>
  </si>
  <si>
    <t>001/002/6935-UM0620182/22/01</t>
  </si>
  <si>
    <t>02480-6935-UM0620182/22</t>
  </si>
  <si>
    <t>063827010  Uczniowski Ludowy Klub Sportowy "Ryś" Kampinos  063827010</t>
  </si>
  <si>
    <t>‭063827010‬</t>
  </si>
  <si>
    <t>001/002/6935-UM0714330/21/01</t>
  </si>
  <si>
    <t>02721-6935-UM0714330/21</t>
  </si>
  <si>
    <t>001/002/6935-UM0714340/21/01</t>
  </si>
  <si>
    <t>02736-6935-UM0714340/21</t>
  </si>
  <si>
    <t>062984232  LGD KORONA SĄDECKA  062984232</t>
  </si>
  <si>
    <t>‭062984232‬</t>
  </si>
  <si>
    <t>001/011/6937-UM0600004/16/01/1</t>
  </si>
  <si>
    <t>00004-6937-UM0600004/16</t>
  </si>
  <si>
    <t>001/002/6936-UM0620024/20/01/W02</t>
  </si>
  <si>
    <t>447234/N/PL</t>
  </si>
  <si>
    <t>UM06-6936-UM0620024/20/01/W02</t>
  </si>
  <si>
    <t>.83</t>
  </si>
  <si>
    <t>063832401  Stowarzyszenie Kulturalno-Oświatowe Wsi Ropica Polska SKO Ropica Polska 063832401</t>
  </si>
  <si>
    <t>‭063832401‬</t>
  </si>
  <si>
    <t>001/002/6935-UM0613369/22/01</t>
  </si>
  <si>
    <t>02469-6935-UM0613369/22</t>
  </si>
  <si>
    <t>063834734  Ochotnicza Straż Pożarna w Goręczynie  063834734</t>
  </si>
  <si>
    <t>‭063834734‬</t>
  </si>
  <si>
    <t>001/002/6935-UM1111175/18/01</t>
  </si>
  <si>
    <t>00719-6935-UM1111175/18</t>
  </si>
  <si>
    <t>063836274  Kaszubska Fundacja Rehabilitacji Osób Niepełnosprawnych "Podaruj Trochę Słońca"  063836274</t>
  </si>
  <si>
    <t>‭063836274‬</t>
  </si>
  <si>
    <t>001/002/6935-UM1111892/20/01</t>
  </si>
  <si>
    <t>01178-6935-UM1111892/20</t>
  </si>
  <si>
    <t>423896/N/PL</t>
  </si>
  <si>
    <t>UM11-6935-UM1111892/20/01</t>
  </si>
  <si>
    <t>.06</t>
  </si>
  <si>
    <t>063842730  Klub Sportowy "STOLEM"  063842730</t>
  </si>
  <si>
    <t>‭063842730‬</t>
  </si>
  <si>
    <t>001/002/6935-UM1111893/20/01</t>
  </si>
  <si>
    <t>01179-6935-UM1111893/20</t>
  </si>
  <si>
    <t>063850240  Stowarzyszenie Gospodyń Wiejskich "Ostrowianki"  063850240</t>
  </si>
  <si>
    <t>‭063850240‬</t>
  </si>
  <si>
    <t>001/002/6935-UM0912281/20/01</t>
  </si>
  <si>
    <t>01386-6935-UM0912281/20</t>
  </si>
  <si>
    <t>063867094  TOWARZYSTWO NA RZECZ ROZWOJU MUZEUM KULTURY ŁEMKOWSKIEJ  063867094</t>
  </si>
  <si>
    <t>‭063867094‬</t>
  </si>
  <si>
    <t>001/002/6935-UM0912900/22/01</t>
  </si>
  <si>
    <t>01815-6935-UM0912900/22</t>
  </si>
  <si>
    <t>063867482  STOWARZYSZENIE NA RZECZ ROZWOJU GMINY SUCHAŃ  063867482</t>
  </si>
  <si>
    <t>‭063867482‬</t>
  </si>
  <si>
    <t>001/002/6935-UM1611502/22/01</t>
  </si>
  <si>
    <t>00935-6935-UM1611502/22</t>
  </si>
  <si>
    <t>063891060  Ochotnicza Straż Pożarna w Mszanie Górnej  063891060</t>
  </si>
  <si>
    <t>‭063891060‬</t>
  </si>
  <si>
    <t>001/002/6935-UM0612017/20/01</t>
  </si>
  <si>
    <t>01793-6935-UM0612017/20</t>
  </si>
  <si>
    <t>402137/N/PL</t>
  </si>
  <si>
    <t>UM06-6935-UM0612017/20/01</t>
  </si>
  <si>
    <t>.01</t>
  </si>
  <si>
    <t>063893144  STOWARZYSZENIE WSPARCIA "POKOLENIA"  063893144</t>
  </si>
  <si>
    <t>‭063893144‬</t>
  </si>
  <si>
    <t>001/002/6935-UM0811276/21/01</t>
  </si>
  <si>
    <t>00766-6935-UM0811276/21</t>
  </si>
  <si>
    <t>063901655  Sanczenko Michał 063901655</t>
  </si>
  <si>
    <t>‭063901655‬</t>
  </si>
  <si>
    <t>001/002/6935-UM1011055/20/01</t>
  </si>
  <si>
    <t>00717-6935-UM1011055/20</t>
  </si>
  <si>
    <t>063909163  Stowarzyszenie Proekologiczne Grotniki-Jedlicze-Ustronie "Pinia"  063909163</t>
  </si>
  <si>
    <t>‭063909163‬</t>
  </si>
  <si>
    <t>001/002/6935-UM0511464/20/01</t>
  </si>
  <si>
    <t>01021-6935-UM0511464/20</t>
  </si>
  <si>
    <t>063929396  Ochotnicza Straż Pożarna w Dalikowie  063929396</t>
  </si>
  <si>
    <t>‭063929396‬</t>
  </si>
  <si>
    <t>001/002/6935-UM0511470/21/01</t>
  </si>
  <si>
    <t>00917-6935-UM0511470/21</t>
  </si>
  <si>
    <t>063930904  Ochotnicza Straż Pożarna w Opolu  063930904</t>
  </si>
  <si>
    <t>‭063930904‬</t>
  </si>
  <si>
    <t>001/002/6935-UM0511466/21/01</t>
  </si>
  <si>
    <t>00923-6935-UM0511466/21</t>
  </si>
  <si>
    <t>063945395  Stowarzyszenie Wspierające Rozwój Gminy Krzyżanów  063945395</t>
  </si>
  <si>
    <t>‭063945395‬</t>
  </si>
  <si>
    <t>001/002/6935-UM0511481/21/01</t>
  </si>
  <si>
    <t>00966-6935-UM0511481/21</t>
  </si>
  <si>
    <t>063948414  Ochotnicza Straż Pożarna w Krzemieniewie  063948414</t>
  </si>
  <si>
    <t>‭063948414‬</t>
  </si>
  <si>
    <t>001/002/6935-UM0511975/22/01</t>
  </si>
  <si>
    <t>01271-6935-UM0511975/22</t>
  </si>
  <si>
    <t>063973176  Pluskota Kinga 063973176</t>
  </si>
  <si>
    <t>‭063973176‬</t>
  </si>
  <si>
    <t>001/002/6935-UM1510360/17/01</t>
  </si>
  <si>
    <t>00225-6935-UM1510360/17</t>
  </si>
  <si>
    <t>127240/N/PL</t>
  </si>
  <si>
    <t>UM15-6935-UM1510360/17/01</t>
  </si>
  <si>
    <t>20569.93</t>
  </si>
  <si>
    <t>064023603  Fundacja " Dziedzictwo Nadbużańskie"  064023603</t>
  </si>
  <si>
    <t>‭064023603‬</t>
  </si>
  <si>
    <t>001/002/6935-UM0712527/19/01</t>
  </si>
  <si>
    <t>01524-6935-UM0712527/19</t>
  </si>
  <si>
    <t>001/002/6935-UM0712529/19/01</t>
  </si>
  <si>
    <t>01527-6935-UM0712529/19</t>
  </si>
  <si>
    <t>001/003/6935-UM0712541/19/01</t>
  </si>
  <si>
    <t>01533-6935-UM0712541/19</t>
  </si>
  <si>
    <t>001/002/6935-UM0712556/19/01</t>
  </si>
  <si>
    <t>01539-6935-UM0712556/19</t>
  </si>
  <si>
    <t>064049081  Zrzeszenie Kaszubsko-Pomorskie Zarząd Główny  064049081</t>
  </si>
  <si>
    <t>‭064049081‬</t>
  </si>
  <si>
    <t>001/002/6935-UM1111621/20/01</t>
  </si>
  <si>
    <t>00954-6935-UM1111621/20</t>
  </si>
  <si>
    <t>064064151  Dębicki Łukasz 064064151</t>
  </si>
  <si>
    <t>‭064064151‬</t>
  </si>
  <si>
    <t>001/002/6935-UM1513360/21/01</t>
  </si>
  <si>
    <t>02203-6935-UM1513360/21</t>
  </si>
  <si>
    <t>063045694  Stowarzyszenie Lokalna Grupa Działania Przyjazna Ziemia Limanowska  063045694</t>
  </si>
  <si>
    <t>‭063045694‬</t>
  </si>
  <si>
    <t>001/012/6937-UM0600015/16/01/1</t>
  </si>
  <si>
    <t>00015-6937-UM0600015/16</t>
  </si>
  <si>
    <t>343578/N/PL</t>
  </si>
  <si>
    <t>UM06-6937-UM0600015/16/01</t>
  </si>
  <si>
    <t>001/003/6936-UM0620032/22/01/W02</t>
  </si>
  <si>
    <t>064074512  Ochotnicza Straż Pożarna w Drohojowie  064074512</t>
  </si>
  <si>
    <t>‭064074512‬</t>
  </si>
  <si>
    <t>001/002/6935-UM0912965/22/01</t>
  </si>
  <si>
    <t>01878-6935-UM0912965/22</t>
  </si>
  <si>
    <t>064097270  LOKALNA ORGANIZACJA TURYSTYCZNA PÓŁNOCNEGO MAZOWSZA  064097270</t>
  </si>
  <si>
    <t>‭064097270‬</t>
  </si>
  <si>
    <t>001/002/6935-UM0714377/21/01</t>
  </si>
  <si>
    <t>02729-6935-UM0714377/21</t>
  </si>
  <si>
    <t>064109470  Kolibabka Magdalena 064109470</t>
  </si>
  <si>
    <t>‭064109470‬</t>
  </si>
  <si>
    <t>001/002/6935-UM1513241/21/01</t>
  </si>
  <si>
    <t>02140-6935-UM1513241/21</t>
  </si>
  <si>
    <t>064135061  Ochotnicza Straż Pożarna w Wolinie  064135061</t>
  </si>
  <si>
    <t>‭064135061‬</t>
  </si>
  <si>
    <t>001/002/6935-UM1611283/21/01</t>
  </si>
  <si>
    <t>00831-6935-UM1611283/21</t>
  </si>
  <si>
    <t>062986750  STOWARZYSZENIE LOKALNA GRUPA DZIAŁANIA ,,ZAŚCIANEK MAZOWSZA"  062986750</t>
  </si>
  <si>
    <t>‭062986750‬</t>
  </si>
  <si>
    <t>001/014/6937-UM0700011/16/01/1</t>
  </si>
  <si>
    <t>00018-6937-UM0700011/16</t>
  </si>
  <si>
    <t>001/003/6935-UM0720067/21/01</t>
  </si>
  <si>
    <t>00063-6935-UM0720067/21</t>
  </si>
  <si>
    <t>001/002/6935-UM0730048/21/01</t>
  </si>
  <si>
    <t>00046-6935-UM0730048/21</t>
  </si>
  <si>
    <t>001/003/6936-UM0720029/22/01/W02</t>
  </si>
  <si>
    <t>064212020  Cieszyński Zygmunt 064212020</t>
  </si>
  <si>
    <t>‭064212020‬</t>
  </si>
  <si>
    <t>001/002/6935-UM1111359/19/01</t>
  </si>
  <si>
    <t>00854-6935-UM1111359/19</t>
  </si>
  <si>
    <t>063091871  Lokalna Grupa Działania "Partnerstwo na Jurze" LGD "Partnerstwo na Jurze" 063091871</t>
  </si>
  <si>
    <t>‭063091871‬</t>
  </si>
  <si>
    <t>001/013/6937-UM0600014/16/01/1</t>
  </si>
  <si>
    <t>00014-6937-UM0600014/16</t>
  </si>
  <si>
    <t>064254176  Ochotnicza Straż Pożarna w Lubomierzu OSP Lubomierz 064254176</t>
  </si>
  <si>
    <t>‭064254176‬</t>
  </si>
  <si>
    <t>001/002/6935-UM0612831/21/01</t>
  </si>
  <si>
    <t>02266-6935-UM0612831/21</t>
  </si>
  <si>
    <t>064260240  Kopczyk Maciej 064260240</t>
  </si>
  <si>
    <t>‭064260240‬</t>
  </si>
  <si>
    <t>001/002/6935-UM0410618/19/01</t>
  </si>
  <si>
    <t>00393-6935-UM0410618/19</t>
  </si>
  <si>
    <t>450162/N/PL</t>
  </si>
  <si>
    <t>UM04-6935-UM0410618/19/01</t>
  </si>
  <si>
    <t>064271903  "NAGPROT" Spółka z ograniczoną odpowiedzialnością NAGPROT Sp. z o.o. 064271903</t>
  </si>
  <si>
    <t>‭064271903‬</t>
  </si>
  <si>
    <t>001/002/6935-UM1111982/21/01</t>
  </si>
  <si>
    <t>01263-6935-UM1111982/21</t>
  </si>
  <si>
    <t>001/002/6935-UM1411216/20/01</t>
  </si>
  <si>
    <t>00866-6935-UM1411216/20</t>
  </si>
  <si>
    <t>064283936  Tomczewska Jolanta 064283936</t>
  </si>
  <si>
    <t>‭064283936‬</t>
  </si>
  <si>
    <t>001/002/6935-UM1610948/19/01</t>
  </si>
  <si>
    <t>00610-6935-UM1610948/19</t>
  </si>
  <si>
    <t>064291984  Dudek Artur 064291984</t>
  </si>
  <si>
    <t>‭064291984‬</t>
  </si>
  <si>
    <t>001/002/6935-UM0511451/20/01</t>
  </si>
  <si>
    <t>00938-6935-UM0511451/20</t>
  </si>
  <si>
    <t>064320260  Stowarzyszenie Przyjaciół Ziemi Czchowskiej  064320260</t>
  </si>
  <si>
    <t>‭064320260‬</t>
  </si>
  <si>
    <t>001/002/6935-UM0613198/22/01</t>
  </si>
  <si>
    <t>02424-6935-UM0613198/22</t>
  </si>
  <si>
    <t>001/002/6935-UM0613205/22/01</t>
  </si>
  <si>
    <t>02425-6935-UM0613205/22</t>
  </si>
  <si>
    <t>064343846  Stowarzyszenie Bukówczan MANU  064343846</t>
  </si>
  <si>
    <t>‭064343846‬</t>
  </si>
  <si>
    <t>001/002/6935-UM1513202/21/01</t>
  </si>
  <si>
    <t>02059-6935-UM1513202/21</t>
  </si>
  <si>
    <t>064347834  Herbowy Gród Spółka z ograniczoną odpowiedzialnością Herbowy Gród Sp. z o.o. 064347834</t>
  </si>
  <si>
    <t>‭064347834‬</t>
  </si>
  <si>
    <t>001/002/6935-UM0714170/21/01</t>
  </si>
  <si>
    <t>02623-6935-UM0714170/21</t>
  </si>
  <si>
    <t>064371033  Usługi Gastronomiczno Rozrywkowe "Lech" Łysiak Leszek 064371033</t>
  </si>
  <si>
    <t>‭064371033‬</t>
  </si>
  <si>
    <t>001/002/6935-UM1512998/20/01</t>
  </si>
  <si>
    <t>01935-6935-UM1512998/20</t>
  </si>
  <si>
    <t>064373566  Jabłońska Maria 064373566</t>
  </si>
  <si>
    <t>‭064373566‬</t>
  </si>
  <si>
    <t>001/002/6935-UM0611450/19/01</t>
  </si>
  <si>
    <t>01870-6935-UM0611450/19</t>
  </si>
  <si>
    <t>448121/N/PL</t>
  </si>
  <si>
    <t>UM06-6935-UM0611450/19/01</t>
  </si>
  <si>
    <t>7000-8811-992100-20-050460011911100-1420-1920200006B-000000-000000</t>
  </si>
  <si>
    <t>064379792  Słowińska Grupa Rybacka SGR 064379792</t>
  </si>
  <si>
    <t>‭064379792‬</t>
  </si>
  <si>
    <t>001/002/6935-UM1121337/19/01, 001/002/6935-UM1121337/19/01</t>
  </si>
  <si>
    <t>00849-6935-UM1121337/19</t>
  </si>
  <si>
    <t>10-MAR-20, 10-MAR-20</t>
  </si>
  <si>
    <t>432281/N/PL, 432271/N/PL</t>
  </si>
  <si>
    <t>UM11-6935-UM1121337/19/02, UM11-6935-UM1121337/19/01</t>
  </si>
  <si>
    <t>29-KWI-22, 29-KWI-22</t>
  </si>
  <si>
    <t>064391371  Pochłopień Rafał 064391371</t>
  </si>
  <si>
    <t>‭064391371‬</t>
  </si>
  <si>
    <t>001/002/6935-UM1211952/21/01</t>
  </si>
  <si>
    <t>01328-6935-UM1211952/21</t>
  </si>
  <si>
    <t>064395424  Sławianowski Dariusz 064395424</t>
  </si>
  <si>
    <t>‭064395424‬</t>
  </si>
  <si>
    <t>001/002/6935-UM0212163/22/01</t>
  </si>
  <si>
    <t>01361-6935-UM0212163/22</t>
  </si>
  <si>
    <t>064395291  Głodowski Michał 064395291</t>
  </si>
  <si>
    <t>‭064395291‬</t>
  </si>
  <si>
    <t>001/002/6935-UM1411190/20/01</t>
  </si>
  <si>
    <t>00791-6935-UM1411190/20</t>
  </si>
  <si>
    <t>064514061  Fundacja Bonin  064514061</t>
  </si>
  <si>
    <t>‭064514061‬</t>
  </si>
  <si>
    <t>001/002/6935-UM1611454/21/01</t>
  </si>
  <si>
    <t>00901-6935-UM1611454/21</t>
  </si>
  <si>
    <t>064513983  "SAWTERM" s.c Michał Sawicki, Tomasz Sawicki  064513983</t>
  </si>
  <si>
    <t>‭064513983‬</t>
  </si>
  <si>
    <t>001/002/6935-UM0713254/20/01</t>
  </si>
  <si>
    <t>02053-6935-UM0713254/20</t>
  </si>
  <si>
    <t>064520894  Gębura Jerzy 064520894</t>
  </si>
  <si>
    <t>‭064520894‬</t>
  </si>
  <si>
    <t>001/002/6935-UM1311361/19/01, 001/002/6935-UM1311361/19/01</t>
  </si>
  <si>
    <t>00871-6935-UM1311361/19</t>
  </si>
  <si>
    <t>24-CZE-20, 24-CZE-20</t>
  </si>
  <si>
    <t>449020/N/PL, 448993/N/PL</t>
  </si>
  <si>
    <t>UM13-6935-UM1311361/19/01, UM13-6935-UM1311361/19/02</t>
  </si>
  <si>
    <t>6130.81</t>
  </si>
  <si>
    <t>08-SIE-22, 08-SIE-22</t>
  </si>
  <si>
    <t>064539581  Piłczyński Piotr 064539581</t>
  </si>
  <si>
    <t>‭064539581‬</t>
  </si>
  <si>
    <t>001/003/6935-UM0711052/17/01</t>
  </si>
  <si>
    <t>00861-6935-UM0711052/17</t>
  </si>
  <si>
    <t>064564261  Trzeciak Tomasz 064564261</t>
  </si>
  <si>
    <t>‭064564261‬</t>
  </si>
  <si>
    <t>001/002/6935-UM0111980/21/01</t>
  </si>
  <si>
    <t>01199-6935-UM0111980/21</t>
  </si>
  <si>
    <t>064575736  RAMEL - spółka cywilna RAMEL - s.c. 064575736</t>
  </si>
  <si>
    <t>‭064575736‬</t>
  </si>
  <si>
    <t>001/002/6935-UM0711861/18/01</t>
  </si>
  <si>
    <t>01434-6935-UM0711861/18</t>
  </si>
  <si>
    <t>064585485  Tyc Danuta 064585485</t>
  </si>
  <si>
    <t>‭064585485‬</t>
  </si>
  <si>
    <t>001/003/6935-UM1211914/21/01</t>
  </si>
  <si>
    <t>01245-6935-UM1211914/21</t>
  </si>
  <si>
    <t>064624362  Gołębiowska Karolina 064624362</t>
  </si>
  <si>
    <t>‭064624362‬</t>
  </si>
  <si>
    <t>001/002/6935-UM1611458/21/01</t>
  </si>
  <si>
    <t>00829-6935-UM1611458/21</t>
  </si>
  <si>
    <t>064634286  Ochotnicza Straż Pożarna w Dobrem OSP Dobre 064634286</t>
  </si>
  <si>
    <t>‭064634286‬</t>
  </si>
  <si>
    <t>001/002/6935-UM0714031/21/01</t>
  </si>
  <si>
    <t>02498-6935-UM0714031/21</t>
  </si>
  <si>
    <t>064673644  Budynek Łukasz 064673644</t>
  </si>
  <si>
    <t>‭064673644‬</t>
  </si>
  <si>
    <t>001/002/6935-UM1611167/20/01</t>
  </si>
  <si>
    <t>00734-6935-UM1611167/20</t>
  </si>
  <si>
    <t>434543/N/PL</t>
  </si>
  <si>
    <t>UM16-6935-UM1611167/20/01</t>
  </si>
  <si>
    <t>064852530  TERAPIA ZAJĘCIOWA WYPOCZYNEK Hołyński Tomasz 064852530</t>
  </si>
  <si>
    <t>‭064852530‬</t>
  </si>
  <si>
    <t>001/002/6935-UM0410900/20/01</t>
  </si>
  <si>
    <t>00549-6935-UM0410900/20</t>
  </si>
  <si>
    <t>064862902  Kosz Sławomir 064862902</t>
  </si>
  <si>
    <t>‭064862902‬</t>
  </si>
  <si>
    <t>001/002/6935-UM0112183/21/01</t>
  </si>
  <si>
    <t>01397-6935-UM0112183/21</t>
  </si>
  <si>
    <t>064191491  Elżbieta Sarach 064191491</t>
  </si>
  <si>
    <t>‭064191491‬</t>
  </si>
  <si>
    <t>001/002/6935-UM1111824/20/01</t>
  </si>
  <si>
    <t>01197-6935-UM1111824/20</t>
  </si>
  <si>
    <t>440987/N/PL</t>
  </si>
  <si>
    <t>UM11-6935-UM1111824/20/01</t>
  </si>
  <si>
    <t>064905475  Stajnia Pałacowa w Płazie  064905475</t>
  </si>
  <si>
    <t>‭064905475‬</t>
  </si>
  <si>
    <t>001/002/6935-UM0612234/20/01</t>
  </si>
  <si>
    <t>02007-6935-UM0612234/20</t>
  </si>
  <si>
    <t>451828/N/PL</t>
  </si>
  <si>
    <t>UM06-6935-UM0612234/20/01</t>
  </si>
  <si>
    <t>064906544  Stowarzyszenie Ośrodek Kultury i Aktywności Lokalnej w Krzesku  064906544</t>
  </si>
  <si>
    <t>‭064906544‬</t>
  </si>
  <si>
    <t>001/002/6935-UM0713117/20/01</t>
  </si>
  <si>
    <t>01920-6935-UM0713117/20</t>
  </si>
  <si>
    <t>001/002/6935-UM0714541/22/01</t>
  </si>
  <si>
    <t>02902-6935-UM0714541/22</t>
  </si>
  <si>
    <t>064936380  Kryszewski Bartosz 064936380</t>
  </si>
  <si>
    <t>‭064936380‬</t>
  </si>
  <si>
    <t>001/003/6935-UM1110006/16/01</t>
  </si>
  <si>
    <t>00020-6935-UM1110006/16</t>
  </si>
  <si>
    <t>170208/N/PL</t>
  </si>
  <si>
    <t>UM11-6935-UM1110006/16/01</t>
  </si>
  <si>
    <t>106036.73</t>
  </si>
  <si>
    <t>064945621  Bieńkowski Tomasz 064945621</t>
  </si>
  <si>
    <t>‭064945621‬</t>
  </si>
  <si>
    <t>001/002/6935-UM0714175/21/01</t>
  </si>
  <si>
    <t>02769-6935-UM0714175/21</t>
  </si>
  <si>
    <t>063461414  Soszka Piotr 063461414</t>
  </si>
  <si>
    <t>‭063461414‬</t>
  </si>
  <si>
    <t>001/002/6935-UM0711868/18/01</t>
  </si>
  <si>
    <t>01372-6935-UM0711868/18</t>
  </si>
  <si>
    <t>418590/N/PL</t>
  </si>
  <si>
    <t>UM07-6935-UM0711868/18/01</t>
  </si>
  <si>
    <t>6410.18</t>
  </si>
  <si>
    <t>065040622  Ochotnicza Straż Pożarna w Wartkowicach  065040622</t>
  </si>
  <si>
    <t>‭065040622‬</t>
  </si>
  <si>
    <t>001/002/6935-UM0511469/21/01</t>
  </si>
  <si>
    <t>00969-6935-UM0511469/21</t>
  </si>
  <si>
    <t>065046423  Fundacja NASZE DZIECI  065046423</t>
  </si>
  <si>
    <t>‭065046423‬</t>
  </si>
  <si>
    <t>001/002/6935-UM1111894/20/01</t>
  </si>
  <si>
    <t>01188-6935-UM1111894/20</t>
  </si>
  <si>
    <t>434360/N/PL</t>
  </si>
  <si>
    <t>UM11-6935-UM1111894/20/01</t>
  </si>
  <si>
    <t>065048543  Parafia Rzymskokatolicka p.w. Nawiedzenia N.M.P  065048543</t>
  </si>
  <si>
    <t>‭065048543‬</t>
  </si>
  <si>
    <t>001/002/6935-UM0613178/22/01</t>
  </si>
  <si>
    <t>02354-6935-UM0613178/22</t>
  </si>
  <si>
    <t>065064022  NEOLINGUA Szkołą Języków Obcych Sp. Z.o.o  065064022</t>
  </si>
  <si>
    <t>‭065064022‬</t>
  </si>
  <si>
    <t>001/002/6935-UM0710202/16/01</t>
  </si>
  <si>
    <t>00292-6935-UM0710202/16</t>
  </si>
  <si>
    <t>306150/N/PL</t>
  </si>
  <si>
    <t>UM07-6935-UM0710202/16/01</t>
  </si>
  <si>
    <t>065073604  Parafia Rzymsko-Katolicka p.w. św. Marcina w Krzelowie  065073604</t>
  </si>
  <si>
    <t>‭065073604‬</t>
  </si>
  <si>
    <t>001/002/6935-UM0112220/21/01</t>
  </si>
  <si>
    <t>01363-6935-UM0112220/21</t>
  </si>
  <si>
    <t>065090761  Ochotnicza Straż Pożarna w Kadzidłowej OSP Kadzidłowa 065090761</t>
  </si>
  <si>
    <t>‭065090761‬</t>
  </si>
  <si>
    <t>001/002/6935-UM0511756/21/01</t>
  </si>
  <si>
    <t>01099-6935-UM0511756/21</t>
  </si>
  <si>
    <t>065107012  Ludowy Klub Sportowy "SAWA"  065107012</t>
  </si>
  <si>
    <t>‭065107012‬</t>
  </si>
  <si>
    <t>001/002/6935-UM0913113/22/01</t>
  </si>
  <si>
    <t>02007-6935-UM0913113/22</t>
  </si>
  <si>
    <t>7000-8811-992100-20-050460011911100-1420-1920300006B-000000-000000</t>
  </si>
  <si>
    <t>065109450  Stowarzyszenie Północnokaszubska Lokalna Grupa Rybacka Północnokaszubska LGR 065109450</t>
  </si>
  <si>
    <t>‭065109450‬</t>
  </si>
  <si>
    <t>001/002/6935-UM1131327/19/01, 001/002/6935-UM1131327/19/01</t>
  </si>
  <si>
    <t>00787-6935-UM1131327/19</t>
  </si>
  <si>
    <t>23-PAŹ-19, 23-PAŹ-19</t>
  </si>
  <si>
    <t>445067/N/PL, 445068/N/PL</t>
  </si>
  <si>
    <t>UM11-6935-UM1131327/19/02, UM11-6935-UM1131327/19/03</t>
  </si>
  <si>
    <t>04-LIP-22, 04-LIP-22</t>
  </si>
  <si>
    <t>001/002/6935-UM1131951/21/01</t>
  </si>
  <si>
    <t>01274-6935-UM1131951/21</t>
  </si>
  <si>
    <t>065131952  Wołejszo Sebastian 065131952</t>
  </si>
  <si>
    <t>‭065131952‬</t>
  </si>
  <si>
    <t>001/002/6935-UM1111536/19/01</t>
  </si>
  <si>
    <t>01005-6935-UM1111536/19</t>
  </si>
  <si>
    <t>064586541  Nowicka Jolanta 064586541</t>
  </si>
  <si>
    <t>‭064586541‬</t>
  </si>
  <si>
    <t>001/002/6935-UM1512750/20/01</t>
  </si>
  <si>
    <t>01752-6935-UM1512750/20</t>
  </si>
  <si>
    <t>414005/N/PL</t>
  </si>
  <si>
    <t>UM15-6935-UM1512750/20/01</t>
  </si>
  <si>
    <t>065157871  Herbasz Tomasz 065157871</t>
  </si>
  <si>
    <t>‭065157871‬</t>
  </si>
  <si>
    <t>001/002/6935-UM1111011/18/01</t>
  </si>
  <si>
    <t>00693-6935-UM1111011/18</t>
  </si>
  <si>
    <t>001/002/6935-UM1111537/19/01</t>
  </si>
  <si>
    <t>00969-6935-UM1111537/19</t>
  </si>
  <si>
    <t>065195921  Jach Grzegorz 065195921</t>
  </si>
  <si>
    <t>‭065195921‬</t>
  </si>
  <si>
    <t>001/003/6935-UM1610788/19/01</t>
  </si>
  <si>
    <t>00500-6935-UM1610788/19</t>
  </si>
  <si>
    <t>065239145  STOWARZYSZENIE LOKALNA GRUPA RYBACKA POJEZIERZE KRAJEŃSKIE  065239145</t>
  </si>
  <si>
    <t>‭065239145‬</t>
  </si>
  <si>
    <t>001/002/6935-UM1112438/22/01</t>
  </si>
  <si>
    <t>01455-6935-UM1112438/22</t>
  </si>
  <si>
    <t>065250790  Wierzbicka Izabela 065250790</t>
  </si>
  <si>
    <t>‭065250790‬</t>
  </si>
  <si>
    <t>001/002/6935-UM0712718/19/01</t>
  </si>
  <si>
    <t>01618-6935-UM0712718/19</t>
  </si>
  <si>
    <t>065252693  Clark Paul 065252693</t>
  </si>
  <si>
    <t>‭065252693‬</t>
  </si>
  <si>
    <t>001/002/6935-UM1512747/20/01</t>
  </si>
  <si>
    <t>01730-6935-UM1512747/20</t>
  </si>
  <si>
    <t>065259731  Zakład Gastronomiczno-Hotelarski Jerzy Dziokan Zakład Gastronomiczno-Hotelarski Jerzy Dziokan 065259731</t>
  </si>
  <si>
    <t>‭065259731‬</t>
  </si>
  <si>
    <t>001/002/6935-UM1411089/20/01</t>
  </si>
  <si>
    <t>00734-6935-UM1411089/20</t>
  </si>
  <si>
    <t>065284056  Pyrak Grzegorz 065284056</t>
  </si>
  <si>
    <t>‭065284056‬</t>
  </si>
  <si>
    <t>001/002/6935-UM0712720/19/01</t>
  </si>
  <si>
    <t>01706-6935-UM0712720/19</t>
  </si>
  <si>
    <t>065362862  Klasztor Ojców Franciszkanów w Smardzewicach  065362862</t>
  </si>
  <si>
    <t>‭065362862‬</t>
  </si>
  <si>
    <t>001/002/6935-UM0512026/22/01</t>
  </si>
  <si>
    <t>01169-6935-UM0512026/22</t>
  </si>
  <si>
    <t>065389622  Bogunia Małgorzata 065389622</t>
  </si>
  <si>
    <t>‭065389622‬</t>
  </si>
  <si>
    <t>001/002/6935-UM0610412/17/01</t>
  </si>
  <si>
    <t>00457-6935-UM0610412/17</t>
  </si>
  <si>
    <t>366660/N/PL</t>
  </si>
  <si>
    <t>UM06-6935-UM0610412/17/01</t>
  </si>
  <si>
    <t>8772.81</t>
  </si>
  <si>
    <t>065468396  STOWARZYSZENIE NA RZECZ ROZWOJU SOŁECTWA OLSZANKA  065468396</t>
  </si>
  <si>
    <t>‭065468396‬</t>
  </si>
  <si>
    <t>001/002/6935-UM0811270/21/01</t>
  </si>
  <si>
    <t>00735-6935-UM0811270/21</t>
  </si>
  <si>
    <t>065604131  Fundacja Ebiznes Club Ebiznes Club 065604131</t>
  </si>
  <si>
    <t>‭065604131‬</t>
  </si>
  <si>
    <t>001/002/6935-UM0712525/19/01</t>
  </si>
  <si>
    <t>01512-6935-UM0712525/19</t>
  </si>
  <si>
    <t>065610495  SP BIO-ENERGIA Sp. z o.o.  065610495</t>
  </si>
  <si>
    <t>‭065610495‬</t>
  </si>
  <si>
    <t>001/003/6935-UM1512279/19/01</t>
  </si>
  <si>
    <t>01454-6935-UM1512279/19</t>
  </si>
  <si>
    <t>065653124  Miejski Klub Sportowy Debrzno MKS 065653124</t>
  </si>
  <si>
    <t>‭065653124‬</t>
  </si>
  <si>
    <t>001/002/6935-UM1111281/19/01</t>
  </si>
  <si>
    <t>00824-6935-UM1111281/19</t>
  </si>
  <si>
    <t>065652570  Ochotnicza Straż Pożarna w Marzęcicach OSP w Marzęcicach 065652570</t>
  </si>
  <si>
    <t>‭065652570‬</t>
  </si>
  <si>
    <t>001/002/6935-UM1411339/21/01</t>
  </si>
  <si>
    <t>00883-6935-UM1411339/21</t>
  </si>
  <si>
    <t>065652360  FUNDACJA GRAMINEAE  065652360</t>
  </si>
  <si>
    <t>‭065652360‬</t>
  </si>
  <si>
    <t>001/002/6935-UM0111761/20/01</t>
  </si>
  <si>
    <t>01064-6935-UM0111761/20</t>
  </si>
  <si>
    <t>065670241  OCHOTNICZA STRAŻ POŻARNA w CZCHOWIE  065670241</t>
  </si>
  <si>
    <t>‭065670241‬</t>
  </si>
  <si>
    <t>001/002/6935-UM0612288/20/01</t>
  </si>
  <si>
    <t>01977-6935-UM0612288/20</t>
  </si>
  <si>
    <t>065690514  Wysocki Łukasz 065690514</t>
  </si>
  <si>
    <t>‭065690514‬</t>
  </si>
  <si>
    <t>001/002/6935-UM1112075/21/01</t>
  </si>
  <si>
    <t>01288-6935-UM1112075/21</t>
  </si>
  <si>
    <t>065734531  Ochotnicza Straż Pożarna w Galewicach  065734531</t>
  </si>
  <si>
    <t>‭065734531‬</t>
  </si>
  <si>
    <t>001/002/6935-UM0511945/22/01</t>
  </si>
  <si>
    <t>01158-6935-UM0511945/22</t>
  </si>
  <si>
    <t>065797014  Sibielak Justyna 065797014</t>
  </si>
  <si>
    <t>‭065797014‬</t>
  </si>
  <si>
    <t>001/002/6935-UM0612211/20/01</t>
  </si>
  <si>
    <t>01950-6935-UM0612211/20</t>
  </si>
  <si>
    <t>065812946  Parafia Rzymskokatolicka pw. MB Częstochowskiej w Drohojowie  065812946</t>
  </si>
  <si>
    <t>‭065812946‬</t>
  </si>
  <si>
    <t>001/002/6935-UM0912640/21/01</t>
  </si>
  <si>
    <t>01663-6935-UM0912640/21</t>
  </si>
  <si>
    <t>065815726  Janeczko Paweł 065815726</t>
  </si>
  <si>
    <t>‭065815726‬</t>
  </si>
  <si>
    <t>001/002/6935-UM0912727/21/01</t>
  </si>
  <si>
    <t>01688-6935-UM0912727/21</t>
  </si>
  <si>
    <t>065831521  Wiench Tomasz 065831521</t>
  </si>
  <si>
    <t>‭065831521‬</t>
  </si>
  <si>
    <t>001/002/6935-UM0810790/19/01</t>
  </si>
  <si>
    <t>00478-6935-UM0810790/19</t>
  </si>
  <si>
    <t>001/002/6935-UM0811338/21/01</t>
  </si>
  <si>
    <t>00788-6935-UM0811338/21</t>
  </si>
  <si>
    <t>065845461  Lokalna Grupa Działania Zalew Zegrzyński LGDZZ 065845461</t>
  </si>
  <si>
    <t>‭065845461‬</t>
  </si>
  <si>
    <t>001/003/6936-UM0720010/18/01/W02</t>
  </si>
  <si>
    <t>00010-6936-UM0720010/18</t>
  </si>
  <si>
    <t>322357/N/PL</t>
  </si>
  <si>
    <t>UM07-6936-UM0720010/18/01/W02</t>
  </si>
  <si>
    <t>001/003/6936-UM0720014/19/01/W01</t>
  </si>
  <si>
    <t>001/003/6936-UM0720025/21/01/W01</t>
  </si>
  <si>
    <t>00025-6936-UM0720025/21</t>
  </si>
  <si>
    <t>065865244  Goś Łukasz 065865244</t>
  </si>
  <si>
    <t>‭065865244‬</t>
  </si>
  <si>
    <t>001/002/6935-UM0714522/22/01</t>
  </si>
  <si>
    <t>02862-6935-UM0714522/22</t>
  </si>
  <si>
    <t>065865851  Silesian Fruit Sp. z o.o.  065865851</t>
  </si>
  <si>
    <t>‭065865851‬</t>
  </si>
  <si>
    <t>001/002/6935-UM0111932/20/01/W01</t>
  </si>
  <si>
    <t>01277-6935-UM0111932/20</t>
  </si>
  <si>
    <t>065870922  Pluskota Piotr 065870922</t>
  </si>
  <si>
    <t>‭065870922‬</t>
  </si>
  <si>
    <t>001/002/6935-UM1510359/17/01</t>
  </si>
  <si>
    <t>00291-6935-UM1510359/17</t>
  </si>
  <si>
    <t>125908/N/PL</t>
  </si>
  <si>
    <t>UM15-6935-UM1510359/17/01</t>
  </si>
  <si>
    <t>24270.17</t>
  </si>
  <si>
    <t>065872952  Karsznia Zdzisław 065872952</t>
  </si>
  <si>
    <t>‭065872952‬</t>
  </si>
  <si>
    <t>001/002/6935-UM1111687/20/01</t>
  </si>
  <si>
    <t>01050-6935-UM1111687/20</t>
  </si>
  <si>
    <t>001/002/6935-UM1111968/21/01</t>
  </si>
  <si>
    <t>01276-6935-UM1111968/21</t>
  </si>
  <si>
    <t>064537565  Stowarzyszenie Lokalna Grupa Rybacka "Wielkie Jeziora Mazurskie" LGR "Wielkie Jeziora Mazurskie" 064537565</t>
  </si>
  <si>
    <t>‭064537565‬</t>
  </si>
  <si>
    <t>001/007/6937-UM1400009/16/01/1</t>
  </si>
  <si>
    <t>00004-6937-UM1400009/16</t>
  </si>
  <si>
    <t>001/002/6935-UM1420057/20/01</t>
  </si>
  <si>
    <t>00751-6935-UM1420057/20</t>
  </si>
  <si>
    <t>065895986  Pierzchała-Biliczak Elżbieta 065895986</t>
  </si>
  <si>
    <t>‭065895986‬</t>
  </si>
  <si>
    <t>001/002/6935-UM1611330/21/01</t>
  </si>
  <si>
    <t>00821-6935-UM1611330/21</t>
  </si>
  <si>
    <t>065896720  Matuła Bartłomiej 065896720</t>
  </si>
  <si>
    <t>‭065896720‬</t>
  </si>
  <si>
    <t>001/002/6935-UM0210986/18/01</t>
  </si>
  <si>
    <t>00638-6935-UM0210986/18</t>
  </si>
  <si>
    <t>065901832  Zakrzewski Paweł 065901832</t>
  </si>
  <si>
    <t>‭065901832‬</t>
  </si>
  <si>
    <t>001/002/6935-UM0410379/17/01</t>
  </si>
  <si>
    <t>00220-6935-UM0410379/17</t>
  </si>
  <si>
    <t>260393/N/PL</t>
  </si>
  <si>
    <t>UM04-6935-UM0410379/17/01</t>
  </si>
  <si>
    <t>065924676  Wiśniewska Bożena 065924676</t>
  </si>
  <si>
    <t>‭065924676‬</t>
  </si>
  <si>
    <t>001/002/6935-UM0712549/19/01</t>
  </si>
  <si>
    <t>01546-6935-UM0712549/19</t>
  </si>
  <si>
    <t>065928392  Kurzeja Paweł 065928392</t>
  </si>
  <si>
    <t>‭065928392‬</t>
  </si>
  <si>
    <t>001/002/6935-UM0211533/19/01</t>
  </si>
  <si>
    <t>00944-6935-UM0211533/19</t>
  </si>
  <si>
    <t>065934755  Stowarzyszenie "WSPÓLNA SPRAWA" w Drohojowie  065934755</t>
  </si>
  <si>
    <t>‭065934755‬</t>
  </si>
  <si>
    <t>001/002/6935-UM0912648/21/01</t>
  </si>
  <si>
    <t>01696-6935-UM0912648/21</t>
  </si>
  <si>
    <t>065942071  Górecki Sebastian 065942071</t>
  </si>
  <si>
    <t>‭065942071‬</t>
  </si>
  <si>
    <t>001/003/6935-UM0210474/17/01</t>
  </si>
  <si>
    <t>00428-6935-UM0210474/17</t>
  </si>
  <si>
    <t>263385/N/PL</t>
  </si>
  <si>
    <t>UM02-6935-UM0210474/17/01</t>
  </si>
  <si>
    <t>065979185  Gajewski Zygmunt 065979185</t>
  </si>
  <si>
    <t>‭065979185‬</t>
  </si>
  <si>
    <t>001/002/6935-UM0211520/19/01</t>
  </si>
  <si>
    <t>00934-6935-UM0211520/19</t>
  </si>
  <si>
    <t>065979731  Spółdzielnia Socjalna Gród  065979731</t>
  </si>
  <si>
    <t>‭065979731‬</t>
  </si>
  <si>
    <t>001/002/6935-UM0810454/17/01</t>
  </si>
  <si>
    <t>00224-6935-UM0810454/17</t>
  </si>
  <si>
    <t>245835/N/PL</t>
  </si>
  <si>
    <t>UM08-6935-UM0810454/17/01</t>
  </si>
  <si>
    <t>6915.74</t>
  </si>
  <si>
    <t>065980424  STOWARZYSZENIE GRUPA ODROLNIKA  065980424</t>
  </si>
  <si>
    <t>‭065980424‬</t>
  </si>
  <si>
    <t>001/002/6935-UM0612677/21/01</t>
  </si>
  <si>
    <t>02240-6935-UM0612677/21</t>
  </si>
  <si>
    <t>001/002/6935-UM0613073/22/01</t>
  </si>
  <si>
    <t>02327-6935-UM0613073/22</t>
  </si>
  <si>
    <t>065983216  ADAGIO Spółka z Ograniczoną Odpowiedzilnością Spółka Komandytowa  065983216</t>
  </si>
  <si>
    <t>‭065983216‬</t>
  </si>
  <si>
    <t>001/002/6935-UM0712609/19/01</t>
  </si>
  <si>
    <t>01570-6935-UM0712609/19</t>
  </si>
  <si>
    <t>067029126  Ochotnicza Straż Pożarna w Kuźniczce OSP 067029126</t>
  </si>
  <si>
    <t>‭067029126‬</t>
  </si>
  <si>
    <t>001/002/6935-UM1211153/18/01</t>
  </si>
  <si>
    <t>00702-6935-UM1211153/18</t>
  </si>
  <si>
    <t>067071450  Ochotnicza Straż Pożarna w Niemstowie  067071450</t>
  </si>
  <si>
    <t>‭067071450‬</t>
  </si>
  <si>
    <t>001/002/6935-UM0912586/21/01</t>
  </si>
  <si>
    <t>01634-6935-UM0912586/21</t>
  </si>
  <si>
    <t>067109311  Ochotnicza Straż Pożarna w Lipsku  067109311</t>
  </si>
  <si>
    <t>‭067109311‬</t>
  </si>
  <si>
    <t>001/002/6935-UM0913102/22/01</t>
  </si>
  <si>
    <t>01970-6935-UM0913102/22</t>
  </si>
  <si>
    <t>067176086  Parafia Rzymskokatolicka pw. św. Marii Magdaleny  067176086</t>
  </si>
  <si>
    <t>‭067176086‬</t>
  </si>
  <si>
    <t>001/002/6935-UM0912923/22/01</t>
  </si>
  <si>
    <t>01827-6935-UM0912923/22</t>
  </si>
  <si>
    <t>447558/N/PL</t>
  </si>
  <si>
    <t>UM09-6935-UM0912923/22/01</t>
  </si>
  <si>
    <t>067283961  Sobel Tomasz 067283961</t>
  </si>
  <si>
    <t>‭067283961‬</t>
  </si>
  <si>
    <t>001/002/6935-UM1211974/21/01</t>
  </si>
  <si>
    <t>01273-6935-UM1211974/21</t>
  </si>
  <si>
    <t>063583743  Łapińska Mirosława 063583743</t>
  </si>
  <si>
    <t>‭063583743‬</t>
  </si>
  <si>
    <t>001/003/6935-UM1011235/21/01</t>
  </si>
  <si>
    <t>00874-6935-UM1011235/21</t>
  </si>
  <si>
    <t>067279244  Pietrzyk Igor 067279244</t>
  </si>
  <si>
    <t>‭067279244‬</t>
  </si>
  <si>
    <t>001/002/6935-UM0111372/19/01</t>
  </si>
  <si>
    <t>00796-6935-UM0111372/19</t>
  </si>
  <si>
    <t>067301042  Kośmider-Kurowska Sylwia 067301042</t>
  </si>
  <si>
    <t>‭067301042‬</t>
  </si>
  <si>
    <t>001/002/6935-UM0111056/18/01</t>
  </si>
  <si>
    <t>00786-6935-UM0111056/18</t>
  </si>
  <si>
    <t>067305040  DOWNAROWICZ JÓZEF 067305040</t>
  </si>
  <si>
    <t>‭067305040‬</t>
  </si>
  <si>
    <t>001/002/6935-UM1611460/21/01</t>
  </si>
  <si>
    <t>00911-6935-UM1611460/21</t>
  </si>
  <si>
    <t>067321915  Stowarzyszenie Gospodyń Wiejskich w Kuźminie  067321915</t>
  </si>
  <si>
    <t>‭067321915‬</t>
  </si>
  <si>
    <t>001/002/6935-UM0912978/22/01</t>
  </si>
  <si>
    <t>01834-6935-UM0912978/22</t>
  </si>
  <si>
    <t>067430674  STOWARZYSZENIE KOBIET KRASNE STOWARZYSZENIE KOBIET KRASNE 067430674</t>
  </si>
  <si>
    <t>‭067430674‬</t>
  </si>
  <si>
    <t>001/002/6935-UM0912159/20/01</t>
  </si>
  <si>
    <t>01294-6935-UM0912159/20</t>
  </si>
  <si>
    <t>067465823  OCHOTNICZA STRAŻ POŻARNA w JABŁONIU  067465823</t>
  </si>
  <si>
    <t>‭067465823‬</t>
  </si>
  <si>
    <t>001/002/6935-UM0313146/21/01</t>
  </si>
  <si>
    <t>01629-6935-UM0313146/21</t>
  </si>
  <si>
    <t>067670584  Wyszyński Sebastian 067670584</t>
  </si>
  <si>
    <t>‭067670584‬</t>
  </si>
  <si>
    <t>001/002/6935-UM1011240/21/01</t>
  </si>
  <si>
    <t>00867-6935-UM1011240/21</t>
  </si>
  <si>
    <t>067659815  Stowarzyszenie Rozwoju Wsi "Wodniczka"  067659815</t>
  </si>
  <si>
    <t>‭067659815‬</t>
  </si>
  <si>
    <t>001/003/6935-UM1011260/21/01</t>
  </si>
  <si>
    <t>00877-6935-UM1011260/21</t>
  </si>
  <si>
    <t>067805133  STOWARZYSZENIE INICJATYW OBYWATELSKICH w TRZEMEŚNI  067805133</t>
  </si>
  <si>
    <t>‭067805133‬</t>
  </si>
  <si>
    <t>001/002/6935-UM0612485/21/01</t>
  </si>
  <si>
    <t>02080-6935-UM0612485/21</t>
  </si>
  <si>
    <t>001/002/6935-UM0612472/21/01</t>
  </si>
  <si>
    <t>02118-6935-UM0612472/21</t>
  </si>
  <si>
    <t>067806920  Ochotnicza Straż Pożarna w Kobylance OSP Kobylanka 067806920</t>
  </si>
  <si>
    <t>‭067806920‬</t>
  </si>
  <si>
    <t>001/002/6935-UM0612770/21/01</t>
  </si>
  <si>
    <t>02299-6935-UM0612770/21</t>
  </si>
  <si>
    <t>067840426  Consonni Bartelak Spółka Jawna  067840426</t>
  </si>
  <si>
    <t>‭067840426‬</t>
  </si>
  <si>
    <t>001/002/6935-UM1211852/21/01</t>
  </si>
  <si>
    <t>01318-6935-UM1211852/21</t>
  </si>
  <si>
    <t>067847852  SKOWRONEK ZBIGNIEW 067847852</t>
  </si>
  <si>
    <t>‭067847852‬</t>
  </si>
  <si>
    <t>001/002/6935-UM1111680/20/01</t>
  </si>
  <si>
    <t>01049-6935-UM1111680/20</t>
  </si>
  <si>
    <t>067838632  STOWARZYSZENIE EKOMUZEUM WSI DOLNOŚLĄSKIEJ  067838632</t>
  </si>
  <si>
    <t>‭067838632‬</t>
  </si>
  <si>
    <t>001/002/6935-UM0112187/21/01</t>
  </si>
  <si>
    <t>01347-6935-UM0112187/21</t>
  </si>
  <si>
    <t>067849261  Stowarzyszenie Na Rzecz Rozwoju Bielaw i Okolic  067849261</t>
  </si>
  <si>
    <t>‭067849261‬</t>
  </si>
  <si>
    <t>001/002/6935-UM0511856/22/01</t>
  </si>
  <si>
    <t>01299-6935-UM0511856/22</t>
  </si>
  <si>
    <t>067850680  Fundacja "Pałac w Ryczowie" FPR 067850680</t>
  </si>
  <si>
    <t>‭067850680‬</t>
  </si>
  <si>
    <t>001/002/6935-UM0613050/22/01</t>
  </si>
  <si>
    <t>02339-6935-UM0613050/22</t>
  </si>
  <si>
    <t>067854205  Przasnyskie Stowarzyszenie Historii Ożywionej  067854205</t>
  </si>
  <si>
    <t>‭067854205‬</t>
  </si>
  <si>
    <t>001/002/6935-UM0712789/19/01</t>
  </si>
  <si>
    <t>01645-6935-UM0712789/19</t>
  </si>
  <si>
    <t>064370756  Suszka Tomasz 064370756</t>
  </si>
  <si>
    <t>‭064370756‬</t>
  </si>
  <si>
    <t>001/002/6935-UM1512997/20/01</t>
  </si>
  <si>
    <t>01927-6935-UM1512997/20</t>
  </si>
  <si>
    <t>067915812  Miejski Klub Sportowy ORLICZ MKS ORLICZ 067915812</t>
  </si>
  <si>
    <t>‭067915812‬</t>
  </si>
  <si>
    <t>001/002/6935-UM1311575/20/01, 001/002/6935-UM1311575/20/01</t>
  </si>
  <si>
    <t>01027-6935-UM1311575/20</t>
  </si>
  <si>
    <t>29-STY-21, 29-STY-21</t>
  </si>
  <si>
    <t>448546/N/PL, 448544/N/PL</t>
  </si>
  <si>
    <t>UM13-6935-UM1311575/20/02, UM13-6935-UM1311575/20/01</t>
  </si>
  <si>
    <t>1117.7</t>
  </si>
  <si>
    <t>02-SIE-22, 02-SIE-22</t>
  </si>
  <si>
    <t>067925711  Pek Barbara 067925711</t>
  </si>
  <si>
    <t>‭067925711‬</t>
  </si>
  <si>
    <t>001/002/6935-UM1111014/18/01</t>
  </si>
  <si>
    <t>00704-6935-UM1111014/18</t>
  </si>
  <si>
    <t>067937421  Stowarzyszenie Regionalny Zespół Pieśni i Tańca KASZUBY w Kartuzach  067937421</t>
  </si>
  <si>
    <t>‭067937421‬</t>
  </si>
  <si>
    <t>001/002/6935-UM1111903/20/01</t>
  </si>
  <si>
    <t>01161-6935-UM1111903/20</t>
  </si>
  <si>
    <t>067964135  Leśniak Kamil 067964135</t>
  </si>
  <si>
    <t>‭067964135‬</t>
  </si>
  <si>
    <t>001/002/6935-UM0111767/20/01</t>
  </si>
  <si>
    <t>01132-6935-UM0111767/20</t>
  </si>
  <si>
    <t>067970641  Ochotnicza Straż Pożarna w Karsznicach Dużych  067970641</t>
  </si>
  <si>
    <t>‭067970641‬</t>
  </si>
  <si>
    <t>001/002/6935-UM0511852/22/01</t>
  </si>
  <si>
    <t>01285-6935-UM0511852/22</t>
  </si>
  <si>
    <t>067971474  Ochotnicza Straż Pożarna w Zygrach  067971474</t>
  </si>
  <si>
    <t>‭067971474‬</t>
  </si>
  <si>
    <t>001/002/6935-UM0512073/22/01</t>
  </si>
  <si>
    <t>01241-6935-UM0512073/22</t>
  </si>
  <si>
    <t>067987474  Jewuła Maciej 067987474</t>
  </si>
  <si>
    <t>‭067987474‬</t>
  </si>
  <si>
    <t>001/002/6935-UM0612492/21/01</t>
  </si>
  <si>
    <t>02106-6935-UM0612492/21</t>
  </si>
  <si>
    <t>001/002/6935-UM0612695/21/01</t>
  </si>
  <si>
    <t>02315-6935-UM0612695/21</t>
  </si>
  <si>
    <t>065163184  Szwichtenberg Izabela 065163184</t>
  </si>
  <si>
    <t>‭065163184‬</t>
  </si>
  <si>
    <t>001/002/6935-UM1110068/16/01, 001/002/6935-UM1110068/16/01</t>
  </si>
  <si>
    <t>00215-6935-UM1110068/16</t>
  </si>
  <si>
    <t>253687/N/PL, 270646/N/PL</t>
  </si>
  <si>
    <t>UM11-6935-UM1110068/16/01, UM11-6935-UM1110068/16/02</t>
  </si>
  <si>
    <t>26-LUT-20, 18-CZE-20</t>
  </si>
  <si>
    <t>068034572  Barnowska Joanna 068034572</t>
  </si>
  <si>
    <t>‭068034572‬</t>
  </si>
  <si>
    <t>001/002/6935-UM1112147/21/01/W01</t>
  </si>
  <si>
    <t>068090916  Klub Sportowy Stolem KS Stolem 068090916</t>
  </si>
  <si>
    <t>‭068090916‬</t>
  </si>
  <si>
    <t>001/002/6935-UM1112391/22/01</t>
  </si>
  <si>
    <t>01424-6935-UM1112391/22</t>
  </si>
  <si>
    <t>068120245  JAR Sp. z o.o. Oddział Staszów JAR Sp. z o.o. 068120245</t>
  </si>
  <si>
    <t>‭068120245‬</t>
  </si>
  <si>
    <t>001/002/6935-UM1311172/19/01</t>
  </si>
  <si>
    <t>00772-6935-UM1311172/19</t>
  </si>
  <si>
    <t>7000-8808-992100-10-080301021911100-1420-1920100006B-000000-000000</t>
  </si>
  <si>
    <t>068151260  Balaton Spółka z ograniczoną odpowiedzialnością  068151260</t>
  </si>
  <si>
    <t>‭068151260‬</t>
  </si>
  <si>
    <t>001/002/6935-UM0811339/21/01</t>
  </si>
  <si>
    <t>00789-6935-UM0811339/21</t>
  </si>
  <si>
    <t>001/002/6935-UM0810791/19/01</t>
  </si>
  <si>
    <t>00457-6935-UM0810791/19</t>
  </si>
  <si>
    <t>068152313  Ochotnicza Straż Pożarna w Woli Kałkowej  068152313</t>
  </si>
  <si>
    <t>‭068152313‬</t>
  </si>
  <si>
    <t>001/002/6935-UM0511473/21/01</t>
  </si>
  <si>
    <t>00970-6935-UM0511473/21</t>
  </si>
  <si>
    <t>068190712  Stowarzyszenie Rozwoju Wsi Lipowa  068190712</t>
  </si>
  <si>
    <t>‭068190712‬</t>
  </si>
  <si>
    <t>001/002/6935-UM0811274/21/01</t>
  </si>
  <si>
    <t>00744-6935-UM0811274/21</t>
  </si>
  <si>
    <t>068193631  POWIATOWE STOWARZYSZENIE ANIMATORÓW KULTURY W ŁOSICACH  068193631</t>
  </si>
  <si>
    <t>‭068193631‬</t>
  </si>
  <si>
    <t>001/002/6935-UM1011444/21/01</t>
  </si>
  <si>
    <t>00964-6935-UM1011444/21</t>
  </si>
  <si>
    <t>068235686  Dąbrowski Paweł 068235686</t>
  </si>
  <si>
    <t>‭068235686‬</t>
  </si>
  <si>
    <t>001/002/6935-UM1611463/21/01</t>
  </si>
  <si>
    <t>00967-6935-UM1611463/21</t>
  </si>
  <si>
    <t>068236952  Żarkiewicz Łukasz 068236952</t>
  </si>
  <si>
    <t>‭068236952‬</t>
  </si>
  <si>
    <t>001/003/6935-UM1410661/17/01</t>
  </si>
  <si>
    <t>00448-6935-UM1410661/17</t>
  </si>
  <si>
    <t>065080343  Cieślar Marta 065080343</t>
  </si>
  <si>
    <t>‭065080343‬</t>
  </si>
  <si>
    <t>001/002/6935-UM1212018/21/01</t>
  </si>
  <si>
    <t>01275-6935-UM1212018/21</t>
  </si>
  <si>
    <t>443288/N/PL</t>
  </si>
  <si>
    <t>UM12-6935-UM1212018/21/01</t>
  </si>
  <si>
    <t>4.53</t>
  </si>
  <si>
    <t>068265193  Stowarzyszenie Cztery Krajobrazy  068265193</t>
  </si>
  <si>
    <t>‭068265193‬</t>
  </si>
  <si>
    <t>001/002/6935-UM0711788/18/01</t>
  </si>
  <si>
    <t>00994-6935-UM0711788/18</t>
  </si>
  <si>
    <t>068264232  Chrzanowski Maciej 068264232</t>
  </si>
  <si>
    <t>‭068264232‬</t>
  </si>
  <si>
    <t>001/002/6935-UM0111713/19/01</t>
  </si>
  <si>
    <t>01080-6935-UM0111713/19</t>
  </si>
  <si>
    <t>418666/N/PL</t>
  </si>
  <si>
    <t>UM01-6935-UM0111713/19/01</t>
  </si>
  <si>
    <t>56373.5</t>
  </si>
  <si>
    <t>068278673  Ogrodowski Błażej 068278673</t>
  </si>
  <si>
    <t>‭068278673‬</t>
  </si>
  <si>
    <t>001/002/6935-UM0713322/20/01</t>
  </si>
  <si>
    <t>02250-6935-UM0713322/20</t>
  </si>
  <si>
    <t>068320450  Majchrzak Piotr 068320450</t>
  </si>
  <si>
    <t>‭068320450‬</t>
  </si>
  <si>
    <t>001/002/6935-UM1411122/20/01</t>
  </si>
  <si>
    <t>00742-6935-UM1411122/20</t>
  </si>
  <si>
    <t>068326493  Przedsiębiorstwo Produkcyjno-Usługowo-Handlowe MARS Spółka z ograniczoną odpowiedzialnością  068326493</t>
  </si>
  <si>
    <t>‭068326493‬</t>
  </si>
  <si>
    <t>001/002/6935-UM0210680/17/01</t>
  </si>
  <si>
    <t>00579-6935-UM0210680/17</t>
  </si>
  <si>
    <t>390467/N/PL</t>
  </si>
  <si>
    <t>UM02-6935-UM0210680/17/01</t>
  </si>
  <si>
    <t>2014.89</t>
  </si>
  <si>
    <t>068393103  ANALIZA Spółka z ograniczoną odpowiedzialnością  068393103</t>
  </si>
  <si>
    <t>‭068393103‬</t>
  </si>
  <si>
    <t>001/002/6935-UM0312084/19/01</t>
  </si>
  <si>
    <t>01336-6935-UM0312084/19</t>
  </si>
  <si>
    <t>068450816  Kusiak Łukasz 068450816</t>
  </si>
  <si>
    <t>‭068450816‬</t>
  </si>
  <si>
    <t>001/002/6935-UM0310506/17/01</t>
  </si>
  <si>
    <t>00257-6935-UM0310506/17</t>
  </si>
  <si>
    <t>233185/N/PL</t>
  </si>
  <si>
    <t>UM03-6935-UM0310506/17/01</t>
  </si>
  <si>
    <t>068451054  Korzysta Wojciech 068451054</t>
  </si>
  <si>
    <t>‭068451054‬</t>
  </si>
  <si>
    <t>001/002/6935-UM0714393/21/01</t>
  </si>
  <si>
    <t>02762-6935-UM0714393/21</t>
  </si>
  <si>
    <t>068375694  Pieniążek Rafał 068375694</t>
  </si>
  <si>
    <t>‭068375694‬</t>
  </si>
  <si>
    <t>001/002/6935-UM0912089/20/01</t>
  </si>
  <si>
    <t>01366-6935-UM0912089/20</t>
  </si>
  <si>
    <t>444805/N/PL</t>
  </si>
  <si>
    <t>UM09-6935-UM0912089/20/01</t>
  </si>
  <si>
    <t>98.2</t>
  </si>
  <si>
    <t>068378061  Gajdecki Grzegorz 068378061</t>
  </si>
  <si>
    <t>‭068378061‬</t>
  </si>
  <si>
    <t>001/002/6935-UM1610999/19/01</t>
  </si>
  <si>
    <t>00623-6935-UM1610999/19</t>
  </si>
  <si>
    <t>068356050  JEZIERSKI s. c. Agnieszka Jezierska, Zbigniew Jezierski JEZIERSKI s.c. 068356050</t>
  </si>
  <si>
    <t>‭068356050‬</t>
  </si>
  <si>
    <t>001/002/6935-UM0610236/17/01</t>
  </si>
  <si>
    <t>00313-6935-UM0610236/17</t>
  </si>
  <si>
    <t>262616/N/PL</t>
  </si>
  <si>
    <t>UM06-6935-UM0610236/17/01</t>
  </si>
  <si>
    <t>068354585  Muzułmańska Gmina Wyznaniowa Bohoniki  068354585</t>
  </si>
  <si>
    <t>‭068354585‬</t>
  </si>
  <si>
    <t>001/002/6935-UM1011427/21/01</t>
  </si>
  <si>
    <t>00956-6935-UM1011427/21</t>
  </si>
  <si>
    <t>068358914  Pierz Andrzej 068358914</t>
  </si>
  <si>
    <t>‭068358914‬</t>
  </si>
  <si>
    <t>001/002/6935-UM0613026/22/01</t>
  </si>
  <si>
    <t>02378-6935-UM0613026/22</t>
  </si>
  <si>
    <t>068362474  FUNDACJA DLA WSI  068362474</t>
  </si>
  <si>
    <t>‭068362474‬</t>
  </si>
  <si>
    <t>001/002/6935-UM1511885/18/01</t>
  </si>
  <si>
    <t>01171-6935-UM1511885/18</t>
  </si>
  <si>
    <t>068405420  Błędek Dariusz 068405420</t>
  </si>
  <si>
    <t>‭068405420‬</t>
  </si>
  <si>
    <t>001/002/6935-UM0713410/20/01</t>
  </si>
  <si>
    <t>02347-6935-UM0713410/20</t>
  </si>
  <si>
    <t>068418476  Raszczuk Ryszard 068418476</t>
  </si>
  <si>
    <t>‭068418476‬</t>
  </si>
  <si>
    <t>001/003/6935-UM0410677/19/01</t>
  </si>
  <si>
    <t>00502-6935-UM0410677/19</t>
  </si>
  <si>
    <t>068425350  Ochotnicza Straż Pożarna Zwierzyniec Pierwszy O.S.P. Zwierzyniec I 068425350</t>
  </si>
  <si>
    <t>‭068425350‬</t>
  </si>
  <si>
    <t>001/002/6935-UM1211758/20/01</t>
  </si>
  <si>
    <t>01306-6935-UM1211758/20</t>
  </si>
  <si>
    <t>068469406  Ślusarstwo Produkcyjne S. Stańczyk, B. Bieniek  068469406</t>
  </si>
  <si>
    <t>‭068469406‬</t>
  </si>
  <si>
    <t>001/002/6935-UM1311387/19/01</t>
  </si>
  <si>
    <t>00855-6935-UM1311387/19</t>
  </si>
  <si>
    <t>449550/N/PL</t>
  </si>
  <si>
    <t>UM13-6935-UM1311387/19/01</t>
  </si>
  <si>
    <t>068481736  Krupa Paweł 068481736</t>
  </si>
  <si>
    <t>‭068481736‬</t>
  </si>
  <si>
    <t>001/003/6935-UM0911560/19/01</t>
  </si>
  <si>
    <t>01020-6935-UM0911560/19</t>
  </si>
  <si>
    <t>068475640  Piotrowski Grzegorz 068475640</t>
  </si>
  <si>
    <t>‭068475640‬</t>
  </si>
  <si>
    <t>001/002/6935-UM0912771/21/01</t>
  </si>
  <si>
    <t>01719-6935-UM0912771/21</t>
  </si>
  <si>
    <t>068505343  Ochotnicza Straż Pożarna "Pomoc Maltańska" w Klebarku Wielkim  068505343</t>
  </si>
  <si>
    <t>‭068505343‬</t>
  </si>
  <si>
    <t>001/002/6935-UM1411279/20/01</t>
  </si>
  <si>
    <t>00822-6935-UM1411279/20</t>
  </si>
  <si>
    <t>068485753  Ochotnicza Straż Pożarna w Ińsku OSP Ińsko 068485753</t>
  </si>
  <si>
    <t>‭068485753‬</t>
  </si>
  <si>
    <t>001/002/6935-UM1611106/20/01, 001/002/6935-UM1611106/20/01</t>
  </si>
  <si>
    <t>00666-6935-UM1611106/20</t>
  </si>
  <si>
    <t>15-LIP-20, 15-LIP-20</t>
  </si>
  <si>
    <t>394812/N/PL, 376064/N/PL</t>
  </si>
  <si>
    <t>UM16-6935-UM1611106/20/03, UM16-6935-UM1611106/20/01</t>
  </si>
  <si>
    <t>.51</t>
  </si>
  <si>
    <t>27-GRU-21, 11-PAŹ-21</t>
  </si>
  <si>
    <t>068498372  Rybińska Marzena 068498372</t>
  </si>
  <si>
    <t>‭068498372‬</t>
  </si>
  <si>
    <t>001/002/6935-UM1011472/21/01</t>
  </si>
  <si>
    <t>00987-6935-UM1011472/21</t>
  </si>
  <si>
    <t>068545912  Fundacja Przyrodnicza "PRO NATURA"  068545912</t>
  </si>
  <si>
    <t>‭068545912‬</t>
  </si>
  <si>
    <t>001/002/6935-UM0111716/20/01</t>
  </si>
  <si>
    <t>00967-6935-UM0111716/20</t>
  </si>
  <si>
    <t>068562752  Kamiński Bogdan 068562752</t>
  </si>
  <si>
    <t>‭068562752‬</t>
  </si>
  <si>
    <t>001/002/6935-UM0111007/18/01</t>
  </si>
  <si>
    <t>00643-6935-UM0111007/18</t>
  </si>
  <si>
    <t>068594794  Ochotnicza Straż Pożarna w Górze Świętej Małgorzaty  068594794</t>
  </si>
  <si>
    <t>‭068594794‬</t>
  </si>
  <si>
    <t>001/002/6935-UM0511479/21/01</t>
  </si>
  <si>
    <t>00952-6935-UM0511479/21</t>
  </si>
  <si>
    <t>068658083  Łagosz Andrzej 068658083</t>
  </si>
  <si>
    <t>‭068658083‬</t>
  </si>
  <si>
    <t>001/002/6935-UM1111567/20/01</t>
  </si>
  <si>
    <t>01065-6935-UM1111567/20</t>
  </si>
  <si>
    <t>068676503  Jadach Katarzyna 068676503</t>
  </si>
  <si>
    <t>‭068676503‬</t>
  </si>
  <si>
    <t>001/002/6935-UM0810720/18/01</t>
  </si>
  <si>
    <t>00403-6935-UM0810720/18</t>
  </si>
  <si>
    <t>448024/N/PL</t>
  </si>
  <si>
    <t>UM08-6935-UM0810720/18/01</t>
  </si>
  <si>
    <t>3226.52</t>
  </si>
  <si>
    <t>068672950  PRO NATURA SPÓŁKA Z OGRANICZONĄ ODPOWIEDZIALNOŚCIĄ PRO NATURA SP Z O.O. 068672950</t>
  </si>
  <si>
    <t>‭068672950‬</t>
  </si>
  <si>
    <t>001/003/6935-UM1611475/21/02</t>
  </si>
  <si>
    <t>00920-6935-UM1611475/21</t>
  </si>
  <si>
    <t>068681534  Spółka Cywilna Aga Anna Folga Dominika Czyżowska Zakład Garmażeryjny Brodway  068681534</t>
  </si>
  <si>
    <t>‭068681534‬</t>
  </si>
  <si>
    <t>001/002/6935-UM0612921/21/01</t>
  </si>
  <si>
    <t>02265-6935-UM0612921/21</t>
  </si>
  <si>
    <t>068740103  Ochotnicza Straż Pożarna w Ćwikowie  068740103</t>
  </si>
  <si>
    <t>‭068740103‬</t>
  </si>
  <si>
    <t>001/002/6935-UM1311900/21/01</t>
  </si>
  <si>
    <t>01256-6935-UM1311900/21</t>
  </si>
  <si>
    <t>068741044  Ochotnicza Straż Pożarna w Nowej Wsi  068741044</t>
  </si>
  <si>
    <t>‭068741044‬</t>
  </si>
  <si>
    <t>001/002/6935-UM1411262/20/01</t>
  </si>
  <si>
    <t>00837-6935-UM1411262/20</t>
  </si>
  <si>
    <t>068793866  Gospodarstwo Agroturystyczne Wrzosowy Tartak Spółka Cywilna, Michał Jaworski, Olga Pasek, Marta Szatarska-Poźniak  068793866</t>
  </si>
  <si>
    <t>‭068793866‬</t>
  </si>
  <si>
    <t>001/002/6935-UM0112151/21/01</t>
  </si>
  <si>
    <t>01324-6935-UM0112151/21</t>
  </si>
  <si>
    <t>068913240  Stowarzyszenie Nasz Siedlęcin  068913240</t>
  </si>
  <si>
    <t>‭068913240‬</t>
  </si>
  <si>
    <t>001/002/6935-UM0111841/20/01</t>
  </si>
  <si>
    <t>01091-6935-UM0111841/20</t>
  </si>
  <si>
    <t>068914502  Skrzypczak Tomasz 068914502</t>
  </si>
  <si>
    <t>‭068914502‬</t>
  </si>
  <si>
    <t>001/002/6935-UM0111563/19/01</t>
  </si>
  <si>
    <t>00903-6935-UM0111563/19</t>
  </si>
  <si>
    <t>001/002/6935-UM0111564/19/01</t>
  </si>
  <si>
    <t>00907-6935-UM0111564/19</t>
  </si>
  <si>
    <t>068914315  Rudnicka Agata 068914315</t>
  </si>
  <si>
    <t>‭068914315‬</t>
  </si>
  <si>
    <t>001/002/6935-UM0112182/21/01</t>
  </si>
  <si>
    <t>01382-6935-UM0112182/21</t>
  </si>
  <si>
    <t>068935610  Marek Tomasz 068935610</t>
  </si>
  <si>
    <t>‭068935610‬</t>
  </si>
  <si>
    <t>001/002/6935-UM0110733/17/01/W02, 001/002/6935-UM0110733/17/01/W02</t>
  </si>
  <si>
    <t>00429-6935-UM0110733/17</t>
  </si>
  <si>
    <t>03-PAŹ-18, 03-PAŹ-18</t>
  </si>
  <si>
    <t>228313/N/PL, 263841/N/PL</t>
  </si>
  <si>
    <t>UM01-6935-UM0110733/17/01/W02, UM01-6935-UM0110733/17/02/W02</t>
  </si>
  <si>
    <t>.26</t>
  </si>
  <si>
    <t>06-LIS-19, 07-MAJ-20</t>
  </si>
  <si>
    <t>068980484  FASTPARK Agnieszka i Krzysztof Giro s.c.  068980484</t>
  </si>
  <si>
    <t>‭068980484‬</t>
  </si>
  <si>
    <t>001/002/6935-UM1011453/21/01</t>
  </si>
  <si>
    <t>00974-6935-UM1011453/21</t>
  </si>
  <si>
    <t>441747/N/PL</t>
  </si>
  <si>
    <t>UM10-6935-UM1011453/21/01</t>
  </si>
  <si>
    <t>069023571  Rzymskokatolicka Parafia pw. św. Klemensa w Trzemeśni  069023571</t>
  </si>
  <si>
    <t>‭069023571‬</t>
  </si>
  <si>
    <t>001/002/6935-UM0612473/21/01</t>
  </si>
  <si>
    <t>02079-6935-UM0612473/21</t>
  </si>
  <si>
    <t>069027466  STOWARZYSZENIE INICJATYW SPOŁECZNO KULTURALNYCH SZANSA  069027466</t>
  </si>
  <si>
    <t>‭069027466‬</t>
  </si>
  <si>
    <t>001/002/6935-UM0313064/21/01</t>
  </si>
  <si>
    <t>01496-6935-UM0313064/21</t>
  </si>
  <si>
    <t>408472/N/PL</t>
  </si>
  <si>
    <t>UM03-6935-UM0313064/21/01</t>
  </si>
  <si>
    <t>069027910  THULIA spółka z ograniczoną odpowiedzialnością  069027910</t>
  </si>
  <si>
    <t>‭069027910‬</t>
  </si>
  <si>
    <t>001/003/6935-UM1212047/21/01</t>
  </si>
  <si>
    <t>01335-6935-UM1212047/21</t>
  </si>
  <si>
    <t>069083980  Fundacja Spichlerz Kultury  069083980</t>
  </si>
  <si>
    <t>‭069083980‬</t>
  </si>
  <si>
    <t>001/002/6935-UM0111809/20/01</t>
  </si>
  <si>
    <t>01102-6935-UM0111809/20</t>
  </si>
  <si>
    <t>428360/N/PL</t>
  </si>
  <si>
    <t>UM01-6935-UM0111809/20/01</t>
  </si>
  <si>
    <t>2007.33</t>
  </si>
  <si>
    <t>069093421  Fundacja "Aby chciało się chcieć" "Aby chciało się chcieć" 069093421</t>
  </si>
  <si>
    <t>‭069093421‬</t>
  </si>
  <si>
    <t>001/002/6935-UM1111904/20/01</t>
  </si>
  <si>
    <t>01162-6935-UM1111904/20</t>
  </si>
  <si>
    <t>067459140  Fundacja EDUSILESIA  067459140</t>
  </si>
  <si>
    <t>‭067459140‬</t>
  </si>
  <si>
    <t>001/002/6935-UM0111717/20/01</t>
  </si>
  <si>
    <t>01047-6935-UM0111717/20</t>
  </si>
  <si>
    <t>069181601  Wolny Karol 069181601</t>
  </si>
  <si>
    <t>‭069181601‬</t>
  </si>
  <si>
    <t>001/002/6935-UM0211842/21/01</t>
  </si>
  <si>
    <t>01155-6935-UM0211842/21</t>
  </si>
  <si>
    <t>069040876  Pek Sławomir 069040876</t>
  </si>
  <si>
    <t>‭069040876‬</t>
  </si>
  <si>
    <t>001/002/6935-UM1111534/19/01</t>
  </si>
  <si>
    <t>00948-6935-UM1111534/19</t>
  </si>
  <si>
    <t>069282483  Jabłkiewicz Maria 069282483</t>
  </si>
  <si>
    <t>‭069282483‬</t>
  </si>
  <si>
    <t>001/002/6935-UM0713085/20/01</t>
  </si>
  <si>
    <t>02315-6935-UM0713085/20</t>
  </si>
  <si>
    <t>069450356  Bekus Agnieszka 069450356</t>
  </si>
  <si>
    <t>‭069450356‬</t>
  </si>
  <si>
    <t>001/002/6935-UM0111026/18/01</t>
  </si>
  <si>
    <t>00613-6935-UM0111026/18</t>
  </si>
  <si>
    <t>069451500  Gosk Krzysztof 069451500</t>
  </si>
  <si>
    <t>‭069451500‬</t>
  </si>
  <si>
    <t>001/002/6935-UM1011237/21/01</t>
  </si>
  <si>
    <t>00862-6935-UM1011237/21</t>
  </si>
  <si>
    <t>069485974  Stowarzyszenie Rozwoju Wsi Radostów  069485974</t>
  </si>
  <si>
    <t>‭069485974‬</t>
  </si>
  <si>
    <t>001/002/6935-UM0511935/22/01</t>
  </si>
  <si>
    <t>01314-6935-UM0511935/22</t>
  </si>
  <si>
    <t>069532533  Staszkiewicz Tomasz 069532533</t>
  </si>
  <si>
    <t>‭069532533‬</t>
  </si>
  <si>
    <t>001/002/6935-UM0112012/21/01</t>
  </si>
  <si>
    <t>01253-6935-UM0112012/21</t>
  </si>
  <si>
    <t>069548936  Zwara Grzegorz 069548936</t>
  </si>
  <si>
    <t>‭069548936‬</t>
  </si>
  <si>
    <t>001/002/6935-UM1111544/19/01</t>
  </si>
  <si>
    <t>00952-6935-UM1111544/19</t>
  </si>
  <si>
    <t>069583576  Ochotnicza Straż Pożarna w Chropach  069583576</t>
  </si>
  <si>
    <t>‭069583576‬</t>
  </si>
  <si>
    <t>001/002/6935-UM0512069/22/01</t>
  </si>
  <si>
    <t>01218-6935-UM0512069/22</t>
  </si>
  <si>
    <t>069615130  Świętochowska Aleksandra 069615130</t>
  </si>
  <si>
    <t>‭069615130‬</t>
  </si>
  <si>
    <t>001/002/6935-UM0111797/20/01</t>
  </si>
  <si>
    <t>01009-6935-UM0111797/20</t>
  </si>
  <si>
    <t>069623235  STOWARZYSZENIE "KLUB DOBREJ WSPÓŁPRACY" STOWARZYSZENIE "KLUB DOBREJ WSPÓŁPRACY" 069623235</t>
  </si>
  <si>
    <t>‭069623235‬</t>
  </si>
  <si>
    <t>001/002/6935-UM0912280/20/01</t>
  </si>
  <si>
    <t>01375-6935-UM0912280/20</t>
  </si>
  <si>
    <t>068076494  Ochotnicza Straż Pożarna w Gledzianówku  068076494</t>
  </si>
  <si>
    <t>‭068076494‬</t>
  </si>
  <si>
    <t>001/002/6935-UM0511474/21/01</t>
  </si>
  <si>
    <t>00943-6935-UM0511474/21</t>
  </si>
  <si>
    <t>068951570  Stowarzyszenie ,,Zielony Zakątek nad Cetynią"  068951570</t>
  </si>
  <si>
    <t>‭068951570‬</t>
  </si>
  <si>
    <t>001/002/6935-UM1011439/21/01</t>
  </si>
  <si>
    <t>00970-6935-UM1011439/21</t>
  </si>
  <si>
    <t>068739616  Irzyk Sława 068739616</t>
  </si>
  <si>
    <t>‭068739616‬</t>
  </si>
  <si>
    <t>001/003/6935-UM1011461/21/01</t>
  </si>
  <si>
    <t>00986-6935-UM1011461/21</t>
  </si>
  <si>
    <t>450273/N/PL</t>
  </si>
  <si>
    <t>UM10-6935-UM1011461/21/01</t>
  </si>
  <si>
    <t>068740731  Sławianowska Edyta 068740731</t>
  </si>
  <si>
    <t>‭068740731‬</t>
  </si>
  <si>
    <t>001/002/6935-UM0212151/22/01</t>
  </si>
  <si>
    <t>01362-6935-UM0212151/22</t>
  </si>
  <si>
    <t>067303082  Pstrągowski Krzysztof 067303082</t>
  </si>
  <si>
    <t>‭067303082‬</t>
  </si>
  <si>
    <t>001/002/6935-UM0714271/21/01</t>
  </si>
  <si>
    <t>02801-6935-UM0714271/21</t>
  </si>
  <si>
    <t>070265732  Przedsiębiorstwo Produkcyjno-Handlowo-Usługowe "SUSZ-PASZ" sp. z o.o.  070265732</t>
  </si>
  <si>
    <t>‭070265732‬</t>
  </si>
  <si>
    <t>001/002/6935-UM0510843/18/01, 001/002/6935-UM0510843/18/01</t>
  </si>
  <si>
    <t>00530-6935-UM0510843/18</t>
  </si>
  <si>
    <t>23-PAŹ-18, 23-PAŹ-18</t>
  </si>
  <si>
    <t>356784/N/PL, 357622/N/PL</t>
  </si>
  <si>
    <t>UM05-6935-UM0510843/18/01, UM05-6935-UM0510843/18/02</t>
  </si>
  <si>
    <t>27871.43</t>
  </si>
  <si>
    <t>06-LIP-21, 12-LIP-21</t>
  </si>
  <si>
    <t>070389731  Stowarzyszenie Zielona Dolina Odry i Warty Zielona Dolina Odry i Warty 070389731</t>
  </si>
  <si>
    <t>‭070389731‬</t>
  </si>
  <si>
    <t>001/002/6936-UM0420005/21/01/W01</t>
  </si>
  <si>
    <t>001/003/6936-UM0420008/21/01/W02</t>
  </si>
  <si>
    <t>433474/N/PL</t>
  </si>
  <si>
    <t>UM04-6936-UM0420008/21/01</t>
  </si>
  <si>
    <t>001/003/6936-UM1620011/20/01/W03</t>
  </si>
  <si>
    <t>068915191  PIEKARZ MARIAN 068915191</t>
  </si>
  <si>
    <t>‭068915191‬</t>
  </si>
  <si>
    <t>001/002/6935-UM0612918/21/01</t>
  </si>
  <si>
    <t>02276-6935-UM0612918/21</t>
  </si>
  <si>
    <t>070462534  Lewicki Tobiasz 070462534</t>
  </si>
  <si>
    <t>‭070462534‬</t>
  </si>
  <si>
    <t>001/002/6935-UM0714109/21/01</t>
  </si>
  <si>
    <t>02628-6935-UM0714109/21</t>
  </si>
  <si>
    <t>070479841  Lokalna Grupa Działania "Trakt Piastów" LGD "Trakt Piastów" 070479841</t>
  </si>
  <si>
    <t>‭070479841‬</t>
  </si>
  <si>
    <t>001/003/6936-UM1520019/20/01/W01</t>
  </si>
  <si>
    <t>001/007/6937-UM1500010/16/01/1</t>
  </si>
  <si>
    <t>00010-6937-UM1500010/16</t>
  </si>
  <si>
    <t>001/002/6935-UM1523430/21/01</t>
  </si>
  <si>
    <t>02082-6935-UM1523430/21</t>
  </si>
  <si>
    <t>001/002/6935-UM1523633/22/01</t>
  </si>
  <si>
    <t>02205-6935-UM1523633/22</t>
  </si>
  <si>
    <t>001/002/6936-UM1520020/20/01/W01</t>
  </si>
  <si>
    <t>00016-6936-UM1520020/20</t>
  </si>
  <si>
    <t>001/002/6936-UM1520024/21/01/W03</t>
  </si>
  <si>
    <t>447434/N/PL</t>
  </si>
  <si>
    <t>UM15-6936-UM1520024/21/01/W03</t>
  </si>
  <si>
    <t>001/002/6936-UM1520028/21/01/W03</t>
  </si>
  <si>
    <t>001/002/6936-UM1520037/22/01/W02</t>
  </si>
  <si>
    <t>070491700  Szafarz Marcin 070491700</t>
  </si>
  <si>
    <t>‭070491700‬</t>
  </si>
  <si>
    <t>001/002/6935-UM0911219/18/01</t>
  </si>
  <si>
    <t>00812-6935-UM0911219/18</t>
  </si>
  <si>
    <t>070584585  Kuchta-Szumlańska Irena 070584585</t>
  </si>
  <si>
    <t>‭070584585‬</t>
  </si>
  <si>
    <t>001/002/6935-UM0511449/20/01</t>
  </si>
  <si>
    <t>00931-6935-UM0511449/20</t>
  </si>
  <si>
    <t>070618485  Stowarzyszenie Lokalna Grupa Działania Zielony Szlak Niziny Mazowieckiej LGDZSNM 070618485</t>
  </si>
  <si>
    <t>‭070618485‬</t>
  </si>
  <si>
    <t>001/007/6937-UM0700028/16/01/1</t>
  </si>
  <si>
    <t>00021-6937-UM0700028/16</t>
  </si>
  <si>
    <t>001/002/6936-UM1220022/22/01/W02</t>
  </si>
  <si>
    <t>070670823  Stowarzyszenie Wzgórza Dalkowskie  070670823</t>
  </si>
  <si>
    <t>‭070670823‬</t>
  </si>
  <si>
    <t>001/003/6936-UM0120004/19/01/W04</t>
  </si>
  <si>
    <t>001/009/6937-UM0400002/16/01/1</t>
  </si>
  <si>
    <t>00001-6937-UM0400002/16</t>
  </si>
  <si>
    <t>001/005/6936-UM0420006/21/01/W05</t>
  </si>
  <si>
    <t>070674691  Stowarzyszenie Lokalna Grupa Działania Leśna Kraina Górnego Śląska  070674691</t>
  </si>
  <si>
    <t>‭070674691‬</t>
  </si>
  <si>
    <t>001/002/6935-UM1221587/20/01</t>
  </si>
  <si>
    <t>01042-6935-UM1221587/20</t>
  </si>
  <si>
    <t>001/002/6935-UM1231878/21/01</t>
  </si>
  <si>
    <t>01198-6935-UM1231878/21</t>
  </si>
  <si>
    <t>001/004/6936-UM1220014/20/01/W01PK, 001/004/6936-UM1220014/20/01/W01PK</t>
  </si>
  <si>
    <t>12-KWI-21, 12-KWI-21</t>
  </si>
  <si>
    <t>426110/N/PL, 426100/N/PL</t>
  </si>
  <si>
    <t>UM12-6936-UM1220014/20/W01/02, UM12-6936-UM1220014/20/W01/01</t>
  </si>
  <si>
    <t>12-KWI-22, 12-KWI-22</t>
  </si>
  <si>
    <t>001/004/6936-UM1220020/21/01/W01</t>
  </si>
  <si>
    <t>001/003/6936-UM1620011/20/01/W05</t>
  </si>
  <si>
    <t>001/002/6936-UM1620015/21/01/W02</t>
  </si>
  <si>
    <t>065949784  Bąk Stanisław 065949784</t>
  </si>
  <si>
    <t>‭065949784‬</t>
  </si>
  <si>
    <t>001/002/6935-UM0912474/20/01</t>
  </si>
  <si>
    <t>01612-6935-UM0912474/20</t>
  </si>
  <si>
    <t>070684566  Soczka Szymon 070684566</t>
  </si>
  <si>
    <t>‭070684566‬</t>
  </si>
  <si>
    <t>001/002/6935-UM1513024/20/01</t>
  </si>
  <si>
    <t>01926-6935-UM1513024/20</t>
  </si>
  <si>
    <t>070694092  STOWARZYSZENIE LOKALNA GRUPA DZIAŁANIA ZIEMI CZŁUCHOWSKIEJ STOWARZYSZENIE LGD ZIEMI CZŁUCHOWSKIEJ 070694092</t>
  </si>
  <si>
    <t>‭070694092‬</t>
  </si>
  <si>
    <t>001/002/6936-UM1120009/20/01/W01</t>
  </si>
  <si>
    <t>451817/N/PL</t>
  </si>
  <si>
    <t>UM11-6936-UM1120009/20/01/W01</t>
  </si>
  <si>
    <t>001/002/6936-UM1120014/21/01/W01</t>
  </si>
  <si>
    <t>070704936  Lokalna Grupa Działania "PRYM"  070704936</t>
  </si>
  <si>
    <t>‭070704936‬</t>
  </si>
  <si>
    <t>001/002/6936-UM1020016/20/01/W02</t>
  </si>
  <si>
    <t>070712195  Lokalna Grupa Działania Ziemi Siedleckiej  070712195</t>
  </si>
  <si>
    <t>‭070712195‬</t>
  </si>
  <si>
    <t>001/004/6936-UM0320019/21/01/W02</t>
  </si>
  <si>
    <t>001/013/6937-UM0700024/16/01/1</t>
  </si>
  <si>
    <t>00015-6937-UM0700024/16</t>
  </si>
  <si>
    <t>001/002/6936-UM0720022/21/01/W02</t>
  </si>
  <si>
    <t>070710172  Stowarzyszenie Lokalna Grupa Działania Pojezierze Razem  070710172</t>
  </si>
  <si>
    <t>‭070710172‬</t>
  </si>
  <si>
    <t>001/002/6935-UM1620747/18/01, 001/002/6935-UM1620747/18/01</t>
  </si>
  <si>
    <t>00463-6935-UM1620747/18</t>
  </si>
  <si>
    <t>05-KWI-19, 05-KWI-19</t>
  </si>
  <si>
    <t>424405/N/PL, 386783/N/PL</t>
  </si>
  <si>
    <t>UM16-6935-UM1620747/18/02, UM16-6935-UM1620747/18/01</t>
  </si>
  <si>
    <t>07-KWI-22, 22-LIS-21</t>
  </si>
  <si>
    <t>001/002/6936-UM1630014/21/01/W01</t>
  </si>
  <si>
    <t>070710964  Lokalna Grupa Działania "Ziemia Łowicka"  070710964</t>
  </si>
  <si>
    <t>‭070710964‬</t>
  </si>
  <si>
    <t>001/002/6935-UM0520193/21/01</t>
  </si>
  <si>
    <t>00150-6935-UM0520193/21</t>
  </si>
  <si>
    <t>070708525  STOWARZYSZENIE LOKALNA GRUPA DZIAŁANIA KRAJNA ZŁOTOWSKA  070708525</t>
  </si>
  <si>
    <t>‭070708525‬</t>
  </si>
  <si>
    <t>001/012/6937-UM1500019/16/01/1</t>
  </si>
  <si>
    <t>00019-6937-UM1500019/16</t>
  </si>
  <si>
    <t>356682/N/PL</t>
  </si>
  <si>
    <t>UM15-6937-UM1500019/16/01</t>
  </si>
  <si>
    <t>001/002/6935-UM1522724/20/01</t>
  </si>
  <si>
    <t>01687-6935-UM1522724/20</t>
  </si>
  <si>
    <t>001/002/6935-UM1522725/20/01</t>
  </si>
  <si>
    <t>01756-6935-UM1522725/20</t>
  </si>
  <si>
    <t>001/002/6936-UM1520033/21/01/W01</t>
  </si>
  <si>
    <t>7000-8802-992100-20-080301021911100-1420-1920200006B-000000-000000</t>
  </si>
  <si>
    <t>070713751  LOKALNA GRUPA DZIAŁANIA ZIEMIA GOTYKU  070713751</t>
  </si>
  <si>
    <t>‭070713751‬</t>
  </si>
  <si>
    <t>001/003/6935-UM0220001/22/01</t>
  </si>
  <si>
    <t>01332-6935-UM0220001/22</t>
  </si>
  <si>
    <t>7000-8807-992100-20-050460011921100-1420-1920200006B-000000-000000</t>
  </si>
  <si>
    <t>070718544  Lokalna Grupa Działania AKTYWNI RAZEM  070718544</t>
  </si>
  <si>
    <t>‭070718544‬</t>
  </si>
  <si>
    <t>001/002/6935-UM0720044/20/01</t>
  </si>
  <si>
    <t>00036-6935-UM0720044/20</t>
  </si>
  <si>
    <t>443058/N/PL</t>
  </si>
  <si>
    <t>UM07-6935-UM0720044/20/01</t>
  </si>
  <si>
    <t>001/002/6935-UM0720039/20/01</t>
  </si>
  <si>
    <t>00037-6935-UM0720039/20</t>
  </si>
  <si>
    <t>440296/N/PL</t>
  </si>
  <si>
    <t>UM07-6935-UM0720039/20/01</t>
  </si>
  <si>
    <t>001/003/6936-UM0720010/18/01/W01</t>
  </si>
  <si>
    <t>001/003/6936-UM0720014/19/01/W02</t>
  </si>
  <si>
    <t>001/018/6937-UM0700009/16/01/1</t>
  </si>
  <si>
    <t>00011-6937-UM0700009/16</t>
  </si>
  <si>
    <t>001/002/6935-UM0720045/20/01</t>
  </si>
  <si>
    <t>00042-6935-UM0720045/20</t>
  </si>
  <si>
    <t>001/002/6935-UM0720047/20/01</t>
  </si>
  <si>
    <t>00043-6935-UM0720047/20</t>
  </si>
  <si>
    <t>001/002/6935-UM0720049/20/01</t>
  </si>
  <si>
    <t>00047-6935-UM0720049/20</t>
  </si>
  <si>
    <t>001/002/6935-UM0720051/20/01</t>
  </si>
  <si>
    <t>00049-6935-UM0720051/20</t>
  </si>
  <si>
    <t>001/002/6935-UM0720056/20/01</t>
  </si>
  <si>
    <t>00050-6935-UM0720056/20</t>
  </si>
  <si>
    <t>001/002/6935-UM0720059/20/01</t>
  </si>
  <si>
    <t>00054-6935-UM0720059/20</t>
  </si>
  <si>
    <t>001/002/6935-UM0720060/20/01</t>
  </si>
  <si>
    <t>00056-6935-UM0720060/20</t>
  </si>
  <si>
    <t>001/002/6935-UM0720064/21/01</t>
  </si>
  <si>
    <t>00061-6935-UM0720064/21</t>
  </si>
  <si>
    <t>001/002/6935-UM0720070/22/01</t>
  </si>
  <si>
    <t>00067-6935-UM0720070/22</t>
  </si>
  <si>
    <t>001/002/6935-UM0720072/22/01</t>
  </si>
  <si>
    <t>00069-6935-UM0720072/22</t>
  </si>
  <si>
    <t>001/003/6936-UM0720025/21/01/W02</t>
  </si>
  <si>
    <t>070720241  Lokalna Grupa Działania Partnerstwo Dorzecze Słupi LGD PDS 070720241</t>
  </si>
  <si>
    <t>‭070720241‬</t>
  </si>
  <si>
    <t>001/002/6935-UM1121418/19/01</t>
  </si>
  <si>
    <t>00896-6935-UM1121418/19</t>
  </si>
  <si>
    <t>7000-8811-992100-20-080301021911100-1420-1920200006B-000000-000000</t>
  </si>
  <si>
    <t>001/002/6935-UM1122035/21/01</t>
  </si>
  <si>
    <t>01315-6935-UM1122035/21</t>
  </si>
  <si>
    <t>001/002/6935-UM1132097/21/01</t>
  </si>
  <si>
    <t>01298-6935-UM1132097/21</t>
  </si>
  <si>
    <t>001/002/6936-UM1120009/20/01/W03</t>
  </si>
  <si>
    <t>451824/N/PL</t>
  </si>
  <si>
    <t>UM11-6936-UM1120009/20/01/W03</t>
  </si>
  <si>
    <t>069313596  Balcerzak Justyna 069313596</t>
  </si>
  <si>
    <t>‭069313596‬</t>
  </si>
  <si>
    <t>001/002/6935-UM0211397/19/01</t>
  </si>
  <si>
    <t>01077-6935-UM0211397/19</t>
  </si>
  <si>
    <t>070720942  Stowarzyszenie Środkowopomorska Grupa Działania  070720942</t>
  </si>
  <si>
    <t>‭070720942‬</t>
  </si>
  <si>
    <t>001/002/6936-UM1620016/22/01/W01</t>
  </si>
  <si>
    <t>070725265  Stowarzyszenie Lokalna Grupa Działania Powiatu Wielickiego  070725265</t>
  </si>
  <si>
    <t>‭070725265‬</t>
  </si>
  <si>
    <t>001/015/6937-UM0600020/16/01/1, 001/015/6937-UM0600020/16/01/1</t>
  </si>
  <si>
    <t>00020-6937-UM0600020/16</t>
  </si>
  <si>
    <t>109825/N/PL, 335709/N/PL</t>
  </si>
  <si>
    <t>UM06-6937-UM0600020/16/01, UM06-6937-UM0600020/16/02</t>
  </si>
  <si>
    <t>20-KWI-18, 24-MAR-21</t>
  </si>
  <si>
    <t>067340531  KOWALSKI GRZEGORZ 067340531</t>
  </si>
  <si>
    <t>‭067340531‬</t>
  </si>
  <si>
    <t>001/002/6935-UM0711721/17/01</t>
  </si>
  <si>
    <t>00948-6935-UM0711721/17</t>
  </si>
  <si>
    <t>070746010  Stowarzyszenie Lokalna Grupa Działania Nadarzyn - Raszyn - Michałowice  070746010</t>
  </si>
  <si>
    <t>‭070746010‬</t>
  </si>
  <si>
    <t>001/002/6936-UM0720017/20/01/W01</t>
  </si>
  <si>
    <t>001/004/6936-UM1220014/20/01/W03PK</t>
  </si>
  <si>
    <t>070781061  Stowarzyszenie Lokalna Grupa Działania Sąsiedzi wokół Szlaku Piastowskiego  070781061</t>
  </si>
  <si>
    <t>‭070781061‬</t>
  </si>
  <si>
    <t>001/002/6936-UM0220001/18/01/W03, 001/002/6936-UM0220001/18/01/W03</t>
  </si>
  <si>
    <t>439059/N/PL, 356877/N/PL</t>
  </si>
  <si>
    <t>UM02-6936-UM0220001/18/02/W03, UM02-6936-UM0220001/18/01/W03</t>
  </si>
  <si>
    <t>31-MAJ-22, 06-LIP-21</t>
  </si>
  <si>
    <t>001/011/6937-UM0200003/16/01/1</t>
  </si>
  <si>
    <t>00161-6937-UM0200003/16</t>
  </si>
  <si>
    <t>070797625  Stowarzyszenie Kraina Drwęcy i Pasłęki  070797625</t>
  </si>
  <si>
    <t>‭070797625‬</t>
  </si>
  <si>
    <t>001/002/6936-UM1120014/21/01/W04</t>
  </si>
  <si>
    <t>001/013/6937-UM1400001/16/01/1</t>
  </si>
  <si>
    <t>00001-6937-UM1400001/16</t>
  </si>
  <si>
    <t>001/002/6935-UM1430013/21/01</t>
  </si>
  <si>
    <t>00900-6935-UM1430013/21</t>
  </si>
  <si>
    <t>001/003/6936-UM1420009/20/01/W04</t>
  </si>
  <si>
    <t>068716483  Jasnos Sylwester 068716483</t>
  </si>
  <si>
    <t>‭068716483‬</t>
  </si>
  <si>
    <t>001/002/6935-UM0612916/21/01</t>
  </si>
  <si>
    <t>02294-6935-UM0612916/21</t>
  </si>
  <si>
    <t>070849032  Lokalna Grupa Działania Wstęga Kociewia LGD Wstęga Kociewia 070849032</t>
  </si>
  <si>
    <t>‭070849032‬</t>
  </si>
  <si>
    <t>001/002/6935-UM1121701/20/01</t>
  </si>
  <si>
    <t>00998-6935-UM1121701/20</t>
  </si>
  <si>
    <t>001/015/6937-UM1100009/16/01/1</t>
  </si>
  <si>
    <t>00009-6937-UM1100009/16</t>
  </si>
  <si>
    <t>001/002/6936-UM1120013/21/01/W03</t>
  </si>
  <si>
    <t>070718163  Stowarzyszenie Lokalna Grupa Działania "RAZEM Na PIASKOWCU"  070718163</t>
  </si>
  <si>
    <t>‭070718163‬</t>
  </si>
  <si>
    <t>001/002/6935-UM1321864/21/01</t>
  </si>
  <si>
    <t>01234-6935-UM1321864/21</t>
  </si>
  <si>
    <t>065048206  Stempień Dorota 065048206</t>
  </si>
  <si>
    <t>‭065048206‬</t>
  </si>
  <si>
    <t>001/002/6935-UM1513357/21/01</t>
  </si>
  <si>
    <t>02146-6935-UM1513357/21</t>
  </si>
  <si>
    <t>7000-9002-992100-20-080301020911100-1420-0910000003A-000000-000000</t>
  </si>
  <si>
    <t>070863042  Pomorska Grupa Producentów Bydła Spółka z ograniczoną odpowiedzialnością  070863042</t>
  </si>
  <si>
    <t>‭070863042‬</t>
  </si>
  <si>
    <t>Z-6900269082001822070863042</t>
  </si>
  <si>
    <t>OR02/69080/U/4/22</t>
  </si>
  <si>
    <t>067924570  Popławski Krzysztof 067924570</t>
  </si>
  <si>
    <t>‭067924570‬</t>
  </si>
  <si>
    <t>001/002/6935-UM1011362/21/01</t>
  </si>
  <si>
    <t>00853-6935-UM1011362/21</t>
  </si>
  <si>
    <t>070869381  STOWARZYSZENIE LOKALNA GRUPA DZIAŁANIA "BRAMA MAZURSKIEJ KRAINY"  070869381</t>
  </si>
  <si>
    <t>‭070869381‬</t>
  </si>
  <si>
    <t>001/011/6937-UM1400005/16/01/1</t>
  </si>
  <si>
    <t>00007-6937-UM1400005/16</t>
  </si>
  <si>
    <t>001/005/6936-UM1420008/20/01/W02</t>
  </si>
  <si>
    <t>070908466  Stowarzyszenie "EURO-COUNTRY"  070908466</t>
  </si>
  <si>
    <t>‭070908466‬</t>
  </si>
  <si>
    <t>001/002/6935-UM0820036/20/01</t>
  </si>
  <si>
    <t>00661-6935-UM0820036/20</t>
  </si>
  <si>
    <t>411725/N/PL</t>
  </si>
  <si>
    <t>UM08-6935-UM0820036/20/01</t>
  </si>
  <si>
    <t>001/003/6936-UM0830003/20/01/W02</t>
  </si>
  <si>
    <t>070734134  LOKALNA GRUPA DZIAŁANIA "ZIEMIA ŁĘCZYCKA"  070734134</t>
  </si>
  <si>
    <t>‭070734134‬</t>
  </si>
  <si>
    <t>001/002/6935-UM0520162/20/01</t>
  </si>
  <si>
    <t>00120-6935-UM0520162/20</t>
  </si>
  <si>
    <t>001/007/6937-UM0500017/18/01</t>
  </si>
  <si>
    <t>00017-6937-UM0500017/18</t>
  </si>
  <si>
    <t>7000-9005-992100-20-050460010911100-1420-0910000003A-000000-000000</t>
  </si>
  <si>
    <t>070975410  Spółdzielnia "FARMIX I"  070975410</t>
  </si>
  <si>
    <t>‭070975410‬</t>
  </si>
  <si>
    <t>Z-6900569082003817070975410, Z-6900569082003817070975410</t>
  </si>
  <si>
    <t>OR05/69080/U/38/17</t>
  </si>
  <si>
    <t>10-LIS-17, 10-LIS-17</t>
  </si>
  <si>
    <t xml:space="preserve">GEPARD, GEPARD  </t>
  </si>
  <si>
    <t>354756/N/PL, 354958/N/PL</t>
  </si>
  <si>
    <t>OR05.69080.OR05.11/16/21, OR05.69080.OR05.11/16/21/1</t>
  </si>
  <si>
    <t>22-CZE-21, 23-CZE-21</t>
  </si>
  <si>
    <t>071312982  Lorenc-Szpila Małgorzata 071312982</t>
  </si>
  <si>
    <t>‭071312982‬</t>
  </si>
  <si>
    <t>001/003/6935-UM0912243/20/01</t>
  </si>
  <si>
    <t>01403-6935-UM0912243/20</t>
  </si>
  <si>
    <t>071653623  Strzelecki Damian 071653623</t>
  </si>
  <si>
    <t>‭071653623‬</t>
  </si>
  <si>
    <t>001/002/6935-UM0712768/19/01</t>
  </si>
  <si>
    <t>02430-6935-UM0712768/19</t>
  </si>
  <si>
    <t>071687343  Primar Adrianna 071687343</t>
  </si>
  <si>
    <t>‭071687343‬</t>
  </si>
  <si>
    <t>001/002/6935-UM0810002/16/01</t>
  </si>
  <si>
    <t>00025-6935-UM0810002/16</t>
  </si>
  <si>
    <t>203738/N/PL</t>
  </si>
  <si>
    <t>UM08-6935-UM0810002/16/01</t>
  </si>
  <si>
    <t>071534715  Stowarzyszenie Lokalna Grupa Działania "Kurpsie Razem"  071534715</t>
  </si>
  <si>
    <t>‭071534715‬</t>
  </si>
  <si>
    <t>001/002/6935-UM0720068/22/01</t>
  </si>
  <si>
    <t>00066-6935-UM0720068/22</t>
  </si>
  <si>
    <t>001/003/6936-UM0720023/21/01/W02</t>
  </si>
  <si>
    <t>071702841  Matuszewski Dariusz 071702841</t>
  </si>
  <si>
    <t>‭071702841‬</t>
  </si>
  <si>
    <t>001/002/6935-UM0110950/18/01</t>
  </si>
  <si>
    <t>00719-6935-UM0110950/18</t>
  </si>
  <si>
    <t>426382/N/PL</t>
  </si>
  <si>
    <t>UM01-6935-UM0110950/18/01</t>
  </si>
  <si>
    <t>4.74</t>
  </si>
  <si>
    <t>071705083  Stowarzyszenie Lokalna Grupa Działania "Kraina Mlekiem Płynąca"  071705083</t>
  </si>
  <si>
    <t>‭071705083‬</t>
  </si>
  <si>
    <t>001/002/6936-UM1020020/22/01/W01</t>
  </si>
  <si>
    <t>00019-6936-UM1020020/22</t>
  </si>
  <si>
    <t>001/002/6936-UM1020021/22/01/W01</t>
  </si>
  <si>
    <t>00020-6936-UM1020021/22</t>
  </si>
  <si>
    <t>071487875  Lokalna Grupa Działania Północne Mazowsze  071487875</t>
  </si>
  <si>
    <t>‭071487875‬</t>
  </si>
  <si>
    <t>001/009/6937-UM0700005/16/01/1</t>
  </si>
  <si>
    <t>00027-6937-UM0700005/16</t>
  </si>
  <si>
    <t>001/002/6935-UM0720048/20/01</t>
  </si>
  <si>
    <t>00045-6935-UM0720048/20</t>
  </si>
  <si>
    <t>071719263  Stowarzyszenie Pomoc Osobom Niepełnosprawnym Promyk Nadziei  071719263</t>
  </si>
  <si>
    <t>‭071719263‬</t>
  </si>
  <si>
    <t>001/002/6935-UM0714494/22/01</t>
  </si>
  <si>
    <t>02777-6935-UM0714494/22</t>
  </si>
  <si>
    <t>071737820  Wylegała Karolina 071737820</t>
  </si>
  <si>
    <t>‭071737820‬</t>
  </si>
  <si>
    <t>001/002/6935-UM1513494/21/01</t>
  </si>
  <si>
    <t>02228-6935-UM1513494/21</t>
  </si>
  <si>
    <t>051613535  Mazgaj Tomasz 051613535</t>
  </si>
  <si>
    <t>‭051613535‬</t>
  </si>
  <si>
    <t>001/002/6935-UM0613000/21/01</t>
  </si>
  <si>
    <t>02405-6935-UM0613000/21</t>
  </si>
  <si>
    <t>071749852  Kostuch Mikołaj 071749852</t>
  </si>
  <si>
    <t>‭071749852‬</t>
  </si>
  <si>
    <t>001/002/6935-UM1111535/19/01</t>
  </si>
  <si>
    <t>00976-6935-UM1111535/19</t>
  </si>
  <si>
    <t>071790673  Firlejczyk Małgorzata 071790673</t>
  </si>
  <si>
    <t>‭071790673‬</t>
  </si>
  <si>
    <t>001/002/6935-UM1211913/21/01</t>
  </si>
  <si>
    <t>01255-6935-UM1211913/21</t>
  </si>
  <si>
    <t>071797505  Szarszewski Krzysztof 071797505</t>
  </si>
  <si>
    <t>‭071797505‬</t>
  </si>
  <si>
    <t>001/002/6935-UM1110569/17/01</t>
  </si>
  <si>
    <t>00327-6935-UM1110569/17</t>
  </si>
  <si>
    <t>330208/N/PL</t>
  </si>
  <si>
    <t>UM11-6935-UM1110569/17/01M</t>
  </si>
  <si>
    <t>54910.59</t>
  </si>
  <si>
    <t>071810350  Siruwia Spółka z Ograniczoną Odpowiedzialnością  071810350</t>
  </si>
  <si>
    <t>‭071810350‬</t>
  </si>
  <si>
    <t>001/003/6935-UM0110098/17/01</t>
  </si>
  <si>
    <t>00073-6935-UM0110098/17</t>
  </si>
  <si>
    <t>345021/N/PL</t>
  </si>
  <si>
    <t>UM01-6935-UM0110098/17/01</t>
  </si>
  <si>
    <t>919.77</t>
  </si>
  <si>
    <t>071816266  OCHOTNICZA STRAŻ POŻARNA w Kazimierzu  071816266</t>
  </si>
  <si>
    <t>‭071816266‬</t>
  </si>
  <si>
    <t>001/002/6935-UM0511971/22/01</t>
  </si>
  <si>
    <t>01298-6935-UM0511971/22</t>
  </si>
  <si>
    <t>071821044  Union 4 Future Spółka z ograniczoną odpowiedzialnością  071821044</t>
  </si>
  <si>
    <t>‭071821044‬</t>
  </si>
  <si>
    <t>001/002/6935-UM0710941/17/01</t>
  </si>
  <si>
    <t>00595-6935-UM0710941/17</t>
  </si>
  <si>
    <t>261988/N/PL</t>
  </si>
  <si>
    <t>UM07-6935-UM0710941/17/01</t>
  </si>
  <si>
    <t>17344.48</t>
  </si>
  <si>
    <t>001/002/6935-UM0710943/17/01</t>
  </si>
  <si>
    <t>00596-6935-UM0710943/17</t>
  </si>
  <si>
    <t>262061/N/PL</t>
  </si>
  <si>
    <t>UM07-6935-UM0710943/17/01</t>
  </si>
  <si>
    <t>001/002/6935-UM0710944/17/01</t>
  </si>
  <si>
    <t>00597-6935-UM0710944/17</t>
  </si>
  <si>
    <t>262095/N/PL</t>
  </si>
  <si>
    <t>UM07-6935-UM0710944/17/01</t>
  </si>
  <si>
    <t>071819614  Bałuch Wojciech 071819614</t>
  </si>
  <si>
    <t>‭071819614‬</t>
  </si>
  <si>
    <t>001/002/6935-UM1211642/20/01</t>
  </si>
  <si>
    <t>01074-6935-UM1211642/20</t>
  </si>
  <si>
    <t>440447/N/PL</t>
  </si>
  <si>
    <t>UM12-6935-UM1211642/02/01</t>
  </si>
  <si>
    <t>4214.76</t>
  </si>
  <si>
    <t>071827496  Adamczuk Tomasz 071827496</t>
  </si>
  <si>
    <t>‭071827496‬</t>
  </si>
  <si>
    <t>001/002/6935-UM1410101/16/01</t>
  </si>
  <si>
    <t>00258-6935-UM1410101/16</t>
  </si>
  <si>
    <t>113715/N/PL</t>
  </si>
  <si>
    <t>UM14-6935-UM1410101/16/01</t>
  </si>
  <si>
    <t>.12</t>
  </si>
  <si>
    <t>071831470  STOWARZYSZENIE "DOLINA INICJATYW"  071831470</t>
  </si>
  <si>
    <t>‭071831470‬</t>
  </si>
  <si>
    <t>001/002/6935-UM0613201/22/01</t>
  </si>
  <si>
    <t>02391-6935-UM0613201/22</t>
  </si>
  <si>
    <t>071841910  Bednarz Elżbieta 071841910</t>
  </si>
  <si>
    <t>‭071841910‬</t>
  </si>
  <si>
    <t>001/003/6935-UM1610140/17/01</t>
  </si>
  <si>
    <t>00094-6935-UM1610140/17</t>
  </si>
  <si>
    <t>227360/N/PL</t>
  </si>
  <si>
    <t>UM16-6935-UM1610140/17/01</t>
  </si>
  <si>
    <t>071846200  Ślęzak Krzysztof 071846200</t>
  </si>
  <si>
    <t>‭071846200‬</t>
  </si>
  <si>
    <t>001/002/6935-UM0612955/21/01</t>
  </si>
  <si>
    <t>02287-6935-UM0612955/21</t>
  </si>
  <si>
    <t>071850690  Samborski Kamil 071850690</t>
  </si>
  <si>
    <t>‭071850690‬</t>
  </si>
  <si>
    <t>001/002/6935-UM0310323/17/01</t>
  </si>
  <si>
    <t>00188-6935-UM0310323/17</t>
  </si>
  <si>
    <t>111187/N/PL</t>
  </si>
  <si>
    <t>UM03-6935-UM0310323/17/01</t>
  </si>
  <si>
    <t>071854644  Ochotnicza Straż Pożarna w Trzebieszowie  071854644</t>
  </si>
  <si>
    <t>‭071854644‬</t>
  </si>
  <si>
    <t>001/002/6935-UM0313037/21/01</t>
  </si>
  <si>
    <t>01595-6935-UM0313037/21</t>
  </si>
  <si>
    <t>071858291  Sych Paweł 071858291</t>
  </si>
  <si>
    <t>‭071858291‬</t>
  </si>
  <si>
    <t>001/002/6935-UM0311722/18/01, 001/002/6935-UM0311722/18/01</t>
  </si>
  <si>
    <t>00779-6935-UM0311722/18</t>
  </si>
  <si>
    <t>324922/N/PL, 357845/N/PL</t>
  </si>
  <si>
    <t>UM03-6935-UM0311722/18/01, UM03-6935-UM0311722/18/02</t>
  </si>
  <si>
    <t>4843.1</t>
  </si>
  <si>
    <t>05-STY-21, 13-LIP-21</t>
  </si>
  <si>
    <t>071864805  Kozłowska Karina 071864805</t>
  </si>
  <si>
    <t>‭071864805‬</t>
  </si>
  <si>
    <t>001/002/6935-UM0713320/20/01</t>
  </si>
  <si>
    <t>02028-6935-UM0713320/20</t>
  </si>
  <si>
    <t>071874045  Pytelewski Adam 071874045</t>
  </si>
  <si>
    <t>‭071874045‬</t>
  </si>
  <si>
    <t>001/002/6935-UM0712722/19/01</t>
  </si>
  <si>
    <t>01667-6935-UM0712722/19</t>
  </si>
  <si>
    <t>071879343  Stowarzyszenie Razem na rzecz gminy Górno  071879343</t>
  </si>
  <si>
    <t>‭071879343‬</t>
  </si>
  <si>
    <t>001/002/6935-UM1311580/20/01</t>
  </si>
  <si>
    <t>01045-6935-UM1311580/20</t>
  </si>
  <si>
    <t>071891305  Bever Spółka z ograniczoną odpowiedzialnością  071891305</t>
  </si>
  <si>
    <t>‭071891305‬</t>
  </si>
  <si>
    <t>001/002/6935-UM0810789/19/01</t>
  </si>
  <si>
    <t>00472-6935-UM0810789/19</t>
  </si>
  <si>
    <t>001/002/6935-UM0811337/21/01</t>
  </si>
  <si>
    <t>00793-6935-UM0811337/21</t>
  </si>
  <si>
    <t>071896301  Szałecka Joanna 071896301</t>
  </si>
  <si>
    <t>‭071896301‬</t>
  </si>
  <si>
    <t>001/003/6935-UM0712723/19/01</t>
  </si>
  <si>
    <t>01703-6935-UM0712723/19</t>
  </si>
  <si>
    <t>071895892  Biuro Podróży Beniowski Michał Wykurz spółka jawna  071895892</t>
  </si>
  <si>
    <t>‭071895892‬</t>
  </si>
  <si>
    <t>001/002/6935-UM0810095/16/01</t>
  </si>
  <si>
    <t>00097-6935-UM0810095/16</t>
  </si>
  <si>
    <t>230366/N/PL</t>
  </si>
  <si>
    <t>UM08-6935-UM0810095/16/01</t>
  </si>
  <si>
    <t>.19</t>
  </si>
  <si>
    <t>071903611  Leśnik Janusz 071903611</t>
  </si>
  <si>
    <t>‭071903611‬</t>
  </si>
  <si>
    <t>001/002/6935-UM0714085/21/01</t>
  </si>
  <si>
    <t>02552-6935-UM0714085/21</t>
  </si>
  <si>
    <t>071904750  Gapkowski Krzysztof 071904750</t>
  </si>
  <si>
    <t>‭071904750‬</t>
  </si>
  <si>
    <t>001/002/6935-UM1513023/20/01</t>
  </si>
  <si>
    <t>01993-6935-UM1513023/20</t>
  </si>
  <si>
    <t>071907203  PARAFIA PW. ŚW. MAKSYMILIANA MARII KOLBEGO W SKARSZEWACH  071907203</t>
  </si>
  <si>
    <t>‭071907203‬</t>
  </si>
  <si>
    <t>001/002/6935-UM1111623/20/01</t>
  </si>
  <si>
    <t>01047-6935-UM1111623/20</t>
  </si>
  <si>
    <t>071925602  Pankowski Patryk 071925602</t>
  </si>
  <si>
    <t>‭071925602‬</t>
  </si>
  <si>
    <t>001/002/6935-UM0910243/17/01, 001/002/6935-UM0910243/17/01</t>
  </si>
  <si>
    <t>00161-6935-UM0910243/17</t>
  </si>
  <si>
    <t>233931/N/PL, 233954/N/PL</t>
  </si>
  <si>
    <t>UM09-6935-UM0910243/17/02, UM09-6935-UM0910243/17/01</t>
  </si>
  <si>
    <t>22-LIS-19, 22-LIS-19</t>
  </si>
  <si>
    <t>071927404  Sobkowska Dorota 071927404</t>
  </si>
  <si>
    <t>‭071927404‬</t>
  </si>
  <si>
    <t>001/002/6935-UM0410342/17/01</t>
  </si>
  <si>
    <t>00204-6935-UM0410342/17</t>
  </si>
  <si>
    <t>312546/N/PL</t>
  </si>
  <si>
    <t>UM04-6935-UM0410342/17/01</t>
  </si>
  <si>
    <t>4298.28</t>
  </si>
  <si>
    <t>071938743  Stańko Eugeniusz 071938743</t>
  </si>
  <si>
    <t>‭071938743‬</t>
  </si>
  <si>
    <t>001/002/6935-UM1512074/18/01</t>
  </si>
  <si>
    <t>01241-6935-UM1512074/18</t>
  </si>
  <si>
    <t>446048/N/PL</t>
  </si>
  <si>
    <t>UM15-6935-UM1512074/18/01</t>
  </si>
  <si>
    <t>1147.63</t>
  </si>
  <si>
    <t>071938020  ELECTRO COMFORT Andrzej Oko 071938020</t>
  </si>
  <si>
    <t>‭071938020‬</t>
  </si>
  <si>
    <t>001/002/6935-UM0910241/17/01</t>
  </si>
  <si>
    <t>00195-6935-UM0910241/17</t>
  </si>
  <si>
    <t>269525/N/PL</t>
  </si>
  <si>
    <t>UM09-6936-UM0930008/18/01/02</t>
  </si>
  <si>
    <t>17827.15</t>
  </si>
  <si>
    <t>071937843  Stowarzyszenie DRUŻYNA GRODU DĘBOGÓRZE  071937843</t>
  </si>
  <si>
    <t>‭071937843‬</t>
  </si>
  <si>
    <t>001/002/6935-UM1110465/17/01</t>
  </si>
  <si>
    <t>00207-6935-UM1110465/17</t>
  </si>
  <si>
    <t>237438/N/PL</t>
  </si>
  <si>
    <t>UM11-6935-UM1110465/17/01</t>
  </si>
  <si>
    <t>071941212  Szafrańska Agnieszka 071941212</t>
  </si>
  <si>
    <t>‭071941212‬</t>
  </si>
  <si>
    <t>001/002/6935-UM0111983/21/01</t>
  </si>
  <si>
    <t>01218-6935-UM0111983/21</t>
  </si>
  <si>
    <t>071953834  OCHOTNICZA STRAŻ POŻARNA W LIPIU  071953834</t>
  </si>
  <si>
    <t>‭071953834‬</t>
  </si>
  <si>
    <t>001/002/6935-UM0714690/22/01</t>
  </si>
  <si>
    <t>02876-6935-UM0714690/22</t>
  </si>
  <si>
    <t>071945236  TAURUS MEBLE SPÓŁKA Z OGRANICZONĄ ODPOWIEDZIALNOŚCIĄ TAURUS MEBLE SP. Z O.O. 071945236</t>
  </si>
  <si>
    <t>‭071945236‬</t>
  </si>
  <si>
    <t>001/002/6935-UM0110165/17/01</t>
  </si>
  <si>
    <t>00245-6935-UM0110165/17</t>
  </si>
  <si>
    <t>334385/N/PL</t>
  </si>
  <si>
    <t>UM01-6935-UM0110165/17/01</t>
  </si>
  <si>
    <t>71157.9</t>
  </si>
  <si>
    <t>071949412  Biuro Usług Budowlanych F-BUD s.c.  071949412</t>
  </si>
  <si>
    <t>‭071949412‬</t>
  </si>
  <si>
    <t>001/002/6935-UM0610866/18/01</t>
  </si>
  <si>
    <t>01018-6935-UM0610866/18</t>
  </si>
  <si>
    <t>404951/N/PL</t>
  </si>
  <si>
    <t>UM06-6935-UM0610866/18/01</t>
  </si>
  <si>
    <t>071968781  Postoł Krzysztof 071968781</t>
  </si>
  <si>
    <t>‭071968781‬</t>
  </si>
  <si>
    <t>001/002/6935-UM0111720/20/01/W02</t>
  </si>
  <si>
    <t>071976201  Ochotnicza Straż Pożarna w Lipinach  071976201</t>
  </si>
  <si>
    <t>‭071976201‬</t>
  </si>
  <si>
    <t>001/002/6935-UM0511949/22/01</t>
  </si>
  <si>
    <t>01249-6935-UM0511949/22</t>
  </si>
  <si>
    <t>071981405  Grzebyta Kamil 071981405</t>
  </si>
  <si>
    <t>‭071981405‬</t>
  </si>
  <si>
    <t>001/002/6935-UM1512730/20/01</t>
  </si>
  <si>
    <t>01813-6935-UM1512730/20</t>
  </si>
  <si>
    <t>071981073  STOWARZYSZENIE ,,KOBIETY GMINY GRODZISKO DOLNE "  071981073</t>
  </si>
  <si>
    <t>‭071981073‬</t>
  </si>
  <si>
    <t>001/002/6935-UM0910294/17/01</t>
  </si>
  <si>
    <t>00198-6935-UM0910294/17</t>
  </si>
  <si>
    <t>134770/N/PL</t>
  </si>
  <si>
    <t>UM09-6935-UM0910294/17/01</t>
  </si>
  <si>
    <t>071980162  Rakowska Jadwiga 071980162</t>
  </si>
  <si>
    <t>‭071980162‬</t>
  </si>
  <si>
    <t>001/002/6935-UM1513256/21/01</t>
  </si>
  <si>
    <t>02083-6935-UM1513256/21</t>
  </si>
  <si>
    <t>071985084  Przedsiębiorstwo Gastronomiczno- Handlowe "FENICJA" Spółka Cywilna Aniela Dydo, Władysław Dydo "FENICJA" 071985084</t>
  </si>
  <si>
    <t>‭071985084‬</t>
  </si>
  <si>
    <t>001/002/6935-UM0410209/17/01</t>
  </si>
  <si>
    <t>00236-6935-UM0410209/17</t>
  </si>
  <si>
    <t>071985434  PAŁAC TOMICE SPÓŁKA Z OGRANICZONĄ ODPOWIEDZIALNOŚCIĄ  071985434</t>
  </si>
  <si>
    <t>‭071985434‬</t>
  </si>
  <si>
    <t>001/002/6935-UM0112023/21/01</t>
  </si>
  <si>
    <t>01296-6935-UM0112023/21</t>
  </si>
  <si>
    <t>072017475  Słomska Weronika 072017475</t>
  </si>
  <si>
    <t>‭072017475‬</t>
  </si>
  <si>
    <t>001/002/6935-UM1111565/20/01</t>
  </si>
  <si>
    <t>01039-6935-UM1111565/20</t>
  </si>
  <si>
    <t>072019744  Parafia Rzymskokatolicka p.w. Wniebowzięcia N.M.P.  072019744</t>
  </si>
  <si>
    <t>‭072019744‬</t>
  </si>
  <si>
    <t>001/002/6935-UM0110325/17/01</t>
  </si>
  <si>
    <t>00330-6935-UM0110325/17</t>
  </si>
  <si>
    <t>242992/N/PL</t>
  </si>
  <si>
    <t>UM01-6935-UM0110325/17/01</t>
  </si>
  <si>
    <t>3848.32</t>
  </si>
  <si>
    <t>072023701  Mikuło Izabela 072023701</t>
  </si>
  <si>
    <t>‭072023701‬</t>
  </si>
  <si>
    <t>001/003/6935-UM1410802/18/01</t>
  </si>
  <si>
    <t>00564-6935-UM1410802/18</t>
  </si>
  <si>
    <t>439842/N/PL</t>
  </si>
  <si>
    <t>UM14-6935-UM1410802/18/01</t>
  </si>
  <si>
    <t>345.96</t>
  </si>
  <si>
    <t>072042600  Majchrzak Elżbieta 072042600</t>
  </si>
  <si>
    <t>‭072042600‬</t>
  </si>
  <si>
    <t>001/002/6935-UM0111466/19/01</t>
  </si>
  <si>
    <t>00896-6935-UM0111466/19</t>
  </si>
  <si>
    <t>072041031  Ochotnicza Straż Pożarna w Bolimowie  072041031</t>
  </si>
  <si>
    <t>‭072041031‬</t>
  </si>
  <si>
    <t>001/002/6935-UM0511894/22/01</t>
  </si>
  <si>
    <t>01147-6935-UM0511894/22</t>
  </si>
  <si>
    <t>072043431  Stowarzyszenie Koło Gospodyń Wiejskich Buszkowiczanki  072043431</t>
  </si>
  <si>
    <t>‭072043431‬</t>
  </si>
  <si>
    <t>001/002/6935-UM0912646/21/01</t>
  </si>
  <si>
    <t>01825-6935-UM0912646/21</t>
  </si>
  <si>
    <t>001/002/6935-UM0912972/22/01</t>
  </si>
  <si>
    <t>01835-6935-UM0912972/22</t>
  </si>
  <si>
    <t>072052911  Piotrowicz Jacek 072052911</t>
  </si>
  <si>
    <t>‭072052911‬</t>
  </si>
  <si>
    <t>001/002/6935-UM1513037/20/01</t>
  </si>
  <si>
    <t>01930-6935-UM1513037/20</t>
  </si>
  <si>
    <t>072065026  Firma Handlowo-Usługowa "INSTALATOR" Jerzy Cieślak, Tomasz Stącel, Edward Wróbel Spółka Jawna  072065026</t>
  </si>
  <si>
    <t>‭072065026‬</t>
  </si>
  <si>
    <t>001/002/6935-UM0911139/18/01</t>
  </si>
  <si>
    <t>00772-6935-UM0911139/18</t>
  </si>
  <si>
    <t>072137465  Kukowski Grzegorz 072137465</t>
  </si>
  <si>
    <t>‭072137465‬</t>
  </si>
  <si>
    <t>001/002/6935-UM1110618/17/01</t>
  </si>
  <si>
    <t>00347-6935-UM1110618/17</t>
  </si>
  <si>
    <t>251202/N/PL</t>
  </si>
  <si>
    <t>UM11-6935-UM1110618/17/01</t>
  </si>
  <si>
    <t>072150151  Stopa Marta 072150151</t>
  </si>
  <si>
    <t>‭072150151‬</t>
  </si>
  <si>
    <t>001/002/6935-UM1611166/20/01</t>
  </si>
  <si>
    <t>00721-6935-UM1611166/20</t>
  </si>
  <si>
    <t>072158765  FUNDACJA NA RZECZ ROZWOJU WYMYSŁOWIC  072158765</t>
  </si>
  <si>
    <t>‭072158765‬</t>
  </si>
  <si>
    <t>001/002/6935-UM0212182/22/01</t>
  </si>
  <si>
    <t>01352-6935-UM0212182/22</t>
  </si>
  <si>
    <t>072156140  Podolski Mariusz 072156140</t>
  </si>
  <si>
    <t>‭072156140‬</t>
  </si>
  <si>
    <t>001/002/6935-UM0210488/17/01</t>
  </si>
  <si>
    <t>00354-6935-UM0210488/17</t>
  </si>
  <si>
    <t>325925/N/PL</t>
  </si>
  <si>
    <t>UM02-6935-UM0210488/17/01</t>
  </si>
  <si>
    <t>76351.54</t>
  </si>
  <si>
    <t>072167651  Oświt Karol 072167651</t>
  </si>
  <si>
    <t>‭072167651‬</t>
  </si>
  <si>
    <t>001/002/6935-UM0714394/21/01</t>
  </si>
  <si>
    <t>02788-6935-UM0714394/21</t>
  </si>
  <si>
    <t>072187910  Rzeźnik Karolina 072187910</t>
  </si>
  <si>
    <t>‭072187910‬</t>
  </si>
  <si>
    <t>001/002/6935-UM0712907/19/01</t>
  </si>
  <si>
    <t>01956-6935-UM0712907/19</t>
  </si>
  <si>
    <t>072184104  Wierzbicki Radosław 072184104</t>
  </si>
  <si>
    <t>‭072184104‬</t>
  </si>
  <si>
    <t>001/002/6935-UM0110427/17/01</t>
  </si>
  <si>
    <t>00267-6935-UM0110427/17</t>
  </si>
  <si>
    <t>350802/N/PL</t>
  </si>
  <si>
    <t>UM01-6935-UM0110427/17/01</t>
  </si>
  <si>
    <t>90320.16</t>
  </si>
  <si>
    <t>072194141  Źródło Żywiec Woźniczka s.j.  072194141</t>
  </si>
  <si>
    <t>‭072194141‬</t>
  </si>
  <si>
    <t>001/002/6935-UM1211907/21/01</t>
  </si>
  <si>
    <t>01263-6935-UM1211907/21</t>
  </si>
  <si>
    <t>072302845  OCHOTNICZA STRAŻ POŻARNA W SUDOLE  072302845</t>
  </si>
  <si>
    <t>‭072302845‬</t>
  </si>
  <si>
    <t>001/002/6935-UM1312037/22/01</t>
  </si>
  <si>
    <t>01369-6935-UM1312037/22</t>
  </si>
  <si>
    <t>072318742  OCHOTNICZA STRAŻ POŻARNA W OSINACH  072318742</t>
  </si>
  <si>
    <t>‭072318742‬</t>
  </si>
  <si>
    <t>001/002/6935-UM0511855/22/01</t>
  </si>
  <si>
    <t>01146-6935-UM0511855/22</t>
  </si>
  <si>
    <t>072359503  Systemy Bezpieczeństwa Pożarowego INPOŻ Kucharczyk Andrzej Andrzej 072359503</t>
  </si>
  <si>
    <t>‭072359503‬</t>
  </si>
  <si>
    <t>001/002/6935-UM1211909/21/01</t>
  </si>
  <si>
    <t>01323-6935-UM1211909/21</t>
  </si>
  <si>
    <t>072397821  Ciechanowski Marek 072397821</t>
  </si>
  <si>
    <t>‭072397821‬</t>
  </si>
  <si>
    <t>001/003/6935-UM0211598/20/01</t>
  </si>
  <si>
    <t>01060-6935-UM0211598/20</t>
  </si>
  <si>
    <t>440184/N/PL</t>
  </si>
  <si>
    <t>UM02-6935-UM0211598/20/01</t>
  </si>
  <si>
    <t>54549.54</t>
  </si>
  <si>
    <t>072413246  Birke Artur 072413246</t>
  </si>
  <si>
    <t>‭072413246‬</t>
  </si>
  <si>
    <t>001/002/6935-UM0810389/17/01</t>
  </si>
  <si>
    <t>00217-6935-UM0810389/17</t>
  </si>
  <si>
    <t>267285/N/PL</t>
  </si>
  <si>
    <t>UM08-6935-UM0810389/17/01</t>
  </si>
  <si>
    <t>072410541  Mariański Wojciech 072410541</t>
  </si>
  <si>
    <t>‭072410541‬</t>
  </si>
  <si>
    <t>001/002/6935-UM0210450/17/01</t>
  </si>
  <si>
    <t>00300-6935-UM0210450/17</t>
  </si>
  <si>
    <t>267264/N/PL</t>
  </si>
  <si>
    <t>UM02-6935-UM0210450/17/01</t>
  </si>
  <si>
    <t>31335.98</t>
  </si>
  <si>
    <t>072409231  Czystość BIS S.C. Jerzy Szpański , Justyna Oleksiak, Jacek Szpański  072409231</t>
  </si>
  <si>
    <t>‭072409231‬</t>
  </si>
  <si>
    <t>001/002/6935-UM0712017/18/01</t>
  </si>
  <si>
    <t>01289-6935-UM0712017/18</t>
  </si>
  <si>
    <t>426605/N/PL</t>
  </si>
  <si>
    <t>UM07-6935-UM0712017/18/01</t>
  </si>
  <si>
    <t>13023.18</t>
  </si>
  <si>
    <t>072426432  Mazurek Marcin 072426432</t>
  </si>
  <si>
    <t>‭072426432‬</t>
  </si>
  <si>
    <t>001/002/6935-UM0912378/20/01</t>
  </si>
  <si>
    <t>01542-6935-UM0912378/20</t>
  </si>
  <si>
    <t>072452725  Mroziński Paweł 072452725</t>
  </si>
  <si>
    <t>‭072452725‬</t>
  </si>
  <si>
    <t>001/003/6935-UM0110503/17/01</t>
  </si>
  <si>
    <t>00360-6935-UM0110503/17</t>
  </si>
  <si>
    <t>072464355  Rahman Damian 072464355</t>
  </si>
  <si>
    <t>‭072464355‬</t>
  </si>
  <si>
    <t>001/003/6935-UM0511746/21/01</t>
  </si>
  <si>
    <t>01085-6935-UM0511746/21</t>
  </si>
  <si>
    <t>072481043  Amielańczyk Adam 072481043</t>
  </si>
  <si>
    <t>‭072481043‬</t>
  </si>
  <si>
    <t>001/002/6935-UM1011208/20/01</t>
  </si>
  <si>
    <t>00805-6935-UM1011208/20</t>
  </si>
  <si>
    <t>072520103  BLACHDEK SPÓŁKA Z OGRANICZONĄ ODPOWIEDZIALNOŚCIĄ BLACHDEK SP.Z O.O. 072520103</t>
  </si>
  <si>
    <t>‭072520103‬</t>
  </si>
  <si>
    <t>001/002/6935-UM1510938/17/01</t>
  </si>
  <si>
    <t>00619-6935-UM1510938/17</t>
  </si>
  <si>
    <t>261808/N/PL</t>
  </si>
  <si>
    <t>UM15-6935-UM1510938/17/01</t>
  </si>
  <si>
    <t>13660.98</t>
  </si>
  <si>
    <t>072569292  Wojton Artur 072569292</t>
  </si>
  <si>
    <t>‭072569292‬</t>
  </si>
  <si>
    <t>001/002/6935-UM1410511/17/01</t>
  </si>
  <si>
    <t>00366-6935-UM1410511/17</t>
  </si>
  <si>
    <t>321993/N/PL</t>
  </si>
  <si>
    <t>UM14-6935-UM1410511/17/01</t>
  </si>
  <si>
    <t>072579153  Nowak Kamil 072579153</t>
  </si>
  <si>
    <t>‭072579153‬</t>
  </si>
  <si>
    <t>001/002/6935-UM0612444/21/01</t>
  </si>
  <si>
    <t>02256-6935-UM0612444/21</t>
  </si>
  <si>
    <t>072594855  Muras Marek 072594855</t>
  </si>
  <si>
    <t>‭072594855‬</t>
  </si>
  <si>
    <t>001/003/6935-UM0211885/21/01</t>
  </si>
  <si>
    <t>01131-6935-UM0211885/21</t>
  </si>
  <si>
    <t>437207/N/PL</t>
  </si>
  <si>
    <t>UM02-6935-UM0211885/21/1</t>
  </si>
  <si>
    <t>2356.84</t>
  </si>
  <si>
    <t>072608690  PUCKIE HOSPICJUM PW. ŚW. OJCA PIO Puckie Hospicjum 072608690</t>
  </si>
  <si>
    <t>‭072608690‬</t>
  </si>
  <si>
    <t>001/003/6935-UM1111161/18/01</t>
  </si>
  <si>
    <t>00747-6935-UM1111161/18</t>
  </si>
  <si>
    <t>072610322  Stowarzyszenie ECCE HOMO W STRZELNIE  072610322</t>
  </si>
  <si>
    <t>‭072610322‬</t>
  </si>
  <si>
    <t>001/002/6935-UM0212029/21/01</t>
  </si>
  <si>
    <t>01224-6935-UM0212029/21</t>
  </si>
  <si>
    <t>072619533  Woliński Paweł 072619533</t>
  </si>
  <si>
    <t>‭072619533‬</t>
  </si>
  <si>
    <t>001/002/6935-UM0310865/17/01</t>
  </si>
  <si>
    <t>00507-6935-UM0310865/17</t>
  </si>
  <si>
    <t>161977/N/PL</t>
  </si>
  <si>
    <t>UM03-6935-UM0310865/17/01</t>
  </si>
  <si>
    <t>1275.2</t>
  </si>
  <si>
    <t>072621433  Stowarzyszenie ''Przymierze'' im. Opata Bernarda Rosy  072621433</t>
  </si>
  <si>
    <t>‭072621433‬</t>
  </si>
  <si>
    <t>001/002/6935-UM0111148/18/01</t>
  </si>
  <si>
    <t>00708-6935-UM0111148/18</t>
  </si>
  <si>
    <t>402080/N/PL</t>
  </si>
  <si>
    <t>UM01-6935-UM0111148/18/01</t>
  </si>
  <si>
    <t>15954.68</t>
  </si>
  <si>
    <t>072629592  SPÓŁDZIELNIA SOCJALNA "MAZURSKIE MORZE MOŻLIWOŚCI"  072629592</t>
  </si>
  <si>
    <t>‭072629592‬</t>
  </si>
  <si>
    <t>001/002/6935-UM1411435/21/01/W03</t>
  </si>
  <si>
    <t>00952-6935-UM1411435/21</t>
  </si>
  <si>
    <t>072643455  Futyma Stanisław 072643455</t>
  </si>
  <si>
    <t>‭072643455‬</t>
  </si>
  <si>
    <t>001/002/6935-UM0912770/21/01</t>
  </si>
  <si>
    <t>01761-6935-UM0912770/21</t>
  </si>
  <si>
    <t>072645354  Sielwanowski Kazimierz 072645354</t>
  </si>
  <si>
    <t>‭072645354‬</t>
  </si>
  <si>
    <t>001/002/6935-UM0711256/17/01</t>
  </si>
  <si>
    <t>01079-6935-UM0711256/17</t>
  </si>
  <si>
    <t>072645486  Kamiński Łukasz 072645486</t>
  </si>
  <si>
    <t>‭072645486‬</t>
  </si>
  <si>
    <t>001/002/6935-UM1011063/20/01</t>
  </si>
  <si>
    <t>00744-6935-UM1011063/20</t>
  </si>
  <si>
    <t>072647641  Stowarzyszenie Przyjaciół Gimnazjum Aktywna Szkoła  072647641</t>
  </si>
  <si>
    <t>‭072647641‬</t>
  </si>
  <si>
    <t>001/002/6935-UM0713425/20/01</t>
  </si>
  <si>
    <t>01947-6935-UM0713425/20</t>
  </si>
  <si>
    <t>072650612  STOWARZYSZENIE NASZA DROGA DO KINA  072650612</t>
  </si>
  <si>
    <t>‭072650612‬</t>
  </si>
  <si>
    <t>001/002/6935-UM1111258/19/01</t>
  </si>
  <si>
    <t>00815-6935-UM1111258/19</t>
  </si>
  <si>
    <t>072676064  ADS Plus Spółka z ograniczoną odpowiedzialnością Oddział Iława  072676064</t>
  </si>
  <si>
    <t>‭072676064‬</t>
  </si>
  <si>
    <t>001/003/6935-UM1410782/18/01</t>
  </si>
  <si>
    <t>00548-6935-UM1410782/18</t>
  </si>
  <si>
    <t>072678561  Rawski Marek 072678561</t>
  </si>
  <si>
    <t>‭072678561‬</t>
  </si>
  <si>
    <t>001/003/6935-UM0912376/20/01</t>
  </si>
  <si>
    <t>01553-6935-UM0912376/20</t>
  </si>
  <si>
    <t>072676842  Stowarzyszenie Eko-Logika Baborów  072676842</t>
  </si>
  <si>
    <t>‭072676842‬</t>
  </si>
  <si>
    <t>001/002/6935-UM0810972/19/01</t>
  </si>
  <si>
    <t>00548-6935-UM0810972/19</t>
  </si>
  <si>
    <t>072476281  Musiał Artur 072476281</t>
  </si>
  <si>
    <t>‭072476281‬</t>
  </si>
  <si>
    <t>001/002/6935-UM1310263/17/01</t>
  </si>
  <si>
    <t>00260-6935-UM1310263/17</t>
  </si>
  <si>
    <t>263044/N/PL</t>
  </si>
  <si>
    <t>UM13-6935-UM1310263/17/01</t>
  </si>
  <si>
    <t>001/002/6935-UM1310261/17/01</t>
  </si>
  <si>
    <t>00261-6935-UM1310261/17</t>
  </si>
  <si>
    <t>263070/N/PL</t>
  </si>
  <si>
    <t>UM13-6935-UM1310261/17</t>
  </si>
  <si>
    <t>072684644  STOWARZYSZENIE NA RZECZ ROZWOJU EDUKACJI, KULTURY I SPORTU  072684644</t>
  </si>
  <si>
    <t>‭072684644‬</t>
  </si>
  <si>
    <t>001/002/6935-UM1011615/22/01</t>
  </si>
  <si>
    <t>01129-6935-UM1011615/22</t>
  </si>
  <si>
    <t>072695610  Poślednik Damian 072695610</t>
  </si>
  <si>
    <t>‭072695610‬</t>
  </si>
  <si>
    <t>001/002/6935-UM1513238/21/01</t>
  </si>
  <si>
    <t>02049-6935-UM1513238/21</t>
  </si>
  <si>
    <t>072696430  Stowarzyszenie na rzecz rozwoju Gminy Kolno "Integracja" "Integracja" 072696430</t>
  </si>
  <si>
    <t>‭072696430‬</t>
  </si>
  <si>
    <t>001/002/6935-UM1011617/22/01</t>
  </si>
  <si>
    <t>01131-6935-UM1011617/22</t>
  </si>
  <si>
    <t>072698533  ŹRÓDŁA DOBREJ SPÓŁKA Z OGRANICZONĄ ODPOWIEDZIALNOŚCIĄ  072698533</t>
  </si>
  <si>
    <t>‭072698533‬</t>
  </si>
  <si>
    <t>001/002/6935-UM0811044/20/01</t>
  </si>
  <si>
    <t>00638-6935-UM0811044/20</t>
  </si>
  <si>
    <t>072715800  Posadowski Edward 072715800</t>
  </si>
  <si>
    <t>‭072715800‬</t>
  </si>
  <si>
    <t>001/002/6935-UM0110862/18/01</t>
  </si>
  <si>
    <t>00494-6935-UM0110862/18</t>
  </si>
  <si>
    <t>396943/N/PL</t>
  </si>
  <si>
    <t>UM01-6935-UM0110862/18/01</t>
  </si>
  <si>
    <t>072725325  Taczanowski Kacper 072725325</t>
  </si>
  <si>
    <t>‭072725325‬</t>
  </si>
  <si>
    <t>001/002/6935-UM0711547/17/01</t>
  </si>
  <si>
    <t>01018-6935-UM0711547/17</t>
  </si>
  <si>
    <t>072735480  Ochotnicza Straż Pożarna Miłocin -Czajki  072735480</t>
  </si>
  <si>
    <t>‭072735480‬</t>
  </si>
  <si>
    <t>001/002/6935-UM0313125/21/01</t>
  </si>
  <si>
    <t>01642-6935-UM0313125/21</t>
  </si>
  <si>
    <t>001/002/6935-UM0313444/22/01</t>
  </si>
  <si>
    <t>01788-6935-UM0313444/22</t>
  </si>
  <si>
    <t>071849416  Parafia Rzymsko-Katolicka p.w. Św. Anny w Serocku  071849416</t>
  </si>
  <si>
    <t>‭071849416‬</t>
  </si>
  <si>
    <t>001/002/6935-UM0713655/20/01</t>
  </si>
  <si>
    <t>02244-6935-UM0713655/20</t>
  </si>
  <si>
    <t>072739783  BORTKIEWICZ ANNA 072739783</t>
  </si>
  <si>
    <t>‭072739783‬</t>
  </si>
  <si>
    <t>001/002/6935-UM0210452/17/01</t>
  </si>
  <si>
    <t>00276-6935-UM0210452/17</t>
  </si>
  <si>
    <t>072739162  STOWARZYSZENIE NA RZECZ ROZWOJU WSI PIELGRZYMKA  072739162</t>
  </si>
  <si>
    <t>‭072739162‬</t>
  </si>
  <si>
    <t>001/002/6935-UM0112189/21/01</t>
  </si>
  <si>
    <t>01383-6935-UM0112189/21</t>
  </si>
  <si>
    <t>072014595  Carpe Diem Sp. z o.o.  072014595</t>
  </si>
  <si>
    <t>‭072014595‬</t>
  </si>
  <si>
    <t>001/002/6935-UM1610226/17/01</t>
  </si>
  <si>
    <t>00133-6935-UM1610226/17</t>
  </si>
  <si>
    <t>231198/N/PL</t>
  </si>
  <si>
    <t>UM16-6935-UM1610226/17/01</t>
  </si>
  <si>
    <t>073036273  Frankiewicz Alina 073036273</t>
  </si>
  <si>
    <t>‭073036273‬</t>
  </si>
  <si>
    <t>001/002/6935-UM1512812/20/01</t>
  </si>
  <si>
    <t>01780-6935-UM1512812/20</t>
  </si>
  <si>
    <t>073163821  Zwierzyński Mirosław 073163821</t>
  </si>
  <si>
    <t>‭073163821‬</t>
  </si>
  <si>
    <t>001/003/6935-UM0112227/21/01</t>
  </si>
  <si>
    <t>01365-6935-UM0112227/21</t>
  </si>
  <si>
    <t>073259702  POLSKIE STOWARZYSZENIE NA RZECZ OSÓB Z NIEPEŁNOSPRAWNOŚCIĄ INTELEKTUALNĄ KOŁO W MYŚLENICACH  073259702</t>
  </si>
  <si>
    <t>‭073259702‬</t>
  </si>
  <si>
    <t>001/002/6935-UM0612482/21/01</t>
  </si>
  <si>
    <t>02087-6935-UM0612482/21</t>
  </si>
  <si>
    <t>7000-9011-992100-20-050460010911100-1420-0910000003A-000000-000000</t>
  </si>
  <si>
    <t>073648084  MYPIG SPÓŁKA Z OGRANICZONĄ ODPOWIEDZIALNOŚCIĄ MYPIG SP. Z O.O. 073648084</t>
  </si>
  <si>
    <t>‭073648084‬</t>
  </si>
  <si>
    <t>Z-6901169082000118073648084</t>
  </si>
  <si>
    <t>OR11/69080/U/1/18</t>
  </si>
  <si>
    <t>358958/N/PL</t>
  </si>
  <si>
    <t>OR11/69080/OR11/1/18/21</t>
  </si>
  <si>
    <t>40019.1</t>
  </si>
  <si>
    <t>073827081  Przedsiębiorstwo Prodkcyjno-Handlowo-Usługowe ,,M&amp;W"S.C. Małgorzata Lewandowska Mirosława Wizińska  073827081</t>
  </si>
  <si>
    <t>‭073827081‬</t>
  </si>
  <si>
    <t>001/002/6935-UM0111817/20/01</t>
  </si>
  <si>
    <t>01134-6935-UM0111817/20</t>
  </si>
  <si>
    <t>071803536  Sikorska-Męczyńska Magdalena 071803536</t>
  </si>
  <si>
    <t>‭071803536‬</t>
  </si>
  <si>
    <t>001/002/6935-UM0310322/17/01</t>
  </si>
  <si>
    <t>00211-6935-UM0310322/17</t>
  </si>
  <si>
    <t>268826/N/PL</t>
  </si>
  <si>
    <t>UM03-6935-UM0310322/17/01</t>
  </si>
  <si>
    <t>073835734  Ośrodek Wypoczynkowy Osada Anna Styś i wspólnicy Osada S.C 073835734</t>
  </si>
  <si>
    <t>‭073835734‬</t>
  </si>
  <si>
    <t>001/002/6935-UM1310661/17/01</t>
  </si>
  <si>
    <t>00451-6935-UM1310661/17</t>
  </si>
  <si>
    <t>258167/N/PL</t>
  </si>
  <si>
    <t>UM13-6935-UM1310661/17/01</t>
  </si>
  <si>
    <t>60374.2</t>
  </si>
  <si>
    <t>073837966  Fundatio Sancti Bartholomaei FSB 073837966</t>
  </si>
  <si>
    <t>‭073837966‬</t>
  </si>
  <si>
    <t>001/002/6935-UM0810987/19/01</t>
  </si>
  <si>
    <t>00574-6935-UM0810987/19</t>
  </si>
  <si>
    <t>375942/N/PL</t>
  </si>
  <si>
    <t>UM08-6935-UM0810987/19/01</t>
  </si>
  <si>
    <t>073845652  STOWARZYSZENIE CHILI-BABKI Z POTWOROWA  073845652</t>
  </si>
  <si>
    <t>‭073845652‬</t>
  </si>
  <si>
    <t>001/002/6935-UM0713936/21/01</t>
  </si>
  <si>
    <t>02493-6935-UM0713936/21</t>
  </si>
  <si>
    <t>001/002/6935-UM0714163/21/01</t>
  </si>
  <si>
    <t>02648-6935-UM0714163/21</t>
  </si>
  <si>
    <t>073847942  Kaliński Tomasz 073847942</t>
  </si>
  <si>
    <t>‭073847942‬</t>
  </si>
  <si>
    <t>001/003/6935-UM1610555/18/01</t>
  </si>
  <si>
    <t>00474-6935-UM1610555/18</t>
  </si>
  <si>
    <t>356341/N/PL</t>
  </si>
  <si>
    <t>UM16-6935-UM1610555/18/01</t>
  </si>
  <si>
    <t>073856042  OCHOTNICZA STRAŻ POŻARNA W BELSKU DUŻYM  073856042</t>
  </si>
  <si>
    <t>‭073856042‬</t>
  </si>
  <si>
    <t>001/002/6935-UM0711600/17/01</t>
  </si>
  <si>
    <t>00888-6935-UM0711600/17</t>
  </si>
  <si>
    <t>073859120  Jaskulski Maciej 073859120</t>
  </si>
  <si>
    <t>‭073859120‬</t>
  </si>
  <si>
    <t>001/002/6935-UM1513235/21/01</t>
  </si>
  <si>
    <t>02100-6935-UM1513235/21</t>
  </si>
  <si>
    <t>073863403  Rudzik Andrzej 073863403</t>
  </si>
  <si>
    <t>‭073863403‬</t>
  </si>
  <si>
    <t>001/002/6935-UM0111535/19/01</t>
  </si>
  <si>
    <t>01015-6935-UM0111535/19</t>
  </si>
  <si>
    <t>071838922  Dawidowski Jan 071838922</t>
  </si>
  <si>
    <t>‭071838922‬</t>
  </si>
  <si>
    <t>001/002/6935-UM0910022/16/01</t>
  </si>
  <si>
    <t>00094-6935-UM0910022/16</t>
  </si>
  <si>
    <t>276319/N/PL</t>
  </si>
  <si>
    <t>UM09-6935-UM0910022/16/01</t>
  </si>
  <si>
    <t>29460.31</t>
  </si>
  <si>
    <t>073870854  Stowarzyszenie Twórcza Kreatywność  073870854</t>
  </si>
  <si>
    <t>‭073870854‬</t>
  </si>
  <si>
    <t>001/002/6935-UM0613200/22/01</t>
  </si>
  <si>
    <t>02380-6935-UM0613200/22</t>
  </si>
  <si>
    <t>073896261  Ochotnicza Straż Pożarna w Porębach Kupieńskich  073896261</t>
  </si>
  <si>
    <t>‭073896261‬</t>
  </si>
  <si>
    <t>001/002/6935-UM0913015/22/01</t>
  </si>
  <si>
    <t>01928-6935-UM0913015/22</t>
  </si>
  <si>
    <t>073894391  Stowarzyszenie Na Rzecz Rozwoju i Promocji Wsi Werynia  073894391</t>
  </si>
  <si>
    <t>‭073894391‬</t>
  </si>
  <si>
    <t>001/002/6935-UM0913014/22/01</t>
  </si>
  <si>
    <t>01907-6935-UM0913014/22</t>
  </si>
  <si>
    <t>073897425  Winnica Niemczańska sp.z o.o.  073897425</t>
  </si>
  <si>
    <t>‭073897425‬</t>
  </si>
  <si>
    <t>001/002/6935-UM0111735/20/01</t>
  </si>
  <si>
    <t>01017-6935-UM0111735/20</t>
  </si>
  <si>
    <t>073904512  Fundacja PRAESTERNO  073904512</t>
  </si>
  <si>
    <t>‭073904512‬</t>
  </si>
  <si>
    <t>001/002/6935-UM1110817/17/01</t>
  </si>
  <si>
    <t>00500-6935-UM1110817/17</t>
  </si>
  <si>
    <t>329369/N/PL</t>
  </si>
  <si>
    <t>UM11-6935-UM1110817/17/01</t>
  </si>
  <si>
    <t>16237.97</t>
  </si>
  <si>
    <t>001/002/6935-UM1111260/19/01</t>
  </si>
  <si>
    <t>00758-6935-UM1111260/19</t>
  </si>
  <si>
    <t>386350/N/PL</t>
  </si>
  <si>
    <t>UM11-6935-UM1111260/19/01</t>
  </si>
  <si>
    <t>5235.96</t>
  </si>
  <si>
    <t>072051986  Mek Spółka z ograniczoną odpowiedzialnością  072051986</t>
  </si>
  <si>
    <t>‭072051986‬</t>
  </si>
  <si>
    <t>001/002/6935-UM1210335/17/01</t>
  </si>
  <si>
    <t>00248-6935-UM1210335/17</t>
  </si>
  <si>
    <t>302813/N/PL</t>
  </si>
  <si>
    <t>UM12-6935-UM1210335/17/01</t>
  </si>
  <si>
    <t>073923504  Stowarzyszenie Jaworze-Zdrój  073923504</t>
  </si>
  <si>
    <t>‭073923504‬</t>
  </si>
  <si>
    <t>001/002/6935-UM1211750/20/01</t>
  </si>
  <si>
    <t>01110-6935-UM1211750/20</t>
  </si>
  <si>
    <t>073930245  Stowarzyszenie Rozwoju Gminy Łagów  073930245</t>
  </si>
  <si>
    <t>‭073930245‬</t>
  </si>
  <si>
    <t>001/002/6935-UM1311649/20/01</t>
  </si>
  <si>
    <t>01147-6935-UM1311649/20</t>
  </si>
  <si>
    <t>073938192  Papierz Adrian 073938192</t>
  </si>
  <si>
    <t>‭073938192‬</t>
  </si>
  <si>
    <t>001/002/6935-UM1310953/18/01</t>
  </si>
  <si>
    <t>00627-6935-UM1310953/18</t>
  </si>
  <si>
    <t>311712/N/PL</t>
  </si>
  <si>
    <t>UM13-6935-UM1310953/18/01</t>
  </si>
  <si>
    <t>63659.27</t>
  </si>
  <si>
    <t>073951371  Golacik Robert 073951371</t>
  </si>
  <si>
    <t>‭073951371‬</t>
  </si>
  <si>
    <t>001/002/6935-UM0710704/17/01</t>
  </si>
  <si>
    <t>00454-6935-UM0710704/17</t>
  </si>
  <si>
    <t>271764/N/PL</t>
  </si>
  <si>
    <t>UM07-6935-UM0710704/17/01</t>
  </si>
  <si>
    <t>073949895  Stowarzyszenie SKRAWEK NIEBA  073949895</t>
  </si>
  <si>
    <t>‭073949895‬</t>
  </si>
  <si>
    <t>001/002/6935-UM0612609/21/01</t>
  </si>
  <si>
    <t>02152-6935-UM0612609/21</t>
  </si>
  <si>
    <t>074045472  Stowarzyszenie Przyjaciół Folkloru BESKIDY  074045472</t>
  </si>
  <si>
    <t>‭074045472‬</t>
  </si>
  <si>
    <t>001/002/6935-UM0613377/22/01</t>
  </si>
  <si>
    <t>02477-6935-UM0613377/22</t>
  </si>
  <si>
    <t>074048933  Pracownia Rękodzieła Sylwia Sokolik Pracownia Rękodzieła 074048933</t>
  </si>
  <si>
    <t>‭074048933‬</t>
  </si>
  <si>
    <t>001/002/6935-UM1110942/18/01</t>
  </si>
  <si>
    <t>00593-6935-UM1110942/18</t>
  </si>
  <si>
    <t>231963/N/PL</t>
  </si>
  <si>
    <t>UM11-6935-UM1110942/18/01</t>
  </si>
  <si>
    <t>21917.92</t>
  </si>
  <si>
    <t>074068940  Mocek Michał 074068940</t>
  </si>
  <si>
    <t>‭074068940‬</t>
  </si>
  <si>
    <t>001/002/6935-UM0712757/19/01</t>
  </si>
  <si>
    <t>01735-6935-UM0712757/19</t>
  </si>
  <si>
    <t>074069405  Andrzejewski Adam 074069405</t>
  </si>
  <si>
    <t>‭074069405‬</t>
  </si>
  <si>
    <t>001/002/6935-UM0713814/20/01</t>
  </si>
  <si>
    <t>02615-6935-UM0713814/20</t>
  </si>
  <si>
    <t>074089236  YACHT CLUB REWA  074089236</t>
  </si>
  <si>
    <t>‭074089236‬</t>
  </si>
  <si>
    <t>001/002/6935-UM1111958/21/01</t>
  </si>
  <si>
    <t>01230-6935-UM1111958/21</t>
  </si>
  <si>
    <t>423559/N/PL</t>
  </si>
  <si>
    <t>UM11-6935-UM1111958/21/01</t>
  </si>
  <si>
    <t>074090921  Maciejewski Jerzy 074090921</t>
  </si>
  <si>
    <t>‭074090921‬</t>
  </si>
  <si>
    <t>001/002/6935-UM0712758/19/01</t>
  </si>
  <si>
    <t>01730-6935-UM0712758/19</t>
  </si>
  <si>
    <t>074120610  Stowarzyszenie Towarzystwo Przyjaciół Sułkowic Kowadło  074120610</t>
  </si>
  <si>
    <t>‭074120610‬</t>
  </si>
  <si>
    <t>001/002/6935-UM0612478/21/01</t>
  </si>
  <si>
    <t>02067-6935-UM0612478/21</t>
  </si>
  <si>
    <t>074130652  Świerk Marcin 074130652</t>
  </si>
  <si>
    <t>‭074130652‬</t>
  </si>
  <si>
    <t>001/002/6935-UM1110967/18/01</t>
  </si>
  <si>
    <t>00658-6935-UM1110967/18</t>
  </si>
  <si>
    <t>257729/N/PL</t>
  </si>
  <si>
    <t>UM11-6935-UM1110967/18/01</t>
  </si>
  <si>
    <t>1839.97</t>
  </si>
  <si>
    <t>074151691  Podstawka Marcin 074151691</t>
  </si>
  <si>
    <t>‭074151691‬</t>
  </si>
  <si>
    <t>001/002/6935-UM0810697/18/01</t>
  </si>
  <si>
    <t>00396-6935-UM0810697/18</t>
  </si>
  <si>
    <t>432906/N/PL</t>
  </si>
  <si>
    <t>UM08-6935-UM0810697/18/01</t>
  </si>
  <si>
    <t>13606.14</t>
  </si>
  <si>
    <t>074152890  Ziemann Magdalena 074152890</t>
  </si>
  <si>
    <t>‭074152890‬</t>
  </si>
  <si>
    <t>001/002/6935-UM0711961/18/01</t>
  </si>
  <si>
    <t>01179-6935-UM0711961/18</t>
  </si>
  <si>
    <t>253551/N/PL</t>
  </si>
  <si>
    <t>UM07-6935-UM0711961/18/01</t>
  </si>
  <si>
    <t>074165815  Głażewska Elżbieta 074165815</t>
  </si>
  <si>
    <t>‭074165815‬</t>
  </si>
  <si>
    <t>001/002/6935-UM0712031/18/01</t>
  </si>
  <si>
    <t>01213-6935-UM0712031/18</t>
  </si>
  <si>
    <t>074179313  Lizurej Alicja 074179313</t>
  </si>
  <si>
    <t>‭074179313‬</t>
  </si>
  <si>
    <t>001/003/6935-UM1211196/18/01</t>
  </si>
  <si>
    <t>00741-6935-UM1211196/18</t>
  </si>
  <si>
    <t>361093/N/PL</t>
  </si>
  <si>
    <t>UM12-6935-UM1211196/18/01</t>
  </si>
  <si>
    <t>788.81</t>
  </si>
  <si>
    <t>074184832  LIMANOWSKI UNIWERSYTET TRZECIEGO WIEKU LUTW 074184832</t>
  </si>
  <si>
    <t>‭074184832‬</t>
  </si>
  <si>
    <t>001/002/6935-UM0610580/18/01</t>
  </si>
  <si>
    <t>00901-6935-UM0610580/18</t>
  </si>
  <si>
    <t>312126/N/PL</t>
  </si>
  <si>
    <t>UM06-6935-UM0610580/18/01</t>
  </si>
  <si>
    <t>.45</t>
  </si>
  <si>
    <t>074192430  Stowarzyszenie KOLIBER  074192430</t>
  </si>
  <si>
    <t>‭074192430‬</t>
  </si>
  <si>
    <t>001/002/6935-UM1111651/20/01</t>
  </si>
  <si>
    <t>00997-6935-UM1111651/20</t>
  </si>
  <si>
    <t>072748904  Palej Iwona 072748904</t>
  </si>
  <si>
    <t>‭072748904‬</t>
  </si>
  <si>
    <t>001/002/6935-UM0612956/21/01</t>
  </si>
  <si>
    <t>02293-6935-UM0612956/21</t>
  </si>
  <si>
    <t>074219074  Stolarek Marzena 074219074</t>
  </si>
  <si>
    <t>‭074219074‬</t>
  </si>
  <si>
    <t>001/002/6935-UM1512458/19/01</t>
  </si>
  <si>
    <t>01473-6935-UM1512458/19</t>
  </si>
  <si>
    <t>074236823  PRZYCHODNIA GRO-DENT D. KAMIENIARZ-ORZEŁ, S. ORZEŁ sp.j. Gro-dent 074236823</t>
  </si>
  <si>
    <t>‭074236823‬</t>
  </si>
  <si>
    <t>001/002/6935-UM1511621/18/01</t>
  </si>
  <si>
    <t>01024-6935-UM1511621/18</t>
  </si>
  <si>
    <t>074253170  Siedlecka Marta 074253170</t>
  </si>
  <si>
    <t>‭074253170‬</t>
  </si>
  <si>
    <t>001/002/6935-UM0210870/18/01</t>
  </si>
  <si>
    <t>00523-6935-UM0210870/18</t>
  </si>
  <si>
    <t>305445/N/PL</t>
  </si>
  <si>
    <t>UM02-6935-UM0210870/18/01</t>
  </si>
  <si>
    <t>43637.08</t>
  </si>
  <si>
    <t>072405786  Stowarzyszenie Inicjatyw Społecznych Otwarte Drzwi  072405786</t>
  </si>
  <si>
    <t>‭072405786‬</t>
  </si>
  <si>
    <t>001/002/6935-UM1011068/20/01</t>
  </si>
  <si>
    <t>00730-6935-UM1011068/20</t>
  </si>
  <si>
    <t>071930712  Cytowicz Dariusz 071930712</t>
  </si>
  <si>
    <t>‭071930712‬</t>
  </si>
  <si>
    <t>001/002/6935-UM1410831/18/01</t>
  </si>
  <si>
    <t>00571-6935-UM1410831/18</t>
  </si>
  <si>
    <t>444906/N/PL</t>
  </si>
  <si>
    <t>UM14-6935-UM1410831/18/01</t>
  </si>
  <si>
    <t>12.4</t>
  </si>
  <si>
    <t>074291972  Majczak Michał 074291972</t>
  </si>
  <si>
    <t>‭074291972‬</t>
  </si>
  <si>
    <t>001/002/6935-UM0111472/19/01</t>
  </si>
  <si>
    <t>01097-6935-UM0111472/19</t>
  </si>
  <si>
    <t>450843/N/PL</t>
  </si>
  <si>
    <t>UM01-6935-UM0111472/19/01</t>
  </si>
  <si>
    <t>112.16</t>
  </si>
  <si>
    <t>074312134  Kamińska Zuzanna 074312134</t>
  </si>
  <si>
    <t>‭074312134‬</t>
  </si>
  <si>
    <t>001/002/6935-UM1611378/21/01</t>
  </si>
  <si>
    <t>00854-6935-UM1611378/21</t>
  </si>
  <si>
    <t>074317572  Dulemba Justyna 074317572</t>
  </si>
  <si>
    <t>‭074317572‬</t>
  </si>
  <si>
    <t>001/002/6935-UM1211641/20/01</t>
  </si>
  <si>
    <t>01060-6935-UM1211641/20</t>
  </si>
  <si>
    <t>074360843  Ochotnicza Straż Pożarna w Jadowie  074360843</t>
  </si>
  <si>
    <t>‭074360843‬</t>
  </si>
  <si>
    <t>001/002/6935-UM0712118/18/01</t>
  </si>
  <si>
    <t>01403-6935-UM0712118/18</t>
  </si>
  <si>
    <t>421513/N/PL</t>
  </si>
  <si>
    <t>UM07-6935-UM0712118/18/02</t>
  </si>
  <si>
    <t>20.08</t>
  </si>
  <si>
    <t>074394246  Zimoch Dariusz 074394246</t>
  </si>
  <si>
    <t>‭074394246‬</t>
  </si>
  <si>
    <t>001/003/6935-UM1511880/18/01</t>
  </si>
  <si>
    <t>01182-6935-UM1511880/18</t>
  </si>
  <si>
    <t>406280/N/PL</t>
  </si>
  <si>
    <t>UM15-6935-UM1511880/18/01</t>
  </si>
  <si>
    <t>50083.8</t>
  </si>
  <si>
    <t>074513073  Różycka-Kowalczyk Wioletta 074513073</t>
  </si>
  <si>
    <t>‭074513073‬</t>
  </si>
  <si>
    <t>001/002/6935-UM0712105/18/01</t>
  </si>
  <si>
    <t>01401-6935-UM0712105/18</t>
  </si>
  <si>
    <t>365484/N/PL</t>
  </si>
  <si>
    <t>UM07-6935-UM0712105/18/01</t>
  </si>
  <si>
    <t>32152.1</t>
  </si>
  <si>
    <t>074525644  Gryś Artur 074525644</t>
  </si>
  <si>
    <t>‭074525644‬</t>
  </si>
  <si>
    <t>001/002/6935-UM1513239/21/01</t>
  </si>
  <si>
    <t>02131-6935-UM1513239/21</t>
  </si>
  <si>
    <t>071984591  Majerowski Marek 071984591</t>
  </si>
  <si>
    <t>‭071984591‬</t>
  </si>
  <si>
    <t>001/002/6935-UM0110437/17/01</t>
  </si>
  <si>
    <t>00270-6935-UM0110437/17</t>
  </si>
  <si>
    <t>239118/N/PL</t>
  </si>
  <si>
    <t>UM01-6935-UM0110437/17/01</t>
  </si>
  <si>
    <t>11953.01</t>
  </si>
  <si>
    <t>074537210  Ochotnicza Straż Pożarna w Dąbiu  074537210</t>
  </si>
  <si>
    <t>‭074537210‬</t>
  </si>
  <si>
    <t>001/002/6935-UM1513226/21/01</t>
  </si>
  <si>
    <t>02190-6935-UM1513226/21</t>
  </si>
  <si>
    <t>074538626  Stolarczyk Nadia 074538626</t>
  </si>
  <si>
    <t>‭074538626‬</t>
  </si>
  <si>
    <t>001/002/6935-UM1611339/21/01</t>
  </si>
  <si>
    <t>00907-6935-UM1611339/21</t>
  </si>
  <si>
    <t>074619196  Pięta Jan 074619196</t>
  </si>
  <si>
    <t>‭074619196‬</t>
  </si>
  <si>
    <t>001/002/6935-UM0612305/20/01</t>
  </si>
  <si>
    <t>02054-6935-UM0612305/20</t>
  </si>
  <si>
    <t>074630963  Ochotnicza Straż Pożarna w Lututowie  074630963</t>
  </si>
  <si>
    <t>‭074630963‬</t>
  </si>
  <si>
    <t>001/002/6935-UM0511938/22/01</t>
  </si>
  <si>
    <t>01198-6935-UM0511938/22</t>
  </si>
  <si>
    <t>074634513  Jadowski Paweł 074634513</t>
  </si>
  <si>
    <t>‭074634513‬</t>
  </si>
  <si>
    <t>001/002/6935-UM0111091/18/01</t>
  </si>
  <si>
    <t>00631-6935-UM0111091/18</t>
  </si>
  <si>
    <t>074635041  Uniejowskie Stowarzyszenie AKTYWNI  074635041</t>
  </si>
  <si>
    <t>‭074635041‬</t>
  </si>
  <si>
    <t>001/002/6935-UM0511468/21/01</t>
  </si>
  <si>
    <t>00957-6935-UM0511468/21</t>
  </si>
  <si>
    <t>071970540  Budziszewska-Rutkowska Katarzyna 071970540</t>
  </si>
  <si>
    <t>‭071970540‬</t>
  </si>
  <si>
    <t>001/002/6935-UM0713353/20/01</t>
  </si>
  <si>
    <t>02153-6935-UM0713353/20</t>
  </si>
  <si>
    <t>074636406  Czaus Damian 074636406</t>
  </si>
  <si>
    <t>‭074636406‬</t>
  </si>
  <si>
    <t>001/002/6935-UM0111088/18/01</t>
  </si>
  <si>
    <t>00706-6935-UM0111088/18</t>
  </si>
  <si>
    <t>330175/N/PL</t>
  </si>
  <si>
    <t>UM01-6935-UM0111088/18/01</t>
  </si>
  <si>
    <t>074639456  Firma Handlowo- Usługowa "CLIMATRONIX" Kalkowski Piotr  074639456</t>
  </si>
  <si>
    <t>‭074639456‬</t>
  </si>
  <si>
    <t>001/002/6935-UM1111111/18/01</t>
  </si>
  <si>
    <t>00752-6935-UM1111111/18</t>
  </si>
  <si>
    <t>074641892  Kowalewski Adam 074641892</t>
  </si>
  <si>
    <t>‭074641892‬</t>
  </si>
  <si>
    <t>001/002/6935-UM0112069/21/01</t>
  </si>
  <si>
    <t>01245-6935-UM0112069/21</t>
  </si>
  <si>
    <t>074645980  Bieńkowski Kamil 074645980</t>
  </si>
  <si>
    <t>‭074645980‬</t>
  </si>
  <si>
    <t>001/002/6935-UM0111406/19/01</t>
  </si>
  <si>
    <t>00877-6935-UM0111406/19</t>
  </si>
  <si>
    <t>073978292  Rutkowski Paweł 073978292</t>
  </si>
  <si>
    <t>‭073978292‬</t>
  </si>
  <si>
    <t>001/002/6935-UM0713348/20/01</t>
  </si>
  <si>
    <t>02140-6935-UM0713348/20</t>
  </si>
  <si>
    <t>068719595  Piecuch Monika 068719595</t>
  </si>
  <si>
    <t>‭068719595‬</t>
  </si>
  <si>
    <t>001/002/6935-UM0211316/19/01</t>
  </si>
  <si>
    <t>00770-6935-UM0211316/19</t>
  </si>
  <si>
    <t>448785/N/PL</t>
  </si>
  <si>
    <t>UM02-6935-UM0211316/19/01</t>
  </si>
  <si>
    <t>074701090  Koło Łowieckie nr 25 Bażantarnia w Makowie  074701090</t>
  </si>
  <si>
    <t>‭074701090‬</t>
  </si>
  <si>
    <t>001/002/6935-UM0511608/21/01</t>
  </si>
  <si>
    <t>01092-6935-UM0511608/21</t>
  </si>
  <si>
    <t>073921375  Stowarzyszenie "Mogilskie Cisy"  073921375</t>
  </si>
  <si>
    <t>‭073921375‬</t>
  </si>
  <si>
    <t>001/002/6935-UM0612286/20/01</t>
  </si>
  <si>
    <t>02015-6935-UM0612286/20</t>
  </si>
  <si>
    <t>074710104  Marcinkowska Agata 074710104</t>
  </si>
  <si>
    <t>‭074710104‬</t>
  </si>
  <si>
    <t>001/002/6935-UM0111929/20/01</t>
  </si>
  <si>
    <t>01206-6935-UM0111929/20</t>
  </si>
  <si>
    <t>071951033  Skorupa Joanna 071951033</t>
  </si>
  <si>
    <t>‭071951033‬</t>
  </si>
  <si>
    <t>001/002/6935-UM0410212/17/01</t>
  </si>
  <si>
    <t>00189-6935-UM0410212/17</t>
  </si>
  <si>
    <t>074721203  Bargańska Maria 074721203</t>
  </si>
  <si>
    <t>‭074721203‬</t>
  </si>
  <si>
    <t>001/002/6935-UM1110939/18/01</t>
  </si>
  <si>
    <t>00512-6935-UM1110939/18</t>
  </si>
  <si>
    <t>265022/N/PL</t>
  </si>
  <si>
    <t>UM11-6935-UM1110939/18/01</t>
  </si>
  <si>
    <t>074724522  MALINOWSKI HOTELE SPÓŁKA Z OGRANICZONĄ ODPOWIEDZIALNOŚCIĄ MALINOWSKI HOTELE 074724522</t>
  </si>
  <si>
    <t>‭074724522‬</t>
  </si>
  <si>
    <t>001/002/6935-UM1011016/20/01</t>
  </si>
  <si>
    <t>00688-6935-UM1011016/20</t>
  </si>
  <si>
    <t>074726862  Rosłaniec Anna 074726862</t>
  </si>
  <si>
    <t>‭074726862‬</t>
  </si>
  <si>
    <t>001/002/6935-UM0712635/19/01</t>
  </si>
  <si>
    <t>01767-6935-UM0712635/19</t>
  </si>
  <si>
    <t>074729862  STOWARZYSZENIE KLUB SPORTOWY ASTRA ZDUNY  074729862</t>
  </si>
  <si>
    <t>‭074729862‬</t>
  </si>
  <si>
    <t>001/002/6935-UM0511858/22/01</t>
  </si>
  <si>
    <t>01168-6935-UM0511858/22</t>
  </si>
  <si>
    <t>074730384  Bogucki Dariusz 074730384</t>
  </si>
  <si>
    <t>‭074730384‬</t>
  </si>
  <si>
    <t>001/002/6935-UM0713253/20/01</t>
  </si>
  <si>
    <t>01990-6935-UM0713253/20</t>
  </si>
  <si>
    <t>072373214  Piłczyński Marcin 072373214</t>
  </si>
  <si>
    <t>‭072373214‬</t>
  </si>
  <si>
    <t>001/003/6935-UM0711047/17/01</t>
  </si>
  <si>
    <t>00857-6935-UM0711047/17</t>
  </si>
  <si>
    <t>074745070  Herbasz Joanna 074745070</t>
  </si>
  <si>
    <t>‭074745070‬</t>
  </si>
  <si>
    <t>001/002/6935-UM1111819/20/01</t>
  </si>
  <si>
    <t>01171-6935-UM1111819/20</t>
  </si>
  <si>
    <t>073943083  Kessler Zbigniew 073943083</t>
  </si>
  <si>
    <t>‭073943083‬</t>
  </si>
  <si>
    <t>001/002/6935-UM1410689/18/01</t>
  </si>
  <si>
    <t>00465-6935-UM1410689/18</t>
  </si>
  <si>
    <t>324424/N/PL</t>
  </si>
  <si>
    <t>UM14-6935-UM1410689/18/01</t>
  </si>
  <si>
    <t>21598.27</t>
  </si>
  <si>
    <t>074763056  Stowarzyszenie Aktywny Senior  074763056</t>
  </si>
  <si>
    <t>‭074763056‬</t>
  </si>
  <si>
    <t>001/002/6935-UM0511863/22/01</t>
  </si>
  <si>
    <t>01315-6935-UM0511863/22</t>
  </si>
  <si>
    <t>074784951  Nagórka Rafał 074784951</t>
  </si>
  <si>
    <t>‭074784951‬</t>
  </si>
  <si>
    <t>001/002/6935-UM0511049/18/01</t>
  </si>
  <si>
    <t>00689-6935-UM0511049/18</t>
  </si>
  <si>
    <t>072753633  FISH4DOGS POLSKA Sp. z o.o.  072753633</t>
  </si>
  <si>
    <t>‭072753633‬</t>
  </si>
  <si>
    <t>001/002/6935-UM0711605/17/01</t>
  </si>
  <si>
    <t>00973-6935-UM0711605/17</t>
  </si>
  <si>
    <t>447133/N/PL</t>
  </si>
  <si>
    <t>UM07-6935-UM0711605/17/01</t>
  </si>
  <si>
    <t>074787402  Fundacja Toskania Kociewska  074787402</t>
  </si>
  <si>
    <t>‭074787402‬</t>
  </si>
  <si>
    <t>001/002/6935-UM0211652/20/01</t>
  </si>
  <si>
    <t>01122-6935-UM0211652/20</t>
  </si>
  <si>
    <t>001/002/6935-UM0211653/20/01</t>
  </si>
  <si>
    <t>01124-6935-UM0211653/20</t>
  </si>
  <si>
    <t>074789674  Stowarzyszenie AKTYWNY PUCK  074789674</t>
  </si>
  <si>
    <t>‭074789674‬</t>
  </si>
  <si>
    <t>001/002/6935-UM1111321/19/01</t>
  </si>
  <si>
    <t>00869-6935-UM1111321/19</t>
  </si>
  <si>
    <t>074810704  Siedlarz Paweł 074810704</t>
  </si>
  <si>
    <t>‭074810704‬</t>
  </si>
  <si>
    <t>001/002/6935-UM1211550/20/01</t>
  </si>
  <si>
    <t>01018-6935-UM1211550/20</t>
  </si>
  <si>
    <t>072681400  Leszczyński Maciej 072681400</t>
  </si>
  <si>
    <t>‭072681400‬</t>
  </si>
  <si>
    <t>001/002/6935-UM0711495/17/01</t>
  </si>
  <si>
    <t>01050-6935-UM0711495/17</t>
  </si>
  <si>
    <t>074815195  Spółdzielnia Socjalna Wisła Otwarta Turystycznie  074815195</t>
  </si>
  <si>
    <t>‭074815195‬</t>
  </si>
  <si>
    <t>001/002/6935-UM1211693/20/01</t>
  </si>
  <si>
    <t>01108-6935-UM1211693/20</t>
  </si>
  <si>
    <t>074831324  EURORING - MAREK MACIEJEWSKI, MARCIN HENKE SPÓŁKA CYWILNA EURORING S.C. 074831324</t>
  </si>
  <si>
    <t>‭074831324‬</t>
  </si>
  <si>
    <t>001/002/6935-UM1512255/19/01</t>
  </si>
  <si>
    <t>01365-6935-UM1512255/19</t>
  </si>
  <si>
    <t>074839845  Swornowski Marcin 074839845</t>
  </si>
  <si>
    <t>‭074839845‬</t>
  </si>
  <si>
    <t>001/002/6935-UM0610873/18/01</t>
  </si>
  <si>
    <t>01262-6935-UM0610873/18</t>
  </si>
  <si>
    <t>262401/N/PL</t>
  </si>
  <si>
    <t>UM06-6935-UM0610873/18/01</t>
  </si>
  <si>
    <t>1.55</t>
  </si>
  <si>
    <t>074840296  Firma Usługowo-Produkcyjno-Handlowa "KEDAR" Spółka z Ograniczoną Odpowiedzialnością  074840296</t>
  </si>
  <si>
    <t>‭074840296‬</t>
  </si>
  <si>
    <t>001/002/6935-UM0510793/18/01, 001/002/6935-UM0510793/18/01</t>
  </si>
  <si>
    <t>00614-6935-UM0510793/18</t>
  </si>
  <si>
    <t>358054/N/PL, 358312/N/PL</t>
  </si>
  <si>
    <t>UM05-6935-UM0510793/18/01, UM05-6935-UM0510793/18/01/M</t>
  </si>
  <si>
    <t>14-LIP-21, 15-LIP-21</t>
  </si>
  <si>
    <t>074845960  FINHOME Sp. z o.o.  074845960</t>
  </si>
  <si>
    <t>‭074845960‬</t>
  </si>
  <si>
    <t>001/003/6935-UM1512280/19/01</t>
  </si>
  <si>
    <t>01425-6935-UM1512280/19</t>
  </si>
  <si>
    <t>074847901  Narzędziowiec 24 sp. z o.o  074847901</t>
  </si>
  <si>
    <t>‭074847901‬</t>
  </si>
  <si>
    <t>001/002/6935-UM1512277/19/01</t>
  </si>
  <si>
    <t>01463-6935-UM1512277/19</t>
  </si>
  <si>
    <t>074848710  Cichowski Artur 074848710</t>
  </si>
  <si>
    <t>‭074848710‬</t>
  </si>
  <si>
    <t>001/002/6935-UM1211633/20/01</t>
  </si>
  <si>
    <t>01114-6935-UM1211633/20</t>
  </si>
  <si>
    <t>074853130  Firlej-Wachowska Iwona 074853130</t>
  </si>
  <si>
    <t>‭074853130‬</t>
  </si>
  <si>
    <t>001/003/6935-UM1512786/20/01</t>
  </si>
  <si>
    <t>01828-6935-UM1512786/20</t>
  </si>
  <si>
    <t>074865981  Wójtowicz Mateusz 074865981</t>
  </si>
  <si>
    <t>‭074865981‬</t>
  </si>
  <si>
    <t>001/002/6935-UM0714148/21/01</t>
  </si>
  <si>
    <t>02636-6935-UM0714148/21</t>
  </si>
  <si>
    <t>074872842  KARPACKIE STOWARZYSZENIE TURYSTYCZNO-KULTURALNE ŹRÓDŁA KARPAT  074872842</t>
  </si>
  <si>
    <t>‭074872842‬</t>
  </si>
  <si>
    <t>001/002/6935-UM0912194/20/01</t>
  </si>
  <si>
    <t>01510-6935-UM0912194/20</t>
  </si>
  <si>
    <t>074247953  Zielińska Malwina 074247953</t>
  </si>
  <si>
    <t>‭074247953‬</t>
  </si>
  <si>
    <t>001/002/6935-UM0410490/18/01</t>
  </si>
  <si>
    <t>00264-6935-UM0410490/18</t>
  </si>
  <si>
    <t>302680/N/PL</t>
  </si>
  <si>
    <t>UM04-6935-UM0410490/18/01</t>
  </si>
  <si>
    <t>9236.89</t>
  </si>
  <si>
    <t>074705706  Zając-Kobiałka Halina 074705706</t>
  </si>
  <si>
    <t>‭074705706‬</t>
  </si>
  <si>
    <t>001/002/6935-UM0912380/20/01</t>
  </si>
  <si>
    <t>01526-6935-UM0912380/20</t>
  </si>
  <si>
    <t>073931026  Urmanowski Piotr 073931026</t>
  </si>
  <si>
    <t>‭073931026‬</t>
  </si>
  <si>
    <t>001/003/6935-UM0711676/17/01</t>
  </si>
  <si>
    <t>01141-6935-UM0711676/17</t>
  </si>
  <si>
    <t>421576/N/PL</t>
  </si>
  <si>
    <t>UM07-6935-UM0711676/17/01</t>
  </si>
  <si>
    <t>10468.72</t>
  </si>
  <si>
    <t>074896465  Stowarzyszenie Sołtysów Gminy Barczewo  074896465</t>
  </si>
  <si>
    <t>‭074896465‬</t>
  </si>
  <si>
    <t>001/003/6935-UM1411278/20/01</t>
  </si>
  <si>
    <t>00821-6935-UM1411278/20</t>
  </si>
  <si>
    <t>074898572  Kolo Gospodyń Wiejskich w Hołuczkowie Złoty Dąb KGW Złoty Dąb 074898572</t>
  </si>
  <si>
    <t>‭074898572‬</t>
  </si>
  <si>
    <t>001/002/6935-UM0913157/22/01</t>
  </si>
  <si>
    <t>01987-6935-UM0913157/22</t>
  </si>
  <si>
    <t>072126032  Nowak Marcin 072126032</t>
  </si>
  <si>
    <t>‭072126032‬</t>
  </si>
  <si>
    <t>001/002/6935-UM1511613/18/01, 001/002/6935-UM1511613/18/01, 001/002/6935-UM1511613/18/01, 001/002/6935-UM1511613/18/01</t>
  </si>
  <si>
    <t>00983-6935-UM1511613/18</t>
  </si>
  <si>
    <t>16-PAŹ-20, 16-PAŹ-20, 16-PAŹ-20, 16-PAŹ-20</t>
  </si>
  <si>
    <t>321410/N/PL, 360680/N/PL, 374801/N/PL, 394991/N/PL</t>
  </si>
  <si>
    <t>NNNZ_FW_WE, NNNZ_FW_WE, NWNZ_FW_WE, NWNZ_FW_WE</t>
  </si>
  <si>
    <t>UM15-6935-UM1511613/18/01, UM15-6935-UM1511613/18/02, UM15-6935-UM1511613/18/03, UM15-6935-UM1511613/18/04</t>
  </si>
  <si>
    <t>1.81</t>
  </si>
  <si>
    <t>07-GRU-20, 04-SIE-21, 07-PAŹ-21, 28-GRU-21</t>
  </si>
  <si>
    <t>074095400  Stowarzyszenie Na Rzecz Osób Niepełnosprawnych Najlepiej Razem  074095400</t>
  </si>
  <si>
    <t>‭074095400‬</t>
  </si>
  <si>
    <t>001/002/6935-UM0611668/19/01</t>
  </si>
  <si>
    <t>01548-6935-UM0611668/19</t>
  </si>
  <si>
    <t>074929096  Talaśka Michał 074929096</t>
  </si>
  <si>
    <t>‭074929096‬</t>
  </si>
  <si>
    <t>001/002/6935-UM1111215/19/01</t>
  </si>
  <si>
    <t>00731-6935-UM1111215/19</t>
  </si>
  <si>
    <t>074929630  Kania Mateusz 074929630</t>
  </si>
  <si>
    <t>‭074929630‬</t>
  </si>
  <si>
    <t>001/002/6935-UM0810768/19/01</t>
  </si>
  <si>
    <t>00442-6935-UM0810768/19</t>
  </si>
  <si>
    <t>074939672  RAC RESEARCH AND CONSTRUCTION POLSKA BRYŁA SPÓŁKA JAWNA  074939672</t>
  </si>
  <si>
    <t>‭074939672‬</t>
  </si>
  <si>
    <t>001/002/6935-UM1211556/20/01</t>
  </si>
  <si>
    <t>00962-6935-UM1211556/20</t>
  </si>
  <si>
    <t>074942926  Koło Gospodyń Wiejskich w Targowisku "Targowiczanki"  074942926</t>
  </si>
  <si>
    <t>‭074942926‬</t>
  </si>
  <si>
    <t>001/002/6935-UM0313276/21/01</t>
  </si>
  <si>
    <t>01702-6935-UM0313276/21</t>
  </si>
  <si>
    <t>074942984  Przedsiębiorstwo Handlowo-Usługowe FRAXINUS Sp.z.o.o. PHU FRAXINUS Sp.z.o.o. 074942984</t>
  </si>
  <si>
    <t>‭074942984‬</t>
  </si>
  <si>
    <t>001/002/6935-UM1513147/21/01</t>
  </si>
  <si>
    <t>02064-6935-UM1513147/21</t>
  </si>
  <si>
    <t>074079716  Jeżewski Daniel 074079716</t>
  </si>
  <si>
    <t>‭074079716‬</t>
  </si>
  <si>
    <t>001/003/6935-UM0711963/18/01</t>
  </si>
  <si>
    <t>01206-6935-UM0711963/18</t>
  </si>
  <si>
    <t>445402/N/PL</t>
  </si>
  <si>
    <t>UM07-6935-UM0711963/18/01</t>
  </si>
  <si>
    <t>68.45</t>
  </si>
  <si>
    <t>074520792  Augustynik Marlena 074520792</t>
  </si>
  <si>
    <t>‭074520792‬</t>
  </si>
  <si>
    <t>001/003/6935-UM0711050/17/01</t>
  </si>
  <si>
    <t>00890-6935-UM0711050/17</t>
  </si>
  <si>
    <t>356694/N/PL</t>
  </si>
  <si>
    <t>UM07-6935-UM0711050/17/01</t>
  </si>
  <si>
    <t>074787490  Walczak Michalina 074787490</t>
  </si>
  <si>
    <t>‭074787490‬</t>
  </si>
  <si>
    <t>001/002/6935-UM0211494/19/01</t>
  </si>
  <si>
    <t>00910-6935-UM0211494/19</t>
  </si>
  <si>
    <t>451612/N/PL</t>
  </si>
  <si>
    <t>UM02-6935-UM0211494/19/01</t>
  </si>
  <si>
    <t>1719.54</t>
  </si>
  <si>
    <t>074961350  Polski Związek Niewidomych Okręg Śląski  074961350</t>
  </si>
  <si>
    <t>‭074961350‬</t>
  </si>
  <si>
    <t>001/003/6935-UM1211300/19/01</t>
  </si>
  <si>
    <t>00788-6935-UM1211300/19</t>
  </si>
  <si>
    <t>390700/N/PL</t>
  </si>
  <si>
    <t>UM12-6935-UM1211300/19/01</t>
  </si>
  <si>
    <t>58.14</t>
  </si>
  <si>
    <t>075013983  HALOOTWOCK-PRINTMEDIA24 Spółka z ograniczoną odpowiedzialnością HALOOTWOCK-PRINTMEDIA24 Sp. z o.o. 075013983</t>
  </si>
  <si>
    <t>‭075013983‬</t>
  </si>
  <si>
    <t>001/002/6935-UM0712481/19/01</t>
  </si>
  <si>
    <t>02035-6935-UM0712481/19</t>
  </si>
  <si>
    <t>074870584  Świerkowski Tomasz 074870584</t>
  </si>
  <si>
    <t>‭074870584‬</t>
  </si>
  <si>
    <t>001/002/6935-UM0312558/20/01</t>
  </si>
  <si>
    <t>01364-6935-UM0312558/20</t>
  </si>
  <si>
    <t>075064395  PRO MAZURY POLSKA  075064395</t>
  </si>
  <si>
    <t>‭075064395‬</t>
  </si>
  <si>
    <t>001/002/6935-UM1411438/21/01</t>
  </si>
  <si>
    <t>00940-6935-UM1411438/21</t>
  </si>
  <si>
    <t>075091794  Zatlonkal Robert 075091794</t>
  </si>
  <si>
    <t>‭075091794‬</t>
  </si>
  <si>
    <t>001/002/6935-UM0511043/18/01</t>
  </si>
  <si>
    <t>00673-6935-UM0511043/18</t>
  </si>
  <si>
    <t>075120842  Stowarzyszenie Nowej Kultury "OBOK"  075120842</t>
  </si>
  <si>
    <t>‭075120842‬</t>
  </si>
  <si>
    <t>001/002/6935-UM1211341/19/01</t>
  </si>
  <si>
    <t>00827-6935-UM1211341/19</t>
  </si>
  <si>
    <t>075141522  Fundacja Mazowiecka Micha Szlachecka  075141522</t>
  </si>
  <si>
    <t>‭075141522‬</t>
  </si>
  <si>
    <t>001/002/6935-UM0714118/21/01</t>
  </si>
  <si>
    <t>02530-6935-UM0714118/21</t>
  </si>
  <si>
    <t>075154913  Famax s.c.Sebastian Skupień, Artur Stodolski Famax s.c. 075154913</t>
  </si>
  <si>
    <t>‭075154913‬</t>
  </si>
  <si>
    <t>001/002/6935-UM0410676/19/01</t>
  </si>
  <si>
    <t>00415-6935-UM0410676/19</t>
  </si>
  <si>
    <t>075175352  Mielnik Mariusz 075175352</t>
  </si>
  <si>
    <t>‭075175352‬</t>
  </si>
  <si>
    <t>001/002/6935-UM0811117/20/01</t>
  </si>
  <si>
    <t>00704-6935-UM0811117/20</t>
  </si>
  <si>
    <t>075187362  Koło Gospodyń Wiejskich w Wólce Ponikiewskiej "Wólczanki"  075187362</t>
  </si>
  <si>
    <t>‭075187362‬</t>
  </si>
  <si>
    <t>001/002/6935-UM0313275/21/01</t>
  </si>
  <si>
    <t>01708-6935-UM0313275/21</t>
  </si>
  <si>
    <t>075196850  Suchora Leon 075196850</t>
  </si>
  <si>
    <t>‭075196850‬</t>
  </si>
  <si>
    <t>001/003/6935-UM1512421/19/01</t>
  </si>
  <si>
    <t>01620-6935-UM1512421/19</t>
  </si>
  <si>
    <t>072352173  Głowala-Rosinke Elżbieta 072352173</t>
  </si>
  <si>
    <t>‭072352173‬</t>
  </si>
  <si>
    <t>001/002/6935-UM0210980/18/01</t>
  </si>
  <si>
    <t>00553-6935-UM0210980/18</t>
  </si>
  <si>
    <t>075203574  Centra Edukacji "Aniołek" s.c.  075203574</t>
  </si>
  <si>
    <t>‭075203574‬</t>
  </si>
  <si>
    <t>001/002/6935-UM0312871/20/01</t>
  </si>
  <si>
    <t>01554-6935-UM0312871/20</t>
  </si>
  <si>
    <t>072517481  Fundacja Wspierania Dziedzictwa Kulturowego ŻARNA  072517481</t>
  </si>
  <si>
    <t>‭072517481‬</t>
  </si>
  <si>
    <t>001/002/6935-UM0110943/18/01</t>
  </si>
  <si>
    <t>00651-6935-UM0110943/18</t>
  </si>
  <si>
    <t>001/002/6935-UM0111527/19/01</t>
  </si>
  <si>
    <t>00905-6935-UM0111527/19</t>
  </si>
  <si>
    <t>001/002/6935-UM0111450/19/01</t>
  </si>
  <si>
    <t>01041-6935-UM0111450/19</t>
  </si>
  <si>
    <t>001/002/6935-UM0111451/19/01</t>
  </si>
  <si>
    <t>01042-6935-UM0111451/19</t>
  </si>
  <si>
    <t>075251495  Wieczorek Sławomir 075251495</t>
  </si>
  <si>
    <t>‭075251495‬</t>
  </si>
  <si>
    <t>001/002/6935-UM0713350/20/01</t>
  </si>
  <si>
    <t>02260-6935-UM0713350/20</t>
  </si>
  <si>
    <t>075252051  METKÓW S.C. Janusz Sędzielarz, Mateusz Cygan  075252051</t>
  </si>
  <si>
    <t>‭075252051‬</t>
  </si>
  <si>
    <t>001/002/6935-UM0612923/21/01</t>
  </si>
  <si>
    <t>02228-6935-UM0612923/21</t>
  </si>
  <si>
    <t>074216762  Wieczorek Józef 074216762</t>
  </si>
  <si>
    <t>‭074216762‬</t>
  </si>
  <si>
    <t>001/002/6935-UM0410491/18/01</t>
  </si>
  <si>
    <t>00313-6935-UM0410491/18</t>
  </si>
  <si>
    <t>394603/N/PL</t>
  </si>
  <si>
    <t>UM04-6935-UM0410491/18/01</t>
  </si>
  <si>
    <t>53965.07</t>
  </si>
  <si>
    <t>075306594  Trzaska Marek 075306594</t>
  </si>
  <si>
    <t>‭075306594‬</t>
  </si>
  <si>
    <t>001/002/6935-UM1011236/21/01</t>
  </si>
  <si>
    <t>00858-6935-UM1011236/21</t>
  </si>
  <si>
    <t>075306921  Piątkowski Radosław 075306921</t>
  </si>
  <si>
    <t>‭075306921‬</t>
  </si>
  <si>
    <t>001/002/6935-UM0211346/19/01</t>
  </si>
  <si>
    <t>00804-6935-UM0211346/19</t>
  </si>
  <si>
    <t>075315122  Stowarzyszenie Gospodyń i Gospodarzy Wiejskich pod nazwą "Gościnna Kamionna"  075315122</t>
  </si>
  <si>
    <t>‭075315122‬</t>
  </si>
  <si>
    <t>001/002/6935-UM0612598/21/01</t>
  </si>
  <si>
    <t>02141-6935-UM0612598/21</t>
  </si>
  <si>
    <t>075316834  STOWARZYSZENIE ROZWOJU GMINY CZŁUCHÓW  075316834</t>
  </si>
  <si>
    <t>‭075316834‬</t>
  </si>
  <si>
    <t>001/002/6935-UM1112439/22/01</t>
  </si>
  <si>
    <t>01453-6935-UM1112439/22</t>
  </si>
  <si>
    <t>075324075  Behmke Krzysztof 075324075</t>
  </si>
  <si>
    <t>‭075324075‬</t>
  </si>
  <si>
    <t>001/002/6935-UM1111683/20/01</t>
  </si>
  <si>
    <t>01037-6935-UM1111683/20</t>
  </si>
  <si>
    <t>075324506  Koło Gospodyń Wiejskich w Chojnach  075324506</t>
  </si>
  <si>
    <t>‭075324506‬</t>
  </si>
  <si>
    <t>001/002/6935-UM0511940/22/01</t>
  </si>
  <si>
    <t>01207-6935-UM0511940/22</t>
  </si>
  <si>
    <t>075327830  Koło Gospodyń Wiejskich "Piotrkowianki" w Piotrkowicach  075327830</t>
  </si>
  <si>
    <t>‭075327830‬</t>
  </si>
  <si>
    <t>001/002/6935-UM1312050/22/01</t>
  </si>
  <si>
    <t>01376-6935-UM1312050/22</t>
  </si>
  <si>
    <t>067987266  Stowarzyszenie "Prężna Gospodyni"  067987266</t>
  </si>
  <si>
    <t>‭067987266‬</t>
  </si>
  <si>
    <t>001/002/6935-UM0612596/21/01</t>
  </si>
  <si>
    <t>02132-6935-UM0612596/21</t>
  </si>
  <si>
    <t>075379505  Stowarzyszenie "Strzeczoniacy" na rzecz rozwoju wsi i okolic  075379505</t>
  </si>
  <si>
    <t>‭075379505‬</t>
  </si>
  <si>
    <t>001/002/6935-UM1111693/20/01</t>
  </si>
  <si>
    <t>01032-6935-UM1111693/20</t>
  </si>
  <si>
    <t>075395736  Rzymskokatolicka Parafia Św.Rocha Stare Budkowice  075395736</t>
  </si>
  <si>
    <t>‭075395736‬</t>
  </si>
  <si>
    <t>001/002/6935-UM0810914/19/01</t>
  </si>
  <si>
    <t>00534-6935-UM0810914/19</t>
  </si>
  <si>
    <t>449555/N/PL</t>
  </si>
  <si>
    <t>UM08-6935-UM0810914/19/01</t>
  </si>
  <si>
    <t>6.96</t>
  </si>
  <si>
    <t>075408105  Kramer Radosław 075408105</t>
  </si>
  <si>
    <t>‭075408105‬</t>
  </si>
  <si>
    <t>001/002/6935-UM1512399/19/01</t>
  </si>
  <si>
    <t>01441-6935-UM1512399/19</t>
  </si>
  <si>
    <t>075431283  Piętka Hubert 075431283</t>
  </si>
  <si>
    <t>‭075431283‬</t>
  </si>
  <si>
    <t>001/002/6935-UM0714536/22/01</t>
  </si>
  <si>
    <t>02846-6935-UM0714536/22</t>
  </si>
  <si>
    <t>075452150  PRZECHLEWSKIE STOWARZYSZENIE INICJATYW GOSPODARCZYCH  075452150</t>
  </si>
  <si>
    <t>‭075452150‬</t>
  </si>
  <si>
    <t>001/002/6935-UM1112440/22/01</t>
  </si>
  <si>
    <t>01456-6935-UM1112440/22</t>
  </si>
  <si>
    <t>075464351  Koło Gospodyń Wiejskich w Łapiczach "Łapiczanki"  075464351</t>
  </si>
  <si>
    <t>‭075464351‬</t>
  </si>
  <si>
    <t>001/002/6935-UM1011428/21/01</t>
  </si>
  <si>
    <t>00965-6935-UM1011428/21</t>
  </si>
  <si>
    <t>075465621  Jażdżewska Sandra 075465621</t>
  </si>
  <si>
    <t>‭075465621‬</t>
  </si>
  <si>
    <t>001/002/6935-UM1111334/19/01</t>
  </si>
  <si>
    <t>00842-6935-UM1111334/19</t>
  </si>
  <si>
    <t>075476243  KDBUD SP. Z O.O.  075476243</t>
  </si>
  <si>
    <t>‭075476243‬</t>
  </si>
  <si>
    <t>001/002/6935-UM1011735/22/01</t>
  </si>
  <si>
    <t>01156-6935-UM1011735/22</t>
  </si>
  <si>
    <t>074804744  Stowarzyszenie dla Borowa  074804744</t>
  </si>
  <si>
    <t>‭074804744‬</t>
  </si>
  <si>
    <t>001/003/6935-UM1111905/20/01</t>
  </si>
  <si>
    <t>01206-6935-UM1111905/20</t>
  </si>
  <si>
    <t>075498371  Kotlarczyk Paulina 075498371</t>
  </si>
  <si>
    <t>‭075498371‬</t>
  </si>
  <si>
    <t>001/002/6935-UM1513255/21/01</t>
  </si>
  <si>
    <t>02129-6935-UM1513255/21</t>
  </si>
  <si>
    <t>075632155  Czosnowskie Stowarzyszenie Kobiet CSK 075632155</t>
  </si>
  <si>
    <t>‭075632155‬</t>
  </si>
  <si>
    <t>001/002/6935-UM0714332/21/01</t>
  </si>
  <si>
    <t>02656-6935-UM0714332/21</t>
  </si>
  <si>
    <t>075635400  Narożna-Domska Ewelina 075635400</t>
  </si>
  <si>
    <t>‭075635400‬</t>
  </si>
  <si>
    <t>001/002/6935-UM0111623/19/01</t>
  </si>
  <si>
    <t>00988-6935-UM0111623/19</t>
  </si>
  <si>
    <t>075638433  Stowarzyszenie "Babiczanki"  075638433</t>
  </si>
  <si>
    <t>‭075638433‬</t>
  </si>
  <si>
    <t>001/002/6935-UM0810959/19/01</t>
  </si>
  <si>
    <t>00551-6935-UM0810959/19</t>
  </si>
  <si>
    <t>075642743  BIENIAS MICHAŁ 075642743</t>
  </si>
  <si>
    <t>‭075642743‬</t>
  </si>
  <si>
    <t>001/002/6935-UM0711872/18/01</t>
  </si>
  <si>
    <t>01429-6935-UM0711872/18</t>
  </si>
  <si>
    <t>075648930  Rzymsko-Katolicka Parafia Św. Małgorzaty  075648930</t>
  </si>
  <si>
    <t>‭075648930‬</t>
  </si>
  <si>
    <t>001/002/6935-UM0712697/19/01</t>
  </si>
  <si>
    <t>01576-6935-UM0712697/19</t>
  </si>
  <si>
    <t>075649856  Matiasz-Płońska Barbara 075649856</t>
  </si>
  <si>
    <t>‭075649856‬</t>
  </si>
  <si>
    <t>001/002/6935-UM0111469/19/01</t>
  </si>
  <si>
    <t>00990-6935-UM0111469/19</t>
  </si>
  <si>
    <t>075659276  Kostera Piotr 075659276</t>
  </si>
  <si>
    <t>‭075659276‬</t>
  </si>
  <si>
    <t>001/002/6935-UM1512091/18/01</t>
  </si>
  <si>
    <t>01219-6935-UM1512091/18</t>
  </si>
  <si>
    <t>075673055  FUNDACJA EUDAJMONIA  075673055</t>
  </si>
  <si>
    <t>‭075673055‬</t>
  </si>
  <si>
    <t>001/002/6935-UM0111561/19/01</t>
  </si>
  <si>
    <t>01082-6935-UM0111561/19</t>
  </si>
  <si>
    <t>075678064  STOWARZYSZENIE MIŁOŚNIKÓW SUŁKOWA  075678064</t>
  </si>
  <si>
    <t>‭075678064‬</t>
  </si>
  <si>
    <t>001/002/6935-UM0810963/19/01</t>
  </si>
  <si>
    <t>00559-6935-UM0810963/19</t>
  </si>
  <si>
    <t>075678215  AKTYWNA SZKOŁA BABORÓW  075678215</t>
  </si>
  <si>
    <t>‭075678215‬</t>
  </si>
  <si>
    <t>001/002/6935-UM0810964/19/01</t>
  </si>
  <si>
    <t>00562-6935-UM0810964/19</t>
  </si>
  <si>
    <t>001/002/6935-UM0811186/20/01</t>
  </si>
  <si>
    <t>00678-6935-UM0811186/20</t>
  </si>
  <si>
    <t>075679783  Happymed sp. z o.o.  075679783</t>
  </si>
  <si>
    <t>‭075679783‬</t>
  </si>
  <si>
    <t>001/002/6935-UM1511654/18/01</t>
  </si>
  <si>
    <t>01305-6935-UM1511654/18</t>
  </si>
  <si>
    <t>075684724  Junik Michał 075684724</t>
  </si>
  <si>
    <t>‭075684724‬</t>
  </si>
  <si>
    <t>001/002/6935-UM0811342/21/01</t>
  </si>
  <si>
    <t>00783-6935-UM0811342/21</t>
  </si>
  <si>
    <t>075692610  Włodarski Paweł 075692610</t>
  </si>
  <si>
    <t>‭075692610‬</t>
  </si>
  <si>
    <t>001/002/6935-UM1211456/19/01</t>
  </si>
  <si>
    <t>00875-6935-UM1211456/19</t>
  </si>
  <si>
    <t>075696911  Kubicka Marlena 075696911</t>
  </si>
  <si>
    <t>‭075696911‬</t>
  </si>
  <si>
    <t>001/002/6935-UM0712867/19/01</t>
  </si>
  <si>
    <t>02195-6935-UM0712867/19</t>
  </si>
  <si>
    <t>075708712  Koło Gospodyń Wiejskich "Pod Olchą" w Olszance  075708712</t>
  </si>
  <si>
    <t>‭075708712‬</t>
  </si>
  <si>
    <t>001/002/6935-UM0313393/21/01</t>
  </si>
  <si>
    <t>01769-6935-UM0313393/21</t>
  </si>
  <si>
    <t>075715911  Kostera Katarzyna 075715911</t>
  </si>
  <si>
    <t>‭075715911‬</t>
  </si>
  <si>
    <t>001/002/6935-UM1111358/19/01</t>
  </si>
  <si>
    <t>00851-6935-UM1111358/19</t>
  </si>
  <si>
    <t>075720613  Przychodnia Weterynaryjna Spółka Cywilna A.Wróblewski,J.Szwaj  075720613</t>
  </si>
  <si>
    <t>‭075720613‬</t>
  </si>
  <si>
    <t>001/002/6935-UM0312410/19/01</t>
  </si>
  <si>
    <t>01308-6935-UM0312410/19</t>
  </si>
  <si>
    <t>350923/N/PL</t>
  </si>
  <si>
    <t>UM03-6935-UM0312410/19/01</t>
  </si>
  <si>
    <t>075721311  FUNDACJA NOWY ŚWIAT  075721311</t>
  </si>
  <si>
    <t>‭075721311‬</t>
  </si>
  <si>
    <t>001/002/6935-UM0211528/19/01</t>
  </si>
  <si>
    <t>00951-6935-UM0211528/19</t>
  </si>
  <si>
    <t>001/002/6935-UM1011216/21/01</t>
  </si>
  <si>
    <t>00845-6935-UM1011216/21</t>
  </si>
  <si>
    <t>075731033  Wirkus Tomasz 075731033</t>
  </si>
  <si>
    <t>‭075731033‬</t>
  </si>
  <si>
    <t>001/002/6935-UM1111361/19/01</t>
  </si>
  <si>
    <t>01029-6935-UM1111361/19</t>
  </si>
  <si>
    <t>075735171  Hałuszczak Piotr 075735171</t>
  </si>
  <si>
    <t>‭075735171‬</t>
  </si>
  <si>
    <t>001/002/6935-UM1411035/19/01</t>
  </si>
  <si>
    <t>00710-6935-UM1411035/19</t>
  </si>
  <si>
    <t>075735273  Bączyk Agnieszka 075735273</t>
  </si>
  <si>
    <t>‭075735273‬</t>
  </si>
  <si>
    <t>001/003/6935-UM1512728/20/01</t>
  </si>
  <si>
    <t>01705-6935-UM1512728/20</t>
  </si>
  <si>
    <t>447482/N/PL</t>
  </si>
  <si>
    <t>UM15-6935-UM1512728/20/01</t>
  </si>
  <si>
    <t>16572.35</t>
  </si>
  <si>
    <t>075742652  Kuberacki Łukasz 075742652</t>
  </si>
  <si>
    <t>‭075742652‬</t>
  </si>
  <si>
    <t>001/002/6935-UM1611164/20/01</t>
  </si>
  <si>
    <t>00722-6935-UM1611164/20</t>
  </si>
  <si>
    <t>067840981  Paulus Grażyna 067840981</t>
  </si>
  <si>
    <t>‭067840981‬</t>
  </si>
  <si>
    <t>001/002/6935-UM0410701/19/01</t>
  </si>
  <si>
    <t>00433-6935-UM0410701/19</t>
  </si>
  <si>
    <t>075752591  Sauk Monika 075752591</t>
  </si>
  <si>
    <t>‭075752591‬</t>
  </si>
  <si>
    <t>001/003/6935-UM1611075/19/01PK</t>
  </si>
  <si>
    <t>00661-6935-UM1611075/19</t>
  </si>
  <si>
    <t>075754936  Klub Sportowy Dolina Speranda  075754936</t>
  </si>
  <si>
    <t>‭075754936‬</t>
  </si>
  <si>
    <t>001/002/6935-UM1111414/19/01</t>
  </si>
  <si>
    <t>00974-6935-UM1111414/19</t>
  </si>
  <si>
    <t>075756374  MAGIC CAMPING K. GRUSZKA, R.GRUSZKA S.C. MAGIC CAMPING K.GRUSZKA R. GRUSZKA S.C. 075756374</t>
  </si>
  <si>
    <t>‭075756374‬</t>
  </si>
  <si>
    <t>001/002/6935-UM0410698/19/01</t>
  </si>
  <si>
    <t>00414-6935-UM0410698/19</t>
  </si>
  <si>
    <t>075756504  Kamiński Patryk 075756504</t>
  </si>
  <si>
    <t>‭075756504‬</t>
  </si>
  <si>
    <t>001/002/6935-UM0912316/20/01</t>
  </si>
  <si>
    <t>01555-6935-UM0912316/20</t>
  </si>
  <si>
    <t>075763233  Wierzbicki Michał 075763233</t>
  </si>
  <si>
    <t>‭075763233‬</t>
  </si>
  <si>
    <t>001/003/6935-UM0714560/22/01</t>
  </si>
  <si>
    <t>02848-6935-UM0714560/22</t>
  </si>
  <si>
    <t>075763456  Żółtek Marcin 075763456</t>
  </si>
  <si>
    <t>‭075763456‬</t>
  </si>
  <si>
    <t>001/002/6935-UM1111441/19/01</t>
  </si>
  <si>
    <t>00994-6935-UM1111441/19</t>
  </si>
  <si>
    <t>074289691  Stowarzyszenie na rzecz rozwoju "Kopalnia"  074289691</t>
  </si>
  <si>
    <t>‭074289691‬</t>
  </si>
  <si>
    <t>001/002/6935-UM0312216/19/01, 001/002/6935-UM0312216/19/01</t>
  </si>
  <si>
    <t>01068-6935-UM0312216/19</t>
  </si>
  <si>
    <t>24-PAŹ-19, 24-PAŹ-19</t>
  </si>
  <si>
    <t>395526/N/PL, 395534/N/PL</t>
  </si>
  <si>
    <t>UM03-6935-UM0312216/19/02, UM03-6935-UM0312216/19/01</t>
  </si>
  <si>
    <t>1065.31</t>
  </si>
  <si>
    <t>30-GRU-21, 30-GRU-21</t>
  </si>
  <si>
    <t>075765926  KARO SPÓŁKA Z OGRANICZONĄ ODPOWIEDZIALNOŚCIĄ  075765926</t>
  </si>
  <si>
    <t>‭075765926‬</t>
  </si>
  <si>
    <t>001/002/6935-UM0712908/19/01</t>
  </si>
  <si>
    <t>01911-6935-UM0712908/19</t>
  </si>
  <si>
    <t>075767932  Gorczyński Jędrzej 075767932</t>
  </si>
  <si>
    <t>‭075767932‬</t>
  </si>
  <si>
    <t>001/002/6935-UM0410736/19/01</t>
  </si>
  <si>
    <t>00445-6935-UM0410736/19</t>
  </si>
  <si>
    <t>075769026  CZOBODZIŃSKI KRZYSZTOF 075769026</t>
  </si>
  <si>
    <t>‭075769026‬</t>
  </si>
  <si>
    <t>001/003/6935-UM0111952/20/01</t>
  </si>
  <si>
    <t>01186-6935-UM0111952/20</t>
  </si>
  <si>
    <t>075780570  OMN AGNIESZKA PORZAK OMN AGNIESZKA PORZAK 075780570</t>
  </si>
  <si>
    <t>‭075780570‬</t>
  </si>
  <si>
    <t>001/002/6935-UM0312434/19/01</t>
  </si>
  <si>
    <t>01281-6935-UM0312434/19</t>
  </si>
  <si>
    <t>075780596  NOVAPARK BPD SPÓŁKA Z OGRANICZONĄ ODPOWIEDZIALNOŚCIĄ  075780596</t>
  </si>
  <si>
    <t>‭075780596‬</t>
  </si>
  <si>
    <t>001/002/6935-UM1611074/19/01</t>
  </si>
  <si>
    <t>00648-6935-UM1611074/19</t>
  </si>
  <si>
    <t>075783145  Michalak Tomasz 075783145</t>
  </si>
  <si>
    <t>‭075783145‬</t>
  </si>
  <si>
    <t>001/002/6935-UM1111526/19/01</t>
  </si>
  <si>
    <t>00890-6935-UM1111526/19</t>
  </si>
  <si>
    <t>075784931  Fundacja "Merkury"  075784931</t>
  </si>
  <si>
    <t>‭075784931‬</t>
  </si>
  <si>
    <t>001/002/6935-UM0111573/19/01</t>
  </si>
  <si>
    <t>01027-6935-UM0111573/19</t>
  </si>
  <si>
    <t>447590/N/PL</t>
  </si>
  <si>
    <t>UM01-6935-UM0111573/19/01</t>
  </si>
  <si>
    <t>215.9</t>
  </si>
  <si>
    <t>075793786  Lazar Benedykt 075793786</t>
  </si>
  <si>
    <t>‭075793786‬</t>
  </si>
  <si>
    <t>001/002/6935-UM1212059/21/01</t>
  </si>
  <si>
    <t>01310-6935-UM1212059/21</t>
  </si>
  <si>
    <t>075793792  Cyske Waldemar 075793792</t>
  </si>
  <si>
    <t>‭075793792‬</t>
  </si>
  <si>
    <t>001/002/6935-UM1111731/20/01</t>
  </si>
  <si>
    <t>01134-6935-UM1111731/20</t>
  </si>
  <si>
    <t>433680/N/PL</t>
  </si>
  <si>
    <t>UM11-6935-UM1111731/20/01</t>
  </si>
  <si>
    <t>075808242  Koło Gospodyń Wiejskich "Dziarskie Zgranie" w Brzezinkach  075808242</t>
  </si>
  <si>
    <t>‭075808242‬</t>
  </si>
  <si>
    <t>001/002/6935-UM0714692/22/01</t>
  </si>
  <si>
    <t>02903-6935-UM0714692/22</t>
  </si>
  <si>
    <t>075809076  Koło Gospodyń Wiejskich w Birczy  075809076</t>
  </si>
  <si>
    <t>‭075809076‬</t>
  </si>
  <si>
    <t>001/002/6935-UM0912960/22/01</t>
  </si>
  <si>
    <t>01916-6935-UM0912960/22</t>
  </si>
  <si>
    <t>075809781  Okunowicz Michał 075809781</t>
  </si>
  <si>
    <t>‭075809781‬</t>
  </si>
  <si>
    <t>001/002/6935-UM1111566/20/01</t>
  </si>
  <si>
    <t>01058-6935-UM1111566/20</t>
  </si>
  <si>
    <t>075810322  Hulbój Sebastian 075810322</t>
  </si>
  <si>
    <t>‭075810322‬</t>
  </si>
  <si>
    <t>001/003/6935-UM1211685/20/01</t>
  </si>
  <si>
    <t>01106-6935-UM1211685/20</t>
  </si>
  <si>
    <t>075818215  Stępnik Bartłomiej 075818215</t>
  </si>
  <si>
    <t>‭075818215‬</t>
  </si>
  <si>
    <t>001/003/6935-UM0312557/20/01</t>
  </si>
  <si>
    <t>01573-6935-UM0312557/20</t>
  </si>
  <si>
    <t>447582/N/PL</t>
  </si>
  <si>
    <t>UM03-6935-UM0312557/20/01</t>
  </si>
  <si>
    <t>075818523  "HENKOR" J.M. KORDYLAK SPÓŁKA JAWNA "HENKOR" 075818523</t>
  </si>
  <si>
    <t>‭075818523‬</t>
  </si>
  <si>
    <t>001/002/6935-UM0211125/18/01</t>
  </si>
  <si>
    <t>00739-6935-UM0211125/18</t>
  </si>
  <si>
    <t>448756/N/PL</t>
  </si>
  <si>
    <t>UM02-6935-UM0211125/18/01</t>
  </si>
  <si>
    <t>075819162  Skwarczyński Łukasz 075819162</t>
  </si>
  <si>
    <t>‭075819162‬</t>
  </si>
  <si>
    <t>001/002/6935-UM0611691/19/01</t>
  </si>
  <si>
    <t>01668-6935-UM0611691/19</t>
  </si>
  <si>
    <t>075819264  BONBON SPÓŁKA Z OGRANICZONĄ ODPOWIEDZIALNOŚCIĄ BONBON SP. Z O. O. 075819264</t>
  </si>
  <si>
    <t>‭075819264‬</t>
  </si>
  <si>
    <t>001/002/6935-UM0612850/21/01</t>
  </si>
  <si>
    <t>02319-6935-UM0612850/21</t>
  </si>
  <si>
    <t>071736814  Zagalak Adam 071736814</t>
  </si>
  <si>
    <t>‭071736814‬</t>
  </si>
  <si>
    <t>001/002/6935-UM0912980/22/01</t>
  </si>
  <si>
    <t>01853-6935-UM0912980/22</t>
  </si>
  <si>
    <t>075824871  Mazurkiewicz Piotr 075824871</t>
  </si>
  <si>
    <t>‭075824871‬</t>
  </si>
  <si>
    <t>001/002/6935-UM0611709/20/01</t>
  </si>
  <si>
    <t>01684-6935-UM0611709/20</t>
  </si>
  <si>
    <t>075828314  Zawodnik Magdalena 075828314</t>
  </si>
  <si>
    <t>‭075828314‬</t>
  </si>
  <si>
    <t>001/002/6935-UM0712967/19/01</t>
  </si>
  <si>
    <t>01860-6935-UM0712967/19</t>
  </si>
  <si>
    <t>075830250  Fundacja Twierdza Chełmno  075830250</t>
  </si>
  <si>
    <t>‭075830250‬</t>
  </si>
  <si>
    <t>001/002/6935-UM0211837/20/01</t>
  </si>
  <si>
    <t>01281-6935-UM0211837/20</t>
  </si>
  <si>
    <t>075835743  Meteolab spółka z ograniczoną odpowiedzialnością Meteolab 075835743</t>
  </si>
  <si>
    <t>‭075835743‬</t>
  </si>
  <si>
    <t>001/002/6935-UM1211559/20/01</t>
  </si>
  <si>
    <t>01010-6935-UM1211559/20</t>
  </si>
  <si>
    <t>075839501  PPHU "Zodiak" s.c.Magdalena i Andrzej Brodziak  075839501</t>
  </si>
  <si>
    <t>‭075839501‬</t>
  </si>
  <si>
    <t>001/002/6935-UM0713024/20/01</t>
  </si>
  <si>
    <t>02267-6935-UM0713024/20</t>
  </si>
  <si>
    <t>075840473  Ochotnicza Straż Pożarna Kłódno  075840473</t>
  </si>
  <si>
    <t>‭075840473‬</t>
  </si>
  <si>
    <t>001/002/6935-UM0511300/20/01</t>
  </si>
  <si>
    <t>00806-6935-UM0511300/20</t>
  </si>
  <si>
    <t>075840651  Sobiech Piotr 075840651</t>
  </si>
  <si>
    <t>‭075840651‬</t>
  </si>
  <si>
    <t>001/002/6935-UM0211551/19/01</t>
  </si>
  <si>
    <t>01205-6935-UM0211551/19</t>
  </si>
  <si>
    <t>001/002/6935-UM0211552/19/01</t>
  </si>
  <si>
    <t>01206-6935-UM0211552/19</t>
  </si>
  <si>
    <t>075189816  Miąskiewicz Bogdan 075189816</t>
  </si>
  <si>
    <t>‭075189816‬</t>
  </si>
  <si>
    <t>001/002/6935-UM0712613/19/01</t>
  </si>
  <si>
    <t>01586-6935-UM0712613/19</t>
  </si>
  <si>
    <t>441536/N/PL</t>
  </si>
  <si>
    <t>UM07-6935-UM0712613/19/01</t>
  </si>
  <si>
    <t>6860.98</t>
  </si>
  <si>
    <t>075846484  Moto-Regen Marcin Karpik  075846484</t>
  </si>
  <si>
    <t>‭075846484‬</t>
  </si>
  <si>
    <t>001/002/6935-UM0714110/21/01</t>
  </si>
  <si>
    <t>02639-6935-UM0714110/21</t>
  </si>
  <si>
    <t>075848792  Stowarzyszenie działające przy Zespole Szkół w Birczy Tworzymy Lepszą Przyszłość  075848792</t>
  </si>
  <si>
    <t>‭075848792‬</t>
  </si>
  <si>
    <t>001/002/6935-UM0912108/20/01</t>
  </si>
  <si>
    <t>01275-6935-UM0912108/20</t>
  </si>
  <si>
    <t>075850701  Koło Gospodyń Wiejskich w Wólce "Wólczanki"  075850701</t>
  </si>
  <si>
    <t>‭075850701‬</t>
  </si>
  <si>
    <t>001/002/6935-UM1311824/21/01</t>
  </si>
  <si>
    <t>01175-6935-UM1311824/21</t>
  </si>
  <si>
    <t>075852081  ILVEST sp. z o.o.  075852081</t>
  </si>
  <si>
    <t>‭075852081‬</t>
  </si>
  <si>
    <t>001/002/6935-UM0613001/21/01</t>
  </si>
  <si>
    <t>02353-6935-UM0613001/21</t>
  </si>
  <si>
    <t>075857640  Godziek Dawid 075857640</t>
  </si>
  <si>
    <t>‭075857640‬</t>
  </si>
  <si>
    <t>001/003/6935-UM1211555/20/01</t>
  </si>
  <si>
    <t>00999-6935-UM1211555/20</t>
  </si>
  <si>
    <t>445902/N/PL</t>
  </si>
  <si>
    <t>UM12-6935-UM1211555/20/01</t>
  </si>
  <si>
    <t>075860541  Bereżański Janusz 075860541</t>
  </si>
  <si>
    <t>‭075860541‬</t>
  </si>
  <si>
    <t>001/002/6935-UM0111760/20/01</t>
  </si>
  <si>
    <t>01096-6935-UM0111760/20</t>
  </si>
  <si>
    <t>001/002/6935-UM0112149/21/01</t>
  </si>
  <si>
    <t>01378-6935-UM0112149/21</t>
  </si>
  <si>
    <t>075867215  Stowarzyszenie "Instytut Badań i Inicjatyw Społecznych"  075867215</t>
  </si>
  <si>
    <t>‭075867215‬</t>
  </si>
  <si>
    <t>001/002/6935-UM0613048/22/01</t>
  </si>
  <si>
    <t>02331-6935-UM0613048/22</t>
  </si>
  <si>
    <t>075873641  MK Zarządzanie Sp. z o.o.  075873641</t>
  </si>
  <si>
    <t>‭075873641‬</t>
  </si>
  <si>
    <t>001/002/6935-UM0111759/20/01</t>
  </si>
  <si>
    <t>01075-6935-UM0111759/20</t>
  </si>
  <si>
    <t>075875066  Szydłowski Jakub 075875066</t>
  </si>
  <si>
    <t>‭075875066‬</t>
  </si>
  <si>
    <t>001/002/6935-UM0111712/19/01</t>
  </si>
  <si>
    <t>01193-6935-UM0111712/19</t>
  </si>
  <si>
    <t>075812134  STOWARZYSZENIE STOP WASTING POLSKA  075812134</t>
  </si>
  <si>
    <t>‭075812134‬</t>
  </si>
  <si>
    <t>001/002/6935-UM0714339/21/01</t>
  </si>
  <si>
    <t>02728-6935-UM0714339/21</t>
  </si>
  <si>
    <t>075891584  Małłek Aleksander 075891584</t>
  </si>
  <si>
    <t>‭075891584‬</t>
  </si>
  <si>
    <t>001/002/6935-UM1512737/20/01</t>
  </si>
  <si>
    <t>01818-6935-UM1512737/20</t>
  </si>
  <si>
    <t>075895160  Żukowski Michał 075895160</t>
  </si>
  <si>
    <t>‭075895160‬</t>
  </si>
  <si>
    <t>001/002/6935-UM1611474/21/01</t>
  </si>
  <si>
    <t>00914-6935-UM1611474/21</t>
  </si>
  <si>
    <t>075895605  Kusior Przemysław 075895605</t>
  </si>
  <si>
    <t>‭075895605‬</t>
  </si>
  <si>
    <t>001/002/6935-UM0611207/19/01</t>
  </si>
  <si>
    <t>01350-6935-UM0611207/19</t>
  </si>
  <si>
    <t>075896865  Moszumańska Agata 075896865</t>
  </si>
  <si>
    <t>‭075896865‬</t>
  </si>
  <si>
    <t>001/002/6935-UM1111646/20/01</t>
  </si>
  <si>
    <t>00972-6935-UM1111646/20</t>
  </si>
  <si>
    <t>433387/N/PL</t>
  </si>
  <si>
    <t>UM11-6935-UM1111646/20/01</t>
  </si>
  <si>
    <t>075902912  Grzeszczyk Grażyna 075902912</t>
  </si>
  <si>
    <t>‭075902912‬</t>
  </si>
  <si>
    <t>001/002/6935-UM0713349/20/01</t>
  </si>
  <si>
    <t>02077-6935-UM0713349/20</t>
  </si>
  <si>
    <t>075905340  Koło Gospodyń Wiejskich w Małoszowie  075905340</t>
  </si>
  <si>
    <t>‭075905340‬</t>
  </si>
  <si>
    <t>001/002/6935-UM1311897/21/01</t>
  </si>
  <si>
    <t>01239-6935-UM1311897/21</t>
  </si>
  <si>
    <t>075908432  Naparty Mikołaj 075908432</t>
  </si>
  <si>
    <t>‭075908432‬</t>
  </si>
  <si>
    <t>001/003/6935-UM1512731/20/01</t>
  </si>
  <si>
    <t>01778-6935-UM1512731/20</t>
  </si>
  <si>
    <t>075912516  Banach Jacek 075912516</t>
  </si>
  <si>
    <t>‭075912516‬</t>
  </si>
  <si>
    <t>001/002/6935-UM0811160/20/01</t>
  </si>
  <si>
    <t>00696-6935-UM0811160/20</t>
  </si>
  <si>
    <t>075920281  Linka Daniel 075920281</t>
  </si>
  <si>
    <t>‭075920281‬</t>
  </si>
  <si>
    <t>001/002/6935-UM1512739/20/01</t>
  </si>
  <si>
    <t>01675-6935-UM1512739/20</t>
  </si>
  <si>
    <t>075920533  Piwowarczyk Szymon 075920533</t>
  </si>
  <si>
    <t>‭075920533‬</t>
  </si>
  <si>
    <t>001/003/6935-UM1211589/20/01</t>
  </si>
  <si>
    <t>01103-6935-UM1211589/20</t>
  </si>
  <si>
    <t>426079/N/PL</t>
  </si>
  <si>
    <t>UM12-6935-UM1211589/20/01</t>
  </si>
  <si>
    <t>075921614  Allsenses Poland Spółka z ograniczoną odpowiedzialnością Spółka Komandytowa Allsenses Poland Sp. z o. o. Sp. k 075921614</t>
  </si>
  <si>
    <t>‭075921614‬</t>
  </si>
  <si>
    <t>001/002/6935-UM1513253/21/01</t>
  </si>
  <si>
    <t>02062-6935-UM1513253/21</t>
  </si>
  <si>
    <t>075923520  Kowalski Walenty 075923520</t>
  </si>
  <si>
    <t>‭075923520‬</t>
  </si>
  <si>
    <t>001/002/6935-UM1512734/20/01</t>
  </si>
  <si>
    <t>01922-6935-UM1512734/20</t>
  </si>
  <si>
    <t>075934050  Binięda Tomasz 075934050</t>
  </si>
  <si>
    <t>‭075934050‬</t>
  </si>
  <si>
    <t>001/002/6935-UM1512738/20/01</t>
  </si>
  <si>
    <t>01770-6935-UM1512738/20</t>
  </si>
  <si>
    <t>075940285  Kielar Tomasz 075940285</t>
  </si>
  <si>
    <t>‭075940285‬</t>
  </si>
  <si>
    <t>001/002/6935-UM0313195/21/01</t>
  </si>
  <si>
    <t>01654-6935-UM0313195/21</t>
  </si>
  <si>
    <t>075945203  Koło Gospodyń Wiejskich w Wilanowie  075945203</t>
  </si>
  <si>
    <t>‭075945203‬</t>
  </si>
  <si>
    <t>001/002/6935-UM1312043/22/01</t>
  </si>
  <si>
    <t>01370-6935-UM1312043/22</t>
  </si>
  <si>
    <t>075807032  Chorzela Agnieszka 075807032</t>
  </si>
  <si>
    <t>‭075807032‬</t>
  </si>
  <si>
    <t>001/003/6935-UM1410914/19/01</t>
  </si>
  <si>
    <t>00667-6935-UM1410914/19</t>
  </si>
  <si>
    <t>075951541  URODZINKI U HALINKI S.C. KAROLINA KOY, MAŁGORZATA SZTYBÓR  075951541</t>
  </si>
  <si>
    <t>‭075951541‬</t>
  </si>
  <si>
    <t>001/002/6935-UM1111682/20/01</t>
  </si>
  <si>
    <t>01048-6935-UM1111682/20</t>
  </si>
  <si>
    <t>075953431  Zdon Jakub 075953431</t>
  </si>
  <si>
    <t>‭075953431‬</t>
  </si>
  <si>
    <t>001/002/6935-UM1513249/21/01</t>
  </si>
  <si>
    <t>02135-6935-UM1513249/21</t>
  </si>
  <si>
    <t>075958254  HOTEL WIENIAWA SPÓŁKA Z OGRANICZONĄ ODPOWIEDZIALNOŚCIĄ Hotel WIENIAWA Sp.zo.o. 075958254</t>
  </si>
  <si>
    <t>‭075958254‬</t>
  </si>
  <si>
    <t>001/002/6935-UM1111650/20/01/W01</t>
  </si>
  <si>
    <t>01066-6935-UM1111650/20</t>
  </si>
  <si>
    <t>075959200  Lisowski Karol 075959200</t>
  </si>
  <si>
    <t>‭075959200‬</t>
  </si>
  <si>
    <t>001/002/6935-UM1411435/21/01/W01</t>
  </si>
  <si>
    <t>075967385  Łysakowski Adam 075967385</t>
  </si>
  <si>
    <t>‭075967385‬</t>
  </si>
  <si>
    <t>001/002/6935-UM1111971/21/01</t>
  </si>
  <si>
    <t>01317-6935-UM1111971/21</t>
  </si>
  <si>
    <t>075969484  Koło Gospodyń Wiejskich i Gospodarzy w Mieronicach  075969484</t>
  </si>
  <si>
    <t>‭075969484‬</t>
  </si>
  <si>
    <t>001/002/6935-UM1312041/22/01</t>
  </si>
  <si>
    <t>01378-6935-UM1312041/22</t>
  </si>
  <si>
    <t>075090375  Szenk Justyna 075090375</t>
  </si>
  <si>
    <t>‭075090375‬</t>
  </si>
  <si>
    <t>001/002/6935-UM0810827/19/01</t>
  </si>
  <si>
    <t>00497-6935-UM0810827/19</t>
  </si>
  <si>
    <t>408241/N/PL</t>
  </si>
  <si>
    <t>UM08-6935-UM0810827/19/01</t>
  </si>
  <si>
    <t>6273.04</t>
  </si>
  <si>
    <t>075980451  Błachut Ewa 075980451</t>
  </si>
  <si>
    <t>‭075980451‬</t>
  </si>
  <si>
    <t>001/002/6935-UM1211910/21/01</t>
  </si>
  <si>
    <t>01248-6935-UM1211910/21</t>
  </si>
  <si>
    <t>074760634  Stawski Marcin 074760634</t>
  </si>
  <si>
    <t>‭074760634‬</t>
  </si>
  <si>
    <t>001/002/6935-UM1512276/19/01</t>
  </si>
  <si>
    <t>01392-6935-UM1512276/19</t>
  </si>
  <si>
    <t>075986356  P.H.U. Rolmax s.c. J. Wałęsa, D. Jaśkiewicz, D. Wałęsa P.H.U.Rolmax S.C. 075986356</t>
  </si>
  <si>
    <t>‭075986356‬</t>
  </si>
  <si>
    <t>001/002/6935-UM1512815/20/01</t>
  </si>
  <si>
    <t>01856-6935-UM1512815/20</t>
  </si>
  <si>
    <t>076046164  Piekarnia Kowalczyk Spółka z ograniczoną odpowiedzialnością  076046164</t>
  </si>
  <si>
    <t>‭076046164‬</t>
  </si>
  <si>
    <t>001/002/6935-UM0713368/20/01</t>
  </si>
  <si>
    <t>02328-6935-UM0713368/20</t>
  </si>
  <si>
    <t>076047100  Holc Irmina 076047100</t>
  </si>
  <si>
    <t>‭076047100‬</t>
  </si>
  <si>
    <t>001/002/6935-UM0111816/20/01</t>
  </si>
  <si>
    <t>01101-6935-UM0111816/20</t>
  </si>
  <si>
    <t>076050762  Strażyńska Wiktoria 076050762</t>
  </si>
  <si>
    <t>‭076050762‬</t>
  </si>
  <si>
    <t>001/002/6935-UM0811094/20/01</t>
  </si>
  <si>
    <t>00694-6935-UM0811094/20</t>
  </si>
  <si>
    <t>076056122  B BRANDS SPÓŁKA Z OGRANICZONĄ ODPOWIEDZIALNOŚCIĄ SPÓŁKA KOMANDYTOWA  076056122</t>
  </si>
  <si>
    <t>‭076056122‬</t>
  </si>
  <si>
    <t>001/002/6935-UM0612144/20/01</t>
  </si>
  <si>
    <t>01826-6935-UM0612144/20</t>
  </si>
  <si>
    <t>076057346  Witczak Mariusz 076057346</t>
  </si>
  <si>
    <t>‭076057346‬</t>
  </si>
  <si>
    <t>001/002/6935-UM0410895/20/01</t>
  </si>
  <si>
    <t>00572-6935-UM0410895/20</t>
  </si>
  <si>
    <t>451056/N/PL</t>
  </si>
  <si>
    <t>UM04-6935-UM0410895/20/01</t>
  </si>
  <si>
    <t>076068464  SULOWSKI PRZEMYSŁAW 076068464</t>
  </si>
  <si>
    <t>‭076068464‬</t>
  </si>
  <si>
    <t>001/002/6935-UM1411298/21/01</t>
  </si>
  <si>
    <t>00844-6935-UM1411298/21</t>
  </si>
  <si>
    <t>076070671  Fundacja Mała Ojczyzna  076070671</t>
  </si>
  <si>
    <t>‭076070671‬</t>
  </si>
  <si>
    <t>001/002/6935-UM1011091/20/01, 001/002/6935-UM1011091/20/01, 001/002/6935-UM1011091/20/01</t>
  </si>
  <si>
    <t>00748-6935-UM1011091/20</t>
  </si>
  <si>
    <t>16-LIS-20, 16-LIS-20, 16-LIS-20</t>
  </si>
  <si>
    <t>451749/N/PL, 451692/N/PL, 451728/N/PL</t>
  </si>
  <si>
    <t>UM10-6935-UM1011091/20/02, UM10-6935-UM1011091/20/01, UM10-6935-UM1011091/20/01M</t>
  </si>
  <si>
    <t>02-WRZ-22, 02-WRZ-22, 02-WRZ-22</t>
  </si>
  <si>
    <t>076095386  PBS Holding Sp. z o.o.  076095386</t>
  </si>
  <si>
    <t>‭076095386‬</t>
  </si>
  <si>
    <t>001/002/6935-UM1512827/20/01</t>
  </si>
  <si>
    <t>01821-6935-UM1512827/20</t>
  </si>
  <si>
    <t>7000-9015-992100-20-080301020911100-1420-0910000003A-000000-000000</t>
  </si>
  <si>
    <t>076095805  Spółdzielnia Producentów Sroczewo  076095805</t>
  </si>
  <si>
    <t>‭076095805‬</t>
  </si>
  <si>
    <t>Z-6901569082005722076095805</t>
  </si>
  <si>
    <t>OR15/69080/U/13/22</t>
  </si>
  <si>
    <t>076124022  Forszt Patrik 076124022</t>
  </si>
  <si>
    <t>‭076124022‬</t>
  </si>
  <si>
    <t>001/002/6935-UM0111814/20/01</t>
  </si>
  <si>
    <t>01119-6935-UM0111814/20</t>
  </si>
  <si>
    <t>076125021  Zakład Ogólnobudowlany M-R "SYSTEM" Ryszard Wojewódka Z.O. M-R "SYSTEM" Ryszard Wojewódka 076125021</t>
  </si>
  <si>
    <t>‭076125021‬</t>
  </si>
  <si>
    <t>001/002/6935-UM0410901/20/01</t>
  </si>
  <si>
    <t>00627-6935-UM0410901/20</t>
  </si>
  <si>
    <t>076126941  Mikołajczyk Sylwester 076126941</t>
  </si>
  <si>
    <t>‭076126941‬</t>
  </si>
  <si>
    <t>001/002/6935-UM0612801/21/01</t>
  </si>
  <si>
    <t>02325-6935-UM0612801/21</t>
  </si>
  <si>
    <t>076128722  Grabowski Piotr 076128722</t>
  </si>
  <si>
    <t>‭076128722‬</t>
  </si>
  <si>
    <t>001/002/6935-UM0612108/20/01</t>
  </si>
  <si>
    <t>01785-6935-UM0612108/20</t>
  </si>
  <si>
    <t>076143472  "STOWARZYSZENIE U SĄSIADA"  076143472</t>
  </si>
  <si>
    <t>‭076143472‬</t>
  </si>
  <si>
    <t>001/003/6935-UM0111810/20/01</t>
  </si>
  <si>
    <t>01071-6935-UM0111810/20</t>
  </si>
  <si>
    <t>366494/N/PL</t>
  </si>
  <si>
    <t>UM01-6935-UM0111810/20/01</t>
  </si>
  <si>
    <t>076145280  Falfus Michał 076145280</t>
  </si>
  <si>
    <t>‭076145280‬</t>
  </si>
  <si>
    <t>001/002/6935-UM1311523/20/01</t>
  </si>
  <si>
    <t>01007-6935-UM1311523/20</t>
  </si>
  <si>
    <t>076150396  Miejskie Stowarzyszenie Kultury Fizycznej, Sportu i Turystyki w Człuchowie  076150396</t>
  </si>
  <si>
    <t>‭076150396‬</t>
  </si>
  <si>
    <t>001/002/6935-UM1112435/22/01</t>
  </si>
  <si>
    <t>01451-6935-UM1112435/22</t>
  </si>
  <si>
    <t>076158650  Adamski Franciszek 076158650</t>
  </si>
  <si>
    <t>‭076158650‬</t>
  </si>
  <si>
    <t>001/002/6935-UM0111909/20/01</t>
  </si>
  <si>
    <t>01198-6935-UM0111909/20</t>
  </si>
  <si>
    <t>075638402  Stowarzyszenie Przedsiębiorcy Pro Publico Bono  075638402</t>
  </si>
  <si>
    <t>‭075638402‬</t>
  </si>
  <si>
    <t>001/002/6935-UM0712796/19/01</t>
  </si>
  <si>
    <t>01740-6935-UM0712796/19</t>
  </si>
  <si>
    <t>076193196  Sieńkowska-Pałka Grażyna 076193196</t>
  </si>
  <si>
    <t>‭076193196‬</t>
  </si>
  <si>
    <t>001/003/6935-UM0111685/19/01</t>
  </si>
  <si>
    <t>00925-6935-UM0111685/19</t>
  </si>
  <si>
    <t>076195046  Rogalski Dawid 076195046</t>
  </si>
  <si>
    <t>‭076195046‬</t>
  </si>
  <si>
    <t>001/002/6935-UM1610840/19/01</t>
  </si>
  <si>
    <t>00674-6935-UM1610840/19</t>
  </si>
  <si>
    <t>067289391  Olejnik-Czerwonka Irmina 067289391</t>
  </si>
  <si>
    <t>‭067289391‬</t>
  </si>
  <si>
    <t>001/002/6935-UM1610899/19/01</t>
  </si>
  <si>
    <t>00604-6935-UM1610899/19</t>
  </si>
  <si>
    <t>075974340  Krysa Dariusz 075974340</t>
  </si>
  <si>
    <t>‭075974340‬</t>
  </si>
  <si>
    <t>001/002/6935-UM0911852/19/01</t>
  </si>
  <si>
    <t>01109-6935-UM0911852/19</t>
  </si>
  <si>
    <t>7000-9005-992100-20-080301020911100-1420-0910000003A-000000-000000</t>
  </si>
  <si>
    <t>076259781  Spółdzielnia Producentów Trzody Chlewnej MOSZ-PIGMOS  076259781</t>
  </si>
  <si>
    <t>‭076259781‬</t>
  </si>
  <si>
    <t>Z-6900569082001221076259781</t>
  </si>
  <si>
    <t>OR05/69080/U/4/21</t>
  </si>
  <si>
    <t>076284100  Fundacja "CHMIELARZ"  076284100</t>
  </si>
  <si>
    <t>‭076284100‬</t>
  </si>
  <si>
    <t>001/002/6935-UM0112188/21/01</t>
  </si>
  <si>
    <t>01375-6935-UM0112188/21</t>
  </si>
  <si>
    <t>075619202  Stowarzyszenie Przyjaciół Dębskiej Kuźni  075619202</t>
  </si>
  <si>
    <t>‭075619202‬</t>
  </si>
  <si>
    <t>001/002/6935-UM0810836/19/01</t>
  </si>
  <si>
    <t>00491-6935-UM0810836/19</t>
  </si>
  <si>
    <t>076328150  Aqvador Spółka z ograniczoną odpowiedzialnością  076328150</t>
  </si>
  <si>
    <t>‭076328150‬</t>
  </si>
  <si>
    <t>001/002/6935-UM0811114/20/01</t>
  </si>
  <si>
    <t>00687-6935-UM0811114/20</t>
  </si>
  <si>
    <t>076357423  ALULINE S.C. EMILIA CHROSTOWSKA, PRZEMYSŁAW DĄBROWSKI  076357423</t>
  </si>
  <si>
    <t>‭076357423‬</t>
  </si>
  <si>
    <t>001/002/6935-UM1010954/19/01</t>
  </si>
  <si>
    <t>00710-6935-UM1010954/19</t>
  </si>
  <si>
    <t>076369361  Pawlak Maciej 076369361</t>
  </si>
  <si>
    <t>‭076369361‬</t>
  </si>
  <si>
    <t>001/002/6935-UM1611445/21/01</t>
  </si>
  <si>
    <t>00910-6935-UM1611445/21</t>
  </si>
  <si>
    <t>076391040  Bielang Spółka z ograniczoną odpowiedzialnością  076391040</t>
  </si>
  <si>
    <t>‭076391040‬</t>
  </si>
  <si>
    <t>001/002/6935-UM0811116/20/01</t>
  </si>
  <si>
    <t>00713-6935-UM0811116/20</t>
  </si>
  <si>
    <t>076438783  FUNDACJA Z DZIKIEJ WARMII  076438783</t>
  </si>
  <si>
    <t>‭076438783‬</t>
  </si>
  <si>
    <t>001/002/6935-UM1411144/20/01</t>
  </si>
  <si>
    <t>00758-6935-UM1411144/20</t>
  </si>
  <si>
    <t>447433/N/PL</t>
  </si>
  <si>
    <t>UM14-6935-UM1411144/20/01</t>
  </si>
  <si>
    <t>076471512  Ochotnicza Straż Pożarna w Nowych Ręczajach  076471512</t>
  </si>
  <si>
    <t>‭076471512‬</t>
  </si>
  <si>
    <t>001/002/6935-UM0713625/20/01</t>
  </si>
  <si>
    <t>02208-6935-UM0713625/20</t>
  </si>
  <si>
    <t>076473511  Stowarzyszenie Małopolski Klub Sportowy Kęty  076473511</t>
  </si>
  <si>
    <t>‭076473511‬</t>
  </si>
  <si>
    <t>001/002/6935-UM0612200/20/01</t>
  </si>
  <si>
    <t>01908-6935-UM0612200/20</t>
  </si>
  <si>
    <t>076476421  Ochotnicza Straż Pożarna w Turzu  076476421</t>
  </si>
  <si>
    <t>‭076476421‬</t>
  </si>
  <si>
    <t>001/002/6935-UM0713626/20/01</t>
  </si>
  <si>
    <t>02209-6935-UM0713626/20</t>
  </si>
  <si>
    <t>076481020  Stępień Karol 076481020</t>
  </si>
  <si>
    <t>‭076481020‬</t>
  </si>
  <si>
    <t>001/002/6935-UM0912315/20/01</t>
  </si>
  <si>
    <t>01568-6935-UM0912315/20</t>
  </si>
  <si>
    <t>076486341  STOWARZYSZENIE CZERWONE SZPILKI  076486341</t>
  </si>
  <si>
    <t>‭076486341‬</t>
  </si>
  <si>
    <t>001/002/6935-UM0612205/20/01</t>
  </si>
  <si>
    <t>01928-6935-UM0612205/20</t>
  </si>
  <si>
    <t>001/002/6935-UM0612851/21/01</t>
  </si>
  <si>
    <t>02236-6935-UM0612851/21</t>
  </si>
  <si>
    <t>076501655  Fundacja Pałac Ponary  076501655</t>
  </si>
  <si>
    <t>‭076501655‬</t>
  </si>
  <si>
    <t>001/003/6935-UM1411361/21/01</t>
  </si>
  <si>
    <t>00905-6935-UM1411361/21</t>
  </si>
  <si>
    <t>076505430  Pawlikowska-Dwojak Judyta 076505430</t>
  </si>
  <si>
    <t>‭076505430‬</t>
  </si>
  <si>
    <t>001/002/6935-UM0111887/20/01</t>
  </si>
  <si>
    <t>01341-6935-UM0111887/20</t>
  </si>
  <si>
    <t>075636270  Stowarzyszenie Spichlerz  075636270</t>
  </si>
  <si>
    <t>‭075636270‬</t>
  </si>
  <si>
    <t>001/002/6935-UM0111456/19/01</t>
  </si>
  <si>
    <t>00883-6935-UM0111456/19</t>
  </si>
  <si>
    <t>076515012  Rabiega Karol 076515012</t>
  </si>
  <si>
    <t>‭076515012‬</t>
  </si>
  <si>
    <t>001/002/6935-UM1512917/20/01</t>
  </si>
  <si>
    <t>01834-6935-UM1512917/20</t>
  </si>
  <si>
    <t>001/002/6935-UM1513091/21/01</t>
  </si>
  <si>
    <t>01977-6935-UM1513091/21</t>
  </si>
  <si>
    <t>076517324  Bęben Marek 076517324</t>
  </si>
  <si>
    <t>‭076517324‬</t>
  </si>
  <si>
    <t>001/002/6935-UM0912314/20/01</t>
  </si>
  <si>
    <t>01455-6935-UM0912314/20</t>
  </si>
  <si>
    <t>076520206  Pasierbska Małgorzata 076520206</t>
  </si>
  <si>
    <t>‭076520206‬</t>
  </si>
  <si>
    <t>001/002/6935-UM0410850/20/01</t>
  </si>
  <si>
    <t>00520-6935-UM0410850/20</t>
  </si>
  <si>
    <t>7000-9008-992100-20-080301020911100-1420-0910000003A-000000-000000</t>
  </si>
  <si>
    <t>076520415  PG-AGRA SPÓŁKA Z OGRANICZONĄ ODPOWIEDZIALNOŚCIĄ  076520415</t>
  </si>
  <si>
    <t>‭076520415‬</t>
  </si>
  <si>
    <t>Z-6900869082001121076520415</t>
  </si>
  <si>
    <t>OR08/69080/U/4/21</t>
  </si>
  <si>
    <t>076525385  PODKARPACKI BROWAR RZEMIEŚLNICZY CHALLENGER SP Z O O  076525385</t>
  </si>
  <si>
    <t>‭076525385‬</t>
  </si>
  <si>
    <t>001/002/6935-UM0912874/21/01</t>
  </si>
  <si>
    <t>01803-6935-UM0912874/21</t>
  </si>
  <si>
    <t>071718195  Olczak Bogusława 071718195</t>
  </si>
  <si>
    <t>‭071718195‬</t>
  </si>
  <si>
    <t>001/002/6935-UM0111463/19/01</t>
  </si>
  <si>
    <t>01005-6935-UM0111463/19</t>
  </si>
  <si>
    <t>076528092  KRZYŻOWSKI ADAM 076528092</t>
  </si>
  <si>
    <t>‭076528092‬</t>
  </si>
  <si>
    <t>001/002/6935-UM1211917/21/01</t>
  </si>
  <si>
    <t>01307-6935-UM1211917/21</t>
  </si>
  <si>
    <t>076528914  Mackiewicz Fabian 076528914</t>
  </si>
  <si>
    <t>‭076528914‬</t>
  </si>
  <si>
    <t>001/002/6935-UM0410902/20/01</t>
  </si>
  <si>
    <t>00576-6935-UM0410902/20</t>
  </si>
  <si>
    <t>076529636  Orawska-Kukieła Magdalena 076529636</t>
  </si>
  <si>
    <t>‭076529636‬</t>
  </si>
  <si>
    <t>001/002/6935-UM0912367/20/01</t>
  </si>
  <si>
    <t>01644-6935-UM0912367/20</t>
  </si>
  <si>
    <t>076531246  Pajowind Spółka Cywilna  076531246</t>
  </si>
  <si>
    <t>‭076531246‬</t>
  </si>
  <si>
    <t>001/002/6935-UM1513031/20/01</t>
  </si>
  <si>
    <t>01985-6935-UM1513031/20</t>
  </si>
  <si>
    <t>076534974  Pawłowski Łukasz 076534974</t>
  </si>
  <si>
    <t>‭076534974‬</t>
  </si>
  <si>
    <t>001/002/6935-UM1611197/20/01</t>
  </si>
  <si>
    <t>00753-6935-UM1611197/20</t>
  </si>
  <si>
    <t>068724100  Tomaszewicz Krzysztof 068724100</t>
  </si>
  <si>
    <t>‭068724100‬</t>
  </si>
  <si>
    <t>001/002/6935-UM1610965/19/01</t>
  </si>
  <si>
    <t>00577-6935-UM1610965/19</t>
  </si>
  <si>
    <t>076536054  Piasecki Paweł 076536054</t>
  </si>
  <si>
    <t>‭076536054‬</t>
  </si>
  <si>
    <t>001/003/6935-UM0811241/21/01</t>
  </si>
  <si>
    <t>00764-6935-UM0811241/21</t>
  </si>
  <si>
    <t>7000-9001-992100-20-080301020911100-1420-0910000003A-000000-000000</t>
  </si>
  <si>
    <t>076542925  ZIEMNIAK TEAM Sp. z o.o. Ziemniak TEAM 076542925</t>
  </si>
  <si>
    <t>‭076542925‬</t>
  </si>
  <si>
    <t>Z-6900169082001121076542925</t>
  </si>
  <si>
    <t>OR01/69080/U/4/21</t>
  </si>
  <si>
    <t>076542966  FUNDACJA POLSKA RADA ŻYWIENIA  076542966</t>
  </si>
  <si>
    <t>‭076542966‬</t>
  </si>
  <si>
    <t>001/002/6935-UM0713670/20/01</t>
  </si>
  <si>
    <t>02377-6935-UM0713670/20</t>
  </si>
  <si>
    <t>001/002/6935-UM0713674/20/01</t>
  </si>
  <si>
    <t>02385-6935-UM0713674/20</t>
  </si>
  <si>
    <t>076547574  INTERWEISS SPÓŁKA Z OGRANICZONĄ ODPOWIEDZIALNOŚCIĄ  076547574</t>
  </si>
  <si>
    <t>‭076547574‬</t>
  </si>
  <si>
    <t>001/002/6935-UM0912379/20/01</t>
  </si>
  <si>
    <t>01559-6935-UM0912379/20</t>
  </si>
  <si>
    <t>446810/N/PL</t>
  </si>
  <si>
    <t>UM09-6935-UM0912379/20/01</t>
  </si>
  <si>
    <t>335.33</t>
  </si>
  <si>
    <t>076548263  Szewczyk Tomasz 076548263</t>
  </si>
  <si>
    <t>‭076548263‬</t>
  </si>
  <si>
    <t>001/002/6935-UM0713905/21/01</t>
  </si>
  <si>
    <t>02378-6935-UM0713905/21</t>
  </si>
  <si>
    <t>076561944  Towarzystwo Miłośników Ziemi Średzkiej  076561944</t>
  </si>
  <si>
    <t>‭076561944‬</t>
  </si>
  <si>
    <t>001/002/6935-UM0111928/20/01</t>
  </si>
  <si>
    <t>01195-6935-UM0111928/20</t>
  </si>
  <si>
    <t>076563545  Poterek Roman 076563545</t>
  </si>
  <si>
    <t>‭076563545‬</t>
  </si>
  <si>
    <t>001/003/6935-UM0912064/20/01</t>
  </si>
  <si>
    <t>01270-6935-UM0912064/20</t>
  </si>
  <si>
    <t>076570266  Półtorak Romana 076570266</t>
  </si>
  <si>
    <t>‭076570266‬</t>
  </si>
  <si>
    <t>001/002/6935-UM1512484/19/02</t>
  </si>
  <si>
    <t>01562-6935-UM1512484/19</t>
  </si>
  <si>
    <t>076570811  STOWARZYSZENIE ROZWOJU GMINY PLEŚNA "TY TEŻ"  076570811</t>
  </si>
  <si>
    <t>‭076570811‬</t>
  </si>
  <si>
    <t>001/002/6935-UM0612679/21/01</t>
  </si>
  <si>
    <t>02196-6935-UM0612679/21</t>
  </si>
  <si>
    <t>076580706  Dąbrowska Dorota 076580706</t>
  </si>
  <si>
    <t>‭076580706‬</t>
  </si>
  <si>
    <t>001/002/6935-UM1513020/20/01</t>
  </si>
  <si>
    <t>01978-6935-UM1513020/20</t>
  </si>
  <si>
    <t>076581461  Gminne Zrzeszenie Ludowe Zespoły Sportowe  076581461</t>
  </si>
  <si>
    <t>‭076581461‬</t>
  </si>
  <si>
    <t>001/002/6935-UM0811215/21/01</t>
  </si>
  <si>
    <t>00707-6935-UM0811215/21</t>
  </si>
  <si>
    <t>076583623  Zborowski Damian 076583623</t>
  </si>
  <si>
    <t>‭076583623‬</t>
  </si>
  <si>
    <t>001/003/6935-UM0811238/21/01</t>
  </si>
  <si>
    <t>00732-6935-UM0811238/21</t>
  </si>
  <si>
    <t>076589260  Marzol Danuta 076589260</t>
  </si>
  <si>
    <t>‭076589260‬</t>
  </si>
  <si>
    <t>001/002/6935-UM1513394/21/01</t>
  </si>
  <si>
    <t>02245-6935-UM1513394/21</t>
  </si>
  <si>
    <t>076590416  Czaja Artur 076590416</t>
  </si>
  <si>
    <t>‭076590416‬</t>
  </si>
  <si>
    <t>001/002/6935-UM1111872/20/01</t>
  </si>
  <si>
    <t>01111-6935-UM1111872/20</t>
  </si>
  <si>
    <t>076593296  Sowiński Marek 076593296</t>
  </si>
  <si>
    <t>‭076593296‬</t>
  </si>
  <si>
    <t>001/002/6935-UM1611462/21/01</t>
  </si>
  <si>
    <t>00913-6935-UM1611462/21</t>
  </si>
  <si>
    <t>076703055  S.Instal sp. z.o.o. S.instal sp. z o.o. 076703055</t>
  </si>
  <si>
    <t>‭076703055‬</t>
  </si>
  <si>
    <t>001/003/6935-UM1211694/20/01</t>
  </si>
  <si>
    <t>01122-6935-UM1211694/20</t>
  </si>
  <si>
    <t>001/003/6935-UM1212012/21/01</t>
  </si>
  <si>
    <t>01343-6935-UM1212012/21</t>
  </si>
  <si>
    <t>076703510  Grzenkowicz Katarzyna 076703510</t>
  </si>
  <si>
    <t>‭076703510‬</t>
  </si>
  <si>
    <t>001/002/6935-UM1111821/20/01</t>
  </si>
  <si>
    <t>01194-6935-UM1111821/20</t>
  </si>
  <si>
    <t>076704574  3D-TAL Andrzej Spychała, Paweł Spychała i Marta Lemieszka spółka cywilna 3D-TAL s.c. 076704574</t>
  </si>
  <si>
    <t>‭076704574‬</t>
  </si>
  <si>
    <t>001/002/6935-UM0410894/20/01</t>
  </si>
  <si>
    <t>00548-6935-UM0410894/20</t>
  </si>
  <si>
    <t>076705926  Bigaj Marek 076705926</t>
  </si>
  <si>
    <t>‭076705926‬</t>
  </si>
  <si>
    <t>001/002/6935-UM0112010/21/01</t>
  </si>
  <si>
    <t>01248-6935-UM0112010/21</t>
  </si>
  <si>
    <t>076706353  Fundacja Polish Preppers Network  076706353</t>
  </si>
  <si>
    <t>‭076706353‬</t>
  </si>
  <si>
    <t>001/003/6935-UM1411277/20/01</t>
  </si>
  <si>
    <t>00809-6935-UM1411277/20</t>
  </si>
  <si>
    <t>076712670  Kondlewski Tomasz 076712670</t>
  </si>
  <si>
    <t>‭076712670‬</t>
  </si>
  <si>
    <t>001/002/6935-UM1111875/20/01</t>
  </si>
  <si>
    <t>01113-6935-UM1111875/20</t>
  </si>
  <si>
    <t>076717010  Malik Malwina 076717010</t>
  </si>
  <si>
    <t>‭076717010‬</t>
  </si>
  <si>
    <t>001/002/6935-UM0112015/21/01</t>
  </si>
  <si>
    <t>01297-6935-UM0112015/21</t>
  </si>
  <si>
    <t>076720120  STOWARZYSZENIE WĘDKARSKIE "OPORÓW" W OPOROWIE  076720120</t>
  </si>
  <si>
    <t>‭076720120‬</t>
  </si>
  <si>
    <t>001/002/6935-UM0511478/21/01</t>
  </si>
  <si>
    <t>01071-6935-UM0511478/21</t>
  </si>
  <si>
    <t>076724796  Machowska Justyna 076724796</t>
  </si>
  <si>
    <t>‭076724796‬</t>
  </si>
  <si>
    <t>001/002/6935-UM0912439/20/01</t>
  </si>
  <si>
    <t>01632-6935-UM0912439/20</t>
  </si>
  <si>
    <t>076727102  Bargieł Artur 076727102</t>
  </si>
  <si>
    <t>‭076727102‬</t>
  </si>
  <si>
    <t>001/002/6935-UM0912481/20/01</t>
  </si>
  <si>
    <t>01567-6935-UM0912481/20</t>
  </si>
  <si>
    <t>451577/N/PL</t>
  </si>
  <si>
    <t>UM09-6935-UM0912481/20/01</t>
  </si>
  <si>
    <t>076728454  Opolska Spółdzielnia Producentów Rolnych Opolska Spółdzielnia Producentów Rolnych 076728454</t>
  </si>
  <si>
    <t>‭076728454‬</t>
  </si>
  <si>
    <t>Z-6900869082002221076728454</t>
  </si>
  <si>
    <t>OR08/69080/U/6/21</t>
  </si>
  <si>
    <t>076736942  Rosołowski Liwiusz 076736942</t>
  </si>
  <si>
    <t>‭076736942‬</t>
  </si>
  <si>
    <t>001/002/6935-UM1512999/20/01</t>
  </si>
  <si>
    <t>01959-6935-UM1512999/20</t>
  </si>
  <si>
    <t>076743166  Parafia Rzymskokatolicka pw. św. Franciszka z Asyżu  076743166</t>
  </si>
  <si>
    <t>‭076743166‬</t>
  </si>
  <si>
    <t>001/002/6935-UM0612479/21/01</t>
  </si>
  <si>
    <t>02069-6935-UM0612479/21</t>
  </si>
  <si>
    <t>076745745  Fundacja Perspektywa  076745745</t>
  </si>
  <si>
    <t>‭076745745‬</t>
  </si>
  <si>
    <t>001/002/6935-UM1611281/21/01</t>
  </si>
  <si>
    <t>00822-6935-UM1611281/21</t>
  </si>
  <si>
    <t>076746416  Mieczkowski Krystian 076746416</t>
  </si>
  <si>
    <t>‭076746416‬</t>
  </si>
  <si>
    <t>001/002/6935-UM1112409/22/01</t>
  </si>
  <si>
    <t>01419-6935-UM1112409/22</t>
  </si>
  <si>
    <t>076746805  Kardas Stanisław 076746805</t>
  </si>
  <si>
    <t>‭076746805‬</t>
  </si>
  <si>
    <t>001/002/6935-UM1611332/21/01</t>
  </si>
  <si>
    <t>00800-6935-UM1611332/21</t>
  </si>
  <si>
    <t>068761636  Szymczak Maciej 068761636</t>
  </si>
  <si>
    <t>‭068761636‬</t>
  </si>
  <si>
    <t>001/002/6935-UM1513038/20/01, 001/002/6935-UM1513038/20/01</t>
  </si>
  <si>
    <t>01911-6935-UM1513038/20</t>
  </si>
  <si>
    <t>22-LIP-21, 22-LIP-21</t>
  </si>
  <si>
    <t>446938/N/PL, 446975/N/PL</t>
  </si>
  <si>
    <t>UM15-6935-UM1513038/20/01, UM15-6935-UM1513038/20/02</t>
  </si>
  <si>
    <t>18-LIP-22, 18-LIP-22</t>
  </si>
  <si>
    <t>076751341  Parafia Rzymskokatolicka Pw. Św. Ottona w Pyrzycach  076751341</t>
  </si>
  <si>
    <t>‭076751341‬</t>
  </si>
  <si>
    <t>001/002/6935-UM1611183/20/01</t>
  </si>
  <si>
    <t>00843-6935-UM1611183/20</t>
  </si>
  <si>
    <t>076759043  Pietrzak Ewa 076759043</t>
  </si>
  <si>
    <t>‭076759043‬</t>
  </si>
  <si>
    <t>001/002/6935-UM1611326/21/01</t>
  </si>
  <si>
    <t>00813-6935-UM1611326/21</t>
  </si>
  <si>
    <t>075210465  Nowak Mariusz 075210465</t>
  </si>
  <si>
    <t>‭075210465‬</t>
  </si>
  <si>
    <t>001/002/6935-UM0611804/20/01</t>
  </si>
  <si>
    <t>01732-6935-UM0611804/20</t>
  </si>
  <si>
    <t>076763805  Śpica Anna 076763805</t>
  </si>
  <si>
    <t>‭076763805‬</t>
  </si>
  <si>
    <t>001/002/6935-UM0211823/20/01</t>
  </si>
  <si>
    <t>01175-6935-UM0211823/20</t>
  </si>
  <si>
    <t>076764901  Bianga Mariusz 076764901</t>
  </si>
  <si>
    <t>‭076764901‬</t>
  </si>
  <si>
    <t>001/002/6935-UM1111964/21/01</t>
  </si>
  <si>
    <t>01216-6935-UM1111964/21</t>
  </si>
  <si>
    <t>076781274  Bartoszak Aleksandra 076781274</t>
  </si>
  <si>
    <t>‭076781274‬</t>
  </si>
  <si>
    <t>001/002/6935-UM1111969/21/01</t>
  </si>
  <si>
    <t>01277-6935-UM1111969/21</t>
  </si>
  <si>
    <t>076803623  Pieniak Konrad 076803623</t>
  </si>
  <si>
    <t>‭076803623‬</t>
  </si>
  <si>
    <t>001/003/6935-UM0713911/21/01</t>
  </si>
  <si>
    <t>02390-6935-UM0713911/21</t>
  </si>
  <si>
    <t>074740371  Kowalska-Dłużeń Ewa 074740371</t>
  </si>
  <si>
    <t>‭074740371‬</t>
  </si>
  <si>
    <t>001/002/6935-UM1512632/20/01</t>
  </si>
  <si>
    <t>01649-6935-UM1512632/20</t>
  </si>
  <si>
    <t>076808725  Wilczyński Andrzej 076808725</t>
  </si>
  <si>
    <t>‭076808725‬</t>
  </si>
  <si>
    <t>001/002/6935-UM1611196/20/01</t>
  </si>
  <si>
    <t>00741-6935-UM1611196/20</t>
  </si>
  <si>
    <t>076809456  Chodur Mariusz 076809456</t>
  </si>
  <si>
    <t>‭076809456‬</t>
  </si>
  <si>
    <t>001/002/6935-UM1111963/21/01</t>
  </si>
  <si>
    <t>01215-6935-UM1111963/21</t>
  </si>
  <si>
    <t>440381/N/PL</t>
  </si>
  <si>
    <t>UM11-6935-UM1111963/21/01</t>
  </si>
  <si>
    <t>076814072  Procner Adrianna 076814072</t>
  </si>
  <si>
    <t>‭076814072‬</t>
  </si>
  <si>
    <t>001/002/6935-UM0612449/21/01</t>
  </si>
  <si>
    <t>02045-6935-UM0612449/21</t>
  </si>
  <si>
    <t>076814874  Rykaczewska Agnieszka 076814874</t>
  </si>
  <si>
    <t>‭076814874‬</t>
  </si>
  <si>
    <t>001/002/6935-UM1011234/21/01</t>
  </si>
  <si>
    <t>00873-6935-UM1011234/21</t>
  </si>
  <si>
    <t>076820761  STOWARZYSZENIE MIAST PARTNERSKICH "PRZYJACIELE"  076820761</t>
  </si>
  <si>
    <t>‭076820761‬</t>
  </si>
  <si>
    <t>001/002/6935-UM1111959/21/01</t>
  </si>
  <si>
    <t>01259-6935-UM1111959/21</t>
  </si>
  <si>
    <t>076821594  Lizurej Tomasz 076821594</t>
  </si>
  <si>
    <t>‭076821594‬</t>
  </si>
  <si>
    <t>001/002/6935-UM1211841/21/01</t>
  </si>
  <si>
    <t>01329-6935-UM1211841/21</t>
  </si>
  <si>
    <t>076825266  Spółdzielnia Producentów Trzody Chlewnej "FARM-TUCZ"  076825266</t>
  </si>
  <si>
    <t>‭076825266‬</t>
  </si>
  <si>
    <t>Z-6900569082004021076825266</t>
  </si>
  <si>
    <t>OR05/69080/U/6/21</t>
  </si>
  <si>
    <t>076826315  Gminny Klub Sportowy SZTORM KOSAKOWO  076826315</t>
  </si>
  <si>
    <t>‭076826315‬</t>
  </si>
  <si>
    <t>001/002/6935-UM1111955/21/01</t>
  </si>
  <si>
    <t>01210-6935-UM1111955/21</t>
  </si>
  <si>
    <t>076828300  Marciniak Halina 076828300</t>
  </si>
  <si>
    <t>‭076828300‬</t>
  </si>
  <si>
    <t>001/002/6935-UM1512301/19/01</t>
  </si>
  <si>
    <t>01838-6935-UM1512301/19</t>
  </si>
  <si>
    <t>076830144  Spółdzielnia Producentów Przybyłów SP Przybyłów 076830144</t>
  </si>
  <si>
    <t>‭076830144‬</t>
  </si>
  <si>
    <t>Z-6901569082006221076830144</t>
  </si>
  <si>
    <t>OR15/69080/U/17/21</t>
  </si>
  <si>
    <t>076834052  Warzocha Tomasz 076834052</t>
  </si>
  <si>
    <t>‭076834052‬</t>
  </si>
  <si>
    <t>001/002/6935-UM0912537/21/01</t>
  </si>
  <si>
    <t>01592-6935-UM0912537/21</t>
  </si>
  <si>
    <t>076839635  Ciechańska Anna 076839635</t>
  </si>
  <si>
    <t>‭076839635‬</t>
  </si>
  <si>
    <t>001/002/6935-UM0312556/20/01</t>
  </si>
  <si>
    <t>01374-6935-UM0312556/20</t>
  </si>
  <si>
    <t>076845371  Koło Gospodyń Wiejskich w Mękarzowicach Mękarzanki  076845371</t>
  </si>
  <si>
    <t>‭076845371‬</t>
  </si>
  <si>
    <t>001/002/6935-UM1311903/21/01</t>
  </si>
  <si>
    <t>01237-6935-UM1311903/21</t>
  </si>
  <si>
    <t>076850401  Stowarzyszenie Nasz Wirów  076850401</t>
  </si>
  <si>
    <t>‭076850401‬</t>
  </si>
  <si>
    <t>001/002/6935-UM1611269/21/01</t>
  </si>
  <si>
    <t>00810-6935-UM1611269/21</t>
  </si>
  <si>
    <t>076853120  Kaczmarek Robert 076853120</t>
  </si>
  <si>
    <t>‭076853120‬</t>
  </si>
  <si>
    <t>001/002/6935-UM1513093/21/01</t>
  </si>
  <si>
    <t>01999-6935-UM1513093/21</t>
  </si>
  <si>
    <t>076863935  Bukraba Bartłomiej 076863935</t>
  </si>
  <si>
    <t>‭076863935‬</t>
  </si>
  <si>
    <t>001/002/6935-UM0112014/20/01</t>
  </si>
  <si>
    <t>01215-6935-UM0112014/20</t>
  </si>
  <si>
    <t>441805/N/PL</t>
  </si>
  <si>
    <t>UM01-6935-UM0112014/20/01</t>
  </si>
  <si>
    <t>076870244  Wierzba Marianna 076870244</t>
  </si>
  <si>
    <t>‭076870244‬</t>
  </si>
  <si>
    <t>001/002/6935-UM1411334/21/01</t>
  </si>
  <si>
    <t>00873-6935-UM1411334/21</t>
  </si>
  <si>
    <t>076879753  Ochotnicza Straż Pożarna w Chociszewie  076879753</t>
  </si>
  <si>
    <t>‭076879753‬</t>
  </si>
  <si>
    <t>001/002/6935-UM0511472/21/01</t>
  </si>
  <si>
    <t>01010-6935-UM0511472/21</t>
  </si>
  <si>
    <t>076897592  IPL SPÓŁKA Z OGRANICZONĄ ODPOWIEDZIALNOŚCIĄ IPL SP Z O.O. 076897592</t>
  </si>
  <si>
    <t>‭076897592‬</t>
  </si>
  <si>
    <t>001/003/6935-UM1211590/20/01</t>
  </si>
  <si>
    <t>01077-6935-UM1211590/20</t>
  </si>
  <si>
    <t>076898273  Piekoszewski Dariusz 076898273</t>
  </si>
  <si>
    <t>‭076898273‬</t>
  </si>
  <si>
    <t>001/002/6935-UM1411333/21/01</t>
  </si>
  <si>
    <t>00917-6935-UM1411333/21</t>
  </si>
  <si>
    <t>076905822  Klomfas Miron 076905822</t>
  </si>
  <si>
    <t>‭076905822‬</t>
  </si>
  <si>
    <t>001/003/6935-UM0212047/21/01</t>
  </si>
  <si>
    <t>01317-6935-UM0212047/21</t>
  </si>
  <si>
    <t>075732305  Wietrak Ewelina 075732305</t>
  </si>
  <si>
    <t>‭075732305‬</t>
  </si>
  <si>
    <t>001/003/6935-UM0111680/19/01</t>
  </si>
  <si>
    <t>01087-6935-UM0111680/19</t>
  </si>
  <si>
    <t>076912033  Szczepaniak Mariusz 076912033</t>
  </si>
  <si>
    <t>‭076912033‬</t>
  </si>
  <si>
    <t>001/002/6935-UM1513092/21/01</t>
  </si>
  <si>
    <t>02017-6935-UM1513092/21</t>
  </si>
  <si>
    <t>067860972  Stowarzyszenie Na Rzecz Rozwoju Gminy Krasne Jesteśmy Razem  067860972</t>
  </si>
  <si>
    <t>‭067860972‬</t>
  </si>
  <si>
    <t>001/002/6935-UM0713428/20/01</t>
  </si>
  <si>
    <t>02054-6935-UM0713428/20</t>
  </si>
  <si>
    <t>076919295  Fundacja Im. Św. Krzysztofa we Lwówku Śląskim  076919295</t>
  </si>
  <si>
    <t>‭076919295‬</t>
  </si>
  <si>
    <t>001/002/6935-UM0112013/21/01</t>
  </si>
  <si>
    <t>01252-6935-UM0112013/21</t>
  </si>
  <si>
    <t>076926214  Ożóg Jerzy 076926214</t>
  </si>
  <si>
    <t>‭076926214‬</t>
  </si>
  <si>
    <t>001/002/6935-UM0612656/21/02</t>
  </si>
  <si>
    <t>02135-6935-UM0612656/21</t>
  </si>
  <si>
    <t>076942853  KLUB SPORTOWY FLISAK W ZŁOTORII  076942853</t>
  </si>
  <si>
    <t>‭076942853‬</t>
  </si>
  <si>
    <t>001/002/6935-UM0212346/22/01</t>
  </si>
  <si>
    <t>01356-6935-UM0212346/22</t>
  </si>
  <si>
    <t>076942956  Zapart Krzysztof 076942956</t>
  </si>
  <si>
    <t>‭076942956‬</t>
  </si>
  <si>
    <t>001/002/6935-UM1311817/21/01</t>
  </si>
  <si>
    <t>01205-6935-UM1311817/21</t>
  </si>
  <si>
    <t>076949526  Koło Gospodyń Wiejskich "Wyszkowianki" w Wyszkowie  076949526</t>
  </si>
  <si>
    <t>‭076949526‬</t>
  </si>
  <si>
    <t>001/002/6935-UM1411354/21/01</t>
  </si>
  <si>
    <t>00931-6935-UM1411354/21</t>
  </si>
  <si>
    <t>076950925  C&amp;S SYSTEM SP Z O O  076950925</t>
  </si>
  <si>
    <t>‭076950925‬</t>
  </si>
  <si>
    <t>001/002/6935-UM1211915/21/01</t>
  </si>
  <si>
    <t>01344-6935-UM1211915/21</t>
  </si>
  <si>
    <t>076951603  Sołtys Szymon 076951603</t>
  </si>
  <si>
    <t>‭076951603‬</t>
  </si>
  <si>
    <t>001/002/6935-UM0612657/21/01</t>
  </si>
  <si>
    <t>02149-6935-UM0612657/21</t>
  </si>
  <si>
    <t>076952143  Ochotnicza Straż Pożarna Karsko  076952143</t>
  </si>
  <si>
    <t>‭076952143‬</t>
  </si>
  <si>
    <t>001/002/6935-UM1611355/21/01</t>
  </si>
  <si>
    <t>00833-6935-UM1611355/21</t>
  </si>
  <si>
    <t>076954393  DREW-WOOD SP Z O.O  076954393</t>
  </si>
  <si>
    <t>‭076954393‬</t>
  </si>
  <si>
    <t>001/003/6935-UM0511553/21/01</t>
  </si>
  <si>
    <t>00979-6935-UM0511553/21</t>
  </si>
  <si>
    <t>076971436  STOWARZYSZENIE PRZYJACIÓŁ EKSPOZYCJI ETNOGRAFICZNEJ LAMUS w Bierzwniku  076971436</t>
  </si>
  <si>
    <t>‭076971436‬</t>
  </si>
  <si>
    <t>001/002/6935-UM1611352/21/01</t>
  </si>
  <si>
    <t>00871-6935-UM1611352/21</t>
  </si>
  <si>
    <t>076972904  Łojek Cecylia 076972904</t>
  </si>
  <si>
    <t>‭076972904‬</t>
  </si>
  <si>
    <t>001/002/6935-UM0112055/21/01</t>
  </si>
  <si>
    <t>01259-6935-UM0112055/21</t>
  </si>
  <si>
    <t>433814/N/PL</t>
  </si>
  <si>
    <t>UM01-6935-UM0112055/21/01</t>
  </si>
  <si>
    <t>2669.6</t>
  </si>
  <si>
    <t>076976512  Rutkowski Adam 076976512</t>
  </si>
  <si>
    <t>‭076976512‬</t>
  </si>
  <si>
    <t>001/002/6935-UM0211987/21/01</t>
  </si>
  <si>
    <t>01265-6935-UM0211987/21</t>
  </si>
  <si>
    <t>417037/N/PL</t>
  </si>
  <si>
    <t>UM02-6935-UM0211987/21/01</t>
  </si>
  <si>
    <t>076976541  Rutkowski Przemysław 076976541</t>
  </si>
  <si>
    <t>‭076976541‬</t>
  </si>
  <si>
    <t>001/002/6935-UM0212069/21/01</t>
  </si>
  <si>
    <t>01286-6935-UM0212069/21</t>
  </si>
  <si>
    <t>076976802  Palej Dariusz 076976802</t>
  </si>
  <si>
    <t>‭076976802‬</t>
  </si>
  <si>
    <t>001/002/6935-UM0612601/21/01</t>
  </si>
  <si>
    <t>02128-6935-UM0612601/21</t>
  </si>
  <si>
    <t>076983896  Gminne Towarzystwo Sportowe Bojszowy GTS Bojszowy 076983896</t>
  </si>
  <si>
    <t>‭076983896‬</t>
  </si>
  <si>
    <t>001/002/6935-UM1211997/21/01</t>
  </si>
  <si>
    <t>01246-6935-UM1211997/21</t>
  </si>
  <si>
    <t>075735235  WM Wiatrowiec Energie Spółka z Ograniczoną Odpowiedzialnością WM Wiatrowiec Sp. Z O.O. 075735235</t>
  </si>
  <si>
    <t>‭075735235‬</t>
  </si>
  <si>
    <t>001/002/6935-UM1512487/19/01</t>
  </si>
  <si>
    <t>01654-6935-UM1512487/19</t>
  </si>
  <si>
    <t>078024565  English Dolina Karpia spółka z ograniczoną odpowiedzialnością  078024565</t>
  </si>
  <si>
    <t>‭078024565‬</t>
  </si>
  <si>
    <t>001/002/6935-UM0612849/21/01</t>
  </si>
  <si>
    <t>02303-6935-UM0612849/21</t>
  </si>
  <si>
    <t>078028484  Kuliga Małgorzata 078028484</t>
  </si>
  <si>
    <t>‭078028484‬</t>
  </si>
  <si>
    <t>001/002/6935-UM0912479/20/01</t>
  </si>
  <si>
    <t>01575-6935-UM0912479/20</t>
  </si>
  <si>
    <t>078038055  STOWARZYSZENIE KGW-RAZEM DLA GMINY CHĄŚNO  078038055</t>
  </si>
  <si>
    <t>‭078038055‬</t>
  </si>
  <si>
    <t>001/002/6935-UM0511627/21/01</t>
  </si>
  <si>
    <t>01014-6935-UM0511627/21</t>
  </si>
  <si>
    <t>078053241  Klub Sportowy Limanowa Forrest  078053241</t>
  </si>
  <si>
    <t>‭078053241‬</t>
  </si>
  <si>
    <t>001/002/6935-UM0612572/21/01</t>
  </si>
  <si>
    <t>02055-6935-UM0612572/21</t>
  </si>
  <si>
    <t>078058266  Stowarzyszenie "Godzianowskie Jutro"  078058266</t>
  </si>
  <si>
    <t>‭078058266‬</t>
  </si>
  <si>
    <t>001/002/6935-UM0511597/21/01</t>
  </si>
  <si>
    <t>01091-6935-UM0511597/21</t>
  </si>
  <si>
    <t>078059814  INGENIA S.A.  078059814</t>
  </si>
  <si>
    <t>‭078059814‬</t>
  </si>
  <si>
    <t>001/002/6935-UM1513232/21/01</t>
  </si>
  <si>
    <t>02113-6935-UM1513232/21</t>
  </si>
  <si>
    <t>078061641  Stowarzyszenie Barnowo na Kołach  078061641</t>
  </si>
  <si>
    <t>‭078061641‬</t>
  </si>
  <si>
    <t>001/002/6935-UM1112036/21/01</t>
  </si>
  <si>
    <t>01264-6935-UM1112036/21</t>
  </si>
  <si>
    <t>078062086  Socjeta Langer &amp; Partnerzy Spółka z ograniczoną odpowiedzialnością  078062086</t>
  </si>
  <si>
    <t>‭078062086‬</t>
  </si>
  <si>
    <t>001/002/6935-UM1513143/21/01</t>
  </si>
  <si>
    <t>02037-6935-UM1513143/21</t>
  </si>
  <si>
    <t>450842/N/PL</t>
  </si>
  <si>
    <t>UM15-6935-UM1513143/21/01</t>
  </si>
  <si>
    <t>35147.93</t>
  </si>
  <si>
    <t>078087492  Uzdejczyk-Kuzio Magdalena 078087492</t>
  </si>
  <si>
    <t>‭078087492‬</t>
  </si>
  <si>
    <t>001/002/6935-UM0912736/21/01</t>
  </si>
  <si>
    <t>01758-6935-UM0912736/21</t>
  </si>
  <si>
    <t>078090655  Hapka Krystyna 078090655</t>
  </si>
  <si>
    <t>‭078090655‬</t>
  </si>
  <si>
    <t>001/002/6935-UM1611176/20/01</t>
  </si>
  <si>
    <t>00720-6935-UM1611176/20</t>
  </si>
  <si>
    <t>078092493  Jędrachowicz Anna 078092493</t>
  </si>
  <si>
    <t>‭078092493‬</t>
  </si>
  <si>
    <t>001/002/6935-UM0511625/21/01</t>
  </si>
  <si>
    <t>01074-6935-UM0511625/21</t>
  </si>
  <si>
    <t>078107913  Surowiec Marek 078107913</t>
  </si>
  <si>
    <t>‭078107913‬</t>
  </si>
  <si>
    <t>001/003/6935-UM0912612/21/01</t>
  </si>
  <si>
    <t>01706-6935-UM0912612/21</t>
  </si>
  <si>
    <t>076720964  Rażewski Tomasz 076720964</t>
  </si>
  <si>
    <t>‭076720964‬</t>
  </si>
  <si>
    <t>001/002/6935-UM1111759/20/01</t>
  </si>
  <si>
    <t>01117-6935-UM1111759/20</t>
  </si>
  <si>
    <t>078138184  Stowarzyszenie LEPSZE JUTRO  078138184</t>
  </si>
  <si>
    <t>‭078138184‬</t>
  </si>
  <si>
    <t>001/002/6935-UM0613367/22/01</t>
  </si>
  <si>
    <t>02445-6935-UM0613367/22</t>
  </si>
  <si>
    <t>078141483  LOKOMOTIVE Spółka z ograniczoną odpowiedzialnością  078141483</t>
  </si>
  <si>
    <t>‭078141483‬</t>
  </si>
  <si>
    <t>001/002/6935-UM1513139/21/01</t>
  </si>
  <si>
    <t>02046-6935-UM1513139/21</t>
  </si>
  <si>
    <t>078141646  Hamera Group Spółka z ograniczoną odpowiedzialnością  078141646</t>
  </si>
  <si>
    <t>‭078141646‬</t>
  </si>
  <si>
    <t>001/002/6935-UM1513148/21/01</t>
  </si>
  <si>
    <t>02036-6935-UM1513148/21</t>
  </si>
  <si>
    <t>078151621  Muras Małgorzata 078151621</t>
  </si>
  <si>
    <t>‭078151621‬</t>
  </si>
  <si>
    <t>001/003/6935-UM0211886/21/01</t>
  </si>
  <si>
    <t>01145-6935-UM0211886/21</t>
  </si>
  <si>
    <t>438712/N/PL</t>
  </si>
  <si>
    <t>UM02-6935-UM0211886/21/01</t>
  </si>
  <si>
    <t>7000-9007-992100-20-080301020921100-1420-0910000003A-000000-000000</t>
  </si>
  <si>
    <t>078153615  GPR PORCUS SPÓŁKA Z OGRANICZONĄ ODPOWIEDZIALNOŚCIĄ  078153615</t>
  </si>
  <si>
    <t>‭078153615‬</t>
  </si>
  <si>
    <t>Z-6900769082002121078153615</t>
  </si>
  <si>
    <t>OR07/69080/U/2/21</t>
  </si>
  <si>
    <t>078160560  Spółdzielcza Grupa Producentów AGRO-COMPANY PLUS  078160560</t>
  </si>
  <si>
    <t>‭078160560‬</t>
  </si>
  <si>
    <t>Z-6900269082001921078160560</t>
  </si>
  <si>
    <t>OR02/69080/U/7/21</t>
  </si>
  <si>
    <t>076524155  Paciorek Andrzej 076524155</t>
  </si>
  <si>
    <t>‭076524155‬</t>
  </si>
  <si>
    <t>001/002/6935-UM0713589/20/01</t>
  </si>
  <si>
    <t>02239-6935-UM0713589/20</t>
  </si>
  <si>
    <t>078161690  Klub Sportowy "Victoria" Kałuszyn  078161690</t>
  </si>
  <si>
    <t>‭078161690‬</t>
  </si>
  <si>
    <t>001/002/6935-UM0714037/21/01</t>
  </si>
  <si>
    <t>02511-6935-UM0714037/21</t>
  </si>
  <si>
    <t>078162621  SPÓŁDZIELNIA RYBOWO  078162621</t>
  </si>
  <si>
    <t>‭078162621‬</t>
  </si>
  <si>
    <t>Z-6901569082004722078162621</t>
  </si>
  <si>
    <t>OR15/69080/U/9/22</t>
  </si>
  <si>
    <t>078163951  OCHOTNICZA STRAŻ POŻARNA w Uściu Gorlickim  078163951</t>
  </si>
  <si>
    <t>‭078163951‬</t>
  </si>
  <si>
    <t>001/002/6935-UM0612768/21/01</t>
  </si>
  <si>
    <t>02301-6935-UM0612768/21</t>
  </si>
  <si>
    <t>078179844  Ochotnicza Straż Pożarna w Siennicy  078179844</t>
  </si>
  <si>
    <t>‭078179844‬</t>
  </si>
  <si>
    <t>001/002/6935-UM0714033/21/01</t>
  </si>
  <si>
    <t>02470-6935-UM0714033/21</t>
  </si>
  <si>
    <t>078204963  Towarzystwo "Ziemia Sokólska"  078204963</t>
  </si>
  <si>
    <t>‭078204963‬</t>
  </si>
  <si>
    <t>001/002/6935-UM1011493/22/01</t>
  </si>
  <si>
    <t>01003-6935-UM1011493/22</t>
  </si>
  <si>
    <t>078243542  Radłowska Jolanta 078243542</t>
  </si>
  <si>
    <t>‭078243542‬</t>
  </si>
  <si>
    <t>001/002/6935-UM1611441/21/01</t>
  </si>
  <si>
    <t>00903-6935-UM1611441/21</t>
  </si>
  <si>
    <t>078258484  Cieślik Daniel 078258484</t>
  </si>
  <si>
    <t>‭078258484‬</t>
  </si>
  <si>
    <t>001/002/6935-UM1311889/21/01</t>
  </si>
  <si>
    <t>01272-6935-UM1311889/21</t>
  </si>
  <si>
    <t>078284590  Pawłowska Kaja 078284590</t>
  </si>
  <si>
    <t>‭078284590‬</t>
  </si>
  <si>
    <t>001/002/6935-UM0714516/22/01</t>
  </si>
  <si>
    <t>02946-6935-UM0714516/22</t>
  </si>
  <si>
    <t>078291476  Kukla Elżbieta 078291476</t>
  </si>
  <si>
    <t>‭078291476‬</t>
  </si>
  <si>
    <t>001/002/6935-UM1513251/21/01</t>
  </si>
  <si>
    <t>02088-6935-UM1513251/21</t>
  </si>
  <si>
    <t>078294150  SPÓŁDZIELNIA PRODUCENTÓW TRZODY CHLEWNEJ KROTOPIG  078294150</t>
  </si>
  <si>
    <t>‭078294150‬</t>
  </si>
  <si>
    <t>Z-6901569082010321078294150</t>
  </si>
  <si>
    <t>OR15/69080/U/25/21</t>
  </si>
  <si>
    <t>078307816  Spółdzielnia BEEF-AGRO  078307816</t>
  </si>
  <si>
    <t>‭078307816‬</t>
  </si>
  <si>
    <t>Z-6901569082010921078307816</t>
  </si>
  <si>
    <t>OR15/69080/U/27/21</t>
  </si>
  <si>
    <t>078340322  RESTAURATORZY FOOD CONSULTING Sp.z o.o.  078340322</t>
  </si>
  <si>
    <t>‭078340322‬</t>
  </si>
  <si>
    <t>001/002/6935-UM1513141/21/01</t>
  </si>
  <si>
    <t>02094-6935-UM1513141/21</t>
  </si>
  <si>
    <t>078342070  Winiarski Krystian 078342070</t>
  </si>
  <si>
    <t>‭078342070‬</t>
  </si>
  <si>
    <t>001/002/6935-UM1513247/21/01</t>
  </si>
  <si>
    <t>02110-6935-UM1513247/21</t>
  </si>
  <si>
    <t>078343260  Kolasa Witold 078343260</t>
  </si>
  <si>
    <t>‭078343260‬</t>
  </si>
  <si>
    <t>001/002/6935-UM0612796/21/01</t>
  </si>
  <si>
    <t>02277-6935-UM0612796/21</t>
  </si>
  <si>
    <t>067012393  Puzdrowski Wiesław 067012393</t>
  </si>
  <si>
    <t>‭067012393‬</t>
  </si>
  <si>
    <t>001/002/6935-UM1111818/20/01</t>
  </si>
  <si>
    <t>01146-6935-UM1111818/20</t>
  </si>
  <si>
    <t>078362464  Komorowska Maria 078362464</t>
  </si>
  <si>
    <t>‭078362464‬</t>
  </si>
  <si>
    <t>001/002/6935-UM0714104/21/01</t>
  </si>
  <si>
    <t>02645-6935-UM0714104/21</t>
  </si>
  <si>
    <t>078371504  Dromert Arkadiusz 078371504</t>
  </si>
  <si>
    <t>‭078371504‬</t>
  </si>
  <si>
    <t>001/002/6935-UM0612922/21/01</t>
  </si>
  <si>
    <t>02216-6935-UM0612922/21</t>
  </si>
  <si>
    <t>078372705  Spółdzielnia Producentów Trzody Chlewnej Agro-Gościmowice  078372705</t>
  </si>
  <si>
    <t>‭078372705‬</t>
  </si>
  <si>
    <t>Z-6900569082006521078372705</t>
  </si>
  <si>
    <t>OR05/69080/U/7/21</t>
  </si>
  <si>
    <t>078372935  Spółdzielnia Producentów Trzody Chlewnej Farma  078372935</t>
  </si>
  <si>
    <t>‭078372935‬</t>
  </si>
  <si>
    <t>Z-6900569082000822078372935</t>
  </si>
  <si>
    <t>OR05/69080/U/2/22</t>
  </si>
  <si>
    <t>078380306  Stelmach Paweł 078380306</t>
  </si>
  <si>
    <t>‭078380306‬</t>
  </si>
  <si>
    <t>001/002/6935-UM1513242/21/01</t>
  </si>
  <si>
    <t>02103-6935-UM1513242/21</t>
  </si>
  <si>
    <t>078384101  TAGGADIE SPÓŁKA Z OGRANICZONĄ ODPOWIEDZIALNOŚCIĄ  078384101</t>
  </si>
  <si>
    <t>‭078384101‬</t>
  </si>
  <si>
    <t>001/002/6935-UM1112147/21/01/W03</t>
  </si>
  <si>
    <t>078387573  Taheebo Sp. z o.o. - Dystrybucja Sp. K.  078387573</t>
  </si>
  <si>
    <t>‭078387573‬</t>
  </si>
  <si>
    <t>001/002/6935-UM0612991/21/01</t>
  </si>
  <si>
    <t>02453-6935-UM0612991/21</t>
  </si>
  <si>
    <t>078391534  Dolina Wisłoka Spółka z ograniczoną odpowiedzialnością  078391534</t>
  </si>
  <si>
    <t>‭078391534‬</t>
  </si>
  <si>
    <t>001/002/6935-UM0912772/21/01/W02</t>
  </si>
  <si>
    <t>078391585  Dacz Łukasz 078391585</t>
  </si>
  <si>
    <t>‭078391585‬</t>
  </si>
  <si>
    <t>001/002/6935-UM1011455/21/01</t>
  </si>
  <si>
    <t>00967-6935-UM1011455/21</t>
  </si>
  <si>
    <t>078392165  Spółdzielnia Kabanosik  078392165</t>
  </si>
  <si>
    <t>‭078392165‬</t>
  </si>
  <si>
    <t>Z-6900269082001822078392165</t>
  </si>
  <si>
    <t>OR02/69080/U/2/22</t>
  </si>
  <si>
    <t>078393145  Kuberka Mirosław 078393145</t>
  </si>
  <si>
    <t>‭078393145‬</t>
  </si>
  <si>
    <t>001/002/6935-UM1513258/21/01</t>
  </si>
  <si>
    <t>02108-6935-UM1513258/21</t>
  </si>
  <si>
    <t>078393560  Spółdzielnia Producentów Jaj Konsumpcyjnych BIO SMAK  078393560</t>
  </si>
  <si>
    <t>‭078393560‬</t>
  </si>
  <si>
    <t>Z-6901569082010221078393560</t>
  </si>
  <si>
    <t>OR15/69080/U/23/21</t>
  </si>
  <si>
    <t>078395975  Sokólska Ewa 078395975</t>
  </si>
  <si>
    <t>‭078395975‬</t>
  </si>
  <si>
    <t>001/002/6935-UM1011459/21/01</t>
  </si>
  <si>
    <t>00971-6935-UM1011459/21</t>
  </si>
  <si>
    <t>7000-9016-992100-20-080301020911100-1420-0910000003A-000000-000000</t>
  </si>
  <si>
    <t>078415745  Spółdzielnia Lider  078415745</t>
  </si>
  <si>
    <t>‭078415745‬</t>
  </si>
  <si>
    <t>Z-6901669082000122078415745</t>
  </si>
  <si>
    <t>OR16/69080/U/1/22</t>
  </si>
  <si>
    <t>078415754  Bartczak Błażej 078415754</t>
  </si>
  <si>
    <t>‭078415754‬</t>
  </si>
  <si>
    <t>001/003/6935-UM1513356/21/01</t>
  </si>
  <si>
    <t>02139-6935-UM1513356/21</t>
  </si>
  <si>
    <t>078418910  Kulka Katarzyna 078418910</t>
  </si>
  <si>
    <t>‭078418910‬</t>
  </si>
  <si>
    <t>001/002/6935-UM1112148/21/01</t>
  </si>
  <si>
    <t>01333-6935-UM1112148/21</t>
  </si>
  <si>
    <t>078424694  Bielecki Damian 078424694</t>
  </si>
  <si>
    <t>‭078424694‬</t>
  </si>
  <si>
    <t>001/002/6935-UM0714125/21/01</t>
  </si>
  <si>
    <t>02589-6935-UM0714125/21</t>
  </si>
  <si>
    <t>078429364  Spółdzielnia PIG-SELL  078429364</t>
  </si>
  <si>
    <t>‭078429364‬</t>
  </si>
  <si>
    <t>Z-6901569082009621078429364</t>
  </si>
  <si>
    <t>OR15/69080/U/21/21</t>
  </si>
  <si>
    <t>078438710  AUTO OAZA KAROLINA STRUGAŁA IRENEUSZ STRUGAŁA SPÓŁKA JAWNA  078438710</t>
  </si>
  <si>
    <t>‭078438710‬</t>
  </si>
  <si>
    <t>001/002/6935-UM0612912/21/01</t>
  </si>
  <si>
    <t>02298-6935-UM0612912/21</t>
  </si>
  <si>
    <t>078451375  Tatra-House Spółka z ograniczoną odpowiedzialnością  078451375</t>
  </si>
  <si>
    <t>‭078451375‬</t>
  </si>
  <si>
    <t>001/002/6935-UM0612826/21/01</t>
  </si>
  <si>
    <t>02363-6935-UM0612826/21</t>
  </si>
  <si>
    <t>078457560  Szymek - Spieler Halina 078457560</t>
  </si>
  <si>
    <t>‭078457560‬</t>
  </si>
  <si>
    <t>001/002/6935-UM1611459/21/01</t>
  </si>
  <si>
    <t>00891-6935-UM1611459/21</t>
  </si>
  <si>
    <t>078458036  Grupa WZK Spółka z ograniczoną odpowiedzialnością Grupa WZK Sp. z o.o. 078458036</t>
  </si>
  <si>
    <t>‭078458036‬</t>
  </si>
  <si>
    <t>Z-6900869082002921078458036</t>
  </si>
  <si>
    <t>OR08/69080/U/7/21</t>
  </si>
  <si>
    <t>078458100  Grupa Agrirol Spółka z ograniczoną odpowiedzialnością Grupa Agrirol Sp. z o.o. 078458100</t>
  </si>
  <si>
    <t>‭078458100‬</t>
  </si>
  <si>
    <t>Z-6900869082002921078458100</t>
  </si>
  <si>
    <t>OR08/69080/U/8/21</t>
  </si>
  <si>
    <t>078461454  Spółdzielnia Producentów Żywca Wołowego Żytowiecko  078461454</t>
  </si>
  <si>
    <t>‭078461454‬</t>
  </si>
  <si>
    <t>Z-6901569082011421078461454</t>
  </si>
  <si>
    <t>OR15/69080/U/29/21</t>
  </si>
  <si>
    <t>078461822  Ochotnicza Straż Pożarna w Zakrzynie  078461822</t>
  </si>
  <si>
    <t>‭078461822‬</t>
  </si>
  <si>
    <t>001/002/6935-UM1513312/21/01</t>
  </si>
  <si>
    <t>02091-6935-UM1513312/21</t>
  </si>
  <si>
    <t>078468155  GRUPA PRODUCENTÓW TRZODY CHLEWNEJ RATAJE SPÓŁKA Z OGRANICZONĄ ODPOWIEDZIALNOŚCIĄ GRUPA PRODUCENTÓW TRZODY CHLEWNEJ RATAJE Sp. z o.o. 078468155</t>
  </si>
  <si>
    <t>‭078468155‬</t>
  </si>
  <si>
    <t>Z-6901569082010221078468155</t>
  </si>
  <si>
    <t>OR15/69080/U/24/21</t>
  </si>
  <si>
    <t>078473091  Spółdzielnia Rajskie Mleko  078473091</t>
  </si>
  <si>
    <t>‭078473091‬</t>
  </si>
  <si>
    <t>Z-6901569082005422078473091</t>
  </si>
  <si>
    <t>OR15/69080/U/10/22</t>
  </si>
  <si>
    <t>078473250  Spółdzielnia Producentów Trzody Chlewnej Agro-Wojtek  078473250</t>
  </si>
  <si>
    <t>‭078473250‬</t>
  </si>
  <si>
    <t>Z-6900569082007021078473250</t>
  </si>
  <si>
    <t>OR05/69080/U/8/21</t>
  </si>
  <si>
    <t>078478305  Parafia Rzymskokatolicka pw. Św. Wawrzyńca w Rymanowie  078478305</t>
  </si>
  <si>
    <t>‭078478305‬</t>
  </si>
  <si>
    <t>001/002/6935-UM0912686/21/01</t>
  </si>
  <si>
    <t>01724-6935-UM0912686/21</t>
  </si>
  <si>
    <t>078482941  SPÓŁDZIELNIA KIEŁ - TUCZ  078482941</t>
  </si>
  <si>
    <t>‭078482941‬</t>
  </si>
  <si>
    <t>Z-6900569082000322078482941</t>
  </si>
  <si>
    <t>OR05/69080/U/1/22</t>
  </si>
  <si>
    <t>078487073  GPR Polskie Jajko Spółka z ograniczoną odpowiedzialnością GPR Polskie Jajko Sp. z o.o. 078487073</t>
  </si>
  <si>
    <t>‭078487073‬</t>
  </si>
  <si>
    <t>Z-6901569082010921078487073</t>
  </si>
  <si>
    <t>OR15/69080/U/28/21</t>
  </si>
  <si>
    <t>076565932  Podobiński Daniel 076565932</t>
  </si>
  <si>
    <t>‭076565932‬</t>
  </si>
  <si>
    <t>001/002/6935-UM0811211/21/01</t>
  </si>
  <si>
    <t>00699-6935-UM0811211/21</t>
  </si>
  <si>
    <t>078487516  Wiśniewski Tomasz 078487516</t>
  </si>
  <si>
    <t>‭078487516‬</t>
  </si>
  <si>
    <t>001/002/6935-UM1513252/21/01</t>
  </si>
  <si>
    <t>02053-6935-UM1513252/21</t>
  </si>
  <si>
    <t>078495731  OCHOTNICZA STRAŻ POŻARNA W KRZESIMOWIE  078495731</t>
  </si>
  <si>
    <t>‭078495731‬</t>
  </si>
  <si>
    <t>001/002/6935-UM0313173/21/01PK</t>
  </si>
  <si>
    <t>01671-6935-UM0313173/21</t>
  </si>
  <si>
    <t>078504702  Ostrowska-Słomska Jolanta 078504702</t>
  </si>
  <si>
    <t>‭078504702‬</t>
  </si>
  <si>
    <t>001/002/6935-UM1513299/21/01</t>
  </si>
  <si>
    <t>02130-6935-UM1513299/21</t>
  </si>
  <si>
    <t>078512724  SPÓŁDZIELNIA QJAWSKIE MLEKO  078512724</t>
  </si>
  <si>
    <t>‭078512724‬</t>
  </si>
  <si>
    <t>Z-6900269082001622078512724</t>
  </si>
  <si>
    <t>OR02/69080/U/3/22</t>
  </si>
  <si>
    <t>078517683  Pitala Kamil 078517683</t>
  </si>
  <si>
    <t>‭078517683‬</t>
  </si>
  <si>
    <t>001/002/6935-UM0612940/21/01</t>
  </si>
  <si>
    <t>02304-6935-UM0612940/21</t>
  </si>
  <si>
    <t>078519502  Kuczyński Janusz 078519502</t>
  </si>
  <si>
    <t>‭078519502‬</t>
  </si>
  <si>
    <t>001/002/6935-UM0112080/21/01</t>
  </si>
  <si>
    <t>01275-6935-UM0112080/21</t>
  </si>
  <si>
    <t>078534626  CONDENSSA SPÓŁKA Z OGRANICZONĄ ODPOWIEDZIALNOŚCIĄ  078534626</t>
  </si>
  <si>
    <t>‭078534626‬</t>
  </si>
  <si>
    <t>001/002/6935-UM0912764/21/01</t>
  </si>
  <si>
    <t>01801-6935-UM0912764/21</t>
  </si>
  <si>
    <t>076709026  Spółdzielnia AGRO SKOROSZÓW  076709026</t>
  </si>
  <si>
    <t>‭076709026‬</t>
  </si>
  <si>
    <t>Z-6900869082002121076709026</t>
  </si>
  <si>
    <t>OR08/69080/U/5/21</t>
  </si>
  <si>
    <t>078564144  Drążewski Mateusz 078564144</t>
  </si>
  <si>
    <t>‭078564144‬</t>
  </si>
  <si>
    <t>001/002/6935-UM0714178/21/01</t>
  </si>
  <si>
    <t>02649-6935-UM0714178/21</t>
  </si>
  <si>
    <t>078579300  Lewicka - Inglot Olga 078579300</t>
  </si>
  <si>
    <t>‭078579300‬</t>
  </si>
  <si>
    <t>001/002/6935-UM0112207/21/01</t>
  </si>
  <si>
    <t>01394-6935-UM0112207/21</t>
  </si>
  <si>
    <t>078597064  OCHOTNICZA STRAŻ POŻARNA W MAJDANIE KOZIC GÓRNYCH  078597064</t>
  </si>
  <si>
    <t>‭078597064‬</t>
  </si>
  <si>
    <t>001/002/6935-UM0313176/21/01</t>
  </si>
  <si>
    <t>01653-6935-UM0313176/21</t>
  </si>
  <si>
    <t>078606972  SPÓŁDZIELNIA PRODUCENTÓW MLEKA KROWIEGO WZIĄCHÓW  078606972</t>
  </si>
  <si>
    <t>‭078606972‬</t>
  </si>
  <si>
    <t>Z-6901569082004122078606972</t>
  </si>
  <si>
    <t>OR15/69080/U/4/22</t>
  </si>
  <si>
    <t>078608154  Grankowska Justyna 078608154</t>
  </si>
  <si>
    <t>‭078608154‬</t>
  </si>
  <si>
    <t>001/002/6935-UM1611452/21/01</t>
  </si>
  <si>
    <t>00900-6935-UM1611452/21</t>
  </si>
  <si>
    <t>078610415  Restauracja pod Topolami s.c. Joanna Kopij, Tomasz Kopij  078610415</t>
  </si>
  <si>
    <t>‭078610415‬</t>
  </si>
  <si>
    <t>001/002/6935-UM1513240/21/01</t>
  </si>
  <si>
    <t>02183-6935-UM1513240/21</t>
  </si>
  <si>
    <t>078631034  SPÓŁDZIELNIA ANTUCZ  078631034</t>
  </si>
  <si>
    <t>‭078631034‬</t>
  </si>
  <si>
    <t>Z-6901569082003822078631034</t>
  </si>
  <si>
    <t>OR15/69080/U/3/22</t>
  </si>
  <si>
    <t>078675866  Matuszak Tomasz 078675866</t>
  </si>
  <si>
    <t>‭078675866‬</t>
  </si>
  <si>
    <t>001/002/6935-UM1513295/21/01</t>
  </si>
  <si>
    <t>02122-6935-UM1513295/21</t>
  </si>
  <si>
    <t>078696760  Spółdzielnia Producentów Bydła Mięsnego DASZEWICE Daszewice 078696760</t>
  </si>
  <si>
    <t>‭078696760‬</t>
  </si>
  <si>
    <t>Z-6901569082010021078696760</t>
  </si>
  <si>
    <t>OR15/69080/U/22/21</t>
  </si>
  <si>
    <t>078750120  Wójcik Jarosław 078750120</t>
  </si>
  <si>
    <t>‭078750120‬</t>
  </si>
  <si>
    <t>001/002/6935-UM0511430/20/01</t>
  </si>
  <si>
    <t>00925-6935-UM0511430/20</t>
  </si>
  <si>
    <t>076835765  Stowarzyszenie Razem dla Żelistrzewa  076835765</t>
  </si>
  <si>
    <t>‭076835765‬</t>
  </si>
  <si>
    <t>001/002/6935-UM1111953/21/01</t>
  </si>
  <si>
    <t>01208-6935-UM1111953/21</t>
  </si>
  <si>
    <t>078762034  MAZURY SASEK PL SPÓŁKA Z OGRANICZONĄ ODPOWIEDZIALNOŚCIĄ  078762034</t>
  </si>
  <si>
    <t>‭078762034‬</t>
  </si>
  <si>
    <t>001/002/6935-UM1411416/21/01</t>
  </si>
  <si>
    <t>00893-6935-UM1411416/21</t>
  </si>
  <si>
    <t>074941892  Fundacja im. Stefanii Karpowicz  074941892</t>
  </si>
  <si>
    <t>‭074941892‬</t>
  </si>
  <si>
    <t>001/003/6935-UM1011267/21/01</t>
  </si>
  <si>
    <t>00848-6935-UM1011267/21</t>
  </si>
  <si>
    <t>078783194  Zawadzki Robert 078783194</t>
  </si>
  <si>
    <t>‭078783194‬</t>
  </si>
  <si>
    <t>001/002/6935-UM0714235/21/01</t>
  </si>
  <si>
    <t>02654-6935-UM0714235/21</t>
  </si>
  <si>
    <t>068076505  Ochotnicza Straż Pożarna w Anusinie  068076505</t>
  </si>
  <si>
    <t>‭068076505‬</t>
  </si>
  <si>
    <t>001/002/6935-UM0511475/21/01</t>
  </si>
  <si>
    <t>00949-6935-UM0511475/21</t>
  </si>
  <si>
    <t>078783952  Fundacja Kultura na Wsi Fundacja Kultura na Wsi 078783952</t>
  </si>
  <si>
    <t>‭078783952‬</t>
  </si>
  <si>
    <t>001/002/6935-UM0212061/21/01</t>
  </si>
  <si>
    <t>01328-6935-UM0212061/21</t>
  </si>
  <si>
    <t>078784062  Koszal Szymon 078784062</t>
  </si>
  <si>
    <t>‭078784062‬</t>
  </si>
  <si>
    <t>001/002/6935-UM1513362/21/01</t>
  </si>
  <si>
    <t>02229-6935-UM1513362/21</t>
  </si>
  <si>
    <t>078785810  Fundacja ,,Lubuski Nazaret dla Rodziny"  078785810</t>
  </si>
  <si>
    <t>‭078785810‬</t>
  </si>
  <si>
    <t>001/002/6935-UM0410982/21/01</t>
  </si>
  <si>
    <t>00581-6935-UM0410982/21</t>
  </si>
  <si>
    <t>078786911  Dąbrowski Zdzisław 078786911</t>
  </si>
  <si>
    <t>‭078786911‬</t>
  </si>
  <si>
    <t>001/002/6935-UM0714272/21/01</t>
  </si>
  <si>
    <t>02646-6935-UM0714272/21</t>
  </si>
  <si>
    <t>076735323  Babynko Elżbieta 076735323</t>
  </si>
  <si>
    <t>‭076735323‬</t>
  </si>
  <si>
    <t>001/002/6935-UM1011214/20/01</t>
  </si>
  <si>
    <t>00855-6935-UM1011214/20</t>
  </si>
  <si>
    <t>078789731  SPÓŁDZIELNIA STOK-TUCZ  078789731</t>
  </si>
  <si>
    <t>‭078789731‬</t>
  </si>
  <si>
    <t>Z-6900569082003122078789731</t>
  </si>
  <si>
    <t>OR05/69080/U/4/22</t>
  </si>
  <si>
    <t>7000-9014-992100-20-080301020911100-1420-0910000003A-000000-000000</t>
  </si>
  <si>
    <t>078791606  Spółdzielnia Producentów Nipkowie  078791606</t>
  </si>
  <si>
    <t>‭078791606‬</t>
  </si>
  <si>
    <t>Z-6901469082000222078791606</t>
  </si>
  <si>
    <t>OR14/69080/U/1/22</t>
  </si>
  <si>
    <t>071850864  Stowarzyszenie Zawsze Razem  071850864</t>
  </si>
  <si>
    <t>‭071850864‬</t>
  </si>
  <si>
    <t>001/002/6935-UM1112436/22/01</t>
  </si>
  <si>
    <t>01454-6935-UM1112436/22</t>
  </si>
  <si>
    <t>078792893  STOWARZYSZENIE ROZWOJU KULTURY GMINY ZŁOTORYJA  078792893</t>
  </si>
  <si>
    <t>‭078792893‬</t>
  </si>
  <si>
    <t>001/002/6935-UM0112186/21/01</t>
  </si>
  <si>
    <t>01370-6935-UM0112186/21</t>
  </si>
  <si>
    <t>078787240  Spółdzielnia Producentów Nasza Wieprzowina  078787240</t>
  </si>
  <si>
    <t>‭078787240‬</t>
  </si>
  <si>
    <t>Z-6901569082003322078787240</t>
  </si>
  <si>
    <t>OR15/69080/U/2/22</t>
  </si>
  <si>
    <t>078794826  Kizling Dariusz 078794826</t>
  </si>
  <si>
    <t>‭078794826‬</t>
  </si>
  <si>
    <t>001/002/6935-UM1411435/21/01/W02</t>
  </si>
  <si>
    <t>075326714  Mucha Marcin 075326714</t>
  </si>
  <si>
    <t>‭075326714‬</t>
  </si>
  <si>
    <t>001/002/6935-UM1611317/21/01</t>
  </si>
  <si>
    <t>00814-6935-UM1611317/21</t>
  </si>
  <si>
    <t>449742/N/PL</t>
  </si>
  <si>
    <t>UM16-6935-UM1611317/21/01</t>
  </si>
  <si>
    <t>078795825  GP Agro-Perfekt spółka z ograniczoną odpowiedzialnością GPAgro-Perfekt sp. z o.o. 078795825</t>
  </si>
  <si>
    <t>‭078795825‬</t>
  </si>
  <si>
    <t>Z-6900169082001222078795825</t>
  </si>
  <si>
    <t>OR01/69080/U/1/22</t>
  </si>
  <si>
    <t>078796092  Spółdzielnia Producentów Trzody Chlewnej Bożacin  078796092</t>
  </si>
  <si>
    <t>‭078796092‬</t>
  </si>
  <si>
    <t>Z-6901569082005122078796092</t>
  </si>
  <si>
    <t>OR15/69080/U/11/22</t>
  </si>
  <si>
    <t>078796504  Szuflita Wojciech 078796504</t>
  </si>
  <si>
    <t>‭078796504‬</t>
  </si>
  <si>
    <t>001/002/6935-UM0313219/21/01</t>
  </si>
  <si>
    <t>01699-6935-UM0313219/21</t>
  </si>
  <si>
    <t>078797563  STOWARZYSZENIE CENTRUM EDUKACYJNE POWIATU SIEDLECKIEGO  078797563</t>
  </si>
  <si>
    <t>‭078797563‬</t>
  </si>
  <si>
    <t>001/002/6935-UM0714540/22/01</t>
  </si>
  <si>
    <t>02838-6935-UM0714540/22</t>
  </si>
  <si>
    <t>078797985  Koło Gospodyń Wiejskich ,,Kałuszyńskie Smaki" w Kałuszynie  078797985</t>
  </si>
  <si>
    <t>‭078797985‬</t>
  </si>
  <si>
    <t>001/002/6935-UM0714464/21/01</t>
  </si>
  <si>
    <t>02895-6935-UM0714464/21</t>
  </si>
  <si>
    <t>075725231  STEMAR SPÓŁKA Z OGRANICZONĄ ODPOWIEDZIALNOŚCIĄ  075725231</t>
  </si>
  <si>
    <t>‭075725231‬</t>
  </si>
  <si>
    <t>001/002/6935-UM1111967/21/01</t>
  </si>
  <si>
    <t>01275-6935-UM1111967/21</t>
  </si>
  <si>
    <t>078904872  Ochotnicza Straż Pożarna w Szkaradzie  078904872</t>
  </si>
  <si>
    <t>‭078904872‬</t>
  </si>
  <si>
    <t>001/002/6935-UM0714300/21/01</t>
  </si>
  <si>
    <t>02705-6935-UM0714300/21</t>
  </si>
  <si>
    <t>078904906  Ochotnicza Straż Pożarna w Sannikach  078904906</t>
  </si>
  <si>
    <t>‭078904906‬</t>
  </si>
  <si>
    <t>001/002/6935-UM0714307/21/01</t>
  </si>
  <si>
    <t>02712-6935-UM0714307/21</t>
  </si>
  <si>
    <t>078907075  Płonka Jacek 078907075</t>
  </si>
  <si>
    <t>‭078907075‬</t>
  </si>
  <si>
    <t>001/002/6935-UM1212084/21/01</t>
  </si>
  <si>
    <t>01361-6935-UM1212084/21</t>
  </si>
  <si>
    <t>078912686  Spółdzielnia Euro Beef  078912686</t>
  </si>
  <si>
    <t>‭078912686‬</t>
  </si>
  <si>
    <t>Z-6901569082004322078912686</t>
  </si>
  <si>
    <t>OR15/69080/U/6/22</t>
  </si>
  <si>
    <t>078917070  GRUPA PRODUCENTÓW IZERY SPÓŁKA Z OGRANICZONĄ ODPOWIEDZIALNOŚCIĄ  078917070</t>
  </si>
  <si>
    <t>‭078917070‬</t>
  </si>
  <si>
    <t>Z-6900169082001322078917070</t>
  </si>
  <si>
    <t>OR01/69080/U/3/22</t>
  </si>
  <si>
    <t>078920633  MAXIMUS S.C. Stanisław, Stanisława Klejdysz  078920633</t>
  </si>
  <si>
    <t>‭078920633‬</t>
  </si>
  <si>
    <t>001/003/6935-UM0112206/21/01</t>
  </si>
  <si>
    <t>01360-6935-UM0112206/21</t>
  </si>
  <si>
    <t>075894782  Konieczny Ryszard 075894782</t>
  </si>
  <si>
    <t>‭075894782‬</t>
  </si>
  <si>
    <t>001/002/6935-UM1512752/20/01</t>
  </si>
  <si>
    <t>01840-6935-UM1512752/20</t>
  </si>
  <si>
    <t>078928253  Spółdzielnia Zbożowa Dolina  078928253</t>
  </si>
  <si>
    <t>‭078928253‬</t>
  </si>
  <si>
    <t>Z-6900169082001222078928253</t>
  </si>
  <si>
    <t>OR01/69080/U/2/22</t>
  </si>
  <si>
    <t>078929192  Karowiec Beata 078929192</t>
  </si>
  <si>
    <t>‭078929192‬</t>
  </si>
  <si>
    <t>001/002/6935-UM0313316/21/01</t>
  </si>
  <si>
    <t>01720-6935-UM0313316/21</t>
  </si>
  <si>
    <t>078931714  Sikora Kamil 078931714</t>
  </si>
  <si>
    <t>‭078931714‬</t>
  </si>
  <si>
    <t>001/002/6935-UM0714397/21/01</t>
  </si>
  <si>
    <t>02904-6935-UM0714397/21</t>
  </si>
  <si>
    <t>075735351  ZAKŁAD KAMIENIARSKO-BETONIARSKI SPÓŁKA JAWNA FRANCISZEK I URBAN BARTNICCY  075735351</t>
  </si>
  <si>
    <t>‭075735351‬</t>
  </si>
  <si>
    <t>001/002/6935-UM0313168/21/01</t>
  </si>
  <si>
    <t>01590-6935-UM0313168/21</t>
  </si>
  <si>
    <t>078940596  JANECZKA JANINA BIAŁAS SPÓŁKA KOMANDYTOWA Janeczka Janina Białas Sp. K. 078940596</t>
  </si>
  <si>
    <t>‭078940596‬</t>
  </si>
  <si>
    <t>001/003/6935-UM1212087/21/01</t>
  </si>
  <si>
    <t>01354-6935-UM1212087/21</t>
  </si>
  <si>
    <t>078950292  Kałmuk Jarosław 078950292</t>
  </si>
  <si>
    <t>‭078950292‬</t>
  </si>
  <si>
    <t>001/002/6935-UM1211836/21/01</t>
  </si>
  <si>
    <t>01284-6935-UM1211836/21</t>
  </si>
  <si>
    <t>078953274  Świętorzecki Tomasz 078953274</t>
  </si>
  <si>
    <t>‭078953274‬</t>
  </si>
  <si>
    <t>001/002/6935-UM1011456/21/01</t>
  </si>
  <si>
    <t>00966-6935-UM1011456/21</t>
  </si>
  <si>
    <t>078953844  "GAWBUD" Gawron i wspólnicy spółka jawna  078953844</t>
  </si>
  <si>
    <t>‭078953844‬</t>
  </si>
  <si>
    <t>001/002/6935-UM1212042/21/01</t>
  </si>
  <si>
    <t>01268-6935-UM1212042/21</t>
  </si>
  <si>
    <t>076582573  PPHU "AWM" s.c. W.Malinowski A.Malinowski  076582573</t>
  </si>
  <si>
    <t>‭076582573‬</t>
  </si>
  <si>
    <t>001/002/6935-UM0713591/20/01</t>
  </si>
  <si>
    <t>02526-6935-UM0713591/20</t>
  </si>
  <si>
    <t>078959356  Filipiak Piotr 078959356</t>
  </si>
  <si>
    <t>‭078959356‬</t>
  </si>
  <si>
    <t>001/002/6935-UM0511753/21/01</t>
  </si>
  <si>
    <t>01160-6935-UM0511753/21</t>
  </si>
  <si>
    <t>076801281  Uszacki Łukasz 076801281</t>
  </si>
  <si>
    <t>‭076801281‬</t>
  </si>
  <si>
    <t>001/002/6935-UM1411306/21/01</t>
  </si>
  <si>
    <t>00878-6935-UM1411306/21</t>
  </si>
  <si>
    <t>078959593  Agro Pakt Spółka z ograniczoną odpowiedzialnością  078959593</t>
  </si>
  <si>
    <t>‭078959593‬</t>
  </si>
  <si>
    <t>Z-6900269082001522078959593</t>
  </si>
  <si>
    <t>OR02/69080/U/1/22</t>
  </si>
  <si>
    <t>078961541  Pietrzyk Magdalena 078961541</t>
  </si>
  <si>
    <t>‭078961541‬</t>
  </si>
  <si>
    <t>001/002/6935-UM0714409/21/01</t>
  </si>
  <si>
    <t>02945-6935-UM0714409/21</t>
  </si>
  <si>
    <t>078964962  Nowak Piotr 078964962</t>
  </si>
  <si>
    <t>‭078964962‬</t>
  </si>
  <si>
    <t>001/002/6935-UM1513499/21/01</t>
  </si>
  <si>
    <t>02265-6935-UM1513499/21</t>
  </si>
  <si>
    <t>078963935  SPÓŁDZIELNIA EUROMLEK  078963935</t>
  </si>
  <si>
    <t>‭078963935‬</t>
  </si>
  <si>
    <t>Z-6900569082003022078963935</t>
  </si>
  <si>
    <t>OR05/69080/U/3/22</t>
  </si>
  <si>
    <t>078965381  Centrum Stomatologii Joanna Olejniczak-Jercha Zbigniew Olejniczak s.c. Centrum Stomatologii 078965381</t>
  </si>
  <si>
    <t>‭078965381‬</t>
  </si>
  <si>
    <t>001/002/6935-UM0511751/21/01</t>
  </si>
  <si>
    <t>01090-6935-UM0511751/21</t>
  </si>
  <si>
    <t>078959074  Spółdzielnia Producentów Opas  078959074</t>
  </si>
  <si>
    <t>‭078959074‬</t>
  </si>
  <si>
    <t>Z-6901569082003322078959074</t>
  </si>
  <si>
    <t>OR15/69080/U/1/22</t>
  </si>
  <si>
    <t>078971402  Zwolan Marcin 078971402</t>
  </si>
  <si>
    <t>‭078971402‬</t>
  </si>
  <si>
    <t>001/002/6935-UM0212092/21/01</t>
  </si>
  <si>
    <t>01351-6935-UM0212092/21</t>
  </si>
  <si>
    <t>078970973  Borowiec Bartosz 078970973</t>
  </si>
  <si>
    <t>‭078970973‬</t>
  </si>
  <si>
    <t>001/002/6935-UM0212090/21/01</t>
  </si>
  <si>
    <t>01354-6935-UM0212090/21</t>
  </si>
  <si>
    <t>078973595  Spółdzielnia Euro Mleko  078973595</t>
  </si>
  <si>
    <t>‭078973595‬</t>
  </si>
  <si>
    <t>Z-6901569082004422078973595</t>
  </si>
  <si>
    <t>OR15/69080/U/8/22</t>
  </si>
  <si>
    <t>078974286  Ochotnicza Straż Pożarna w Torkach  078974286</t>
  </si>
  <si>
    <t>‭078974286‬</t>
  </si>
  <si>
    <t>001/002/6935-UM0912966/22/01</t>
  </si>
  <si>
    <t>01836-6935-UM0912966/22</t>
  </si>
  <si>
    <t>7000-9004-992100-20-080301020911100-1420-0910000003A-000000-000000</t>
  </si>
  <si>
    <t>078974963  MADFERM Spółka z o.o. MADFERM Sp. z o.o. 078974963</t>
  </si>
  <si>
    <t>‭078974963‬</t>
  </si>
  <si>
    <t>Z-6900469082000222078974963</t>
  </si>
  <si>
    <t>OR04/69080/U/1/22</t>
  </si>
  <si>
    <t>074529544  Ochotnicza Straż Pożarna w Zarębkach OSP 074529544</t>
  </si>
  <si>
    <t>‭074529544‬</t>
  </si>
  <si>
    <t>001/002/6935-UM0913011/22/01</t>
  </si>
  <si>
    <t>01874-6935-UM0913011/22</t>
  </si>
  <si>
    <t>074169564  AUTO-PORT Brzezimierz PHU R. Kaczor - J. Kaczor SP. JAWNA  074169564</t>
  </si>
  <si>
    <t>‭074169564‬</t>
  </si>
  <si>
    <t>001/002/6935-UM0112074/21/01</t>
  </si>
  <si>
    <t>01283-6935-UM0112074/21</t>
  </si>
  <si>
    <t>078978750  Zimowski Paweł 078978750</t>
  </si>
  <si>
    <t>‭078978750‬</t>
  </si>
  <si>
    <t>001/002/6935-UM1212043/21/01</t>
  </si>
  <si>
    <t>01317-6935-UM1212043/21</t>
  </si>
  <si>
    <t>078980173  Spółdzielnia Euro Milk  078980173</t>
  </si>
  <si>
    <t>‭078980173‬</t>
  </si>
  <si>
    <t>Z-6901569082004322078980173</t>
  </si>
  <si>
    <t>OR15/69080/U/7/22</t>
  </si>
  <si>
    <t>078983473  Ignatowski Maciej 078983473</t>
  </si>
  <si>
    <t>‭078983473‬</t>
  </si>
  <si>
    <t>001/002/6935-UM0912982/22/01</t>
  </si>
  <si>
    <t>01888-6935-UM0912982/22</t>
  </si>
  <si>
    <t>078986871  Krawczyk Andrzej 078986871</t>
  </si>
  <si>
    <t>‭078986871‬</t>
  </si>
  <si>
    <t>001/002/6935-UM0612995/21/01</t>
  </si>
  <si>
    <t>02423-6935-UM0612995/21</t>
  </si>
  <si>
    <t>078989483  STOWARZYSZENIE NA RZECZ OSÓB STARSZYCH "LUBICE" Z SIEDZIBĄ W CHOTYLUBIU  078989483</t>
  </si>
  <si>
    <t>‭078989483‬</t>
  </si>
  <si>
    <t>001/002/6935-UM0913096/22/01</t>
  </si>
  <si>
    <t>02043-6935-UM0913096/22</t>
  </si>
  <si>
    <t>078989802  Spółdzielnia Producentów Trzody Chlewnej Starygród  078989802</t>
  </si>
  <si>
    <t>‭078989802‬</t>
  </si>
  <si>
    <t>Z-6901569082005222078989802</t>
  </si>
  <si>
    <t>OR15/69080/U/12/22</t>
  </si>
  <si>
    <t>079010301  Kurowski Przemysław 079010301</t>
  </si>
  <si>
    <t>‭079010301‬</t>
  </si>
  <si>
    <t>001/002/6935-UM0714517/22/01</t>
  </si>
  <si>
    <t>02977-6935-UM0714517/22</t>
  </si>
  <si>
    <t>079010946  Spółdzielnia Razem Łatwiej  079010946</t>
  </si>
  <si>
    <t>‭079010946‬</t>
  </si>
  <si>
    <t>Z-6901569082004122079010946</t>
  </si>
  <si>
    <t>OR15/69080/U/5/22</t>
  </si>
  <si>
    <t>079013596  Wójcik Łukasz 079013596</t>
  </si>
  <si>
    <t>‭079013596‬</t>
  </si>
  <si>
    <t>001/002/6935-UM0714518/22/01</t>
  </si>
  <si>
    <t>02834-6935-UM0714518/22</t>
  </si>
  <si>
    <t>079013820  PKG AGRO Spółka z ograniczoną odpowiedzialnością  079013820</t>
  </si>
  <si>
    <t>‭079013820‬</t>
  </si>
  <si>
    <t>Z-6900169082001322079013820</t>
  </si>
  <si>
    <t>OR01/69080/U/4/22</t>
  </si>
  <si>
    <t>079014930  Ochotnicza Straż Pożarna im. Księcia Adama Sapiehy w Krasiczynie  079014930</t>
  </si>
  <si>
    <t>‭079014930‬</t>
  </si>
  <si>
    <t>001/002/6935-UM0912976/22/01</t>
  </si>
  <si>
    <t>01920-6935-UM0912976/22</t>
  </si>
  <si>
    <t>079021562  SPÓŁDZIELNIA WIELKOPOLSKA TRZODA  079021562</t>
  </si>
  <si>
    <t>‭079021562‬</t>
  </si>
  <si>
    <t>Z-6901569082005822079021562</t>
  </si>
  <si>
    <t>OR15/69080/U/14/22</t>
  </si>
  <si>
    <t>079025162  Spółdzielnia PIGTUCZ  079025162</t>
  </si>
  <si>
    <t>‭079025162‬</t>
  </si>
  <si>
    <t>Z-6900569082003322079025162</t>
  </si>
  <si>
    <t>OR05/69080/U/6/22</t>
  </si>
  <si>
    <t>079027185  Spółdzielnia SIEWIT FARM  079027185</t>
  </si>
  <si>
    <t>‭079027185‬</t>
  </si>
  <si>
    <t>Z-6900569082004222079027185</t>
  </si>
  <si>
    <t>OR05/69080/U/7/22</t>
  </si>
  <si>
    <t>079029102  Spółdzielnia Porkbest  079029102</t>
  </si>
  <si>
    <t>‭079029102‬</t>
  </si>
  <si>
    <t>Z-6900569082003222079029102</t>
  </si>
  <si>
    <t>OR05/69080/U/5/22</t>
  </si>
  <si>
    <t>079029483  Grycz Łukasz 079029483</t>
  </si>
  <si>
    <t>‭079029483‬</t>
  </si>
  <si>
    <t>001/002/6935-UM1611340/21/01</t>
  </si>
  <si>
    <t>00912-6935-UM1611340/21</t>
  </si>
  <si>
    <t>079034730  OCHOTNICZA STRAŻ POŻARNA W POSUCHACH  079034730</t>
  </si>
  <si>
    <t>‭079034730‬</t>
  </si>
  <si>
    <t>001/002/6935-UM0913016/22/01</t>
  </si>
  <si>
    <t>01941-6935-UM0913016/22</t>
  </si>
  <si>
    <t>079034756  Ochotnicza Straż Pożarna w Gzince  079034756</t>
  </si>
  <si>
    <t>‭079034756‬</t>
  </si>
  <si>
    <t>001/002/6935-UM0511893/22/01</t>
  </si>
  <si>
    <t>01307-6935-UM0511893/22</t>
  </si>
  <si>
    <t>068432171  4PORYROKU Spółka z Ograniczoną Odpowiedzialnością  068432171</t>
  </si>
  <si>
    <t>‭068432171‬</t>
  </si>
  <si>
    <t>001/002/6935-UM1211988/21/01</t>
  </si>
  <si>
    <t>01274-6935-UM1211988/21</t>
  </si>
  <si>
    <t>079040780  Stowarzyszenie "Lolek"w Kupnie  079040780</t>
  </si>
  <si>
    <t>‭079040780‬</t>
  </si>
  <si>
    <t>001/002/6935-UM0913017/22/01</t>
  </si>
  <si>
    <t>01886-6935-UM0913017/22</t>
  </si>
  <si>
    <t>079041803  Mering Mirosław 079041803</t>
  </si>
  <si>
    <t>‭079041803‬</t>
  </si>
  <si>
    <t>001/002/6935-UM1112410/22/01</t>
  </si>
  <si>
    <t>01415-6935-UM1112410/22</t>
  </si>
  <si>
    <t>079014906  AGRO BRZEG Spółka z ograniczoną odpowiedzialnością  079014906</t>
  </si>
  <si>
    <t>‭079014906‬</t>
  </si>
  <si>
    <t>Z-6900869082001622079014906</t>
  </si>
  <si>
    <t>OR08/69080/U/1/22</t>
  </si>
  <si>
    <t>079058674  Rychcik-Nowakowska Agnieszka 079058674</t>
  </si>
  <si>
    <t>‭079058674‬</t>
  </si>
  <si>
    <t>001/002/6935-UM0714274/21/01</t>
  </si>
  <si>
    <t>02894-6935-UM0714274/21</t>
  </si>
  <si>
    <t>079061841  Koło Łowieckie Nr 3 "Łoś"  079061841</t>
  </si>
  <si>
    <t>‭079061841‬</t>
  </si>
  <si>
    <t>001/002/6935-UM0714884/22/01</t>
  </si>
  <si>
    <t>02942-6935-UM0714884/22</t>
  </si>
  <si>
    <t>079061934  Stowarzyszenie Ińska Rzeczpospolita Babska  079061934</t>
  </si>
  <si>
    <t>‭079061934‬</t>
  </si>
  <si>
    <t>001/002/6935-UM1611496/22/01</t>
  </si>
  <si>
    <t>00955-6935-UM1611496/22</t>
  </si>
  <si>
    <t>079063422  Uczniowski Klub Sportowy "Błyskawica" w Domaniewicach  079063422</t>
  </si>
  <si>
    <t>‭079063422‬</t>
  </si>
  <si>
    <t>001/002/6935-UM0511859/22/01</t>
  </si>
  <si>
    <t>01195-6935-UM0511859/22</t>
  </si>
  <si>
    <t>079080351  Ochotnicza Straż Pożarna w Sławnie  079080351</t>
  </si>
  <si>
    <t>‭079080351‬</t>
  </si>
  <si>
    <t>001/002/6935-UM0512013/22/01</t>
  </si>
  <si>
    <t>01283-6935-UM0512013/22</t>
  </si>
  <si>
    <t>079082436  Ludowy Klub Sportowy "Jaga" Lututów  079082436</t>
  </si>
  <si>
    <t>‭079082436‬</t>
  </si>
  <si>
    <t>001/002/6935-UM0511937/22/01</t>
  </si>
  <si>
    <t>01189-6935-UM0511937/22</t>
  </si>
  <si>
    <t>079083185  Ochotnicza Straż Pożarna w Nieborowie  079083185</t>
  </si>
  <si>
    <t>‭079083185‬</t>
  </si>
  <si>
    <t>001/002/6935-UM0511861/22/01</t>
  </si>
  <si>
    <t>01272-6935-UM0511861/22</t>
  </si>
  <si>
    <t>079094943  Stowarzyszenie Osiedla-Rynek  079094943</t>
  </si>
  <si>
    <t>‭079094943‬</t>
  </si>
  <si>
    <t>001/002/6935-UM1312047/22/01</t>
  </si>
  <si>
    <t>01372-6935-UM1312047/22</t>
  </si>
  <si>
    <t>079097571  Stowarzyszenie "Poświętne-Nakręcona Gmina"  079097571</t>
  </si>
  <si>
    <t>‭079097571‬</t>
  </si>
  <si>
    <t>001/002/6935-UM0512014/22/01</t>
  </si>
  <si>
    <t>01223-6935-UM0512014/22</t>
  </si>
  <si>
    <t>065949193  Mering Bartłomiej 065949193</t>
  </si>
  <si>
    <t>‭065949193‬</t>
  </si>
  <si>
    <t>001/002/6935-UM1112412/22/01</t>
  </si>
  <si>
    <t>01416-6935-UM1112412/22</t>
  </si>
  <si>
    <t>079120164  Koło Gospodyń Wiejskich w Siedlinie  079120164</t>
  </si>
  <si>
    <t>‭079120164‬</t>
  </si>
  <si>
    <t>001/002/6935-UM0714848/22/01</t>
  </si>
  <si>
    <t>02926-6935-UM0714848/22</t>
  </si>
  <si>
    <t>079121081  Ochotnicza Straż Pożarna w Pstrokoniach  079121081</t>
  </si>
  <si>
    <t>‭079121081‬</t>
  </si>
  <si>
    <t>001/002/6935-UM0512080/22/01</t>
  </si>
  <si>
    <t>01210-6935-UM0512080/22</t>
  </si>
  <si>
    <t>079121635  Ochotnicza Straż Pożarna w Paprotni  079121635</t>
  </si>
  <si>
    <t>‭079121635‬</t>
  </si>
  <si>
    <t>001/002/6935-UM0512079/22/01</t>
  </si>
  <si>
    <t>01208-6935-UM0512079/22</t>
  </si>
  <si>
    <t>073849873  Kutyba Bogusław 073849873</t>
  </si>
  <si>
    <t>‭073849873‬</t>
  </si>
  <si>
    <t>001/002/6935-UM1212051/21/01</t>
  </si>
  <si>
    <t>01312-6935-UM1212051/21</t>
  </si>
  <si>
    <t>078381814  Siemienowicz Paweł 078381814</t>
  </si>
  <si>
    <t>‭078381814‬</t>
  </si>
  <si>
    <t>001/002/6935-UM1011462/21/01</t>
  </si>
  <si>
    <t>00985-6935-UM1011462/21</t>
  </si>
  <si>
    <t>079129014  Ochotnicza Straż Pożarna w Sikucinie  079129014</t>
  </si>
  <si>
    <t>‭079129014‬</t>
  </si>
  <si>
    <t>001/002/6935-UM0512076/22/01</t>
  </si>
  <si>
    <t>01236-6935-UM0512076/22</t>
  </si>
  <si>
    <t>076757534  Wiśniewski Paweł 076757534</t>
  </si>
  <si>
    <t>‭076757534‬</t>
  </si>
  <si>
    <t>001/002/6935-UM0713813/20/01</t>
  </si>
  <si>
    <t>02642-6935-UM0713813/20</t>
  </si>
  <si>
    <t>079132762  Centrum Aktywności Lokalnej w Drzewicy  079132762</t>
  </si>
  <si>
    <t>‭079132762‬</t>
  </si>
  <si>
    <t>001/002/6935-UM0512029/22/01</t>
  </si>
  <si>
    <t>01289-6935-UM0512029/22</t>
  </si>
  <si>
    <t>079150946  Ochotnicza Straż Pożarna w Pratkowicach  079150946</t>
  </si>
  <si>
    <t>‭079150946‬</t>
  </si>
  <si>
    <t>001/002/6935-UM0512020/22/01</t>
  </si>
  <si>
    <t>01260-6935-UM0512020/22</t>
  </si>
  <si>
    <t>079152823  Ochotnicza Straż Pożarna w Wilamowie  079152823</t>
  </si>
  <si>
    <t>‭079152823‬</t>
  </si>
  <si>
    <t>001/002/6935-UM0512077/22/01</t>
  </si>
  <si>
    <t>01264-6935-UM0512077/22</t>
  </si>
  <si>
    <t>079156176  STOWARZYSZENIE "MOCNI RAZEM"  079156176</t>
  </si>
  <si>
    <t>‭079156176‬</t>
  </si>
  <si>
    <t>001/002/6935-UM0613202/22/01</t>
  </si>
  <si>
    <t>02389-6935-UM0613202/22</t>
  </si>
  <si>
    <t>079156475  Fundacja POSITIVE WAYS  079156475</t>
  </si>
  <si>
    <t>‭079156475‬</t>
  </si>
  <si>
    <t>001/002/6935-UM0613372/22/01</t>
  </si>
  <si>
    <t>02449-6935-UM0613372/22</t>
  </si>
  <si>
    <t>079158631  OCHOTNICZA STRAŻ POŻARNA  079158631</t>
  </si>
  <si>
    <t>‭079158631‬</t>
  </si>
  <si>
    <t>001/002/6935-UM0613179/22/01</t>
  </si>
  <si>
    <t>02374-6935-UM0613179/22</t>
  </si>
  <si>
    <t>079163842  Ochotnicza Straż Pożarna w Wąglanach  079163842</t>
  </si>
  <si>
    <t>‭079163842‬</t>
  </si>
  <si>
    <t>001/002/6935-UM1311963/22/01</t>
  </si>
  <si>
    <t>01296-6935-UM1311963/22</t>
  </si>
  <si>
    <t>079165792  Ochotnicza Straż Pożarna w Siedlcach  079165792</t>
  </si>
  <si>
    <t>‭079165792‬</t>
  </si>
  <si>
    <t>001/002/6935-UM0613203/22/01</t>
  </si>
  <si>
    <t>02420-6935-UM0613203/22</t>
  </si>
  <si>
    <t>079024714  AGRO-PIGI Sp. z o. o.  079024714</t>
  </si>
  <si>
    <t>‭079024714‬</t>
  </si>
  <si>
    <t>Z-6900769082000422079024714</t>
  </si>
  <si>
    <t>OR07/69080/U/1/22</t>
  </si>
  <si>
    <t>079195721  Ochotnicza Straż Pożarna w Sobkowie  079195721</t>
  </si>
  <si>
    <t>‭079195721‬</t>
  </si>
  <si>
    <t>001/002/6935-UM1312038/22/01</t>
  </si>
  <si>
    <t>01373-6935-UM1312038/22</t>
  </si>
  <si>
    <t>078435296  Dąbrowska Beata 078435296</t>
  </si>
  <si>
    <t>‭078435296‬</t>
  </si>
  <si>
    <t>001/002/6935-UM1112149/21/01</t>
  </si>
  <si>
    <t>01334-6935-UM1112149/21</t>
  </si>
  <si>
    <t>072696311  Klub Sportowy Szopen Sanniki  072696311</t>
  </si>
  <si>
    <t>‭072696311‬</t>
  </si>
  <si>
    <t>001/002/6935-UM0714302/21/01</t>
  </si>
  <si>
    <t>02720-6935-UM0714302/21</t>
  </si>
  <si>
    <t>079040234  Ochotnicza Straż Pożarna w Przedborzu  079040234</t>
  </si>
  <si>
    <t>‭079040234‬</t>
  </si>
  <si>
    <t>001/002/6935-UM0913012/22/01</t>
  </si>
  <si>
    <t>01906-6935-UM0913012/22</t>
  </si>
  <si>
    <t>078208741  Witkowska Ilona 078208741</t>
  </si>
  <si>
    <t>‭078208741‬</t>
  </si>
  <si>
    <t>001/003/6935-UM1611437/21/01</t>
  </si>
  <si>
    <t>00909-6935-UM1611437/21</t>
  </si>
  <si>
    <t>065373204  Koperska Ewa 065373204</t>
  </si>
  <si>
    <t>‭065373204‬</t>
  </si>
  <si>
    <t>001/002/6935-UM1513140/21/01</t>
  </si>
  <si>
    <t>02068-6935-UM1513140/21</t>
  </si>
  <si>
    <t>062751633  Szabat Paweł 062751633</t>
  </si>
  <si>
    <t>‭062751633‬</t>
  </si>
  <si>
    <t>001/002/6935-UM0212048/21/01</t>
  </si>
  <si>
    <t>01287-6935-UM0212048/21</t>
  </si>
  <si>
    <t>075821070  Więcławski Jerzy 075821070</t>
  </si>
  <si>
    <t>‭075821070‬</t>
  </si>
  <si>
    <t>001/002/6935-UM0112221/21/01</t>
  </si>
  <si>
    <t>01373-6935-UM0112221/21</t>
  </si>
  <si>
    <t>076498064  Fundacja Zielona Brama  076498064</t>
  </si>
  <si>
    <t>‭076498064‬</t>
  </si>
  <si>
    <t>001/002/6935-UM1411359/21/01</t>
  </si>
  <si>
    <t>00923-6935-UM1411359/21</t>
  </si>
  <si>
    <t>078241713  Jaworski Jacek 078241713</t>
  </si>
  <si>
    <t>‭078241713‬</t>
  </si>
  <si>
    <t>001/002/6935-UM1513257/21/01</t>
  </si>
  <si>
    <t>02109-6935-UM1513257/21</t>
  </si>
  <si>
    <t>079093251  STOWARZYSZENIE MIŁOŚNIKÓW SANKTUARIUM MARYJNEGO W SULISŁAWICACH  079093251</t>
  </si>
  <si>
    <t>‭079093251‬</t>
  </si>
  <si>
    <t>001/002/6935-UM1311956/22/01</t>
  </si>
  <si>
    <t>01315-6935-UM1311956/22</t>
  </si>
  <si>
    <t>068076464  Ochotnicza Straż Pożarna w Gołocicach  068076464</t>
  </si>
  <si>
    <t>‭068076464‬</t>
  </si>
  <si>
    <t>001/002/6935-UM0512136/22/01</t>
  </si>
  <si>
    <t>01259-6935-UM0512136/22</t>
  </si>
  <si>
    <t>067956815  Towarzystwo Teatru, Orkiestry i Chóru Włościańskiego w Łużnej  067956815</t>
  </si>
  <si>
    <t>‭067956815‬</t>
  </si>
  <si>
    <t>001/002/6935-UM0613365/22/01</t>
  </si>
  <si>
    <t>02446-6935-UM0613365/22</t>
  </si>
  <si>
    <t>078105671  Jesionowska Katarzyna 078105671</t>
  </si>
  <si>
    <t>‭078105671‬</t>
  </si>
  <si>
    <t>001/002/6935-UM1513393/21/01</t>
  </si>
  <si>
    <t>02217-6935-UM1513393/21</t>
  </si>
  <si>
    <t>079081420  OCHOTNICZA STRAŻ POŻARNA W BZÓWKACH  079081420</t>
  </si>
  <si>
    <t>‭079081420‬</t>
  </si>
  <si>
    <t>001/002/6935-UM0512139/22/01</t>
  </si>
  <si>
    <t>01286-6935-UM0512139/22</t>
  </si>
  <si>
    <t>079203435  Ochotnicza Straż Pożarna w Grodzisku  079203435</t>
  </si>
  <si>
    <t>‭079203435‬</t>
  </si>
  <si>
    <t>001/002/6935-UM0511972/22/01</t>
  </si>
  <si>
    <t>01295-6935-UM0511972/22</t>
  </si>
  <si>
    <t>Podsumowanie:</t>
  </si>
  <si>
    <t>Saldo</t>
  </si>
  <si>
    <t>EFR_EBS_UE</t>
  </si>
  <si>
    <t>Parametry:</t>
  </si>
  <si>
    <t>Fundusz:</t>
  </si>
  <si>
    <t>Od daty KG wpłaty</t>
  </si>
  <si>
    <t>Do daty KG wpłaty</t>
  </si>
  <si>
    <t>Od daty KG rozliczenia</t>
  </si>
  <si>
    <t>Do daty KG rozliczenia</t>
  </si>
  <si>
    <t>Od daty płatności</t>
  </si>
  <si>
    <t>Do daty płatności</t>
  </si>
  <si>
    <t>Od konta</t>
  </si>
  <si>
    <t>Do konta</t>
  </si>
  <si>
    <t>Metoda płatności</t>
  </si>
  <si>
    <t>Data KG wpłaty</t>
  </si>
  <si>
    <t>Nr wpłaty</t>
  </si>
  <si>
    <t>Nr transakcji</t>
  </si>
  <si>
    <t>Data KG transakcji</t>
  </si>
  <si>
    <t>Data płatności</t>
  </si>
  <si>
    <t>Nr ZP</t>
  </si>
  <si>
    <t>Nr sprawy</t>
  </si>
  <si>
    <t>Data KG rozliczenia</t>
  </si>
  <si>
    <t>Kwota rozliczenia</t>
  </si>
  <si>
    <t>Konto wł</t>
  </si>
  <si>
    <t>Źr fin</t>
  </si>
  <si>
    <t xml:space="preserve">Stan należności ogółem ARiMR z tytułu programów Unii Europejskiej na dzień 31.12.2020r. i 31.12.2021r. </t>
  </si>
  <si>
    <t>Tytuł należności</t>
  </si>
  <si>
    <t>Stan należności na dzień 31.12.2020r. w zł</t>
  </si>
  <si>
    <t>Stan należności na dzień 31.12.2021r. w zł</t>
  </si>
  <si>
    <t>Wartość brutto</t>
  </si>
  <si>
    <t>Odpis aktualizacyjny</t>
  </si>
  <si>
    <t>Wartość netto</t>
  </si>
  <si>
    <t>SAPARD</t>
  </si>
  <si>
    <t>w tym dochodzone na drodze sądowej</t>
  </si>
  <si>
    <t>Fundusze Strukturalne 2004-2006</t>
  </si>
  <si>
    <t>SPO „Restrukturyzacja i modernizacja sektora żywnościowego oraz rozwój obszarów wiejskich 2004-2006"</t>
  </si>
  <si>
    <t>SPO „Rybołówstwo i przetwórstwo ryb 2004-2006"</t>
  </si>
  <si>
    <t>Program Operacyjny „Zrównoważony rozwój sektora rybołówstwa i nadbrzeżnych obszarów rybackich 2007-2013"</t>
  </si>
  <si>
    <t>Program Operacyjny „Rybactwo i Morze" na lata 2014-2020</t>
  </si>
  <si>
    <t>Wspólna Polityka Rolna (WPR)</t>
  </si>
  <si>
    <t>Europejski Fundusz Rolny Gwarancji (EFGR)</t>
  </si>
  <si>
    <t>z tytułu podatków</t>
  </si>
  <si>
    <t>z tytułu dostaw i usług</t>
  </si>
  <si>
    <t>w tym z tytułu wypłaconych zaliczek</t>
  </si>
  <si>
    <t>SG EFOiGR –Plan Rozwoju Obszarów Wiejskich 2004-2006</t>
  </si>
  <si>
    <t>EFRROW – Program Rozwoju Obszarów Wiejskich 2007-2013</t>
  </si>
  <si>
    <t>PROW - Program Rozwoju Obszarów Wiejskich 2014-2020</t>
  </si>
  <si>
    <t>Razem (1+2+3+4+5) Wartość ogółem</t>
  </si>
  <si>
    <t>Objaśnienia skrótów:</t>
  </si>
  <si>
    <t>1. SAPARD – Specjalny Przedakcesyjny Program na Rzecz Rolnictwa i Rozwoju Obszarów Wiejskich</t>
  </si>
  <si>
    <t>2. SPO - Sektorowy Program Operacyjny</t>
  </si>
  <si>
    <t>3. SG EFOiGR – Sekcja Gwarancji Europejskiego Funduszu Orientacji i Gwarancji Rolnych</t>
  </si>
  <si>
    <t>4. EFRROW – Program Rozwoju Obszarów Wiejskich 2007-2013</t>
  </si>
  <si>
    <t>5. PROW - Program Rozwoju Obszarów Wiejskich 2014-2020</t>
  </si>
  <si>
    <t>Stan zobowiązań ogółem ARiMR z tytułu programów Unii Europejskiej na dzień 31.12.2020r. i 31.12.2021r.</t>
  </si>
  <si>
    <t>Tytuł zobowiązań</t>
  </si>
  <si>
    <t xml:space="preserve">Program Operacyjny </t>
  </si>
  <si>
    <t>SPO„Restrukturyzacja i modernizacja sektora żywnościowego oraz rozwój obszarów wiejskich 2004-2006"</t>
  </si>
  <si>
    <t>„Rybactwo i Morze" na lata 2014-2020</t>
  </si>
  <si>
    <t>PROW – Program Rozwoju Obszarów Wiejskich 2014-2020</t>
  </si>
  <si>
    <r>
      <t>31.12.2020</t>
    </r>
    <r>
      <rPr>
        <b/>
        <sz val="8"/>
        <color rgb="FF000000"/>
        <rFont val="Times New Roman"/>
        <family val="1"/>
        <charset val="238"/>
      </rPr>
      <t>r.</t>
    </r>
  </si>
  <si>
    <r>
      <t>31.12.2021</t>
    </r>
    <r>
      <rPr>
        <b/>
        <sz val="8"/>
        <color rgb="FF000000"/>
        <rFont val="Times New Roman"/>
        <family val="1"/>
        <charset val="238"/>
      </rPr>
      <t>r.</t>
    </r>
  </si>
  <si>
    <r>
      <t>31.12.2020</t>
    </r>
    <r>
      <rPr>
        <b/>
        <sz val="8"/>
        <color rgb="FF000000"/>
        <rFont val="Times New Roman"/>
        <family val="1"/>
        <charset val="238"/>
      </rPr>
      <t>r..</t>
    </r>
  </si>
  <si>
    <t xml:space="preserve">  3 </t>
  </si>
  <si>
    <t xml:space="preserve">  5 </t>
  </si>
  <si>
    <t xml:space="preserve">  7 </t>
  </si>
  <si>
    <t xml:space="preserve">  9 </t>
  </si>
  <si>
    <t xml:space="preserve">  11 </t>
  </si>
  <si>
    <t xml:space="preserve">  13 </t>
  </si>
  <si>
    <t xml:space="preserve">  15 </t>
  </si>
  <si>
    <t xml:space="preserve">  17 </t>
  </si>
  <si>
    <t xml:space="preserve">  19 </t>
  </si>
  <si>
    <t>Rozrachunki z Beneficjentami</t>
  </si>
  <si>
    <t>Zobowiązanie wobec MRiRW</t>
  </si>
  <si>
    <t>Zobowiązanie wobec MF</t>
  </si>
  <si>
    <t>Sprawy do wyjaśnienia</t>
  </si>
  <si>
    <t>Rozrachunki z Beneficjentami z tytułu nadpłat</t>
  </si>
  <si>
    <t>Rozrachunki z tytułu odsetek naliczonych przez Bank</t>
  </si>
  <si>
    <t>Rozrachunki wewnątrzzakładowe z tytułu podatku VAT</t>
  </si>
  <si>
    <t>Koszty</t>
  </si>
  <si>
    <t>Razem (1+2+3+4+5+6+7+8) Wartość ogółem</t>
  </si>
  <si>
    <t>Data:</t>
  </si>
  <si>
    <t>Uruchomił:</t>
  </si>
  <si>
    <t>Jednostka bilansująca:</t>
  </si>
  <si>
    <t>Waluta:</t>
  </si>
  <si>
    <r>
      <t> </t>
    </r>
    <r>
      <rPr>
        <sz val="11"/>
        <color rgb="FF000000"/>
        <rFont val="Calibri"/>
        <family val="2"/>
        <charset val="238"/>
        <scheme val="minor"/>
      </rPr>
      <t>PLN</t>
    </r>
  </si>
  <si>
    <t>Okres:</t>
  </si>
  <si>
    <t>Data od:</t>
  </si>
  <si>
    <t>Data do:</t>
  </si>
  <si>
    <t>Od wzorca:</t>
  </si>
  <si>
    <t>Do wzorca:</t>
  </si>
  <si>
    <t>Okres korygujący:</t>
  </si>
  <si>
    <r>
      <t> </t>
    </r>
    <r>
      <rPr>
        <sz val="11"/>
        <color rgb="FF000000"/>
        <rFont val="Calibri"/>
        <family val="2"/>
        <charset val="238"/>
        <scheme val="minor"/>
      </rPr>
      <t>Tak</t>
    </r>
  </si>
  <si>
    <t>Zerowe salda i obroty:</t>
  </si>
  <si>
    <r>
      <t> </t>
    </r>
    <r>
      <rPr>
        <sz val="11"/>
        <color rgb="FF000000"/>
        <rFont val="Calibri"/>
        <family val="2"/>
        <charset val="238"/>
        <scheme val="minor"/>
      </rPr>
      <t>Nie</t>
    </r>
  </si>
  <si>
    <t>Pozabilansowe oddzielnie?:</t>
  </si>
  <si>
    <t>Bilansowe</t>
  </si>
  <si>
    <t>L.p</t>
  </si>
  <si>
    <t>Symbol konta</t>
  </si>
  <si>
    <t>Nazwa konta</t>
  </si>
  <si>
    <t>Bilans otwarcia</t>
  </si>
  <si>
    <t>Obroty narastająco</t>
  </si>
  <si>
    <t>Saldo na koniec okresu</t>
  </si>
  <si>
    <t>Wn</t>
  </si>
  <si>
    <t>Ma</t>
  </si>
  <si>
    <t>Wn/Ma</t>
  </si>
  <si>
    <t>SUMA</t>
  </si>
  <si>
    <t>Dokumentacja bilansowa 2021 - WEPROWFSiS</t>
  </si>
  <si>
    <t>ZESTAWIENIE SALD SYNTETYCZNYCH</t>
  </si>
  <si>
    <t>NA DZIEŃ 31.12.2021 R.</t>
  </si>
  <si>
    <t>STANOWIĄCYCH PODSTAWĘ DO</t>
  </si>
  <si>
    <t>SPORZĄDZENIA BILANSU ZA 2021 R.</t>
  </si>
  <si>
    <t>Program Rozwoju Obszarów Wiejskich na lata 2014-2020</t>
  </si>
  <si>
    <t>AKTYWA</t>
  </si>
  <si>
    <t>Strona salda</t>
  </si>
  <si>
    <t>Kwota w zł</t>
  </si>
  <si>
    <t>Sposób weryfikacji</t>
  </si>
  <si>
    <t>Pozycja B.III.1.c)</t>
  </si>
  <si>
    <t>Inwestycje krótkoterminowe</t>
  </si>
  <si>
    <t>Załączniki:</t>
  </si>
  <si>
    <r>
      <t xml:space="preserve">1) Potwierdzenie salda na </t>
    </r>
    <r>
      <rPr>
        <b/>
        <sz val="10"/>
        <color rgb="FF000000"/>
        <rFont val="Verdana"/>
        <family val="2"/>
        <charset val="238"/>
      </rPr>
      <t>31.12.2021</t>
    </r>
    <r>
      <rPr>
        <sz val="10"/>
        <color rgb="FF000000"/>
        <rFont val="Verdana"/>
        <family val="2"/>
        <charset val="238"/>
      </rPr>
      <t xml:space="preserve"> r. z NBP.</t>
    </r>
  </si>
  <si>
    <t>Zatwierdził</t>
  </si>
  <si>
    <t>(Data i podpis osoby upoważnionej)</t>
  </si>
  <si>
    <t>Bilans WEPROWFSiS na 31.12.2021r.- Dokumentacja bilansowa - Zestawienie sald syntetycznych - aktywa - sporządzona przez DK ARiMR</t>
  </si>
  <si>
    <t>AKTYWA OBROTOWE</t>
  </si>
  <si>
    <t>Sprawy sądowe</t>
  </si>
  <si>
    <t>Pozycja B.II.</t>
  </si>
  <si>
    <t>Należności krótkoterminowe od pozostałych jednostek</t>
  </si>
  <si>
    <t>Pozycja B.II.3.</t>
  </si>
  <si>
    <t>Należności krótkoterminowe od pozostałych jednostek B.II.3.c) + B.II.3.d)</t>
  </si>
  <si>
    <t>Pozycja B.II.3.c)</t>
  </si>
  <si>
    <t>Należności krótkoterminowe od pozostałych jednostek - inne</t>
  </si>
  <si>
    <t>Pozycja B.II.3.d)</t>
  </si>
  <si>
    <t>Należności krótkoterminowe od pozostałych jednostek dochodzone na drodze sądowej</t>
  </si>
  <si>
    <t>WN</t>
  </si>
  <si>
    <t>Należności windykacyjne nienależne administracyjne/cywilne z tytułu wypłaconych środków obciążające budżet UE – KD</t>
  </si>
  <si>
    <t>Należności windykacyjne nienależne sądowe z tytułu wypłaconych środków obciążające budżet UE – KD</t>
  </si>
  <si>
    <t>Należności windykacyjne nienależne wątpliwe z tytułu wypłaconych środków obciążające budżet UE – KD</t>
  </si>
  <si>
    <t>Należności windykacyjne nienależne administracyjne/cywilne z tytułu sankcji cross-compliance obciążające budżet UE – KD</t>
  </si>
  <si>
    <t>Należności windykacyjne nienależne administracyjne/cywilne z tytułu wypłaconych środków obciążające budżet UE – KD_nieprawomocne</t>
  </si>
  <si>
    <t>Należności windykacyjne nienależne administracyjne/ cywilne z tytułu sankcji cross-compliance obciążające budżet UE – KD_nieprawomocne</t>
  </si>
  <si>
    <t>Należności windykacyjne nienależne zwykłe z tytułu zaliczki obszarowej obciążające budżet UE – KD_nieprawomocne</t>
  </si>
  <si>
    <t>Należności windykacyjne nienależne z tytułu wyprzedzającego finansowania obciążające budżet UE – KD</t>
  </si>
  <si>
    <t>Należności windykacyjne nienależne z tytułu zaliczki obciążające budżet UE – KD</t>
  </si>
  <si>
    <t>Należności windykacyjne nienależne zwykłe z tytułu zaliczki obszarowej obciążające budżet UE – KD</t>
  </si>
  <si>
    <t>Należności windykacyjne nienależne sądowe z tytułu zaliczki obszarowej obciążające budżet UE – KD</t>
  </si>
  <si>
    <t>Należności windykacyjne nieprawidłowe administracyjne/cywilne z tytułu wypłaconych środków obciążające budżet UE – KD</t>
  </si>
  <si>
    <t>Należności windykacyjne nieprawidłowe zwykłe z tytułu wypłaconych środków obciążające budżet UE – KD_nieprawomocne</t>
  </si>
  <si>
    <t>Należności windykacyjne nienależne administracyjne/cywilne z tytułu wypłaconych środków obciążające państwo członkowskie – KD</t>
  </si>
  <si>
    <t>Należności windykacyjne nienależne sądowe z tytułu wypłaconych środków obciążające państwo członkowskie KF – KD</t>
  </si>
  <si>
    <t>Należności windykacyjne nienależne wątpliwe z tytułu wypłaconych środków obciążające państwo członkowskie – KD</t>
  </si>
  <si>
    <t>Należności windykacyjne nienależne administracyjne/cywilne z tytułu kar i grzywien obciążające państwo członkowskie KF – KD</t>
  </si>
  <si>
    <t>Należności windykacyjne z tytułu innych kosztów obciążające państwo członkowskie – KD</t>
  </si>
  <si>
    <t>Należności windykacyjne nieprawidłowe sądowe – Rozp. Delegowane Komisji (UE) 907/2014 Zał. 1 pkt 2. B – obciążające państwo członkowskie KD</t>
  </si>
  <si>
    <t>Odsetki od należności windykacyjnych nienależnych administracyjnych/cywilnych z tytułu wypłaconych środków obciążające budżet UE – KD</t>
  </si>
  <si>
    <t>Odsetki od należności windykacyjnych nienależnych sądowych z tytułu wypłaconych środków obciążające budżet UE – KD</t>
  </si>
  <si>
    <t>Odsetki od należności windykacyjnych nienależnych wątpliwych z tytułu wypłaconych środków obciążające budżet UE – KD</t>
  </si>
  <si>
    <t>Odsetki od należności windykacyjnych nienależnych administracyjnych/cywilnych z tytułu sankcji cross-compliance obciążające budżet UE – KD</t>
  </si>
  <si>
    <t>Odsetki od należności windykacyjnych nienależnych administracyjnych/cywilnych z tytułu wypłaconych środków obciążające budżet UE – KD_nieprawomocne</t>
  </si>
  <si>
    <t>Odsetki od należności windykacyjnych nienależnych zwykłych z tytułu zaliczki obszarowej obciążające budżet UE – KD_nieprawomocne</t>
  </si>
  <si>
    <t>Odsetki od należności windykacyjnych nienależnych z tytułu wyprzedzającego finansowania obciążające budżet UE – KD</t>
  </si>
  <si>
    <t>Odsetki od należności windykacyjnych nienależnych z tytułu zaliczki obciążające budżet UE – KD</t>
  </si>
  <si>
    <t>Odsetki od należności windykacyjnych nienależnych zwykłych z tytułu zaliczki obszarowej obciążające budżet UE – KD</t>
  </si>
  <si>
    <t>Odsetki od należności windykacyjnych nienależnych sądowych z tytułu zaliczki obszarowej obciążające budżet UE – KD</t>
  </si>
  <si>
    <t>Odsetki od należności windykacyjnych nienależnych administracyjnych/cywilnych z tytułu wypłaconych środków obciążające państwo członkowskie – KD</t>
  </si>
  <si>
    <t>Odsetki od należności windykacyjnych nienależnych sądowych z tytułu wypłaconych środków obciążające państwo członkowskie KF – KD</t>
  </si>
  <si>
    <t>Odsetki od należności windykacyjnych nienależnych wątpliwych z tytułu wypłaconych środków obciążające państwo członkowskie – KD</t>
  </si>
  <si>
    <t>Odsetki od należności windykacyjnych nienależnych administracyjnych/cywilnych z tytułu kar i grzywien obciążające państwo członkowskie KF – KD</t>
  </si>
  <si>
    <t>Odsetki od należności windykacyjnych nieprawidłowych sądowych – Rozp. Delegowane Komisji (UE) 907/2014 Zał. 1 pkt 2. B – obciążające państwo członkowskie KD</t>
  </si>
  <si>
    <t>Należności niewindykowane nienależne administracyjne/cywilne z tytułu wypłaconych środków obciążające budżet UE</t>
  </si>
  <si>
    <t>Należności niewindykowane nienależne z tytułu zaliczki obszarowej obciążające budżet UE</t>
  </si>
  <si>
    <t>Należności niewindykowane z tytułu wypłaconych zaliczek obszarowych PROW</t>
  </si>
  <si>
    <t>Należności finansowe nienależne z tytułu różnicowych ZK "in minus" obciążające budżet UE</t>
  </si>
  <si>
    <t>Należności finansowe nieprawidłowe z tytułu różnicowych ZK "in minus" obciążające budżet UE</t>
  </si>
  <si>
    <t>Należności niewindykowane nienależne administracyjne/cywilne z tytułu sankcji wieloletnich niezamierzonych PROW obciążające budżet UE</t>
  </si>
  <si>
    <t>Należności niewindykowane nienależne administracyjne/cywilne z tytułu sankcji wieloletnich dla płatności PROW dla zamierzonego i niezamierzonego działania obciążające budżet UE</t>
  </si>
  <si>
    <t>MA</t>
  </si>
  <si>
    <t>Odpisy aktualizujące wartość należności - należność główna</t>
  </si>
  <si>
    <t>Odpisy aktualizujące wartość należności – należność główna_nieprawomocna</t>
  </si>
  <si>
    <t>Odpisy aktualizujące wartość należności - należność główna sądowa</t>
  </si>
  <si>
    <t>Odpisy aktualizujące wartość należności - naliczone odsetki</t>
  </si>
  <si>
    <t>Odpisy aktualizujące wartość należności –  naliczone odsetki_nieprawomocne</t>
  </si>
  <si>
    <t>Odpisy aktualizujące wartość należności - naliczone odsetki sądowe</t>
  </si>
  <si>
    <t>Odpisy aktualizujące wartość należności - koszty</t>
  </si>
  <si>
    <t>II.3.c) należności krótkoterminowe inne</t>
  </si>
  <si>
    <t>II.3.d) dochodzone na drodze sądowej</t>
  </si>
  <si>
    <r>
      <t xml:space="preserve">1) Raport uzgodnieniowy na dzień </t>
    </r>
    <r>
      <rPr>
        <b/>
        <sz val="10"/>
        <color rgb="FF000000"/>
        <rFont val="Verdana"/>
        <family val="2"/>
        <charset val="238"/>
      </rPr>
      <t>31.12.2021</t>
    </r>
    <r>
      <rPr>
        <sz val="10"/>
        <color rgb="FF000000"/>
        <rFont val="Verdana"/>
        <family val="2"/>
        <charset val="238"/>
      </rPr>
      <t xml:space="preserve"> r. dla należności dłużnych</t>
    </r>
  </si>
  <si>
    <r>
      <t xml:space="preserve">2) Raport uzgodnieniowy na dzień </t>
    </r>
    <r>
      <rPr>
        <b/>
        <sz val="10"/>
        <color rgb="FF000000"/>
        <rFont val="Verdana"/>
        <family val="2"/>
        <charset val="238"/>
      </rPr>
      <t>31.12.2021</t>
    </r>
    <r>
      <rPr>
        <sz val="10"/>
        <color rgb="FF000000"/>
        <rFont val="Verdana"/>
        <family val="2"/>
        <charset val="238"/>
      </rPr>
      <t xml:space="preserve"> r. dla należności niewindykowanych</t>
    </r>
  </si>
  <si>
    <r>
      <t xml:space="preserve">3) Raport uzgodnieniowy na dzień </t>
    </r>
    <r>
      <rPr>
        <b/>
        <sz val="10"/>
        <color rgb="FF000000"/>
        <rFont val="Verdana"/>
        <family val="2"/>
        <charset val="238"/>
      </rPr>
      <t>31.12.2021</t>
    </r>
    <r>
      <rPr>
        <sz val="10"/>
        <color rgb="FF000000"/>
        <rFont val="Verdana"/>
        <family val="2"/>
        <charset val="238"/>
      </rPr>
      <t xml:space="preserve"> r. dla należności niewindykacyjnych</t>
    </r>
  </si>
  <si>
    <r>
      <t xml:space="preserve">4) Raport uzgodnieniowy na dzień </t>
    </r>
    <r>
      <rPr>
        <b/>
        <sz val="10"/>
        <color rgb="FF000000"/>
        <rFont val="Verdana"/>
        <family val="2"/>
        <charset val="238"/>
      </rPr>
      <t xml:space="preserve">31.12.2021 </t>
    </r>
    <r>
      <rPr>
        <sz val="10"/>
        <color rgb="FF000000"/>
        <rFont val="Verdana"/>
        <family val="2"/>
        <charset val="238"/>
      </rPr>
      <t>r. dla odpisów aktualizujących</t>
    </r>
  </si>
  <si>
    <t>RAZEM:</t>
  </si>
  <si>
    <t>Bilans WEPROWFSiS na 31.12.2021r.- Dokumentacja bilansowa - Zestawienie sald syntetycznych – aktywa obrotowe - sporządzona przez DK ARiMR</t>
  </si>
  <si>
    <t>PASYWA OBROTOWE</t>
  </si>
  <si>
    <t>Pozycja B.</t>
  </si>
  <si>
    <t>Zobowiązania i rezerwy na zobowiązania</t>
  </si>
  <si>
    <t>Pozycja B.III.</t>
  </si>
  <si>
    <t>Zobowiązania  któtkoterminowe B.III.3.i) + B.III.4.</t>
  </si>
  <si>
    <t>Pozycja B.III.3.</t>
  </si>
  <si>
    <t>Zobowiązania wobec pozostałych jednostek B.III.3.i)</t>
  </si>
  <si>
    <t>Pozycja B.III.3.i)</t>
  </si>
  <si>
    <t>Zobowiązania krótkoterminowe wobec pozostałych jednostek - inne</t>
  </si>
  <si>
    <t>Rozrachunki z beneficjentami z tytułu płatności</t>
  </si>
  <si>
    <t>Rozrachunki z beneficjentami z tytułu wyprzedzającego finansowania</t>
  </si>
  <si>
    <t>Sprawy do wyjaśnienia z tytułu dokonanych spłat przez beneficjenta</t>
  </si>
  <si>
    <t>Sprawy do wyjaśnienia z tytułu nadpłat dokonanych spłat przez beneficjenta</t>
  </si>
  <si>
    <t>Sprawy do wyjaśnienia z tytułu zwrotów bankowych roku bieżącego</t>
  </si>
  <si>
    <t>Sprawy do wyjaśnienia z tytułu zwrotów bankowych z lat poprzednich</t>
  </si>
  <si>
    <t>Sprawy do wyjaśnienia z tytułu błędów i pomyłek bankowych na rachunek rozliczeniowy</t>
  </si>
  <si>
    <t>Sprawy do wyjaśnienia z tytułu błędów i pomyłek bankowych na rachunek spłat należności, odsetek, kosztów, kar i grzywien od beneficjenta</t>
  </si>
  <si>
    <t>Sprawy do wyjaśnienia z tytułu zwrotu nadpłat dla beneficjentów - Ordynacja Podatkowa</t>
  </si>
  <si>
    <t>Zobowiązania wobec MRiRW</t>
  </si>
  <si>
    <t>Zobowiązania wobec Ministerstwa Finansów</t>
  </si>
  <si>
    <t>Rozrachunki ARiMR z tytułu innych kosztów</t>
  </si>
  <si>
    <t>Rozrachunki ARiMR z tytułu kosztów - odpisy aktualizujące wartość należności</t>
  </si>
  <si>
    <t>Pozycja B.III.4.</t>
  </si>
  <si>
    <t>Fundusze specjalne</t>
  </si>
  <si>
    <t>Pozycja B.III.4.h)</t>
  </si>
  <si>
    <t>Fundusz zobowiązań wobec beneficjenta</t>
  </si>
  <si>
    <t>Fundusze należności</t>
  </si>
  <si>
    <t>Fundusz należności windykacyjnych nienależnych administracyjnych/cywilnych z tytułu wypłaconych środków obciążający budżet UE – KD</t>
  </si>
  <si>
    <t>Fundusz należności windykacyjnych nienależnych sądowych z tytułu wypłaconych środków obciążający budżet UE – KD</t>
  </si>
  <si>
    <t>Fundusz należności windykacyjnych nienależnych wątpliwych z tytułu wypłaconych środków obciążający budżet UE – KD</t>
  </si>
  <si>
    <t>Fundusz należności windykacyjnych nienależnych administracyjnych/cywilnych z tytułu sankcji cross-compliance obciążający budżet UE – KD</t>
  </si>
  <si>
    <t>Fundusz należności windykacyjnych nienależnych administracyjnych/ cywilnych z tytułu wypłaconych środków obciążający budżet UE – KD_nieprawomocne</t>
  </si>
  <si>
    <t>Fundusz należności windykacyjnych nienależnych administracyjnych/ cywilnych z tytułu sankcji cross-compliance obciążający budżet UE – KD_nieprawomocne</t>
  </si>
  <si>
    <t>Fundusz należności windykacyjnych nienależnych zwykłe z tytułu zaliczki obszarowej obciążające budżet UE – KD_nieprawomocne</t>
  </si>
  <si>
    <t>Fundusz należności windykacyjnych nienależnych z tytułu wyprzedzającego finansowania obciążający budżet UE – KD</t>
  </si>
  <si>
    <t>Fundusz należności windykacyjnych nienależnych z tytułu zaliczki obciążający budżet UE – KD</t>
  </si>
  <si>
    <t>Fundusz należności windykacyjnych nienależnych zwykłe z tytułu zaliczki obszarowej obciążające budżet UE – KD</t>
  </si>
  <si>
    <t>Fundusz należności windykacyjnych nienależnych sądowe z tytułu zaliczki obszarowej obciążające budżet UE – KD</t>
  </si>
  <si>
    <t>Fundusz należności windykacyjnych nieprawidłowych administracyjnych/cywilnych z tytułu wypłaconych środków obciążający budżet UE – KD</t>
  </si>
  <si>
    <t>Fundusz należności windykacyjnych nieprawidłowych zwykłych z tytułu wypłaconych środków obciążający budżet UE – KD_nieprawomocne</t>
  </si>
  <si>
    <t>Fundusz należności windykacyjnych nienależnych administracyjnych/cywilnych z tytułu wypłaconych środków obciążający państwo członkowskie – KD</t>
  </si>
  <si>
    <t>Fundusz należności windykacyjnych nienależnych sądowych z tytułu wypłaconych środków obciążający państwo członkowskie KF - KD</t>
  </si>
  <si>
    <t>Fundusz należności windykacyjnych nienależnych wątpliwych z tytułu wypłaconych środków obciążający państwo członkowskie – KD</t>
  </si>
  <si>
    <t>Fundusz należności windykacyjnych nienależnych administracyjnych/cywilnych z tytułu kar i grzywien obciążający państwo członkowskie KF – KD</t>
  </si>
  <si>
    <t>Fundusz należności windykacyjnych nieprawidłowych sądowych – Rozp. Delegowane Komisji (UE) 907/2014 Zał. 1 pkt 2. B – obciążające państwo członkowskie KD</t>
  </si>
  <si>
    <t>Fundusz odsetek od należności windykacyjnych nienależnych administracyjnych/cywilnych z tytułu wypłaconych środków obciążający budżet UE – KD</t>
  </si>
  <si>
    <t>Fundusz odsetek od należności windykacyjnych nienależnych sądowych z tytułu wypłaconych środków obciążający budżet UE – KD</t>
  </si>
  <si>
    <t>Fundusz odsetek od należności windykacyjnych nienależnych wątpliwych z tytułu wypłaconych środków obciążający budżet UE – KD</t>
  </si>
  <si>
    <t>Fundusz odsetek od należności windykacyjnych nienależnych administracyjnych/cywilnych z tytułu sankcji cross-compliance obciążający budżet UE – KD</t>
  </si>
  <si>
    <t>Fundusz odsetek od należności windykacyjnych nienależnych administracyjnych/cywilnych z tytułu wypłaconych środków obciążający budżet UE – KD_nieprawomocne</t>
  </si>
  <si>
    <t>Fundusz odsetek od należności windykacyjnych nienależnych zwykłych z tytułu zaliczki obszarowej obciążające budżet UE – KD_nieprawomocne</t>
  </si>
  <si>
    <t>Fundusz odsetek od należności windykacyjnych nienależnych z tytułu wyprzedzającego finansowania obciążający budżet UE – KD</t>
  </si>
  <si>
    <t>Fundusz odsetek od należności windykacyjnych nienależnych z tytułu zaliczki obciążający budżet UE – KD</t>
  </si>
  <si>
    <t>Fundusz odsetek od należności windykacyjnych nienależnych zwykłych z tytułu zaliczki obszarowej obciążający budżet UE – KD</t>
  </si>
  <si>
    <t>Fundusz odsetek od należności windykacyjnych nienależnych sądowych z tytułu zaliczki obszarowej obciążający budżet UE – KD</t>
  </si>
  <si>
    <t>Fundusz odsetek od należności windykacyjnych nienależnych administracyjnych/cywilnych z tytułu wypłaconych środków obciążający państwo członkowskie – KD</t>
  </si>
  <si>
    <t>Fundusz odsetek od należności windykacyjnych nienależnych sądowych z tytułu wypłaconych środków obciążający państwo członkowskie KF – KD</t>
  </si>
  <si>
    <t>Fundusz odsetek od należności windykacyjnych nienależnych wątpliwych z tytułu wypłaconych środków obciążający państwo członkowskie – KD</t>
  </si>
  <si>
    <t>Fundusz odsetek od należności windykacyjnych nienależnych administracyjnych/cywilnych z tytułu kar i grzywien obciążający państwo członkowskie KF – KD</t>
  </si>
  <si>
    <t>Fundusz odsetek od należności windykacyjnych nieprawidłowych sądowych – Rozp. Delegowane Komisji (UE) 907/2014 Zał. 1 pkt 2. B – obciążające państwo członkowskie KD</t>
  </si>
  <si>
    <t>Fundusz należności niewindykowanych nienależnych administracyjnych/cywilnych z tytułu wypłaconych środków obciążający budżet UE</t>
  </si>
  <si>
    <t>Fundusz należności niewindykowanych nienależnych administracyjnych/cywilnych z tytułu sankcji cross-compliance obciążający budżet UE (rozliczone z wpłatą Beneficjenta)</t>
  </si>
  <si>
    <t>Fundusz należności niewindykowanych nienależnych z tytułu wyprzedzającego finansowania obciążające budżet UE</t>
  </si>
  <si>
    <t>Fundusz należności niewindykowanych z tytułu odsetek naliczonych od dnia wpływu środków na rachunek bankowy beneficjenta z tytułu wyprzedzającego finansowania</t>
  </si>
  <si>
    <t>Fundusz należności niewindykowanych nienależne z tytułu zaliczki obszarowej obciążające budżet UE</t>
  </si>
  <si>
    <t>Fundusz należności niewindykowanych z tytułu odsetek naliczonych od dnia wpływu środków na rachunek bankowy beneficjenta z tytułu zaliczki obciążające budżet UE</t>
  </si>
  <si>
    <t>Fundusz należności niewindykowanych nieprawidłowych administracyjnych/cywilnych z tytułu wypłaconych środków obciążający budżet UE</t>
  </si>
  <si>
    <t>Fundusz należności niewindykowanych z tytułu wypłaconych zaliczek obszarowych PROW</t>
  </si>
  <si>
    <t>Fundusz należności finansowych nienależnych z tytułu różnicowych ZK "in minus" obciążający budżet UE</t>
  </si>
  <si>
    <t>Fundusz należności finansowych nieprawidłowych z tytułu różnicowych ZK "in minus" obciążający budżet UE</t>
  </si>
  <si>
    <t>Fundusz należności niewindykowanych nienależnych administracyjnych/cywilnych z tytułu sankcji wieloletnich niezamierzonych PROW obciążający budżet UE</t>
  </si>
  <si>
    <t>Fundusz należności niewindykowanych nienależnych administracyjnych/cywilnych z tytułu sankcji wieloletnich dla płatności PROW dla zamierzonego i niezamierzonego działania obciążający budżet UE</t>
  </si>
  <si>
    <t>Fundusz należności głównych - odpisy aktualizujące wartość należności</t>
  </si>
  <si>
    <t>Fundusz należności głownych- odpisy aktualizujące wartość należności_nieprawomocne</t>
  </si>
  <si>
    <t>Fundusz należności głównych sądowych - odpisy aktualizujące wartość należności</t>
  </si>
  <si>
    <t>Fundusz naliczonych odsetek - odpisy aktualizujące wartość należności</t>
  </si>
  <si>
    <t>Fundusz naliczonych odsetek- odpisy aktualizujące wartość należności_nieprawomocne</t>
  </si>
  <si>
    <t>Fundusz naliczonych odsetek sądowych - odpisy aktualizujące wartość należności</t>
  </si>
  <si>
    <t>Bilans WEPROWFSiS na 31.12.2021r.- Dokumentacja bilansowa - Zestawienie sald syntetycznych - pasywa - sporządzona przez DK ARiMR</t>
  </si>
  <si>
    <t>Dokumentacja bilansowa 2021 - WEPWPR</t>
  </si>
  <si>
    <t>WEPWPR</t>
  </si>
  <si>
    <t>EFRG BIS</t>
  </si>
  <si>
    <t>Nr konta</t>
  </si>
  <si>
    <t>syntetycznego</t>
  </si>
  <si>
    <t>Bilans WEPWPR na 31.12.2021r.- Dokumentacja bilansowa - Zestawienie sald syntetycznych – aktywa obrotowe - sporządzona przez DK ARiMR</t>
  </si>
  <si>
    <t xml:space="preserve">Sporzadził : </t>
  </si>
  <si>
    <t xml:space="preserve">Data : </t>
  </si>
  <si>
    <t>Oracle E-Bussiness Suite 11.5.10.2</t>
  </si>
  <si>
    <t xml:space="preserve">Numer dopłaty: </t>
  </si>
  <si>
    <t xml:space="preserve">Konto od: </t>
  </si>
  <si>
    <t xml:space="preserve">Konto do: </t>
  </si>
  <si>
    <t>Rodzaj raportu: Analityczny</t>
  </si>
  <si>
    <t>Nazwa ostatecznego odbiorcy</t>
  </si>
  <si>
    <t>PESEL/NIP ostatecznego odbiorcy</t>
  </si>
  <si>
    <t>Numer dopłaty udzielonej ostatecznemu odbiorcy</t>
  </si>
  <si>
    <t>Całkowita kwota kredytu udzielonego ostatecznemu odbiorcy</t>
  </si>
  <si>
    <t>Data udzielenia dopłaty</t>
  </si>
  <si>
    <t>Kwota udzielonej dopłaty</t>
  </si>
  <si>
    <t>Bank kredytujący</t>
  </si>
  <si>
    <t>Sporzadził :</t>
  </si>
  <si>
    <t xml:space="preserve">Numer gwarancji: </t>
  </si>
  <si>
    <t>Numer gwarancji udzielonej ostatecznemu odbiorcy</t>
  </si>
  <si>
    <t>Data udzielenia gwarancji</t>
  </si>
  <si>
    <t>Kwota udzielonej gwarancji</t>
  </si>
  <si>
    <t>                Sporządził: </t>
  </si>
  <si>
    <t xml:space="preserve">Data:  </t>
  </si>
  <si>
    <t xml:space="preserve">System: </t>
  </si>
  <si>
    <t xml:space="preserve">                      </t>
  </si>
  <si>
    <t xml:space="preserve">Typ: </t>
  </si>
  <si>
    <t xml:space="preserve">Teryt od: </t>
  </si>
  <si>
    <t xml:space="preserve">Teryt do: </t>
  </si>
  <si>
    <t xml:space="preserve">Kwota do 100 EURO : </t>
  </si>
  <si>
    <t>TYP: LZP</t>
  </si>
  <si>
    <t>Nr  LZP</t>
  </si>
  <si>
    <t>Nr dokumentu</t>
  </si>
  <si>
    <t>Data utworzenia</t>
  </si>
  <si>
    <t>Data zatwierdzenia</t>
  </si>
  <si>
    <t>Liczba ZP</t>
  </si>
  <si>
    <t>Kwota ZP</t>
  </si>
  <si>
    <t>Rok budżetowy</t>
  </si>
  <si>
    <t>Liczba ZP z potrąceniem do 100EUR</t>
  </si>
  <si>
    <t>Kwota potrąceń do 100 EUR</t>
  </si>
  <si>
    <t>Liczba ZP z modulacją</t>
  </si>
  <si>
    <t>Kwota modulacji</t>
  </si>
  <si>
    <t>Liczba ZP z dyscypliną finansową</t>
  </si>
  <si>
    <t>Kwota dyscypliny finansowej</t>
  </si>
  <si>
    <t>TYP: ZK</t>
  </si>
  <si>
    <t>Nr Listy Korygującej</t>
  </si>
  <si>
    <t>Numer  ZK</t>
  </si>
  <si>
    <t>Numer ZP korygowanego</t>
  </si>
  <si>
    <t>Liczba ZP z potrąceniem do 100 EUR</t>
  </si>
  <si>
    <t>Liczba  ZK z modulacją</t>
  </si>
  <si>
    <t>Liczba ZK z dyscypliną</t>
  </si>
  <si>
    <r>
      <t> </t>
    </r>
    <r>
      <rPr>
        <sz val="11"/>
        <color rgb="FF000000"/>
        <rFont val="Times New Roman"/>
        <family val="1"/>
        <charset val="238"/>
      </rPr>
      <t>Oracle E-Business Suite</t>
    </r>
  </si>
  <si>
    <r>
      <t> </t>
    </r>
    <r>
      <rPr>
        <sz val="11"/>
        <color rgb="FF000000"/>
        <rFont val="Times New Roman"/>
        <family val="1"/>
        <charset val="238"/>
      </rPr>
      <t>PROW_ARIMR</t>
    </r>
  </si>
  <si>
    <r>
      <t>  </t>
    </r>
    <r>
      <rPr>
        <b/>
        <sz val="10"/>
        <color rgb="FF000000"/>
        <rFont val="Arial"/>
        <family val="2"/>
        <charset val="238"/>
      </rPr>
      <t>Parametry:</t>
    </r>
  </si>
  <si>
    <t>Liczba zleceń:</t>
  </si>
  <si>
    <t>Saldo łącznie:</t>
  </si>
  <si>
    <r>
      <t> </t>
    </r>
    <r>
      <rPr>
        <sz val="10"/>
        <color rgb="FF000000"/>
        <rFont val="Arial"/>
        <family val="2"/>
        <charset val="238"/>
      </rPr>
      <t>MA</t>
    </r>
  </si>
  <si>
    <t>Zr. Fin.</t>
  </si>
  <si>
    <t xml:space="preserve">Rezerwa </t>
  </si>
  <si>
    <t>Rezerwa II</t>
  </si>
  <si>
    <t xml:space="preserve">Data KG </t>
  </si>
  <si>
    <t>Departament</t>
  </si>
  <si>
    <t>Status ZP/ZK</t>
  </si>
  <si>
    <t xml:space="preserve">   </t>
  </si>
  <si>
    <t>Saldo:</t>
  </si>
  <si>
    <t xml:space="preserve">              </t>
  </si>
  <si>
    <r>
      <t> </t>
    </r>
    <r>
      <rPr>
        <sz val="10"/>
        <color rgb="FF000000"/>
        <rFont val="Arial"/>
        <family val="2"/>
        <charset val="238"/>
      </rPr>
      <t>27</t>
    </r>
  </si>
  <si>
    <t>Liczba zleceń płatności:</t>
  </si>
  <si>
    <r>
      <t> </t>
    </r>
    <r>
      <rPr>
        <sz val="10"/>
        <color rgb="FF000000"/>
        <rFont val="Arial"/>
        <family val="2"/>
        <charset val="238"/>
      </rPr>
      <t>0</t>
    </r>
  </si>
  <si>
    <t>Liczba pozycji korekt:</t>
  </si>
  <si>
    <t>Saldo łączne (PLN):</t>
  </si>
  <si>
    <r>
      <t> </t>
    </r>
    <r>
      <rPr>
        <sz val="10"/>
        <color rgb="FF000000"/>
        <rFont val="Arial"/>
        <family val="2"/>
        <charset val="238"/>
      </rPr>
      <t>Sporządził:</t>
    </r>
  </si>
  <si>
    <t> .................................................. </t>
  </si>
  <si>
    <r>
      <t> </t>
    </r>
    <r>
      <rPr>
        <sz val="10"/>
        <color rgb="FF000000"/>
        <rFont val="Arial"/>
        <family val="2"/>
        <charset val="238"/>
      </rPr>
      <t>Data i podpis pracownika DKs</t>
    </r>
  </si>
  <si>
    <t>...................................................</t>
  </si>
  <si>
    <t>Data i podpis upoważnionego pracownika DKs</t>
  </si>
  <si>
    <t>Data i podpis Naczelnika DKs lub osoby upoważnionej</t>
  </si>
  <si>
    <r>
      <t>Legenda - statusy ZP/ZK</t>
    </r>
    <r>
      <rPr>
        <sz val="11"/>
        <color rgb="FF000000"/>
        <rFont val="Calibri"/>
        <family val="2"/>
        <charset val="238"/>
        <scheme val="minor"/>
      </rPr>
      <t> </t>
    </r>
  </si>
  <si>
    <t>Kod</t>
  </si>
  <si>
    <t>Z1</t>
  </si>
  <si>
    <t xml:space="preserve">Przyjęte do MZP </t>
  </si>
  <si>
    <t>Z2</t>
  </si>
  <si>
    <t xml:space="preserve">Sprawdzone przez osobę dekretujacą </t>
  </si>
  <si>
    <t>Z3</t>
  </si>
  <si>
    <t xml:space="preserve">Sprawdzone przez osobę księgującą </t>
  </si>
  <si>
    <t>Z4</t>
  </si>
  <si>
    <t xml:space="preserve">Zaimportowane do Zobowiązań </t>
  </si>
  <si>
    <t>Z5</t>
  </si>
  <si>
    <t xml:space="preserve">Przyjęte i Zaksięgowane w Module Zobowiązań </t>
  </si>
  <si>
    <t>Z6</t>
  </si>
  <si>
    <t xml:space="preserve">Sprawdzone w Księgą Dłużników przez osobę Ksiegującą </t>
  </si>
  <si>
    <t>Z7</t>
  </si>
  <si>
    <t xml:space="preserve">Sprawdzone w Księgą Dłużników przez osobę Dekretującą </t>
  </si>
  <si>
    <t>Z8</t>
  </si>
  <si>
    <t xml:space="preserve">Przekazane do DW </t>
  </si>
  <si>
    <t>Z9</t>
  </si>
  <si>
    <t xml:space="preserve">Przekazane do DF </t>
  </si>
  <si>
    <t>Z10</t>
  </si>
  <si>
    <t xml:space="preserve">Sprawdzone w DF </t>
  </si>
  <si>
    <t>Z11</t>
  </si>
  <si>
    <t xml:space="preserve">Sprawdzone w DF II </t>
  </si>
  <si>
    <t>Z12</t>
  </si>
  <si>
    <t xml:space="preserve">Przekazane do DW po DF </t>
  </si>
  <si>
    <t>Z13</t>
  </si>
  <si>
    <t xml:space="preserve">Niezrealizowane zaliczki OB-PROW </t>
  </si>
  <si>
    <t>Z14</t>
  </si>
  <si>
    <t xml:space="preserve">Przekazana do zatwierdzenia DZN </t>
  </si>
  <si>
    <t>Z20</t>
  </si>
  <si>
    <t xml:space="preserve">Zwrot bankowy </t>
  </si>
  <si>
    <t>Z25</t>
  </si>
  <si>
    <t xml:space="preserve">WPR: Odrozliczenie ZP z ZP korygującym </t>
  </si>
  <si>
    <t>Z26</t>
  </si>
  <si>
    <t xml:space="preserve">WPR: Migracja </t>
  </si>
  <si>
    <t>Z30</t>
  </si>
  <si>
    <t xml:space="preserve">Przekazane do potrącenia z Należnością do 100EUR </t>
  </si>
  <si>
    <t>Z31</t>
  </si>
  <si>
    <t xml:space="preserve">Wycofanie potrącenia z Należnością do 100EUR </t>
  </si>
  <si>
    <t>Z32</t>
  </si>
  <si>
    <t xml:space="preserve">Przekazane do rozliczenia z zaliczką </t>
  </si>
  <si>
    <t>Z33</t>
  </si>
  <si>
    <t xml:space="preserve">ZK in minus – zaliczka transferowa </t>
  </si>
  <si>
    <t>Z50</t>
  </si>
  <si>
    <t xml:space="preserve">Przyjęte do realizacji </t>
  </si>
  <si>
    <t>Z51</t>
  </si>
  <si>
    <t xml:space="preserve">Pobrane do AZP </t>
  </si>
  <si>
    <t>Z52</t>
  </si>
  <si>
    <t xml:space="preserve">Pobrane do ZSP </t>
  </si>
  <si>
    <t>Z53</t>
  </si>
  <si>
    <t xml:space="preserve">Zapłacone </t>
  </si>
  <si>
    <t>Z54</t>
  </si>
  <si>
    <t xml:space="preserve">Wycofane z AZP </t>
  </si>
  <si>
    <t>Z60</t>
  </si>
  <si>
    <t xml:space="preserve">Rozliczone kompensata w calosc </t>
  </si>
  <si>
    <t>Z61</t>
  </si>
  <si>
    <t xml:space="preserve">Zlecenie korygujace </t>
  </si>
  <si>
    <t>Z62</t>
  </si>
  <si>
    <t xml:space="preserve">Rozliczenie finansowe </t>
  </si>
  <si>
    <t>Z63</t>
  </si>
  <si>
    <t xml:space="preserve">Rozliczenie ZK ze zwrotem bankowym </t>
  </si>
  <si>
    <t>Z64</t>
  </si>
  <si>
    <t xml:space="preserve">Rozliczenie Kompensatą Międzyfunduszową w całości </t>
  </si>
  <si>
    <t>Z65</t>
  </si>
  <si>
    <t xml:space="preserve">Zapłacone przez BGK </t>
  </si>
  <si>
    <t>Z66</t>
  </si>
  <si>
    <t xml:space="preserve">Rozliczone Sankcją w całości </t>
  </si>
  <si>
    <t>Z67</t>
  </si>
  <si>
    <t xml:space="preserve">Rozliczone Sankcją międzyfunduszową w całości </t>
  </si>
  <si>
    <t>Z68</t>
  </si>
  <si>
    <t xml:space="preserve">Potrącone w całości z Należnością do 100EUR </t>
  </si>
  <si>
    <t>Z69</t>
  </si>
  <si>
    <t xml:space="preserve">Rozliczenie finansowe zaliczki </t>
  </si>
  <si>
    <t>Z70</t>
  </si>
  <si>
    <t xml:space="preserve">Dodatnia Korekta Sankcji CC dla Zapłaconego ZP </t>
  </si>
  <si>
    <t>Z71</t>
  </si>
  <si>
    <t xml:space="preserve">Korekta Sankcji CC </t>
  </si>
  <si>
    <t>Z72</t>
  </si>
  <si>
    <t xml:space="preserve">Sankcja CC dla Zapłaconego ZP </t>
  </si>
  <si>
    <t>Z73</t>
  </si>
  <si>
    <t xml:space="preserve">Korekta Sankcji CC przekazana do Modułu Nal Niewindykacyjnych </t>
  </si>
  <si>
    <t>Z74</t>
  </si>
  <si>
    <t xml:space="preserve">Korekta Sankcji CC zerowa - dyscyplina finansowa </t>
  </si>
  <si>
    <t>Z75</t>
  </si>
  <si>
    <t xml:space="preserve">Korekta Sankcji CC - roz fin dyscyplina </t>
  </si>
  <si>
    <t>Z76</t>
  </si>
  <si>
    <t xml:space="preserve">Ujemna Korekta Sankcji CC przekazana do Modułu Nal Niewindykacyjnych </t>
  </si>
  <si>
    <t>Z77</t>
  </si>
  <si>
    <t xml:space="preserve">Rozliczenie finansowe RED </t>
  </si>
  <si>
    <t>Z78</t>
  </si>
  <si>
    <t xml:space="preserve">Rozliczenie finansowe zaliczki NP </t>
  </si>
  <si>
    <t>Z91</t>
  </si>
  <si>
    <t xml:space="preserve">Przeksięgowane PROW-EFRROW </t>
  </si>
  <si>
    <t>Z92</t>
  </si>
  <si>
    <t xml:space="preserve">ZK zerowe - dyscyplina finansowa </t>
  </si>
  <si>
    <t>Z93</t>
  </si>
  <si>
    <t xml:space="preserve">ZP rozliczane bezgotówkowo </t>
  </si>
  <si>
    <t>Z94</t>
  </si>
  <si>
    <t xml:space="preserve">Zlecenie Płatności Przeksięgowanie </t>
  </si>
  <si>
    <t>Z95</t>
  </si>
  <si>
    <t xml:space="preserve">ZP końcowe na kwotę „0" </t>
  </si>
  <si>
    <t>Z96</t>
  </si>
  <si>
    <t xml:space="preserve">ZK przekazane do modułu  Nal Niewindykacyjnych </t>
  </si>
  <si>
    <t>Z97</t>
  </si>
  <si>
    <t xml:space="preserve">Anulowane - zaksięgowane </t>
  </si>
  <si>
    <t>Z98</t>
  </si>
  <si>
    <t xml:space="preserve">Anulowane </t>
  </si>
  <si>
    <t>Z99</t>
  </si>
  <si>
    <t xml:space="preserve">Zwrócone do Jednostki Autoryzującej </t>
  </si>
  <si>
    <t>Legenda - wstrzymania</t>
  </si>
  <si>
    <t>W_ALOK</t>
  </si>
  <si>
    <t xml:space="preserve">Wstrzymanie z powodu złej proporcji udziałów procentowych </t>
  </si>
  <si>
    <t>W_BC_2015</t>
  </si>
  <si>
    <t xml:space="preserve">Wstrzymanie z tytułu przekroczenia koperty dla Buraka Cukrowego (K2015) </t>
  </si>
  <si>
    <t>W_BEN</t>
  </si>
  <si>
    <t xml:space="preserve">Wstrzymanie z powodu złej siedziby Beneficjenta </t>
  </si>
  <si>
    <t>W_BIC</t>
  </si>
  <si>
    <t xml:space="preserve">Wstrzymanie z tytułu braku kodu BIC na rachunku zagranicznym beneficjenta </t>
  </si>
  <si>
    <t>W_BLAD</t>
  </si>
  <si>
    <t xml:space="preserve">Błąd ZSZIK </t>
  </si>
  <si>
    <t>W_BLAD1</t>
  </si>
  <si>
    <t xml:space="preserve">Błąd brak z pliku ZSZIK </t>
  </si>
  <si>
    <t>W_BRAK_ SANKCJI_CC</t>
  </si>
  <si>
    <t xml:space="preserve">Wstrzymanie z tytułu braku Sankcji CC </t>
  </si>
  <si>
    <t>W_BRAK_PLATNOSCI</t>
  </si>
  <si>
    <t xml:space="preserve">Wstrzymanie z tytułu braku płatności zaliczki OB </t>
  </si>
  <si>
    <t>W_BRAK_ROZ_SANKCJI_CC</t>
  </si>
  <si>
    <t xml:space="preserve">Wstrzymanie z tytułu braku rozliczenia sankcji CC. </t>
  </si>
  <si>
    <t>W_BRAK_WYC_ROZ_RED</t>
  </si>
  <si>
    <t xml:space="preserve">Wstrzymanie z tytułu braku wycofania rozliczenia redukcji </t>
  </si>
  <si>
    <t>W_BRAK_WYC_ROZ_SANKCJI_CC</t>
  </si>
  <si>
    <t xml:space="preserve">Wstrzymanie z tytułu braku wycofania rozliczenia sankcji cc </t>
  </si>
  <si>
    <t>W_BRAK_ZPK</t>
  </si>
  <si>
    <t xml:space="preserve">Wstrzymanie z tytułu braku zlecenia końcowego dla zaliczek OB </t>
  </si>
  <si>
    <t>W_BRB</t>
  </si>
  <si>
    <t xml:space="preserve">Wstrzymanie z tytułu braku rachunku bankowego beneficjenta </t>
  </si>
  <si>
    <t>W_DATA_ZALICZKA</t>
  </si>
  <si>
    <t xml:space="preserve">Wstrzymanie z tytułu przekroczenia daty wypłaty zaliczki </t>
  </si>
  <si>
    <t>W_DATA_ZW_DYS</t>
  </si>
  <si>
    <t xml:space="preserve">Wstrzymanie z tytułu przekroczenia daty zwrotu dyscypliny finansowej </t>
  </si>
  <si>
    <t>W_DUPLIKAT_Z</t>
  </si>
  <si>
    <t xml:space="preserve">Wstrzymanie z tytułu braku płatności duplikatu zlecenia zaliczkowego </t>
  </si>
  <si>
    <t>W_DYSC_FIN_ROZN_WSTRZ</t>
  </si>
  <si>
    <t xml:space="preserve">Wstrzymanie z tytułu różnych wstrzymań na ZP z zastosowaną dyscypliną fina </t>
  </si>
  <si>
    <t>W_IBAN</t>
  </si>
  <si>
    <t xml:space="preserve">Wstrzymanie z tytułu nieprawidłowego rachunku bankowego </t>
  </si>
  <si>
    <t>W_INNE</t>
  </si>
  <si>
    <t xml:space="preserve">Wstrzymanie z tytułu innych przyczyn </t>
  </si>
  <si>
    <t>W_JA</t>
  </si>
  <si>
    <t xml:space="preserve">wstrzymanie na wniosek JA </t>
  </si>
  <si>
    <t>W_KOMPL</t>
  </si>
  <si>
    <t xml:space="preserve">Wstrzymanie z tytułu niekompletności danych </t>
  </si>
  <si>
    <t>W_KON_KS</t>
  </si>
  <si>
    <t xml:space="preserve">Wstrzymanie z tytułu nieprawidłowego konta księgowego </t>
  </si>
  <si>
    <t>W_KOR</t>
  </si>
  <si>
    <t xml:space="preserve">Wstrzymanie z tytułu przyjścia korekty </t>
  </si>
  <si>
    <t>W_KOR_BRAK</t>
  </si>
  <si>
    <t xml:space="preserve">Wstrzymanie z tytułu brakującego zlecenia korygowanego </t>
  </si>
  <si>
    <t>W_KOR_BRAK_LZP</t>
  </si>
  <si>
    <t xml:space="preserve">Wstrzymanie z tytułu brakującej LZP </t>
  </si>
  <si>
    <t>W_KOR_DOD</t>
  </si>
  <si>
    <t xml:space="preserve">Wstrzymanie z tytułu przyjścia korekty dodatniej </t>
  </si>
  <si>
    <t>W_KOR_DOD_ZAPL</t>
  </si>
  <si>
    <t xml:space="preserve">Wstrzymanie z tytułu przyjścia korekty dodatniej do zapłaconego ZP </t>
  </si>
  <si>
    <t>W_KOR_RED</t>
  </si>
  <si>
    <t xml:space="preserve">Wstrzymanie z tytułu rozliczenia korekty redukcji </t>
  </si>
  <si>
    <t>W_KOR_UJ</t>
  </si>
  <si>
    <t xml:space="preserve">Wstrzymanie z tytułu przyjścia korekty ujemnej </t>
  </si>
  <si>
    <t>W_KOR_UJ_MOD</t>
  </si>
  <si>
    <t xml:space="preserve">Wstrzymanie z tytułu przyjścia korekty ujemnej (modulacja pow. 300 tys. EUR) </t>
  </si>
  <si>
    <t>W_KOR_UJ_ZAPL</t>
  </si>
  <si>
    <t xml:space="preserve">Wstrzymanie z tytułu przyjścia korekty ujemnej do zapłaconego ZP </t>
  </si>
  <si>
    <t>W_KOR_UJ_ZL</t>
  </si>
  <si>
    <t xml:space="preserve">Wstrzymanie z tytułu przyjścia korekty ujemnej dla zaliczki </t>
  </si>
  <si>
    <t>W_KWOTA</t>
  </si>
  <si>
    <t xml:space="preserve">Wstrzymanie z tytułu błędnych kwot </t>
  </si>
  <si>
    <t>W_MANUALNE</t>
  </si>
  <si>
    <t xml:space="preserve">Wstrzymanie manualne z tytułu otrzymanych dokumentów z JA BP/OR/UM </t>
  </si>
  <si>
    <t>W_NK</t>
  </si>
  <si>
    <t xml:space="preserve">Wstrzymanie z powodu wystawienia noty korygującej </t>
  </si>
  <si>
    <t>W_NK_DK</t>
  </si>
  <si>
    <t xml:space="preserve">Wstrzymanie z powodu wystawienia noty korygującej przy procesowaniu w DK </t>
  </si>
  <si>
    <t>W_NRB</t>
  </si>
  <si>
    <t xml:space="preserve">Wstrzymanie z tytułu błędnego rachunku bankowego </t>
  </si>
  <si>
    <t>W_NZ</t>
  </si>
  <si>
    <t xml:space="preserve">Wstrzymanie z tytułu nierozliczonych zaliczek na płatności końcowej </t>
  </si>
  <si>
    <t>W_NZ_60</t>
  </si>
  <si>
    <t xml:space="preserve">Wstrzymanie z tytułu nierozliczonej zaliczki w wysokości 60% </t>
  </si>
  <si>
    <t>W_OB</t>
  </si>
  <si>
    <t xml:space="preserve">Wstrzymanie z tytułu nieprzyjęcia przez bank </t>
  </si>
  <si>
    <t>W_P100</t>
  </si>
  <si>
    <t xml:space="preserve">Z tytułu Należności do 100EUR </t>
  </si>
  <si>
    <t>W_P100_EFRROW</t>
  </si>
  <si>
    <t xml:space="preserve">Z tytułu Należności do 100EUR (EFRROW) </t>
  </si>
  <si>
    <t>W_PODP</t>
  </si>
  <si>
    <t xml:space="preserve">Wstrzymanie z tytułu braku wymaganych podpisów </t>
  </si>
  <si>
    <t>W_PROP</t>
  </si>
  <si>
    <t xml:space="preserve">Wstrzymanie z tytułu złych proporcji finansowania </t>
  </si>
  <si>
    <t>W_PROP_BRAK</t>
  </si>
  <si>
    <t xml:space="preserve">Wstrzymanie z tytułu braku wartości procentowych na dekretacjach </t>
  </si>
  <si>
    <t>W_PROP_RZ</t>
  </si>
  <si>
    <t xml:space="preserve">Wstrzymanie z tytułu nieprawidłowych proporcji finansowych w rozliczeniu zalic </t>
  </si>
  <si>
    <t>W_PRZEKR_PLATN_OG</t>
  </si>
  <si>
    <t xml:space="preserve">Wstrzymanie z tytułu przekroczenia wysokość przyznanej płatności ogółem </t>
  </si>
  <si>
    <t>W_PRZEKS</t>
  </si>
  <si>
    <t xml:space="preserve">Wstrzymanie z tytułu przeksięgowania zaksięgowanego ZP </t>
  </si>
  <si>
    <t>W_ROZ_FIN</t>
  </si>
  <si>
    <t xml:space="preserve">Wstrzymanie z tytułu rozliczenia finansowego </t>
  </si>
  <si>
    <t>W_ROZ_FIN_CC_MOD</t>
  </si>
  <si>
    <t xml:space="preserve">Wstrzymanie z tytułu rozliczenia finansowego sankcji CC (mod. pow. 300 tys. EUR </t>
  </si>
  <si>
    <t>W_ROZ_FIN_DYS</t>
  </si>
  <si>
    <t xml:space="preserve">Wstrzymanie z tytułu rozliczenia finansowego (dyscyplina) </t>
  </si>
  <si>
    <t>W_ROZ_FIN_MOD</t>
  </si>
  <si>
    <t xml:space="preserve">Wstrzymanie z tytułu rozliczenia finansowego (modulacja pow. 300 tys. EUR) </t>
  </si>
  <si>
    <t>W_ROZ_RED</t>
  </si>
  <si>
    <t xml:space="preserve">Wstrzymanie z tytułu rozliczenia 100% redukcji płatności </t>
  </si>
  <si>
    <t>W_ROZ_ZAL</t>
  </si>
  <si>
    <t xml:space="preserve">Wstrzymanie z tytułu rozliczenia zaliczki z płatnością końcową </t>
  </si>
  <si>
    <t>W_ROZ_ZAL_DYS</t>
  </si>
  <si>
    <t xml:space="preserve">Wstrzymanie z tytułu rozliczenia zaliczki z płatnością końcową (dyscyplina </t>
  </si>
  <si>
    <t>W_ROZ_ZAL_OB</t>
  </si>
  <si>
    <t xml:space="preserve">Wstrzymanie z tytułu rozliczenia zaliczki obszarowej PROW </t>
  </si>
  <si>
    <t>W_RP</t>
  </si>
  <si>
    <t xml:space="preserve">Wstrzymanie z tytułu rezygnacji z pomocy </t>
  </si>
  <si>
    <t>W_RPW</t>
  </si>
  <si>
    <t xml:space="preserve">Wstrzymanie z tytułu Beneficjenta figurującego w RPW </t>
  </si>
  <si>
    <t>W_RU</t>
  </si>
  <si>
    <t xml:space="preserve">Wstrzymanie z powodu braku lub nieistniejącej umowy </t>
  </si>
  <si>
    <t>W_RU_DATA</t>
  </si>
  <si>
    <t xml:space="preserve">Wstrzymanie z tytułu niezgodności daty umowy/aneksu na ZP z RU </t>
  </si>
  <si>
    <t>W_RU_KWOTA</t>
  </si>
  <si>
    <t xml:space="preserve">Wstrzymanie z tytułu przekroczenia kwoty Umowy </t>
  </si>
  <si>
    <t>W_RU_UMOWA</t>
  </si>
  <si>
    <t xml:space="preserve">Wstrzymanie z tytułu rozbieżności numeru umowy </t>
  </si>
  <si>
    <t>W_SANKCJA_CC</t>
  </si>
  <si>
    <t xml:space="preserve">wstrzymanie z tytułu wystąpienia sankcji cc </t>
  </si>
  <si>
    <t>W_SYS</t>
  </si>
  <si>
    <t xml:space="preserve">Błąd systemu - brak możliwości obsługi ZP </t>
  </si>
  <si>
    <t>W_TECH_RACH</t>
  </si>
  <si>
    <t xml:space="preserve">Wstrzymanie z tytułu braku rachunku bankowego </t>
  </si>
  <si>
    <t>W_TRANSFER</t>
  </si>
  <si>
    <t xml:space="preserve">Wstrzymanie z powodu rozliczenia wniosku transferowego </t>
  </si>
  <si>
    <t>W_UD</t>
  </si>
  <si>
    <t xml:space="preserve">Wstrzymanie z tytułu wydania decyzji unieważniającej </t>
  </si>
  <si>
    <t>W_WIN</t>
  </si>
  <si>
    <t xml:space="preserve">Wstrzymanie z tytułu rejestracji w KD </t>
  </si>
  <si>
    <t>W_WIN_EFRG</t>
  </si>
  <si>
    <t xml:space="preserve">Wstrzymanie z tytułu należności windykacyjnej EFRG (KM) </t>
  </si>
  <si>
    <t>W_WIN_EFRROW</t>
  </si>
  <si>
    <t xml:space="preserve">Wstrzymanie z tytułu należności windykacyjnej EFRROW (KM) </t>
  </si>
  <si>
    <t>W_WIN_FS_SPO10</t>
  </si>
  <si>
    <t xml:space="preserve">Wstrzymanie z tytułu należności windykacyjnej FS_SPO10 (KM) </t>
  </si>
  <si>
    <t>W_WIN_FS_SPO20</t>
  </si>
  <si>
    <t xml:space="preserve">Wstrzymanie z tytułu należności windykacyjnej FS_SPO20 (KM) </t>
  </si>
  <si>
    <t>W_WIN_N</t>
  </si>
  <si>
    <t xml:space="preserve">Wstrzymanie z tytułu sprawy nieprawomocnej </t>
  </si>
  <si>
    <t>W_WIN_O</t>
  </si>
  <si>
    <t xml:space="preserve">Wstrzymanie w oczekiwaniu na wystawienie należności windykacyjnej </t>
  </si>
  <si>
    <t>W_WIN_O_EFRROW</t>
  </si>
  <si>
    <t xml:space="preserve">Wstrzymanie ZP w EFROW w oczekiwaniu na wystawienie należności windykacyjnej </t>
  </si>
  <si>
    <t>W_WIN_O_PROW</t>
  </si>
  <si>
    <t xml:space="preserve">Wstrzymanie ZP w PROW w oczekiwaniu na wystawienie należności windykacyjnej </t>
  </si>
  <si>
    <t>W_WIN_PROW</t>
  </si>
  <si>
    <t xml:space="preserve">Wstrzymanie z tytułu należności windykacyjnej PROW (KM) </t>
  </si>
  <si>
    <t>W_WIN_SG_EFOiGR</t>
  </si>
  <si>
    <t xml:space="preserve">Wstrzymanie z tytułu należności windykacyjnej SG_EFOiGR (KM) </t>
  </si>
  <si>
    <t>W_WIN_SMG</t>
  </si>
  <si>
    <t xml:space="preserve">Wstrzymanie z tytułu wyjścia z SMG </t>
  </si>
  <si>
    <t>W_WIN_SW</t>
  </si>
  <si>
    <t xml:space="preserve">Z tytułu rejestru w Księdze Dłużników Sankcji Wieloletniej </t>
  </si>
  <si>
    <t>W_WIN_SW_EFRG</t>
  </si>
  <si>
    <t xml:space="preserve">Z tytułu rejestru w Księdze Dłużników Sankcji Wieloletniej EFRG </t>
  </si>
  <si>
    <t>W_WIN_SW_EFRROW</t>
  </si>
  <si>
    <t xml:space="preserve">Z tytułu rejestru w Księdze Dłużników Sankcji Wieloletniej EFRROW </t>
  </si>
  <si>
    <t>W_WIN_SW_PROW</t>
  </si>
  <si>
    <t xml:space="preserve">Z tytułu rejestru w Księdze Dłużników Sankcji Wieloletniej PROW </t>
  </si>
  <si>
    <t>W_WIN_ZAL</t>
  </si>
  <si>
    <t xml:space="preserve">Wstrzymanie z tytułu niesparowanych zaliczek w ramach wniosku </t>
  </si>
  <si>
    <t>W_WPP</t>
  </si>
  <si>
    <t xml:space="preserve">Wstrzymanie z tytułu wstrzymanej płatności pierwotnej </t>
  </si>
  <si>
    <t>W_WYC</t>
  </si>
  <si>
    <t xml:space="preserve">ZP do wycofania z LZP do osobnej LZP </t>
  </si>
  <si>
    <t>W_WYCOF_AZP</t>
  </si>
  <si>
    <t xml:space="preserve">Wycofanie ZP z AZP </t>
  </si>
  <si>
    <t>W_WYC_AZP</t>
  </si>
  <si>
    <t>W_WYC_BLAD_MR_2016</t>
  </si>
  <si>
    <t xml:space="preserve">Wstrzymanie z tytułu wycofania Młodego Rolnika dla płatności końcowych 2016 </t>
  </si>
  <si>
    <t>W_WYC_P_MR_2016</t>
  </si>
  <si>
    <t xml:space="preserve">Wstrzymanie z tytułu wycofania Młodego Rolnika dla płatności zaliczkowych 20 </t>
  </si>
  <si>
    <t>W_WYC_STORN</t>
  </si>
  <si>
    <t xml:space="preserve">Wstrzymanie z tytułu stornowania </t>
  </si>
  <si>
    <t>W_WYR1_CC_MZP</t>
  </si>
  <si>
    <t xml:space="preserve">Wstrzymanie z tytułu przeznaczenia SCC do kontroli wyrywkowej I przez DKS w MZP </t>
  </si>
  <si>
    <t>W_WYR1_MZP</t>
  </si>
  <si>
    <t xml:space="preserve">Wstrzymanie z tytułu przeznaczenia ZP do kontroli wyrywkowej I przez DKS w MZP </t>
  </si>
  <si>
    <t>W_WYR1_ZOB</t>
  </si>
  <si>
    <t xml:space="preserve">Wstrzymanie z tytułu przeznaczenia ZP do kontroli wyrywkowej I przez DKS w DKS </t>
  </si>
  <si>
    <t>W_WYR2_CC_MZP</t>
  </si>
  <si>
    <t xml:space="preserve">Wstrzymanie z tytułu przeznaczenia SCC do kontroli wyrywkowej II przez DKS w MZ </t>
  </si>
  <si>
    <t>W_WYR2_MZP</t>
  </si>
  <si>
    <t xml:space="preserve">Wstrzymanie z tytułu przeznaczenia ZP do kontroli wyrywkowej II przez DKS w MZP </t>
  </si>
  <si>
    <t>W_WYR2_ZOB</t>
  </si>
  <si>
    <t xml:space="preserve">Wstrzymanie z tytułu przeznaczenia ZP do kontroli wyrywkowej II przez DKS w ZOB </t>
  </si>
  <si>
    <t>W_WYR_DF</t>
  </si>
  <si>
    <t xml:space="preserve">Wstrzymanie DF - ZK kontrola wyrywkowa załączników w e-Teczce </t>
  </si>
  <si>
    <t>W_ZAGR_RACH</t>
  </si>
  <si>
    <t xml:space="preserve">Wstrzymanie z tytułu zagranicznego rachunku bankowego beneficjenta </t>
  </si>
  <si>
    <t>W_ZAL</t>
  </si>
  <si>
    <t xml:space="preserve">Wstrzymanie z tytułu braku wymaganych załączników </t>
  </si>
  <si>
    <t>W_ZAL_ZB</t>
  </si>
  <si>
    <t xml:space="preserve">Wstrzymanie z tytułu zwrotu bankowego płatności zaliczkowej </t>
  </si>
  <si>
    <t>W_ZB</t>
  </si>
  <si>
    <t xml:space="preserve">Wstrzymanie z tytułu zwrotu bankowego </t>
  </si>
  <si>
    <t>W_ZB_ZAL</t>
  </si>
  <si>
    <t xml:space="preserve">Wstrzymanie z tytułu zwrotu bankowego dla zaliczki </t>
  </si>
  <si>
    <t>W_ZGODN</t>
  </si>
  <si>
    <t xml:space="preserve">Wstrzymanie z tytułu braku zgodności z wersją papierową </t>
  </si>
  <si>
    <t>W_ZGON</t>
  </si>
  <si>
    <t xml:space="preserve">Wstrzymanie z tytułu zgonu beneficjenta </t>
  </si>
  <si>
    <t xml:space="preserve">Sporządził: </t>
  </si>
  <si>
    <t xml:space="preserve">Data raportu: </t>
  </si>
  <si>
    <t xml:space="preserve">Data od: </t>
  </si>
  <si>
    <t xml:space="preserve">Status:   </t>
  </si>
  <si>
    <t>Data wczytania danych z systemu RED</t>
  </si>
  <si>
    <t>Data wczytania danych do systemu EBS</t>
  </si>
  <si>
    <t>Symbol dokumentu</t>
  </si>
  <si>
    <t>Nr LZP/ZK</t>
  </si>
  <si>
    <t>Nr ZK</t>
  </si>
  <si>
    <t>Numer LZP/ZK w EBSUE</t>
  </si>
  <si>
    <r>
      <t>Fundu</t>
    </r>
    <r>
      <rPr>
        <b/>
        <i/>
        <sz val="10"/>
        <color rgb="FF000000"/>
        <rFont val="Arial"/>
        <family val="2"/>
        <charset val="238"/>
      </rPr>
      <t>sz</t>
    </r>
  </si>
  <si>
    <t>Źródło danych</t>
  </si>
  <si>
    <t>Status przetwarzania</t>
  </si>
  <si>
    <t>Opis błędu</t>
  </si>
  <si>
    <t>Kwota LZP</t>
  </si>
  <si>
    <t>Ilość ZP</t>
  </si>
  <si>
    <t>Ilość beneficjentów</t>
  </si>
  <si>
    <t>Poddziałanie</t>
  </si>
  <si>
    <t>/**** Koniec raportu ****/</t>
  </si>
  <si>
    <t>EBSUE – Raport księgowy kont modułu Zobowiązań</t>
  </si>
  <si>
    <r>
      <t>Raport szczegółowy:</t>
    </r>
    <r>
      <rPr>
        <sz val="12"/>
        <color rgb="FF000000"/>
        <rFont val="Times New Roman"/>
        <family val="1"/>
        <charset val="238"/>
      </rPr>
      <t xml:space="preserve"> </t>
    </r>
    <r>
      <rPr>
        <sz val="10"/>
        <color rgb="FF000000"/>
        <rFont val="Arial"/>
        <family val="2"/>
        <charset val="238"/>
      </rPr>
      <t xml:space="preserve">Nie </t>
    </r>
  </si>
  <si>
    <r>
      <t>Od daty KG:</t>
    </r>
    <r>
      <rPr>
        <sz val="12"/>
        <color rgb="FF000000"/>
        <rFont val="Times New Roman"/>
        <family val="1"/>
        <charset val="238"/>
      </rPr>
      <t xml:space="preserve"> </t>
    </r>
  </si>
  <si>
    <r>
      <t>Do daty KG:</t>
    </r>
    <r>
      <rPr>
        <sz val="12"/>
        <color rgb="FF000000"/>
        <rFont val="Times New Roman"/>
        <family val="1"/>
        <charset val="238"/>
      </rPr>
      <t xml:space="preserve"> </t>
    </r>
  </si>
  <si>
    <r>
      <t>Od wzorca:</t>
    </r>
    <r>
      <rPr>
        <sz val="12"/>
        <color rgb="FF000000"/>
        <rFont val="Times New Roman"/>
        <family val="1"/>
        <charset val="238"/>
      </rPr>
      <t xml:space="preserve"> </t>
    </r>
  </si>
  <si>
    <t xml:space="preserve">Typ dokumentu: </t>
  </si>
  <si>
    <t xml:space="preserve">Id beneficjenta: </t>
  </si>
  <si>
    <t xml:space="preserve">Przesłane do KG: </t>
  </si>
  <si>
    <t>Waluta: PLN</t>
  </si>
  <si>
    <t>Numer zlecenia: 67486703</t>
  </si>
  <si>
    <t>Zdarzenie księgowe</t>
  </si>
  <si>
    <t>ZP</t>
  </si>
  <si>
    <r>
      <t xml:space="preserve">Razem dla konta: </t>
    </r>
    <r>
      <rPr>
        <sz val="10"/>
        <color rgb="FF000000"/>
        <rFont val="Arial"/>
        <family val="2"/>
        <charset val="238"/>
      </rPr>
      <t>282200</t>
    </r>
  </si>
  <si>
    <r>
      <t xml:space="preserve">Saldo dla konta: </t>
    </r>
    <r>
      <rPr>
        <sz val="10"/>
        <color rgb="FF000000"/>
        <rFont val="Arial"/>
        <family val="2"/>
        <charset val="238"/>
      </rPr>
      <t>282200</t>
    </r>
  </si>
  <si>
    <t>…………………………………………..</t>
  </si>
  <si>
    <t>Data i podpis upoważnionego pracownika ARiMR</t>
  </si>
  <si>
    <t>…………………………………………...</t>
  </si>
  <si>
    <t>Data i podpis Dyrektora DF lub osoby upoważnionej</t>
  </si>
  <si>
    <t>EBSUE – Raport księgowy kont modułu Zobowiązań (B)</t>
  </si>
  <si>
    <r>
      <t>Raport szczegółowy:</t>
    </r>
    <r>
      <rPr>
        <sz val="12"/>
        <color indexed="8"/>
        <rFont val="Times New Roman"/>
        <family val="1"/>
        <charset val="238"/>
      </rPr>
      <t xml:space="preserve"> </t>
    </r>
    <r>
      <rPr>
        <sz val="10"/>
        <color indexed="8"/>
        <rFont val="Arial"/>
        <family val="2"/>
        <charset val="238"/>
      </rPr>
      <t xml:space="preserve">Nie </t>
    </r>
  </si>
  <si>
    <r>
      <t>Od daty KG:</t>
    </r>
    <r>
      <rPr>
        <sz val="12"/>
        <color indexed="8"/>
        <rFont val="Times New Roman"/>
        <family val="1"/>
        <charset val="238"/>
      </rPr>
      <t xml:space="preserve"> </t>
    </r>
  </si>
  <si>
    <r>
      <t>Do daty KG:</t>
    </r>
    <r>
      <rPr>
        <sz val="12"/>
        <color indexed="8"/>
        <rFont val="Times New Roman"/>
        <family val="1"/>
        <charset val="238"/>
      </rPr>
      <t xml:space="preserve"> </t>
    </r>
  </si>
  <si>
    <r>
      <t>Od wzorca:</t>
    </r>
    <r>
      <rPr>
        <sz val="12"/>
        <color indexed="8"/>
        <rFont val="Times New Roman"/>
        <family val="1"/>
        <charset val="238"/>
      </rPr>
      <t xml:space="preserve"> </t>
    </r>
  </si>
  <si>
    <t>Numer zlecenia: 67484120</t>
  </si>
  <si>
    <t>Storno ZP</t>
  </si>
  <si>
    <r>
      <t xml:space="preserve">   </t>
    </r>
    <r>
      <rPr>
        <sz val="10"/>
        <color indexed="8"/>
        <rFont val="Arial"/>
        <family val="2"/>
        <charset val="238"/>
      </rPr>
      <t>KONSUMPCJA SW</t>
    </r>
  </si>
  <si>
    <r>
      <t xml:space="preserve">   </t>
    </r>
    <r>
      <rPr>
        <sz val="10"/>
        <color indexed="8"/>
        <rFont val="Arial"/>
        <family val="2"/>
        <charset val="238"/>
      </rPr>
      <t>Korekta konsumpcji SW</t>
    </r>
  </si>
  <si>
    <r>
      <t xml:space="preserve">Razem dla konta: </t>
    </r>
    <r>
      <rPr>
        <sz val="10"/>
        <color indexed="8"/>
        <rFont val="Arial"/>
        <family val="2"/>
        <charset val="238"/>
      </rPr>
      <t>2</t>
    </r>
  </si>
  <si>
    <t xml:space="preserve">Saldo dla konta: </t>
  </si>
  <si>
    <r>
      <t xml:space="preserve">   </t>
    </r>
    <r>
      <rPr>
        <sz val="10"/>
        <color indexed="8"/>
        <rFont val="Arial"/>
        <family val="2"/>
        <charset val="238"/>
      </rPr>
      <t>Zlecenie Płatności</t>
    </r>
  </si>
  <si>
    <t xml:space="preserve">Razem dla konta: </t>
  </si>
  <si>
    <t>Saldo dla konta:</t>
  </si>
  <si>
    <t>  KONSUMPCJA SW</t>
  </si>
  <si>
    <t>  Korekta konsumpcji SW</t>
  </si>
  <si>
    <t>  Zlecenie Korygujace</t>
  </si>
  <si>
    <t>  Zlecenie Płatności</t>
  </si>
  <si>
    <t>  Zwrot bankowy</t>
  </si>
  <si>
    <t xml:space="preserve">Razem: </t>
  </si>
  <si>
    <r>
      <t>Saldo:</t>
    </r>
    <r>
      <rPr>
        <sz val="10"/>
        <color indexed="8"/>
        <rFont val="Arial"/>
        <family val="2"/>
        <charset val="238"/>
      </rPr>
      <t xml:space="preserve"> </t>
    </r>
  </si>
  <si>
    <t>EBSUE – Raport księgowy kont modułu Zobowiązań (zbiorczy PLN)</t>
  </si>
  <si>
    <t xml:space="preserve">Numer zlecenia: </t>
  </si>
  <si>
    <r>
      <t>Konto</t>
    </r>
    <r>
      <rPr>
        <sz val="10"/>
        <color rgb="FF000000"/>
        <rFont val="Arial"/>
        <family val="2"/>
        <charset val="238"/>
      </rPr>
      <t>:</t>
    </r>
  </si>
  <si>
    <r>
      <t>Saldo dla konta:</t>
    </r>
    <r>
      <rPr>
        <sz val="10"/>
        <color rgb="FF000000"/>
        <rFont val="Arial"/>
        <family val="2"/>
        <charset val="238"/>
      </rPr>
      <t xml:space="preserve"> 282200</t>
    </r>
  </si>
  <si>
    <t xml:space="preserve">Saldo:  </t>
  </si>
  <si>
    <t>Login upoważnionego pracownika DF</t>
  </si>
  <si>
    <t>Data i podpis upoważnionego pracownika DF</t>
  </si>
  <si>
    <t>Data i podpis Dyrektora lub upoważnionego pracownika DF</t>
  </si>
  <si>
    <t>L.p.</t>
  </si>
  <si>
    <t>Numer beneficjenta</t>
  </si>
  <si>
    <t>Wysokość przyznanej płatności ogółem</t>
  </si>
  <si>
    <t>Numer ZP</t>
  </si>
  <si>
    <t>Kwota zapłacona</t>
  </si>
  <si>
    <t>Kwota niezapłacona</t>
  </si>
  <si>
    <t>Kwota przekroczenia płatności</t>
  </si>
  <si>
    <t>Kwota</t>
  </si>
  <si>
    <t>Nr ZP/ZK</t>
  </si>
  <si>
    <t>Suma ZP/ZK w ramach umowy</t>
  </si>
  <si>
    <t>Sporządził: SYCHOWICZE Ewa Sychowicz DK 12-WRZ-2022 11:48:21</t>
  </si>
  <si>
    <r>
      <t xml:space="preserve">    </t>
    </r>
    <r>
      <rPr>
        <sz val="7"/>
        <color rgb="FF000000"/>
        <rFont val="Verdana"/>
        <family val="2"/>
        <charset val="238"/>
      </rPr>
      <t>login, imię i nazwisko ,data sporządzenia raportu</t>
    </r>
  </si>
  <si>
    <t>EBS-UE</t>
  </si>
  <si>
    <t xml:space="preserve">  Data weryfikacji/zatwierdzenia od: </t>
  </si>
  <si>
    <t xml:space="preserve">  Data weryfikacji.zatwierdzenia do: </t>
  </si>
  <si>
    <t>  Etap weryfikacji/zatwierdzania: Przyjęte i Zaksięgowane w Module Zobowiązań</t>
  </si>
  <si>
    <t>  Poprzedni etap weryfikacji/zatwierdzania: Sprawdzone przez osobę księgującą</t>
  </si>
  <si>
    <t xml:space="preserve">  Kod pomocy od: </t>
  </si>
  <si>
    <t xml:space="preserve">  Kod pomocy do: </t>
  </si>
  <si>
    <t xml:space="preserve">  Teryt od: </t>
  </si>
  <si>
    <t xml:space="preserve">  Teryt do: </t>
  </si>
  <si>
    <t xml:space="preserve">  Kampania od: </t>
  </si>
  <si>
    <t xml:space="preserve">  Kampania do: </t>
  </si>
  <si>
    <t xml:space="preserve">  Rodzaj dokumentu: </t>
  </si>
  <si>
    <t xml:space="preserve">  Login osoby weryfikującej/zatwierdzającej: </t>
  </si>
  <si>
    <t>Rodzaj dokumentu: Listy Zleceń Płatności</t>
  </si>
  <si>
    <t>Nr listy płatności</t>
  </si>
  <si>
    <t>Liczba ZP 100EUR</t>
  </si>
  <si>
    <t>Liczba ZP mod</t>
  </si>
  <si>
    <t>Liczba ZP mod 4%</t>
  </si>
  <si>
    <t>Liczba ZP dyscypl. finans.</t>
  </si>
  <si>
    <t>Liczba ZP mod, dyscypl. finans</t>
  </si>
  <si>
    <t>Liczba ZP 100EUR, dyscypl.finans</t>
  </si>
  <si>
    <t>Liczba ZP 100EUR, mod, dyscypl.finans</t>
  </si>
  <si>
    <t>Data weryf/zatw</t>
  </si>
  <si>
    <t>Osoba weryf/zatw</t>
  </si>
  <si>
    <t>Status dokumentu</t>
  </si>
  <si>
    <t>Typ zobowiązań</t>
  </si>
  <si>
    <t>Zatwierdzone ogółem:</t>
  </si>
  <si>
    <t xml:space="preserve">List płatności: </t>
  </si>
  <si>
    <t xml:space="preserve">Ilość beneficjentów: </t>
  </si>
  <si>
    <t xml:space="preserve">Zleceń płatności: </t>
  </si>
  <si>
    <t xml:space="preserve">Na kwotę: </t>
  </si>
  <si>
    <t>Podsumowanie dla źródeł płatności:</t>
  </si>
  <si>
    <t>10: ‭</t>
  </si>
  <si>
    <t>20: ‭</t>
  </si>
  <si>
    <t>Razem dla raportu:</t>
  </si>
  <si>
    <t xml:space="preserve">Liczba list płatności: </t>
  </si>
  <si>
    <t xml:space="preserve">Liczba ZP: </t>
  </si>
  <si>
    <t>Na kwotę:       </t>
  </si>
  <si>
    <t>‭10‬: ‭</t>
  </si>
  <si>
    <t>‭20‬: ‭</t>
  </si>
  <si>
    <t>Podsumowanie po kodzie pomocy:</t>
  </si>
  <si>
    <t>W tym zaliczki</t>
  </si>
  <si>
    <t>W tym wyprzedzające finansowanie</t>
  </si>
  <si>
    <t>Kwota ogółem</t>
  </si>
  <si>
    <t>JST+IŚP</t>
  </si>
  <si>
    <t>Podsumowanie po rodzaju pomocy:</t>
  </si>
  <si>
    <t>  Data weryfikacji.zatwierdzenia do:</t>
  </si>
  <si>
    <t>  Etap weryfikacji/zatwierdzania: Przekazane do DF</t>
  </si>
  <si>
    <t xml:space="preserve">  Poprzedni etap weryfikacji/zatwierdzania: </t>
  </si>
  <si>
    <t>Kwota po potrąceniu zaliczek</t>
  </si>
  <si>
    <t xml:space="preserve">Zlecenia płatnicze: </t>
  </si>
  <si>
    <t>41: ‭</t>
  </si>
  <si>
    <t xml:space="preserve">Liczba list płatności:  </t>
  </si>
  <si>
    <t>Liczba ZP:</t>
  </si>
  <si>
    <t xml:space="preserve">Na kwotę:        </t>
  </si>
  <si>
    <t>‭41‬: ‭</t>
  </si>
  <si>
    <t>Agencja Restrukturyzacji</t>
  </si>
  <si>
    <t>Data raportu:</t>
  </si>
  <si>
    <t>i Modernizacji Rolnictwa</t>
  </si>
  <si>
    <t>Numer decyzji/umowy</t>
  </si>
  <si>
    <t>Typ ZP</t>
  </si>
  <si>
    <t>Status ZP</t>
  </si>
  <si>
    <t>Kwota ZP - źródło UE</t>
  </si>
  <si>
    <t>Kwota ZP - źródło PL</t>
  </si>
  <si>
    <t>Kwota rozliczająca pobraną zaliczkę UE</t>
  </si>
  <si>
    <t>Kwota rozliczająca pobraną zaliczkę PL</t>
  </si>
  <si>
    <t>Saldo nalezności - pierwotnie</t>
  </si>
  <si>
    <t>Kwoty odzyskane (rozliczone nalezności)</t>
  </si>
  <si>
    <t>Saldo nalezności - aktualne</t>
  </si>
  <si>
    <t>Kapitał UE</t>
  </si>
  <si>
    <t>Kapitał PL</t>
  </si>
  <si>
    <t>Podsumowanie</t>
  </si>
  <si>
    <t>Kwota UE</t>
  </si>
  <si>
    <t>Kwota PL</t>
  </si>
  <si>
    <t>Pobrana zaliczka</t>
  </si>
  <si>
    <t>Rozliczona zaliczka</t>
  </si>
  <si>
    <t>Kwota zaliczki do rozliczenia</t>
  </si>
  <si>
    <t>EBSUE - Raport wstrzymanych przez DK Zleceń Płatności z Listy Zleceń Płatności nr    z dnia</t>
  </si>
  <si>
    <t>Dane podstawowe:</t>
  </si>
  <si>
    <r>
      <t>Fundusz:</t>
    </r>
    <r>
      <rPr>
        <sz val="12"/>
        <color rgb="FF000000"/>
        <rFont val="Times New Roman"/>
        <family val="1"/>
        <charset val="238"/>
      </rPr>
      <t xml:space="preserve"> </t>
    </r>
    <r>
      <rPr>
        <sz val="10"/>
        <color rgb="FF000000"/>
        <rFont val="Arial"/>
        <family val="2"/>
        <charset val="238"/>
      </rPr>
      <t xml:space="preserve">PROW </t>
    </r>
  </si>
  <si>
    <r>
      <t>Rodzaj wstrzymania:</t>
    </r>
    <r>
      <rPr>
        <sz val="12"/>
        <color rgb="FF000000"/>
        <rFont val="Times New Roman"/>
        <family val="1"/>
        <charset val="238"/>
      </rPr>
      <t xml:space="preserve"> </t>
    </r>
  </si>
  <si>
    <r>
      <t>Typ wstrzymania:</t>
    </r>
    <r>
      <rPr>
        <sz val="12"/>
        <color rgb="FF000000"/>
        <rFont val="Times New Roman"/>
        <family val="1"/>
        <charset val="238"/>
      </rPr>
      <t xml:space="preserve"> </t>
    </r>
  </si>
  <si>
    <t xml:space="preserve">Jednostka wystawiająca dokument/Teryt: </t>
  </si>
  <si>
    <t>Numer listy pierwotnej:</t>
  </si>
  <si>
    <t>Liczba naliczonych płatności ogółem: 1</t>
  </si>
  <si>
    <t xml:space="preserve">Kwota naliczonych płatności ogółem: </t>
  </si>
  <si>
    <t xml:space="preserve">Numer podlisty: </t>
  </si>
  <si>
    <t>Numer wniosku o płatność</t>
  </si>
  <si>
    <t>Kod pomocy / Kod budżetowy Komisji Europejskiej</t>
  </si>
  <si>
    <t>Numer decyzji</t>
  </si>
  <si>
    <t>Kwota do wpłaty</t>
  </si>
  <si>
    <t>Powód wstrzymania</t>
  </si>
  <si>
    <t>Typ zobowiązania</t>
  </si>
  <si>
    <t>W tym</t>
  </si>
  <si>
    <t>Środki UE</t>
  </si>
  <si>
    <t>Środki krajowe</t>
  </si>
  <si>
    <t>PLN</t>
  </si>
  <si>
    <t>%</t>
  </si>
  <si>
    <r>
      <t> </t>
    </r>
    <r>
      <rPr>
        <sz val="10"/>
        <color rgb="FF000000"/>
        <rFont val="Arial"/>
        <family val="2"/>
        <charset val="238"/>
      </rPr>
      <t>1</t>
    </r>
  </si>
  <si>
    <r>
      <t>Razem</t>
    </r>
    <r>
      <rPr>
        <b/>
        <sz val="10"/>
        <color rgb="FF000080"/>
        <rFont val="Arial"/>
        <family val="2"/>
        <charset val="238"/>
      </rPr>
      <t>:</t>
    </r>
  </si>
  <si>
    <t>Ilość ZP wstrzymanych dla raportu:</t>
  </si>
  <si>
    <t xml:space="preserve">Podpisy upoważnionych pracowników DK: </t>
  </si>
  <si>
    <t>Data :</t>
  </si>
  <si>
    <t>Sporządził :</t>
  </si>
  <si>
    <t>Zatwierdził :</t>
  </si>
  <si>
    <t>Legenda:</t>
  </si>
  <si>
    <r>
      <t> </t>
    </r>
    <r>
      <rPr>
        <sz val="10"/>
        <color rgb="FF000000"/>
        <rFont val="Arial"/>
        <family val="2"/>
        <charset val="238"/>
      </rPr>
      <t>W_ALOK</t>
    </r>
  </si>
  <si>
    <t> Wstrzymanie z powodu złej proporcji udziałów procentowych</t>
  </si>
  <si>
    <r>
      <t> </t>
    </r>
    <r>
      <rPr>
        <sz val="10"/>
        <color rgb="FF000000"/>
        <rFont val="Arial"/>
        <family val="2"/>
        <charset val="238"/>
      </rPr>
      <t>W_BC_2015</t>
    </r>
  </si>
  <si>
    <t> Wstrzymanie z tytułu przekroczenia koperty dla Buraka Cukrowego (K2015)</t>
  </si>
  <si>
    <r>
      <t> </t>
    </r>
    <r>
      <rPr>
        <sz val="10"/>
        <color rgb="FF000000"/>
        <rFont val="Arial"/>
        <family val="2"/>
        <charset val="238"/>
      </rPr>
      <t>W_BEN</t>
    </r>
  </si>
  <si>
    <t> Wstrzymanie z powodu złej siedziby Beneficjenta</t>
  </si>
  <si>
    <r>
      <t> </t>
    </r>
    <r>
      <rPr>
        <sz val="10"/>
        <color rgb="FF000000"/>
        <rFont val="Arial"/>
        <family val="2"/>
        <charset val="238"/>
      </rPr>
      <t>W_BIC</t>
    </r>
  </si>
  <si>
    <t> Wstrzymanie z tytułu braku kodu BIC na rachunku zagranicznym beneficjenta</t>
  </si>
  <si>
    <r>
      <t> </t>
    </r>
    <r>
      <rPr>
        <sz val="10"/>
        <color rgb="FF000000"/>
        <rFont val="Arial"/>
        <family val="2"/>
        <charset val="238"/>
      </rPr>
      <t>W_BLAD</t>
    </r>
  </si>
  <si>
    <t> Błąd ZSZIK</t>
  </si>
  <si>
    <r>
      <t> </t>
    </r>
    <r>
      <rPr>
        <sz val="10"/>
        <color rgb="FF000000"/>
        <rFont val="Arial"/>
        <family val="2"/>
        <charset val="238"/>
      </rPr>
      <t>W_BLAD1</t>
    </r>
  </si>
  <si>
    <t> Błąd brak z pliku ZSZIK</t>
  </si>
  <si>
    <r>
      <t> </t>
    </r>
    <r>
      <rPr>
        <sz val="10"/>
        <color rgb="FF000000"/>
        <rFont val="Arial"/>
        <family val="2"/>
        <charset val="238"/>
      </rPr>
      <t>W_BRAK_ SANKCJI_CC</t>
    </r>
  </si>
  <si>
    <t> Wstrzymanie z tytułu braku Sankcji CC</t>
  </si>
  <si>
    <r>
      <t> </t>
    </r>
    <r>
      <rPr>
        <sz val="10"/>
        <color rgb="FF000000"/>
        <rFont val="Arial"/>
        <family val="2"/>
        <charset val="238"/>
      </rPr>
      <t>W_BRAK_PLATNOSCI</t>
    </r>
  </si>
  <si>
    <t> Wstrzymanie z tytułu braku płatności zaliczki OB</t>
  </si>
  <si>
    <r>
      <t> </t>
    </r>
    <r>
      <rPr>
        <sz val="10"/>
        <color rgb="FF000000"/>
        <rFont val="Arial"/>
        <family val="2"/>
        <charset val="238"/>
      </rPr>
      <t>W_BRAK_ROZ_SANKCJI_CC</t>
    </r>
  </si>
  <si>
    <t> Wstrzymanie z tytułu braku rozliczenia sankcji CC.</t>
  </si>
  <si>
    <r>
      <t> </t>
    </r>
    <r>
      <rPr>
        <sz val="10"/>
        <color rgb="FF000000"/>
        <rFont val="Arial"/>
        <family val="2"/>
        <charset val="238"/>
      </rPr>
      <t>W_BRAK_WYC_ROZ_RED</t>
    </r>
  </si>
  <si>
    <t> Wstrzymanie z tytułu braku wycofania rozliczenia redukcji</t>
  </si>
  <si>
    <r>
      <t> </t>
    </r>
    <r>
      <rPr>
        <sz val="10"/>
        <color rgb="FF000000"/>
        <rFont val="Arial"/>
        <family val="2"/>
        <charset val="238"/>
      </rPr>
      <t>W_BRAK_WYC_ROZ_SANKCJI_CC</t>
    </r>
  </si>
  <si>
    <t> Wstrzymanie z tytułu braku wycofania rozliczenia sankcji cc</t>
  </si>
  <si>
    <r>
      <t> </t>
    </r>
    <r>
      <rPr>
        <sz val="10"/>
        <color rgb="FF000000"/>
        <rFont val="Arial"/>
        <family val="2"/>
        <charset val="238"/>
      </rPr>
      <t>W_BRAK_ZPK</t>
    </r>
  </si>
  <si>
    <t> Wstrzymanie z tytułu braku zlecenia końcowego dla zaliczek OB</t>
  </si>
  <si>
    <r>
      <t> </t>
    </r>
    <r>
      <rPr>
        <sz val="10"/>
        <color rgb="FF000000"/>
        <rFont val="Arial"/>
        <family val="2"/>
        <charset val="238"/>
      </rPr>
      <t>W_BRB</t>
    </r>
  </si>
  <si>
    <t> Wstrzymanie z tytułu braku rachunku bankowego beneficjenta</t>
  </si>
  <si>
    <r>
      <t> </t>
    </r>
    <r>
      <rPr>
        <sz val="10"/>
        <color rgb="FF000000"/>
        <rFont val="Arial"/>
        <family val="2"/>
        <charset val="238"/>
      </rPr>
      <t>W_DATA_ZALICZKA</t>
    </r>
  </si>
  <si>
    <t> Wstrzymanie z tytułu przekroczenia daty wypłaty zaliczki</t>
  </si>
  <si>
    <r>
      <t> </t>
    </r>
    <r>
      <rPr>
        <sz val="10"/>
        <color rgb="FF000000"/>
        <rFont val="Arial"/>
        <family val="2"/>
        <charset val="238"/>
      </rPr>
      <t>W_DATA_ZW_DYS</t>
    </r>
  </si>
  <si>
    <t> Wstrzymanie z tytułu przekroczenia daty zwrotu dyscypliny finansowej</t>
  </si>
  <si>
    <r>
      <t> </t>
    </r>
    <r>
      <rPr>
        <sz val="10"/>
        <color rgb="FF000000"/>
        <rFont val="Arial"/>
        <family val="2"/>
        <charset val="238"/>
      </rPr>
      <t>W_DUPLIKAT_Z</t>
    </r>
  </si>
  <si>
    <t> Wstrzymanie z tytułu braku płatności duplikatu zlecenia zaliczkowego</t>
  </si>
  <si>
    <r>
      <t> </t>
    </r>
    <r>
      <rPr>
        <sz val="10"/>
        <color rgb="FF000000"/>
        <rFont val="Arial"/>
        <family val="2"/>
        <charset val="238"/>
      </rPr>
      <t>W_DYSC_FIN_ROZN_WSTRZ</t>
    </r>
  </si>
  <si>
    <t> Wstrzymanie z tytułu różnych wstrzymań na ZP z zastosowaną dyscypliną finansową</t>
  </si>
  <si>
    <r>
      <t> </t>
    </r>
    <r>
      <rPr>
        <sz val="10"/>
        <color rgb="FF000000"/>
        <rFont val="Arial"/>
        <family val="2"/>
        <charset val="238"/>
      </rPr>
      <t>W_IBAN</t>
    </r>
  </si>
  <si>
    <t> Wstrzymanie z tytułu nieprawidłowego rachunku bankowego</t>
  </si>
  <si>
    <r>
      <t> </t>
    </r>
    <r>
      <rPr>
        <sz val="10"/>
        <color rgb="FF000000"/>
        <rFont val="Arial"/>
        <family val="2"/>
        <charset val="238"/>
      </rPr>
      <t>W_INNE</t>
    </r>
  </si>
  <si>
    <t> Wstrzymanie z tytułu innych przyczyn</t>
  </si>
  <si>
    <r>
      <t> </t>
    </r>
    <r>
      <rPr>
        <sz val="10"/>
        <color rgb="FF000000"/>
        <rFont val="Arial"/>
        <family val="2"/>
        <charset val="238"/>
      </rPr>
      <t>W_JA</t>
    </r>
  </si>
  <si>
    <t> wstrzymanie na wniosek JA</t>
  </si>
  <si>
    <r>
      <t> </t>
    </r>
    <r>
      <rPr>
        <sz val="10"/>
        <color rgb="FF000000"/>
        <rFont val="Arial"/>
        <family val="2"/>
        <charset val="238"/>
      </rPr>
      <t>W_KOMPL</t>
    </r>
  </si>
  <si>
    <t> Wstrzymanie z tytułu niekompletności danych</t>
  </si>
  <si>
    <r>
      <t> </t>
    </r>
    <r>
      <rPr>
        <sz val="10"/>
        <color rgb="FF000000"/>
        <rFont val="Arial"/>
        <family val="2"/>
        <charset val="238"/>
      </rPr>
      <t>W_KON_KS</t>
    </r>
  </si>
  <si>
    <t> Wstrzymanie z tytułu nieprawidłowego konta księgowego</t>
  </si>
  <si>
    <r>
      <t> </t>
    </r>
    <r>
      <rPr>
        <sz val="10"/>
        <color rgb="FF000000"/>
        <rFont val="Arial"/>
        <family val="2"/>
        <charset val="238"/>
      </rPr>
      <t>W_KOR</t>
    </r>
  </si>
  <si>
    <t> Wstrzymanie z tytułu przyjścia korekty</t>
  </si>
  <si>
    <r>
      <t> </t>
    </r>
    <r>
      <rPr>
        <sz val="10"/>
        <color rgb="FF000000"/>
        <rFont val="Arial"/>
        <family val="2"/>
        <charset val="238"/>
      </rPr>
      <t>W_KOR_BRAK</t>
    </r>
  </si>
  <si>
    <t> Wstrzymanie z tytułu brakującego zlecenia korygowanego</t>
  </si>
  <si>
    <r>
      <t> </t>
    </r>
    <r>
      <rPr>
        <sz val="10"/>
        <color rgb="FF000000"/>
        <rFont val="Arial"/>
        <family val="2"/>
        <charset val="238"/>
      </rPr>
      <t>W_KOR_BRAK_LZP</t>
    </r>
  </si>
  <si>
    <t> Wstrzymanie z tytułu brakującej LZP</t>
  </si>
  <si>
    <r>
      <t> </t>
    </r>
    <r>
      <rPr>
        <sz val="10"/>
        <color rgb="FF000000"/>
        <rFont val="Arial"/>
        <family val="2"/>
        <charset val="238"/>
      </rPr>
      <t>W_KOR_DOD</t>
    </r>
  </si>
  <si>
    <t> Wstrzymanie z tytułu przyjścia korekty dodatniej</t>
  </si>
  <si>
    <r>
      <t> </t>
    </r>
    <r>
      <rPr>
        <sz val="10"/>
        <color rgb="FF000000"/>
        <rFont val="Arial"/>
        <family val="2"/>
        <charset val="238"/>
      </rPr>
      <t>W_KOR_RED</t>
    </r>
  </si>
  <si>
    <t> Wstrzymanie z tytułu rozliczenia korekty redukcji</t>
  </si>
  <si>
    <r>
      <t> </t>
    </r>
    <r>
      <rPr>
        <sz val="10"/>
        <color rgb="FF000000"/>
        <rFont val="Arial"/>
        <family val="2"/>
        <charset val="238"/>
      </rPr>
      <t>W_KOR_UJ</t>
    </r>
  </si>
  <si>
    <t> Wstrzymanie z tytułu przyjścia korekty ujemnej</t>
  </si>
  <si>
    <r>
      <t> </t>
    </r>
    <r>
      <rPr>
        <sz val="10"/>
        <color rgb="FF000000"/>
        <rFont val="Arial"/>
        <family val="2"/>
        <charset val="238"/>
      </rPr>
      <t>W_KOR_UJ_MOD</t>
    </r>
  </si>
  <si>
    <t> Wstrzymanie z tytułu przyjścia korekty ujemnej (modulacja pow. 300 tys. EUR)</t>
  </si>
  <si>
    <r>
      <t> </t>
    </r>
    <r>
      <rPr>
        <sz val="10"/>
        <color rgb="FF000000"/>
        <rFont val="Arial"/>
        <family val="2"/>
        <charset val="238"/>
      </rPr>
      <t>W_KOR_UJ_ZAPL</t>
    </r>
  </si>
  <si>
    <t> Wstrzymanie z tytułu przyjścia korekty ujemnej do zapłaconego ZP</t>
  </si>
  <si>
    <r>
      <t> </t>
    </r>
    <r>
      <rPr>
        <sz val="10"/>
        <color rgb="FF000000"/>
        <rFont val="Arial"/>
        <family val="2"/>
        <charset val="238"/>
      </rPr>
      <t>W_KOR_UJ_ZL</t>
    </r>
  </si>
  <si>
    <t> Wstrzymanie z tytułu przyjścia korekty ujemnej dla zaliczki</t>
  </si>
  <si>
    <r>
      <t> </t>
    </r>
    <r>
      <rPr>
        <sz val="10"/>
        <color rgb="FF000000"/>
        <rFont val="Arial"/>
        <family val="2"/>
        <charset val="238"/>
      </rPr>
      <t>W_KWOTA</t>
    </r>
  </si>
  <si>
    <t> Wstrzymanie z tytułu błędnych kwot</t>
  </si>
  <si>
    <r>
      <t> </t>
    </r>
    <r>
      <rPr>
        <sz val="10"/>
        <color rgb="FF000000"/>
        <rFont val="Arial"/>
        <family val="2"/>
        <charset val="238"/>
      </rPr>
      <t>W_MANUALNE</t>
    </r>
  </si>
  <si>
    <t> Wstrzymanie manualne z tytułu otrzymanych dokumentów z JA BP/OR/UM</t>
  </si>
  <si>
    <r>
      <t> </t>
    </r>
    <r>
      <rPr>
        <sz val="10"/>
        <color rgb="FF000000"/>
        <rFont val="Arial"/>
        <family val="2"/>
        <charset val="238"/>
      </rPr>
      <t>W_NK</t>
    </r>
  </si>
  <si>
    <t> Wstrzymanie z powodu wystawienia noty korygującej</t>
  </si>
  <si>
    <r>
      <t> </t>
    </r>
    <r>
      <rPr>
        <sz val="10"/>
        <color rgb="FF000000"/>
        <rFont val="Arial"/>
        <family val="2"/>
        <charset val="238"/>
      </rPr>
      <t>W_NK_DK</t>
    </r>
  </si>
  <si>
    <t> Wstrzymanie z powodu wystawienia noty korygującej przy procesowaniu w DK</t>
  </si>
  <si>
    <r>
      <t> </t>
    </r>
    <r>
      <rPr>
        <sz val="10"/>
        <color rgb="FF000000"/>
        <rFont val="Arial"/>
        <family val="2"/>
        <charset val="238"/>
      </rPr>
      <t>W_NRB</t>
    </r>
  </si>
  <si>
    <t> Wstrzymanie z tytułu błędnego rachunku bankowego</t>
  </si>
  <si>
    <r>
      <t> </t>
    </r>
    <r>
      <rPr>
        <sz val="10"/>
        <color rgb="FF000000"/>
        <rFont val="Arial"/>
        <family val="2"/>
        <charset val="238"/>
      </rPr>
      <t>W_NZ</t>
    </r>
  </si>
  <si>
    <t> Wstrzymanie z tytułu nierozliczonych zaliczek na płatności końcowej</t>
  </si>
  <si>
    <r>
      <t> </t>
    </r>
    <r>
      <rPr>
        <sz val="10"/>
        <color rgb="FF000000"/>
        <rFont val="Arial"/>
        <family val="2"/>
        <charset val="238"/>
      </rPr>
      <t>W_NZ_60</t>
    </r>
  </si>
  <si>
    <t> Wstrzymanie z tytułu nierozliczonej zaliczki w wysokości 60%</t>
  </si>
  <si>
    <r>
      <t> </t>
    </r>
    <r>
      <rPr>
        <sz val="10"/>
        <color rgb="FF000000"/>
        <rFont val="Arial"/>
        <family val="2"/>
        <charset val="238"/>
      </rPr>
      <t>W_OB</t>
    </r>
  </si>
  <si>
    <t> Wstrzymanie z tytułu nieprzyjęcia przez bank</t>
  </si>
  <si>
    <r>
      <t> </t>
    </r>
    <r>
      <rPr>
        <sz val="10"/>
        <color rgb="FF000000"/>
        <rFont val="Arial"/>
        <family val="2"/>
        <charset val="238"/>
      </rPr>
      <t>W_P100</t>
    </r>
  </si>
  <si>
    <t> Z tytułu Należności do 100EUR</t>
  </si>
  <si>
    <r>
      <t> </t>
    </r>
    <r>
      <rPr>
        <sz val="10"/>
        <color rgb="FF000000"/>
        <rFont val="Arial"/>
        <family val="2"/>
        <charset val="238"/>
      </rPr>
      <t>W_P100_EFRROW</t>
    </r>
  </si>
  <si>
    <t> Z tytułu Należności do 100EUR (EFRROW)</t>
  </si>
  <si>
    <r>
      <t> </t>
    </r>
    <r>
      <rPr>
        <sz val="10"/>
        <color rgb="FF000000"/>
        <rFont val="Arial"/>
        <family val="2"/>
        <charset val="238"/>
      </rPr>
      <t>W_PODP</t>
    </r>
  </si>
  <si>
    <t> Wstrzymanie z tytułu braku wymaganych podpisów</t>
  </si>
  <si>
    <r>
      <t> </t>
    </r>
    <r>
      <rPr>
        <sz val="10"/>
        <color rgb="FF000000"/>
        <rFont val="Arial"/>
        <family val="2"/>
        <charset val="238"/>
      </rPr>
      <t>W_PROP</t>
    </r>
  </si>
  <si>
    <t> Wstrzymanie z tytułu złych proporcji finansowania</t>
  </si>
  <si>
    <r>
      <t> </t>
    </r>
    <r>
      <rPr>
        <sz val="10"/>
        <color rgb="FF000000"/>
        <rFont val="Arial"/>
        <family val="2"/>
        <charset val="238"/>
      </rPr>
      <t>W_PROP_BRAK</t>
    </r>
  </si>
  <si>
    <t> Wstrzymanie z tytułu braku wartości procentowych na dekretacjach</t>
  </si>
  <si>
    <r>
      <t> </t>
    </r>
    <r>
      <rPr>
        <sz val="10"/>
        <color rgb="FF000000"/>
        <rFont val="Arial"/>
        <family val="2"/>
        <charset val="238"/>
      </rPr>
      <t>W_PROP_RZ</t>
    </r>
  </si>
  <si>
    <t> Wstrzymanie z tytułu nieprawidłowych proporcji finansowych w rozliczeniu zaliczk</t>
  </si>
  <si>
    <r>
      <t> </t>
    </r>
    <r>
      <rPr>
        <sz val="10"/>
        <color rgb="FF000000"/>
        <rFont val="Arial"/>
        <family val="2"/>
        <charset val="238"/>
      </rPr>
      <t>W_PRZEKR_PLATN_OG</t>
    </r>
  </si>
  <si>
    <t> Wstrzymanie z tytułu przekroczenia wysokość przyznanej płatności ogółem</t>
  </si>
  <si>
    <r>
      <t> </t>
    </r>
    <r>
      <rPr>
        <sz val="10"/>
        <color rgb="FF000000"/>
        <rFont val="Arial"/>
        <family val="2"/>
        <charset val="238"/>
      </rPr>
      <t>W_PRZEKS</t>
    </r>
  </si>
  <si>
    <t> Wstrzymanie z tytułu przeksięgowania zaksięgowanego ZP</t>
  </si>
  <si>
    <r>
      <t> </t>
    </r>
    <r>
      <rPr>
        <sz val="10"/>
        <color rgb="FF000000"/>
        <rFont val="Arial"/>
        <family val="2"/>
        <charset val="238"/>
      </rPr>
      <t>W_ROZ_FIN</t>
    </r>
  </si>
  <si>
    <t> Wstrzymanie z tytułu rozliczenia finansowego</t>
  </si>
  <si>
    <r>
      <t> </t>
    </r>
    <r>
      <rPr>
        <sz val="10"/>
        <color rgb="FF000000"/>
        <rFont val="Arial"/>
        <family val="2"/>
        <charset val="238"/>
      </rPr>
      <t>W_ROZ_FIN_CC_MOD</t>
    </r>
  </si>
  <si>
    <t> Wstrzymanie z tytułu rozliczenia finansowego sankcji CC (mod. pow. 300 tys. EUR)</t>
  </si>
  <si>
    <r>
      <t> </t>
    </r>
    <r>
      <rPr>
        <sz val="10"/>
        <color rgb="FF000000"/>
        <rFont val="Arial"/>
        <family val="2"/>
        <charset val="238"/>
      </rPr>
      <t>W_ROZ_FIN_DYS</t>
    </r>
  </si>
  <si>
    <t> Wstrzymanie z tytułu rozliczenia finansowego (dyscyplina)</t>
  </si>
  <si>
    <r>
      <t> </t>
    </r>
    <r>
      <rPr>
        <sz val="10"/>
        <color rgb="FF000000"/>
        <rFont val="Arial"/>
        <family val="2"/>
        <charset val="238"/>
      </rPr>
      <t>W_ROZ_FIN_MOD</t>
    </r>
  </si>
  <si>
    <t> Wstrzymanie z tytułu rozliczenia finansowego (modulacja pow. 300 tys. EUR)</t>
  </si>
  <si>
    <r>
      <t> </t>
    </r>
    <r>
      <rPr>
        <sz val="10"/>
        <color rgb="FF000000"/>
        <rFont val="Arial"/>
        <family val="2"/>
        <charset val="238"/>
      </rPr>
      <t>W_ROZ_RED</t>
    </r>
  </si>
  <si>
    <t> Wstrzymanie z tytułu rozliczenia 100% redukcji płatności</t>
  </si>
  <si>
    <r>
      <t> </t>
    </r>
    <r>
      <rPr>
        <sz val="10"/>
        <color rgb="FF000000"/>
        <rFont val="Arial"/>
        <family val="2"/>
        <charset val="238"/>
      </rPr>
      <t>W_ROZ_ZAL</t>
    </r>
  </si>
  <si>
    <t> Wstrzymanie z tytułu rozliczenia zaliczki z płatnością końcową</t>
  </si>
  <si>
    <r>
      <t> </t>
    </r>
    <r>
      <rPr>
        <sz val="10"/>
        <color rgb="FF000000"/>
        <rFont val="Arial"/>
        <family val="2"/>
        <charset val="238"/>
      </rPr>
      <t>W_ROZ_ZAL_DYS</t>
    </r>
  </si>
  <si>
    <t> Wstrzymanie z tytułu rozliczenia zaliczki z płatnością końcową (dyscyplina)</t>
  </si>
  <si>
    <r>
      <t> </t>
    </r>
    <r>
      <rPr>
        <sz val="10"/>
        <color rgb="FF000000"/>
        <rFont val="Arial"/>
        <family val="2"/>
        <charset val="238"/>
      </rPr>
      <t>W_ROZ_ZAL_OB</t>
    </r>
  </si>
  <si>
    <t> Wstrzymanie z tytułu rozliczenia zaliczki obszarowej PROW</t>
  </si>
  <si>
    <r>
      <t> </t>
    </r>
    <r>
      <rPr>
        <sz val="10"/>
        <color rgb="FF000000"/>
        <rFont val="Arial"/>
        <family val="2"/>
        <charset val="238"/>
      </rPr>
      <t>W_RP</t>
    </r>
  </si>
  <si>
    <t> Wstrzymanie z tytułu rezygnacji z pomocy</t>
  </si>
  <si>
    <r>
      <t> </t>
    </r>
    <r>
      <rPr>
        <sz val="10"/>
        <color rgb="FF000000"/>
        <rFont val="Arial"/>
        <family val="2"/>
        <charset val="238"/>
      </rPr>
      <t>W_RPW</t>
    </r>
  </si>
  <si>
    <t> Wstrzymanie z tytułu Beneficjenta figurującego w RPW</t>
  </si>
  <si>
    <r>
      <t> </t>
    </r>
    <r>
      <rPr>
        <sz val="10"/>
        <color rgb="FF000000"/>
        <rFont val="Arial"/>
        <family val="2"/>
        <charset val="238"/>
      </rPr>
      <t>W_RU</t>
    </r>
  </si>
  <si>
    <t> Wstrzymanie z powodu braku lub nieistniejącej umowy</t>
  </si>
  <si>
    <r>
      <t> </t>
    </r>
    <r>
      <rPr>
        <sz val="10"/>
        <color rgb="FF000000"/>
        <rFont val="Arial"/>
        <family val="2"/>
        <charset val="238"/>
      </rPr>
      <t>W_RU_DATA</t>
    </r>
  </si>
  <si>
    <t> Wstrzymanie z tytułu niezgodności daty umowy/aneksu na ZP z RU</t>
  </si>
  <si>
    <r>
      <t> </t>
    </r>
    <r>
      <rPr>
        <sz val="10"/>
        <color rgb="FF000000"/>
        <rFont val="Arial"/>
        <family val="2"/>
        <charset val="238"/>
      </rPr>
      <t>W_RU_KWOTA</t>
    </r>
  </si>
  <si>
    <t> Wstrzymanie z tytułu przekroczenia kwoty Umowy</t>
  </si>
  <si>
    <r>
      <t> </t>
    </r>
    <r>
      <rPr>
        <sz val="10"/>
        <color rgb="FF000000"/>
        <rFont val="Arial"/>
        <family val="2"/>
        <charset val="238"/>
      </rPr>
      <t>W_RU_UMOWA</t>
    </r>
  </si>
  <si>
    <t> Wstrzymanie z tytułu rozbieżności numeru umowy</t>
  </si>
  <si>
    <r>
      <t> </t>
    </r>
    <r>
      <rPr>
        <sz val="10"/>
        <color rgb="FF000000"/>
        <rFont val="Arial"/>
        <family val="2"/>
        <charset val="238"/>
      </rPr>
      <t>W_SANKCJA_CC</t>
    </r>
  </si>
  <si>
    <t> wstrzymanie z tytułu wystąpienia sankcji cc</t>
  </si>
  <si>
    <r>
      <t> </t>
    </r>
    <r>
      <rPr>
        <sz val="10"/>
        <color rgb="FF000000"/>
        <rFont val="Arial"/>
        <family val="2"/>
        <charset val="238"/>
      </rPr>
      <t>W_SYS</t>
    </r>
  </si>
  <si>
    <t> Błąd systemu - brak możliwości obsługi ZP</t>
  </si>
  <si>
    <r>
      <t> </t>
    </r>
    <r>
      <rPr>
        <sz val="10"/>
        <color rgb="FF000000"/>
        <rFont val="Arial"/>
        <family val="2"/>
        <charset val="238"/>
      </rPr>
      <t>W_TECH_RACH</t>
    </r>
  </si>
  <si>
    <t> Wstrzymanie z tytułu braku rachunku bankowego</t>
  </si>
  <si>
    <r>
      <t> </t>
    </r>
    <r>
      <rPr>
        <sz val="10"/>
        <color rgb="FF000000"/>
        <rFont val="Arial"/>
        <family val="2"/>
        <charset val="238"/>
      </rPr>
      <t>W_TRANSFER</t>
    </r>
  </si>
  <si>
    <t> Wstrzymanie z powodu rozliczenia wniosku transferowego</t>
  </si>
  <si>
    <r>
      <t> </t>
    </r>
    <r>
      <rPr>
        <sz val="10"/>
        <color rgb="FF000000"/>
        <rFont val="Arial"/>
        <family val="2"/>
        <charset val="238"/>
      </rPr>
      <t>W_UD</t>
    </r>
  </si>
  <si>
    <t> Wstrzymanie z tytułu wydania decyzji unieważniającej</t>
  </si>
  <si>
    <r>
      <t> </t>
    </r>
    <r>
      <rPr>
        <sz val="10"/>
        <color rgb="FF000000"/>
        <rFont val="Arial"/>
        <family val="2"/>
        <charset val="238"/>
      </rPr>
      <t>W_WIN</t>
    </r>
  </si>
  <si>
    <t> Wstrzymanie z tytułu rejestracji w KD</t>
  </si>
  <si>
    <r>
      <t> </t>
    </r>
    <r>
      <rPr>
        <sz val="10"/>
        <color rgb="FF000000"/>
        <rFont val="Arial"/>
        <family val="2"/>
        <charset val="238"/>
      </rPr>
      <t>W_WIN_EFRG</t>
    </r>
  </si>
  <si>
    <t> Wstrzymanie z tytułu należności windykacyjnej EFRG (KM)</t>
  </si>
  <si>
    <r>
      <t> </t>
    </r>
    <r>
      <rPr>
        <sz val="10"/>
        <color rgb="FF000000"/>
        <rFont val="Arial"/>
        <family val="2"/>
        <charset val="238"/>
      </rPr>
      <t>W_WIN_EFRROW</t>
    </r>
  </si>
  <si>
    <t> Wstrzymanie z tytułu należności windykacyjnej EFRROW (KM)</t>
  </si>
  <si>
    <r>
      <t> </t>
    </r>
    <r>
      <rPr>
        <sz val="10"/>
        <color rgb="FF000000"/>
        <rFont val="Arial"/>
        <family val="2"/>
        <charset val="238"/>
      </rPr>
      <t>W_WIN_FS_SPO10</t>
    </r>
  </si>
  <si>
    <t> Wstrzymanie z tytułu należności windykacyjnej FS_SPO10 (KM)</t>
  </si>
  <si>
    <r>
      <t> </t>
    </r>
    <r>
      <rPr>
        <sz val="10"/>
        <color rgb="FF000000"/>
        <rFont val="Arial"/>
        <family val="2"/>
        <charset val="238"/>
      </rPr>
      <t>W_WIN_FS_SPO20</t>
    </r>
  </si>
  <si>
    <t> Wstrzymanie z tytułu należności windykacyjnej FS_SPO20 (KM)</t>
  </si>
  <si>
    <r>
      <t> </t>
    </r>
    <r>
      <rPr>
        <sz val="10"/>
        <color rgb="FF000000"/>
        <rFont val="Arial"/>
        <family val="2"/>
        <charset val="238"/>
      </rPr>
      <t>W_WIN_N</t>
    </r>
  </si>
  <si>
    <t> Wstrzymanie z tytułu sprawy nieprawomocnej</t>
  </si>
  <si>
    <r>
      <t> </t>
    </r>
    <r>
      <rPr>
        <sz val="10"/>
        <color rgb="FF000000"/>
        <rFont val="Arial"/>
        <family val="2"/>
        <charset val="238"/>
      </rPr>
      <t>W_WIN_O</t>
    </r>
  </si>
  <si>
    <t> Wstrzymanie w oczekiwaniu na wystawienie należności windykacyjnej</t>
  </si>
  <si>
    <r>
      <t> </t>
    </r>
    <r>
      <rPr>
        <sz val="10"/>
        <color rgb="FF000000"/>
        <rFont val="Arial"/>
        <family val="2"/>
        <charset val="238"/>
      </rPr>
      <t>W_WIN_O_EFRROW</t>
    </r>
  </si>
  <si>
    <t> Wstrzymanie ZP w EFROW w oczekiwaniu na wystawienie należności windykacyjnej</t>
  </si>
  <si>
    <r>
      <t> </t>
    </r>
    <r>
      <rPr>
        <sz val="10"/>
        <color rgb="FF000000"/>
        <rFont val="Arial"/>
        <family val="2"/>
        <charset val="238"/>
      </rPr>
      <t>W_WIN_O_PROW</t>
    </r>
  </si>
  <si>
    <t> Wstrzymanie ZP w PROW w oczekiwaniu na wystawienie należności windykacyjnej</t>
  </si>
  <si>
    <r>
      <t> </t>
    </r>
    <r>
      <rPr>
        <sz val="10"/>
        <color rgb="FF000000"/>
        <rFont val="Arial"/>
        <family val="2"/>
        <charset val="238"/>
      </rPr>
      <t>W_WIN_PROW</t>
    </r>
  </si>
  <si>
    <t> Wstrzymanie z tytułu należności windykacyjnej PROW (KM)</t>
  </si>
  <si>
    <r>
      <t> </t>
    </r>
    <r>
      <rPr>
        <sz val="10"/>
        <color rgb="FF000000"/>
        <rFont val="Arial"/>
        <family val="2"/>
        <charset val="238"/>
      </rPr>
      <t>W_WIN_SG_EFOiGR</t>
    </r>
  </si>
  <si>
    <t> Wstrzymanie z tytułu należności windykacyjnej SG_EFOiGR (KM)</t>
  </si>
  <si>
    <r>
      <t> </t>
    </r>
    <r>
      <rPr>
        <sz val="10"/>
        <color rgb="FF000000"/>
        <rFont val="Arial"/>
        <family val="2"/>
        <charset val="238"/>
      </rPr>
      <t>W_WIN_SMG</t>
    </r>
  </si>
  <si>
    <t> Wstrzymanie z tytułu wyjścia z SMG</t>
  </si>
  <si>
    <r>
      <t> </t>
    </r>
    <r>
      <rPr>
        <sz val="10"/>
        <color rgb="FF000000"/>
        <rFont val="Arial"/>
        <family val="2"/>
        <charset val="238"/>
      </rPr>
      <t>W_WIN_SW</t>
    </r>
  </si>
  <si>
    <t> Z tytułu rejestru w Księdze Dłużników Sankcji Wieloletniej</t>
  </si>
  <si>
    <r>
      <t> </t>
    </r>
    <r>
      <rPr>
        <sz val="10"/>
        <color rgb="FF000000"/>
        <rFont val="Arial"/>
        <family val="2"/>
        <charset val="238"/>
      </rPr>
      <t>W_WIN_SW_EFRG</t>
    </r>
  </si>
  <si>
    <t> Z tytułu rejestru w Księdze Dłużników Sankcji Wieloletniej EFRG</t>
  </si>
  <si>
    <r>
      <t> </t>
    </r>
    <r>
      <rPr>
        <sz val="10"/>
        <color rgb="FF000000"/>
        <rFont val="Arial"/>
        <family val="2"/>
        <charset val="238"/>
      </rPr>
      <t>W_WIN_SW_EFRROW</t>
    </r>
  </si>
  <si>
    <t> Z tytułu rejestru w Księdze Dłużników Sankcji Wieloletniej EFRROW</t>
  </si>
  <si>
    <r>
      <t> </t>
    </r>
    <r>
      <rPr>
        <sz val="10"/>
        <color rgb="FF000000"/>
        <rFont val="Arial"/>
        <family val="2"/>
        <charset val="238"/>
      </rPr>
      <t>W_WIN_SW_PROW</t>
    </r>
  </si>
  <si>
    <t> Z tytułu rejestru w Księdze Dłużników Sankcji Wieloletniej PROW</t>
  </si>
  <si>
    <r>
      <t> </t>
    </r>
    <r>
      <rPr>
        <sz val="10"/>
        <color rgb="FF000000"/>
        <rFont val="Arial"/>
        <family val="2"/>
        <charset val="238"/>
      </rPr>
      <t>W_WIN_ZAL</t>
    </r>
  </si>
  <si>
    <t>  Wstrzymanie z tytułu niesparowanych zaliczek w ramach wniosku</t>
  </si>
  <si>
    <r>
      <t> </t>
    </r>
    <r>
      <rPr>
        <sz val="10"/>
        <color rgb="FF000000"/>
        <rFont val="Arial"/>
        <family val="2"/>
        <charset val="238"/>
      </rPr>
      <t>W_WPP</t>
    </r>
  </si>
  <si>
    <t> Wstrzymanie z tytułu wstrzymanej płatności pierwotnej</t>
  </si>
  <si>
    <r>
      <t> </t>
    </r>
    <r>
      <rPr>
        <sz val="10"/>
        <color rgb="FF000000"/>
        <rFont val="Arial"/>
        <family val="2"/>
        <charset val="238"/>
      </rPr>
      <t>W_WYC</t>
    </r>
  </si>
  <si>
    <t> ZP do wycofania z LZP do osobnej LZP</t>
  </si>
  <si>
    <r>
      <t> </t>
    </r>
    <r>
      <rPr>
        <sz val="10"/>
        <color rgb="FF000000"/>
        <rFont val="Arial"/>
        <family val="2"/>
        <charset val="238"/>
      </rPr>
      <t>W_WYCOF_AZP</t>
    </r>
  </si>
  <si>
    <t> Wycofanie ZP z AZP</t>
  </si>
  <si>
    <r>
      <t> </t>
    </r>
    <r>
      <rPr>
        <sz val="10"/>
        <color rgb="FF000000"/>
        <rFont val="Arial"/>
        <family val="2"/>
        <charset val="238"/>
      </rPr>
      <t>W_WYC_BLAD_MR_2016</t>
    </r>
  </si>
  <si>
    <t> Wstrzymanie z tytułu wycofania Młodego Rolnika dla płatności końcowych 2016</t>
  </si>
  <si>
    <r>
      <t> </t>
    </r>
    <r>
      <rPr>
        <sz val="10"/>
        <color rgb="FF000000"/>
        <rFont val="Arial"/>
        <family val="2"/>
        <charset val="238"/>
      </rPr>
      <t>W_WYC_P_MR_2016</t>
    </r>
  </si>
  <si>
    <t> Wstrzymanie z tytułu wycofania Młodego Rolnika dla płatności zaliczkowych 2016</t>
  </si>
  <si>
    <r>
      <t> </t>
    </r>
    <r>
      <rPr>
        <sz val="10"/>
        <color rgb="FF000000"/>
        <rFont val="Arial"/>
        <family val="2"/>
        <charset val="238"/>
      </rPr>
      <t>W_WYC_STORN</t>
    </r>
  </si>
  <si>
    <t> Wstrzymanie z tytułu stornowania</t>
  </si>
  <si>
    <r>
      <t> </t>
    </r>
    <r>
      <rPr>
        <sz val="10"/>
        <color rgb="FF000000"/>
        <rFont val="Arial"/>
        <family val="2"/>
        <charset val="238"/>
      </rPr>
      <t>W_WYR1_CC_MZP</t>
    </r>
  </si>
  <si>
    <t> Wstrzymanie z tytułu przeznaczenia SCC do kontroli wyrywkowej I przez DKS w MZP</t>
  </si>
  <si>
    <r>
      <t> </t>
    </r>
    <r>
      <rPr>
        <sz val="10"/>
        <color rgb="FF000000"/>
        <rFont val="Arial"/>
        <family val="2"/>
        <charset val="238"/>
      </rPr>
      <t>W_WYR1_MZP</t>
    </r>
  </si>
  <si>
    <t> Wstrzymanie z tytułu przeznaczenia ZP do kontroli wyrywkowej I przez DKS w MZP</t>
  </si>
  <si>
    <r>
      <t> </t>
    </r>
    <r>
      <rPr>
        <sz val="10"/>
        <color rgb="FF000000"/>
        <rFont val="Arial"/>
        <family val="2"/>
        <charset val="238"/>
      </rPr>
      <t>W_WYR2_CC_MZP</t>
    </r>
  </si>
  <si>
    <t> Wstrzymanie z tytułu przeznaczenia SCC do kontroli wyrywkowej II przez DKS w MZP</t>
  </si>
  <si>
    <r>
      <t> </t>
    </r>
    <r>
      <rPr>
        <sz val="10"/>
        <color rgb="FF000000"/>
        <rFont val="Arial"/>
        <family val="2"/>
        <charset val="238"/>
      </rPr>
      <t>W_WYR2_MZP</t>
    </r>
  </si>
  <si>
    <t> Wstrzymanie z tytułu przeznaczenia ZP do kontroli wyrywkowej II przez DKS w MZP</t>
  </si>
  <si>
    <r>
      <t> </t>
    </r>
    <r>
      <rPr>
        <sz val="10"/>
        <color rgb="FF000000"/>
        <rFont val="Arial"/>
        <family val="2"/>
        <charset val="238"/>
      </rPr>
      <t>W_WYR_DF</t>
    </r>
  </si>
  <si>
    <t> Wstrzymanie DF - ZK kontrola wyrywkowa załączników w e-Teczce</t>
  </si>
  <si>
    <r>
      <t> </t>
    </r>
    <r>
      <rPr>
        <sz val="10"/>
        <color rgb="FF000000"/>
        <rFont val="Arial"/>
        <family val="2"/>
        <charset val="238"/>
      </rPr>
      <t>W_ZAGR_RACH</t>
    </r>
  </si>
  <si>
    <t> Wstrzymanie z tytułu zagranicznego rachunku bankowego beneficjenta</t>
  </si>
  <si>
    <r>
      <t> </t>
    </r>
    <r>
      <rPr>
        <sz val="10"/>
        <color rgb="FF000000"/>
        <rFont val="Arial"/>
        <family val="2"/>
        <charset val="238"/>
      </rPr>
      <t>W_ZAL</t>
    </r>
  </si>
  <si>
    <t> Wstrzymanie z tytułu braku wymaganych załączników</t>
  </si>
  <si>
    <r>
      <t> </t>
    </r>
    <r>
      <rPr>
        <sz val="10"/>
        <color rgb="FF000000"/>
        <rFont val="Arial"/>
        <family val="2"/>
        <charset val="238"/>
      </rPr>
      <t>W_ZAL_ZB</t>
    </r>
  </si>
  <si>
    <t> Wstrzymanie z tytułu zwrotu bankowego płatności zaliczkowej</t>
  </si>
  <si>
    <r>
      <t> </t>
    </r>
    <r>
      <rPr>
        <sz val="10"/>
        <color rgb="FF000000"/>
        <rFont val="Arial"/>
        <family val="2"/>
        <charset val="238"/>
      </rPr>
      <t>W_ZB</t>
    </r>
  </si>
  <si>
    <t> Wstrzymanie z tytułu zwrotu bankowego</t>
  </si>
  <si>
    <r>
      <t> </t>
    </r>
    <r>
      <rPr>
        <sz val="10"/>
        <color rgb="FF000000"/>
        <rFont val="Arial"/>
        <family val="2"/>
        <charset val="238"/>
      </rPr>
      <t>W_ZB_ZAL</t>
    </r>
  </si>
  <si>
    <t> Wstrzymanie z tytułu zwrotu bankowego dla zaliczki</t>
  </si>
  <si>
    <r>
      <t> </t>
    </r>
    <r>
      <rPr>
        <sz val="10"/>
        <color rgb="FF000000"/>
        <rFont val="Arial"/>
        <family val="2"/>
        <charset val="238"/>
      </rPr>
      <t>W_ZGODN</t>
    </r>
  </si>
  <si>
    <t> Wstrzymanie z tytułu braku zgodności z wersją papierową</t>
  </si>
  <si>
    <r>
      <t> </t>
    </r>
    <r>
      <rPr>
        <sz val="10"/>
        <color rgb="FF000000"/>
        <rFont val="Arial"/>
        <family val="2"/>
        <charset val="238"/>
      </rPr>
      <t>W_ZGON</t>
    </r>
  </si>
  <si>
    <t> Wstrzymanie z tytułu zgonu beneficjenta</t>
  </si>
  <si>
    <t xml:space="preserve">Stan na dzień: </t>
  </si>
  <si>
    <t xml:space="preserve">Data KG: od               do </t>
  </si>
  <si>
    <t>Numer Beneficjenta</t>
  </si>
  <si>
    <t>Kwota do przeksięgowania</t>
  </si>
  <si>
    <t>Konto księgowe</t>
  </si>
  <si>
    <t>Rodzaj odpisu</t>
  </si>
  <si>
    <t>Numer wpłaty</t>
  </si>
  <si>
    <t>Kwota wpłaty</t>
  </si>
  <si>
    <t>Nr dyspozycji</t>
  </si>
  <si>
    <t>Data utworzenia dyspozycji</t>
  </si>
  <si>
    <t>Rozliczający</t>
  </si>
  <si>
    <t>Stan na dzień: 2022/08/31 00:00:00</t>
  </si>
  <si>
    <t>Data KG: od 2007/01/01 00:00:00 do 2022/08/31 00:00:00</t>
  </si>
  <si>
    <t>Sporządził</t>
  </si>
  <si>
    <t xml:space="preserve">Data KG: </t>
  </si>
  <si>
    <t xml:space="preserve">Grupowanie wg: </t>
  </si>
  <si>
    <t>Transakcja</t>
  </si>
  <si>
    <t xml:space="preserve">Typ transakcji: </t>
  </si>
  <si>
    <t xml:space="preserve">Konto  od: </t>
  </si>
  <si>
    <t>Konto  do:</t>
  </si>
  <si>
    <t>Rodzaj należności:</t>
  </si>
  <si>
    <t>Kontekst:</t>
  </si>
  <si>
    <t>Wszystkie</t>
  </si>
  <si>
    <t xml:space="preserve">Lp.  </t>
  </si>
  <si>
    <t>Nr Transakcji</t>
  </si>
  <si>
    <t>Saldo NG</t>
  </si>
  <si>
    <t>Saldo odsetek</t>
  </si>
  <si>
    <t>Saldo kosztów</t>
  </si>
  <si>
    <t>Saldo razem</t>
  </si>
  <si>
    <t>Konto księgowe NAL</t>
  </si>
  <si>
    <t>Konto księgowe FUND</t>
  </si>
  <si>
    <t>Data Kg Transakcji</t>
  </si>
  <si>
    <t>Data Transakcji</t>
  </si>
  <si>
    <t>Źródło fin.</t>
  </si>
  <si>
    <t>Kod pom.</t>
  </si>
  <si>
    <t>Rodzaj pom.</t>
  </si>
  <si>
    <t>Kontekst</t>
  </si>
  <si>
    <t>Konto księgowe (NAL)</t>
  </si>
  <si>
    <t>NWNZ_ZAL</t>
  </si>
  <si>
    <t>NWNZ_ZZ</t>
  </si>
  <si>
    <t>NWNS</t>
  </si>
  <si>
    <t>NWNS_ZAL</t>
  </si>
  <si>
    <t>NWNW</t>
  </si>
  <si>
    <t>NWNW_ZAL</t>
  </si>
  <si>
    <t>NWPZ</t>
  </si>
  <si>
    <t>NWNZ</t>
  </si>
  <si>
    <t>NW_KI_PL</t>
  </si>
  <si>
    <t>NW_KS_PL</t>
  </si>
  <si>
    <t>NW_ZP_PL</t>
  </si>
  <si>
    <t>OWNS_U</t>
  </si>
  <si>
    <t>OWNS_K</t>
  </si>
  <si>
    <t>OWNW_U</t>
  </si>
  <si>
    <t>OWNW_K</t>
  </si>
  <si>
    <t>OWPZ_K</t>
  </si>
  <si>
    <t>OWNZ_U</t>
  </si>
  <si>
    <t>OWNZ_K</t>
  </si>
  <si>
    <t>OWNZ_OZL_U</t>
  </si>
  <si>
    <t>OWNZ_ZAL_U</t>
  </si>
  <si>
    <t>OWNZ_ZAL_K</t>
  </si>
  <si>
    <t>OWNS_ZAL_U</t>
  </si>
  <si>
    <t>OWNS_ZAL_K</t>
  </si>
  <si>
    <t>OWNW_ZAL_U</t>
  </si>
  <si>
    <t>OWNW_ZAL_K</t>
  </si>
  <si>
    <t>Data: 08-07-2022 03:07:55</t>
  </si>
  <si>
    <t>Konto  do</t>
  </si>
  <si>
    <t>Rodzaj należności</t>
  </si>
  <si>
    <t>Saldo odpisu aktualizującego wartość nal.</t>
  </si>
  <si>
    <t>Stopień obj. odpisem na dzień</t>
  </si>
  <si>
    <t>Data utw. pierwszego odpisu</t>
  </si>
  <si>
    <t>Kwota zabezpieczeń</t>
  </si>
  <si>
    <t>Wycena na podst. zdarz.</t>
  </si>
  <si>
    <t>Konto odpisu WN</t>
  </si>
  <si>
    <t>Konto odpisu MA</t>
  </si>
  <si>
    <t xml:space="preserve">OR                  </t>
  </si>
  <si>
    <t>Podsumowanie odpisy</t>
  </si>
  <si>
    <t>Konto księgowe odpisu</t>
  </si>
  <si>
    <t>Data: 08-11-2021 03:11:06</t>
  </si>
  <si>
    <t>RiM_EBS_UE</t>
  </si>
  <si>
    <t>Należności windykacyjne</t>
  </si>
  <si>
    <t>OR:</t>
  </si>
  <si>
    <t>Typ beneficjenta:</t>
  </si>
  <si>
    <t>Organizacja</t>
  </si>
  <si>
    <t>Inwentaryzacja:</t>
  </si>
  <si>
    <t>Typ beneficjenta</t>
  </si>
  <si>
    <t>Adres beneficjenta</t>
  </si>
  <si>
    <t>NWNZ_WŚ_WE</t>
  </si>
  <si>
    <t>NWNZ_ZAL_WE</t>
  </si>
  <si>
    <t>NWNZ_ZK_WE</t>
  </si>
  <si>
    <t>NWNZ_WŚ_PL</t>
  </si>
  <si>
    <t>OWNZ_WŚ_U_WE</t>
  </si>
  <si>
    <t>OWNZ_WŚ_K_WE</t>
  </si>
  <si>
    <t>OWNZ_ZAL_K_WE</t>
  </si>
  <si>
    <t>OWNZ_WŚ_U_PL</t>
  </si>
  <si>
    <t>OWNZ_WŚ_K_PL</t>
  </si>
  <si>
    <t xml:space="preserve">Data KG: od            do </t>
  </si>
  <si>
    <t xml:space="preserve">Teryt: od  do </t>
  </si>
  <si>
    <t>Typ Należności: Wszystkie</t>
  </si>
  <si>
    <t xml:space="preserve">Rodzaj Należności: </t>
  </si>
  <si>
    <t>Rozliczenia niepobrane do Dyspozycji:</t>
  </si>
  <si>
    <t>Numer (ID) Beneficjenta</t>
  </si>
  <si>
    <t>Znak sprawy</t>
  </si>
  <si>
    <t>Nr transakcji należności</t>
  </si>
  <si>
    <t>Kod Pomocy</t>
  </si>
  <si>
    <t>Spłata należności</t>
  </si>
  <si>
    <t>Typ</t>
  </si>
  <si>
    <t>Konto NAL</t>
  </si>
  <si>
    <t>Konto FUND</t>
  </si>
  <si>
    <t>Data realizacji płatności</t>
  </si>
  <si>
    <t>Filar I/A (UE)</t>
  </si>
  <si>
    <t>Filar II/B (UE)</t>
  </si>
  <si>
    <t>Filar II/B (PL)</t>
  </si>
  <si>
    <t>Filar III/C (PL)</t>
  </si>
  <si>
    <t>Kapitał</t>
  </si>
  <si>
    <t>Odsetki</t>
  </si>
  <si>
    <t>Odrozliczenia niepobrane do Dyspozycji/Zapotrzebowania:</t>
  </si>
  <si>
    <t>Data KG odrozliczenia</t>
  </si>
  <si>
    <t>Nr pierwotnej dyspozycji</t>
  </si>
  <si>
    <t>Stan na dzień:</t>
  </si>
  <si>
    <t xml:space="preserve">Data KG: od           do </t>
  </si>
  <si>
    <t>FUNDUSZ</t>
  </si>
  <si>
    <t>BILANSUJĄCY</t>
  </si>
  <si>
    <t>Od daty importu</t>
  </si>
  <si>
    <t>Do daty importu</t>
  </si>
  <si>
    <t>Od terytu</t>
  </si>
  <si>
    <t>Do terytu</t>
  </si>
  <si>
    <t>Wyświetl dekretacje</t>
  </si>
  <si>
    <t>Tak</t>
  </si>
  <si>
    <t>Numer sprawy/Numer LZP</t>
  </si>
  <si>
    <t>Numer ZK</t>
  </si>
  <si>
    <t>Rodzaj dokonanej korekty</t>
  </si>
  <si>
    <t>Kod teryt</t>
  </si>
  <si>
    <t>Numer transakcji</t>
  </si>
  <si>
    <t>Typ Należności</t>
  </si>
  <si>
    <t>Konto Nal</t>
  </si>
  <si>
    <t>Konto Fund</t>
  </si>
  <si>
    <t>Razem    1048</t>
  </si>
  <si>
    <t>Podsumowania</t>
  </si>
  <si>
    <t>Podsumowanie wg kodu pomocy</t>
  </si>
  <si>
    <t>Kwota  ogółem</t>
  </si>
  <si>
    <t>Ilość</t>
  </si>
  <si>
    <t>Podsumowanie wg terytu</t>
  </si>
  <si>
    <t>Podsumowanie wg konta</t>
  </si>
  <si>
    <t>Suma</t>
  </si>
  <si>
    <t>Podsumowanie wg typu należności</t>
  </si>
  <si>
    <t>Obszar</t>
  </si>
  <si>
    <t>Numer wymagania (jeżeli raport ma być dostarczony w Projekcie)</t>
  </si>
  <si>
    <t>DK.UE.225</t>
  </si>
  <si>
    <t>DK.UE.226</t>
  </si>
  <si>
    <t>DK.UE.227</t>
  </si>
  <si>
    <t>DK.UE.228</t>
  </si>
  <si>
    <t>DK.UE.229</t>
  </si>
  <si>
    <t>DK.UE.230</t>
  </si>
  <si>
    <t>DK.UE.231</t>
  </si>
  <si>
    <t>DK.UE.232</t>
  </si>
  <si>
    <t>DK.UE.233</t>
  </si>
  <si>
    <t>DK.UE.234</t>
  </si>
  <si>
    <t>DK.UE.235</t>
  </si>
  <si>
    <t>DK.UE.236</t>
  </si>
  <si>
    <t>DK.UE.237</t>
  </si>
  <si>
    <t>DK.UE.238</t>
  </si>
  <si>
    <t>DK.UE.239</t>
  </si>
  <si>
    <t>DK.UE.240</t>
  </si>
  <si>
    <t>DK.UE.241</t>
  </si>
  <si>
    <t>DK.UE.242</t>
  </si>
  <si>
    <t>DK.UE.243</t>
  </si>
  <si>
    <t>DK.UE.244</t>
  </si>
  <si>
    <t>DK.UE.245</t>
  </si>
  <si>
    <t>DK.UE.246</t>
  </si>
  <si>
    <t>DK.UE.247</t>
  </si>
  <si>
    <t>DK.UE.248</t>
  </si>
  <si>
    <t>DK.UE.249</t>
  </si>
  <si>
    <t>DK.UE.250</t>
  </si>
  <si>
    <t>DK.UE.251</t>
  </si>
  <si>
    <t>DK.UE.252</t>
  </si>
  <si>
    <t>DK.UE.253</t>
  </si>
  <si>
    <t>DK.UE.254</t>
  </si>
  <si>
    <t>DK.UE.255</t>
  </si>
  <si>
    <t>DK.UE.256</t>
  </si>
  <si>
    <t>DK.UE.257</t>
  </si>
  <si>
    <t>DK.UE.258</t>
  </si>
  <si>
    <t>DK.UE.259</t>
  </si>
  <si>
    <t>DK.UE.260</t>
  </si>
  <si>
    <t>DK.UE.261</t>
  </si>
  <si>
    <t>DK.UE.262</t>
  </si>
  <si>
    <t>DK.UE.263</t>
  </si>
  <si>
    <t>DK.UE.264</t>
  </si>
  <si>
    <t>DK.UE.265</t>
  </si>
  <si>
    <t>DK.UE.266</t>
  </si>
  <si>
    <t>DK.UE.267</t>
  </si>
  <si>
    <t>DK.UE.268</t>
  </si>
  <si>
    <t>DK.UE.269</t>
  </si>
  <si>
    <t>DK.UE.270</t>
  </si>
  <si>
    <t>DK.UE.272</t>
  </si>
  <si>
    <t>DK.UE.273</t>
  </si>
  <si>
    <t>DK.UE.274</t>
  </si>
  <si>
    <t>DK.UE.275</t>
  </si>
  <si>
    <t>DK.UE.276</t>
  </si>
  <si>
    <t>DK.UE.277</t>
  </si>
  <si>
    <t>DK.UE.278</t>
  </si>
  <si>
    <t>DK.UE.279</t>
  </si>
  <si>
    <t>DK.UE.280</t>
  </si>
  <si>
    <t>DK.UE.281</t>
  </si>
  <si>
    <t>DK.UE.282</t>
  </si>
  <si>
    <t>DK.UE.283</t>
  </si>
  <si>
    <t>DK.UE.284</t>
  </si>
  <si>
    <t>DK.UE.285</t>
  </si>
  <si>
    <t>DK.UE.286</t>
  </si>
  <si>
    <t>DK.UE.287</t>
  </si>
  <si>
    <t>DK.UE.288</t>
  </si>
  <si>
    <t>DK.UE.291</t>
  </si>
  <si>
    <t>DK.UE.292</t>
  </si>
  <si>
    <t>DK.UE.293</t>
  </si>
  <si>
    <t>DK.UE.294</t>
  </si>
  <si>
    <t>DK.UE.295</t>
  </si>
  <si>
    <t>DK.UE.296</t>
  </si>
  <si>
    <t>DK.UE.297</t>
  </si>
  <si>
    <t>DK.UE.298</t>
  </si>
  <si>
    <t>DK.UE.299</t>
  </si>
  <si>
    <t>DK.UE.300</t>
  </si>
  <si>
    <t>DK.UE.301</t>
  </si>
  <si>
    <t>DK.UE.302</t>
  </si>
  <si>
    <t>DK.UE.303</t>
  </si>
  <si>
    <t>DK.UE.304</t>
  </si>
  <si>
    <t>DK.UE.305</t>
  </si>
  <si>
    <t>DK.UE.306</t>
  </si>
  <si>
    <t>DK.UE.307</t>
  </si>
  <si>
    <t>DK.UE.308</t>
  </si>
  <si>
    <t>DK.UE.309</t>
  </si>
  <si>
    <t>DK.UE.310</t>
  </si>
  <si>
    <t>DK.UE.311</t>
  </si>
  <si>
    <t>DK.UE.312</t>
  </si>
  <si>
    <t>DK.UE.313</t>
  </si>
  <si>
    <t>DK.UE.314</t>
  </si>
  <si>
    <t>DK.UE.315</t>
  </si>
  <si>
    <t>DK.UE.316</t>
  </si>
  <si>
    <t>DK.UE.317</t>
  </si>
  <si>
    <t>DK.UE.318</t>
  </si>
  <si>
    <t>DK.UE.319</t>
  </si>
  <si>
    <t>DK.UE.320</t>
  </si>
  <si>
    <t>DK.UE.321</t>
  </si>
  <si>
    <t>DK.UE.322</t>
  </si>
  <si>
    <t>DK.UE.323</t>
  </si>
  <si>
    <t>DK.UE.324</t>
  </si>
  <si>
    <t>DK.UE.325</t>
  </si>
  <si>
    <t>DK.UE.326</t>
  </si>
  <si>
    <t>DK.UE.327</t>
  </si>
  <si>
    <t>DK.UE.328</t>
  </si>
  <si>
    <t>DK.UE.329</t>
  </si>
  <si>
    <t>DK.UE.330</t>
  </si>
  <si>
    <t>DK.UE.331</t>
  </si>
  <si>
    <t>DK.UE.332</t>
  </si>
  <si>
    <t>DK.UE.333</t>
  </si>
  <si>
    <t>DK.UE.334</t>
  </si>
  <si>
    <t>DK.UE.335</t>
  </si>
  <si>
    <t>DK.UE.336</t>
  </si>
  <si>
    <t>DK.UE.337</t>
  </si>
  <si>
    <t>DK.UE.338</t>
  </si>
  <si>
    <t>DK.UE.339</t>
  </si>
  <si>
    <t>DK.UE.340</t>
  </si>
  <si>
    <t>DK.UE.341</t>
  </si>
  <si>
    <t>DK.UE.343</t>
  </si>
  <si>
    <t>DK.UE.344</t>
  </si>
  <si>
    <t>DK.UE.345</t>
  </si>
  <si>
    <t>DK.UE.346</t>
  </si>
  <si>
    <t>DK.UE.347</t>
  </si>
  <si>
    <t>DK.UE.348</t>
  </si>
  <si>
    <t>DK.UE.349</t>
  </si>
  <si>
    <t>DK.UE.350</t>
  </si>
  <si>
    <t>DK.UE.351</t>
  </si>
  <si>
    <t>DK.UE.352</t>
  </si>
  <si>
    <t>DK.UE.353</t>
  </si>
  <si>
    <t>DK.UE.354</t>
  </si>
  <si>
    <t>DK.UE.355</t>
  </si>
  <si>
    <t>DK.UE.357</t>
  </si>
  <si>
    <t>DK.UE.101</t>
  </si>
  <si>
    <t>DK.UE.102</t>
  </si>
  <si>
    <t>DK.UE.103</t>
  </si>
  <si>
    <t>DK.UE.104</t>
  </si>
  <si>
    <t>DK.UE.105</t>
  </si>
  <si>
    <t>DK.UE.106</t>
  </si>
  <si>
    <t>DK.UE.107</t>
  </si>
  <si>
    <t>DK.UE.108</t>
  </si>
  <si>
    <t>DK.UE.109</t>
  </si>
  <si>
    <t>DK.UE.110</t>
  </si>
  <si>
    <t>DK.UE.111</t>
  </si>
  <si>
    <t>DK.UE.112</t>
  </si>
  <si>
    <t>DK.UE.113</t>
  </si>
  <si>
    <t>DK.UE.114</t>
  </si>
  <si>
    <t>DK.UE.115</t>
  </si>
  <si>
    <t>DK.UE.116</t>
  </si>
  <si>
    <t>DK.UE.117</t>
  </si>
  <si>
    <t>DK.UE.118</t>
  </si>
  <si>
    <t>DK.UE.119</t>
  </si>
  <si>
    <t>DK.UE.120</t>
  </si>
  <si>
    <t>DK.UE.121</t>
  </si>
  <si>
    <t>DK.UE.122</t>
  </si>
  <si>
    <t>DK.UE.123</t>
  </si>
  <si>
    <t>DK.UE.124</t>
  </si>
  <si>
    <t>DK.UE.125</t>
  </si>
  <si>
    <t>DK.UE.126</t>
  </si>
  <si>
    <t>DK.UE.127</t>
  </si>
  <si>
    <t>DK.UE.128</t>
  </si>
  <si>
    <t>DK.UE.129</t>
  </si>
  <si>
    <t>DK.UE.130</t>
  </si>
  <si>
    <t>DK.UE.131</t>
  </si>
  <si>
    <t>DK.UE.132</t>
  </si>
  <si>
    <t>DK.UE.133</t>
  </si>
  <si>
    <t>DK.UE.134</t>
  </si>
  <si>
    <t>DK.UE.135</t>
  </si>
  <si>
    <t>DK.UE.136</t>
  </si>
  <si>
    <t>DK.UE.137</t>
  </si>
  <si>
    <t>DK.UE.138</t>
  </si>
  <si>
    <t>DK.UE.139</t>
  </si>
  <si>
    <t>DK.UE.140</t>
  </si>
  <si>
    <t>DK.UE.141</t>
  </si>
  <si>
    <t>DK.UE.142</t>
  </si>
  <si>
    <t>DK.UE.143</t>
  </si>
  <si>
    <t>DK.UE.144</t>
  </si>
  <si>
    <t>DK.UE.145</t>
  </si>
  <si>
    <t>DK.UE.146</t>
  </si>
  <si>
    <t>DK.UE.147</t>
  </si>
  <si>
    <t>DK.UE.148</t>
  </si>
  <si>
    <t>DK.UE.149</t>
  </si>
  <si>
    <t>DK.UE.150</t>
  </si>
  <si>
    <t>DK.UE.151</t>
  </si>
  <si>
    <t>DK.UE.152</t>
  </si>
  <si>
    <t>DK.UE.153</t>
  </si>
  <si>
    <t>DK.UE.154</t>
  </si>
  <si>
    <t>DK.UE.155</t>
  </si>
  <si>
    <t>DK.UE.156</t>
  </si>
  <si>
    <t>DK.UE.157</t>
  </si>
  <si>
    <t>DK.UE.158</t>
  </si>
  <si>
    <t>DK.UE.159</t>
  </si>
  <si>
    <t>DK.UE.160</t>
  </si>
  <si>
    <t>DK.UE.161</t>
  </si>
  <si>
    <t>DK.UE.162</t>
  </si>
  <si>
    <t>DK.UE.163</t>
  </si>
  <si>
    <t>DK.UE.164</t>
  </si>
  <si>
    <t>DK.UE.165</t>
  </si>
  <si>
    <t>DK.UE.166</t>
  </si>
  <si>
    <t>DK.UE.167</t>
  </si>
  <si>
    <t>DK.UE.168</t>
  </si>
  <si>
    <t>DK.UE.169</t>
  </si>
  <si>
    <t>DK.UE.170</t>
  </si>
  <si>
    <t>DK.UE.171</t>
  </si>
  <si>
    <t>DK.UE.172</t>
  </si>
  <si>
    <t>DK.UE.173</t>
  </si>
  <si>
    <t>DK.UE.174</t>
  </si>
  <si>
    <t>DK.UE.175</t>
  </si>
  <si>
    <t>DK.UE.176</t>
  </si>
  <si>
    <t>DK.UE.177</t>
  </si>
  <si>
    <t>DK.UE.178</t>
  </si>
  <si>
    <t>DK.UE.179</t>
  </si>
  <si>
    <t>DK.UE.180</t>
  </si>
  <si>
    <t>DK.UE.181</t>
  </si>
  <si>
    <t>DK.UE.182</t>
  </si>
  <si>
    <t>DK.UE.183</t>
  </si>
  <si>
    <t>DK.UE.184</t>
  </si>
  <si>
    <t>DK.UE.185</t>
  </si>
  <si>
    <t>DK.UE.186</t>
  </si>
  <si>
    <t>DK.UE.187</t>
  </si>
  <si>
    <t>DK.UE.188</t>
  </si>
  <si>
    <t>DK.UE.189</t>
  </si>
  <si>
    <t>DK.UE.190</t>
  </si>
  <si>
    <t>DK.UE.191</t>
  </si>
  <si>
    <t>DK.UE.192</t>
  </si>
  <si>
    <t>DK.UE.193</t>
  </si>
  <si>
    <t>DK.UE.194</t>
  </si>
  <si>
    <t>DK.UE.195</t>
  </si>
  <si>
    <t>DK.UE.196</t>
  </si>
  <si>
    <t>DK.UE.197</t>
  </si>
  <si>
    <t>DK.UE.198</t>
  </si>
  <si>
    <t>DK.UE.199</t>
  </si>
  <si>
    <t>DK.UE.200</t>
  </si>
  <si>
    <t>DK.UE.201</t>
  </si>
  <si>
    <t>DK.UE.202</t>
  </si>
  <si>
    <t>DK.UE.203</t>
  </si>
  <si>
    <t>DK.UE.204</t>
  </si>
  <si>
    <t>DK.UE.205</t>
  </si>
  <si>
    <t>DK.UE.206</t>
  </si>
  <si>
    <t>DK.UE.207</t>
  </si>
  <si>
    <t>DK.UE.208</t>
  </si>
  <si>
    <t>DK.UE.209</t>
  </si>
  <si>
    <t>DK.UE.210</t>
  </si>
  <si>
    <t>DK.UE.211</t>
  </si>
  <si>
    <t>DK.UE.212</t>
  </si>
  <si>
    <t>DK.UE.213</t>
  </si>
  <si>
    <t>DK.UE.214</t>
  </si>
  <si>
    <t>DK.UE.215</t>
  </si>
  <si>
    <t>DK.UE.216</t>
  </si>
  <si>
    <t>DK.UE.217</t>
  </si>
  <si>
    <t>DK.UE.218</t>
  </si>
  <si>
    <t>DK.UE.219</t>
  </si>
  <si>
    <t>DK.UE.220</t>
  </si>
  <si>
    <t>DK.UE.221</t>
  </si>
  <si>
    <t>DK.UE.222</t>
  </si>
  <si>
    <t>DK.UE.223</t>
  </si>
  <si>
    <t>DK.UE.224</t>
  </si>
  <si>
    <t>DK UE</t>
  </si>
  <si>
    <t>Księga Główna
Nie jest to raport tylko modyfikacja</t>
  </si>
  <si>
    <t>Zobowiązania
Nie jest to raport tylko modyfikacja</t>
  </si>
  <si>
    <t>Należności
Nie jest to raport tylko modyfikacja</t>
  </si>
  <si>
    <t>ID</t>
  </si>
  <si>
    <t>Księga Główna; przykład w zakł. DK UE 9</t>
  </si>
  <si>
    <t>Księga Główna; przykład w zakł. DK UE 10</t>
  </si>
  <si>
    <t>Księga Główna; przykład w zakł. DK UE 11</t>
  </si>
  <si>
    <t>Księga Główna; przykład w zakł. DK UE 16</t>
  </si>
  <si>
    <t>Księga Główna; przykład w zakł. DK UE 20</t>
  </si>
  <si>
    <t>Księga Główna; przykład w zakł. DK UE 22</t>
  </si>
  <si>
    <t xml:space="preserve">PROW_EBS_UE                                                                                                                                         Data      : </t>
  </si>
  <si>
    <t xml:space="preserve">                                                           EBSUE - Raport księgowy kont modułu Należności                                           Strona    : 1 / 12</t>
  </si>
  <si>
    <t>--------------------------------------------------------------------------------------------------------------------------------------------------------------------------</t>
  </si>
  <si>
    <t xml:space="preserve">Od Daty KG:          </t>
  </si>
  <si>
    <t xml:space="preserve">Do Daty KG:          </t>
  </si>
  <si>
    <t xml:space="preserve">Od wzorca:          </t>
  </si>
  <si>
    <t xml:space="preserve">Do wzorca:           </t>
  </si>
  <si>
    <t>Klasa dokumentu:     Wpłaty</t>
  </si>
  <si>
    <t>Rodzaje korekt:</t>
  </si>
  <si>
    <t>Typ wpłaty:</t>
  </si>
  <si>
    <t>Stornowanie wpłaty:</t>
  </si>
  <si>
    <t>ID Beneficjenta:</t>
  </si>
  <si>
    <t>Przesłane do KG:</t>
  </si>
  <si>
    <t>Waluta:              PLN</t>
  </si>
  <si>
    <t>Status dokumentu:</t>
  </si>
  <si>
    <t xml:space="preserve">Numer zlecenia:      </t>
  </si>
  <si>
    <t xml:space="preserve">       Typ       Numer                            Numer                           Numer       Nazwa</t>
  </si>
  <si>
    <t>Lp.    trans.    dokumentu                        transakcji                      benef.      Beneficjenta                    Data KG               WN                  MA</t>
  </si>
  <si>
    <t>--1--  ---2----  ----------------3--------------  ----------------4-------------  ----5-----  --------------6---------------  -----7-----  ---------8---------  ----------9---------</t>
  </si>
  <si>
    <t>Klasa dokumentu:    Wpłaty</t>
  </si>
  <si>
    <t>Rodzaj dokumentu:   Całościowa wpłata</t>
  </si>
  <si>
    <t xml:space="preserve">                    komornicza</t>
  </si>
  <si>
    <t xml:space="preserve">Konto: </t>
  </si>
  <si>
    <t xml:space="preserve">    1                                                                                                                                                            nr EP            imię i nazwisko             01-WRZ-2022                 0.00                 0.00</t>
  </si>
  <si>
    <t xml:space="preserve">      </t>
  </si>
  <si>
    <t xml:space="preserve">                           13-WRZ-2022      </t>
  </si>
  <si>
    <t>Sporządził         .........................................................</t>
  </si>
  <si>
    <t xml:space="preserve">                        Data i podpis upoważnionego pracownika ARiMR</t>
  </si>
  <si>
    <t>Zweryfikował       ..........................................................</t>
  </si>
  <si>
    <t>Zatwierdził        ..........................................................</t>
  </si>
  <si>
    <t xml:space="preserve">                                                             ****  Koniec raportu  ****</t>
  </si>
  <si>
    <t>Księga Główna, Należności; przykład w zakł. DK UE 23</t>
  </si>
  <si>
    <t xml:space="preserve">PROW_EBS_UE                                                                                                                                         Sporządził: </t>
  </si>
  <si>
    <t xml:space="preserve">                                                                                                                                                    Data      : </t>
  </si>
  <si>
    <t xml:space="preserve">                                                           EBSUE - Raport księgowy kont modułu Zobowiązań                                           Strona    : 1 / 26</t>
  </si>
  <si>
    <t>Raport szczegółowy:     Tak                                                                      Typ zdarzenia księgowego:</t>
  </si>
  <si>
    <t xml:space="preserve">Od daty KG:                                                 </t>
  </si>
  <si>
    <t xml:space="preserve">                                      Typ dokumentu:</t>
  </si>
  <si>
    <t xml:space="preserve">Do daty KG:             </t>
  </si>
  <si>
    <t xml:space="preserve">                                                              Id beneficjenta:</t>
  </si>
  <si>
    <t xml:space="preserve">Od wzorca:             </t>
  </si>
  <si>
    <t xml:space="preserve">       Przesłane do KG:</t>
  </si>
  <si>
    <t xml:space="preserve">Do wzorca:              </t>
  </si>
  <si>
    <t xml:space="preserve">  Waluta:                        PLN</t>
  </si>
  <si>
    <t xml:space="preserve">Numer zlecenia:        </t>
  </si>
  <si>
    <t xml:space="preserve">  Lp.  Zdarzenie                Numer                     Numer               Nazwa                   Data            WN                      MA</t>
  </si>
  <si>
    <t xml:space="preserve">       księgowe                 dokumentu                 benef.              beneficjenta            KG</t>
  </si>
  <si>
    <t xml:space="preserve">  --1- ------------2----------- ------------3----------- ---------4--------- -----------5------------ ------6------ -----------7----------- -----------8----------</t>
  </si>
  <si>
    <t xml:space="preserve">   ----------------------------------------------------------------------------------------------------------------------------------------------------------------</t>
  </si>
  <si>
    <t xml:space="preserve">                            Konto:      </t>
  </si>
  <si>
    <t xml:space="preserve">  1        ZP                       </t>
  </si>
  <si>
    <t xml:space="preserve">  ----------------------------------------------------------------------------------------------------------------------------------------------------------------</t>
  </si>
  <si>
    <t xml:space="preserve">  Razem dla kombinacji:                                      </t>
  </si>
  <si>
    <t xml:space="preserve">  Saldo dla kombinacji:                                                                                                        </t>
  </si>
  <si>
    <t xml:space="preserve">  Razem dla kombinacji:     </t>
  </si>
  <si>
    <t xml:space="preserve">  Saldo dla kombinacji:                                                                                                      </t>
  </si>
  <si>
    <t>Zobowiązania; przykład w zakł. DK UE 24</t>
  </si>
  <si>
    <t>Zobowiązania; przykład w zakł. DK UE 25</t>
  </si>
  <si>
    <t>Księga Główna; przykład w zakł. DK UE 26</t>
  </si>
  <si>
    <t xml:space="preserve"> ARiMR - EBS UE                                                                         Sporządził:   </t>
  </si>
  <si>
    <t xml:space="preserve">                                                                                               Data:   </t>
  </si>
  <si>
    <t xml:space="preserve">                                                                                             Strona:        1 z 16</t>
  </si>
  <si>
    <t xml:space="preserve">                                            ARiMR - Raport okresowy zdarzeń księgowych</t>
  </si>
  <si>
    <t xml:space="preserve"> -------------------------------------------------------------------------------------------------------------------------------</t>
  </si>
  <si>
    <t xml:space="preserve">   Parametry:</t>
  </si>
  <si>
    <t xml:space="preserve">   - data początkowa:          </t>
  </si>
  <si>
    <t xml:space="preserve">   - data końcowa:            </t>
  </si>
  <si>
    <t xml:space="preserve">   - numer beneficjenta:       </t>
  </si>
  <si>
    <t xml:space="preserve">   - od wzorca:</t>
  </si>
  <si>
    <t xml:space="preserve">   - do wzorca:</t>
  </si>
  <si>
    <t xml:space="preserve">   - sortowanie:               Według Planu Kont</t>
  </si>
  <si>
    <t xml:space="preserve">   Beneficjent:          </t>
  </si>
  <si>
    <t xml:space="preserve">   Numer Beneficjenta:   </t>
  </si>
  <si>
    <t xml:space="preserve">   Grupa kont:           </t>
  </si>
  <si>
    <t xml:space="preserve">   Data KG   Rodzaj     Numer      Numer konta                                                                    WN            MA</t>
  </si>
  <si>
    <t xml:space="preserve">             operacji   dokumentu</t>
  </si>
  <si>
    <t xml:space="preserve">             ZP</t>
  </si>
  <si>
    <t xml:space="preserve">                                                                             Podsumowanie dla konta:       </t>
  </si>
  <si>
    <t xml:space="preserve">                                                                             Saldo:                             0.00          0.00</t>
  </si>
  <si>
    <t xml:space="preserve">   Grupa kont:          </t>
  </si>
  <si>
    <t xml:space="preserve">                                                                             Podsumowanie dla konta:            </t>
  </si>
  <si>
    <t xml:space="preserve">                                                                             Saldo:          </t>
  </si>
  <si>
    <t>Księga Główna; przykład w zakł. DK UE 27</t>
  </si>
  <si>
    <t xml:space="preserve">EFRG_EBS_UE                                                                                                                                         Sporządził: </t>
  </si>
  <si>
    <t xml:space="preserve">xxxx                                                                                                                                                Data      : </t>
  </si>
  <si>
    <t xml:space="preserve">                                                           EBSUE - Raport wpłat rozliczonych przez Agencję                                          Strona    : 1 / 391</t>
  </si>
  <si>
    <t>------------------------------------------------------------------------------------------------------------------------------------------------------------------------------------</t>
  </si>
  <si>
    <t>Fundusz:                 1000</t>
  </si>
  <si>
    <t>Od daty KG wpłaty:</t>
  </si>
  <si>
    <t>Do daty KG wpłaty:</t>
  </si>
  <si>
    <t xml:space="preserve">Od daty KG rozliczenia:  </t>
  </si>
  <si>
    <t xml:space="preserve">Do daty KG rozliczenia:  </t>
  </si>
  <si>
    <t>Od daty płatności:</t>
  </si>
  <si>
    <t>Do daty płatności:</t>
  </si>
  <si>
    <t xml:space="preserve">Od konta:                </t>
  </si>
  <si>
    <t xml:space="preserve">Do konta:                </t>
  </si>
  <si>
    <t>ID beneficjenta:</t>
  </si>
  <si>
    <t>Metoda płatności:        Całościowa wpłata komornicza</t>
  </si>
  <si>
    <t>Data KG   Nr       Nr         Typ        Data KG    Data       Nr ZP       Nr sprawy     Data KG     Kwota       Nr             Konto  Źr   Kod       Rodzaj     Teryt  Metoda</t>
  </si>
  <si>
    <t>wpłaty    wpłaty   transakcji transakcji transakcji płatności                            rozliczenia rozliczenia beneficjenta   wł     fin  pomocy    pomocy            płatności</t>
  </si>
  <si>
    <t xml:space="preserve"> -----------------------------------------------------------------------------------------------------------------------------------------------------------------------------------</t>
  </si>
  <si>
    <t xml:space="preserve">     </t>
  </si>
  <si>
    <t xml:space="preserve">          02//30                                                  ****  Koniec raportu  ****                                                                            a</t>
  </si>
  <si>
    <t>_x000C_Oracle E-Business Suite 11.5.10.2</t>
  </si>
  <si>
    <t xml:space="preserve">                                                           EBSUE - Raport wpłat rozliczonych przez Agencję                                          Strona    : 2 / 391</t>
  </si>
  <si>
    <t xml:space="preserve">        </t>
  </si>
  <si>
    <t>EFRG_EBS_UE                                                                                                                                         Sporządził: CICHECKAD</t>
  </si>
  <si>
    <t xml:space="preserve">xxxx                                                                            </t>
  </si>
  <si>
    <t xml:space="preserve">                                                                    Data      : 21-PAŹ-2019 14:51:49</t>
  </si>
  <si>
    <t xml:space="preserve">                                                           EBSUE - Raport wpłat rozliczonych przez Agencję                                          Strona    : 3 / 391</t>
  </si>
  <si>
    <t>Księga Główna; przykład w zakł DK UE 28</t>
  </si>
  <si>
    <t>Księga Główna; przykład w zakł DK UE 29</t>
  </si>
  <si>
    <t xml:space="preserve">Oracle E-Business Suite 11.5.10.2                                                                                                              Data      : </t>
  </si>
  <si>
    <t>xxxxx                                                                                                                                          Sporządził: SIEMINSKIP</t>
  </si>
  <si>
    <t xml:space="preserve">                                                                 EBSUE - Raport zbiorczy zapisów księgowych                                    Strona    :    1     /2</t>
  </si>
  <si>
    <t xml:space="preserve">        Od daty:             </t>
  </si>
  <si>
    <t xml:space="preserve">        Do daty:             </t>
  </si>
  <si>
    <t xml:space="preserve">        Od wzorca:           </t>
  </si>
  <si>
    <t xml:space="preserve">        Do wzorca:           </t>
  </si>
  <si>
    <t xml:space="preserve">        Źródło:              Należności dod</t>
  </si>
  <si>
    <t xml:space="preserve">        Kategoria:           ROZLICZENIE_ZALICZKI</t>
  </si>
  <si>
    <t xml:space="preserve">        Waluta:              PLN</t>
  </si>
  <si>
    <t xml:space="preserve">   Kategoria:     ROZLICZENIE_ZALICZKI</t>
  </si>
  <si>
    <t xml:space="preserve">                                                                                                                                             |-------- Kwota dokumentu --------|</t>
  </si>
  <si>
    <t xml:space="preserve">   Data KG      Opis konta                                                Partia                                       Numer dokumentu       Debet             Kredyt</t>
  </si>
  <si>
    <t xml:space="preserve">                                                    Konto: </t>
  </si>
  <si>
    <t xml:space="preserve">   ------------ --------------------------------------------------------- -------------------------------------------- --------------------- ----------------- -----------------</t>
  </si>
  <si>
    <t xml:space="preserve">   </t>
  </si>
  <si>
    <t xml:space="preserve">              </t>
  </si>
  <si>
    <t xml:space="preserve">               </t>
  </si>
  <si>
    <t xml:space="preserve">                </t>
  </si>
  <si>
    <t xml:space="preserve">   Razem dla kombinacji:                                                                                                                                </t>
  </si>
  <si>
    <t xml:space="preserve">   Razem dla daty KG:                                                                                                                                   </t>
  </si>
  <si>
    <t xml:space="preserve">   Razem dla kombinacji:                                                                                                                                 </t>
  </si>
  <si>
    <t xml:space="preserve">                                                    Konto:</t>
  </si>
  <si>
    <t xml:space="preserve">  </t>
  </si>
  <si>
    <t xml:space="preserve">   Razem dla kombinacji:                                                                                                                              </t>
  </si>
  <si>
    <t xml:space="preserve">_x000C_Oracle E-Business Suite 11.5.10.2                                                                                                              Data      : </t>
  </si>
  <si>
    <t xml:space="preserve">xxxxx                                                                                                                                          Sporządził: </t>
  </si>
  <si>
    <t xml:space="preserve">                                                                 EBSUE - Raport zbiorczy zapisów księgowych                                    Strona    :    2     /2</t>
  </si>
  <si>
    <t xml:space="preserve">   Razem dla kombinacji:                                                                                                                               </t>
  </si>
  <si>
    <t xml:space="preserve">           </t>
  </si>
  <si>
    <t xml:space="preserve">   Razem dla kombinacji:                                                                                                                             </t>
  </si>
  <si>
    <t xml:space="preserve">   Razem dla daty KG:                                                                                                                               </t>
  </si>
  <si>
    <t xml:space="preserve">   Razem dla konta:                                                                                                                                  </t>
  </si>
  <si>
    <t xml:space="preserve">   Saldo konta:                                                                                                                                       </t>
  </si>
  <si>
    <t xml:space="preserve">   Razem dla kategorii:                                                                                                                             </t>
  </si>
  <si>
    <t xml:space="preserve">   Saldo kategorii:                                                                                                                                   </t>
  </si>
  <si>
    <t xml:space="preserve">   -----------------------------------------------------------------------------------------------------------------------------------------------------------------------------</t>
  </si>
  <si>
    <t xml:space="preserve">   Razem dla raportu:                                                                                                                                </t>
  </si>
  <si>
    <t xml:space="preserve">   Saldo:                                                                                                                                                </t>
  </si>
  <si>
    <t xml:space="preserve">   Sporządził      </t>
  </si>
  <si>
    <t xml:space="preserve">                                                                                                   **** Koniec raportu ****</t>
  </si>
  <si>
    <t xml:space="preserve">                   ............................................</t>
  </si>
  <si>
    <t xml:space="preserve">                   Data i podpis upoważnionego pracownika ARiMR</t>
  </si>
  <si>
    <t xml:space="preserve">   Zweryfikował</t>
  </si>
  <si>
    <t xml:space="preserve">   Zatwierdził</t>
  </si>
  <si>
    <t>Księga Główna; przykład w zakł. DK UE 30</t>
  </si>
  <si>
    <t>Księga Główna; przykład w zakł. DK UE 35</t>
  </si>
  <si>
    <t>Księga Główna; przykład w zakł. DK UE 36</t>
  </si>
  <si>
    <t>Księga Główna; przykład w zakł. DK UE 42</t>
  </si>
  <si>
    <t>Księga Główna; przykład w zakł. DK UE 41</t>
  </si>
  <si>
    <t>Księga Główna; przykład w zakł. DK UE 43</t>
  </si>
  <si>
    <t>Księga Główna; przykład w zakł. DK UE 44.1, DK UE 44.2, DK UE 44.3</t>
  </si>
  <si>
    <t>Księga Główna; przykład w zakł DK UE 45</t>
  </si>
  <si>
    <t>Księga Główna; przykład w zakł. DK UE 49</t>
  </si>
  <si>
    <t>Księga Główna; przykład w zakł. DK UE 50</t>
  </si>
  <si>
    <t>Zobowiązania; przykład w zakł. DK UE 51</t>
  </si>
  <si>
    <t>Zobowiązania; przykład w zakł. DK UE 57</t>
  </si>
  <si>
    <t>Zobowiązania; przykład w zakł. DK UE 61</t>
  </si>
  <si>
    <t xml:space="preserve">                                                           EBSUE - Raport księgowy kont modułu Zobowiązań (B)                                       Strona    : 1 / 67</t>
  </si>
  <si>
    <t xml:space="preserve">Od daty KG:            </t>
  </si>
  <si>
    <t xml:space="preserve">                                                           Typ dokumentu:</t>
  </si>
  <si>
    <t xml:space="preserve">Do daty KG:                                                        </t>
  </si>
  <si>
    <t xml:space="preserve">                  Id beneficjenta:</t>
  </si>
  <si>
    <t xml:space="preserve">Do wzorca:               </t>
  </si>
  <si>
    <t xml:space="preserve">            Waluta:                        PLN</t>
  </si>
  <si>
    <t xml:space="preserve">  Lp.  Zdarzenie                Numer                    Numer ZP           Typ dokumentu    Numer               Nazwa             Data          WN           MA</t>
  </si>
  <si>
    <t xml:space="preserve">       księgowe                 dokumentu                                   Zobowiązań       beneficjenta        beneficjenta      KG</t>
  </si>
  <si>
    <t xml:space="preserve">  --1- ------------2--------- ----------3---------  ---------4---------  ---------5--------- -------6--------- ---------7--------- ----8---- ------9------ -----10------</t>
  </si>
  <si>
    <t xml:space="preserve">  1    ZP                          </t>
  </si>
  <si>
    <t xml:space="preserve">                                                                            Korygujace</t>
  </si>
  <si>
    <t xml:space="preserve">  Razem dla kombinacji:    </t>
  </si>
  <si>
    <t xml:space="preserve">                            Konto:      7000-0011-211100-10-080301025011100-1420-10105010004-000000-000000</t>
  </si>
  <si>
    <t xml:space="preserve">  2    ZP                          </t>
  </si>
  <si>
    <t xml:space="preserve">                                                           EBSUE - Raport księgowy kont modułu Zobowiązań (B)                                       Strona    : 1 / 2</t>
  </si>
  <si>
    <t>Raport szczegółowy:     Nie                                                                      Typ zdarzenia księgowego:</t>
  </si>
  <si>
    <t xml:space="preserve">Od daty KG:           </t>
  </si>
  <si>
    <t xml:space="preserve">                                                            Typ dokumentu:</t>
  </si>
  <si>
    <t xml:space="preserve">Do daty KG:                                                                   </t>
  </si>
  <si>
    <t xml:space="preserve">Od wzorca:              </t>
  </si>
  <si>
    <t xml:space="preserve"> Przesłane do KG:</t>
  </si>
  <si>
    <t xml:space="preserve">Do wzorca:             </t>
  </si>
  <si>
    <t xml:space="preserve">        Waluta:                        PLN</t>
  </si>
  <si>
    <t xml:space="preserve">Numer zlecenia:         </t>
  </si>
  <si>
    <t xml:space="preserve"> Konto: 211100           Zdarzenie księgowe:                                    WN                  MA</t>
  </si>
  <si>
    <t xml:space="preserve">                         Storno ZP                                                  </t>
  </si>
  <si>
    <t xml:space="preserve">                           KONSUMPCJA SW                                            </t>
  </si>
  <si>
    <t xml:space="preserve">                         ZP                                                       </t>
  </si>
  <si>
    <t xml:space="preserve">                           Korekta konsumpcji SW                                  </t>
  </si>
  <si>
    <t xml:space="preserve">                           Zlecenie Korygujace                                     </t>
  </si>
  <si>
    <t xml:space="preserve">                           Zlecenie Płatności                                      </t>
  </si>
  <si>
    <t xml:space="preserve">                         Razem dla konta:  211100                                </t>
  </si>
  <si>
    <t xml:space="preserve">                         Saldo dla konta:                                           </t>
  </si>
  <si>
    <t xml:space="preserve"> ---------------------------------------------------------------------------------------------------------------------------------------------------------------------------------</t>
  </si>
  <si>
    <t xml:space="preserve"> Konto: 211300           Zdarzenie księgowe:                                    WN                  MA</t>
  </si>
  <si>
    <t xml:space="preserve">                         ZP                                                         </t>
  </si>
  <si>
    <t xml:space="preserve">                           Zlecenie Płatności                                       </t>
  </si>
  <si>
    <t xml:space="preserve">                         Razem dla konta:  211300                                   </t>
  </si>
  <si>
    <t xml:space="preserve">                         Saldo dla konta:                                          </t>
  </si>
  <si>
    <t xml:space="preserve"> Konto: 282200           Zdarzenie księgowe:                                    WN                  MA</t>
  </si>
  <si>
    <t xml:space="preserve">                         ZP                                                      </t>
  </si>
  <si>
    <t xml:space="preserve">                           Zwrot bankowy                                            </t>
  </si>
  <si>
    <t xml:space="preserve">                         Razem dla konta:  282200                                </t>
  </si>
  <si>
    <t xml:space="preserve"> Razem:                  Zdarzenie księgowe:                                    WN                  MA</t>
  </si>
  <si>
    <t xml:space="preserve">                        Storno ZP                                                                   </t>
  </si>
  <si>
    <t xml:space="preserve">                          KONSUMPCJA SW                                                            </t>
  </si>
  <si>
    <t xml:space="preserve">                        ZP                                                      </t>
  </si>
  <si>
    <t xml:space="preserve">                          Korekta konsumpcji SW                                 </t>
  </si>
  <si>
    <t xml:space="preserve">                          Zlecenie Korygujace                                     </t>
  </si>
  <si>
    <t xml:space="preserve">                          Zlecenie Płatności                                   </t>
  </si>
  <si>
    <t xml:space="preserve">                          Zwrot bankowy                                                          </t>
  </si>
  <si>
    <t xml:space="preserve">                                                                                                                                                    Data      : 13-WRZ-2022 14:42:25</t>
  </si>
  <si>
    <t xml:space="preserve">                                                           EBSUE - Raport księgowy kont modułu Zobowiązań (B)                                       Strona    : 2 / 2</t>
  </si>
  <si>
    <t xml:space="preserve"> Razem:                                                                        </t>
  </si>
  <si>
    <t xml:space="preserve"> Saldo:                                                                             </t>
  </si>
  <si>
    <t xml:space="preserve">            .................................................</t>
  </si>
  <si>
    <t xml:space="preserve">            Data i podpis upoważnionego pracownika ARiMR</t>
  </si>
  <si>
    <t xml:space="preserve">            Data i podpis Dyrektora DF lub osoby upoważnionej</t>
  </si>
  <si>
    <t xml:space="preserve">                                                               ****  Koniec raportu  ****</t>
  </si>
  <si>
    <t xml:space="preserve">                                                           EBSUE - Raport księgowy kont modułu Zobowiązań (B)                                       Strona    : 1 / 3</t>
  </si>
  <si>
    <t xml:space="preserve">Od daty KG:             </t>
  </si>
  <si>
    <t xml:space="preserve">                                                             Typ dokumentu:</t>
  </si>
  <si>
    <t xml:space="preserve">Do daty KG:                                                                        </t>
  </si>
  <si>
    <t xml:space="preserve">d beneficjenta:               </t>
  </si>
  <si>
    <t xml:space="preserve">     Przesłane do KG:</t>
  </si>
  <si>
    <t xml:space="preserve">Do wzorca:                </t>
  </si>
  <si>
    <t xml:space="preserve">   Waluta:                        PLN</t>
  </si>
  <si>
    <t xml:space="preserve">  1    Przelew                                 </t>
  </si>
  <si>
    <t xml:space="preserve">                                                                                                           </t>
  </si>
  <si>
    <t xml:space="preserve">  Razem dla kombinacji:                                                    </t>
  </si>
  <si>
    <t xml:space="preserve">  Saldo dla kombinacji:                                                                                                     </t>
  </si>
  <si>
    <t xml:space="preserve">  2    Przelew                     </t>
  </si>
  <si>
    <t xml:space="preserve">                                                                                                               </t>
  </si>
  <si>
    <t xml:space="preserve">  Saldo dla kombinacji:                                                                                                   </t>
  </si>
  <si>
    <t xml:space="preserve">  3    Przelew      </t>
  </si>
  <si>
    <t xml:space="preserve">                                                                                                              </t>
  </si>
  <si>
    <t xml:space="preserve">                            Konto:     </t>
  </si>
  <si>
    <t xml:space="preserve">  4    Przelew                   </t>
  </si>
  <si>
    <t xml:space="preserve">                                                                                                             </t>
  </si>
  <si>
    <t xml:space="preserve">  Razem dla kombinacji:     7</t>
  </si>
  <si>
    <t xml:space="preserve">  Saldo dla kombinacji:                                                                                                </t>
  </si>
  <si>
    <t>PROW_EBS_UE                                                                                                                                         Sporządził:</t>
  </si>
  <si>
    <t xml:space="preserve">                                                           EBSUE - Raport księgowy kont modułu Zobowiązań (B)                                       Strona    : 2 / 3</t>
  </si>
  <si>
    <t xml:space="preserve">  5    Przelew                     </t>
  </si>
  <si>
    <t xml:space="preserve">  Razem dla kombinacji:   </t>
  </si>
  <si>
    <t xml:space="preserve">  Saldo dla kombinacji:                                                                                                  </t>
  </si>
  <si>
    <t xml:space="preserve">  6    Przelew                     </t>
  </si>
  <si>
    <t xml:space="preserve">                                                                                                          </t>
  </si>
  <si>
    <t xml:space="preserve">  Saldo dla kombinacji:                                                                                                       </t>
  </si>
  <si>
    <t xml:space="preserve">  Razem dla daty KG:                                                                                          </t>
  </si>
  <si>
    <t xml:space="preserve">  Saldo dla daty KG:                                                                                                     </t>
  </si>
  <si>
    <t xml:space="preserve">  Razem dla konta:                                                                                               </t>
  </si>
  <si>
    <t xml:space="preserve">  Saldo dla konta:                                                                                                        </t>
  </si>
  <si>
    <t xml:space="preserve">  ================================================================================================================================================================</t>
  </si>
  <si>
    <t xml:space="preserve">  Razem dla typu zdarzenia księgowego:       Przelew                                                                      </t>
  </si>
  <si>
    <t xml:space="preserve">  Saldo dla typu zdarzenia księgowego:                                                                                     </t>
  </si>
  <si>
    <t xml:space="preserve">  -----------------------------------------------------------------------------------------------------------------------------------------------------------------</t>
  </si>
  <si>
    <t xml:space="preserve">  Razem:                                                                                                                   </t>
  </si>
  <si>
    <t xml:space="preserve">  Saldo:                                                                                                                   </t>
  </si>
  <si>
    <t xml:space="preserve">                                                           EBSUE - Raport księgowy kont modułu Zobowiązań (B)                                       Strona    : 3 / 3</t>
  </si>
  <si>
    <t>Raport księgowy kont modułu Zobowiązań (B) (analityczny, syntetyczny i dla wybranego beneficjenta)</t>
  </si>
  <si>
    <t>Zobowiązania; przykład w zakł. DK UE 65</t>
  </si>
  <si>
    <t xml:space="preserve">                                                           EBSUE - Raport księgowy kont modułu Zobowiązań (zbiorczy PLN)                            Strona    : 1 / 1</t>
  </si>
  <si>
    <t xml:space="preserve">Do daty KG:                                     </t>
  </si>
  <si>
    <t xml:space="preserve">                                       Id beneficjenta:</t>
  </si>
  <si>
    <t xml:space="preserve">Od wzorca:                 </t>
  </si>
  <si>
    <t xml:space="preserve">    Przesłane do KG:</t>
  </si>
  <si>
    <t xml:space="preserve">          Waluta:                        PLN</t>
  </si>
  <si>
    <t xml:space="preserve">                         Przelew                                                            </t>
  </si>
  <si>
    <t xml:space="preserve">                         Razem dla konta:                           </t>
  </si>
  <si>
    <t xml:space="preserve">                         Saldo dla konta:                                                         </t>
  </si>
  <si>
    <t xml:space="preserve"> Razem:                                                                   </t>
  </si>
  <si>
    <t xml:space="preserve"> Saldo:                                                                          </t>
  </si>
  <si>
    <t>Zobowiązania; przykład w zakł. DK UE 66</t>
  </si>
  <si>
    <t>Zobowiązania; przykład w zakł. DK UE 67</t>
  </si>
  <si>
    <t>Zobowiązania; przykład w zakł DK UE 68</t>
  </si>
  <si>
    <t>Zobowiązania; przykład w zakł. DK UE 70</t>
  </si>
  <si>
    <t>Zobowiązania; przykład w zakł DK UE 72</t>
  </si>
  <si>
    <t>Zobowiązania; przykład w zakł. DK UE 78</t>
  </si>
  <si>
    <t>Zobowiązania; przykład w zakł. DK UE 79</t>
  </si>
  <si>
    <t>Zobowiązania; przykład w zakł. DK UE 85</t>
  </si>
  <si>
    <t>Zobowiązania; przykład w zakł. DK UE 86</t>
  </si>
  <si>
    <t>Zobowiązania; przykład w zakł. DK UE 90</t>
  </si>
  <si>
    <t>Zobowiązania; przykład w zakł. DK UE 98</t>
  </si>
  <si>
    <t>Zobowiązania; przykład w zakł. DK UE 106</t>
  </si>
  <si>
    <t>Zobowiązania; przykład w zakł. DK UE 108</t>
  </si>
  <si>
    <t>Zobowiązania; przykład w zakł. DK UE 110</t>
  </si>
  <si>
    <t>Od daty KG;</t>
  </si>
  <si>
    <t>Do daty KG;</t>
  </si>
  <si>
    <t>Od konta;</t>
  </si>
  <si>
    <t>Do konta;7000-zzzz-299999-10-zzzzzzzzzzzzzzzzzzzz-zzzz-zzzzzzzzzzz-000000-000000;</t>
  </si>
  <si>
    <t>Klasa dokumentu;Wpłaty;</t>
  </si>
  <si>
    <t>Rodzaje korekt;;</t>
  </si>
  <si>
    <t>Typ wpłaty;;</t>
  </si>
  <si>
    <t>Stornowanie wpłaty;;</t>
  </si>
  <si>
    <t>Id beneficjenta;;</t>
  </si>
  <si>
    <t>Przesłane do KG;;</t>
  </si>
  <si>
    <t>Waluta;PLN;</t>
  </si>
  <si>
    <t>Należności; przykład w zakł. DK UE 115</t>
  </si>
  <si>
    <t xml:space="preserve">EBS_UE                                                                                                                                              Sporządził: </t>
  </si>
  <si>
    <t xml:space="preserve">                                                           EBSUE - Raport księgowy kont modułu Należności syntetyczny                               Strona    : 1 / 2</t>
  </si>
  <si>
    <t xml:space="preserve">Od wzorca:           </t>
  </si>
  <si>
    <t>Konto: 221110          Klasa należności:      Rodzaj operacji:                                                          WN                 MA</t>
  </si>
  <si>
    <t xml:space="preserve">                       Wpłaty                 Rachunek kwot odzysk                                                                </t>
  </si>
  <si>
    <t xml:space="preserve">                       ---------------------------------------------------------------------------------------------------------------------------</t>
  </si>
  <si>
    <t xml:space="preserve">                       Razem dla konta:                                                                         </t>
  </si>
  <si>
    <t>---------------------------------------------------------------------------------------------------------------------------------------------------</t>
  </si>
  <si>
    <t>Konto: 241110          Klasa należności:      Rodzaj operacji:                                                          WN                 MA</t>
  </si>
  <si>
    <t xml:space="preserve">                       Wpłaty                 Rachunek kwot odzysk                                                       </t>
  </si>
  <si>
    <t xml:space="preserve">                       Razem dla konta:                                                                          </t>
  </si>
  <si>
    <t>Konto: 261110          Klasa należności:      Rodzaj operacji:                                                          WN                 MA</t>
  </si>
  <si>
    <t xml:space="preserve">Razem dla raportu:                                                                                                      </t>
  </si>
  <si>
    <t xml:space="preserve">Saldo dla raportu:                                                                                                      </t>
  </si>
  <si>
    <t>EBS_UE                                                                                                                                              Sporządził: S</t>
  </si>
  <si>
    <t xml:space="preserve">                                                           EBSUE - Raport księgowy kont modułu Należności syntetyczny                               Strona    : 2 / 2</t>
  </si>
  <si>
    <t xml:space="preserve">                           14-LIP-2022      </t>
  </si>
  <si>
    <t>Należności; przykład w zakł. DK UE 116</t>
  </si>
  <si>
    <t>Należności; przykład w zakł. DK UE 117</t>
  </si>
  <si>
    <t>Należności; przykład w zakł. DK UE 118</t>
  </si>
  <si>
    <t>Należności; przykład w zakł. DK UE 119</t>
  </si>
  <si>
    <t>Należności; przykład w zakł. DK UE 120</t>
  </si>
  <si>
    <t>Należności; przykład w zakł. DK UE 121</t>
  </si>
  <si>
    <t>Należności; przykład w zakł. DK UE 122</t>
  </si>
  <si>
    <t>Należności; przykład w zakł. DK UE 123</t>
  </si>
  <si>
    <t xml:space="preserve"> PROW_EBS_UE                                                                     Data raportu: </t>
  </si>
  <si>
    <t xml:space="preserve">                                               EBSUE - Rejestr wpłat nierozliczonych</t>
  </si>
  <si>
    <t xml:space="preserve"> Kod waluty                   :</t>
  </si>
  <si>
    <t xml:space="preserve"> Daty KG                                                               do     15-PAŹ-21</t>
  </si>
  <si>
    <t xml:space="preserve"> Nazwy klientów               :                                        do</t>
  </si>
  <si>
    <t xml:space="preserve"> Numery klientów              :                                        do</t>
  </si>
  <si>
    <t xml:space="preserve"> Nazwy źródeł partii          :                                        do</t>
  </si>
  <si>
    <t xml:space="preserve"> Nazwy partii                 :                                        do</t>
  </si>
  <si>
    <t xml:space="preserve"> Numery płatności             :                                        do</t>
  </si>
  <si>
    <t>_x000C_</t>
  </si>
  <si>
    <t xml:space="preserve">PROW_EBS_UE                                    EBSUE - Rejestr wpłat nierozliczonych                 Data raportu: </t>
  </si>
  <si>
    <t xml:space="preserve">                                                   Data KG od     do                                          Strona:       1  z     51</t>
  </si>
  <si>
    <t xml:space="preserve">     Waluta:        Wszystkie</t>
  </si>
  <si>
    <t>Opcja formatu:      Szczegółowy                                                                     * - Płatność nie zidentyfikowana</t>
  </si>
  <si>
    <t xml:space="preserve">Bilansujący:        </t>
  </si>
  <si>
    <t xml:space="preserve">          Źródło   Nazwa   Metoda                                     Data     Kwota przedpłaty/             Kwota            Kwota</t>
  </si>
  <si>
    <t>Data KG   partii   partii  płatnościNumer płatności                   płatności           akonto     nierozliczona       roszczenia</t>
  </si>
  <si>
    <t>--------- -----------------------------------------                   --------  ---------------- ----------------- ----------------</t>
  </si>
  <si>
    <t xml:space="preserve">Nazwa klienta: </t>
  </si>
  <si>
    <t xml:space="preserve">                             Numer klienta:   </t>
  </si>
  <si>
    <t xml:space="preserve">               Rachunek     Rachunek NBP:</t>
  </si>
  <si>
    <t xml:space="preserve">                                                                               ----------------- ----------------- ----------------</t>
  </si>
  <si>
    <t xml:space="preserve"> Razem dla klienta:    </t>
  </si>
  <si>
    <t xml:space="preserve">Nazwa klienta:                                   Numer klienta:   </t>
  </si>
  <si>
    <t xml:space="preserve">   Rachunek     Rachunek NBP:</t>
  </si>
  <si>
    <t xml:space="preserve"> Razem dla klienta:   </t>
  </si>
  <si>
    <t>Należności; przykład w zakł. DK UE 125</t>
  </si>
  <si>
    <t>Należności; przykład w zakł. DK UE 126</t>
  </si>
  <si>
    <t>FS_SPO10_EBS_UE                            Raport zaległości - 4-przedziałowy               Data raportu:</t>
  </si>
  <si>
    <t xml:space="preserve">                                                         Na  31-GRU-2021                          Strona: 1        z1</t>
  </si>
  <si>
    <t xml:space="preserve">                                                                                           Sporządzający:</t>
  </si>
  <si>
    <t>Typ podsumowania: Podsumowanie dłużnika</t>
  </si>
  <si>
    <t>Nazwa przedziału: Standardowa</t>
  </si>
  <si>
    <t>Typ             :                              do</t>
  </si>
  <si>
    <t>Nazwa dłużnika  :                              do</t>
  </si>
  <si>
    <t>Numer dłużnika  :                              do</t>
  </si>
  <si>
    <t>Od wzorca konta :</t>
  </si>
  <si>
    <t>Do wzorca konta :</t>
  </si>
  <si>
    <t xml:space="preserve">                                Numer              Kwota                       1-30 dni      31-60 dni  Ponad 61 dni</t>
  </si>
  <si>
    <t>LP   Nazwa dłużnika             dłużnika         zaległa         Bieżące        Zaległe        Zaległe       Zaległe</t>
  </si>
  <si>
    <t>---  -------------------------- --------  --------------   ------------- -------------- -------------- -------------</t>
  </si>
  <si>
    <t xml:space="preserve">                                         </t>
  </si>
  <si>
    <t xml:space="preserve">                                          </t>
  </si>
  <si>
    <t xml:space="preserve">                                          Nal. główna:             Odsetki:              Koszty:            </t>
  </si>
  <si>
    <t xml:space="preserve">Dłużnicy razem   </t>
  </si>
  <si>
    <t xml:space="preserve">         </t>
  </si>
  <si>
    <t xml:space="preserve">  Nal. główna:        </t>
  </si>
  <si>
    <t xml:space="preserve">    Odsetki:          Koszty:       </t>
  </si>
  <si>
    <t xml:space="preserve">                                         --------------    ------------- -------------- -------------- -------------</t>
  </si>
  <si>
    <t xml:space="preserve">Razem dla wszystkich dłużników:            </t>
  </si>
  <si>
    <t xml:space="preserve">                                                                    0,00           0,00           0,00  </t>
  </si>
  <si>
    <t xml:space="preserve">                                         ==============    ============= ============== ============== =============</t>
  </si>
  <si>
    <t>Należności; przykład w zakł. DK UE 129</t>
  </si>
  <si>
    <t>Należności; przykład w zakł. DK UE 131</t>
  </si>
  <si>
    <t>Należności; przykład w zakł. DK UE 132</t>
  </si>
  <si>
    <t>Należności; przykład w zakł. DK UE 133</t>
  </si>
  <si>
    <t xml:space="preserve"> RiM_EBS_UE                                                             Raport wiekowania - 7-przedziałowy                                    Data raportu:        </t>
  </si>
  <si>
    <t xml:space="preserve">                                                                               Na dzień   31-GRU-21                                                 Strona: 1     z   5</t>
  </si>
  <si>
    <t xml:space="preserve">                                                                                                                                                Sporządził: </t>
  </si>
  <si>
    <t>Segment bilansujący:            8000</t>
  </si>
  <si>
    <t>Format raportu:                 Podsumowanie dłużnika</t>
  </si>
  <si>
    <t>Nazwa przedziału:               Windykacja</t>
  </si>
  <si>
    <t>Nazwa dłużnika:                                                      Do</t>
  </si>
  <si>
    <t>Numer dłużnika:                                                      Do</t>
  </si>
  <si>
    <t>Typ transakcji:                                                      Do</t>
  </si>
  <si>
    <t>Od wzorca konta:</t>
  </si>
  <si>
    <t>Do wzorca konta:</t>
  </si>
  <si>
    <t xml:space="preserve">                                                   Kwota                           1-30 dni         31-60 dni         61-90 dni       91-180 dni       181-360 dni     Ponad 361 dni</t>
  </si>
  <si>
    <t>LP    Dłużnik                                    zaległa           Bieżące          Zaległe           Zaległe           Zaległe          Zaległe           Zaległe           Zaległe</t>
  </si>
  <si>
    <t>----- -------------------        ----------------------- ----------------- ----------------  ---------------- ----------------- ----------------  ----------------  ----------------</t>
  </si>
  <si>
    <t xml:space="preserve">                                                         </t>
  </si>
  <si>
    <t xml:space="preserve">                                                          </t>
  </si>
  <si>
    <t xml:space="preserve">                                                                               Na dzień   </t>
  </si>
  <si>
    <t xml:space="preserve">                                                 Strona: 2     z   5</t>
  </si>
  <si>
    <t xml:space="preserve">                                                           </t>
  </si>
  <si>
    <t xml:space="preserve">                                                            </t>
  </si>
  <si>
    <t xml:space="preserve">                                                     </t>
  </si>
  <si>
    <t xml:space="preserve">                                                 Strona: 3     z   5</t>
  </si>
  <si>
    <t xml:space="preserve">                                                        </t>
  </si>
  <si>
    <t xml:space="preserve">                                                                               Na dzień                                                    Strona: 4     z   5</t>
  </si>
  <si>
    <t xml:space="preserve">Dłużnicy razem:                           </t>
  </si>
  <si>
    <t xml:space="preserve">                                  ---------------------- ----------------- ----------------  ---------------- ----------------- ----------------  ----------------  ----------------</t>
  </si>
  <si>
    <t xml:space="preserve">Wszyscy dłużnicy                                       </t>
  </si>
  <si>
    <t xml:space="preserve">                                                                     </t>
  </si>
  <si>
    <t xml:space="preserve">                                  ====================== ================= ================  ================ ================= ================  ================  ================</t>
  </si>
  <si>
    <t xml:space="preserve">                                               Strona: 5     z   5</t>
  </si>
  <si>
    <t>Kryteria wyboru</t>
  </si>
  <si>
    <t>Filtrowanie wierszy możliwe?
TAK/NIE</t>
  </si>
  <si>
    <t>Sortowanie kolumn możliwe?
TAK/NIE</t>
  </si>
  <si>
    <t>Sumowanie możliwe?
TAK/NIE</t>
  </si>
  <si>
    <t>Możliwa modyfikacja układu przez użytkownika?
TAK/NIE</t>
  </si>
  <si>
    <t>Możliwe przejście do innego raportu / danych?
Jeżeli NIE - wpisać NIE
Jeżeli TAK - opisać do czego można przejść</t>
  </si>
  <si>
    <t>TAK</t>
  </si>
  <si>
    <t>Klasa dokumentu; Rodzaj dokumentu; Bilansujący; Teryt; Konto ;Źródło finansowania; Kod pomocy; Kampania; Rodzaj pomocy; Typ transakcji; Numer dokumentu; Numer transakcji; Nr Sprawy; Numer Beneficjenta; Nazwa Beneficjenta; Data KG; WN; MA;</t>
  </si>
  <si>
    <t>Status dokumentu;</t>
  </si>
  <si>
    <t>L.p., Numer konta syntetycznego, Strona salda, Nazwa konta syntetycznego, Kwota salda w zł., Kwota salda po weryfikacji, Uwagi</t>
  </si>
  <si>
    <t>Data KW do, Od konta, Do konta</t>
  </si>
  <si>
    <t>Lp, Teryt, Konto właściwe, Kod pomocy, Rodzaj pomocy, Kampania, ID benefcjenta, Nazwa beneficjenta, Numer umowy, Data KG, Saldo WN, Saldo MA, Termin ważności od, Termin ważności do, Rodzaj zabezpieczenia, Numer poprzedniej umowy, Opis</t>
  </si>
  <si>
    <t>Data KG od, Data KG do, Od konta, Do konta, ID beneficjenta, Raport</t>
  </si>
  <si>
    <t>Data KG od, Data KG do, ID beneficjenta, Typ zdarzenia księgowego, Od wzorca, Do wzorca, Analityczny</t>
  </si>
  <si>
    <t>Lp, ID beneficjenta, Nazwa beneficjenta, Numer umowy, Teryt, Konto właściwe, BO KOWR stan na (Saldo WN, Saldo MA), BO na (Saldo WN, Saldo MA), BO dla okresu (Saldo WN, Saldo MA), Obrozy za okres (Saldo WN, Saldo MA), Bilans zamknięcia (BZ) (Saldo WN, Saldo MA)</t>
  </si>
  <si>
    <t>Lp, ID beneficjenta, Nazwa beneficjenta, Data KG księgowania dyscypliny finansowej, Numer ZP/ZK, Numer umowy/decyzji, ZP korygowane, Próg dyscypliny finansowej, Kwota dyscypliny finansowej/kwota korekty dyscypliny finansowej, Kwota wyksięgowania dyscypliny finansowej, Saldo kwoty dyscypliny finansowej, Teryt, Kod pomocy, Kampania, Data KG wyksięgowania dyscypliny finansowej</t>
  </si>
  <si>
    <t>Data KG od, Data KG do, Numer umowy, ID beneficjenta, Grupowanie po</t>
  </si>
  <si>
    <t>LP, Numer beneficjenta, Nazwa beneficjenta, Rodzaj operacji, Kategoria, Stopień objęcia opisem, Data KG, Saldo BO, Kwota WN, Kwota MA, Saldo BZ, Konto, Źródło finansowania, Konto ksiegowe należności "2", Typ należności, Numer sprawy</t>
  </si>
  <si>
    <t>DK.UE.271</t>
  </si>
  <si>
    <t>DK.UE.289</t>
  </si>
  <si>
    <t>DK.UE.290</t>
  </si>
  <si>
    <t>DK.UE.342</t>
  </si>
  <si>
    <t>DK.UE.356</t>
  </si>
  <si>
    <t>Księga Główna; przykład w zakł. DK UE 21</t>
  </si>
  <si>
    <t>Księga Główna; przykład w zakł. DK UE 21s</t>
  </si>
  <si>
    <t>Zobowiązania; przykład w zakł. DK UE 64s</t>
  </si>
  <si>
    <t>Zobowiązania; przykład w zakł. DK UE 64wb</t>
  </si>
  <si>
    <t>LP, Konto, Rodzaj operacji, Kategoria, Nazwa operacji, Kwota WN, Kwota MA</t>
  </si>
  <si>
    <t>LP, Konto, Saldo BO, Kwota WN, Kwota MA, Saldo BZ</t>
  </si>
  <si>
    <t>Typ raportu, Fundusz, Od daty KG, Do daty KG, Numer rachunku, Nazwa rachunku, Kod selektora</t>
  </si>
  <si>
    <t>Zwrot nadpłaty do beneficjenta, Wpłata do dyspozycji komorniczych, Wpłata od beneficjenta, Zwrot nadpłaty do beneficjenta, Przeksięgowanie środków na 64, Przeksięgowanie środków na 44, Przeksięgowanie środków na 08, Przeksięgowanie środków na rachunke UE/ZUS itd., Odprowadzenie na UE (20), Odprowadzenie na RACH PL (15), Odprowadzenie - rozliczenie innych kosztów, Błedy odp., Przeksięgowanie środków na 97</t>
  </si>
  <si>
    <t>Od daty KG, Do daty KG, Od wzorca, Do wzorca, Klasa dokumentu, Rodzaje korekt, Typ wpłaty, Stornowanie wpłaty, ID beneficjenta, Przesłane do KG, Waluta, Status dokumentu, Numer zlecenia</t>
  </si>
  <si>
    <t>Lp., Typ transakcji, Numer dokumentu, Numer transakcji, Numer beneficjenta, Nazwa beneficjenta, Data KG, WN, MA, Klasa dokumentu, Rodzaj dokumentu, Konto</t>
  </si>
  <si>
    <t>Raport szczegółowy, Od daty KG, Do daty KG, Od wzorca, Do wzorca, Numer zlecenia</t>
  </si>
  <si>
    <t>Lp., Zdarzenie księgowe, Numer dokumentu, Numer beneficjenta, Nazwa beneficjenta, Data GK, WN, MA, Konto, Razem dla kombinacji, Saldo dla kombinacji</t>
  </si>
  <si>
    <t>Raport szczegółowy, Od daty KG, Do daty KG, Od wzorca, Do wzorca, Typ zdarzenia księgowego, Typ dokumentu, ID beneficjenta, Przesłane do KG, Waluta</t>
  </si>
  <si>
    <t>Konto, Zdarzenie księgowe, WN, MA</t>
  </si>
  <si>
    <t>Data KG, Od konta, Do konta, Rozliczone, Analityczny, Numer beneficjenta, Numer umowy</t>
  </si>
  <si>
    <t>Konto księgowe, ID i nazwa beneficjenta, Numer beneficjenta, Numer dokumentu, Numer umowy, Data KG, Kwota WN, Kwota MA, Źródło, Numer transakcji NAL ZAL/WF, Typ transakcji, Numer sprawy NAL, Kwota zarejestrowanych należności z tytułu ZAL/WF (saldo), Data KG transakcji NAL</t>
  </si>
  <si>
    <t>Data początkowa, Data końcowa, Numer beneficjenta, Od wzorca, Do wzorca, Sortowanie</t>
  </si>
  <si>
    <t>Beneficjent, Numer beneficjenta, Grupa kont, Data KG, Rodzaj operacji, Numer dokumentu, Numer konta, WN, MA, ZP, Podsumowanie dla konta, Saldo</t>
  </si>
  <si>
    <t>Od daty KG wpłaty, Do daty KG wpłaty, Od daty KG rozliczenia, Do daty KG rozliczenia, Od daty płatności, Do daty płatności, Od konta, Do konta, ID beneficjenta, Metoda płatności</t>
  </si>
  <si>
    <t>Data KG wpłaty, Numer wpłaty, Numer transakcji, Typ transakcji, Data KG transakcji, Data transakcji, Numer ZP płatności, Numer sprawy, Data KG rozliczenia, Kwota rozliczenia, Numer beneficjenta, Konto wł, Źródło finansowania, Kod pomocy, Rodzaj pomocy, Teryt, Metoda płatności</t>
  </si>
  <si>
    <t>Data KG wpłaty, Numer wpłaty, Numer transakcji, Typ transakcji, Data KG transakcji, Data płatności, Numer ZP, Numer sprawy, Data KG rozliczenia, Numer beneficjenta, Konto wł., Źródło finansowania, Kod pomocy, Rodzaj pomocy, Teryt, Metoda płatności</t>
  </si>
  <si>
    <t>Od daty, Do daty, Od wzorca, Do wzorca, Źródło, Kategoria, Waluta</t>
  </si>
  <si>
    <t>Kategoria, Data KG, Opis konta, Partia, Numer dokumentu, Debet, Kredyt, Konto, Razem dla kombinacji</t>
  </si>
  <si>
    <t>Lp., Tytuł należności, Stan należności na dzień w zł (Wartość brutto, Odpis aktualizacyjny, Wartość netto), Stan należności na dzień w zł (Wartość brutto, Odpis aktualizacyjny, Wartość netto), 6:3</t>
  </si>
  <si>
    <t>Lp., Tytuł zobowiązań, SAPARD, Fundusze strukturalne 2004 (SPO "Restrukturyzacja i modernizacja sektora żywnościowego oraz rozwój obszarów wiejskich  2004-2006", SPO " Rybołóstwo i przetwórstwo ryb 2004-2006"), Program operacyjny "Zrównoważony rozwój sektora rybołóstwa i nadbrzeżnych obszarów rybackich 2007-2013", Program Operacyjny "Rybactwo i Morze" na lata 2014-2020, Wspólna Polityka Rolna (WPR) (EFROW - Program Rozwoju Obszarów Wiejskich 2007-2013, PROW - PRogram rozwoju Obszarów Wiejskich 2014-2020, Europejski Fundusz Rolny Gwarancji (EFRG), SG EFOiGR - Plan Rozwoju Obszarów Wiejskich 2004-2006)</t>
  </si>
  <si>
    <t>Rok, Fundusz, Waluta, Konta zakres</t>
  </si>
  <si>
    <t>Bilansowe, WN, MA, Saldo, BO, Obroty za okres, Obroty narastająco, Saldo na koniec okresu</t>
  </si>
  <si>
    <t>Fundusz, Jednostka bilansująca, Waluta, Okres, Data od, Data do, Od wzorca, Do wzorca, Okres korygujący, Zerowe salda i obroty, Pozabilansowe oddzielnie?</t>
  </si>
  <si>
    <t>Lp., Symbol konta, Nazwa konta, Bilans otwarcia (WN, MA), Obroty za okres (WN,MA), Obroty narastająco (WN,MA), Saldo na koniec okresu (WN,MA, Saldo, WN/MA)</t>
  </si>
  <si>
    <t>Rok, Fundusz, Konto od, Konto do</t>
  </si>
  <si>
    <t xml:space="preserve">Rachunek bankowy spłat należności, odsetek, kosztów, kar i grzywien od beneficjenta (BO, Obroty za okres, Obroty narastająco, Saldo na koniec okresu), Wszystkie razem sumy (BO, Obroty za okres, Obroty narastająco, Saldo na koniec okresu) </t>
  </si>
  <si>
    <t>Księga Główna; przykład w zakł. DK UE 44.1</t>
  </si>
  <si>
    <t>Księga Główna; przykład w zakł. DK UE 44.2</t>
  </si>
  <si>
    <t>Lp., Numer konta syntetycznego, Strona salda, Nazwa konta syntetycznego, Kwota w zł, Sposób weryfikacji</t>
  </si>
  <si>
    <t>Data weryfikacji/zatwierdzenia od, Data weryfikacji.zatwierdzenia do, Etap weryfikacji/zatwierdzenia, Poprzedni etap weryfikacji/zatwierdzenia, Kod pomocy od, Kod pomocy do, Teryt od, Teryt do, Kampania od, Kampania do, Rodzaj dokumentu, Login osoby weryfikującej/zatwierdzającej</t>
  </si>
  <si>
    <t>Lp., Numer konta syntetycznego, Strona salda, Nazwa konta syntetycznego, Kwota w zł, Sposób weryfikacji, Sprawy sądowe</t>
  </si>
  <si>
    <t>Lp., Numer konta syntetycznego, Strona salda, Nazwa konta syntetycznego, Kwota w zł</t>
  </si>
  <si>
    <t>Lp., Numer konta syntetycznego, Fundusz, Strona salda, Nazwa konta syntetycznego, Kwota w zł, Sposób weryfikacji, Sprawy sądowe</t>
  </si>
  <si>
    <t>Numer dopłaty, Data KG od, Data KG do, Konto od, Konto do, Rodzaj raportu</t>
  </si>
  <si>
    <t>Lp., Rodzaj pomocy, Nazwa ostatecznego odbiorcy, PESEL/NIP ostatecznego odbiorcy, Numer dopłaty udzielonej ostatecznemu odbiorcy, Całkowita kwota kredytu udzielonego ostatecznemu odbiorcy, Data udzielenia dopłaty, Kwota udzielonej dopłaty, Bank kredytujący, Data KG</t>
  </si>
  <si>
    <t>Numer gwarancji, Data KG od, Data KG do, Konto od, Konto do, Rodzaj raportu</t>
  </si>
  <si>
    <t>Lp., Rodzaj pomocy, Nazwa ostatecznego odbiorcy, PESEL/NIP ostatecznego odbiorcy, Numer gwarancji udzielonej ostatecznemu odbiorcy, Całkowita kwota kredytu udzielonego ostatecznemu odbiorcy, Data udzielenia gwarancji, Kwota udzielonej gwarancji, Bank kredytujący, Data KG</t>
  </si>
  <si>
    <t>Fundusz, System, Typ, Data od, Data do, Teryt od, Teryt do, Kwota do 100 EURO</t>
  </si>
  <si>
    <t>Lp. Numer LZP, Numer dokumentu, Data utworzenia, Data zatwierdzenia, Liczba ZP, Kwota ZP, Teryt, Kod pomocy, Rodzaj pomocy, Rok budżetowy, Liczba ZP z potrąceniem do 100EUR, Kwota potrąceń do 100EUR, Liczba ZP z modulacją, Kwota modulacji, Liczba ZP z dyscypliną finansową, Kwota dyscypliny finansowej</t>
  </si>
  <si>
    <t>Zobowiązania; przykład w zakł. DK UE 64a</t>
  </si>
  <si>
    <t>Data KG, Od konta, Do konta, Liczba zleceń, Saldo łącznie</t>
  </si>
  <si>
    <t>Fundusz, Teryt, Konto, Źródło finansowania, Kod pomocy, Kampania, Rodzaj pomocy, Rezerwa, Rezerwa II, Nazwa beneficjenta, Numer dokumentu, Data KG, Saldo WN, Saldo MA, Źródło, Departament, Status ZP/ZK, Powód wstrzymania dla nierozliczonych ZP/ZK</t>
  </si>
  <si>
    <t>Data od, Data do, Status, Fundusz, Źródło</t>
  </si>
  <si>
    <t>Lp., Data wczytania danych z systemu RED, Data wczytania danych z systemu EBS, Symbol dokumentu, Numer LZP/ZK, Numer ZK, Numer LZP/ZK w EBSUE, Fundusz, Teryt, Źródło danych, Status przetwarzania, Opis błędu, Kwota LZP, Ilość ZP, Ilość beneficjentów, Poddziałanie</t>
  </si>
  <si>
    <t>Raport szczegółowy, Od daty KG, Do daty KG, Od wzorca, Do wzorca, Numer zlecenia, Typ zdarzenia księgowego, Typ dokumentu, ID beneficjenta, Przesłane do KG, Waluta</t>
  </si>
  <si>
    <t>Zdarzenie księgowe, numer dokumentu, Numer ZP, Typ dokumentu Zobowiązań, Numer beneficjenta, Nazwa beneficjenta, Data KG, WN, MA, Konto, Razem dla kombinacji, Saldo dla kombinacji</t>
  </si>
  <si>
    <t>Konto, Zdarzenie księgowe, WN, MA, Storno ZP, Konsumpcja SW, ZP, Korekta konsumpcji SW, Zlecenie korygujące, Zlecenie płatności, Razem dla konta, Saldo dla konta, Razem, Saldo</t>
  </si>
  <si>
    <t>Zdarzenie księgowe, numer dokumentu, Numer ZP, Typ dokumentu Zobowiązań, Numer beneficjenta, Nazwa beneficjenta, Data KG, WN, MA, Konto, Przelew, Razem dla kombinacji, Saldo dla kombinacji, Razem dla typu zdarzenia księgowego, Saldo dla typu zdarzenia księgowego, Razem, Saldo</t>
  </si>
  <si>
    <t>Konto, Zdarzenie księgowe, WN, MA, Razem dla konta, Saldo dla konta, Razem, Saldo</t>
  </si>
  <si>
    <t>Raport szczegółowy, Od daty KG, Do daty KG, Od wzorca, Do wzorca, Numer zlecenia, Typ zdarzenia księgowego, Typ dokumentu, ID beneficjenta, Przesłane do KG, Waluta, Numer zlecenia</t>
  </si>
  <si>
    <t>Numer listy</t>
  </si>
  <si>
    <t>Data KG rozliczenia finansowego, ID beneficjenta, Nazwa beneficjenta, Numer referencyjny ZK w module Zobowiązań, Numer transakcji w module Należności, Numer sprawy w module Należności, Kod pomocy KE,ZK (cła ZK bez dyscypliny, cła ZK z dyscypliną), Teryt, Źródło finansowania, Kwota ZK w module Zobowiązań (Kwota ZK w module Zobowiązań ogółem, Kwota ZK w module Zobowiązań środki UE, Kwota ZK w module Zobowiązań środki PL), Kwota ZK w module Należności (Kwota ZK w module Należności ogółem, Kwota ZK w module Należności środki UE, Kwota ZK w module Należności środki PL), Kwota ZK do wypłaty po dokonaniu rozliczenia, Kwota pozostała w module Należności</t>
  </si>
  <si>
    <t>Numer listy sankcji CC, Numer sankcji CC, Numer ZP, ID beneficjenta, Konto, Kampania, Kod pomocy, Data KG od, Data KG do</t>
  </si>
  <si>
    <t>Lp., ID beneficjenta, Numer ZSKCC/ZSCC, Numer sankcji CC, Numer ZP, Konto, Kampania, Teryt, Kod pomocy, Data KG ZOB/NAL, Kwota ogółem sankcji przed dokonaniem podziału procentowego, Podział procentowy sankcji (75%) WE, Kwota wynikająca z podziału, Konto właściwe, Podział procentowy sankcji (25%) PL, Kwota wynikająca z podziału, Konto właściwe</t>
  </si>
  <si>
    <t>Lp., Numer beneficjenta, Nazwa beneficjenta, Wysokość przyznanej płatności, Numer ZP, Kwota zapłacona, Kwota niezapłacona, Kwota przekroczenia, Numer umowy, Kod pomocy, Rodzaj pomocy, Suma ZP/ZK w ramach umowy</t>
  </si>
  <si>
    <t>Lp., Numer listy płatności, Teryt, Kampania, Liczba ZP, Kwota ZP, Kwota po potrąceniu zaliczek, Liczba ZP 100EUR, Liczba Zp mod, Liczba ZP mod 4%, Liczba Zp dyscyplina finansowa, Liczba ZP mod dyscyplina finansowa, Liczba ZP 100EUR dyscyplina finansowa, Liczba ZP 100EUR mod dyscyplina finansowa, Data weryfikacji/zatwierdzenia, osoba weryfikująca/zatwierdzająca, Status dokumentu, Typ zobowiązań</t>
  </si>
  <si>
    <t>Lp., Numer listy płatności, Teryt, Kampania, Rok budżetowy, Liczba ZP, Kwota ZP, Liczba ZP 100EUR, Liczba Zp mod, Liczba ZP mod 4%, Liczba Zp dyscyplina finansowa, Liczba ZP mod dyscyplina finansowa, Liczba ZP 100EUR dyscyplina finansowa, Liczba ZP 100EUR mod dyscyplina finansowa, Data weryfikacji/zatwierdzenia, osoba weryfikująca/zatwierdzająca, Status dokumentu, Typ zobowiązań</t>
  </si>
  <si>
    <t>Numer beneficjenta, Nazwa beneficjenta, Numer decyzji/umowy</t>
  </si>
  <si>
    <t>Numer ZP, Typ ZP, Status ZP, Kwota ZP - źródło UE, Kwota ZP - źródło PL, Kwota rozliczająca pobraną zaliczkę UE, Kwota rozliczająca pobraną zaliczkę PL, Saldo należności - pierwotnie (Kapitał UE, Kapitał PL), Kwoty odzyskane (rozliczone należności) (Kapitał UE, Kapitał PL), Saldo należności - aktualne (Kapitał UE, Kapitał PL), Podsumowanie, Razem, Kwota UE, Kwota PL</t>
  </si>
  <si>
    <t>ROZLICZENIE FINANSOWE W MODULE ZOBOWIĄZAŃ
Lp, Numer ZP, Źródło, Kwota ZP, Kwota rozliczenia, Kwota do wypłaty, Typ zobowiązań
ROZLICZENIE FINANSOWE W MODULE NALEŻNOŚCI
Lp., Numer sprawy, Numer transakcji, Źródło, Kwota transakcji, Kwota rozliczenia, Należność pozostała, Typ zobowiązań</t>
  </si>
  <si>
    <t>Data od, Do daty, Rodzaj płatności, Numer zlecenia, Numer LZP</t>
  </si>
  <si>
    <t>ID beneficjenta, Nazwa beneficjenta, Numer ZP/ZK, Kwota ZP/ZK, Kwota płatności technicznej, Typ zobowiązań</t>
  </si>
  <si>
    <t>Fundusz, Rodzaj wstrzymania, Typ wstrzymania, Jednostka wystawiająca dokument/Teryt, Numer listy pierwotnej, Liczba naliczonych płatności ogółem, Kwota naliczonych płatności ogółem, Numer podlisty, Liczba naliczonych płatności ogółem, Kwota naliczonych płatności ogółem</t>
  </si>
  <si>
    <t>Lp., Numer ZP, Numer beneficjenta, Nazwa beneficjenta, Numer wniosku o płatność, Kod pomocy/Kod budżetowy Komisji Europejskiej, Rodzaj pomocy, Numer decyzji, Kwota do wypłaty (Kwota ogółem, Środki UE, Środki krajowe), Powód wstrzymania, Typ zobowiązania</t>
  </si>
  <si>
    <t>Lp., Data KG wycofania rozliczenia płatności zaliczkowej z płatnością końcową, Nazwa beneficjenta, Teryt, ID beneficjenta, Numer referencyjny ZP zaliczkowego, Numer transakcji w Module Należności/wypłacona zaliczka, Kod pomocy KE dla płatności zaliczkowej, Kwota zrealizowanej płatności zaliczkowej, Numer referencyjny ZP końcowego (dla kodu pomocy KE podstawowego, dla kodu pomocy KE z dyscypliną), Kod pomocy KE ZP końcowego (dla ZP bez dyscypliny, dla ZP z dyscypliną), Teryt, Źródło finansowania, Kwota ZP końcowego (dla kodu pomocy KE podstawowego, dla kodu pomocy KE z dyscypliną), Kwota potrącenia płatności zaliczkowej ((dla kodu pomocy KE podstawowego, dla kodu pomocy KE z dyscypliną, w ramach róznych kodów KE dla działania), Kwota wycofania potrącenia (dla kodu pomocy KE podstawowego, dla kodu pomocy KE z dyscypliną), Kwota ZP końcowego po wycofaniu potrąceń zaliczki</t>
  </si>
  <si>
    <t>Saldo, Grupa kont, Numer umowy</t>
  </si>
  <si>
    <t>Numer ZP, Data KG, Rodzaj operacji, Nazwa dokumentu, Konto, WN, MA, Opis, Podsumowanie dla grupy konta 231740 Należności windykacjyne z tytułu innych kosztów obciążające państwo członkowskie - KD, Podsumowanie dla grupy konta 241811 Odsetki umowne od należności windykacyjnych nienależnych z tytułu zaliczki obciążające budżet UE - KD</t>
  </si>
  <si>
    <t>Data od, Data do, Teryt od, Teryt do, Kod pomocy, Numek ZZK, ID zlecenia importu</t>
  </si>
  <si>
    <t xml:space="preserve">Lp., Numer listy korygującej w EBS UE, Numer listy korygującej z SW, Data importu, Numer ZK, ID beneficjenta, Numer ZP skorygowanego, Kwota ZK ogółem, Kwota ZK środki UE, Kwota ZK środki PL, Kwota ZK in minus ogółem, Kwota ZK in minus środki UE, Kwota ZK in minus środki PL, Kwota ZK in plus ogółem, Kwota ZK in plus środki UE, Kwota ZK in plus środki PL, Teryt, Kod pomocy, Liczba ZK z modulacją, Kwota modulacji, Liczba ZK z dyscypliną, Kwota dyscypliny finansowej, Kwota zaewidencjonowanych należności finansowych UE, Kwota zaewidencjonowanych należności finansowych PL  </t>
  </si>
  <si>
    <t>Od daty KG, Do daty KG, Od konta, Do konta, Klasa dokumentu, Rodzaje korekt, Typ wpłaty, Stornowanie wpłaty, ID beneficjenta, Przesłane do KG, Waluta, Status dokumentu</t>
  </si>
  <si>
    <t>Klasa dokumentu, Rodzaj dokumentu, Bilansujący, Teryt, Konto, Źródło finansowania, Kod pomocy, Kampania, Rodzaj pomocy, Typ transakcji, Numer dokumentu, Numer transakcji, Nr Sprawy, Numer Beneficjenta, Nazwa Beneficjenta, Data KG, WN, MA</t>
  </si>
  <si>
    <t>Konto, Klasa nalezności, Rodzaj operacji, WN, MA, Wpłaty, Rachunke kwot odzyskanych, Razem dla konta, Razem dla raportu, Saldo dla raportu</t>
  </si>
  <si>
    <t>Stan na dzień, Data KG od…do</t>
  </si>
  <si>
    <t>Lp., Numer beneficjenta, Nazwa beneficjenta, Numer transakcji, Kwota do przeksięgowania, Konto księgowe, Rodzaj odpisu, Data KG, Numer wpłaty, Kwota wpłaty, Data KG wpłaty, Numer dyspozycji, Data utworzenia dyspozycji, Rozliczający</t>
  </si>
  <si>
    <t>Lp., Numer beneficjenta, Nazwa beneficjenta, Numer transakcji, Kwota do przeksięgowania, Konto księgowe, Data KG, Numer wpłaty, Kwota wpłaty, Data KG wpłaty, Numer dyspozycji, Data utworzenia dyspozycji, Rozliczający</t>
  </si>
  <si>
    <t>Data KG, Grupowanie wg, Typ transakcji, Konto od, Konto do, Rodzaj należności, Kontekst</t>
  </si>
  <si>
    <t>Data KG, Grupowanie wg, Typ transakcji, Konto od, Konto do, Rodzaj należności</t>
  </si>
  <si>
    <t>Lp., ID beneficjenta, Nazwa beneficjenta, Numer transakcji, Typ transakcji, Teryt, Saldo NG, Saldo odsetek, Saldo kosztów, Saldo razem, Konto księgowe NAL, Konto księgowe FUND, Data KG transakcji, Data transakcji, Źródło finansowania, Kod pomocy, Rodzaj pomocy, Kontekst</t>
  </si>
  <si>
    <t>Lp., ID beneficjenta, Nazwa beneficjenta, Numer transakcji, Typ transakcji, Numer sprawy, Teryt, Saldo NG, Saldo odsetek, Saldo kosztów, Saldo razem, Konto księgowe NAL, Konto księgowe FUND, Data KG transakcji, Data transakcji, Źródło finansowania, Kod pomocy, Rodzaj pomocy, Saldo spisu aktualizującego wartośc należności, Stopień obj. odpisem na dzień, Data utworzenia pierwszego odpisu, Kwota zabepieczeń, Wycena na podst. zdarz., Konto odpisu WN, Konto odpisu MA, OR</t>
  </si>
  <si>
    <t>Data KG, Grupowanie wg, Typ transakcji, Konto od, Konto do, Rodzaj należności, OR, Typ beneficjenta, Inwentaryzacja</t>
  </si>
  <si>
    <t>Lp., ID beneficjenta, Typ beneficjenta, Nazwa beneficjenta, Adres beneficjenta, Numer transakcji, Typ transakcji, Numer sprawy, Teryt, Saldo NG, Saldo odsetek, Saldo kosztów, Saldo razem, Konto księgowe NAL, Konto księgowe FUND, Data KG transakcji, Data transakcji, Źródło finansowania, Kod pomocy, Rodzaj pomocy, Saldo odpisu aktualizującego wartośc nal., Stopień obj, odpisem na dzień, Data utworzenia pierwszego odpisu, Kwota zabezpieczeń, Wycena na podst. zdarz., Konto odpisu WN, Konto odpisu MA, OR</t>
  </si>
  <si>
    <t>Stan na dzień, Data KG od…do, Teryt od…do, Typ należności, Rodzaj należności</t>
  </si>
  <si>
    <t xml:space="preserve">Lp., Numer (ID) beneficjenta, Nazwa beneficjenta, Znak sprawy, Numer transakcji należności, Kod pomocy, Teryt, Rodzaj pomocy, Kampania, Data KG odrozliczenia, Data KG rozliczenia, Spłata Należności (Filar I/A (UE)(Kapitał/odsetki), Filar II/B (UE)(Kapitał/odsetki), Filar II/A (PL)(Kapitał/odsetki), Filar III/C (PL)(Kapitał/odsetki), Razem (Kapitał/Odsetki/Razem)), Typ, Numer wpłaty, Konto NAL (Kapitał/Odsetki), Konto FUND (Kapitał/Odsetki), Data realizacji płatności </t>
  </si>
  <si>
    <t xml:space="preserve">Lp., Numer (ID) beneficjenta, Nazwa beneficjenta, Znak sprawy, Numer transakcji należności, Kod pomocy, Teryt, Rodzaj pomocy, Kampania, Data KG rozliczenia, Spłata Należności (Filar I/A (UE)(Kapitał/odsetki), Filar II/B (UE)(Kapitał/odsetki), Filar II/A (PL)(Kapitał/odsetki), Filar III/C (PL)(Kapitał/odsetki), Razem (Kapitał/Odsetki/Razem)), Typ, Numer wpłaty, Numer pierwotnej dyspozycji, Konto NAL (Kapitał/Odsetki), Konto FUND (Kapitał/Odsetki), Data realizacji płatności </t>
  </si>
  <si>
    <t>Kod waluty, Daty KG, Nazwy klientów, Numery klientów, Nazwy źródeł partii, Nazwy partii, Numery płatności, Waluta, Opis formatu, Bilansujacy</t>
  </si>
  <si>
    <t>Data KG, Żródło partii, Nazwa partii, Metoda płatności, Numer płatności, Data płatności, Kwota przedpłaty/akonto, Kwota nierozliczona, Kwota roszczenia, Nazwa klienta, Numer klienta, Rachunek, Rachunek NBP, Razem dla klienta</t>
  </si>
  <si>
    <t>Dane beneficjenta, Numer ID beneficjenta, Adres beneficjenta, Fundusz</t>
  </si>
  <si>
    <t>Data dokumentu, Numer decyzji o ustaleniu nienależnie bądź nadmiernie pobranej płatności/ Numer umowy z dnia, Rodzaj dokumentu/operacji (Numer transakcji), Typ transakcji, Kwota WN, Kwota MA, Konto księgowe</t>
  </si>
  <si>
    <t>Typ podsumowania, Nazwa przedziału, Typ, Nazwa dłużnika, Numer dłużnika, Od wzorca konta, Do wzorca konta</t>
  </si>
  <si>
    <t>Nazwa dłużnika, Numer dłużnika, Kwota zaległa, 1-30 dni - bieżące, 1-30 dni - zaległe, 31-60 dni - zaległe, Ponad 60 dni - zaległe, Należnośc główna, Odsetki, Koszty, Razem dla wszystkich dłużników</t>
  </si>
  <si>
    <t>Format raportu, Nazwa przedziału, Nazwa dłużnika, Numer dłużnika, Typ transakcji, Od wzorca konta, Do wzorca konta</t>
  </si>
  <si>
    <t>Lp., Dłużnik, Kwota zaległa, 1-30 dni - bieżące, 1-30 dni - zaległe, 31-60 dni - zaległe, 61-90 dni - zaległe, 91-180 dni - zaległe, 181-360 dni - zaległe, Ponad 361 dni - zaległe</t>
  </si>
  <si>
    <t>Fundusz bilansujący, Do daty importu, Do daty importu, Od terytu, Do terytu, Kod pomocy, Wyświetl deklarację</t>
  </si>
  <si>
    <t>Lp., ID beneficjenta, Nazwa beneficjenta, Numer sprawy/umer LZP, Numer ZK, Numer ZP korygowanego, Rodzaj dokonanej korekty, Kod teryt, Data KG, Numer transakcji, Kod pomocy, Kwota ogółem, Kwota UE, Kwota PL, Typ Należności, Konto Nal, Konto Fund</t>
  </si>
  <si>
    <t xml:space="preserve">                                                                Raport analizy konta                                                  Data raportu: </t>
  </si>
  <si>
    <t xml:space="preserve">                                                                            ze szczegółami Zobowiązań                                                      Strona:     1 z         2</t>
  </si>
  <si>
    <t xml:space="preserve">                                                                            od </t>
  </si>
  <si>
    <t xml:space="preserve"> do </t>
  </si>
  <si>
    <t>Waluta:                     PLN</t>
  </si>
  <si>
    <t xml:space="preserve">Od wzorca konta:            </t>
  </si>
  <si>
    <t xml:space="preserve">Do:                        </t>
  </si>
  <si>
    <t>Nazwa partii    Nazwa ZD        Wzorzec konta                  Opis wzorca                  Opis linii       Nazwa dostawcy Numer faktury                 Debet               Kredyt</t>
  </si>
  <si>
    <t>--------------- --------------- ------------------------------ ---------------------------- ---------------- -------------- -------------- -------------------- --------------------</t>
  </si>
  <si>
    <t xml:space="preserve">                                                                   Raport analizy konta                                                  Data raportu: </t>
  </si>
  <si>
    <t xml:space="preserve">                                                                            ze szczegółami Zobowiązań                                                      Strona:     2 z         2</t>
  </si>
  <si>
    <t xml:space="preserve">Do:                         </t>
  </si>
  <si>
    <t xml:space="preserve">                                                                                                                                           -------------------- --------------------</t>
  </si>
  <si>
    <t xml:space="preserve">                                                                                                                                                   </t>
  </si>
  <si>
    <t xml:space="preserve"> Saldo początkowe =                    </t>
  </si>
  <si>
    <t xml:space="preserve"> Saldo końcowe    =                        </t>
  </si>
  <si>
    <t xml:space="preserve">                                                                     Raport analizy konta                                                Data raportu:  </t>
  </si>
  <si>
    <t xml:space="preserve">                                                                          ze szczegółami księgi pomocniczej                                               Strona:      1   z       7</t>
  </si>
  <si>
    <t xml:space="preserve">               Od konta:                    </t>
  </si>
  <si>
    <t xml:space="preserve">                                   Od okresu : </t>
  </si>
  <si>
    <t xml:space="preserve">               Do konta:                          </t>
  </si>
  <si>
    <t xml:space="preserve">                                   Do okresu: </t>
  </si>
  <si>
    <t xml:space="preserve">                 Waluta: PLN</t>
  </si>
  <si>
    <t xml:space="preserve">                 Źródło:</t>
  </si>
  <si>
    <t xml:space="preserve">              Kategoria: </t>
  </si>
  <si>
    <t xml:space="preserve">                                                                                                        |--------- Kwota dokumentu ---------| |----------- Saldo konta -----------|</t>
  </si>
  <si>
    <t>Data księ Kategoria     Partia              Nagłówek      Lp.           Numer    Linia Opis                          Debet             Kredyt              Debet             Kredyt</t>
  </si>
  <si>
    <t>--------- ------------- ------------------- ------------- ------------- ------- ------ ---------------- ------------------ ------------------ ------------------ ------------------</t>
  </si>
  <si>
    <t xml:space="preserve">   Dostawca/klient          Numer trans.     Trans. powiązan Lp.             Numer  Linia Transakcja</t>
  </si>
  <si>
    <t xml:space="preserve">   ------------------------ ---------------- --------------- ------------- ------- ------ ----------------</t>
  </si>
  <si>
    <t xml:space="preserve">            Konto: </t>
  </si>
  <si>
    <t xml:space="preserve">                                                                                   Sumy począt. </t>
  </si>
  <si>
    <t xml:space="preserve">                                                                                  Końc.</t>
  </si>
  <si>
    <t xml:space="preserve">                                                                                   Konto razem                                  </t>
  </si>
  <si>
    <t xml:space="preserve">                                                                                   Przeds. razem                                </t>
  </si>
  <si>
    <t xml:space="preserve">                                                                                     Globalnie razem           </t>
  </si>
  <si>
    <t>____________________________________________________________________________________________________________________________________________________________________________________</t>
  </si>
  <si>
    <t xml:space="preserve">            Lp.:                                        Partia dokum.: </t>
  </si>
  <si>
    <t xml:space="preserve">      Kategoria: </t>
  </si>
  <si>
    <t xml:space="preserve">        Data KG:</t>
  </si>
  <si>
    <t xml:space="preserve">                          Nazwa dokumentu: </t>
  </si>
  <si>
    <t xml:space="preserve">                                  Opis: </t>
  </si>
  <si>
    <t xml:space="preserve">         Źródło:                                                                                                                            Użytkownik: </t>
  </si>
  <si>
    <t xml:space="preserve">            Typ: </t>
  </si>
  <si>
    <t xml:space="preserve">       Dokument: </t>
  </si>
  <si>
    <t xml:space="preserve">  Wzorzec konta                                                 Opis konta                                                                         Debet                      Kredyt</t>
  </si>
  <si>
    <t xml:space="preserve">  ---------------------------------                             ------------------------------------------                     -------------------------   -------------------------</t>
  </si>
  <si>
    <t xml:space="preserve">                                                                                                                    Strona razem:                     </t>
  </si>
  <si>
    <t xml:space="preserve">                                                                                                                Przesłanie salda:               </t>
  </si>
  <si>
    <t xml:space="preserve">   Zestaw ksiąg: </t>
  </si>
  <si>
    <t xml:space="preserve">                                                 Dziennik - Polska                                                 Finanse </t>
  </si>
  <si>
    <t xml:space="preserve">Okres początkowy            </t>
  </si>
  <si>
    <t xml:space="preserve">                                                                       Data raportu: </t>
  </si>
  <si>
    <t xml:space="preserve">  Okres końcowy:           </t>
  </si>
  <si>
    <t xml:space="preserve">                                                                             Str.:        2 z  7</t>
  </si>
  <si>
    <t xml:space="preserve">            Rok:          </t>
  </si>
  <si>
    <t xml:space="preserve">    Typ raportu: Wstępnie                                                                                        Z przeniesienia:              </t>
  </si>
  <si>
    <t xml:space="preserve">               Kategoria: </t>
  </si>
  <si>
    <t xml:space="preserve">        Data KG: </t>
  </si>
  <si>
    <t xml:space="preserve">                          Nazwa dokumentu:                                                  Opis: </t>
  </si>
  <si>
    <t xml:space="preserve">         Źródło: </t>
  </si>
  <si>
    <t xml:space="preserve">                         Nazwa klienta:                                                       Użytkownik: </t>
  </si>
  <si>
    <t xml:space="preserve">            Typ: Korekta</t>
  </si>
  <si>
    <t xml:space="preserve">            Lp.:                                        Partia dokum.:                Kategoria:</t>
  </si>
  <si>
    <t xml:space="preserve">                          Nazwa dokumentu:                                               Opis: Korekta</t>
  </si>
  <si>
    <t xml:space="preserve">         Źródło:                           </t>
  </si>
  <si>
    <t xml:space="preserve">   Nazwa klienta:                                                       Użytkownik: </t>
  </si>
  <si>
    <t xml:space="preserve"> </t>
  </si>
  <si>
    <t xml:space="preserve">                                                                                                                  Obroty raportu:                </t>
  </si>
  <si>
    <t xml:space="preserve">                                                                                                                      Obroty OPR:               </t>
  </si>
  <si>
    <t xml:space="preserve">                                                                              *** Koniec raportu ***</t>
  </si>
  <si>
    <t xml:space="preserve">                                                                                                                    Strona razem:                    </t>
  </si>
  <si>
    <t xml:space="preserve">                                                                                                                Przesłanie salda:              </t>
  </si>
  <si>
    <t>Księga Główna; przykład w zakł. DK UE 1</t>
  </si>
  <si>
    <t>Księga Główna; przykład w zakł. DK UE 2</t>
  </si>
  <si>
    <t>Księga Główna; przykład w zakł. DK UE 3</t>
  </si>
  <si>
    <t>Księga Główna; przykład w zakł. DK UE 4</t>
  </si>
  <si>
    <t>Księga Główna; przykład w zakł. DK UE 5</t>
  </si>
  <si>
    <t>Księga Główna; przykład w zakł. DK UE 6</t>
  </si>
  <si>
    <t>Księga Główna; przykład w zakł. DK UE 8</t>
  </si>
  <si>
    <t xml:space="preserve">                                                                    Księga Główna                                                    Data raportu:  </t>
  </si>
  <si>
    <t xml:space="preserve">                                                                              Okres:                                                    Strona:      1 z         2</t>
  </si>
  <si>
    <t xml:space="preserve">             Waluta:  PLN</t>
  </si>
  <si>
    <t xml:space="preserve">          Typ salda:  Księgowe</t>
  </si>
  <si>
    <t xml:space="preserve">        Bilansujący:  </t>
  </si>
  <si>
    <t>Wzorzec konta                                             Opis</t>
  </si>
  <si>
    <t>--------------------------------------------------------- ----------------------------------------------------------------------------------------------------------</t>
  </si>
  <si>
    <t xml:space="preserve">     Źródło         Kategoria          Nazwa                     Nazwa sekwencji       Numer dokumentu      Data      Kwota dokumentu                  Saldo konta</t>
  </si>
  <si>
    <t xml:space="preserve">     -------------- ------------------ ------------------------- --------------------- --------------- ---------      --------------------------       --------------------------</t>
  </si>
  <si>
    <t xml:space="preserve">                                                       WRZ-22                                                     Saldo początk.:                               </t>
  </si>
  <si>
    <t xml:space="preserve">                                                       WRZ-22                                                      Saldo końcowe:                                </t>
  </si>
  <si>
    <t xml:space="preserve">                                                       WRZ-22                                                     Saldo początk.:                                </t>
  </si>
  <si>
    <t xml:space="preserve">                                                                              Okres:  </t>
  </si>
  <si>
    <t xml:space="preserve">                                                   Strona:      2 z         2</t>
  </si>
  <si>
    <t xml:space="preserve">                                                       WRZ-22                                                      Saldo końcowe:                   </t>
  </si>
  <si>
    <t xml:space="preserve">Oracle E-Business Suite </t>
  </si>
  <si>
    <t xml:space="preserve">                                                                                                                                    Sporządził  : </t>
  </si>
  <si>
    <t xml:space="preserve">                                                                                                                                                 Data        : </t>
  </si>
  <si>
    <t xml:space="preserve">                                                                                EBSUE - Analiza konta                                            Strona      : 1 / 2</t>
  </si>
  <si>
    <t xml:space="preserve">                                                                                                                                                 Zestaw ksiąg: </t>
  </si>
  <si>
    <t xml:space="preserve">                   Waluta:  PLN</t>
  </si>
  <si>
    <t xml:space="preserve">                Typ salda:  Księgowe</t>
  </si>
  <si>
    <t xml:space="preserve">                 Konto od:  </t>
  </si>
  <si>
    <t xml:space="preserve">                 Konto do:  </t>
  </si>
  <si>
    <t xml:space="preserve">                    Okres:  </t>
  </si>
  <si>
    <t xml:space="preserve">    Zerowe salda i obroty:  </t>
  </si>
  <si>
    <t xml:space="preserve">    Operacje zaksięgowane:  </t>
  </si>
  <si>
    <t xml:space="preserve"> Konto:</t>
  </si>
  <si>
    <t xml:space="preserve">                                                                                                                     SP:                0.00                0.00</t>
  </si>
  <si>
    <t xml:space="preserve"> ------------------------------------------------------------------------------------------------------------------------------------------------------------------</t>
  </si>
  <si>
    <t xml:space="preserve"> ID             Numer umowy/decyzji     Data KG  Kategoria    Nr dokumentu          Opis                                                  Wn                  Ma Zaksięgował</t>
  </si>
  <si>
    <t xml:space="preserve"> Beneficjenta</t>
  </si>
  <si>
    <t xml:space="preserve">                                                                           Suma obrotów:                        </t>
  </si>
  <si>
    <t xml:space="preserve">                                                                           Suma obrotów narastająco:                                    </t>
  </si>
  <si>
    <t xml:space="preserve">                                                                           Suma obrotów narastająco z SP:                               </t>
  </si>
  <si>
    <t xml:space="preserve">                                                                           Saldo końcowe:                                               </t>
  </si>
  <si>
    <t xml:space="preserve">        Podsumowanie dla konta 211200                                      Data ostatniego księgowania:   </t>
  </si>
  <si>
    <t xml:space="preserve">          PROW-OR podkarpacki-Rozrachunki z beneficjent-źródło             SP:                                                          </t>
  </si>
  <si>
    <t xml:space="preserve">          finansowania wspól-Inwestycje w środki trwał-okres               Obroty od  </t>
  </si>
  <si>
    <t xml:space="preserve">  do</t>
  </si>
  <si>
    <t xml:space="preserve">          programowania 2014--Przetwórstwo i marketing -***-***            Obroty od  </t>
  </si>
  <si>
    <t xml:space="preserve">  do   z SP:        </t>
  </si>
  <si>
    <t xml:space="preserve">                                                                           Saldo końcowe:                                             </t>
  </si>
  <si>
    <t xml:space="preserve">                                                                           Suma obrotów:                          </t>
  </si>
  <si>
    <t xml:space="preserve">                                                                           Suma obrotów narastająco:                                   </t>
  </si>
  <si>
    <t xml:space="preserve">_x000C_Oracle E-Business Suite </t>
  </si>
  <si>
    <t xml:space="preserve">                                                                                                                                      Sporządził  :</t>
  </si>
  <si>
    <t xml:space="preserve">                                                                                EBSUE - Analiza konta                                            Strona      : 2 / 2</t>
  </si>
  <si>
    <t xml:space="preserve">                                                                           Saldo końcowe:                                            </t>
  </si>
  <si>
    <t xml:space="preserve">        Podsumowanie dla konta                                      Data ostatniego księgowania:   </t>
  </si>
  <si>
    <t xml:space="preserve">       </t>
  </si>
  <si>
    <t xml:space="preserve">             SP:                                                          </t>
  </si>
  <si>
    <t xml:space="preserve">              Obroty od  </t>
  </si>
  <si>
    <t>do</t>
  </si>
  <si>
    <t xml:space="preserve">            </t>
  </si>
  <si>
    <t xml:space="preserve">      Obroty od  </t>
  </si>
  <si>
    <t xml:space="preserve">  do   z SP:              </t>
  </si>
  <si>
    <t xml:space="preserve">                                                                           Saldo końcowe:                                              </t>
  </si>
  <si>
    <t xml:space="preserve">                                                                                              Suma obrotów dla raportu                 </t>
  </si>
  <si>
    <t xml:space="preserve">                                                                                                     Saldo dla raportu                 </t>
  </si>
  <si>
    <t xml:space="preserve">                                                  --------------------  Koniec wydruku Analizy konta  --------------------</t>
  </si>
  <si>
    <t xml:space="preserve">                                                                                                                                         Sporządził  : </t>
  </si>
  <si>
    <t xml:space="preserve">x                                                                                                                                                   Data        : </t>
  </si>
  <si>
    <t xml:space="preserve">                                                           EBSUE - Analiza konta w podziale na kategorie - szczegółowy                              Strona      : 1 / 5</t>
  </si>
  <si>
    <t xml:space="preserve">                                                                                                                                                    Zestew ksiąg:</t>
  </si>
  <si>
    <t xml:space="preserve">Źródło: </t>
  </si>
  <si>
    <t>Od:</t>
  </si>
  <si>
    <t xml:space="preserve">Do: </t>
  </si>
  <si>
    <t>Kategoria:</t>
  </si>
  <si>
    <t>Raport dla operacji: Zaksięgowane</t>
  </si>
  <si>
    <t>Raport: Szczegółowy</t>
  </si>
  <si>
    <t>Źródło finansowania: Razem</t>
  </si>
  <si>
    <t>Kolejność porządkowania: Kategoria, Data</t>
  </si>
  <si>
    <t xml:space="preserve">Konto od:   </t>
  </si>
  <si>
    <t xml:space="preserve">Konto do:   </t>
  </si>
  <si>
    <t xml:space="preserve">Konto:  </t>
  </si>
  <si>
    <t>Kategoria:  ZPP</t>
  </si>
  <si>
    <t>Numer              Data ks.                             Opis                                Wn                  Ma Zaksięgował</t>
  </si>
  <si>
    <t>----------------   ----------   -----------------------------------------   ------------------  ------------------  ----------------------------------------------------------------</t>
  </si>
  <si>
    <t>----------------  -----------   --------------------------------------------------------------  -----------------   --------------------------------------</t>
  </si>
  <si>
    <t xml:space="preserve">                                                             Obroty              </t>
  </si>
  <si>
    <t xml:space="preserve">                                                             Saldo                </t>
  </si>
  <si>
    <t xml:space="preserve">Kategoria:  </t>
  </si>
  <si>
    <t xml:space="preserve">                                                             Obroty                      </t>
  </si>
  <si>
    <t xml:space="preserve">                                                             Saldo                       </t>
  </si>
  <si>
    <t xml:space="preserve">                                                             Obroty                </t>
  </si>
  <si>
    <t xml:space="preserve">                                                             Saldo                  </t>
  </si>
  <si>
    <t xml:space="preserve">                                                                                                                                     Sporządził  : </t>
  </si>
  <si>
    <t xml:space="preserve">                                                           EBSUE - Analiza konta w podziale na kategorie - szczegółowy                              Strona      : 2 / 5</t>
  </si>
  <si>
    <t xml:space="preserve">                                                             Obroty                       </t>
  </si>
  <si>
    <t xml:space="preserve">                                                             Saldo                        </t>
  </si>
  <si>
    <t xml:space="preserve">Kategoria: </t>
  </si>
  <si>
    <t xml:space="preserve">                                                             Saldo               </t>
  </si>
  <si>
    <t>Kategoria:  ZP</t>
  </si>
  <si>
    <t xml:space="preserve">                                                             Saldo                     </t>
  </si>
  <si>
    <t xml:space="preserve">                                                             Obroty               </t>
  </si>
  <si>
    <t xml:space="preserve">                                                                                                                                       Sporządził  : </t>
  </si>
  <si>
    <t xml:space="preserve">                                                           EBSUE - Analiza konta w podziale na kategorie - szczegółowy                              Strona      : 3 / 5</t>
  </si>
  <si>
    <t>M</t>
  </si>
  <si>
    <t xml:space="preserve">                                                             Obroty             </t>
  </si>
  <si>
    <t xml:space="preserve">                                                             Saldo              </t>
  </si>
  <si>
    <t xml:space="preserve">                                                           EBSUE - Analiza konta w podziale na kategorie - szczegółowy                              Strona      : 4 / 5</t>
  </si>
  <si>
    <t xml:space="preserve">                                                             Saldo                      </t>
  </si>
  <si>
    <t>----------------------------------------------------------------------------------------------------------------------------------------------------------------------------------</t>
  </si>
  <si>
    <t xml:space="preserve">                                                                                            Wn                  Ma</t>
  </si>
  <si>
    <t xml:space="preserve">                                                         Obroty                  </t>
  </si>
  <si>
    <t xml:space="preserve">                                                         Saldo końcowe                    </t>
  </si>
  <si>
    <t xml:space="preserve">                                                                                                                                        Sporządził  : </t>
  </si>
  <si>
    <t xml:space="preserve">                                                           EBSUE - Analiza konta w podziale na kategorie - szczegółowy                              Strona      : 5 / 5</t>
  </si>
  <si>
    <t xml:space="preserve">                                                                                                                       Raport sporządził: </t>
  </si>
  <si>
    <t xml:space="preserve">                                  *** Koniec wydruku EBSUE - Analiza konta w podziale na kategorie - szczegółowy ***</t>
  </si>
  <si>
    <t xml:space="preserve">                                                                                                                                                    Strona: 1 / 2</t>
  </si>
  <si>
    <t>EFRG_EBS_UE                                                                                                                   Sporządził:</t>
  </si>
  <si>
    <t xml:space="preserve">xxxx                                                                                                                          Data      : </t>
  </si>
  <si>
    <t xml:space="preserve">                                           Numer partii Zlecenia Płatności Zobowiązania</t>
  </si>
  <si>
    <t xml:space="preserve">                                                                 z dnia </t>
  </si>
  <si>
    <t>-----------------------------------------------------------------------------------------------------------------------------------------------------------------------------------</t>
  </si>
  <si>
    <t xml:space="preserve">Źródło:                         </t>
  </si>
  <si>
    <t xml:space="preserve">Kategoria:                        </t>
  </si>
  <si>
    <t xml:space="preserve">                                                Rok budżetowy:                </t>
  </si>
  <si>
    <t xml:space="preserve">Okres:                              </t>
  </si>
  <si>
    <t xml:space="preserve">                                                       Rok budżetowy KE:              </t>
  </si>
  <si>
    <t xml:space="preserve">Data KG:                         </t>
  </si>
  <si>
    <t xml:space="preserve">Nr partii:                        </t>
  </si>
  <si>
    <t xml:space="preserve">Numer dokumentu:                  </t>
  </si>
  <si>
    <t xml:space="preserve">Opis:                            </t>
  </si>
  <si>
    <t>Status:                           Zaksięgowane</t>
  </si>
  <si>
    <t>Nazwa pliku elektronicznego:      o67569920.out</t>
  </si>
  <si>
    <t>Numer    Konto                                                                                       WN                  MA         Opis</t>
  </si>
  <si>
    <t>linii    Opis konta</t>
  </si>
  <si>
    <t>_x000C_                                                                                                                                                    Strona: 2 / 2</t>
  </si>
  <si>
    <t xml:space="preserve">RAZEM                                                                                              </t>
  </si>
  <si>
    <t xml:space="preserve">       Sporządził                       </t>
  </si>
  <si>
    <t xml:space="preserve">                             ............................................</t>
  </si>
  <si>
    <t xml:space="preserve">                             Data i podpis upoważnionego pracownika ARiMR</t>
  </si>
  <si>
    <t xml:space="preserve">       Zweryfikował                        </t>
  </si>
  <si>
    <t xml:space="preserve">       Zatwierdził</t>
  </si>
  <si>
    <t xml:space="preserve">                                                                   ****  Koniec raportu  ****</t>
  </si>
  <si>
    <t xml:space="preserve"> Oracle E-Business Suite                                                                                    Data wydruku:      </t>
  </si>
  <si>
    <t xml:space="preserve">  EBS UE                                                                                                              Strona:                 1 z 2</t>
  </si>
  <si>
    <t xml:space="preserve">                                                                                                                      Użytkownik:       </t>
  </si>
  <si>
    <t xml:space="preserve">                                                        Raport - nierozliczone konta - Rozrachunki z Ministerstwem Finansów</t>
  </si>
  <si>
    <t xml:space="preserve"> Parametry:</t>
  </si>
  <si>
    <t xml:space="preserve"> - Data KG:       </t>
  </si>
  <si>
    <t xml:space="preserve"> - Od konta:      </t>
  </si>
  <si>
    <t xml:space="preserve"> - Do konta:      </t>
  </si>
  <si>
    <t xml:space="preserve"> ----------------------------------------------------------------------------------------------------------------------------------------------------------------------------------</t>
  </si>
  <si>
    <t xml:space="preserve"> Konto                                                               ID i Nazwa             Numer           Data KG                Saldo WN           Saldo MA   Źródło</t>
  </si>
  <si>
    <t xml:space="preserve">                                                                     beneficjenta           dokumentu</t>
  </si>
  <si>
    <t xml:space="preserve">  Oracle E-Business Suite                                                                                   Data wydruku:       </t>
  </si>
  <si>
    <t xml:space="preserve">  EBS UE                                                                                                              Strona:                 2 z 2</t>
  </si>
  <si>
    <t xml:space="preserve">                                                                                                                      Użytkownik:         </t>
  </si>
  <si>
    <t xml:space="preserve">                                                                                               Saldo                                   </t>
  </si>
  <si>
    <t xml:space="preserve">                                                                                               Saldo łączne (PLN):                                 MA</t>
  </si>
  <si>
    <t xml:space="preserve">                                                                                                                         Sporządził:</t>
  </si>
  <si>
    <t xml:space="preserve">                                                                                                                       </t>
  </si>
  <si>
    <t xml:space="preserve">                                                                                                                         .....................</t>
  </si>
  <si>
    <t xml:space="preserve">                                                                                                                         Data i podpis pracownika DKs</t>
  </si>
  <si>
    <t xml:space="preserve">                                                                                                                         Sprawdził:</t>
  </si>
  <si>
    <t xml:space="preserve">                                                                                                                         Data i podpis upoważnionego</t>
  </si>
  <si>
    <t xml:space="preserve">                                                                                                                         pracownika DKs</t>
  </si>
  <si>
    <t xml:space="preserve">                                                                                                                         Zatwierdził:</t>
  </si>
  <si>
    <t xml:space="preserve">                                                                                                                         Data i podpis Naczelnika DKs</t>
  </si>
  <si>
    <t xml:space="preserve">                                                                                                                         lub osoby upoważnionej</t>
  </si>
  <si>
    <t xml:space="preserve">  Oracle E-Business Suite                                                                                  Data wydruku:       </t>
  </si>
  <si>
    <t xml:space="preserve">  EBS UE                                                                                                              Strona:                 1 z 5</t>
  </si>
  <si>
    <t xml:space="preserve">                                                                 Raport - nierozliczone konta - Fundusze zobowiązań</t>
  </si>
  <si>
    <t xml:space="preserve">  EBS UE                                                                                                              Strona:                 2 z 5</t>
  </si>
  <si>
    <t xml:space="preserve">  Oracle E-Business Suite                                                                                 Data wydruku:       </t>
  </si>
  <si>
    <t xml:space="preserve">  EBS UE                                                                                                              Strona:                 3 z 5</t>
  </si>
  <si>
    <t xml:space="preserve">  EBS UE                                                                                                              Strona:                 4 z 5</t>
  </si>
  <si>
    <t xml:space="preserve">  Oracle E-Business Suite                                                                                    Data wydruku:       </t>
  </si>
  <si>
    <t xml:space="preserve">  EBS UE                                                                                                              Strona:                 5 z 5</t>
  </si>
  <si>
    <t xml:space="preserve">                                                                                               Saldo                              </t>
  </si>
  <si>
    <t xml:space="preserve">                                                                                               Saldo łączne (PLN):                                   </t>
  </si>
  <si>
    <t>Księga Główna; przykład w zakł. DK UE 12</t>
  </si>
  <si>
    <t>Księga Główna; przykład w zakł. DK UE 13</t>
  </si>
  <si>
    <t>Księga Główna; przykład w zakł. DK UE 14</t>
  </si>
  <si>
    <t>Księga Główna; przykład w zakł. DK UE 15</t>
  </si>
  <si>
    <t>Typ Operacji</t>
  </si>
  <si>
    <t>Kod budżetu zadaniowego</t>
  </si>
  <si>
    <t>Rodzaj pomocy / Kod pomocy</t>
  </si>
  <si>
    <t>Źr. Finansowania</t>
  </si>
  <si>
    <t>Status dyspozycji</t>
  </si>
  <si>
    <t>Data KG operacji</t>
  </si>
  <si>
    <t>Typ operacji</t>
  </si>
  <si>
    <t>Rozliczenia</t>
  </si>
  <si>
    <t>Analitycznie/Syntetycznie:</t>
  </si>
  <si>
    <t>Typ operacji:</t>
  </si>
  <si>
    <t>Klasa należności:</t>
  </si>
  <si>
    <t>Nie</t>
  </si>
  <si>
    <t>Pokaż dokumenty z BO:</t>
  </si>
  <si>
    <t>Data KG operacji do:</t>
  </si>
  <si>
    <t>Data KG operacji od:</t>
  </si>
  <si>
    <t>EBSUE - Raport kodów budżetowych (Nal)</t>
  </si>
  <si>
    <t>Księga Główna; przykład w zakł. DK UE 17</t>
  </si>
  <si>
    <t>Typ płatności</t>
  </si>
  <si>
    <t>Kwota płatności</t>
  </si>
  <si>
    <t>Numer płatności</t>
  </si>
  <si>
    <t>Numer zwrotu</t>
  </si>
  <si>
    <t>Rodzaj pomocy/Kod pomocy</t>
  </si>
  <si>
    <t>Płatności</t>
  </si>
  <si>
    <t>Zlecenie Korygujace</t>
  </si>
  <si>
    <t>Typ płatności:</t>
  </si>
  <si>
    <t>EBSUE - Raport kodów budżetowych (Zob)</t>
  </si>
  <si>
    <t>Rodzaj kampanii</t>
  </si>
  <si>
    <t>Udział własny beneficjenta</t>
  </si>
  <si>
    <t>Środki prywatne</t>
  </si>
  <si>
    <t>Inne środki publiczne</t>
  </si>
  <si>
    <t>Budżet JST szczebla lokalnego</t>
  </si>
  <si>
    <t>Budżet JST szczebla regionalnego</t>
  </si>
  <si>
    <t>Kwota ZP PL</t>
  </si>
  <si>
    <t>Kwota ZP UE</t>
  </si>
  <si>
    <t>Rodzaj Pomocy</t>
  </si>
  <si>
    <t>Data KG Płatności</t>
  </si>
  <si>
    <t>Data KG ZP</t>
  </si>
  <si>
    <t>Data KG płatności ZP do:</t>
  </si>
  <si>
    <t>Data KG płatności ZP od:</t>
  </si>
  <si>
    <t>  Tak</t>
  </si>
  <si>
    <t>Zapłacone</t>
  </si>
  <si>
    <t xml:space="preserve">  </t>
  </si>
  <si>
    <t>Data KG ZP do:</t>
  </si>
  <si>
    <t>Data KG ZP od:</t>
  </si>
  <si>
    <t>EBSUE - Raport dla rozliczenia zaliczki</t>
  </si>
  <si>
    <t>Księga Główna; przykład w zakł. DK UE 18</t>
  </si>
  <si>
    <t>Księga Główna; przykład w zakł. DK UE 19</t>
  </si>
  <si>
    <t>Księga Główna; przykład w zakł. DK UE 32.1</t>
  </si>
  <si>
    <t>Księga Główna; przykład w zakł. DK UE 32.2</t>
  </si>
  <si>
    <t>Data i podpis Naczelnika WEPROWFSS DKs lub upoważnionego pracownika</t>
  </si>
  <si>
    <t>..................................</t>
  </si>
  <si>
    <t>Data i podpis upoważnionego pracownika</t>
  </si>
  <si>
    <t>Data i podpis pracownika</t>
  </si>
  <si>
    <t>-6-</t>
  </si>
  <si>
    <t>-5-</t>
  </si>
  <si>
    <t>-4-</t>
  </si>
  <si>
    <t>-3-</t>
  </si>
  <si>
    <t>-2-</t>
  </si>
  <si>
    <t>-1-</t>
  </si>
  <si>
    <t>Środki z budżetu państwa</t>
  </si>
  <si>
    <t>Środki współfin. unijnego</t>
  </si>
  <si>
    <t>Ilosc ZP</t>
  </si>
  <si>
    <t>Kod pomocy ZP</t>
  </si>
  <si>
    <t>Ogółem</t>
  </si>
  <si>
    <t>Kwota zrealizowanych płatności ogółem:</t>
  </si>
  <si>
    <t xml:space="preserve">Liczba zrealizowanych ZP ogółem: </t>
  </si>
  <si>
    <t>Liczba wystawionych poleceń przelewów ogółem:</t>
  </si>
  <si>
    <t>Dane kontrolne:</t>
  </si>
  <si>
    <t>Szczegółowy: Nie</t>
  </si>
  <si>
    <t>Raport zagregowany: Tak</t>
  </si>
  <si>
    <t>Teryt:</t>
  </si>
  <si>
    <t>Wariant:</t>
  </si>
  <si>
    <t>Pakiet:</t>
  </si>
  <si>
    <t>Schemat:</t>
  </si>
  <si>
    <t>Działanie:</t>
  </si>
  <si>
    <t>Oś:</t>
  </si>
  <si>
    <t>Rodzaj pomocy/Nazwa pomocy:</t>
  </si>
  <si>
    <t>Kod pomocy/Nazwa pomocy:</t>
  </si>
  <si>
    <t xml:space="preserve">Data zrealizowanej płatności do: </t>
  </si>
  <si>
    <t xml:space="preserve">Data zrealizowanej płatności od: </t>
  </si>
  <si>
    <t xml:space="preserve">Fundusz: </t>
  </si>
  <si>
    <t>EBSUE - Raport ze zrealizowanych płatności (GL)</t>
  </si>
  <si>
    <t>-15-</t>
  </si>
  <si>
    <t>-14-</t>
  </si>
  <si>
    <t>-13-</t>
  </si>
  <si>
    <t>-12-</t>
  </si>
  <si>
    <t>-11-</t>
  </si>
  <si>
    <t>-10-</t>
  </si>
  <si>
    <t>-9-</t>
  </si>
  <si>
    <t>-8-</t>
  </si>
  <si>
    <t>-7-</t>
  </si>
  <si>
    <t>polecenia przelewu</t>
  </si>
  <si>
    <t>przelewu</t>
  </si>
  <si>
    <t>z budżetu państwa</t>
  </si>
  <si>
    <t>współfinansowania unijnego</t>
  </si>
  <si>
    <t>Data pon.real. polecenia</t>
  </si>
  <si>
    <t>Data zwrotu</t>
  </si>
  <si>
    <t>Data realizacji</t>
  </si>
  <si>
    <t>Środki</t>
  </si>
  <si>
    <t>Kwota przelewu ogółem</t>
  </si>
  <si>
    <t>Numer płatnosci</t>
  </si>
  <si>
    <t>LP.</t>
  </si>
  <si>
    <t xml:space="preserve">Kwota zrealizowanych płatności ogółem: </t>
  </si>
  <si>
    <t>Szczegółowy: Tak</t>
  </si>
  <si>
    <t>Raport zagregowany: Nie</t>
  </si>
  <si>
    <t>Data zrealizowanej płatności do:</t>
  </si>
  <si>
    <t xml:space="preserve">                                                                                                                                          Sporządził: </t>
  </si>
  <si>
    <t xml:space="preserve">x                                                                                                                                                   Data      : </t>
  </si>
  <si>
    <t>Księga Główna; przykład w zakł. DK UE 34</t>
  </si>
  <si>
    <t>Księga Główna; przykład w zakł. DK UE 37</t>
  </si>
  <si>
    <t>Oracle E-Business Suite      11.5.10.2</t>
  </si>
  <si>
    <t xml:space="preserve">                                                                 Sporządził: </t>
  </si>
  <si>
    <t xml:space="preserve">xxxxx                                                                                                Data      : </t>
  </si>
  <si>
    <t xml:space="preserve">                                  EBSUE - Wydruk dokumentu księgowego                                Strona    : 1 / 1</t>
  </si>
  <si>
    <t>------------------------------------------------------------------------------------------------------------------------------------</t>
  </si>
  <si>
    <t>Daty dokumentów:                     -</t>
  </si>
  <si>
    <t>Źródło:</t>
  </si>
  <si>
    <t>Kategoria:  WBZW</t>
  </si>
  <si>
    <t xml:space="preserve">Numery dokumentów:   </t>
  </si>
  <si>
    <t>Program:          4020           -</t>
  </si>
  <si>
    <t>Kampania:                        -</t>
  </si>
  <si>
    <t xml:space="preserve">Nazwa partii:  </t>
  </si>
  <si>
    <t xml:space="preserve">  Źródło:  WB</t>
  </si>
  <si>
    <t xml:space="preserve">Nazwa dokumentu:  </t>
  </si>
  <si>
    <t xml:space="preserve"> Kategoria:  </t>
  </si>
  <si>
    <t xml:space="preserve">Data KG dokumentu:                     </t>
  </si>
  <si>
    <t xml:space="preserve">                      Status:  zaksięgowany</t>
  </si>
  <si>
    <t xml:space="preserve">Data zaksięgowania:  </t>
  </si>
  <si>
    <t>Lp.              WN                MA         DEKRET                                          OPIS</t>
  </si>
  <si>
    <t xml:space="preserve">     ===============================================================================================================================</t>
  </si>
  <si>
    <t xml:space="preserve">Suma:                </t>
  </si>
  <si>
    <t xml:space="preserve">Data importu dokumentu:        </t>
  </si>
  <si>
    <t xml:space="preserve">Zaimportował do KG:                                   Zaksięgował:   </t>
  </si>
  <si>
    <t>Sporządził:                                                       Data i podpis:</t>
  </si>
  <si>
    <t>Data i podpis:                                                    Zatwierdził:</t>
  </si>
  <si>
    <t xml:space="preserve">                                                                  Data i podpis:</t>
  </si>
  <si>
    <t xml:space="preserve">                                                    **********</t>
  </si>
  <si>
    <t>Księgował: Imię Nazwisko, login, data</t>
  </si>
  <si>
    <t>Dekretował: Imię Nazwisko, login, data</t>
  </si>
  <si>
    <t>Liczba Zleceń Płatności ogółem:</t>
  </si>
  <si>
    <t>Kwota Zleceń Płatności ogółem:</t>
  </si>
  <si>
    <t>Środki PL</t>
  </si>
  <si>
    <t xml:space="preserve">Kwota ZP ogółem </t>
  </si>
  <si>
    <t>Data importu</t>
  </si>
  <si>
    <t>Nr Zlecenia Płatności</t>
  </si>
  <si>
    <t>EBSUE - Zbiorczy dokument księgowy numer … z dnia …</t>
  </si>
  <si>
    <t>Księga Główna; przykład w zakł. DK UE 38</t>
  </si>
  <si>
    <t>Księga Główna; przykład w zakł. DK UE 40</t>
  </si>
  <si>
    <t>Księga Główna; przykład w zakł DK UE 46</t>
  </si>
  <si>
    <t>Księga Główna; przykład w zakł. DK UE 48</t>
  </si>
  <si>
    <t xml:space="preserve">                                                              ZESTAWIENIE ZWRÓCONYCH PRZEZ DK dokumentówza okres od          do       Strona    : 1 / 2</t>
  </si>
  <si>
    <t xml:space="preserve">Nazwa jednostki autoryzującej płatność: </t>
  </si>
  <si>
    <t xml:space="preserve">                                                                                                  |           Środki publiczne / kwota po korekcie w zł            |</t>
  </si>
  <si>
    <t xml:space="preserve">                     |                  Beneficjent                  |                            |                |Środki z budżetu państwa w zł  |               |Pozostałe źródł</t>
  </si>
  <si>
    <t xml:space="preserve"> Lp    Rodzaj Pomocy     Nazwa i id     Zlecenie    Nr     Nr Listy    Kod EFRROW   Ogółem środki  PROW/RiM (UE) w  współfinansowan   Zaliczka na   Budżet JST w zł Udział  Inne w</t>
  </si>
  <si>
    <t xml:space="preserve">                        beneficjenta    korygują  zleceni   Zleceń                 publiczne w zł         zł              ie        współfinansowan                 własny    zł</t>
  </si>
  <si>
    <t xml:space="preserve">                                           ce        a     Płatności                                                (MRiRW/MGMiŻŚ)  ie krajowe w zł                  w zł</t>
  </si>
  <si>
    <t xml:space="preserve">                                                  płatnoś                                                                w zł</t>
  </si>
  <si>
    <t xml:space="preserve">                                                    ci</t>
  </si>
  <si>
    <t>-----  -------------- ----------------- --------  ------- ----------- ------------ --------------- ---------------- --------------- --------------- --------------- ------- -------</t>
  </si>
  <si>
    <t>1            2                3            4         5         6           7       8=9+10+11+12+13        9               10              11              12          13      14</t>
  </si>
  <si>
    <t xml:space="preserve">                                                        Działanie C4021 ogółem:         </t>
  </si>
  <si>
    <t xml:space="preserve">                                                                 Oś  C4 ogółem:        </t>
  </si>
  <si>
    <t xml:space="preserve">                                                                         Razem:        </t>
  </si>
  <si>
    <t xml:space="preserve">                             Sporządził:                                                                    Zatwierdził:</t>
  </si>
  <si>
    <t xml:space="preserve">                             ...............................                                                ...............................</t>
  </si>
  <si>
    <t xml:space="preserve">                            Data i podpis pracownika DK                                                     Data i podpis Naczelnika DK lub</t>
  </si>
  <si>
    <t xml:space="preserve">                                                                                                            osoby upoważnionej</t>
  </si>
  <si>
    <t xml:space="preserve">                                                                                                                                         Sporządził: </t>
  </si>
  <si>
    <t xml:space="preserve">                                                              ZESTAWIENIE ZWRÓCONYCH PRZEZ DK dokumentówza okres od        do        Strona    : 2 / 2</t>
  </si>
  <si>
    <t xml:space="preserve">PROW_EBS_UE                               Zbiorcze zestawienie obrotów i sald kont księgow          Data raportu:  </t>
  </si>
  <si>
    <t xml:space="preserve">                                                           Okres:  </t>
  </si>
  <si>
    <t xml:space="preserve">                                 Strona:      1   z      16</t>
  </si>
  <si>
    <t xml:space="preserve">                       Waluta:  PLN</t>
  </si>
  <si>
    <t xml:space="preserve">                    Typ salda:  Od początku projektu</t>
  </si>
  <si>
    <t xml:space="preserve">            Zakres Terytorium:  </t>
  </si>
  <si>
    <t xml:space="preserve">do </t>
  </si>
  <si>
    <t xml:space="preserve">                   Terytorium:  </t>
  </si>
  <si>
    <t>Konto           Opis                                Saldo początkowe                Debet               Kredyt        Saldo końcowe</t>
  </si>
  <si>
    <t>--------------- ------------------------------- -------------------- -------------------- -------------------- --------------------</t>
  </si>
  <si>
    <t xml:space="preserve">          </t>
  </si>
  <si>
    <t xml:space="preserve">Rozliczenie rozliczeniowego rac                 </t>
  </si>
  <si>
    <t xml:space="preserve">Rozrachunki z beneficjentami z                  </t>
  </si>
  <si>
    <t xml:space="preserve">Należności windykacyjne nienale                </t>
  </si>
  <si>
    <t xml:space="preserve">Należności windykacyjne nienale                 </t>
  </si>
  <si>
    <t xml:space="preserve">Odsetki od należności windykacy                 </t>
  </si>
  <si>
    <t xml:space="preserve">Odsetki od należności windykacy                </t>
  </si>
  <si>
    <t xml:space="preserve">Należności niewindykowane niena                 </t>
  </si>
  <si>
    <t xml:space="preserve">Należności niewindykowane niepr                 </t>
  </si>
  <si>
    <t xml:space="preserve">Sprawy do wyjaśnienia z tytułu                  </t>
  </si>
  <si>
    <t xml:space="preserve">Rozrachunki z tytułu kompensat                  </t>
  </si>
  <si>
    <t xml:space="preserve">Rozrachunki z tytułu sankcji wi                 </t>
  </si>
  <si>
    <t xml:space="preserve">Fundusz zobowiązań wobec benefi                 </t>
  </si>
  <si>
    <t xml:space="preserve">Rozliczenie kont funduszowych -                 </t>
  </si>
  <si>
    <t xml:space="preserve">ZSm - środki krajowe                            </t>
  </si>
  <si>
    <t xml:space="preserve">ZSm - środki unijne                            </t>
  </si>
  <si>
    <t xml:space="preserve">Rozliczenie płatności z tytułu                 </t>
  </si>
  <si>
    <t xml:space="preserve">Konto techniczne do rozliczenia                 </t>
  </si>
  <si>
    <t xml:space="preserve">Rozliczenie płatności z tytułu                  </t>
  </si>
  <si>
    <t xml:space="preserve">Konto techniczne do rozliczenia                </t>
  </si>
  <si>
    <t xml:space="preserve">Rozliczenie zabezpieczenia mają                 </t>
  </si>
  <si>
    <t xml:space="preserve">    </t>
  </si>
  <si>
    <t xml:space="preserve">Konto techniczne do rozliczenia               </t>
  </si>
  <si>
    <t xml:space="preserve">                                                -------------------- -------------------- -------------------- --------------------</t>
  </si>
  <si>
    <t xml:space="preserve">                                                               </t>
  </si>
  <si>
    <t xml:space="preserve">                                Strona:      2   z      16</t>
  </si>
  <si>
    <t xml:space="preserve">                                                              </t>
  </si>
  <si>
    <t xml:space="preserve">                                                           Okres:                                   Strona:      3   z      16</t>
  </si>
  <si>
    <t xml:space="preserve">            Zakres Terytorium:     do </t>
  </si>
  <si>
    <t xml:space="preserve">                                                                                                                                                             Strona: 1/2</t>
  </si>
  <si>
    <t xml:space="preserve">  Oracle E-Business Suite 11.5.10.2</t>
  </si>
  <si>
    <t xml:space="preserve">  EFRG_EBS_UE                                                                                      Sporządził: </t>
  </si>
  <si>
    <t xml:space="preserve">  xxxx                                                                                             Data      : </t>
  </si>
  <si>
    <t xml:space="preserve">                                       EBSUE - Dowód księgowy – Zobowiązania</t>
  </si>
  <si>
    <t xml:space="preserve">                                  ARiMR nr partii:   </t>
  </si>
  <si>
    <t xml:space="preserve">                                                                                                                        Liczba dokumentów ogółem: </t>
  </si>
  <si>
    <t xml:space="preserve">                                                                                                                        Kwota dokumentów ogółem: </t>
  </si>
  <si>
    <t xml:space="preserve">  Typ dokumentu:                                </t>
  </si>
  <si>
    <t xml:space="preserve">  Okres KG:                                     </t>
  </si>
  <si>
    <t xml:space="preserve">  Data Partii:                                  </t>
  </si>
  <si>
    <t xml:space="preserve">  Numer Partii:                                 </t>
  </si>
  <si>
    <t xml:space="preserve">  Rok budżetowy:                               </t>
  </si>
  <si>
    <t xml:space="preserve">  Rok budżetowy KE:                             </t>
  </si>
  <si>
    <t xml:space="preserve">  Status:                                                       </t>
  </si>
  <si>
    <t xml:space="preserve">  Nazwa pliku elektronicznego:                  </t>
  </si>
  <si>
    <t xml:space="preserve">Zdarzenie Księgowe:   </t>
  </si>
  <si>
    <t xml:space="preserve"> Lp. Numer               ID              Nazwa                      Numer                       Konto                                               WN                MA</t>
  </si>
  <si>
    <t xml:space="preserve">     Dokumentu           beneficjenta    Beneficjenta               Linii                       Opis konta</t>
  </si>
  <si>
    <t xml:space="preserve">  -1- --------2---------- -----3------ -------------4--------------- --5-- -----------------------------6------------------------------------- -------7-------- -------8-------</t>
  </si>
  <si>
    <t>------------------------------------------------------------------------------------------------------------------------------------------------------------------------------</t>
  </si>
  <si>
    <t>Razem dla Zdarzenia Księgowego: ZP</t>
  </si>
  <si>
    <t xml:space="preserve">                                                                                                                                                </t>
  </si>
  <si>
    <t>RAZEM dla Raportu:</t>
  </si>
  <si>
    <t xml:space="preserve">    Sporządził:            ...................................</t>
  </si>
  <si>
    <t xml:space="preserve">                            </t>
  </si>
  <si>
    <t xml:space="preserve">    Zweryfikował:          .Data i podpis upoważnionego pracownika ARiMR</t>
  </si>
  <si>
    <t xml:space="preserve">    Zatwierdził:            .............................................</t>
  </si>
  <si>
    <t xml:space="preserve">                            Data i podpis upoważnionego pracownika ARiMR</t>
  </si>
  <si>
    <t>Zobowiązania; przykład w zakł. DK UE 52</t>
  </si>
  <si>
    <t>Zobowiązania; przykład w zakł. DK UE 53</t>
  </si>
  <si>
    <t>lub osoby upoważnionej)</t>
  </si>
  <si>
    <t xml:space="preserve">(Podpis i pieczątka Dyrektora Centrali ARiMR </t>
  </si>
  <si>
    <t>Data</t>
  </si>
  <si>
    <t>(Podpis i pieczątka pracownika ARiMR)</t>
  </si>
  <si>
    <t xml:space="preserve">         </t>
  </si>
  <si>
    <t>Nr decyzji</t>
  </si>
  <si>
    <t>Numer rachunku bankowego</t>
  </si>
  <si>
    <t xml:space="preserve">       </t>
  </si>
  <si>
    <t xml:space="preserve">                  </t>
  </si>
  <si>
    <t xml:space="preserve">             </t>
  </si>
  <si>
    <t>Część A: Wypełnia jednostka odpowiedzialna za autoryzację płatności</t>
  </si>
  <si>
    <t xml:space="preserve">                    </t>
  </si>
  <si>
    <t xml:space="preserve">                   </t>
  </si>
  <si>
    <t xml:space="preserve">                 </t>
  </si>
  <si>
    <t xml:space="preserve">  Miejsce przechowywania dokumentów źródłowych: </t>
  </si>
  <si>
    <t xml:space="preserve">  Numer kontrolny: </t>
  </si>
  <si>
    <t>  Kwota naliczonej modulacji płatności ogółem [PLN]:</t>
  </si>
  <si>
    <t xml:space="preserve">  Liczba naliczonych płatności dla których zastosowano modulację ogółem [PLN]: </t>
  </si>
  <si>
    <t>  Kwota naliczonej dyscypliny finansowej płatności ogółem [PLN]:</t>
  </si>
  <si>
    <t xml:space="preserve">  Liczba naliczonych płatności dla których zastosowano dyscyplinę finansową ogółem [PLN]: </t>
  </si>
  <si>
    <t>  Kwota naliczonych płatności ogółem [PLN]:   </t>
  </si>
  <si>
    <t>  Liczba naliczonych płatności ogółem: </t>
  </si>
  <si>
    <t>  Typ płatności: 2 - Całościowe</t>
  </si>
  <si>
    <t xml:space="preserve">  Numer dokumentu: </t>
  </si>
  <si>
    <t>  Kod jednostki organizacyjnej ARiMR inicjującej dokument:</t>
  </si>
  <si>
    <t>  Rok budżetowy Komisji Europejskiej: </t>
  </si>
  <si>
    <t xml:space="preserve">  Rok budżetowy: </t>
  </si>
  <si>
    <t xml:space="preserve">  Fundusz: </t>
  </si>
  <si>
    <t xml:space="preserve">Lista płatności obszarowych nr                     z dnia  </t>
  </si>
  <si>
    <t>LZP-1A</t>
  </si>
  <si>
    <t>EBS_UE</t>
  </si>
  <si>
    <t>GRUZIELM</t>
  </si>
  <si>
    <t>Zobowiązania; przykład w zakł. DK UE 54</t>
  </si>
  <si>
    <t>Zobowiązania; przykład w zakł. DK UE 55</t>
  </si>
  <si>
    <t>Status</t>
  </si>
  <si>
    <t>Login</t>
  </si>
  <si>
    <t>Wstrzymania</t>
  </si>
  <si>
    <t>Numer LZP</t>
  </si>
  <si>
    <t>L5</t>
  </si>
  <si>
    <t xml:space="preserve">ARiMR z dnia  </t>
  </si>
  <si>
    <t>EBSUE - Ostatni status na LZP</t>
  </si>
  <si>
    <t xml:space="preserve">  Sporządził: </t>
  </si>
  <si>
    <t>Zobowiązania; przykład w zakł. DK UE 62</t>
  </si>
  <si>
    <t xml:space="preserve">                                                           EBSUE - Raport kodów Selektora dla wyciągów bankowych                                    Strona    : 1 / 2</t>
  </si>
  <si>
    <t>Typ raportu:              Syntetyczny</t>
  </si>
  <si>
    <t xml:space="preserve">Fundusz:                  </t>
  </si>
  <si>
    <t xml:space="preserve">Od daty KG:               </t>
  </si>
  <si>
    <t xml:space="preserve">Do daty KG:               </t>
  </si>
  <si>
    <t xml:space="preserve">Nr rachunku bankowego:    </t>
  </si>
  <si>
    <t>Nazwa rachunku bankowego: Rachunek kwot odzysk</t>
  </si>
  <si>
    <t>Kod selektora:</t>
  </si>
  <si>
    <t>Razem dla kodu:                                                                             Wpłata                 Płatność</t>
  </si>
  <si>
    <t xml:space="preserve">                                21440        Wpłata od benef na rach ODZ (44)              </t>
  </si>
  <si>
    <t xml:space="preserve">                                21441        Wpłata od benef na rach ODZ z (64) SG            </t>
  </si>
  <si>
    <t xml:space="preserve">                                             EFOiGR</t>
  </si>
  <si>
    <t xml:space="preserve">                                21442        Wpłata od benef na rach ODZ z EFRROW                </t>
  </si>
  <si>
    <t xml:space="preserve">                                22420        Odprow z ODZ na UE (59)                              </t>
  </si>
  <si>
    <t xml:space="preserve">                                22430        Odprow z ODZ na RACH PL (49)                         </t>
  </si>
  <si>
    <t xml:space="preserve">                                22440        Odprow z ODZ na RACH SG EFOiGR (64)                  </t>
  </si>
  <si>
    <t xml:space="preserve">                                22460        Odprow z ODZ na UE (79) JPO                           </t>
  </si>
  <si>
    <t xml:space="preserve">                                22465        Odprow z ODZ (44) - rozliczenie innych              </t>
  </si>
  <si>
    <t xml:space="preserve">                                             kosztów</t>
  </si>
  <si>
    <t xml:space="preserve">                                22480        Odprow z ODZ na inny rach ARiMR -                     </t>
  </si>
  <si>
    <t xml:space="preserve">                                             Konto 08 - </t>
  </si>
  <si>
    <t xml:space="preserve">                                22575        Odprow z ODZ (44) na rach ARiMR (05)-                 </t>
  </si>
  <si>
    <t xml:space="preserve">                                             PROW 2014-2020 -Konto 25- </t>
  </si>
  <si>
    <t xml:space="preserve">                                23440        Zwrot wpłaty/nadpłaty/odrzut -płatn                   </t>
  </si>
  <si>
    <t xml:space="preserve">                                             dla benef z rach ODZ - Konto </t>
  </si>
  <si>
    <t xml:space="preserve">                                24440        Zwrot z banku benef na rach ODZ                     </t>
  </si>
  <si>
    <t xml:space="preserve">                                25002        Błędy Odp. - Konto 05 -                         </t>
  </si>
  <si>
    <t xml:space="preserve">                                25005        Zwrot mylnie przekazanej wpłaty -                     </t>
  </si>
  <si>
    <t xml:space="preserve">                                             jeśli wpłata była uzgodniona kodem</t>
  </si>
  <si>
    <t xml:space="preserve">                                             21440, odpr. US/ZUS - Konto 20 -</t>
  </si>
  <si>
    <t xml:space="preserve">                                             </t>
  </si>
  <si>
    <t xml:space="preserve">                               -----------------------------------------------------------------------------------------------------------</t>
  </si>
  <si>
    <t xml:space="preserve">                                                                                           </t>
  </si>
  <si>
    <t xml:space="preserve">                                                           EBSUE - Raport kodów Selektora dla wyciągów bankowych                                    Strona    : 2 / 2</t>
  </si>
  <si>
    <t>Zobowiązania; przykład w zakł. DK UE 63</t>
  </si>
  <si>
    <t>Zwrot z banku benef na rach ODZ</t>
  </si>
  <si>
    <t xml:space="preserve">Zwrot wpłaty/nadpłaty/odrzut -płatn dla benef z rach ODZ - Konto 06 - </t>
  </si>
  <si>
    <t xml:space="preserve">Odprow z ODZ (44) na rach ARiMR (05)-PROW 2014-2020 -Konto 25- </t>
  </si>
  <si>
    <t xml:space="preserve">Odprow z ODZ na inny rach ARiMR - Konto 08 - </t>
  </si>
  <si>
    <t>Odprow z ODZ na RACH SG EFOiGR (64)</t>
  </si>
  <si>
    <t>Odprow z ODZ na RACH PL (49)</t>
  </si>
  <si>
    <t>Odprow z ODZ na UE (59)</t>
  </si>
  <si>
    <t>Wpłata od benef na rach ODZ z EFRROW</t>
  </si>
  <si>
    <t>Wpłata od benef na rach ODZ z (64) SG EFOiGR</t>
  </si>
  <si>
    <t>Wpłata od benef na rach ODZ (44)</t>
  </si>
  <si>
    <t xml:space="preserve">Oracle E-Business Suite 11.5.10.2                                                                                                                Sporządził: </t>
  </si>
  <si>
    <t xml:space="preserve">                                                                                                                                       Data      : </t>
  </si>
  <si>
    <t xml:space="preserve">                                                                                                                                                 Strona    : 1 / 5</t>
  </si>
  <si>
    <t xml:space="preserve">                                    EBSUE - Raport przyjętych i zaksięgowanych Zleceń Płatności z Listy Zleceń Płatności po statusach systemowych</t>
  </si>
  <si>
    <t xml:space="preserve">  Dane podstawowe</t>
  </si>
  <si>
    <t xml:space="preserve">  Fundusz / Program: 8000</t>
  </si>
  <si>
    <t xml:space="preserve">  Kampania:</t>
  </si>
  <si>
    <t xml:space="preserve">  Jednostka wdrażająca:</t>
  </si>
  <si>
    <t xml:space="preserve">  Jednostka wystawiająca:</t>
  </si>
  <si>
    <t xml:space="preserve">  Data KG od: 2022/09/22 00:00:00</t>
  </si>
  <si>
    <t xml:space="preserve">  Data KG do: 2022/09/22 00:00:00</t>
  </si>
  <si>
    <t xml:space="preserve">  Data przyjęcia od:</t>
  </si>
  <si>
    <t xml:space="preserve">  Data przyjęcia do:</t>
  </si>
  <si>
    <t xml:space="preserve">  Numer pierwotnej listy zleceń płatności:</t>
  </si>
  <si>
    <t xml:space="preserve">  Numer listy zleceń płatności:</t>
  </si>
  <si>
    <t xml:space="preserve">  Kod pomocy:</t>
  </si>
  <si>
    <t xml:space="preserve">  Zaksięgowane/Niezaksięgowane:</t>
  </si>
  <si>
    <t xml:space="preserve">  Opcja wydruku:</t>
  </si>
  <si>
    <t xml:space="preserve">                                                                                             Kod                                                 Kwota przyznanej płatności</t>
  </si>
  <si>
    <t xml:space="preserve">     Jednostk                                                                 Nr             pomocy/Kod   Kod</t>
  </si>
  <si>
    <t xml:space="preserve">     a                                                                        rejestracyjny  budżetowy    krajowej                          Kwota</t>
  </si>
  <si>
    <t xml:space="preserve">     wdrożeni Nr Listy       Nr Listy Zleceń   Zlecenie   Nazwa i id          wniosku o      Komisji      pozycji    Nr i data   Rodzaj    ogółem     Środki UE          Środki</t>
  </si>
  <si>
    <t>L.p. owa      pierwotnej     płatności         płatności  Beneficjenta        płatność       Europejskiej budżetowej  decyzji    pomocy      PLN         PLN       %    krajowe   %</t>
  </si>
  <si>
    <t xml:space="preserve">                          </t>
  </si>
  <si>
    <t xml:space="preserve">                                               </t>
  </si>
  <si>
    <t xml:space="preserve">Suma w ramach listy:                                                                                      </t>
  </si>
  <si>
    <t xml:space="preserve">Suma w ramach listy pierwotnej:                                                                          </t>
  </si>
  <si>
    <t xml:space="preserve">Suma w ramach listy:                                                                                  </t>
  </si>
  <si>
    <t xml:space="preserve">Suma w ramach listy pierwotnej:                                                                         </t>
  </si>
  <si>
    <t xml:space="preserve">Suma w ramach jednostki wdrożeniowej:                                                                                                 </t>
  </si>
  <si>
    <t xml:space="preserve">_x000C_Oracle E-Business Suite 11.5.10.2                                                                                                                Sporządził: </t>
  </si>
  <si>
    <t xml:space="preserve">                                                                                                                                                 Strona    : 2 / 5</t>
  </si>
  <si>
    <t xml:space="preserve">Suma w ramach listy: 0                                                                              </t>
  </si>
  <si>
    <t xml:space="preserve">Suma w ramach listy pierwotnej:                                                                 </t>
  </si>
  <si>
    <t>Zobowiązania; przykład w zakł. DK UE 81</t>
  </si>
  <si>
    <t>Zobowiązania; przykład w zakł. DK UE 88</t>
  </si>
  <si>
    <t>Zobowiązania; przykład w zakł. DK UE 89</t>
  </si>
  <si>
    <t>Zobowiązania; przykład w zakł. DK UE 93</t>
  </si>
  <si>
    <t>Kwota płatności ogółem: Kwota zaliczki + Kwota płatności końcowej - Kwota do rozliczenia zaliczki</t>
  </si>
  <si>
    <t>Kwota płatności ogółem</t>
  </si>
  <si>
    <t>Kwota przyznanej płatności z decyzji IACSPlus</t>
  </si>
  <si>
    <t>Kwota do rozliczenia zaliczki ogółem</t>
  </si>
  <si>
    <t>Kwota płatności końcowej ogółem</t>
  </si>
  <si>
    <t>Kwota zaliczki ogółem</t>
  </si>
  <si>
    <t>Kwota do rozliczenia zaliczki</t>
  </si>
  <si>
    <t>Kwota płatności końcowej</t>
  </si>
  <si>
    <t>Kwota wypłaconej zaliczki</t>
  </si>
  <si>
    <t>Numer wniosku</t>
  </si>
  <si>
    <t>Kod pomocy/Kod budżetowy Komisji Europejskiej</t>
  </si>
  <si>
    <t>Numer Zlecenia Płatności (nr ZP zaliczkowe/nr ZP końcowe/nr rozliczenia zaliczki)</t>
  </si>
  <si>
    <t>Analityczny:</t>
  </si>
  <si>
    <t>Kampania:</t>
  </si>
  <si>
    <t>Konto do:</t>
  </si>
  <si>
    <t>Konto od:</t>
  </si>
  <si>
    <t>Numer wniosku:</t>
  </si>
  <si>
    <t>Numer beneficjenta:</t>
  </si>
  <si>
    <t>Numer ZP:</t>
  </si>
  <si>
    <t>Numer LZP/LZK:</t>
  </si>
  <si>
    <t>EBSUE - Raport rozliczenia płatności obszarowych PROW</t>
  </si>
  <si>
    <t> 2022/09/23 09:17:51</t>
  </si>
  <si>
    <t>PROW_ARIMR</t>
  </si>
  <si>
    <t>DRAZKIEWICZA</t>
  </si>
  <si>
    <t>Zobowiązania; przykład w zakł. DK UE 102</t>
  </si>
  <si>
    <t>Zobowiązania; przykład w zakł. DK UE 104</t>
  </si>
  <si>
    <t>Zobowiązania; przykład w zakł. DK UE 105</t>
  </si>
  <si>
    <t>Zobowiązania; przykład w zakł. DK UE 107</t>
  </si>
  <si>
    <t>Zobowiązania; przykład w zakł. DK UE 109</t>
  </si>
  <si>
    <t>Raporty wyjątków zamykania okresu</t>
  </si>
  <si>
    <t xml:space="preserve">                                             Od daty księgowania:</t>
  </si>
  <si>
    <t xml:space="preserve">                                             Do daty księgowania:</t>
  </si>
  <si>
    <t xml:space="preserve">                                                    Nazwa okresu: PAŹ-21</t>
  </si>
  <si>
    <t xml:space="preserve">EFRG_EBS_UE                                                                                          Data raportu: </t>
  </si>
  <si>
    <t xml:space="preserve">                                                                                                           Strona:                 1</t>
  </si>
  <si>
    <t xml:space="preserve">Jednostka operac  </t>
  </si>
  <si>
    <t xml:space="preserve">                                                     Niezaksięgowana operacja dot.</t>
  </si>
  <si>
    <t>Nazwa                              Nazwa rachunku      Numer          Data          Waluta               Kwota  Typ</t>
  </si>
  <si>
    <t>dostawcy                           bankowego           płatności      księgowania   płatno           płatności  transakcji</t>
  </si>
  <si>
    <t>---------------------------------  ------------------  -------------  ------------  ści     ------------------  -----------------</t>
  </si>
  <si>
    <t xml:space="preserve">                                         Zapisy księgowe nieprzetransferowane do Księgi Głównej</t>
  </si>
  <si>
    <t>Data           Typ zdarzenia                   Nazwa                                               Numer</t>
  </si>
  <si>
    <t>księgowania    księgowego                      dostawcy                                            dokumentu</t>
  </si>
  <si>
    <t>-------------  ------------------------------  --------------------------------------------------  --------------------</t>
  </si>
  <si>
    <t xml:space="preserve">                                                            *** Koniec raportu ***</t>
  </si>
  <si>
    <t xml:space="preserve">Oracle E-Business Suite 11.5.10.2                                                                                                                           Sporządził: </t>
  </si>
  <si>
    <t xml:space="preserve">PROW_EBS_UE                                                                                                                                                 Data      : </t>
  </si>
  <si>
    <t xml:space="preserve">                                                                                                                                                            0Strona    : 1 / 38</t>
  </si>
  <si>
    <t xml:space="preserve">                                                                   EBSUE - Wydruk Księgowego dokumentu zobowiązań</t>
  </si>
  <si>
    <t xml:space="preserve">  Parametry:</t>
  </si>
  <si>
    <t xml:space="preserve">  Program: 7000                                                                                        Oś:</t>
  </si>
  <si>
    <t xml:space="preserve">  Kampania:                                                                                            Działanie:</t>
  </si>
  <si>
    <t xml:space="preserve">  Typ raportu: Szczegółowy                                                                             Schemat:</t>
  </si>
  <si>
    <t xml:space="preserve">  Rodzaj dokumentu: ZP                                                                                 Pakiet:</t>
  </si>
  <si>
    <t xml:space="preserve">  Numer LZP:                                                                                           Wariant:</t>
  </si>
  <si>
    <t xml:space="preserve">  Status:                                                                                              Teryt:</t>
  </si>
  <si>
    <t xml:space="preserve">  Wstrzymane:                                                                                          Konto:</t>
  </si>
  <si>
    <t xml:space="preserve">  Kod wstrzymania:                                                                                     Źródło finansowania:</t>
  </si>
  <si>
    <t xml:space="preserve">  Data przyjęcia dokumentu od  do</t>
  </si>
  <si>
    <t xml:space="preserve">  Data KG od </t>
  </si>
  <si>
    <t xml:space="preserve">  Kiedy zaksięgowano w ZOB:</t>
  </si>
  <si>
    <t xml:space="preserve">                                               ID                                                                                                                       Nazwa</t>
  </si>
  <si>
    <t xml:space="preserve"> Nr ZK         Nr ZP         Nr LZP            Beneficjenta  Data przyj   Data KG      Konto                                 Dt           Ct          Status Login      wstrzymania</t>
  </si>
  <si>
    <t xml:space="preserve">             </t>
  </si>
  <si>
    <t xml:space="preserve">_x000C_Oracle E-Business Suite 11.5.10.2                                                                                                                           Sporządził: </t>
  </si>
  <si>
    <t xml:space="preserve">                                                                                                                                                            0Strona    : 2 / 38</t>
  </si>
  <si>
    <t xml:space="preserve">               -                                                                   </t>
  </si>
  <si>
    <t xml:space="preserve">                                                                                                                                                            0Strona    : 3 / 38</t>
  </si>
  <si>
    <t xml:space="preserve">                                                                                                                                                            0Strona    : 4 / 38</t>
  </si>
  <si>
    <t xml:space="preserve">                                                                               </t>
  </si>
  <si>
    <t xml:space="preserve"> Legenda Statusów</t>
  </si>
  <si>
    <t xml:space="preserve"> ===================================================================================</t>
  </si>
  <si>
    <t xml:space="preserve"> Kod statusu   Opis statusu</t>
  </si>
  <si>
    <t xml:space="preserve">_x000C_Oracle E-Business Suite 11.5.10.2                                     </t>
  </si>
  <si>
    <t>Zobowiązania; przykład w zakł. DK UE 112</t>
  </si>
  <si>
    <t>Jednostka operac  EFRG_BIS_ARIMR</t>
  </si>
  <si>
    <t>lp</t>
  </si>
  <si>
    <t xml:space="preserve">Nazwa raportu </t>
  </si>
  <si>
    <t>Informacje dodatkowa</t>
  </si>
  <si>
    <t xml:space="preserve">Dane wynikowe
(dane prezentowane na liście wynikowej)
</t>
  </si>
  <si>
    <t>Średnia ilość rekordów  w raporcie (ile jest średnio pozycji na raporcie po jego uruchomieniu)</t>
  </si>
  <si>
    <t>Zobowiązania; przykład w zakł. DK UE 113</t>
  </si>
  <si>
    <t>Zobowiązania; przykład w zakł. DK UE 114</t>
  </si>
  <si>
    <t>EFRG_EBS_UE                                                                                         Data raportu: 23-WRZ-2022 14:22</t>
  </si>
  <si>
    <t xml:space="preserve">                                                   Raport nieprzesłanych pozycji</t>
  </si>
  <si>
    <t>Daty KG                           22-WRZ-22                     do   22-WRZ-22</t>
  </si>
  <si>
    <t>EFRG_EBS_UE                                       Raport nieprzesłanych pozycji                     Data raportu: 23-WRZ-2022 14:22</t>
  </si>
  <si>
    <t xml:space="preserve">                                                Data KG od 22-WRZ-22 do 22-WRZ-22                         Strona:       1  z      7</t>
  </si>
  <si>
    <t xml:space="preserve">                                       Brak niezaksięg. pozycji dla kategori Korekta</t>
  </si>
  <si>
    <t xml:space="preserve">EFRG_EBS_UE                                       Raport nieprzesłanych pozycji                     Data raportu: </t>
  </si>
  <si>
    <t xml:space="preserve">                                                Data KG od </t>
  </si>
  <si>
    <t xml:space="preserve"> do                          Strona:       2  z      7</t>
  </si>
  <si>
    <t xml:space="preserve">                                       Brak niezaksięg. pozycji dla kategori Rozliczanie NK</t>
  </si>
  <si>
    <t xml:space="preserve"> do                         Strona:       3  z      7</t>
  </si>
  <si>
    <t xml:space="preserve">                                       Brak niezaksięg.pozycji dla kategor.: Noty kredytowe,Noty</t>
  </si>
  <si>
    <t xml:space="preserve">                                                                             debetowe,Obciążenia</t>
  </si>
  <si>
    <t xml:space="preserve">                                                                             zwrotne,Faktury sprzedaży</t>
  </si>
  <si>
    <t xml:space="preserve"> do                          Strona:       4  z      7</t>
  </si>
  <si>
    <t xml:space="preserve">                                       Brak niezaksięg.pozycji dla kategor.: Różne wpłaty</t>
  </si>
  <si>
    <t xml:space="preserve"> do                          Strona:       5  z      7</t>
  </si>
  <si>
    <t>Kategor.: Wpływy ze sprzedaży</t>
  </si>
  <si>
    <t>Kod      Źródło/nazwa</t>
  </si>
  <si>
    <t>waluty   partii             Numer wpłaty                  Opis transakcji               Data KG      Kwota debetu   Kwota kredytu</t>
  </si>
  <si>
    <t>-------- ------------------ ----------------------------- ----------------------------- --------- --------------- ---------------</t>
  </si>
  <si>
    <t xml:space="preserve">                                                                                                  --------------- ---------------</t>
  </si>
  <si>
    <t xml:space="preserve">Razem dla waluty:    PLN                                                                               </t>
  </si>
  <si>
    <t xml:space="preserve"> do                          Strona:       6  z      7</t>
  </si>
  <si>
    <t xml:space="preserve">                                        Brak niezaksięg.pozycji dla kategor. Rozliczenia wielowalutowe</t>
  </si>
  <si>
    <t xml:space="preserve"> do                          Strona:       7  z      7</t>
  </si>
  <si>
    <t xml:space="preserve">                                       Brak niezaksięg. pozycji dla kategori Bills Receivable</t>
  </si>
  <si>
    <t xml:space="preserve">  Data i podpis upoważnionego pracownika ARiMR</t>
  </si>
  <si>
    <t>Razem kwota rozl. wniosków transf. w module Zobowiązań:</t>
  </si>
  <si>
    <t>Razem kwota rozl. wniosków transf. dla Beneficjenta:</t>
  </si>
  <si>
    <t>Kwota do wypłaty</t>
  </si>
  <si>
    <t>Rozliczenie wniosków transferowych w module Należności:</t>
  </si>
  <si>
    <t>Rozliczenie wniosków transferowych w module Zobowiązań:</t>
  </si>
  <si>
    <t>Typ zobowiązań:</t>
  </si>
  <si>
    <t>Numer płatności:</t>
  </si>
  <si>
    <t>Na dzień:</t>
  </si>
  <si>
    <t>Numer sprawy:</t>
  </si>
  <si>
    <t>Parametry uruchomieniowe</t>
  </si>
  <si>
    <t>EBSUE - Raport rozliczenia wniosków transferowych
z dnia …</t>
  </si>
  <si>
    <t>Należności; przykład w zakł. DK UE 127</t>
  </si>
  <si>
    <t xml:space="preserve">  Zestaw ksiąg:    </t>
  </si>
  <si>
    <t xml:space="preserve">                                                 Data raportu: </t>
  </si>
  <si>
    <t xml:space="preserve">  Organizacja:     </t>
  </si>
  <si>
    <t xml:space="preserve">                                                     Raport zapisów księgowych</t>
  </si>
  <si>
    <t xml:space="preserve">                                                Drukowanie podsumowania wg kategorii</t>
  </si>
  <si>
    <t xml:space="preserve"> Poziom sprawozdawczości            Operating Unit</t>
  </si>
  <si>
    <t xml:space="preserve"> Kontekst sprawozdawczości          </t>
  </si>
  <si>
    <t xml:space="preserve"> Nazwa układu:                      Drukowanie podsumowania wg kate</t>
  </si>
  <si>
    <t xml:space="preserve"> ID zlecenia:                       </t>
  </si>
  <si>
    <t xml:space="preserve"> ID zestawu ksiąg              :    </t>
  </si>
  <si>
    <t xml:space="preserve"> Segment bilansujący:                                                  do</t>
  </si>
  <si>
    <t xml:space="preserve"> Segment konta:                                                        do</t>
  </si>
  <si>
    <t xml:space="preserve"> Konto zbiorcze              :</t>
  </si>
  <si>
    <t xml:space="preserve"> Znacznik przesłania:               Przesłane</t>
  </si>
  <si>
    <t xml:space="preserve"> Data KG:                                                  </t>
  </si>
  <si>
    <t xml:space="preserve">  do     </t>
  </si>
  <si>
    <t xml:space="preserve"> Waluta:</t>
  </si>
  <si>
    <t xml:space="preserve"> Kategoria faktury sprzedaży :      Tak</t>
  </si>
  <si>
    <t xml:space="preserve"> Kategoria noty debetowej:          Tak</t>
  </si>
  <si>
    <t xml:space="preserve"> Kategoria obciążenia zwrotn.:      Tak</t>
  </si>
  <si>
    <t xml:space="preserve"> Kategoria noty kredytowej:         Tak</t>
  </si>
  <si>
    <t xml:space="preserve"> Kategoria rozliczeń NK:            Tak</t>
  </si>
  <si>
    <t xml:space="preserve"> Kategoria korekty:                 Tak</t>
  </si>
  <si>
    <t xml:space="preserve"> Kategoria wpłaty handlowej:        Tak</t>
  </si>
  <si>
    <t xml:space="preserve"> Kategorie innych wpłat:            Tak</t>
  </si>
  <si>
    <t xml:space="preserve"> Kategoria należności wekslowych:   Tak</t>
  </si>
  <si>
    <t xml:space="preserve"> Nieuwzgl. kategorii zaokrąglonych  Tak</t>
  </si>
  <si>
    <t xml:space="preserve">                  </t>
  </si>
  <si>
    <t xml:space="preserve">                        Raport zapisów księgowych                       Data raportu: </t>
  </si>
  <si>
    <t xml:space="preserve">                                      Drukowanie podsumowania wg kategorii                        Strona:       1  z      6</t>
  </si>
  <si>
    <t xml:space="preserve">                                               Data KG od </t>
  </si>
  <si>
    <t>Status przesłanPrzesłane</t>
  </si>
  <si>
    <t>Waluta      :  All</t>
  </si>
  <si>
    <t xml:space="preserve">                                                         |---------   Waluta obca   ---------| |------  Waluta podstawowa   -------|</t>
  </si>
  <si>
    <t>Kategoria               Wzorzec konta             Waluta              Debet             Kredyt             Debet              Kredyt</t>
  </si>
  <si>
    <t>----------------------- ------------------------  ----   ------------------ ------------------ -----------------  ------------------</t>
  </si>
  <si>
    <t>Korekta</t>
  </si>
  <si>
    <t xml:space="preserve">                        </t>
  </si>
  <si>
    <t xml:space="preserve">              PLN                                                     </t>
  </si>
  <si>
    <t xml:space="preserve">                      </t>
  </si>
  <si>
    <t xml:space="preserve">                       </t>
  </si>
  <si>
    <t xml:space="preserve">              PLN                                                       </t>
  </si>
  <si>
    <t xml:space="preserve">                     </t>
  </si>
  <si>
    <t xml:space="preserve">                             </t>
  </si>
  <si>
    <t xml:space="preserve">           PLN                                                        </t>
  </si>
  <si>
    <t xml:space="preserve">                                                         ------------------ ------------------ ------------------ ------------------</t>
  </si>
  <si>
    <t xml:space="preserve">Razem dla kategorii:    Korekta                                                                         </t>
  </si>
  <si>
    <t>Korekta (Należności)</t>
  </si>
  <si>
    <t xml:space="preserve">         PLN                                                                        </t>
  </si>
  <si>
    <t xml:space="preserve">         PLN                                                                       </t>
  </si>
  <si>
    <t xml:space="preserve">                                                                        PLN                                                        </t>
  </si>
  <si>
    <t xml:space="preserve">Razem dla kategorii:    Korekta (Należności)                                                                </t>
  </si>
  <si>
    <t>Nierozliczone wpływy ze</t>
  </si>
  <si>
    <t xml:space="preserve">    PLN                                                    </t>
  </si>
  <si>
    <t xml:space="preserve">Razem dla kategorii:    Nierozliczone wpływy ze sprzeda                                                  </t>
  </si>
  <si>
    <t>Noty debetowe (Należnoś</t>
  </si>
  <si>
    <t xml:space="preserve">     PLN                                                   </t>
  </si>
  <si>
    <t xml:space="preserve">                         </t>
  </si>
  <si>
    <t xml:space="preserve">   PLN                                                    </t>
  </si>
  <si>
    <t xml:space="preserve">                                           Raport zapisów księgowych                       Data raportu: </t>
  </si>
  <si>
    <t xml:space="preserve">                                     Drukowanie podsumowania wg kategorii                        Strona:       2  z      6</t>
  </si>
  <si>
    <t xml:space="preserve">                                               Data KG od</t>
  </si>
  <si>
    <t xml:space="preserve">                              </t>
  </si>
  <si>
    <t xml:space="preserve">               PLN                                                      </t>
  </si>
  <si>
    <t xml:space="preserve">              PLN                                                      </t>
  </si>
  <si>
    <t>Suma:</t>
  </si>
  <si>
    <t>Data transakcji</t>
  </si>
  <si>
    <t>Saldo korekt</t>
  </si>
  <si>
    <t>Tryb raportu:</t>
  </si>
  <si>
    <t>Kod pomocy do:</t>
  </si>
  <si>
    <t>Kod pomocy od:</t>
  </si>
  <si>
    <t>Teryt do:</t>
  </si>
  <si>
    <t>Teryt od:</t>
  </si>
  <si>
    <t>EBSUE - Raport transakcji zaliczkowych (EFRG)</t>
  </si>
  <si>
    <t>ARiMR_EFRG</t>
  </si>
  <si>
    <t>Należności; przykład w zakł. DK UE 128</t>
  </si>
  <si>
    <t xml:space="preserve">                                                           EBSUE - Raport należności beneficjenta                                                   Strona    : 1 / 7</t>
  </si>
  <si>
    <t xml:space="preserve"> - numer klienta:        </t>
  </si>
  <si>
    <t xml:space="preserve"> - numer sprawy:</t>
  </si>
  <si>
    <t xml:space="preserve"> - data końcowa raportu:</t>
  </si>
  <si>
    <t>NAZWA DŁUŻNIKA:          P</t>
  </si>
  <si>
    <t>------------------------------------ TRANSAKCJE ----------------------  ------------------------------------------------------ OBROTY -----------------------------------------</t>
  </si>
  <si>
    <t>Numer             Typ          Data KG.     Kwota             Saldo       Data              Numer                                 Kwota      Kwota          Data od   Data do</t>
  </si>
  <si>
    <t>Transakcji                                  pierwotna         należne     KG                                                      korekty    rozliczenia</t>
  </si>
  <si>
    <t>---------------------  ----   ---------  -------------  --------------  ---------       ------------------------------        ------------- -------------- ---------  ---------</t>
  </si>
  <si>
    <t>-------------------------------------------------------------------------------------------------------------------------------------------------------------------------------</t>
  </si>
  <si>
    <t xml:space="preserve">                                                                      </t>
  </si>
  <si>
    <t xml:space="preserve">                                                                       </t>
  </si>
  <si>
    <t xml:space="preserve">                                                           EBSUE - Raport należności beneficjenta                                                   Strona    : 2 / 7</t>
  </si>
  <si>
    <t>Należności; przykład w zakł. DK UE 130</t>
  </si>
  <si>
    <t xml:space="preserve">Oracle E-Business Suite                                                                                  Data wydruku:       </t>
  </si>
  <si>
    <t xml:space="preserve">  EBS UE                                                                                                              Strona:                 1 z 2425</t>
  </si>
  <si>
    <t xml:space="preserve">                                                                                                                      Użytkownik:        </t>
  </si>
  <si>
    <t xml:space="preserve">                                                        Raport - nierozliczone konta - Rozrachunki z Ministerstwem Rolnictwa</t>
  </si>
  <si>
    <t xml:space="preserve">  EBS UE                                                                                                              Strona:                 2 z 2425</t>
  </si>
  <si>
    <t xml:space="preserve">                                                                                        </t>
  </si>
  <si>
    <t>ID Beneficjenta; Data KG Księgowania Modulacji; Nr ZP/ZK; Zp pierwotne; Poziom modulacji; Kwota modulacji/kwota korekty modulacji UE; Kwota modulacji/kwota korekty modulacji PL; Kwota modulacji/kwota korekty modulacji ogółem; Kwota wyksięgowania modulacji/korekty modulacji UE; Kwota wyksięgowania modulacji/korekty modulacji PL; Kwota wyksięgowania modulacji/korekty modulacji ogółem; Saldo kwoty modulacji UE; Saldo kwoty modulacji PL; Saldo kwoty modulacji ogółem; Teryt; Kod pomocy; Kampania; Data KG Rozliczenia modulacji</t>
  </si>
  <si>
    <t>Waluta, Od wzorca konta, Do</t>
  </si>
  <si>
    <t>Nazwa partii, Nazwa ZD, Wzorzec konta, Opis wzorca, Opis linii, Nazwa dostawcy, Numer faktury, Debet, Kredyt</t>
  </si>
  <si>
    <t>Od konta, Do konta, Waluta, Źródło, Kategoria, Od okresu, Do okresu</t>
  </si>
  <si>
    <t>Data księgowania, Kategoria, Partia, Nagłówek, Lp., Kwoa dokumentu - numer, Kwota dokumentu - Linia, Kwota dokumentu - opis, Kwota dokumentu - debet, Kwota dokumentu - kredyt, Saldo - debet, Saldo - kredyt, Dostawca/Klient, Numer transakcji, Transakcja powiązana, Numer, Linia, Transakcja</t>
  </si>
  <si>
    <t>Wzorzec konta, Opis konta, Debet, Kredyt</t>
  </si>
  <si>
    <t>Lp., Partia dokumentu, Kategoria, Data KG, Nazwa, Opis, Użytkownik, Typ, Dokument, Zestaw ksiąg, Okres początkowy, Okres końcowy, Rok, Typ raportu, Z przeniesienia</t>
  </si>
  <si>
    <t>Waluta, Typ salda, Bilansujący</t>
  </si>
  <si>
    <t>Wzorzec konta, Opis, Źródło, Kategoria, Nazwa, Nazwa sekwencji, Numer dokumentu, Data, Kwota dokumentu, Saldo konta</t>
  </si>
  <si>
    <t>Zestaw ksiąg, Waluta, Typ salda, Konto od, Konto do, Okres, Zerowe salda i obroty, Operacje zaksięgowane, Konto</t>
  </si>
  <si>
    <t>ID beneficjenta, Numer umowy/decyzji, Data KG, Kategoria, Numer dokumentu, Opis, WN, MA, Zaksięgował</t>
  </si>
  <si>
    <t>Źródło, Od, Do, Kategoria, Waluta, Raport dla operacji, Raport, Źródło finansowania, Kolejnośc porządkowania, Konto od, Konto do, Kategoria</t>
  </si>
  <si>
    <t>Numer, Data księgowania, Opis, WN, MA, Zaksięgował</t>
  </si>
  <si>
    <t>Źródło, Okres, Data KG, Rok budżetowy, Rok budżetowy KE, Numer partii, Numer dokumentu, Opis, Status, Nazwa pliku elektronicznego</t>
  </si>
  <si>
    <t>Numer linii, Konto, Opis konta, WN, MA, Opis</t>
  </si>
  <si>
    <t>Data KG, Od konta, Do konta</t>
  </si>
  <si>
    <t>Konto, ID i nazwa beneficjenta, Numer dokumentu, Data KG, Saldo WN, Saldo MA, Źródło</t>
  </si>
  <si>
    <t>Data KG operacji od, Data KG operacji do, Pokaż dokumenty z BO, Data KG od, Data KG do, Typ wpłaty, Rodzaj należności, Klasa należności, Typ operacji, Analitycznie/Syntetycznie</t>
  </si>
  <si>
    <t>Data KG operacji od, Data KG operacji do, Data KG od, Data KG do, Typ płatności, Analitycznie/Syntetycznie</t>
  </si>
  <si>
    <t>Lp., Należności - numer transakcji, Należności - ID beneficjenta, Należności - data KG transakcji, Należności - konto właściwe, Należności - źródło finansowania, Należności - rodzaj pomocy/kod pomocy, Należności - kod budżetu zadaniowego, Należności - saldo BO, Należności - saldo BZ, Rozliczenia - rodzaj operacji, Rozliczenia - typ operacji, Rozliczenia - data KG operacji, Rozliczenia - kwota, Rozliczenia - numer dyspozycji, Rozliczenia - status dyspozycji</t>
  </si>
  <si>
    <t>Lp., Zobowiązania - numer ZP, Zobowiązania - ID beneficjenta, Zobowiązania - data KG, Zobowiązania - konto właściwe, Zobowiązania - Źródło, Zobowiązania - rodzaj pomocy/kod pomocy, Zobowiązania - kod budżetu zadaniowego, Zobowiązania - kwota ZP, Płatności - numer zwrotu, Płatności - numer płatności, Płatności - kwota płatności, Płatności - data płatności, Płatności - typ płatności</t>
  </si>
  <si>
    <t>Data KG ZP od, Data KG ZP do, Zapłacone, Data KG płatności ZP od, Data KG płatności ZP do</t>
  </si>
  <si>
    <t>Lp., Numer beneficjenta, Nazwa beneficjenta, Numer ZP, Kwota ZP, Data KG ZP, Numer umowy, Kod pomocy, Rodzaj pomocy, Kwota ZP UE, Kwota ZP PL, Teryt, Kwota rozliczająca pobraną zaliczkę PL, Kwota rozliczająca pobraną zaliczkę UE, Budżet JST szczebla regionalnego, Budżet JST szczebla lokalnego, Inne środki publiczne, Środki prywatne, Udział własny beneficjenta, Typ ZP, Rodzaj kampanii</t>
  </si>
  <si>
    <t>Fundusz, Data zrealizowanej płatności od, Data zrealizowanej płatności do, Kod pomocy/Nazwa pomocy, Rodzaj pomocy/Nazwa pomocy, Oś, Działanie, Schemat, Pakiet, Wariant, Teryt, Raport zagregowany, Szczegółowy</t>
  </si>
  <si>
    <t>Kod pomocy ZP, Rodzaj pomocy, Ilość ZP, Kwota ogółem, Środki współfinansowania unijnego, Środki z budżetu państwa</t>
  </si>
  <si>
    <t>Lp., Numer płatności, Nazwa beneficjenta, ID beneficjenta, Kwota przelewu ogółem,  Środki współfinansowania unijnego, Środki z budżetu państwa, Data realizacji przelewu, Numer ZP, Rodzaj pomocy, Kod pomocy, teryt, Typ, Data zwrotu polecenia przelewu, Data pon.real. polecenia</t>
  </si>
  <si>
    <t>Fundusz/Program operacyjny, Rodzaj wstrzymania, Typ wstrzymania, Miesiąc i rok, Rok budżetowy, Rok budżetowy UE, Jednostka wystawiająca dokument/Kod, Numer dokumentu, Nazwa i numer osi, Nazwa i numer działania, Nazwa i numer schematu, Nazwa i numer pakietu, Nazwa i numer wariantu, Typ płatności, Terin płatności, Zobowiązanie podjęte w ramach, Numer listy pierwotnej, Liczba naliczonych płatności ogółem, Kwota naliczonych płatności ogółem (PLN)</t>
  </si>
  <si>
    <t>Lp., Kod biura powiatowego/Kod oddziału regionalnego, Numer referencyjny płatności/Numer ZP, Dane beneficjenta - Nazwa i ID beneficjenta, Dane beneficjenta - Numer rej. Wniosku o płatność, Dane bankowe posiadacza rachunku/Nazwa posiadacza i numer rachunku bankowego, Kod pomocy/Kod budżetowy Komisji Europejskiej, Kod krajowej pozycji budźetowej, Numer i data decyzji/umowy bądź innego dokumentu stanowiącego podstawę do wypłaty, Numer kolejnej płatności, Kwota ogółem PLN, Kwota do wypłaty w tym - środki UE PLN, Kwota do wypłaty w tym - %, Kwota do wypłaty w tym - środki krajowe PLN, Kwota do wypłaty w tym -  %, Powód wstrzymania, Typ zobowiązania</t>
  </si>
  <si>
    <t>Daty dokumentów, Źródło, Kategoria, Numery dokumentów, Program, Kampania, Nazwa partii, Nazwa dokumentu, Data KG dokumentu, Status, Data zaksięgowania</t>
  </si>
  <si>
    <t>Lp., WN, MA, Dekret, Opis</t>
  </si>
  <si>
    <t>Lp., Numer ZP, Data importu, ID beneficjenta, Kwota ZP ogółem, Kwota ZP środki UE, Kwota ZP środki PL, Teryt, Kod pomocy, Rodzaj pomocy</t>
  </si>
  <si>
    <t>Nazwa jednostki autoryzujcej płatność</t>
  </si>
  <si>
    <t>Rodzaj pomocy, Beneficjent - nazwa i ID beneficjenta, Beneficjent - Zlecenie korygujące, Beneficjent - numer zlecenia płatności, Beneficjent - numer listy zleceń płatności, Kod EFROW, Ogółem środki publiczne w zł, Środki publiczne / kwota po korekcie w zł - PROW/RiM (UE) w zł, Środki publiczne / kwota po korekcie w zł - Środki z budżetu państwa w zł - współfinansowanie (MRiRW/MGMiŻŚ) w zł, Środki publiczne / kwota po korekcie w zł - Środki z budżetu państwa w zł - Zaliczka na współfinansowanie krajowe w zł,  Środki publiczne / kwota po korekcie w zł - budżet JST w zł, Pozostałe źródła - udział włąsny w zł, Pozostałe źródła - inne w zł</t>
  </si>
  <si>
    <t>Waluta, Typ salda, Zakres terytorium, Terytorium</t>
  </si>
  <si>
    <t>Konto, Opis, Saldo początkowe, Debet, Kredyt, Saldo końcowe</t>
  </si>
  <si>
    <t>Typ dokumentu, Okres KG, Data partii, Numer partii, Rok budżetowy, Rok budżetowy KE, Status, Nazwa pliku elektronicznego, Zdarzenie księgowe</t>
  </si>
  <si>
    <t>Typ dokumentu, Okres KG, Data partii, Numer partii, Rok budżetowy, Rok budżetowy KE, Status, Nazwa pliku elektronicznego</t>
  </si>
  <si>
    <t>Lp., Numer dokumentu, ID beneficjenta, Nazwa beneficjenta, Numer linii, Konto - opis konta, WN, MA</t>
  </si>
  <si>
    <t>Fundusz, Rok budżetowy, Rok budżetowy KE, Kod jednostki organizacyjnej ARiMR inicjującej dokument, Numer dokumentu, Typ płatności, Liczba naliczonych płatności ogółem, Kwota naliczonych płatności ogółem (PLN), Liczba naliczonych płatności dla których zastosowano dyscyplinę finansową ogółem (PLN), Kwota naliczonej dyscypliny finansowej płatności ogółem (PLN), Liczba naliczonych płatności dla których zastosowano modulację ogółem (PLN), Kwota naliczonej modulacji płatności ogółem (PLN), Numer kontrolny, Miejsce przechowywania dokumentów źródłowych</t>
  </si>
  <si>
    <t>Lp., Lp. (Numer referencyjny płatności), Nazwa beneficjenta, ID beneficjenta, Numer rej, i data wniosku o płatność, Nazwa posiadacza, Numer rachunku bankowego, Kod pomocy/Kod budżetowy Komisji Europejskiej, Numer decyzji, Próg dyscypliny finansowej, Kwota przyznanej płatności ogółem (PLN), Składowa A - środki UE (PLN), Składowa C - środki krajowe (PLN), Kwota potrącenia do 100 euro ogółem (PLN), Składowa A - Środki UE (PLN), Składowa C - środki krajowe (PLN), Kwota do wypłaty po potrąceniu ogółem (PLN), Składowa A - Środki UE (PLN), Składowa C - środki krajowe (PLN), Kwota zastosowanej dyscypliny finansowej płatności, Kwota zastosowanej modulacji ogółem (PLN), Kwota modulacji - Składowa A - Środki UE (PLN), Kwota modulacji - Składowa C - środki krajowe (PLN),</t>
  </si>
  <si>
    <t>Lp., Numer LZP, Ilość ZP, Kwota, Kod pomocy, Wstrzymania, Login, Status, Data importu</t>
  </si>
  <si>
    <t>Typ raportu, Fundusz, Od daty KG, Do daty KG, Numer rachunku bankowego, Nazwa rachunku bankowego, Kod selektora</t>
  </si>
  <si>
    <t>Razem dla kodu, Wpłata, Płatność</t>
  </si>
  <si>
    <t>Numer zlecenia płatności, Numer korekty, Nazwa beneficjenta, ID beneficjenta</t>
  </si>
  <si>
    <t>Data od, Data do, Numer LPZ/ZK, Numer ZP, Numer beneficjenta, Numer wniosku, Konto od, Konto do, Kampania, Analityczny</t>
  </si>
  <si>
    <t>Lp., Rodzaj pomocy, Numer zlecenia płatności (numer ZP zaliczkowe/numer ZP końcowe/numer rozliczenia zaliczki), Numer beneficjenta, Nazwa beneficjenta, Kod pomocy/Kod budżetowy Komisji Europejskiej, Typ ZP, Status ZP, Numer wniosku, Numer decyzji, Kwota wypłaconej zaliczki - kwota zaliczki ogółem, Kwota wypłaconej zaliczki - Środki UE (PLN/%), Kwota wypłaconej zaliczki - Środki krajowe (PLN/%), Kwota płatności końcowej - kwota płatności końcowej ogółem, Kwota płatności końcowej - środki UE (PLN/%), Kwota płatności końcowej - środki krajowe (PLN/%), Kwota do rozliczenia zaliczki - kwota do rozliczenia zaliczki ogółem, Kwota do rozliczenia zaliczki - środki UE (PLN/%), Kwota do rozliczenia zaliczki - środki krajowe (PLN/%)</t>
  </si>
  <si>
    <t>Numer zlecenia płatności, Numer korekty, Data wycofania rozliczenia finansowego</t>
  </si>
  <si>
    <t>WYCOFANIE ROZLICZENIA FINANSOWEGO W MODULE ZOBOWIĄZAŃ
Lp., Numer LZP, Numer ZP, Numer beneficjenta, Źródło, Kwota ZP po RF, Kwota wycofania rozliczenia, Kwota do wypłaty, Typ zobowiązań
WYCOFANIE ROZLICZENIA FINANSOWEGO W MODULE NALEŻNOŚCI
Lp., Numer sprawy, Numer transakcji, Numer beneficjenta, Źródło, Kwota TRX po RF, Kwot wycofania rozliczenia, Należność pozostała, Typ zobowiązań</t>
  </si>
  <si>
    <t>Lp., Numer LZP, Numer ZP, Numer beneficjenta, Źródło, Kwota ZP po RF, Kwota wycofania rozliczenia, Kwota do wypłaty, Typ zobowiązań</t>
  </si>
  <si>
    <t>Od daty księgowania, Do daty księgowania, Jednostka operacyjna</t>
  </si>
  <si>
    <t>NIEZAKSIĘGOWANA OPERACJA DOT.
Nazwa dostawcy, Nazwa rachunku bankowego, Numer płatności, Data księgowania, Waluta płatności, Kwota płatności, Typ transakcji
ZAPISY KSIĘGOWE NIEPRZETRANSFEROWANE DO KSIĘGI GŁÓWNEJ
Data księgowania, Typ zdarzenia księgowego, Nazwa dostawcy, Numer dokumentu</t>
  </si>
  <si>
    <t>Numer ZP, Numer sprawy, Na dzień, Numer płatności, Typ zobowiązań</t>
  </si>
  <si>
    <t>ROZLICZENIE WNIOSKÓW TRANSFEROWYCH W MODULE ZOBOWIĄZAŃ
Lp., Numer ZP, Źródło, Kwota ZP, Kwota rozliczenia, Kwota do wypłaty, Typ zobowiązań
ROZLICZENIE WNIOSKÓW TRANSFEROWYCH W MODULE NALEŻNOŚCI
Lp., Numer ZP, Źródło, Kwota ZP, Kwota rozliczenia, Kwota do wypłaty, Typ zobowiązań</t>
  </si>
  <si>
    <t>Daty KG, Kategoria</t>
  </si>
  <si>
    <t>Kod waluty, Źródło/Nazwa partii, Numer wpłaty, Opis transakcji, Data KG, Kwota debetu, Kwota kredytu</t>
  </si>
  <si>
    <t>Data KG od, Data KG do, Konto od, Konto do, Teryt od, Teryt do, Kod pomocy od, Kod pomocy do, Tryb raportu</t>
  </si>
  <si>
    <t>Lp., ID beneficjenta, Nazwa beneficjenta, Numer transakcji, Typ transakcji, Numer sprawy, Teryt, Saldo NG, Saldo odsetek, Saldo korekt, Saldo razem, Konto, Konto księgowe, Data KG, Data transakcji, Źródło finansowania, Kod pomocy, Rodzaj pomocy, Kontekst</t>
  </si>
  <si>
    <t>Numer klienta, Numer sprawy, Data końcowa raportu, Nazwa dłużnika</t>
  </si>
  <si>
    <t>Transakcje - Numer transakcji, Transakcje - Typ, Transakcje - Data KG, Transakcje - Kwota pierwotna, Transakcje - Saldo należne, Transakcje - Data KG, Obroty - Numer, Obroty - Kwota korekty, Obroty - Kwota rozliczenia, Obroty - Data od, Obroty - Data do</t>
  </si>
  <si>
    <t>Fundusz/Program, Kampania, Jednostka wdrażająca, Jednostka wystawiająca, Data KG od, Data KG do, Data przyjęcia od, Data przyjęcia do, Numer pierwotnej listy zleceń płatności, Numer listy zleceń płatności, Kod pomocy, Zaksięgowane/Niezaksięgowane, Opcja wydruku</t>
  </si>
  <si>
    <t>Lp., Jednostka wdrożeniowa, Numer listy pierwotnej, Numer listy zleceń płatności, Zlecenie płatności, Nazwa i ID beneficjenta, Numer rejestracyjny wniosku o płatność, Kod pomocy/Kod budżetowy Komisji Europejskiej, Kod krajowej pozycji budżetowej, Numer i data decyzji, Rodzaj pomocy, Kwota przyznanej płatności - Kwota ogółem PLN, Kwota przyznanej płatności - Środki UE %, Kwota przyznanej płatności - Środki krajowe %</t>
  </si>
  <si>
    <t>Lp., Data KG rozliczenia płatności zaliczkowej z płatnością końcową, Nazwa beneficjenta, Teryt, ID beneficjenta, Numer referencyjny ZP zaliczkowego, Nazwa beneficjenta zaliczkowego, ID beneficjenta zaliczkowego, Numer transakcji w module Należności/wypłacona zaliczka, Kod pomocy KE dla płatności zaliczkowej, Kwota zrealizowanej płatności zaliczkowej, Numer referencyjny ZP zaliczkowego - dla kodu pomocy KE podstawowego, Numer referencyjny ZP zaliczkowego - dla kodu pomocy KE z dyscypliną, Kod pomocy KE ZP końcowego - dla ZP bez dyscypliny, Kod pomocy KE ZP końcowego - dla ZP z dyscypliną, Teryt, Źródło finansowania, Kwota ZP końcowego - dla kodu pomocy KE podstawowego, Kwota ZP końcowego - dla kodu pomocy KE z dyscypliną, Kwota ZP końcowego - w ramach różnych kodów KE dla działania, Kwota nierozliczonej zaliczki - dla kodu pomocy KE podstawowego, Kwota nierozliczonej zaliczki - dla kodu pomocy KE z dyscypliną, Kwota ZP końcowego do wypłaty po potrąceniu zaliczki</t>
  </si>
  <si>
    <t>Fundusz, Kampania, Teryt, Numer LZP od, Numer LZP do, Data utworzenia LZP od, Data utworzenia LZP do, Numer ZP, Numer beneficjenta, Wsytrzymanie płatności na poziomie siedziby beneficjenta, Wykluczony</t>
  </si>
  <si>
    <t>NUMER LZP
Lp., Numer LZP, Numer ZP, Nazwa beneficjenta, Kwota, Źródło finansowania - kod, Źródło finansowania - kwota, Teryt, Nazwa wstrz. zlecenia, Wstrzymanie siedziba, Numer umowy/decyzji, Wykluczony
PODSUMOWANIE PO KAMPANII
Kampania, Liczba ZP, Kwota ogółem, Źródło finansowania - kod, Źródło finansowania - kwota
PODSUMOWANIE PO KODZIE POMOCY
Kampania, Liczba ZP, Kwota ogółem, Źródło finansowania - kod, Źródło finansowania - kwota
PODSUMOWANIE DLA LZP
Kampania, Liczba ZP, Kwota ogółem, Źródło finansowania - kod, Źródło finansowania - kwota
PODSUMOWANIE DLA TERYTU
Kampania, Liczba ZP, Kwota ogółem, Źródło finansowania - kod, Źródło finansowania - kwota
PODSUMOWANIE DLA KODU POMOCY I KAMPANII
Kod pomocy i kampania, Liczba ZP, Kwota ogółem, Źródło finansowania - kod, Źródło finansowania - kwota</t>
  </si>
  <si>
    <t>Program, Kampania, Typ raportu, Rodzaj dokumentu, Numer LZP, Status, Wstrzymane, Kod wstrzymania, Data przyjęcia dokumentu od…do, Data KG od…do, Kiedy zaksięgowano w ZOB, Oś, Działanie, Schemat, Pakiet, Wariant, Teryt, Konto, Źródło finansowania</t>
  </si>
  <si>
    <t>Numer ZK, Numer ZP, Numer LZP, ID beneficjenta, Data przyjęcia, Data KG, Konto, Dt, Ct, Status, Login, Nazwa wstrzymania</t>
  </si>
  <si>
    <t>Od daty księgowania, Do daty księgowania, Nazwa okresu</t>
  </si>
  <si>
    <t>Poziom sprawozdawczości, Kontekst sprawozdawczości, Nazwa układu, ID zlecenia, ID zestawu ksiąg, Segment bilansujący, Segment konta, Konto zbiorcze, Znacznik przesłania, Data KG, Waluta, Kategoria faktury sprzedażowej, Kategoria noty debetowej, Kategoria obciążenia zwrotnego, Kategoria noty kredytowej, Kategoria rozliczeń NK, Kategoria korekty, Kategori wpłaty handlowej, Kategorie innych wpłat, Kategoria należności wekslowych, Nieuwzględnienie kategorii zaokrąglonych, Waluta</t>
  </si>
  <si>
    <t>Kategoria, Wzorzec konta, Waluta, Waluta obca - Debet, Waluta obca - Kredyt, Waluta podstawowa - Debt, Waluta podstawowa - Kredyt</t>
  </si>
  <si>
    <t>Numer, Z dnia, Znak sprawy</t>
  </si>
  <si>
    <t>Czy do DK wpłynęła informacja o przetworzeniu wyciągu bankowego -P-IW/10 sporządzona przez DF?, Czy na wyciągu bankowym w module "Zarządzanie środkami pieniężnymi": poszczególne pozycje "sum kontrolnych" są zgodne kwotowo z pozycjami "sum linii"?, Czy łaczna kwota "Płatności" i Wpłat" na wyciągu bankowym w module "Zarządzanie środkami pieniężnymi" jest zgodna z kwotą utworzonego w KG dokumentu?, Czy data KG wyciągu bankowego w module "Zarządzanie środkami pieniężnymi" odpowiada dacie KG utworzonego w KG dokumentu?, Czy numer wyciągu bankowego w module "Zarządzanie środkami pieniężnymi" wykazuje zgodność z pozycją "Opis" utworzonego w KG dokumentu?, Czy dokonano elektronicznej archiwizacji wyciągu bankowego?</t>
  </si>
  <si>
    <t>nd</t>
  </si>
  <si>
    <t>Księga Główna, przykład w zakł. DK UE 33, inny format</t>
  </si>
  <si>
    <t>Księga Główna, raport do usunięcia</t>
  </si>
  <si>
    <t>n/d</t>
  </si>
  <si>
    <t>Zobowiązania; przykład w zakł. DK UE 57, inny format</t>
  </si>
  <si>
    <t>Zobowiązania, przykład w zakł. DK UE 85</t>
  </si>
  <si>
    <t>Zobowiązania, przykład w zakł. DK UE 68</t>
  </si>
  <si>
    <t>Zobowiązania, przykład w zakł. DK UE 70</t>
  </si>
  <si>
    <t>Zobowiązania, przykład w zakł. DK UE 72</t>
  </si>
  <si>
    <t>Zobowiązania, przykład w zakł. DK UE 78</t>
  </si>
  <si>
    <t>Zobowiązania, przykład w zakł. DK UE 81</t>
  </si>
  <si>
    <t>Zobowiązania, przykład w zakł. DK UE 86</t>
  </si>
  <si>
    <t>Zobowiązania, przykład w zakł. DK UE 90</t>
  </si>
  <si>
    <t>Zobowiązania, przykład w zakł. DK UE 93</t>
  </si>
  <si>
    <t>Zobowiązania, przykład w zakł. DK UE 98</t>
  </si>
  <si>
    <t>Zobowiązania, przykład w zakł. DK UE 102</t>
  </si>
  <si>
    <t>Zobowiązania, przykład w zakł. DK UE 104</t>
  </si>
  <si>
    <t>Zobowiązania, przykład w zakł. DK UE 110</t>
  </si>
  <si>
    <t>Należności, przykład w zakł. DK UE 122,123 (raport połączony)</t>
  </si>
  <si>
    <t>Księga Główna, przykład w zakł. DK UE 33</t>
  </si>
  <si>
    <t>EBS_UE                                                                                                                                              Sporządził:</t>
  </si>
  <si>
    <t xml:space="preserve">Wydruk karty kontrolnej </t>
  </si>
  <si>
    <t>Typ raportu, konta bilansowe, Okres początkowy, Okres końcowy, Porządkowanie wg, Strona x z y</t>
  </si>
  <si>
    <t>Numer sekwencyjny,Partia, Kategoria ,Data KG, Numer dokumentu, Konto , Kwota</t>
  </si>
  <si>
    <t>Ilośc rekordów w raporcie uzależniona jest od zakresu dat</t>
  </si>
  <si>
    <t>Oracle e-Business Suite 11.5.1                                                            EBSUE - Dziennik Polska PL/SQL</t>
  </si>
  <si>
    <t xml:space="preserve">      Zestaw Ksiąg: SG_EFOiGR_EBS_UE                                                                                                              Data wydruku: </t>
  </si>
  <si>
    <t xml:space="preserve">          Okres od: CZE-22                                                                                                                                             Strona: 1 z 3</t>
  </si>
  <si>
    <t xml:space="preserve">          Okres do: CZE-22                        </t>
  </si>
  <si>
    <t xml:space="preserve">               Rok: 2022                          </t>
  </si>
  <si>
    <t xml:space="preserve">       Typ raportu: Wartość końcowa               </t>
  </si>
  <si>
    <t xml:space="preserve">   Konta bilansowe: Nie                           </t>
  </si>
  <si>
    <t xml:space="preserve">                                                                                                                               Obroty OPR                          </t>
  </si>
  <si>
    <t xml:space="preserve"> Numer sekwencyjny: 1                     Partia:                                                </t>
  </si>
  <si>
    <t xml:space="preserve">2 Kategoria:   </t>
  </si>
  <si>
    <t xml:space="preserve">           Data KG: </t>
  </si>
  <si>
    <t xml:space="preserve">         Dziennik: </t>
  </si>
  <si>
    <t xml:space="preserve">                                                       Opis:        </t>
  </si>
  <si>
    <t xml:space="preserve">            Źródło: </t>
  </si>
  <si>
    <t xml:space="preserve">      Rachunek bankowy:                                                                         Zaksięgował:</t>
  </si>
  <si>
    <t xml:space="preserve">               Typ:</t>
  </si>
  <si>
    <t xml:space="preserve">          Dokument:</t>
  </si>
  <si>
    <t>Konto                                                                                                                                                     Debet               Kredyt</t>
  </si>
  <si>
    <t>------------------------------------------------------------------------------------------------------------------------------------------ -------------------- --------------------</t>
  </si>
  <si>
    <t xml:space="preserve">                                                                                                  </t>
  </si>
  <si>
    <t xml:space="preserve"> Numer sekwencyjny: 2                     Partia:</t>
  </si>
  <si>
    <t xml:space="preserve">                         Kategoria:   </t>
  </si>
  <si>
    <t xml:space="preserve">           Data </t>
  </si>
  <si>
    <t xml:space="preserve">                                            </t>
  </si>
  <si>
    <t xml:space="preserve">      Opis:        </t>
  </si>
  <si>
    <t xml:space="preserve">            Źródło:</t>
  </si>
  <si>
    <t xml:space="preserve">   Rachunek bankowy:                                          Zaksięgował: </t>
  </si>
  <si>
    <t xml:space="preserve">               Typ: </t>
  </si>
  <si>
    <t xml:space="preserve">          Dokument: </t>
  </si>
  <si>
    <t xml:space="preserve">                                                                                                    </t>
  </si>
  <si>
    <t xml:space="preserve"> Numer sekwencyjny: 3        </t>
  </si>
  <si>
    <t xml:space="preserve">             Partia:                          Kategoria:   </t>
  </si>
  <si>
    <t xml:space="preserve">           Data KG:</t>
  </si>
  <si>
    <t xml:space="preserve">         Dziennik:                                               </t>
  </si>
  <si>
    <t xml:space="preserve">   Opis:        </t>
  </si>
  <si>
    <t xml:space="preserve">       Rachunek bankowy: </t>
  </si>
  <si>
    <t xml:space="preserve">                                        Zaksięgował: </t>
  </si>
  <si>
    <t xml:space="preserve">                                                                                                </t>
  </si>
  <si>
    <t xml:space="preserve"> Numer sekwencyjny: 4     </t>
  </si>
  <si>
    <t xml:space="preserve">                Partia: </t>
  </si>
  <si>
    <t xml:space="preserve">  Kategoria:   </t>
  </si>
  <si>
    <t xml:space="preserve">        Dziennik:                                                       Opis:       </t>
  </si>
  <si>
    <t xml:space="preserve">     Rachunek bankowy:                                                                         Zaksięgował: </t>
  </si>
  <si>
    <t xml:space="preserve">                                                                                                                      Razem dla strony                     0.00             </t>
  </si>
  <si>
    <t xml:space="preserve">      Zestaw Ksiąg:                       </t>
  </si>
  <si>
    <t xml:space="preserve">                                                                                        Data wydruku: </t>
  </si>
  <si>
    <t xml:space="preserve">          Okres od:                           </t>
  </si>
  <si>
    <t xml:space="preserve">                                                                                                                  Strona: 2 z 3</t>
  </si>
  <si>
    <t xml:space="preserve">          Okres do:                  </t>
  </si>
  <si>
    <t xml:space="preserve">                                                                                                                          Z przeniesienia              </t>
  </si>
  <si>
    <t xml:space="preserve"> Numer sekwencyjny: 5                     Partia: </t>
  </si>
  <si>
    <t xml:space="preserve">                        Kategoria:   </t>
  </si>
  <si>
    <t xml:space="preserve">           Data KG:        </t>
  </si>
  <si>
    <t xml:space="preserve">  Dziennik:                     </t>
  </si>
  <si>
    <t xml:space="preserve">                            Opis:       </t>
  </si>
  <si>
    <t xml:space="preserve">          Rachunek bankowy:</t>
  </si>
  <si>
    <t xml:space="preserve">                                           Zaksięgował: </t>
  </si>
  <si>
    <t xml:space="preserve"> Numer sekwencyjny: 6                   </t>
  </si>
  <si>
    <t xml:space="preserve">  Partia: </t>
  </si>
  <si>
    <t xml:space="preserve">  Dziennik: </t>
  </si>
  <si>
    <t xml:space="preserve">                                                   Opis:        </t>
  </si>
  <si>
    <t xml:space="preserve">          Rachunek bankowy:                                              Zaksięgował:</t>
  </si>
  <si>
    <t xml:space="preserve"> Numer sekwencyjny: 7                     Partia:</t>
  </si>
  <si>
    <t xml:space="preserve">  Kategoria:  </t>
  </si>
  <si>
    <t xml:space="preserve">                                                     Opis:       </t>
  </si>
  <si>
    <t xml:space="preserve">       Rachunek bankowy:                                                                         Zaksięgował: </t>
  </si>
  <si>
    <t xml:space="preserve"> Numer sekwencyjny: 8                    </t>
  </si>
  <si>
    <t xml:space="preserve"> Partia:                          Kategoria:   </t>
  </si>
  <si>
    <t xml:space="preserve">                             Opis:       </t>
  </si>
  <si>
    <t xml:space="preserve">          Rachunek bankowy:                                           Zaksięgował:</t>
  </si>
  <si>
    <t xml:space="preserve"> Numer sekwencyjny: 9                     Partia: </t>
  </si>
  <si>
    <t xml:space="preserve">         Dziennik:                                                    Opis:        </t>
  </si>
  <si>
    <t xml:space="preserve">         Rachunek bankowy:                                       Zaksięgował:</t>
  </si>
  <si>
    <t xml:space="preserve">                                                                                                                      Razem dla strony               </t>
  </si>
  <si>
    <t xml:space="preserve">      Zestaw Ksiąg:                          </t>
  </si>
  <si>
    <t xml:space="preserve">                                                                               Data wydruku: </t>
  </si>
  <si>
    <t xml:space="preserve">          Okres od:            </t>
  </si>
  <si>
    <t xml:space="preserve">                                                                                                                                  Strona: 3 z 3</t>
  </si>
  <si>
    <t xml:space="preserve">          Okres do:                     </t>
  </si>
  <si>
    <t xml:space="preserve">                                                                                                                          Z przeniesienia             </t>
  </si>
  <si>
    <t xml:space="preserve"> Numer sekwencyjny: 10                    Partia: </t>
  </si>
  <si>
    <t xml:space="preserve">  Kategoria:</t>
  </si>
  <si>
    <t xml:space="preserve">         Dziennik:                                                      Opis:        </t>
  </si>
  <si>
    <t xml:space="preserve">  Rachunek bankowy:                                                                         Zaksięgował: </t>
  </si>
  <si>
    <t xml:space="preserve"> Numer sekwencyjny: 11                    Partia: </t>
  </si>
  <si>
    <t xml:space="preserve">                    Kategoria:   </t>
  </si>
  <si>
    <t xml:space="preserve">        Dziennik:                                 </t>
  </si>
  <si>
    <t xml:space="preserve">          Opis:        </t>
  </si>
  <si>
    <t xml:space="preserve">          Rachunek bankowy:                                     </t>
  </si>
  <si>
    <t xml:space="preserve">     Zaksięgował: </t>
  </si>
  <si>
    <t xml:space="preserve">                 </t>
  </si>
  <si>
    <t xml:space="preserve"> Numer sekwencyjny: 12                    Partia: </t>
  </si>
  <si>
    <t xml:space="preserve">                       Kategoria:  </t>
  </si>
  <si>
    <t xml:space="preserve">        Dziennik:                                               </t>
  </si>
  <si>
    <t xml:space="preserve">     Opis:        </t>
  </si>
  <si>
    <t xml:space="preserve">          Rachunek bankowy: </t>
  </si>
  <si>
    <t xml:space="preserve">                                          Zaksięgował: </t>
  </si>
  <si>
    <t xml:space="preserve"> Numer sekwencyjny: 13                    Partia:</t>
  </si>
  <si>
    <t xml:space="preserve">                       Kategoria:   </t>
  </si>
  <si>
    <t xml:space="preserve">                                                Opis:        </t>
  </si>
  <si>
    <t xml:space="preserve">          Rachunek bankowy:                                            Zaksięgował:</t>
  </si>
  <si>
    <t xml:space="preserve">                                                                                                                      Razem dla strony                  </t>
  </si>
  <si>
    <t xml:space="preserve">                                                                                                                     Razem dla raportu                 </t>
  </si>
  <si>
    <t xml:space="preserve">                                                                                                                                           ==================== ====================</t>
  </si>
  <si>
    <t xml:space="preserve">                                                                                                                            Obroty OPR               </t>
  </si>
  <si>
    <t>Księga Główna; przykład w zakł. DK UE 7</t>
  </si>
  <si>
    <r>
      <t xml:space="preserve">Zobowiązania; przykład </t>
    </r>
    <r>
      <rPr>
        <sz val="11"/>
        <rFont val="Calibri"/>
        <family val="2"/>
        <charset val="238"/>
        <scheme val="minor"/>
      </rPr>
      <t>jedej z kart</t>
    </r>
    <r>
      <rPr>
        <sz val="11"/>
        <color rgb="FFFF0000"/>
        <rFont val="Calibri"/>
        <family val="2"/>
        <charset val="238"/>
        <scheme val="minor"/>
      </rPr>
      <t xml:space="preserve"> </t>
    </r>
    <r>
      <rPr>
        <sz val="11"/>
        <color theme="1"/>
        <rFont val="Calibri"/>
        <family val="2"/>
        <charset val="238"/>
        <scheme val="minor"/>
      </rPr>
      <t>w zakł. DK UE 59
Więcej wzorów kart kontrolnych znajduje się w odrępbym załączniku</t>
    </r>
  </si>
  <si>
    <t>nie ustalono</t>
  </si>
  <si>
    <t>Rekomendacja Konsultanta - ponieważ modyfikacja jest w wymaganiach, sugerujemy usunięcie tej pozycji z listy raportów</t>
  </si>
  <si>
    <t>DK UE 1</t>
  </si>
  <si>
    <t>DK UE 2</t>
  </si>
  <si>
    <t>DK UE 3</t>
  </si>
  <si>
    <t>DK UE 4</t>
  </si>
  <si>
    <t>DK UE 5</t>
  </si>
  <si>
    <t>DK UE 6</t>
  </si>
  <si>
    <t>DK UE 7</t>
  </si>
  <si>
    <t>DK UE 8</t>
  </si>
  <si>
    <t>DK UE 9</t>
  </si>
  <si>
    <t>DK UE 10</t>
  </si>
  <si>
    <t>DK UE 11</t>
  </si>
  <si>
    <t>DK UE 12</t>
  </si>
  <si>
    <t>DK UE 13</t>
  </si>
  <si>
    <t>DK UE 14</t>
  </si>
  <si>
    <t>DK UE 15</t>
  </si>
  <si>
    <t>DK UE 16</t>
  </si>
  <si>
    <t>DK UE 17</t>
  </si>
  <si>
    <t>DK UE 18</t>
  </si>
  <si>
    <t>DK UE 19</t>
  </si>
  <si>
    <t>DK UE 20</t>
  </si>
  <si>
    <t>DK UE 21</t>
  </si>
  <si>
    <t>DK UE 21s</t>
  </si>
  <si>
    <t>DK UE 22</t>
  </si>
  <si>
    <t>DK UE 23</t>
  </si>
  <si>
    <t>DK UE 24</t>
  </si>
  <si>
    <t>DK UE 25</t>
  </si>
  <si>
    <t>DK UE 26</t>
  </si>
  <si>
    <t>DK UE 27</t>
  </si>
  <si>
    <t>DK UE 28</t>
  </si>
  <si>
    <t>DK UE 29</t>
  </si>
  <si>
    <t>DK UE 30</t>
  </si>
  <si>
    <t>DK UE 31</t>
  </si>
  <si>
    <t>DK UE 32.1</t>
  </si>
  <si>
    <t>DK UE 32.2</t>
  </si>
  <si>
    <t>DK UE 33</t>
  </si>
  <si>
    <t>DK UE 34</t>
  </si>
  <si>
    <t>DK UE 35</t>
  </si>
  <si>
    <t>DK UE 36</t>
  </si>
  <si>
    <t>DK UE 37</t>
  </si>
  <si>
    <t>DK UE 38</t>
  </si>
  <si>
    <t>DK UE 39</t>
  </si>
  <si>
    <t>DK UE 40</t>
  </si>
  <si>
    <t>DK UE 41</t>
  </si>
  <si>
    <t>DK UE 42</t>
  </si>
  <si>
    <t>DK UE 43</t>
  </si>
  <si>
    <t>DK UE 44.1</t>
  </si>
  <si>
    <t>DK UE 44.2</t>
  </si>
  <si>
    <t>DK UE 44.3</t>
  </si>
  <si>
    <t>DK UE 45</t>
  </si>
  <si>
    <t>DK UE 46</t>
  </si>
  <si>
    <t>DK UE 47</t>
  </si>
  <si>
    <t>DK UE 48</t>
  </si>
  <si>
    <t>DK UE 49</t>
  </si>
  <si>
    <t>DK UE 50</t>
  </si>
  <si>
    <t>DK UE 51</t>
  </si>
  <si>
    <t>DK UE 52</t>
  </si>
  <si>
    <t>DK UE 53</t>
  </si>
  <si>
    <t>DK UE 54</t>
  </si>
  <si>
    <t>DK UE 55</t>
  </si>
  <si>
    <t>DK UE 56</t>
  </si>
  <si>
    <t>DK UE 57</t>
  </si>
  <si>
    <t>DK UE 58</t>
  </si>
  <si>
    <t>DK UE 59</t>
  </si>
  <si>
    <t>DK UE 60</t>
  </si>
  <si>
    <t>DK UE 61</t>
  </si>
  <si>
    <t>DK UE 62</t>
  </si>
  <si>
    <t>DK UE 63</t>
  </si>
  <si>
    <t>DK UE 64a</t>
  </si>
  <si>
    <t>DK UE 64s</t>
  </si>
  <si>
    <t>DK UE 64wb</t>
  </si>
  <si>
    <t>DK UE 65</t>
  </si>
  <si>
    <t>DK UE 66</t>
  </si>
  <si>
    <t>DK UE 67</t>
  </si>
  <si>
    <t>DK UE 68</t>
  </si>
  <si>
    <t>DK UE 69</t>
  </si>
  <si>
    <t>DK UE 70</t>
  </si>
  <si>
    <t>DK UE 71</t>
  </si>
  <si>
    <t>DK UE 72</t>
  </si>
  <si>
    <t>DK UE 73</t>
  </si>
  <si>
    <t>DK UE 74</t>
  </si>
  <si>
    <t>DK UE 75</t>
  </si>
  <si>
    <t>DK UE 76</t>
  </si>
  <si>
    <t>DK UE 77</t>
  </si>
  <si>
    <t>DK UE 78</t>
  </si>
  <si>
    <t>DK UE 79</t>
  </si>
  <si>
    <t>DK UE 80</t>
  </si>
  <si>
    <t>DK UE 81</t>
  </si>
  <si>
    <t>DK UE 82</t>
  </si>
  <si>
    <t>DK UE 83</t>
  </si>
  <si>
    <t>DK UE 84</t>
  </si>
  <si>
    <t>DK UE 85</t>
  </si>
  <si>
    <t>DK UE 86</t>
  </si>
  <si>
    <t>DK UE 87</t>
  </si>
  <si>
    <t>DK UE 88</t>
  </si>
  <si>
    <t>DK UE 89</t>
  </si>
  <si>
    <t>DK UE 90</t>
  </si>
  <si>
    <t>DK UE 91</t>
  </si>
  <si>
    <t>DK UE 92</t>
  </si>
  <si>
    <t>DK UE 93</t>
  </si>
  <si>
    <t>DK UE 94</t>
  </si>
  <si>
    <t>DK UE 95</t>
  </si>
  <si>
    <t>DK UE 96</t>
  </si>
  <si>
    <t>DK UE 97</t>
  </si>
  <si>
    <t>DK UE 98</t>
  </si>
  <si>
    <t>DK UE 99</t>
  </si>
  <si>
    <t>DK UE 100</t>
  </si>
  <si>
    <t>DK UE 101</t>
  </si>
  <si>
    <t>DK UE 102</t>
  </si>
  <si>
    <t>DK UE 103</t>
  </si>
  <si>
    <t>DK UE 104</t>
  </si>
  <si>
    <t>DK UE 105</t>
  </si>
  <si>
    <t>DK UE 106</t>
  </si>
  <si>
    <t>DK UE 107</t>
  </si>
  <si>
    <t>DK UE 108</t>
  </si>
  <si>
    <t>DK UE 109</t>
  </si>
  <si>
    <t>DK UE 110</t>
  </si>
  <si>
    <t>DK UE 111</t>
  </si>
  <si>
    <t>DK UE 112</t>
  </si>
  <si>
    <t>DK UE 113</t>
  </si>
  <si>
    <t>DK UE 114</t>
  </si>
  <si>
    <t>DK UE 115</t>
  </si>
  <si>
    <t>DK UE 116</t>
  </si>
  <si>
    <t>DK UE 117</t>
  </si>
  <si>
    <t>DK UE 118</t>
  </si>
  <si>
    <t>DK UE 119</t>
  </si>
  <si>
    <t>DK UE 120</t>
  </si>
  <si>
    <t>DK UE 121</t>
  </si>
  <si>
    <t>DK UE 122</t>
  </si>
  <si>
    <t>DK UE 123</t>
  </si>
  <si>
    <t>DK UE 124</t>
  </si>
  <si>
    <t>DK UE 125</t>
  </si>
  <si>
    <t>DK UE 126</t>
  </si>
  <si>
    <t>DK UE 127</t>
  </si>
  <si>
    <t>DK UE 128</t>
  </si>
  <si>
    <t>DK UE 129</t>
  </si>
  <si>
    <t>DK UE 130</t>
  </si>
  <si>
    <t>DK UE 131</t>
  </si>
  <si>
    <t>DK UE 132</t>
  </si>
  <si>
    <t>DK UE 133</t>
  </si>
  <si>
    <t>DK UE 134</t>
  </si>
  <si>
    <t>DK UE 135</t>
  </si>
  <si>
    <t>DK UE 136</t>
  </si>
  <si>
    <t>DK UE 137</t>
  </si>
  <si>
    <t>DK UE 138</t>
  </si>
  <si>
    <t>DK UE 139</t>
  </si>
  <si>
    <t>DK UE 140</t>
  </si>
  <si>
    <t>DK UE 141</t>
  </si>
  <si>
    <t>DK UE 142</t>
  </si>
  <si>
    <t>DK UE 143</t>
  </si>
  <si>
    <t>DK UE 144</t>
  </si>
  <si>
    <t>DK UE 145</t>
  </si>
  <si>
    <t>DK UE 146</t>
  </si>
  <si>
    <t>DK UE 147</t>
  </si>
  <si>
    <t>DK UE 148</t>
  </si>
  <si>
    <t>DK UE 149</t>
  </si>
  <si>
    <t>DK UE 150</t>
  </si>
  <si>
    <t>DK UE 151</t>
  </si>
  <si>
    <t>DK UE 152</t>
  </si>
  <si>
    <t>DK UE 153</t>
  </si>
  <si>
    <t>DK UE 154</t>
  </si>
  <si>
    <t>DK UE 155</t>
  </si>
  <si>
    <t>DK UE 156</t>
  </si>
  <si>
    <t>DK UE 157</t>
  </si>
  <si>
    <t>DK UE 158</t>
  </si>
  <si>
    <t>DK UE 159</t>
  </si>
  <si>
    <t>DK UE 160</t>
  </si>
  <si>
    <t>DK UE 161</t>
  </si>
  <si>
    <t>DK UE 162</t>
  </si>
  <si>
    <t>DK UE 163</t>
  </si>
  <si>
    <t>DK UE 164</t>
  </si>
  <si>
    <t>DK UE 165</t>
  </si>
  <si>
    <t>DK UE 166</t>
  </si>
  <si>
    <t>DK UE 167</t>
  </si>
  <si>
    <t>DK UE 168</t>
  </si>
  <si>
    <t>DK UE 169</t>
  </si>
  <si>
    <t>DK UE 170</t>
  </si>
  <si>
    <t>DK UE 171</t>
  </si>
  <si>
    <t>DK UE 172</t>
  </si>
  <si>
    <t>DK UE 173</t>
  </si>
  <si>
    <t>DK UE 174</t>
  </si>
  <si>
    <t>DK UE 175</t>
  </si>
  <si>
    <t>DK UE 176</t>
  </si>
  <si>
    <t>DK UE 177</t>
  </si>
  <si>
    <t>DK UE 178</t>
  </si>
  <si>
    <t>DK UE 179</t>
  </si>
  <si>
    <t>DK UE 180</t>
  </si>
  <si>
    <t>DK UE 181</t>
  </si>
  <si>
    <t>DK UE 182</t>
  </si>
  <si>
    <t>DK UE 183</t>
  </si>
  <si>
    <t>DK UE 184</t>
  </si>
  <si>
    <t>DK UE 185</t>
  </si>
  <si>
    <t>DK UE 186</t>
  </si>
  <si>
    <t>DK UE 187</t>
  </si>
  <si>
    <t>DK UE 188</t>
  </si>
  <si>
    <t>DK UE 189</t>
  </si>
  <si>
    <t>DK UE 190</t>
  </si>
  <si>
    <t>DK UE 191</t>
  </si>
  <si>
    <t>DK UE 192</t>
  </si>
  <si>
    <t>DK UE 193</t>
  </si>
  <si>
    <t>DK UE 194</t>
  </si>
  <si>
    <t>DK UE 195</t>
  </si>
  <si>
    <t>DK UE 196</t>
  </si>
  <si>
    <t>DK UE 197</t>
  </si>
  <si>
    <t>DK UE 198</t>
  </si>
  <si>
    <t>DK UE 199</t>
  </si>
  <si>
    <t>DK UE 200</t>
  </si>
  <si>
    <t>DK UE 201</t>
  </si>
  <si>
    <t>DK UE 202</t>
  </si>
  <si>
    <t>DK UE 203</t>
  </si>
  <si>
    <t>DK UE 204</t>
  </si>
  <si>
    <t>DK UE 205</t>
  </si>
  <si>
    <t>DK UE 206</t>
  </si>
  <si>
    <t>DK UE 207</t>
  </si>
  <si>
    <t>DK UE 208</t>
  </si>
  <si>
    <t>DK UE 209</t>
  </si>
  <si>
    <t>DK UE 210</t>
  </si>
  <si>
    <t>DK UE 211</t>
  </si>
  <si>
    <t>DK UE 212</t>
  </si>
  <si>
    <t>DK UE 213</t>
  </si>
  <si>
    <t>DK UE 214</t>
  </si>
  <si>
    <t>DK UE 215</t>
  </si>
  <si>
    <t>DK UE 216</t>
  </si>
  <si>
    <t>DK UE 217</t>
  </si>
  <si>
    <t>DK UE 218</t>
  </si>
  <si>
    <t>DK UE 219</t>
  </si>
  <si>
    <t>DK UE 220</t>
  </si>
  <si>
    <t>DK UE 221</t>
  </si>
  <si>
    <t>DK UE 222</t>
  </si>
  <si>
    <t>DK UE 223</t>
  </si>
  <si>
    <t>DK UE 224</t>
  </si>
  <si>
    <t>DK UE 225</t>
  </si>
  <si>
    <t>DK UE 226</t>
  </si>
  <si>
    <t>DK UE 227</t>
  </si>
  <si>
    <t>DK UE 228</t>
  </si>
  <si>
    <t>DK UE 229</t>
  </si>
  <si>
    <t>DK UE 230</t>
  </si>
  <si>
    <t>DK UE 231</t>
  </si>
  <si>
    <t>DK UE 232</t>
  </si>
  <si>
    <t>DK UE 233</t>
  </si>
  <si>
    <t>DK UE 234</t>
  </si>
  <si>
    <t>DK UE 235</t>
  </si>
  <si>
    <t>DK UE 236</t>
  </si>
  <si>
    <t>DK UE 237</t>
  </si>
  <si>
    <t>DK UE 238</t>
  </si>
  <si>
    <t>DK UE 239</t>
  </si>
  <si>
    <t>DK UE 240</t>
  </si>
  <si>
    <t>DK UE 241</t>
  </si>
  <si>
    <t>DK UE 242</t>
  </si>
  <si>
    <t>DK UE 243</t>
  </si>
  <si>
    <t>DK UE 244</t>
  </si>
  <si>
    <t>DK UE 245</t>
  </si>
  <si>
    <t>DK UE 246</t>
  </si>
  <si>
    <t>DK UE 247</t>
  </si>
  <si>
    <t>DK UE 248</t>
  </si>
  <si>
    <t>DK UE 249</t>
  </si>
  <si>
    <t>DK UE 250</t>
  </si>
  <si>
    <t>DK UE 251</t>
  </si>
  <si>
    <t>DK UE 252</t>
  </si>
  <si>
    <t>DK UE 253</t>
  </si>
  <si>
    <t>DK UE 254</t>
  </si>
  <si>
    <t>DK UE 255</t>
  </si>
  <si>
    <t>DK UE 256</t>
  </si>
  <si>
    <t>DK UE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</si>
</sst>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charset val="238"/>
      <scheme val="minor"/>
    </font>
    <font>
      <u/>
      <sz val="11"/>
      <color theme="10"/>
      <name val="Calibri"/>
      <family val="2"/>
      <charset val="238"/>
      <scheme val="minor"/>
    </font>
    <font>
      <sz val="11"/>
      <name val="Calibri"/>
      <family val="2"/>
      <charset val="238"/>
      <scheme val="minor"/>
    </font>
    <font>
      <sz val="11"/>
      <color rgb="FF000000"/>
      <name val="Calibri"/>
      <family val="2"/>
      <charset val="238"/>
      <scheme val="minor"/>
    </font>
    <font>
      <b/>
      <sz val="12"/>
      <color rgb="FF000000"/>
      <name val="Arial"/>
      <family val="2"/>
      <charset val="238"/>
    </font>
    <font>
      <sz val="12"/>
      <color rgb="FF000000"/>
      <name val="Arial"/>
      <family val="2"/>
      <charset val="238"/>
    </font>
    <font>
      <b/>
      <i/>
      <sz val="12"/>
      <color rgb="FF000000"/>
      <name val="Arial"/>
      <family val="2"/>
      <charset val="238"/>
    </font>
    <font>
      <b/>
      <sz val="18"/>
      <color rgb="FF000000"/>
      <name val="Arial"/>
      <family val="2"/>
      <charset val="238"/>
    </font>
    <font>
      <b/>
      <sz val="11"/>
      <color rgb="FF000000"/>
      <name val="Arial"/>
      <family val="2"/>
      <charset val="238"/>
    </font>
    <font>
      <i/>
      <sz val="11"/>
      <color rgb="FF000000"/>
      <name val="Arial"/>
      <family val="2"/>
      <charset val="238"/>
    </font>
    <font>
      <sz val="16"/>
      <color rgb="FF000000"/>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b/>
      <sz val="11"/>
      <color rgb="FF000000"/>
      <name val="Calibri"/>
      <family val="2"/>
      <charset val="238"/>
      <scheme val="minor"/>
    </font>
    <font>
      <sz val="10"/>
      <color rgb="FF000000"/>
      <name val="Calibri"/>
      <family val="2"/>
      <charset val="238"/>
      <scheme val="minor"/>
    </font>
    <font>
      <b/>
      <sz val="10"/>
      <color rgb="FF000000"/>
      <name val="Calibri"/>
      <family val="2"/>
      <charset val="238"/>
      <scheme val="minor"/>
    </font>
    <font>
      <sz val="10"/>
      <color rgb="FF000000"/>
      <name val="Times New Roman"/>
      <family val="1"/>
      <charset val="238"/>
    </font>
    <font>
      <sz val="9"/>
      <color rgb="FF000000"/>
      <name val="Times New Roman"/>
      <family val="1"/>
      <charset val="238"/>
    </font>
    <font>
      <b/>
      <sz val="10"/>
      <color rgb="FF000000"/>
      <name val="Times New Roman"/>
      <family val="1"/>
      <charset val="238"/>
    </font>
    <font>
      <b/>
      <u/>
      <sz val="10"/>
      <color rgb="FF000000"/>
      <name val="Times New Roman"/>
      <family val="1"/>
      <charset val="238"/>
    </font>
    <font>
      <sz val="8"/>
      <color rgb="FF000000"/>
      <name val="Times New Roman"/>
      <family val="1"/>
      <charset val="238"/>
    </font>
    <font>
      <b/>
      <sz val="8"/>
      <color rgb="FF000000"/>
      <name val="Times New Roman"/>
      <family val="1"/>
      <charset val="238"/>
    </font>
    <font>
      <sz val="7.5"/>
      <color rgb="FF000000"/>
      <name val="Verdana"/>
      <family val="2"/>
      <charset val="238"/>
    </font>
    <font>
      <sz val="8"/>
      <color rgb="FF000000"/>
      <name val="Verdana"/>
      <family val="2"/>
      <charset val="238"/>
    </font>
    <font>
      <b/>
      <sz val="11"/>
      <color rgb="FF000000"/>
      <name val="Times New Roman"/>
      <family val="1"/>
      <charset val="238"/>
    </font>
    <font>
      <sz val="11"/>
      <color rgb="FF000000"/>
      <name val="Times New Roman"/>
      <family val="1"/>
      <charset val="238"/>
    </font>
    <font>
      <b/>
      <sz val="7"/>
      <color rgb="FF000000"/>
      <name val="Times New Roman"/>
      <family val="1"/>
      <charset val="238"/>
    </font>
    <font>
      <b/>
      <i/>
      <sz val="11"/>
      <color rgb="FF1F4E79"/>
      <name val="Calibri Light"/>
      <family val="2"/>
      <charset val="238"/>
    </font>
    <font>
      <sz val="11"/>
      <color rgb="FF000000"/>
      <name val="Verdana"/>
      <family val="2"/>
      <charset val="238"/>
    </font>
    <font>
      <b/>
      <sz val="14"/>
      <color rgb="FF000000"/>
      <name val="Verdana"/>
      <family val="2"/>
      <charset val="238"/>
    </font>
    <font>
      <b/>
      <sz val="18"/>
      <color rgb="FF000000"/>
      <name val="Verdana"/>
      <family val="2"/>
      <charset val="238"/>
    </font>
    <font>
      <sz val="12"/>
      <color rgb="FF000000"/>
      <name val="Verdana"/>
      <family val="2"/>
      <charset val="238"/>
    </font>
    <font>
      <b/>
      <sz val="12"/>
      <color rgb="FF000000"/>
      <name val="Verdana"/>
      <family val="2"/>
      <charset val="238"/>
    </font>
    <font>
      <b/>
      <sz val="7"/>
      <color rgb="FF000000"/>
      <name val="Verdana"/>
      <family val="2"/>
      <charset val="238"/>
    </font>
    <font>
      <sz val="7"/>
      <color rgb="FF000000"/>
      <name val="Verdana"/>
      <family val="2"/>
      <charset val="238"/>
    </font>
    <font>
      <b/>
      <u/>
      <sz val="11"/>
      <color rgb="FF000000"/>
      <name val="Verdana"/>
      <family val="2"/>
      <charset val="238"/>
    </font>
    <font>
      <sz val="10"/>
      <color rgb="FF000000"/>
      <name val="Verdana"/>
      <family val="2"/>
      <charset val="238"/>
    </font>
    <font>
      <b/>
      <sz val="10"/>
      <color rgb="FF000000"/>
      <name val="Verdana"/>
      <family val="2"/>
      <charset val="238"/>
    </font>
    <font>
      <sz val="7"/>
      <name val="Verdana"/>
      <family val="2"/>
      <charset val="238"/>
    </font>
    <font>
      <sz val="10"/>
      <color rgb="FF000000"/>
      <name val="Cambria"/>
      <family val="1"/>
      <charset val="238"/>
    </font>
    <font>
      <sz val="11"/>
      <color rgb="FF0070C0"/>
      <name val="Cambria"/>
      <family val="1"/>
      <charset val="238"/>
    </font>
    <font>
      <b/>
      <sz val="12"/>
      <color rgb="FF000000"/>
      <name val="Times New Roman"/>
      <family val="1"/>
      <charset val="238"/>
    </font>
    <font>
      <sz val="8"/>
      <color rgb="FF000000"/>
      <name val="Calibri"/>
      <family val="2"/>
      <charset val="238"/>
      <scheme val="minor"/>
    </font>
    <font>
      <b/>
      <sz val="8"/>
      <color rgb="FF000000"/>
      <name val="Calibri"/>
      <family val="2"/>
      <charset val="238"/>
      <scheme val="minor"/>
    </font>
    <font>
      <sz val="8"/>
      <color rgb="FFFFFFFF"/>
      <name val="Calibri"/>
      <family val="2"/>
      <charset val="238"/>
      <scheme val="minor"/>
    </font>
    <font>
      <sz val="11"/>
      <color rgb="FF000000"/>
      <name val="Czcionka tekstu podstawowego"/>
    </font>
    <font>
      <sz val="9"/>
      <color rgb="FF000000"/>
      <name val="Arial"/>
      <family val="2"/>
      <charset val="238"/>
    </font>
    <font>
      <b/>
      <sz val="9"/>
      <color rgb="FF000000"/>
      <name val="Arial"/>
      <family val="2"/>
      <charset val="238"/>
    </font>
    <font>
      <b/>
      <i/>
      <sz val="10"/>
      <color rgb="FF000000"/>
      <name val="Arial"/>
      <family val="2"/>
      <charset val="238"/>
    </font>
    <font>
      <sz val="12"/>
      <color rgb="FF000000"/>
      <name val="Times New Roman"/>
      <family val="1"/>
      <charset val="238"/>
    </font>
    <font>
      <sz val="7"/>
      <color rgb="FF000000"/>
      <name val="Arial"/>
      <family val="2"/>
      <charset val="238"/>
    </font>
    <font>
      <sz val="12"/>
      <color indexed="8"/>
      <name val="Times New Roman"/>
      <family val="1"/>
      <charset val="238"/>
    </font>
    <font>
      <sz val="10"/>
      <color indexed="8"/>
      <name val="Arial"/>
      <family val="2"/>
      <charset val="238"/>
    </font>
    <font>
      <sz val="10"/>
      <color rgb="FF000080"/>
      <name val="Arial"/>
      <family val="2"/>
      <charset val="238"/>
    </font>
    <font>
      <sz val="9"/>
      <color rgb="FF000000"/>
      <name val="Arial Unicode MS"/>
      <family val="2"/>
      <charset val="238"/>
    </font>
    <font>
      <sz val="9"/>
      <color rgb="FF000000"/>
      <name val="Calibri"/>
      <family val="2"/>
      <charset val="238"/>
      <scheme val="minor"/>
    </font>
    <font>
      <sz val="12"/>
      <color rgb="FF000000"/>
      <name val="Calibri"/>
      <family val="2"/>
      <charset val="238"/>
      <scheme val="minor"/>
    </font>
    <font>
      <b/>
      <sz val="10"/>
      <color rgb="FF000080"/>
      <name val="Arial"/>
      <family val="2"/>
      <charset val="238"/>
    </font>
    <font>
      <sz val="11"/>
      <color rgb="FF000000"/>
      <name val="Arial"/>
      <family val="2"/>
      <charset val="238"/>
    </font>
    <font>
      <sz val="8"/>
      <color rgb="FF000000"/>
      <name val="Futura Bk"/>
    </font>
    <font>
      <b/>
      <sz val="8"/>
      <color rgb="FF000000"/>
      <name val="Futura Bk"/>
    </font>
    <font>
      <sz val="8.5"/>
      <color rgb="FF000000"/>
      <name val="Arial"/>
      <family val="2"/>
      <charset val="238"/>
    </font>
    <font>
      <sz val="10"/>
      <color rgb="FF000000"/>
      <name val="Arial Unicode MS"/>
      <family val="2"/>
      <charset val="238"/>
    </font>
    <font>
      <sz val="8"/>
      <name val="Calibri"/>
      <family val="2"/>
      <charset val="238"/>
      <scheme val="minor"/>
    </font>
    <font>
      <b/>
      <sz val="11"/>
      <color theme="1"/>
      <name val="Calibri"/>
      <family val="2"/>
      <charset val="238"/>
      <scheme val="minor"/>
    </font>
    <font>
      <sz val="8"/>
      <color rgb="FF222222"/>
      <name val="Arial"/>
      <family val="2"/>
      <charset val="238"/>
    </font>
    <font>
      <b/>
      <sz val="9"/>
      <color rgb="FF000000"/>
      <name val="Calibri"/>
      <family val="2"/>
      <charset val="238"/>
      <scheme val="minor"/>
    </font>
    <font>
      <sz val="9"/>
      <color rgb="FF222222"/>
      <name val="Calibri"/>
      <family val="2"/>
      <charset val="238"/>
      <scheme val="minor"/>
    </font>
    <font>
      <sz val="8"/>
      <color rgb="FF000000"/>
      <name val="Arial"/>
      <family val="2"/>
      <charset val="238"/>
    </font>
    <font>
      <b/>
      <sz val="9"/>
      <color rgb="FF000000"/>
      <name val="Verdana"/>
      <family val="2"/>
      <charset val="238"/>
    </font>
    <font>
      <b/>
      <sz val="8"/>
      <color rgb="FF000000"/>
      <name val="Arial"/>
      <family val="2"/>
      <charset val="238"/>
    </font>
    <font>
      <sz val="11"/>
      <color theme="1"/>
      <name val="Times New Roman"/>
      <family val="1"/>
    </font>
    <font>
      <b/>
      <sz val="11"/>
      <color theme="0"/>
      <name val="Arial"/>
      <family val="2"/>
      <charset val="238"/>
    </font>
    <font>
      <sz val="9"/>
      <color theme="1"/>
      <name val="Calibri"/>
      <family val="2"/>
      <charset val="238"/>
      <scheme val="minor"/>
    </font>
    <font>
      <sz val="11"/>
      <color rgb="FFFF0000"/>
      <name val="Calibri"/>
      <family val="2"/>
      <charset val="238"/>
      <scheme val="minor"/>
    </font>
  </fonts>
  <fills count="19">
    <fill>
      <patternFill patternType="none"/>
    </fill>
    <fill>
      <patternFill patternType="gray125"/>
    </fill>
    <fill>
      <patternFill patternType="solid">
        <fgColor rgb="FF0070C0"/>
        <bgColor indexed="64"/>
      </patternFill>
    </fill>
    <fill>
      <patternFill patternType="solid">
        <fgColor rgb="FFFFFFFF"/>
        <bgColor indexed="64"/>
      </patternFill>
    </fill>
    <fill>
      <patternFill patternType="solid">
        <fgColor rgb="FF8496B0"/>
        <bgColor indexed="64"/>
      </patternFill>
    </fill>
    <fill>
      <patternFill patternType="solid">
        <fgColor rgb="FFBDD6EE"/>
        <bgColor indexed="64"/>
      </patternFill>
    </fill>
    <fill>
      <patternFill patternType="solid">
        <fgColor rgb="FFD9D9D9"/>
        <bgColor indexed="64"/>
      </patternFill>
    </fill>
    <fill>
      <patternFill patternType="solid">
        <fgColor rgb="FFC6D9F1"/>
        <bgColor indexed="64"/>
      </patternFill>
    </fill>
    <fill>
      <patternFill patternType="solid">
        <fgColor rgb="FFE0E0E0"/>
        <bgColor indexed="64"/>
      </patternFill>
    </fill>
    <fill>
      <patternFill patternType="solid">
        <fgColor rgb="FFE7F3FD"/>
        <bgColor indexed="64"/>
      </patternFill>
    </fill>
    <fill>
      <patternFill patternType="solid">
        <fgColor rgb="FFDEEAF6"/>
        <bgColor indexed="64"/>
      </patternFill>
    </fill>
    <fill>
      <patternFill patternType="solid">
        <fgColor rgb="FFAEAAAA"/>
        <bgColor indexed="64"/>
      </patternFill>
    </fill>
    <fill>
      <patternFill patternType="solid">
        <fgColor rgb="FF9CC2E5"/>
        <bgColor indexed="64"/>
      </patternFill>
    </fill>
    <fill>
      <patternFill patternType="solid">
        <fgColor rgb="FFB6DDE8"/>
        <bgColor indexed="64"/>
      </patternFill>
    </fill>
    <fill>
      <patternFill patternType="solid">
        <fgColor rgb="FFDAEEF3"/>
        <bgColor indexed="64"/>
      </patternFill>
    </fill>
    <fill>
      <patternFill patternType="solid">
        <fgColor rgb="FFA6A6A6"/>
        <bgColor indexed="64"/>
      </patternFill>
    </fill>
    <fill>
      <patternFill patternType="solid">
        <fgColor rgb="FFBFBFBF"/>
        <bgColor indexed="64"/>
      </patternFill>
    </fill>
    <fill>
      <patternFill patternType="solid">
        <fgColor rgb="FFD8D8D8"/>
        <bgColor indexed="64"/>
      </patternFill>
    </fill>
    <fill>
      <patternFill patternType="solid">
        <fgColor rgb="FFDBE5F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top style="dotted">
        <color rgb="FF000000"/>
      </top>
      <bottom/>
      <diagonal/>
    </border>
    <border>
      <left/>
      <right/>
      <top/>
      <bottom style="dotted">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s>
  <cellStyleXfs count="2">
    <xf numFmtId="0" fontId="0" fillId="0" borderId="0"/>
    <xf numFmtId="0" fontId="1" fillId="0" borderId="0" applyNumberFormat="0" applyFill="0" applyBorder="0" applyAlignment="0" applyProtection="0"/>
  </cellStyleXfs>
  <cellXfs count="757">
    <xf numFmtId="0" fontId="0" fillId="0" borderId="0" xfId="0"/>
    <xf numFmtId="0" fontId="0" fillId="0" borderId="0" xfId="0" applyAlignment="1">
      <alignment wrapText="1"/>
    </xf>
    <xf numFmtId="0" fontId="3" fillId="0" borderId="0" xfId="0" applyFont="1"/>
    <xf numFmtId="0" fontId="8" fillId="5" borderId="6" xfId="0" applyFont="1" applyFill="1" applyBorder="1" applyAlignment="1">
      <alignment horizontal="center" wrapText="1"/>
    </xf>
    <xf numFmtId="0" fontId="8" fillId="5" borderId="9" xfId="0" applyFont="1" applyFill="1" applyBorder="1" applyAlignment="1">
      <alignment horizontal="center" wrapText="1"/>
    </xf>
    <xf numFmtId="0" fontId="9" fillId="3" borderId="12" xfId="0" applyFont="1" applyFill="1" applyBorder="1" applyAlignment="1">
      <alignment horizontal="center" wrapText="1"/>
    </xf>
    <xf numFmtId="0" fontId="10" fillId="4" borderId="12" xfId="0" applyFont="1" applyFill="1" applyBorder="1" applyAlignment="1">
      <alignment wrapText="1"/>
    </xf>
    <xf numFmtId="0" fontId="0" fillId="4" borderId="12" xfId="0" applyFill="1" applyBorder="1" applyAlignment="1">
      <alignment wrapText="1"/>
    </xf>
    <xf numFmtId="0" fontId="11" fillId="3" borderId="12" xfId="0" applyFont="1" applyFill="1" applyBorder="1" applyAlignment="1">
      <alignment horizontal="center" wrapText="1"/>
    </xf>
    <xf numFmtId="0" fontId="12" fillId="3" borderId="12" xfId="0" applyFont="1" applyFill="1" applyBorder="1" applyAlignment="1">
      <alignment horizontal="center" wrapText="1"/>
    </xf>
    <xf numFmtId="4" fontId="12" fillId="3" borderId="12" xfId="0" applyNumberFormat="1" applyFont="1" applyFill="1" applyBorder="1" applyAlignment="1">
      <alignment horizontal="center" wrapText="1"/>
    </xf>
    <xf numFmtId="0" fontId="0" fillId="3" borderId="12" xfId="0" applyFill="1" applyBorder="1" applyAlignment="1">
      <alignment wrapText="1"/>
    </xf>
    <xf numFmtId="0" fontId="0" fillId="3" borderId="3" xfId="0" applyFill="1" applyBorder="1" applyAlignment="1">
      <alignment wrapText="1"/>
    </xf>
    <xf numFmtId="0" fontId="0" fillId="3" borderId="4" xfId="0" applyFill="1" applyBorder="1" applyAlignment="1">
      <alignment wrapText="1"/>
    </xf>
    <xf numFmtId="0" fontId="8" fillId="3" borderId="5" xfId="0" applyFont="1" applyFill="1" applyBorder="1" applyAlignment="1">
      <alignment wrapText="1"/>
    </xf>
    <xf numFmtId="4" fontId="8" fillId="3" borderId="12" xfId="0" applyNumberFormat="1" applyFont="1" applyFill="1" applyBorder="1" applyAlignment="1">
      <alignment horizontal="center" wrapText="1"/>
    </xf>
    <xf numFmtId="0" fontId="11" fillId="3" borderId="0" xfId="0" applyFont="1" applyFill="1" applyAlignment="1">
      <alignment horizontal="center" wrapText="1"/>
    </xf>
    <xf numFmtId="0" fontId="0" fillId="3" borderId="0" xfId="0" applyFill="1" applyAlignment="1">
      <alignment vertical="top" wrapText="1"/>
    </xf>
    <xf numFmtId="0" fontId="0" fillId="3" borderId="0" xfId="0" applyFill="1" applyAlignment="1">
      <alignment wrapText="1"/>
    </xf>
    <xf numFmtId="0" fontId="12" fillId="3" borderId="0" xfId="0" applyFont="1" applyFill="1" applyAlignment="1">
      <alignment horizontal="center" wrapText="1"/>
    </xf>
    <xf numFmtId="0" fontId="13" fillId="3" borderId="0" xfId="0" applyFont="1" applyFill="1" applyAlignment="1">
      <alignment horizontal="center" vertical="top" wrapText="1"/>
    </xf>
    <xf numFmtId="4" fontId="0" fillId="3" borderId="0" xfId="0" applyNumberFormat="1" applyFill="1" applyAlignment="1">
      <alignment vertical="top" wrapText="1"/>
    </xf>
    <xf numFmtId="0" fontId="3" fillId="3" borderId="0" xfId="0" applyFont="1" applyFill="1" applyAlignment="1">
      <alignment horizontal="right" vertical="top" wrapText="1"/>
    </xf>
    <xf numFmtId="0" fontId="3" fillId="3" borderId="0" xfId="0" applyFont="1" applyFill="1" applyAlignment="1">
      <alignment vertical="top" wrapText="1"/>
    </xf>
    <xf numFmtId="22" fontId="3" fillId="3" borderId="0" xfId="0" applyNumberFormat="1" applyFont="1" applyFill="1" applyAlignment="1">
      <alignment vertical="top" wrapText="1"/>
    </xf>
    <xf numFmtId="0" fontId="3" fillId="3" borderId="12" xfId="0" applyFont="1" applyFill="1" applyBorder="1" applyAlignment="1">
      <alignment horizontal="center" wrapText="1"/>
    </xf>
    <xf numFmtId="4" fontId="3" fillId="3" borderId="12" xfId="0" applyNumberFormat="1" applyFont="1" applyFill="1" applyBorder="1" applyAlignment="1">
      <alignment horizontal="center" wrapText="1"/>
    </xf>
    <xf numFmtId="0" fontId="3" fillId="3" borderId="12" xfId="0" applyFont="1" applyFill="1" applyBorder="1" applyAlignment="1">
      <alignment vertical="top" wrapText="1"/>
    </xf>
    <xf numFmtId="15" fontId="3" fillId="3" borderId="12" xfId="0" applyNumberFormat="1" applyFont="1" applyFill="1" applyBorder="1" applyAlignment="1">
      <alignment vertical="top" wrapText="1"/>
    </xf>
    <xf numFmtId="4" fontId="3" fillId="3" borderId="12" xfId="0" applyNumberFormat="1" applyFont="1" applyFill="1" applyBorder="1" applyAlignment="1">
      <alignment vertical="top" wrapText="1"/>
    </xf>
    <xf numFmtId="0" fontId="0" fillId="3" borderId="12" xfId="0" applyFill="1" applyBorder="1" applyAlignment="1">
      <alignment vertical="top" wrapText="1"/>
    </xf>
    <xf numFmtId="14" fontId="3" fillId="3" borderId="12" xfId="0" applyNumberFormat="1" applyFont="1" applyFill="1" applyBorder="1" applyAlignment="1">
      <alignment vertical="top" wrapText="1"/>
    </xf>
    <xf numFmtId="4" fontId="0" fillId="0" borderId="0" xfId="0" applyNumberFormat="1"/>
    <xf numFmtId="0" fontId="15" fillId="3" borderId="0" xfId="0" applyFont="1" applyFill="1" applyAlignment="1">
      <alignment horizontal="right" vertical="top" wrapText="1"/>
    </xf>
    <xf numFmtId="0" fontId="15" fillId="3" borderId="0" xfId="0" applyFont="1" applyFill="1" applyAlignment="1">
      <alignment vertical="top" wrapText="1"/>
    </xf>
    <xf numFmtId="0" fontId="15" fillId="6" borderId="12" xfId="0" applyFont="1" applyFill="1" applyBorder="1" applyAlignment="1">
      <alignment horizontal="center" wrapText="1"/>
    </xf>
    <xf numFmtId="0" fontId="15" fillId="3" borderId="12" xfId="0" applyFont="1" applyFill="1" applyBorder="1" applyAlignment="1">
      <alignment horizontal="center" vertical="top" wrapText="1"/>
    </xf>
    <xf numFmtId="0" fontId="15" fillId="3" borderId="12" xfId="0" applyFont="1" applyFill="1" applyBorder="1" applyAlignment="1">
      <alignment horizontal="left" vertical="top" wrapText="1"/>
    </xf>
    <xf numFmtId="4" fontId="15" fillId="3" borderId="12" xfId="0" applyNumberFormat="1" applyFont="1" applyFill="1" applyBorder="1" applyAlignment="1">
      <alignment horizontal="right" vertical="top" wrapText="1"/>
    </xf>
    <xf numFmtId="0" fontId="0" fillId="3" borderId="13" xfId="0" applyFill="1" applyBorder="1" applyAlignment="1">
      <alignment vertical="top" wrapText="1"/>
    </xf>
    <xf numFmtId="0" fontId="0" fillId="3" borderId="8" xfId="0" applyFill="1" applyBorder="1" applyAlignment="1">
      <alignment vertical="top" wrapText="1"/>
    </xf>
    <xf numFmtId="0" fontId="16" fillId="7" borderId="12" xfId="0" applyFont="1" applyFill="1" applyBorder="1" applyAlignment="1">
      <alignment horizontal="center" vertical="top" wrapText="1"/>
    </xf>
    <xf numFmtId="4" fontId="16" fillId="7" borderId="12" xfId="0" applyNumberFormat="1" applyFont="1" applyFill="1" applyBorder="1" applyAlignment="1">
      <alignment horizontal="right" vertical="top" wrapText="1"/>
    </xf>
    <xf numFmtId="0" fontId="0" fillId="3" borderId="2" xfId="0" applyFill="1" applyBorder="1" applyAlignment="1">
      <alignment wrapText="1"/>
    </xf>
    <xf numFmtId="0" fontId="17" fillId="3" borderId="12" xfId="0" applyFont="1" applyFill="1" applyBorder="1" applyAlignment="1">
      <alignment horizontal="center" wrapText="1"/>
    </xf>
    <xf numFmtId="15" fontId="17" fillId="3" borderId="12" xfId="0" applyNumberFormat="1" applyFont="1" applyFill="1" applyBorder="1" applyAlignment="1">
      <alignment horizontal="center" wrapText="1"/>
    </xf>
    <xf numFmtId="0" fontId="17" fillId="3" borderId="12" xfId="0" applyFont="1" applyFill="1" applyBorder="1" applyAlignment="1">
      <alignment horizontal="right" wrapText="1"/>
    </xf>
    <xf numFmtId="0" fontId="0" fillId="3" borderId="13" xfId="0" applyFill="1" applyBorder="1" applyAlignment="1">
      <alignment wrapText="1"/>
    </xf>
    <xf numFmtId="0" fontId="0" fillId="3" borderId="8" xfId="0" applyFill="1" applyBorder="1" applyAlignment="1">
      <alignment wrapText="1"/>
    </xf>
    <xf numFmtId="0" fontId="19" fillId="3" borderId="12" xfId="0" applyFont="1" applyFill="1" applyBorder="1" applyAlignment="1">
      <alignment horizontal="right" wrapText="1"/>
    </xf>
    <xf numFmtId="0" fontId="0" fillId="3" borderId="7" xfId="0" applyFill="1" applyBorder="1" applyAlignment="1">
      <alignment wrapText="1"/>
    </xf>
    <xf numFmtId="0" fontId="0" fillId="3" borderId="14" xfId="0" applyFill="1" applyBorder="1" applyAlignment="1">
      <alignment wrapText="1"/>
    </xf>
    <xf numFmtId="0" fontId="21" fillId="3" borderId="0" xfId="0" applyFont="1" applyFill="1" applyAlignment="1">
      <alignment wrapText="1"/>
    </xf>
    <xf numFmtId="22" fontId="21" fillId="3" borderId="0" xfId="0" applyNumberFormat="1" applyFont="1" applyFill="1" applyAlignment="1">
      <alignment wrapText="1"/>
    </xf>
    <xf numFmtId="0" fontId="0" fillId="3" borderId="2" xfId="0" applyFill="1" applyBorder="1" applyAlignment="1">
      <alignment vertical="top" wrapText="1"/>
    </xf>
    <xf numFmtId="0" fontId="22" fillId="8" borderId="12" xfId="0" applyFont="1" applyFill="1" applyBorder="1" applyAlignment="1">
      <alignment wrapText="1"/>
    </xf>
    <xf numFmtId="0" fontId="21" fillId="3" borderId="12" xfId="0" applyFont="1" applyFill="1" applyBorder="1" applyAlignment="1">
      <alignment wrapText="1"/>
    </xf>
    <xf numFmtId="14" fontId="21" fillId="3" borderId="12" xfId="0" applyNumberFormat="1" applyFont="1" applyFill="1" applyBorder="1" applyAlignment="1">
      <alignment wrapText="1"/>
    </xf>
    <xf numFmtId="0" fontId="0" fillId="0" borderId="0" xfId="0" applyAlignment="1">
      <alignment vertical="top" wrapText="1"/>
    </xf>
    <xf numFmtId="0" fontId="22" fillId="0" borderId="12" xfId="0" applyFont="1" applyBorder="1" applyAlignment="1">
      <alignment wrapText="1"/>
    </xf>
    <xf numFmtId="0" fontId="21" fillId="0" borderId="12" xfId="0" applyFont="1" applyBorder="1" applyAlignment="1">
      <alignment wrapText="1"/>
    </xf>
    <xf numFmtId="0" fontId="23" fillId="3" borderId="0" xfId="0" applyFont="1" applyFill="1" applyAlignment="1">
      <alignment wrapText="1"/>
    </xf>
    <xf numFmtId="0" fontId="24" fillId="3" borderId="0" xfId="0" applyFont="1" applyFill="1" applyAlignment="1">
      <alignment vertical="top" wrapText="1"/>
    </xf>
    <xf numFmtId="0" fontId="23" fillId="3" borderId="13" xfId="0" applyFont="1" applyFill="1" applyBorder="1" applyAlignment="1">
      <alignment vertical="top" wrapText="1"/>
    </xf>
    <xf numFmtId="0" fontId="24" fillId="3" borderId="13" xfId="0" applyFont="1" applyFill="1" applyBorder="1" applyAlignment="1">
      <alignment vertical="top" wrapText="1"/>
    </xf>
    <xf numFmtId="4" fontId="24" fillId="3" borderId="0" xfId="0" applyNumberFormat="1" applyFont="1" applyFill="1" applyAlignment="1">
      <alignment vertical="top" wrapText="1"/>
    </xf>
    <xf numFmtId="4" fontId="0" fillId="3" borderId="2" xfId="0" applyNumberFormat="1" applyFill="1" applyBorder="1" applyAlignment="1">
      <alignment vertical="top" wrapText="1"/>
    </xf>
    <xf numFmtId="4" fontId="24" fillId="3" borderId="13" xfId="0" applyNumberFormat="1" applyFont="1" applyFill="1" applyBorder="1" applyAlignment="1">
      <alignment vertical="top" wrapText="1"/>
    </xf>
    <xf numFmtId="4" fontId="0" fillId="3" borderId="0" xfId="0" applyNumberFormat="1" applyFill="1" applyAlignment="1">
      <alignment wrapText="1"/>
    </xf>
    <xf numFmtId="0" fontId="0" fillId="3" borderId="15" xfId="0" applyFill="1" applyBorder="1" applyAlignment="1">
      <alignment wrapText="1"/>
    </xf>
    <xf numFmtId="4" fontId="0" fillId="3" borderId="15" xfId="0" applyNumberFormat="1" applyFill="1" applyBorder="1" applyAlignment="1">
      <alignment wrapText="1"/>
    </xf>
    <xf numFmtId="0" fontId="0" fillId="3" borderId="15" xfId="0" applyFill="1" applyBorder="1" applyAlignment="1">
      <alignment vertical="top" wrapText="1"/>
    </xf>
    <xf numFmtId="0" fontId="21" fillId="6" borderId="17" xfId="0" applyFont="1" applyFill="1" applyBorder="1" applyAlignment="1">
      <alignment wrapText="1"/>
    </xf>
    <xf numFmtId="0" fontId="21" fillId="6" borderId="22" xfId="0" applyFont="1" applyFill="1" applyBorder="1" applyAlignment="1">
      <alignment wrapText="1"/>
    </xf>
    <xf numFmtId="0" fontId="21" fillId="3" borderId="22" xfId="0" applyFont="1" applyFill="1" applyBorder="1" applyAlignment="1">
      <alignment wrapText="1"/>
    </xf>
    <xf numFmtId="15" fontId="21" fillId="3" borderId="22" xfId="0" applyNumberFormat="1" applyFont="1" applyFill="1" applyBorder="1" applyAlignment="1">
      <alignment wrapText="1"/>
    </xf>
    <xf numFmtId="4" fontId="0" fillId="3" borderId="22" xfId="0" applyNumberFormat="1" applyFill="1" applyBorder="1" applyAlignment="1">
      <alignment wrapText="1"/>
    </xf>
    <xf numFmtId="4" fontId="21" fillId="3" borderId="22" xfId="0" applyNumberFormat="1" applyFont="1" applyFill="1" applyBorder="1" applyAlignment="1">
      <alignment wrapText="1"/>
    </xf>
    <xf numFmtId="0" fontId="21" fillId="3" borderId="28" xfId="0" applyFont="1" applyFill="1" applyBorder="1" applyAlignment="1">
      <alignment wrapText="1"/>
    </xf>
    <xf numFmtId="15" fontId="21" fillId="3" borderId="28" xfId="0" applyNumberFormat="1" applyFont="1" applyFill="1" applyBorder="1" applyAlignment="1">
      <alignment wrapText="1"/>
    </xf>
    <xf numFmtId="0" fontId="0" fillId="3" borderId="28" xfId="0" applyFill="1" applyBorder="1" applyAlignment="1">
      <alignment wrapText="1"/>
    </xf>
    <xf numFmtId="4" fontId="21" fillId="3" borderId="0" xfId="0" applyNumberFormat="1" applyFont="1" applyFill="1" applyAlignment="1">
      <alignment wrapText="1"/>
    </xf>
    <xf numFmtId="0" fontId="23" fillId="3" borderId="12" xfId="0" applyFont="1" applyFill="1" applyBorder="1" applyAlignment="1">
      <alignment vertical="top" wrapText="1"/>
    </xf>
    <xf numFmtId="4" fontId="23" fillId="3" borderId="12" xfId="0" applyNumberFormat="1" applyFont="1" applyFill="1" applyBorder="1" applyAlignment="1">
      <alignment vertical="top" wrapText="1"/>
    </xf>
    <xf numFmtId="15" fontId="23" fillId="3" borderId="0" xfId="0" applyNumberFormat="1" applyFont="1" applyFill="1" applyAlignment="1">
      <alignment vertical="top" wrapText="1"/>
    </xf>
    <xf numFmtId="0" fontId="23" fillId="3" borderId="0" xfId="0" applyFont="1" applyFill="1" applyAlignment="1">
      <alignment vertical="top" wrapText="1"/>
    </xf>
    <xf numFmtId="4" fontId="23" fillId="3" borderId="0" xfId="0" applyNumberFormat="1" applyFont="1" applyFill="1" applyAlignment="1">
      <alignment vertical="top" wrapText="1"/>
    </xf>
    <xf numFmtId="0" fontId="1" fillId="0" borderId="0" xfId="1"/>
    <xf numFmtId="0" fontId="22" fillId="6" borderId="28" xfId="0" applyFont="1" applyFill="1" applyBorder="1" applyAlignment="1">
      <alignment horizontal="center" wrapText="1"/>
    </xf>
    <xf numFmtId="0" fontId="21" fillId="3" borderId="25" xfId="0" applyFont="1" applyFill="1" applyBorder="1" applyAlignment="1">
      <alignment wrapText="1"/>
    </xf>
    <xf numFmtId="0" fontId="21" fillId="3" borderId="28" xfId="0" applyFont="1" applyFill="1" applyBorder="1" applyAlignment="1">
      <alignment horizontal="center" wrapText="1"/>
    </xf>
    <xf numFmtId="0" fontId="22" fillId="3" borderId="32" xfId="0" applyFont="1" applyFill="1" applyBorder="1" applyAlignment="1">
      <alignment wrapText="1"/>
    </xf>
    <xf numFmtId="0" fontId="22" fillId="6" borderId="30" xfId="0" applyFont="1" applyFill="1" applyBorder="1" applyAlignment="1">
      <alignment wrapText="1"/>
    </xf>
    <xf numFmtId="0" fontId="22" fillId="3" borderId="30" xfId="0" applyFont="1" applyFill="1" applyBorder="1" applyAlignment="1">
      <alignment wrapText="1"/>
    </xf>
    <xf numFmtId="0" fontId="21" fillId="3" borderId="32" xfId="0" applyFont="1" applyFill="1" applyBorder="1" applyAlignment="1">
      <alignment horizontal="right" wrapText="1"/>
    </xf>
    <xf numFmtId="0" fontId="0" fillId="3" borderId="33" xfId="0" applyFill="1" applyBorder="1" applyAlignment="1">
      <alignment wrapText="1"/>
    </xf>
    <xf numFmtId="0" fontId="22" fillId="3" borderId="34" xfId="0" applyFont="1" applyFill="1" applyBorder="1" applyAlignment="1">
      <alignment wrapText="1"/>
    </xf>
    <xf numFmtId="0" fontId="22" fillId="3" borderId="36" xfId="0" applyFont="1" applyFill="1" applyBorder="1" applyAlignment="1">
      <alignment wrapText="1"/>
    </xf>
    <xf numFmtId="0" fontId="22" fillId="6" borderId="37" xfId="0" applyFont="1" applyFill="1" applyBorder="1" applyAlignment="1">
      <alignment wrapText="1"/>
    </xf>
    <xf numFmtId="0" fontId="22" fillId="3" borderId="37" xfId="0" applyFont="1" applyFill="1" applyBorder="1" applyAlignment="1">
      <alignment wrapText="1"/>
    </xf>
    <xf numFmtId="0" fontId="17" fillId="0" borderId="0" xfId="0" applyFont="1"/>
    <xf numFmtId="0" fontId="26" fillId="6" borderId="12" xfId="0" applyFont="1" applyFill="1" applyBorder="1" applyAlignment="1">
      <alignment horizontal="center" wrapText="1"/>
    </xf>
    <xf numFmtId="0" fontId="21" fillId="3" borderId="12" xfId="0" applyFont="1" applyFill="1" applyBorder="1" applyAlignment="1">
      <alignment horizontal="center" wrapText="1"/>
    </xf>
    <xf numFmtId="0" fontId="27" fillId="3" borderId="43" xfId="0" applyFont="1" applyFill="1" applyBorder="1" applyAlignment="1">
      <alignment horizontal="center" wrapText="1"/>
    </xf>
    <xf numFmtId="0" fontId="27" fillId="3" borderId="44" xfId="0" applyFont="1" applyFill="1" applyBorder="1" applyAlignment="1">
      <alignment horizontal="center" wrapText="1"/>
    </xf>
    <xf numFmtId="0" fontId="27" fillId="3" borderId="45" xfId="0" applyFont="1" applyFill="1" applyBorder="1" applyAlignment="1">
      <alignment wrapText="1"/>
    </xf>
    <xf numFmtId="0" fontId="26" fillId="3" borderId="46" xfId="0" applyFont="1" applyFill="1" applyBorder="1" applyAlignment="1">
      <alignment wrapText="1"/>
    </xf>
    <xf numFmtId="4" fontId="26" fillId="3" borderId="28" xfId="0" applyNumberFormat="1" applyFont="1" applyFill="1" applyBorder="1" applyAlignment="1">
      <alignment wrapText="1"/>
    </xf>
    <xf numFmtId="4" fontId="26" fillId="3" borderId="27" xfId="0" applyNumberFormat="1" applyFont="1" applyFill="1" applyBorder="1" applyAlignment="1">
      <alignment wrapText="1"/>
    </xf>
    <xf numFmtId="0" fontId="21" fillId="0" borderId="0" xfId="0" applyFont="1"/>
    <xf numFmtId="0" fontId="14" fillId="3" borderId="0" xfId="0" applyFont="1" applyFill="1" applyAlignment="1">
      <alignment vertical="top" wrapText="1"/>
    </xf>
    <xf numFmtId="0" fontId="28" fillId="0" borderId="0" xfId="0" applyFont="1"/>
    <xf numFmtId="0" fontId="14" fillId="9" borderId="12" xfId="0" applyFont="1" applyFill="1" applyBorder="1" applyAlignment="1">
      <alignment horizontal="center" vertical="top" wrapText="1"/>
    </xf>
    <xf numFmtId="0" fontId="0" fillId="9" borderId="12" xfId="0" applyFill="1" applyBorder="1" applyAlignment="1">
      <alignment vertical="top" wrapText="1"/>
    </xf>
    <xf numFmtId="0" fontId="3" fillId="3" borderId="12" xfId="0" applyFont="1" applyFill="1" applyBorder="1" applyAlignment="1">
      <alignment horizontal="center" vertical="top" wrapText="1"/>
    </xf>
    <xf numFmtId="0" fontId="3" fillId="3" borderId="12" xfId="0" applyFont="1" applyFill="1" applyBorder="1" applyAlignment="1">
      <alignment horizontal="right" vertical="top" wrapText="1"/>
    </xf>
    <xf numFmtId="0" fontId="0" fillId="10" borderId="12" xfId="0" applyFill="1" applyBorder="1" applyAlignment="1">
      <alignment vertical="top" wrapText="1"/>
    </xf>
    <xf numFmtId="0" fontId="14" fillId="10" borderId="12" xfId="0" applyFont="1" applyFill="1" applyBorder="1" applyAlignment="1">
      <alignment horizontal="right" vertical="top" wrapText="1"/>
    </xf>
    <xf numFmtId="0" fontId="29" fillId="3" borderId="0" xfId="0" applyFont="1" applyFill="1" applyAlignment="1">
      <alignment vertical="top" wrapText="1"/>
    </xf>
    <xf numFmtId="0" fontId="30" fillId="3" borderId="0" xfId="0" applyFont="1" applyFill="1" applyAlignment="1">
      <alignment horizontal="center" vertical="top" wrapText="1"/>
    </xf>
    <xf numFmtId="0" fontId="29" fillId="12" borderId="12" xfId="0" applyFont="1" applyFill="1" applyBorder="1" applyAlignment="1">
      <alignment horizontal="center" vertical="top" wrapText="1"/>
    </xf>
    <xf numFmtId="0" fontId="29" fillId="12" borderId="5" xfId="0" applyFont="1" applyFill="1" applyBorder="1" applyAlignment="1">
      <alignment horizontal="center" vertical="top" wrapText="1"/>
    </xf>
    <xf numFmtId="0" fontId="29" fillId="3" borderId="5" xfId="0" applyFont="1" applyFill="1" applyBorder="1" applyAlignment="1">
      <alignment horizontal="center" vertical="top" wrapText="1"/>
    </xf>
    <xf numFmtId="0" fontId="29" fillId="5" borderId="5" xfId="0" applyFont="1" applyFill="1" applyBorder="1" applyAlignment="1">
      <alignment horizontal="center" vertical="top" wrapText="1"/>
    </xf>
    <xf numFmtId="0" fontId="29" fillId="3" borderId="12" xfId="0" applyFont="1" applyFill="1" applyBorder="1" applyAlignment="1">
      <alignment horizontal="center" vertical="top" wrapText="1"/>
    </xf>
    <xf numFmtId="0" fontId="29" fillId="3" borderId="11" xfId="0" applyFont="1" applyFill="1" applyBorder="1" applyAlignment="1">
      <alignment horizontal="center" vertical="top" wrapText="1"/>
    </xf>
    <xf numFmtId="4" fontId="33" fillId="3" borderId="11" xfId="0" applyNumberFormat="1" applyFont="1" applyFill="1" applyBorder="1" applyAlignment="1">
      <alignment horizontal="right" vertical="top" wrapText="1"/>
    </xf>
    <xf numFmtId="0" fontId="0" fillId="3" borderId="11" xfId="0" applyFill="1" applyBorder="1" applyAlignment="1">
      <alignment vertical="top" wrapText="1"/>
    </xf>
    <xf numFmtId="0" fontId="34" fillId="3" borderId="12" xfId="0" applyFont="1" applyFill="1" applyBorder="1" applyAlignment="1">
      <alignment horizontal="center" vertical="top" wrapText="1"/>
    </xf>
    <xf numFmtId="0" fontId="35" fillId="3" borderId="11" xfId="0" applyFont="1" applyFill="1" applyBorder="1" applyAlignment="1">
      <alignment horizontal="center" vertical="top" wrapText="1"/>
    </xf>
    <xf numFmtId="4" fontId="35" fillId="3" borderId="11" xfId="0" applyNumberFormat="1" applyFont="1" applyFill="1" applyBorder="1" applyAlignment="1">
      <alignment horizontal="right" vertical="top" wrapText="1"/>
    </xf>
    <xf numFmtId="0" fontId="29" fillId="3" borderId="2" xfId="0" applyFont="1" applyFill="1" applyBorder="1" applyAlignment="1">
      <alignment vertical="top" wrapText="1"/>
    </xf>
    <xf numFmtId="0" fontId="33" fillId="11" borderId="5" xfId="0" applyFont="1" applyFill="1" applyBorder="1" applyAlignment="1">
      <alignment horizontal="left" vertical="top" wrapText="1"/>
    </xf>
    <xf numFmtId="4" fontId="29" fillId="3" borderId="11" xfId="0" applyNumberFormat="1" applyFont="1" applyFill="1" applyBorder="1" applyAlignment="1">
      <alignment horizontal="right" vertical="top" wrapText="1"/>
    </xf>
    <xf numFmtId="4" fontId="0" fillId="3" borderId="11" xfId="0" applyNumberFormat="1" applyFill="1" applyBorder="1" applyAlignment="1">
      <alignment horizontal="right" vertical="top" wrapText="1"/>
    </xf>
    <xf numFmtId="0" fontId="39" fillId="0" borderId="5" xfId="0" applyFont="1" applyBorder="1" applyAlignment="1">
      <alignment vertical="top" wrapText="1"/>
    </xf>
    <xf numFmtId="4" fontId="39" fillId="0" borderId="11" xfId="0" applyNumberFormat="1" applyFont="1" applyBorder="1" applyAlignment="1">
      <alignment horizontal="right" vertical="top" wrapText="1"/>
    </xf>
    <xf numFmtId="0" fontId="39" fillId="0" borderId="11" xfId="0" applyFont="1" applyBorder="1" applyAlignment="1">
      <alignment horizontal="center" vertical="top" wrapText="1"/>
    </xf>
    <xf numFmtId="0" fontId="35" fillId="3" borderId="13" xfId="0" applyFont="1" applyFill="1" applyBorder="1" applyAlignment="1">
      <alignment vertical="top" wrapText="1"/>
    </xf>
    <xf numFmtId="4" fontId="0" fillId="3" borderId="13" xfId="0" applyNumberFormat="1" applyFill="1" applyBorder="1" applyAlignment="1">
      <alignment horizontal="right" vertical="top" wrapText="1"/>
    </xf>
    <xf numFmtId="4" fontId="35" fillId="3" borderId="0" xfId="0" applyNumberFormat="1" applyFont="1" applyFill="1" applyAlignment="1">
      <alignment horizontal="right" vertical="top" wrapText="1"/>
    </xf>
    <xf numFmtId="4" fontId="0" fillId="3" borderId="2" xfId="0" applyNumberFormat="1" applyFill="1" applyBorder="1" applyAlignment="1">
      <alignment horizontal="right" vertical="top" wrapText="1"/>
    </xf>
    <xf numFmtId="0" fontId="0" fillId="3" borderId="47" xfId="0" applyFill="1" applyBorder="1" applyAlignment="1">
      <alignment vertical="top" wrapText="1"/>
    </xf>
    <xf numFmtId="4" fontId="35" fillId="3" borderId="12" xfId="0" applyNumberFormat="1" applyFont="1" applyFill="1" applyBorder="1" applyAlignment="1">
      <alignment horizontal="right" wrapText="1"/>
    </xf>
    <xf numFmtId="0" fontId="0" fillId="3" borderId="14" xfId="0" applyFill="1" applyBorder="1" applyAlignment="1">
      <alignment vertical="top" wrapText="1"/>
    </xf>
    <xf numFmtId="4" fontId="35" fillId="0" borderId="12" xfId="0" applyNumberFormat="1" applyFont="1" applyBorder="1" applyAlignment="1">
      <alignment horizontal="right" wrapText="1"/>
    </xf>
    <xf numFmtId="0" fontId="38" fillId="3" borderId="0" xfId="0" applyFont="1" applyFill="1" applyAlignment="1">
      <alignment horizontal="center" vertical="top" wrapText="1"/>
    </xf>
    <xf numFmtId="0" fontId="37" fillId="3" borderId="0" xfId="0" applyFont="1" applyFill="1" applyAlignment="1">
      <alignment horizontal="center" vertical="top" wrapText="1"/>
    </xf>
    <xf numFmtId="0" fontId="35" fillId="3" borderId="5" xfId="0" applyFont="1" applyFill="1" applyBorder="1" applyAlignment="1">
      <alignment horizontal="center" vertical="top" wrapText="1"/>
    </xf>
    <xf numFmtId="0" fontId="35" fillId="3" borderId="5" xfId="0" applyFont="1" applyFill="1" applyBorder="1" applyAlignment="1">
      <alignment vertical="top" wrapText="1"/>
    </xf>
    <xf numFmtId="0" fontId="35" fillId="3" borderId="0" xfId="0" applyFont="1" applyFill="1" applyAlignment="1">
      <alignment horizontal="center" vertical="top" wrapText="1"/>
    </xf>
    <xf numFmtId="0" fontId="40" fillId="0" borderId="0" xfId="0" applyFont="1"/>
    <xf numFmtId="0" fontId="14" fillId="0" borderId="0" xfId="0" applyFont="1"/>
    <xf numFmtId="0" fontId="14" fillId="13" borderId="12" xfId="0" applyFont="1" applyFill="1" applyBorder="1" applyAlignment="1">
      <alignment vertical="top" wrapText="1"/>
    </xf>
    <xf numFmtId="4" fontId="14" fillId="13" borderId="12" xfId="0" applyNumberFormat="1" applyFont="1" applyFill="1" applyBorder="1" applyAlignment="1">
      <alignment vertical="top" wrapText="1"/>
    </xf>
    <xf numFmtId="4" fontId="3" fillId="3" borderId="12" xfId="0" applyNumberFormat="1" applyFont="1" applyFill="1" applyBorder="1" applyAlignment="1">
      <alignment horizontal="right" vertical="top" wrapText="1"/>
    </xf>
    <xf numFmtId="14" fontId="3" fillId="3" borderId="12" xfId="0" applyNumberFormat="1" applyFont="1" applyFill="1" applyBorder="1" applyAlignment="1">
      <alignment horizontal="center" vertical="top" wrapText="1"/>
    </xf>
    <xf numFmtId="0" fontId="14" fillId="3" borderId="12" xfId="0" applyFont="1" applyFill="1" applyBorder="1" applyAlignment="1">
      <alignment vertical="top" wrapText="1"/>
    </xf>
    <xf numFmtId="0" fontId="14" fillId="3" borderId="12" xfId="0" applyFont="1" applyFill="1" applyBorder="1" applyAlignment="1">
      <alignment horizontal="right" vertical="top" wrapText="1"/>
    </xf>
    <xf numFmtId="4" fontId="14" fillId="3" borderId="12" xfId="0" applyNumberFormat="1" applyFont="1" applyFill="1" applyBorder="1" applyAlignment="1">
      <alignment horizontal="right" vertical="top" wrapText="1"/>
    </xf>
    <xf numFmtId="15" fontId="3" fillId="3" borderId="12" xfId="0" applyNumberFormat="1" applyFont="1" applyFill="1" applyBorder="1" applyAlignment="1">
      <alignment horizontal="center" vertical="top" wrapText="1"/>
    </xf>
    <xf numFmtId="0" fontId="44" fillId="0" borderId="0" xfId="0" applyFont="1"/>
    <xf numFmtId="0" fontId="43" fillId="14" borderId="12" xfId="0" applyFont="1" applyFill="1" applyBorder="1" applyAlignment="1">
      <alignment horizontal="center" wrapText="1"/>
    </xf>
    <xf numFmtId="0" fontId="43" fillId="14" borderId="3" xfId="0" applyFont="1" applyFill="1" applyBorder="1" applyAlignment="1">
      <alignment horizontal="center" wrapText="1"/>
    </xf>
    <xf numFmtId="0" fontId="43" fillId="3" borderId="12" xfId="0" applyFont="1" applyFill="1" applyBorder="1" applyAlignment="1">
      <alignment horizontal="right" vertical="top" wrapText="1"/>
    </xf>
    <xf numFmtId="15" fontId="43" fillId="3" borderId="12" xfId="0" applyNumberFormat="1" applyFont="1" applyFill="1" applyBorder="1" applyAlignment="1">
      <alignment vertical="top" wrapText="1"/>
    </xf>
    <xf numFmtId="15" fontId="43" fillId="3" borderId="12" xfId="0" applyNumberFormat="1" applyFont="1" applyFill="1" applyBorder="1" applyAlignment="1">
      <alignment horizontal="right" vertical="top" wrapText="1"/>
    </xf>
    <xf numFmtId="0" fontId="45" fillId="3" borderId="12" xfId="0" applyFont="1" applyFill="1" applyBorder="1" applyAlignment="1">
      <alignment horizontal="right" vertical="top" wrapText="1"/>
    </xf>
    <xf numFmtId="0" fontId="0" fillId="3" borderId="3" xfId="0" applyFill="1" applyBorder="1" applyAlignment="1">
      <alignment vertical="top" wrapText="1"/>
    </xf>
    <xf numFmtId="0" fontId="43" fillId="3" borderId="9" xfId="0" applyFont="1" applyFill="1" applyBorder="1" applyAlignment="1">
      <alignment horizontal="right" vertical="top" wrapText="1"/>
    </xf>
    <xf numFmtId="0" fontId="0" fillId="3" borderId="9" xfId="0" applyFill="1" applyBorder="1" applyAlignment="1">
      <alignment vertical="top" wrapText="1"/>
    </xf>
    <xf numFmtId="0" fontId="3" fillId="3" borderId="0" xfId="0" applyFont="1" applyFill="1" applyAlignment="1">
      <alignment wrapText="1"/>
    </xf>
    <xf numFmtId="0" fontId="3" fillId="3" borderId="0" xfId="0" applyFont="1" applyFill="1" applyAlignment="1">
      <alignment horizontal="right" wrapText="1"/>
    </xf>
    <xf numFmtId="0" fontId="12" fillId="3" borderId="0" xfId="0" applyFont="1" applyFill="1" applyAlignment="1">
      <alignment horizontal="right" wrapText="1"/>
    </xf>
    <xf numFmtId="0" fontId="25" fillId="3" borderId="12" xfId="0" applyFont="1" applyFill="1" applyBorder="1" applyAlignment="1">
      <alignment horizontal="center" wrapText="1"/>
    </xf>
    <xf numFmtId="0" fontId="25" fillId="3" borderId="5" xfId="0" applyFont="1" applyFill="1" applyBorder="1" applyAlignment="1">
      <alignment horizontal="center" wrapText="1"/>
    </xf>
    <xf numFmtId="0" fontId="25" fillId="3" borderId="5" xfId="0" applyFont="1" applyFill="1" applyBorder="1" applyAlignment="1">
      <alignment wrapText="1"/>
    </xf>
    <xf numFmtId="0" fontId="12" fillId="3" borderId="9" xfId="0" applyFont="1" applyFill="1" applyBorder="1" applyAlignment="1">
      <alignment horizontal="center" wrapText="1"/>
    </xf>
    <xf numFmtId="0" fontId="26" fillId="3" borderId="11" xfId="0" applyFont="1" applyFill="1" applyBorder="1" applyAlignment="1">
      <alignment horizontal="center" wrapText="1"/>
    </xf>
    <xf numFmtId="15" fontId="26" fillId="3" borderId="11" xfId="0" applyNumberFormat="1" applyFont="1" applyFill="1" applyBorder="1" applyAlignment="1">
      <alignment horizontal="center" wrapText="1"/>
    </xf>
    <xf numFmtId="0" fontId="46" fillId="3" borderId="11" xfId="0" applyFont="1" applyFill="1" applyBorder="1" applyAlignment="1">
      <alignment horizontal="right" wrapText="1"/>
    </xf>
    <xf numFmtId="0" fontId="26" fillId="3" borderId="11" xfId="0" applyFont="1" applyFill="1" applyBorder="1" applyAlignment="1">
      <alignment wrapText="1"/>
    </xf>
    <xf numFmtId="0" fontId="25" fillId="3" borderId="9" xfId="0" applyFont="1" applyFill="1" applyBorder="1" applyAlignment="1">
      <alignment horizontal="right" wrapText="1"/>
    </xf>
    <xf numFmtId="0" fontId="0" fillId="3" borderId="47" xfId="0" applyFill="1" applyBorder="1" applyAlignment="1">
      <alignment wrapText="1"/>
    </xf>
    <xf numFmtId="0" fontId="12" fillId="3" borderId="12" xfId="0" applyFont="1" applyFill="1" applyBorder="1" applyAlignment="1">
      <alignment wrapText="1"/>
    </xf>
    <xf numFmtId="0" fontId="47" fillId="3" borderId="0" xfId="0" applyFont="1" applyFill="1" applyAlignment="1">
      <alignment wrapText="1"/>
    </xf>
    <xf numFmtId="14" fontId="47" fillId="3" borderId="0" xfId="0" applyNumberFormat="1" applyFont="1" applyFill="1" applyAlignment="1">
      <alignment wrapText="1"/>
    </xf>
    <xf numFmtId="0" fontId="47" fillId="3" borderId="2" xfId="0" applyFont="1" applyFill="1" applyBorder="1" applyAlignment="1">
      <alignment wrapText="1"/>
    </xf>
    <xf numFmtId="0" fontId="11" fillId="5" borderId="12" xfId="0" applyFont="1" applyFill="1" applyBorder="1" applyAlignment="1">
      <alignment horizontal="center" wrapText="1"/>
    </xf>
    <xf numFmtId="0" fontId="48" fillId="5" borderId="12" xfId="0" applyFont="1" applyFill="1" applyBorder="1" applyAlignment="1">
      <alignment horizontal="center" wrapText="1"/>
    </xf>
    <xf numFmtId="0" fontId="47" fillId="3" borderId="12" xfId="0" applyFont="1" applyFill="1" applyBorder="1" applyAlignment="1">
      <alignment horizontal="center" vertical="top" wrapText="1"/>
    </xf>
    <xf numFmtId="22" fontId="47" fillId="3" borderId="12" xfId="0" applyNumberFormat="1" applyFont="1" applyFill="1" applyBorder="1" applyAlignment="1">
      <alignment horizontal="center" vertical="top" wrapText="1"/>
    </xf>
    <xf numFmtId="0" fontId="47" fillId="3" borderId="12" xfId="0" applyFont="1" applyFill="1" applyBorder="1" applyAlignment="1">
      <alignment horizontal="right" vertical="top" wrapText="1"/>
    </xf>
    <xf numFmtId="0" fontId="47" fillId="3" borderId="12" xfId="0" applyFont="1" applyFill="1" applyBorder="1" applyAlignment="1">
      <alignment vertical="top" wrapText="1"/>
    </xf>
    <xf numFmtId="22" fontId="0" fillId="0" borderId="0" xfId="0" applyNumberFormat="1"/>
    <xf numFmtId="0" fontId="12" fillId="3" borderId="0" xfId="0" applyFont="1" applyFill="1" applyAlignment="1">
      <alignment horizontal="justify" vertical="top" wrapText="1"/>
    </xf>
    <xf numFmtId="0" fontId="12" fillId="3" borderId="0" xfId="0" applyFont="1" applyFill="1" applyAlignment="1">
      <alignment horizontal="right" vertical="top" wrapText="1"/>
    </xf>
    <xf numFmtId="22" fontId="12" fillId="3" borderId="0" xfId="0" applyNumberFormat="1" applyFont="1" applyFill="1" applyAlignment="1">
      <alignment vertical="top" wrapText="1"/>
    </xf>
    <xf numFmtId="0" fontId="12" fillId="3" borderId="0" xfId="0" applyFont="1" applyFill="1" applyAlignment="1">
      <alignment vertical="top" wrapText="1"/>
    </xf>
    <xf numFmtId="0" fontId="11" fillId="0" borderId="0" xfId="0" applyFont="1"/>
    <xf numFmtId="0" fontId="12" fillId="0" borderId="0" xfId="0" applyFont="1"/>
    <xf numFmtId="0" fontId="11" fillId="14" borderId="12" xfId="0" applyFont="1" applyFill="1" applyBorder="1" applyAlignment="1">
      <alignment horizontal="center" wrapText="1"/>
    </xf>
    <xf numFmtId="0" fontId="12" fillId="3" borderId="12" xfId="0" applyFont="1" applyFill="1" applyBorder="1" applyAlignment="1">
      <alignment vertical="top" wrapText="1"/>
    </xf>
    <xf numFmtId="0" fontId="12" fillId="3" borderId="12" xfId="0" applyFont="1" applyFill="1" applyBorder="1" applyAlignment="1">
      <alignment horizontal="right" vertical="top" wrapText="1"/>
    </xf>
    <xf numFmtId="0" fontId="12" fillId="3" borderId="0" xfId="0" applyFont="1" applyFill="1" applyAlignment="1">
      <alignment wrapText="1"/>
    </xf>
    <xf numFmtId="0" fontId="51" fillId="3" borderId="0" xfId="0" applyFont="1" applyFill="1" applyAlignment="1">
      <alignment wrapText="1"/>
    </xf>
    <xf numFmtId="0" fontId="51" fillId="3" borderId="0" xfId="0" applyFont="1" applyFill="1" applyAlignment="1">
      <alignment vertical="top" wrapText="1"/>
    </xf>
    <xf numFmtId="1" fontId="0" fillId="0" borderId="0" xfId="0" applyNumberFormat="1"/>
    <xf numFmtId="0" fontId="54" fillId="3" borderId="12" xfId="0" applyFont="1" applyFill="1" applyBorder="1" applyAlignment="1">
      <alignment vertical="top" wrapText="1"/>
    </xf>
    <xf numFmtId="0" fontId="12" fillId="3" borderId="3" xfId="0" applyFont="1" applyFill="1" applyBorder="1" applyAlignment="1">
      <alignment vertical="top" wrapText="1"/>
    </xf>
    <xf numFmtId="0" fontId="0" fillId="3" borderId="5" xfId="0" applyFill="1" applyBorder="1" applyAlignment="1">
      <alignment vertical="top" wrapText="1"/>
    </xf>
    <xf numFmtId="0" fontId="11" fillId="14" borderId="3" xfId="0" applyFont="1" applyFill="1" applyBorder="1" applyAlignment="1">
      <alignment vertical="top" wrapText="1"/>
    </xf>
    <xf numFmtId="0" fontId="0" fillId="14" borderId="5" xfId="0" applyFill="1" applyBorder="1" applyAlignment="1">
      <alignment vertical="top" wrapText="1"/>
    </xf>
    <xf numFmtId="0" fontId="11" fillId="14" borderId="12" xfId="0" applyFont="1" applyFill="1" applyBorder="1" applyAlignment="1">
      <alignment horizontal="center" vertical="top" wrapText="1"/>
    </xf>
    <xf numFmtId="0" fontId="0" fillId="3" borderId="4" xfId="0" applyFill="1" applyBorder="1" applyAlignment="1">
      <alignment vertical="top" wrapText="1"/>
    </xf>
    <xf numFmtId="0" fontId="11" fillId="14" borderId="12" xfId="0" applyFont="1" applyFill="1" applyBorder="1" applyAlignment="1">
      <alignment vertical="top" wrapText="1"/>
    </xf>
    <xf numFmtId="0" fontId="12" fillId="3" borderId="2" xfId="0" applyFont="1" applyFill="1" applyBorder="1" applyAlignment="1">
      <alignment wrapText="1"/>
    </xf>
    <xf numFmtId="0" fontId="26" fillId="3" borderId="12" xfId="0" applyFont="1" applyFill="1" applyBorder="1" applyAlignment="1">
      <alignment wrapText="1"/>
    </xf>
    <xf numFmtId="0" fontId="26" fillId="3" borderId="12" xfId="0" applyFont="1" applyFill="1" applyBorder="1" applyAlignment="1">
      <alignment vertical="top" wrapText="1"/>
    </xf>
    <xf numFmtId="0" fontId="26" fillId="3" borderId="12" xfId="0" applyFont="1" applyFill="1" applyBorder="1" applyAlignment="1">
      <alignment horizontal="justify" vertical="top" wrapText="1"/>
    </xf>
    <xf numFmtId="0" fontId="26" fillId="3" borderId="12" xfId="0" applyFont="1" applyFill="1" applyBorder="1" applyAlignment="1">
      <alignment horizontal="right" vertical="top" wrapText="1"/>
    </xf>
    <xf numFmtId="0" fontId="25" fillId="3" borderId="12" xfId="0" applyFont="1" applyFill="1" applyBorder="1" applyAlignment="1">
      <alignment vertical="top" wrapText="1"/>
    </xf>
    <xf numFmtId="0" fontId="24" fillId="0" borderId="0" xfId="0" applyFont="1"/>
    <xf numFmtId="0" fontId="47" fillId="3" borderId="12" xfId="0" applyFont="1" applyFill="1" applyBorder="1" applyAlignment="1">
      <alignment horizontal="center" wrapText="1"/>
    </xf>
    <xf numFmtId="0" fontId="47" fillId="3" borderId="12" xfId="0" applyFont="1" applyFill="1" applyBorder="1" applyAlignment="1">
      <alignment horizontal="right" wrapText="1"/>
    </xf>
    <xf numFmtId="0" fontId="47" fillId="3" borderId="12" xfId="0" applyFont="1" applyFill="1" applyBorder="1" applyAlignment="1">
      <alignment wrapText="1"/>
    </xf>
    <xf numFmtId="15" fontId="47" fillId="3" borderId="12" xfId="0" applyNumberFormat="1" applyFont="1" applyFill="1" applyBorder="1" applyAlignment="1">
      <alignment wrapText="1"/>
    </xf>
    <xf numFmtId="0" fontId="0" fillId="3" borderId="11" xfId="0" applyFill="1" applyBorder="1" applyAlignment="1">
      <alignment wrapText="1"/>
    </xf>
    <xf numFmtId="0" fontId="0" fillId="3" borderId="10" xfId="0" applyFill="1" applyBorder="1" applyAlignment="1">
      <alignment wrapText="1"/>
    </xf>
    <xf numFmtId="0" fontId="56" fillId="3" borderId="0" xfId="0" applyFont="1" applyFill="1" applyAlignment="1">
      <alignment vertical="top" wrapText="1"/>
    </xf>
    <xf numFmtId="0" fontId="56" fillId="3" borderId="0" xfId="0" applyFont="1" applyFill="1" applyAlignment="1">
      <alignment horizontal="right" vertical="top" wrapText="1"/>
    </xf>
    <xf numFmtId="22" fontId="56" fillId="3" borderId="0" xfId="0" applyNumberFormat="1" applyFont="1" applyFill="1" applyAlignment="1">
      <alignment horizontal="justify" vertical="top" wrapText="1"/>
    </xf>
    <xf numFmtId="0" fontId="56" fillId="3" borderId="0" xfId="0" applyFont="1" applyFill="1" applyAlignment="1">
      <alignment horizontal="justify" vertical="top" wrapText="1"/>
    </xf>
    <xf numFmtId="0" fontId="16" fillId="3" borderId="0" xfId="0" applyFont="1" applyFill="1" applyAlignment="1">
      <alignment vertical="top" wrapText="1"/>
    </xf>
    <xf numFmtId="4" fontId="57" fillId="3" borderId="12" xfId="0" applyNumberFormat="1" applyFont="1" applyFill="1" applyBorder="1" applyAlignment="1">
      <alignment horizontal="right" vertical="top" wrapText="1"/>
    </xf>
    <xf numFmtId="0" fontId="57" fillId="3" borderId="12" xfId="0" applyFont="1" applyFill="1" applyBorder="1" applyAlignment="1">
      <alignment horizontal="right" vertical="top" wrapText="1"/>
    </xf>
    <xf numFmtId="0" fontId="11" fillId="9" borderId="12" xfId="0" applyFont="1" applyFill="1" applyBorder="1" applyAlignment="1">
      <alignment horizontal="center" wrapText="1"/>
    </xf>
    <xf numFmtId="0" fontId="11" fillId="7" borderId="12" xfId="0" applyFont="1" applyFill="1" applyBorder="1" applyAlignment="1">
      <alignment horizontal="right" vertical="top" wrapText="1"/>
    </xf>
    <xf numFmtId="0" fontId="0" fillId="3" borderId="7" xfId="0" applyFill="1" applyBorder="1" applyAlignment="1">
      <alignment vertical="top" wrapText="1"/>
    </xf>
    <xf numFmtId="0" fontId="0" fillId="3" borderId="48" xfId="0" applyFill="1" applyBorder="1" applyAlignment="1">
      <alignment vertical="top" wrapText="1"/>
    </xf>
    <xf numFmtId="0" fontId="59" fillId="3" borderId="0" xfId="0" applyFont="1" applyFill="1" applyAlignment="1">
      <alignment horizontal="center" vertical="top" wrapText="1"/>
    </xf>
    <xf numFmtId="0" fontId="42" fillId="0" borderId="0" xfId="0" applyFont="1"/>
    <xf numFmtId="4" fontId="0" fillId="3" borderId="2" xfId="0" applyNumberFormat="1" applyFill="1" applyBorder="1" applyAlignment="1">
      <alignment wrapText="1"/>
    </xf>
    <xf numFmtId="0" fontId="44" fillId="3" borderId="12" xfId="0" applyFont="1" applyFill="1" applyBorder="1" applyAlignment="1">
      <alignment horizontal="center" wrapText="1"/>
    </xf>
    <xf numFmtId="0" fontId="44" fillId="3" borderId="5" xfId="0" applyFont="1" applyFill="1" applyBorder="1" applyAlignment="1">
      <alignment horizontal="center" wrapText="1"/>
    </xf>
    <xf numFmtId="4" fontId="44" fillId="3" borderId="5" xfId="0" applyNumberFormat="1" applyFont="1" applyFill="1" applyBorder="1" applyAlignment="1">
      <alignment horizontal="center" wrapText="1"/>
    </xf>
    <xf numFmtId="0" fontId="43" fillId="3" borderId="12" xfId="0" applyFont="1" applyFill="1" applyBorder="1" applyAlignment="1">
      <alignment horizontal="center" wrapText="1"/>
    </xf>
    <xf numFmtId="0" fontId="43" fillId="3" borderId="5" xfId="0" applyFont="1" applyFill="1" applyBorder="1" applyAlignment="1">
      <alignment horizontal="center" wrapText="1"/>
    </xf>
    <xf numFmtId="0" fontId="0" fillId="3" borderId="5" xfId="0" applyFill="1" applyBorder="1" applyAlignment="1">
      <alignment wrapText="1"/>
    </xf>
    <xf numFmtId="4" fontId="43" fillId="3" borderId="5" xfId="0" applyNumberFormat="1" applyFont="1" applyFill="1" applyBorder="1" applyAlignment="1">
      <alignment horizontal="right" wrapText="1"/>
    </xf>
    <xf numFmtId="15" fontId="43" fillId="3" borderId="12" xfId="0" applyNumberFormat="1" applyFont="1" applyFill="1" applyBorder="1" applyAlignment="1">
      <alignment horizontal="center" wrapText="1"/>
    </xf>
    <xf numFmtId="15" fontId="43" fillId="3" borderId="5" xfId="0" applyNumberFormat="1" applyFont="1" applyFill="1" applyBorder="1" applyAlignment="1">
      <alignment horizontal="center" wrapText="1"/>
    </xf>
    <xf numFmtId="0" fontId="44" fillId="3" borderId="8" xfId="0" applyFont="1" applyFill="1" applyBorder="1" applyAlignment="1">
      <alignment horizontal="center" wrapText="1"/>
    </xf>
    <xf numFmtId="4" fontId="43" fillId="15" borderId="12" xfId="0" applyNumberFormat="1" applyFont="1" applyFill="1" applyBorder="1" applyAlignment="1">
      <alignment horizontal="right" wrapText="1"/>
    </xf>
    <xf numFmtId="0" fontId="43" fillId="3" borderId="7" xfId="0" applyFont="1" applyFill="1" applyBorder="1" applyAlignment="1">
      <alignment wrapText="1"/>
    </xf>
    <xf numFmtId="4" fontId="0" fillId="3" borderId="13" xfId="0" applyNumberFormat="1" applyFill="1" applyBorder="1" applyAlignment="1">
      <alignment wrapText="1"/>
    </xf>
    <xf numFmtId="0" fontId="60" fillId="3" borderId="0" xfId="0" applyFont="1" applyFill="1" applyAlignment="1">
      <alignment vertical="top" wrapText="1"/>
    </xf>
    <xf numFmtId="0" fontId="61" fillId="3" borderId="0" xfId="0" applyFont="1" applyFill="1" applyAlignment="1">
      <alignment wrapText="1"/>
    </xf>
    <xf numFmtId="0" fontId="60" fillId="3" borderId="0" xfId="0" applyFont="1" applyFill="1" applyAlignment="1">
      <alignment wrapText="1"/>
    </xf>
    <xf numFmtId="14" fontId="60" fillId="3" borderId="0" xfId="0" applyNumberFormat="1" applyFont="1" applyFill="1" applyAlignment="1">
      <alignment vertical="top" wrapText="1"/>
    </xf>
    <xf numFmtId="0" fontId="60" fillId="3" borderId="12" xfId="0" applyFont="1" applyFill="1" applyBorder="1" applyAlignment="1">
      <alignment vertical="top" wrapText="1"/>
    </xf>
    <xf numFmtId="4" fontId="60" fillId="3" borderId="12" xfId="0" applyNumberFormat="1" applyFont="1" applyFill="1" applyBorder="1" applyAlignment="1">
      <alignment vertical="top" wrapText="1"/>
    </xf>
    <xf numFmtId="4" fontId="60" fillId="3" borderId="12" xfId="0" applyNumberFormat="1" applyFont="1" applyFill="1" applyBorder="1" applyAlignment="1">
      <alignment horizontal="right" vertical="top" wrapText="1"/>
    </xf>
    <xf numFmtId="15" fontId="60" fillId="3" borderId="12" xfId="0" applyNumberFormat="1" applyFont="1" applyFill="1" applyBorder="1" applyAlignment="1">
      <alignment vertical="top" wrapText="1"/>
    </xf>
    <xf numFmtId="4" fontId="61" fillId="3" borderId="12" xfId="0" applyNumberFormat="1" applyFont="1" applyFill="1" applyBorder="1" applyAlignment="1">
      <alignment horizontal="right" vertical="top" wrapText="1"/>
    </xf>
    <xf numFmtId="0" fontId="60" fillId="0" borderId="0" xfId="0" applyFont="1"/>
    <xf numFmtId="0" fontId="60" fillId="3" borderId="0" xfId="0" applyFont="1" applyFill="1" applyAlignment="1">
      <alignment horizontal="right" vertical="top" wrapText="1"/>
    </xf>
    <xf numFmtId="4" fontId="62" fillId="3" borderId="12" xfId="0" applyNumberFormat="1" applyFont="1" applyFill="1" applyBorder="1" applyAlignment="1">
      <alignment vertical="top" wrapText="1"/>
    </xf>
    <xf numFmtId="0" fontId="62" fillId="3" borderId="12" xfId="0" applyFont="1" applyFill="1" applyBorder="1" applyAlignment="1">
      <alignment vertical="top" wrapText="1"/>
    </xf>
    <xf numFmtId="0" fontId="60" fillId="3" borderId="12" xfId="0" applyFont="1" applyFill="1" applyBorder="1" applyAlignment="1">
      <alignment horizontal="right" vertical="top" wrapText="1"/>
    </xf>
    <xf numFmtId="0" fontId="61" fillId="3" borderId="12" xfId="0" applyFont="1" applyFill="1" applyBorder="1" applyAlignment="1">
      <alignment horizontal="right" vertical="top" wrapText="1"/>
    </xf>
    <xf numFmtId="0" fontId="60" fillId="0" borderId="12" xfId="0" applyFont="1" applyBorder="1" applyAlignment="1">
      <alignment vertical="top" wrapText="1"/>
    </xf>
    <xf numFmtId="4" fontId="60" fillId="0" borderId="12" xfId="0" applyNumberFormat="1" applyFont="1" applyBorder="1" applyAlignment="1">
      <alignment vertical="top" wrapText="1"/>
    </xf>
    <xf numFmtId="0" fontId="62" fillId="0" borderId="12" xfId="0" applyFont="1" applyBorder="1" applyAlignment="1">
      <alignment vertical="top" wrapText="1"/>
    </xf>
    <xf numFmtId="4" fontId="60" fillId="0" borderId="12" xfId="0" applyNumberFormat="1" applyFont="1" applyBorder="1" applyAlignment="1">
      <alignment horizontal="right" vertical="top" wrapText="1"/>
    </xf>
    <xf numFmtId="15" fontId="60" fillId="0" borderId="12" xfId="0" applyNumberFormat="1" applyFont="1" applyBorder="1" applyAlignment="1">
      <alignment vertical="top" wrapText="1"/>
    </xf>
    <xf numFmtId="0" fontId="60" fillId="0" borderId="12" xfId="0" applyFont="1" applyBorder="1" applyAlignment="1">
      <alignment horizontal="right" vertical="top" wrapText="1"/>
    </xf>
    <xf numFmtId="0" fontId="0" fillId="0" borderId="12" xfId="0" applyBorder="1" applyAlignment="1">
      <alignment vertical="top" wrapText="1"/>
    </xf>
    <xf numFmtId="0" fontId="0" fillId="0" borderId="13" xfId="0" applyBorder="1" applyAlignment="1">
      <alignment wrapText="1"/>
    </xf>
    <xf numFmtId="0" fontId="0" fillId="0" borderId="13" xfId="0" applyBorder="1" applyAlignment="1">
      <alignment vertical="top" wrapText="1"/>
    </xf>
    <xf numFmtId="0" fontId="0" fillId="0" borderId="8" xfId="0" applyBorder="1" applyAlignment="1">
      <alignment vertical="top" wrapText="1"/>
    </xf>
    <xf numFmtId="4" fontId="61" fillId="0" borderId="12" xfId="0" applyNumberFormat="1" applyFont="1" applyBorder="1" applyAlignment="1">
      <alignment horizontal="right" vertical="top" wrapText="1"/>
    </xf>
    <xf numFmtId="0" fontId="0" fillId="0" borderId="7" xfId="0" applyBorder="1" applyAlignment="1">
      <alignment vertical="top" wrapText="1"/>
    </xf>
    <xf numFmtId="0" fontId="61" fillId="0" borderId="12" xfId="0" applyFont="1" applyBorder="1" applyAlignment="1">
      <alignment horizontal="right" vertical="top" wrapText="1"/>
    </xf>
    <xf numFmtId="0" fontId="43" fillId="3" borderId="12" xfId="0" applyFont="1" applyFill="1" applyBorder="1" applyAlignment="1">
      <alignment horizontal="right" wrapText="1"/>
    </xf>
    <xf numFmtId="0" fontId="43" fillId="16" borderId="12" xfId="0" applyFont="1" applyFill="1" applyBorder="1" applyAlignment="1">
      <alignment horizontal="right" wrapText="1"/>
    </xf>
    <xf numFmtId="49" fontId="43" fillId="3" borderId="5" xfId="0" applyNumberFormat="1" applyFont="1" applyFill="1" applyBorder="1" applyAlignment="1">
      <alignment horizontal="center" wrapText="1"/>
    </xf>
    <xf numFmtId="0" fontId="17" fillId="3" borderId="0" xfId="0" applyFont="1" applyFill="1" applyAlignment="1">
      <alignment vertical="top" wrapText="1"/>
    </xf>
    <xf numFmtId="0" fontId="17" fillId="3" borderId="12" xfId="0" applyFont="1" applyFill="1" applyBorder="1" applyAlignment="1">
      <alignment wrapText="1"/>
    </xf>
    <xf numFmtId="0" fontId="50" fillId="3" borderId="12" xfId="0" applyFont="1" applyFill="1" applyBorder="1" applyAlignment="1">
      <alignment vertical="top" wrapText="1"/>
    </xf>
    <xf numFmtId="0" fontId="17" fillId="3" borderId="12" xfId="0" applyFont="1" applyFill="1" applyBorder="1" applyAlignment="1">
      <alignment vertical="top" wrapText="1"/>
    </xf>
    <xf numFmtId="0" fontId="17" fillId="3" borderId="12" xfId="0" applyFont="1" applyFill="1" applyBorder="1" applyAlignment="1">
      <alignment horizontal="justify" vertical="top" wrapText="1"/>
    </xf>
    <xf numFmtId="0" fontId="63" fillId="3" borderId="12" xfId="0" applyFont="1" applyFill="1" applyBorder="1" applyAlignment="1">
      <alignment vertical="top" wrapText="1"/>
    </xf>
    <xf numFmtId="0" fontId="17" fillId="3" borderId="13" xfId="0" applyFont="1" applyFill="1" applyBorder="1" applyAlignment="1">
      <alignment horizontal="left" wrapText="1" indent="11"/>
    </xf>
    <xf numFmtId="0" fontId="17" fillId="3" borderId="13" xfId="0" applyFont="1" applyFill="1" applyBorder="1" applyAlignment="1">
      <alignment horizontal="center" wrapText="1"/>
    </xf>
    <xf numFmtId="0" fontId="17" fillId="3" borderId="13" xfId="0" applyFont="1" applyFill="1" applyBorder="1" applyAlignment="1">
      <alignment wrapText="1"/>
    </xf>
    <xf numFmtId="0" fontId="17" fillId="3" borderId="12" xfId="0" applyFont="1" applyFill="1" applyBorder="1" applyAlignment="1">
      <alignment horizontal="justify" wrapText="1"/>
    </xf>
    <xf numFmtId="0" fontId="17" fillId="3" borderId="13" xfId="0" applyFont="1" applyFill="1" applyBorder="1" applyAlignment="1">
      <alignment horizontal="right" wrapText="1"/>
    </xf>
    <xf numFmtId="0" fontId="0" fillId="0" borderId="0" xfId="0"/>
    <xf numFmtId="0" fontId="0" fillId="3" borderId="0" xfId="0" applyFill="1" applyAlignment="1">
      <alignment wrapText="1"/>
    </xf>
    <xf numFmtId="0" fontId="0" fillId="3" borderId="0" xfId="0" applyFill="1" applyAlignment="1">
      <alignment vertical="top" wrapText="1"/>
    </xf>
    <xf numFmtId="0" fontId="15" fillId="3" borderId="0" xfId="0" applyFont="1" applyFill="1" applyAlignment="1">
      <alignment vertical="top" wrapText="1"/>
    </xf>
    <xf numFmtId="0" fontId="0" fillId="0" borderId="0" xfId="0" applyAlignment="1">
      <alignment wrapText="1"/>
    </xf>
    <xf numFmtId="0" fontId="0" fillId="3" borderId="14" xfId="0" applyFill="1" applyBorder="1" applyAlignment="1">
      <alignment wrapText="1"/>
    </xf>
    <xf numFmtId="0" fontId="0" fillId="3" borderId="13" xfId="0" applyFill="1" applyBorder="1" applyAlignment="1">
      <alignment vertical="top" wrapText="1"/>
    </xf>
    <xf numFmtId="0" fontId="0" fillId="3" borderId="14" xfId="0" applyFill="1" applyBorder="1" applyAlignment="1">
      <alignment vertical="top" wrapText="1"/>
    </xf>
    <xf numFmtId="0" fontId="0" fillId="3" borderId="2" xfId="0" applyFill="1" applyBorder="1" applyAlignment="1">
      <alignment vertical="top" wrapText="1"/>
    </xf>
    <xf numFmtId="0" fontId="24" fillId="3" borderId="0" xfId="0" applyFont="1" applyFill="1" applyAlignment="1">
      <alignment vertical="top" wrapText="1"/>
    </xf>
    <xf numFmtId="0" fontId="23" fillId="3" borderId="0" xfId="0" applyFont="1" applyFill="1" applyAlignment="1">
      <alignment wrapText="1"/>
    </xf>
    <xf numFmtId="0" fontId="0" fillId="3" borderId="8" xfId="0" applyFill="1" applyBorder="1" applyAlignment="1">
      <alignment vertical="top" wrapText="1"/>
    </xf>
    <xf numFmtId="0" fontId="0" fillId="3" borderId="47" xfId="0" applyFill="1" applyBorder="1" applyAlignment="1">
      <alignment vertical="top" wrapText="1"/>
    </xf>
    <xf numFmtId="0" fontId="50" fillId="3" borderId="0" xfId="0" applyFont="1" applyFill="1" applyAlignment="1">
      <alignment vertical="top" wrapText="1"/>
    </xf>
    <xf numFmtId="0" fontId="50" fillId="3" borderId="12" xfId="0" applyFont="1" applyFill="1" applyBorder="1" applyAlignment="1">
      <alignment horizontal="right" vertical="top" wrapText="1"/>
    </xf>
    <xf numFmtId="14" fontId="50" fillId="3" borderId="12" xfId="0" applyNumberFormat="1" applyFont="1" applyFill="1" applyBorder="1" applyAlignment="1">
      <alignment vertical="top" wrapText="1"/>
    </xf>
    <xf numFmtId="0" fontId="50" fillId="0" borderId="0" xfId="0" applyFont="1"/>
    <xf numFmtId="15" fontId="50" fillId="3" borderId="0" xfId="0" applyNumberFormat="1" applyFont="1" applyFill="1" applyAlignment="1">
      <alignment vertical="top" wrapText="1"/>
    </xf>
    <xf numFmtId="0" fontId="42" fillId="3" borderId="0" xfId="0" applyFont="1" applyFill="1" applyAlignment="1">
      <alignment vertical="top" wrapText="1"/>
    </xf>
    <xf numFmtId="22" fontId="42" fillId="3" borderId="0" xfId="0" applyNumberFormat="1" applyFont="1" applyFill="1" applyAlignment="1">
      <alignment vertical="top" wrapText="1"/>
    </xf>
    <xf numFmtId="15" fontId="3" fillId="3" borderId="12" xfId="0" applyNumberFormat="1" applyFont="1" applyFill="1" applyBorder="1" applyAlignment="1">
      <alignment horizontal="right" vertical="top" wrapText="1"/>
    </xf>
    <xf numFmtId="0" fontId="66" fillId="3" borderId="12" xfId="0" applyFont="1" applyFill="1" applyBorder="1" applyAlignment="1">
      <alignment horizontal="right" vertical="top" wrapText="1"/>
    </xf>
    <xf numFmtId="0" fontId="26" fillId="3" borderId="0" xfId="0" applyFont="1" applyFill="1" applyAlignment="1">
      <alignment wrapText="1"/>
    </xf>
    <xf numFmtId="4" fontId="0" fillId="0" borderId="12" xfId="0" applyNumberFormat="1" applyBorder="1" applyAlignment="1">
      <alignment horizontal="right" wrapText="1"/>
    </xf>
    <xf numFmtId="0" fontId="0" fillId="0" borderId="12" xfId="0" applyBorder="1" applyAlignment="1">
      <alignment wrapText="1"/>
    </xf>
    <xf numFmtId="0" fontId="0" fillId="0" borderId="12" xfId="0" applyBorder="1" applyAlignment="1">
      <alignment horizontal="center" wrapText="1"/>
    </xf>
    <xf numFmtId="15" fontId="0" fillId="0" borderId="12" xfId="0" applyNumberFormat="1" applyBorder="1" applyAlignment="1">
      <alignment wrapText="1"/>
    </xf>
    <xf numFmtId="0" fontId="65" fillId="0" borderId="9" xfId="0" applyFont="1" applyBorder="1" applyAlignment="1">
      <alignment horizontal="center" vertical="center" wrapText="1"/>
    </xf>
    <xf numFmtId="0" fontId="65" fillId="0" borderId="6" xfId="0" applyFont="1" applyBorder="1" applyAlignment="1">
      <alignment horizontal="center" vertical="center" wrapText="1"/>
    </xf>
    <xf numFmtId="15" fontId="43" fillId="3" borderId="5" xfId="0" applyNumberFormat="1" applyFont="1" applyFill="1" applyBorder="1" applyAlignment="1">
      <alignment vertical="top" wrapText="1"/>
    </xf>
    <xf numFmtId="0" fontId="0" fillId="0" borderId="1" xfId="0" applyBorder="1"/>
    <xf numFmtId="4" fontId="43" fillId="3" borderId="12" xfId="0" applyNumberFormat="1" applyFont="1" applyFill="1" applyBorder="1" applyAlignment="1">
      <alignment horizontal="right" vertical="top" wrapText="1"/>
    </xf>
    <xf numFmtId="0" fontId="43" fillId="3" borderId="1" xfId="0" applyFont="1" applyFill="1" applyBorder="1" applyAlignment="1">
      <alignment horizontal="right" vertical="top" wrapText="1"/>
    </xf>
    <xf numFmtId="0" fontId="43" fillId="3" borderId="3" xfId="0" applyFont="1" applyFill="1" applyBorder="1" applyAlignment="1">
      <alignment horizontal="right" vertical="top" wrapText="1"/>
    </xf>
    <xf numFmtId="0" fontId="43" fillId="3" borderId="12" xfId="0" applyFont="1" applyFill="1" applyBorder="1" applyAlignment="1">
      <alignment vertical="top" wrapText="1"/>
    </xf>
    <xf numFmtId="0" fontId="44" fillId="17" borderId="9" xfId="0" applyFont="1" applyFill="1" applyBorder="1" applyAlignment="1">
      <alignment horizontal="center" vertical="top" wrapText="1"/>
    </xf>
    <xf numFmtId="0" fontId="44" fillId="17" borderId="6" xfId="0" applyFont="1" applyFill="1" applyBorder="1" applyAlignment="1">
      <alignment horizontal="center" vertical="top" wrapText="1"/>
    </xf>
    <xf numFmtId="0" fontId="0" fillId="3" borderId="50" xfId="0" applyFill="1" applyBorder="1" applyAlignment="1">
      <alignment wrapText="1"/>
    </xf>
    <xf numFmtId="0" fontId="56" fillId="3" borderId="12" xfId="0" applyFont="1" applyFill="1" applyBorder="1" applyAlignment="1">
      <alignment horizontal="right" vertical="top" wrapText="1"/>
    </xf>
    <xf numFmtId="0" fontId="67" fillId="3" borderId="12" xfId="0" applyFont="1" applyFill="1" applyBorder="1" applyAlignment="1">
      <alignment horizontal="right" vertical="top" wrapText="1"/>
    </xf>
    <xf numFmtId="0" fontId="56" fillId="3" borderId="13" xfId="0" applyFont="1" applyFill="1" applyBorder="1" applyAlignment="1">
      <alignment vertical="top" wrapText="1"/>
    </xf>
    <xf numFmtId="0" fontId="56" fillId="3" borderId="13" xfId="0" applyFont="1" applyFill="1" applyBorder="1" applyAlignment="1">
      <alignment horizontal="center" vertical="top" wrapText="1"/>
    </xf>
    <xf numFmtId="0" fontId="56" fillId="3" borderId="12" xfId="0" applyFont="1" applyFill="1" applyBorder="1" applyAlignment="1">
      <alignment vertical="top" wrapText="1"/>
    </xf>
    <xf numFmtId="0" fontId="16" fillId="3" borderId="12" xfId="0" applyFont="1" applyFill="1" applyBorder="1" applyAlignment="1">
      <alignment horizontal="center" vertical="top" wrapText="1"/>
    </xf>
    <xf numFmtId="0" fontId="56" fillId="3" borderId="0" xfId="0" applyFont="1" applyFill="1" applyAlignment="1">
      <alignment horizontal="center" vertical="top" wrapText="1"/>
    </xf>
    <xf numFmtId="0" fontId="47" fillId="0" borderId="0" xfId="0" applyFont="1"/>
    <xf numFmtId="15" fontId="69" fillId="3" borderId="12" xfId="0" applyNumberFormat="1" applyFont="1" applyFill="1" applyBorder="1" applyAlignment="1">
      <alignment horizontal="center" wrapText="1"/>
    </xf>
    <xf numFmtId="0" fontId="69" fillId="3" borderId="12" xfId="0" applyFont="1" applyFill="1" applyBorder="1" applyAlignment="1">
      <alignment horizontal="center" wrapText="1"/>
    </xf>
    <xf numFmtId="0" fontId="69" fillId="3" borderId="9" xfId="0" applyFont="1" applyFill="1" applyBorder="1" applyAlignment="1">
      <alignment horizontal="center" wrapText="1"/>
    </xf>
    <xf numFmtId="0" fontId="69" fillId="3" borderId="6" xfId="0" applyFont="1" applyFill="1" applyBorder="1" applyAlignment="1">
      <alignment horizontal="center" wrapText="1"/>
    </xf>
    <xf numFmtId="4" fontId="47" fillId="3" borderId="12" xfId="0" applyNumberFormat="1" applyFont="1" applyFill="1" applyBorder="1" applyAlignment="1">
      <alignment horizontal="center" wrapText="1"/>
    </xf>
    <xf numFmtId="0" fontId="47" fillId="3" borderId="0" xfId="0" applyFont="1" applyFill="1" applyAlignment="1">
      <alignment horizontal="left" wrapText="1" indent="1"/>
    </xf>
    <xf numFmtId="0" fontId="69" fillId="0" borderId="0" xfId="0" applyFont="1"/>
    <xf numFmtId="0" fontId="71" fillId="0" borderId="0" xfId="0" applyFont="1"/>
    <xf numFmtId="0" fontId="69" fillId="3" borderId="12" xfId="0" applyFont="1" applyFill="1" applyBorder="1" applyAlignment="1">
      <alignment horizontal="right" vertical="top" wrapText="1"/>
    </xf>
    <xf numFmtId="0" fontId="69" fillId="3" borderId="12" xfId="0" applyFont="1" applyFill="1" applyBorder="1" applyAlignment="1">
      <alignment vertical="top" wrapText="1"/>
    </xf>
    <xf numFmtId="0" fontId="71" fillId="18" borderId="12" xfId="0" applyFont="1" applyFill="1" applyBorder="1" applyAlignment="1">
      <alignment horizontal="center" wrapText="1"/>
    </xf>
    <xf numFmtId="4" fontId="69" fillId="3" borderId="9" xfId="0" applyNumberFormat="1" applyFont="1" applyFill="1" applyBorder="1" applyAlignment="1">
      <alignment horizontal="right" vertical="top" wrapText="1"/>
    </xf>
    <xf numFmtId="4" fontId="69" fillId="3" borderId="12" xfId="0" applyNumberFormat="1" applyFont="1" applyFill="1" applyBorder="1" applyAlignment="1">
      <alignment horizontal="right" vertical="top" wrapText="1"/>
    </xf>
    <xf numFmtId="0" fontId="71" fillId="18" borderId="9" xfId="0" applyFont="1" applyFill="1" applyBorder="1" applyAlignment="1">
      <alignment horizontal="center" wrapText="1"/>
    </xf>
    <xf numFmtId="0" fontId="72" fillId="0" borderId="0" xfId="0" applyFont="1" applyAlignment="1">
      <alignment horizontal="center" vertical="center"/>
    </xf>
    <xf numFmtId="0" fontId="73" fillId="2" borderId="1" xfId="0" applyFont="1" applyFill="1" applyBorder="1" applyAlignment="1">
      <alignment horizontal="center" vertical="center"/>
    </xf>
    <xf numFmtId="0" fontId="73" fillId="2" borderId="1" xfId="0" applyFont="1" applyFill="1" applyBorder="1" applyAlignment="1">
      <alignment horizontal="center" vertical="center" wrapText="1"/>
    </xf>
    <xf numFmtId="0" fontId="74" fillId="0" borderId="0" xfId="0" applyFont="1"/>
    <xf numFmtId="0" fontId="56" fillId="3" borderId="0" xfId="0" applyFont="1" applyFill="1" applyAlignment="1">
      <alignment horizontal="left" vertical="top" wrapText="1"/>
    </xf>
    <xf numFmtId="4" fontId="43" fillId="3" borderId="5" xfId="0" applyNumberFormat="1" applyFont="1" applyFill="1" applyBorder="1" applyAlignment="1">
      <alignment horizontal="right" vertical="top" wrapText="1"/>
    </xf>
    <xf numFmtId="4" fontId="43" fillId="3" borderId="1" xfId="0" applyNumberFormat="1" applyFont="1" applyFill="1" applyBorder="1" applyAlignment="1">
      <alignment horizontal="right" vertical="top" wrapText="1"/>
    </xf>
    <xf numFmtId="4" fontId="43" fillId="3" borderId="54" xfId="0" applyNumberFormat="1" applyFont="1" applyFill="1" applyBorder="1" applyAlignment="1">
      <alignment horizontal="right" vertical="top" wrapText="1"/>
    </xf>
    <xf numFmtId="4" fontId="43" fillId="3" borderId="0" xfId="0" applyNumberFormat="1" applyFont="1" applyFill="1" applyAlignment="1">
      <alignment horizontal="right" vertical="top" wrapText="1"/>
    </xf>
    <xf numFmtId="4" fontId="43" fillId="3" borderId="55" xfId="0" applyNumberFormat="1" applyFont="1" applyFill="1" applyBorder="1" applyAlignment="1">
      <alignment horizontal="right" vertical="top" wrapText="1"/>
    </xf>
    <xf numFmtId="0" fontId="67" fillId="17" borderId="6" xfId="0" applyFont="1" applyFill="1" applyBorder="1" applyAlignment="1">
      <alignment horizontal="left" vertical="top" wrapText="1"/>
    </xf>
    <xf numFmtId="0" fontId="3" fillId="3" borderId="0" xfId="0" applyFont="1" applyFill="1" applyAlignment="1">
      <alignment horizontal="left" vertical="top" wrapText="1"/>
    </xf>
    <xf numFmtId="15" fontId="43" fillId="3" borderId="0" xfId="0" applyNumberFormat="1" applyFont="1" applyFill="1" applyAlignment="1">
      <alignment vertical="top" wrapText="1"/>
    </xf>
    <xf numFmtId="4" fontId="43" fillId="3" borderId="56" xfId="0" applyNumberFormat="1" applyFont="1" applyFill="1" applyBorder="1" applyAlignment="1">
      <alignment horizontal="right" vertical="top" wrapText="1"/>
    </xf>
    <xf numFmtId="0" fontId="44" fillId="3" borderId="12" xfId="0" applyFont="1" applyFill="1" applyBorder="1" applyAlignment="1">
      <alignment vertical="top" wrapText="1"/>
    </xf>
    <xf numFmtId="0" fontId="44" fillId="6" borderId="12" xfId="0" applyFont="1" applyFill="1" applyBorder="1" applyAlignment="1">
      <alignment vertical="top" wrapText="1"/>
    </xf>
    <xf numFmtId="0" fontId="0" fillId="3" borderId="0" xfId="0" applyFill="1" applyAlignment="1">
      <alignment vertical="top" wrapText="1"/>
    </xf>
    <xf numFmtId="0" fontId="0" fillId="3" borderId="0" xfId="0" applyFill="1" applyAlignment="1">
      <alignment wrapText="1"/>
    </xf>
    <xf numFmtId="0" fontId="0" fillId="0" borderId="0" xfId="0"/>
    <xf numFmtId="0" fontId="21" fillId="3" borderId="0" xfId="0" applyFont="1" applyFill="1" applyAlignment="1">
      <alignment wrapText="1"/>
    </xf>
    <xf numFmtId="22" fontId="21" fillId="3" borderId="0" xfId="0" applyNumberFormat="1" applyFont="1" applyFill="1" applyAlignment="1">
      <alignment wrapText="1"/>
    </xf>
    <xf numFmtId="0" fontId="21" fillId="6" borderId="17" xfId="0" applyFont="1" applyFill="1" applyBorder="1" applyAlignment="1">
      <alignment wrapText="1"/>
    </xf>
    <xf numFmtId="0" fontId="21" fillId="6" borderId="22" xfId="0" applyFont="1" applyFill="1" applyBorder="1" applyAlignment="1">
      <alignment wrapText="1"/>
    </xf>
    <xf numFmtId="4" fontId="21" fillId="3" borderId="0" xfId="0" applyNumberFormat="1" applyFont="1" applyFill="1" applyAlignment="1">
      <alignment wrapText="1"/>
    </xf>
    <xf numFmtId="0" fontId="0" fillId="3" borderId="15" xfId="0" applyFill="1" applyBorder="1" applyAlignment="1">
      <alignment wrapText="1"/>
    </xf>
    <xf numFmtId="0" fontId="3" fillId="0" borderId="0" xfId="0" applyFont="1" applyAlignment="1">
      <alignment horizontal="right" wrapText="1"/>
    </xf>
    <xf numFmtId="0" fontId="0" fillId="0" borderId="0" xfId="0"/>
    <xf numFmtId="0" fontId="11" fillId="3" borderId="0" xfId="0" applyFont="1" applyFill="1" applyAlignment="1">
      <alignment horizontal="center" wrapText="1"/>
    </xf>
    <xf numFmtId="0" fontId="0" fillId="3" borderId="0" xfId="0" applyFill="1" applyAlignment="1">
      <alignment wrapText="1"/>
    </xf>
    <xf numFmtId="0" fontId="12" fillId="3" borderId="0" xfId="0" applyFont="1" applyFill="1" applyAlignment="1">
      <alignment horizontal="center" wrapText="1"/>
    </xf>
    <xf numFmtId="0" fontId="13" fillId="3" borderId="0" xfId="0" applyFont="1" applyFill="1" applyAlignment="1">
      <alignment horizontal="center" vertical="top" wrapText="1"/>
    </xf>
    <xf numFmtId="0" fontId="0" fillId="3" borderId="0" xfId="0" applyFill="1" applyAlignment="1">
      <alignment vertical="top" wrapText="1"/>
    </xf>
    <xf numFmtId="0" fontId="0" fillId="3" borderId="3" xfId="0" applyFill="1" applyBorder="1" applyAlignment="1">
      <alignment wrapText="1"/>
    </xf>
    <xf numFmtId="0" fontId="0" fillId="3" borderId="5" xfId="0" applyFill="1" applyBorder="1" applyAlignment="1">
      <alignment wrapText="1"/>
    </xf>
    <xf numFmtId="0" fontId="0" fillId="3" borderId="13" xfId="0" applyFill="1" applyBorder="1" applyAlignment="1">
      <alignment wrapText="1"/>
    </xf>
    <xf numFmtId="0" fontId="12" fillId="3" borderId="0" xfId="0" applyFont="1" applyFill="1" applyAlignment="1">
      <alignment vertical="top"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9" fillId="3" borderId="3" xfId="0" applyFont="1" applyFill="1" applyBorder="1" applyAlignment="1">
      <alignment horizontal="center" wrapText="1"/>
    </xf>
    <xf numFmtId="0" fontId="9" fillId="3" borderId="5" xfId="0" applyFont="1" applyFill="1" applyBorder="1" applyAlignment="1">
      <alignment horizontal="center" wrapText="1"/>
    </xf>
    <xf numFmtId="0" fontId="7" fillId="4" borderId="3" xfId="0" applyFont="1" applyFill="1" applyBorder="1" applyAlignment="1">
      <alignment horizontal="center" wrapText="1"/>
    </xf>
    <xf numFmtId="0" fontId="7" fillId="4" borderId="4" xfId="0" applyFont="1" applyFill="1" applyBorder="1" applyAlignment="1">
      <alignment horizontal="center" wrapText="1"/>
    </xf>
    <xf numFmtId="0" fontId="7" fillId="4" borderId="5" xfId="0" applyFont="1" applyFill="1" applyBorder="1" applyAlignment="1">
      <alignment horizontal="center" wrapText="1"/>
    </xf>
    <xf numFmtId="0" fontId="8" fillId="5" borderId="6" xfId="0" applyFont="1" applyFill="1" applyBorder="1" applyAlignment="1">
      <alignment horizontal="center" wrapText="1"/>
    </xf>
    <xf numFmtId="0" fontId="8" fillId="5" borderId="9" xfId="0" applyFont="1" applyFill="1" applyBorder="1" applyAlignment="1">
      <alignment horizontal="center" wrapText="1"/>
    </xf>
    <xf numFmtId="0" fontId="8" fillId="5" borderId="7" xfId="0" applyFont="1" applyFill="1" applyBorder="1" applyAlignment="1">
      <alignment horizontal="center" wrapText="1"/>
    </xf>
    <xf numFmtId="0" fontId="8" fillId="5" borderId="8" xfId="0" applyFont="1" applyFill="1" applyBorder="1" applyAlignment="1">
      <alignment horizontal="center" wrapText="1"/>
    </xf>
    <xf numFmtId="0" fontId="8" fillId="5" borderId="10" xfId="0" applyFont="1" applyFill="1" applyBorder="1" applyAlignment="1">
      <alignment horizontal="center" wrapText="1"/>
    </xf>
    <xf numFmtId="0" fontId="8" fillId="5" borderId="11" xfId="0" applyFont="1" applyFill="1" applyBorder="1" applyAlignment="1">
      <alignment horizontal="center" wrapText="1"/>
    </xf>
    <xf numFmtId="0" fontId="0" fillId="3" borderId="2" xfId="0" applyFill="1" applyBorder="1" applyAlignment="1">
      <alignment wrapText="1"/>
    </xf>
    <xf numFmtId="0" fontId="4" fillId="3" borderId="0" xfId="0" applyFont="1" applyFill="1" applyAlignment="1">
      <alignment horizontal="center" wrapText="1"/>
    </xf>
    <xf numFmtId="0" fontId="5" fillId="3" borderId="0" xfId="0" applyFont="1" applyFill="1" applyAlignment="1">
      <alignment horizontal="center" wrapText="1"/>
    </xf>
    <xf numFmtId="0" fontId="6" fillId="3" borderId="0" xfId="0" applyFont="1" applyFill="1" applyAlignment="1">
      <alignment horizontal="center" wrapText="1"/>
    </xf>
    <xf numFmtId="0" fontId="3" fillId="3" borderId="0" xfId="0" applyFont="1" applyFill="1" applyAlignment="1">
      <alignment horizontal="center" vertical="top" wrapText="1"/>
    </xf>
    <xf numFmtId="0" fontId="3" fillId="3" borderId="0" xfId="0" applyFont="1" applyFill="1" applyAlignment="1">
      <alignment vertical="top" wrapText="1"/>
    </xf>
    <xf numFmtId="0" fontId="15" fillId="6" borderId="3" xfId="0" applyFont="1" applyFill="1" applyBorder="1" applyAlignment="1">
      <alignment horizontal="center" wrapText="1"/>
    </xf>
    <xf numFmtId="0" fontId="15" fillId="6" borderId="5" xfId="0" applyFont="1" applyFill="1" applyBorder="1" applyAlignment="1">
      <alignment horizontal="center" wrapText="1"/>
    </xf>
    <xf numFmtId="0" fontId="15" fillId="3" borderId="0" xfId="0" applyFont="1" applyFill="1" applyAlignment="1">
      <alignment vertical="top" wrapText="1"/>
    </xf>
    <xf numFmtId="0" fontId="14" fillId="3" borderId="0" xfId="0" applyFont="1" applyFill="1" applyAlignment="1">
      <alignment horizontal="center" vertical="top" wrapText="1"/>
    </xf>
    <xf numFmtId="0" fontId="0" fillId="6" borderId="3" xfId="0" applyFill="1" applyBorder="1" applyAlignment="1">
      <alignment wrapText="1"/>
    </xf>
    <xf numFmtId="0" fontId="0" fillId="6" borderId="4" xfId="0" applyFill="1" applyBorder="1" applyAlignment="1">
      <alignment wrapText="1"/>
    </xf>
    <xf numFmtId="0" fontId="0" fillId="6" borderId="5" xfId="0" applyFill="1" applyBorder="1" applyAlignment="1">
      <alignment wrapText="1"/>
    </xf>
    <xf numFmtId="0" fontId="19" fillId="3" borderId="0" xfId="0" applyFont="1" applyFill="1" applyAlignment="1">
      <alignment wrapText="1"/>
    </xf>
    <xf numFmtId="0" fontId="17" fillId="3" borderId="0" xfId="0" applyFont="1" applyFill="1" applyAlignment="1">
      <alignment wrapText="1"/>
    </xf>
    <xf numFmtId="0" fontId="19" fillId="3" borderId="0" xfId="0" applyFont="1" applyFill="1" applyAlignment="1">
      <alignment vertical="top" wrapText="1"/>
    </xf>
    <xf numFmtId="0" fontId="17" fillId="3" borderId="0" xfId="0" applyFont="1" applyFill="1" applyAlignment="1">
      <alignment vertical="top" wrapText="1"/>
    </xf>
    <xf numFmtId="0" fontId="18" fillId="3" borderId="0" xfId="0" applyFont="1" applyFill="1" applyAlignment="1">
      <alignment vertical="top" wrapText="1"/>
    </xf>
    <xf numFmtId="0" fontId="20" fillId="3" borderId="0" xfId="0" applyFont="1" applyFill="1" applyAlignment="1">
      <alignment vertical="top" wrapText="1"/>
    </xf>
    <xf numFmtId="0" fontId="42" fillId="3" borderId="0" xfId="0" applyFont="1" applyFill="1" applyAlignment="1">
      <alignment horizontal="center" vertical="top" wrapText="1"/>
    </xf>
    <xf numFmtId="0" fontId="50" fillId="3" borderId="0" xfId="0" applyFont="1" applyFill="1" applyAlignment="1">
      <alignment vertical="top" wrapText="1"/>
    </xf>
    <xf numFmtId="0" fontId="50" fillId="3" borderId="6" xfId="0" applyFont="1" applyFill="1" applyBorder="1" applyAlignment="1">
      <alignment vertical="top" wrapText="1"/>
    </xf>
    <xf numFmtId="0" fontId="50" fillId="3" borderId="9" xfId="0" applyFont="1" applyFill="1" applyBorder="1" applyAlignment="1">
      <alignment vertical="top" wrapText="1"/>
    </xf>
    <xf numFmtId="0" fontId="50" fillId="3" borderId="3" xfId="0" applyFont="1" applyFill="1" applyBorder="1" applyAlignment="1">
      <alignment horizontal="center" vertical="top" wrapText="1"/>
    </xf>
    <xf numFmtId="0" fontId="50" fillId="3" borderId="4" xfId="0" applyFont="1" applyFill="1" applyBorder="1" applyAlignment="1">
      <alignment horizontal="center" vertical="top" wrapText="1"/>
    </xf>
    <xf numFmtId="0" fontId="50" fillId="3" borderId="5" xfId="0" applyFont="1" applyFill="1" applyBorder="1" applyAlignment="1">
      <alignment horizontal="center" vertical="top" wrapText="1"/>
    </xf>
    <xf numFmtId="0" fontId="26" fillId="0" borderId="0" xfId="0" applyFont="1" applyAlignment="1">
      <alignment horizontal="center" wrapText="1"/>
    </xf>
    <xf numFmtId="0" fontId="21" fillId="3" borderId="0" xfId="0" applyFont="1" applyFill="1" applyAlignment="1">
      <alignment wrapText="1"/>
    </xf>
    <xf numFmtId="0" fontId="0" fillId="0" borderId="0" xfId="0" applyAlignment="1">
      <alignment vertical="top" wrapText="1"/>
    </xf>
    <xf numFmtId="0" fontId="0" fillId="0" borderId="0" xfId="0" applyAlignment="1">
      <alignment wrapText="1"/>
    </xf>
    <xf numFmtId="4" fontId="21" fillId="3" borderId="3" xfId="0" applyNumberFormat="1" applyFont="1" applyFill="1" applyBorder="1" applyAlignment="1">
      <alignment wrapText="1"/>
    </xf>
    <xf numFmtId="4" fontId="21" fillId="3" borderId="4" xfId="0" applyNumberFormat="1" applyFont="1" applyFill="1" applyBorder="1" applyAlignment="1">
      <alignment wrapText="1"/>
    </xf>
    <xf numFmtId="4" fontId="21" fillId="3" borderId="5" xfId="0" applyNumberFormat="1" applyFont="1" applyFill="1" applyBorder="1" applyAlignment="1">
      <alignment wrapText="1"/>
    </xf>
    <xf numFmtId="0" fontId="0" fillId="3" borderId="14" xfId="0" applyFill="1" applyBorder="1" applyAlignment="1">
      <alignment wrapText="1"/>
    </xf>
    <xf numFmtId="0" fontId="21" fillId="3" borderId="3" xfId="0" applyFont="1" applyFill="1" applyBorder="1" applyAlignment="1">
      <alignment wrapText="1"/>
    </xf>
    <xf numFmtId="0" fontId="21" fillId="3" borderId="4" xfId="0" applyFont="1" applyFill="1" applyBorder="1" applyAlignment="1">
      <alignment wrapText="1"/>
    </xf>
    <xf numFmtId="0" fontId="21" fillId="3" borderId="5" xfId="0" applyFont="1" applyFill="1" applyBorder="1" applyAlignment="1">
      <alignment wrapText="1"/>
    </xf>
    <xf numFmtId="0" fontId="0" fillId="3" borderId="4" xfId="0" applyFill="1" applyBorder="1" applyAlignment="1">
      <alignment wrapText="1"/>
    </xf>
    <xf numFmtId="0" fontId="0" fillId="0" borderId="13" xfId="0" applyBorder="1" applyAlignment="1">
      <alignment wrapText="1"/>
    </xf>
    <xf numFmtId="0" fontId="0" fillId="0" borderId="13" xfId="0" applyBorder="1" applyAlignment="1">
      <alignment vertical="top" wrapText="1"/>
    </xf>
    <xf numFmtId="4" fontId="21" fillId="0" borderId="3" xfId="0" applyNumberFormat="1" applyFont="1" applyBorder="1" applyAlignment="1">
      <alignment wrapText="1"/>
    </xf>
    <xf numFmtId="4" fontId="21" fillId="0" borderId="4" xfId="0" applyNumberFormat="1" applyFont="1" applyBorder="1" applyAlignment="1">
      <alignment wrapText="1"/>
    </xf>
    <xf numFmtId="4" fontId="21" fillId="0" borderId="5" xfId="0" applyNumberFormat="1" applyFont="1" applyBorder="1" applyAlignment="1">
      <alignment wrapText="1"/>
    </xf>
    <xf numFmtId="0" fontId="0" fillId="0" borderId="14" xfId="0" applyBorder="1" applyAlignment="1">
      <alignment wrapText="1"/>
    </xf>
    <xf numFmtId="0" fontId="21" fillId="0" borderId="3" xfId="0" applyFont="1" applyBorder="1" applyAlignment="1">
      <alignment wrapText="1"/>
    </xf>
    <xf numFmtId="0" fontId="21" fillId="0" borderId="4" xfId="0" applyFont="1" applyBorder="1" applyAlignment="1">
      <alignment wrapText="1"/>
    </xf>
    <xf numFmtId="0" fontId="21" fillId="0" borderId="5"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22" fillId="0" borderId="3" xfId="0" applyFont="1" applyBorder="1" applyAlignment="1">
      <alignment wrapText="1"/>
    </xf>
    <xf numFmtId="0" fontId="22" fillId="0" borderId="4" xfId="0" applyFont="1" applyBorder="1" applyAlignment="1">
      <alignment wrapText="1"/>
    </xf>
    <xf numFmtId="0" fontId="22" fillId="0" borderId="5" xfId="0" applyFont="1" applyBorder="1" applyAlignment="1">
      <alignment wrapText="1"/>
    </xf>
    <xf numFmtId="0" fontId="0" fillId="0" borderId="2" xfId="0" applyBorder="1" applyAlignment="1">
      <alignment wrapText="1"/>
    </xf>
    <xf numFmtId="0" fontId="0" fillId="0" borderId="2" xfId="0" applyBorder="1" applyAlignment="1">
      <alignment vertical="top" wrapText="1"/>
    </xf>
    <xf numFmtId="0" fontId="21" fillId="0" borderId="0" xfId="0" applyFont="1" applyAlignment="1">
      <alignment wrapText="1"/>
    </xf>
    <xf numFmtId="0" fontId="21" fillId="0" borderId="0" xfId="0" applyFont="1" applyAlignment="1">
      <alignment horizontal="center" wrapText="1"/>
    </xf>
    <xf numFmtId="22" fontId="21" fillId="0" borderId="0" xfId="0" applyNumberFormat="1" applyFont="1" applyAlignment="1">
      <alignment wrapText="1"/>
    </xf>
    <xf numFmtId="0" fontId="0" fillId="3" borderId="13" xfId="0" applyFill="1" applyBorder="1" applyAlignment="1">
      <alignment vertical="top" wrapText="1"/>
    </xf>
    <xf numFmtId="0" fontId="0" fillId="3" borderId="14" xfId="0" applyFill="1" applyBorder="1" applyAlignment="1">
      <alignment vertical="top" wrapText="1"/>
    </xf>
    <xf numFmtId="0" fontId="22" fillId="8" borderId="3" xfId="0" applyFont="1" applyFill="1" applyBorder="1" applyAlignment="1">
      <alignment wrapText="1"/>
    </xf>
    <xf numFmtId="0" fontId="22" fillId="8" borderId="5" xfId="0" applyFont="1" applyFill="1" applyBorder="1" applyAlignment="1">
      <alignment wrapText="1"/>
    </xf>
    <xf numFmtId="0" fontId="22" fillId="8" borderId="4" xfId="0" applyFont="1" applyFill="1" applyBorder="1" applyAlignment="1">
      <alignment wrapText="1"/>
    </xf>
    <xf numFmtId="0" fontId="0" fillId="3" borderId="2" xfId="0" applyFill="1" applyBorder="1" applyAlignment="1">
      <alignment vertical="top" wrapText="1"/>
    </xf>
    <xf numFmtId="0" fontId="21" fillId="3" borderId="0" xfId="0" applyFont="1" applyFill="1" applyAlignment="1">
      <alignment horizontal="center" wrapText="1"/>
    </xf>
    <xf numFmtId="22" fontId="21" fillId="3" borderId="0" xfId="0" applyNumberFormat="1" applyFont="1" applyFill="1" applyAlignment="1">
      <alignment wrapText="1"/>
    </xf>
    <xf numFmtId="0" fontId="24" fillId="3" borderId="0" xfId="0" applyFont="1" applyFill="1" applyAlignment="1">
      <alignment vertical="top" wrapText="1"/>
    </xf>
    <xf numFmtId="0" fontId="23" fillId="3" borderId="0" xfId="0" applyFont="1" applyFill="1" applyAlignment="1">
      <alignment horizontal="right" vertical="top" wrapText="1"/>
    </xf>
    <xf numFmtId="0" fontId="8" fillId="0" borderId="0" xfId="0" applyFont="1" applyAlignment="1">
      <alignment horizontal="center" wrapText="1"/>
    </xf>
    <xf numFmtId="0" fontId="11" fillId="14" borderId="3" xfId="0" applyFont="1" applyFill="1" applyBorder="1" applyAlignment="1">
      <alignment vertical="top" wrapText="1"/>
    </xf>
    <xf numFmtId="0" fontId="11" fillId="14" borderId="5" xfId="0" applyFont="1" applyFill="1" applyBorder="1" applyAlignment="1">
      <alignment vertical="top" wrapText="1"/>
    </xf>
    <xf numFmtId="0" fontId="21" fillId="3" borderId="26" xfId="0" applyFont="1" applyFill="1" applyBorder="1" applyAlignment="1">
      <alignment wrapText="1"/>
    </xf>
    <xf numFmtId="0" fontId="21" fillId="3" borderId="27" xfId="0" applyFont="1" applyFill="1" applyBorder="1" applyAlignment="1">
      <alignment wrapText="1"/>
    </xf>
    <xf numFmtId="0" fontId="21" fillId="3" borderId="0" xfId="0" applyFont="1" applyFill="1" applyAlignment="1">
      <alignment horizontal="right" wrapText="1"/>
    </xf>
    <xf numFmtId="0" fontId="21" fillId="6" borderId="19" xfId="0" applyFont="1" applyFill="1" applyBorder="1" applyAlignment="1">
      <alignment wrapText="1"/>
    </xf>
    <xf numFmtId="0" fontId="21" fillId="6" borderId="24" xfId="0" applyFont="1" applyFill="1" applyBorder="1" applyAlignment="1">
      <alignment wrapText="1"/>
    </xf>
    <xf numFmtId="0" fontId="21" fillId="6" borderId="20" xfId="0" applyFont="1" applyFill="1" applyBorder="1" applyAlignment="1">
      <alignment wrapText="1"/>
    </xf>
    <xf numFmtId="0" fontId="21" fillId="6" borderId="25" xfId="0" applyFont="1" applyFill="1" applyBorder="1" applyAlignment="1">
      <alignment wrapText="1"/>
    </xf>
    <xf numFmtId="0" fontId="21" fillId="6" borderId="16" xfId="0" applyFont="1" applyFill="1" applyBorder="1" applyAlignment="1">
      <alignment wrapText="1"/>
    </xf>
    <xf numFmtId="0" fontId="21" fillId="6" borderId="17" xfId="0" applyFont="1" applyFill="1" applyBorder="1" applyAlignment="1">
      <alignment wrapText="1"/>
    </xf>
    <xf numFmtId="0" fontId="21" fillId="6" borderId="18" xfId="0" applyFont="1" applyFill="1" applyBorder="1" applyAlignment="1">
      <alignment horizontal="justify" wrapText="1"/>
    </xf>
    <xf numFmtId="0" fontId="21" fillId="6" borderId="23" xfId="0" applyFont="1" applyFill="1" applyBorder="1" applyAlignment="1">
      <alignment horizontal="justify" wrapText="1"/>
    </xf>
    <xf numFmtId="0" fontId="21" fillId="6" borderId="18" xfId="0" applyFont="1" applyFill="1" applyBorder="1" applyAlignment="1">
      <alignment wrapText="1"/>
    </xf>
    <xf numFmtId="0" fontId="21" fillId="6" borderId="23" xfId="0" applyFont="1" applyFill="1" applyBorder="1" applyAlignment="1">
      <alignment wrapText="1"/>
    </xf>
    <xf numFmtId="4" fontId="21" fillId="6" borderId="18" xfId="0" applyNumberFormat="1" applyFont="1" applyFill="1" applyBorder="1" applyAlignment="1">
      <alignment wrapText="1"/>
    </xf>
    <xf numFmtId="4" fontId="21" fillId="6" borderId="23" xfId="0" applyNumberFormat="1" applyFont="1" applyFill="1" applyBorder="1" applyAlignment="1">
      <alignment wrapText="1"/>
    </xf>
    <xf numFmtId="0" fontId="21" fillId="6" borderId="21" xfId="0" applyFont="1" applyFill="1" applyBorder="1" applyAlignment="1">
      <alignment wrapText="1"/>
    </xf>
    <xf numFmtId="0" fontId="21" fillId="6" borderId="22" xfId="0" applyFont="1" applyFill="1" applyBorder="1" applyAlignment="1">
      <alignment wrapText="1"/>
    </xf>
    <xf numFmtId="4" fontId="21" fillId="3" borderId="0" xfId="0" applyNumberFormat="1" applyFont="1" applyFill="1" applyAlignment="1">
      <alignment wrapText="1"/>
    </xf>
    <xf numFmtId="0" fontId="23" fillId="3" borderId="0" xfId="0" applyFont="1" applyFill="1" applyAlignment="1">
      <alignment vertical="top" wrapText="1"/>
    </xf>
    <xf numFmtId="0" fontId="23" fillId="3" borderId="0" xfId="0" applyFont="1" applyFill="1" applyAlignment="1">
      <alignment wrapText="1"/>
    </xf>
    <xf numFmtId="0" fontId="0" fillId="0" borderId="0" xfId="0" applyAlignment="1">
      <alignment horizontal="left" wrapText="1"/>
    </xf>
    <xf numFmtId="4" fontId="0" fillId="0" borderId="0" xfId="0" applyNumberFormat="1" applyAlignment="1">
      <alignment horizontal="right" wrapText="1"/>
    </xf>
    <xf numFmtId="0" fontId="65" fillId="0" borderId="0" xfId="0" applyFont="1" applyAlignment="1">
      <alignment horizontal="center" wrapText="1"/>
    </xf>
    <xf numFmtId="0" fontId="65" fillId="0" borderId="0" xfId="0" applyFont="1" applyAlignment="1">
      <alignment horizontal="left" wrapText="1"/>
    </xf>
    <xf numFmtId="0" fontId="65" fillId="0" borderId="6" xfId="0" applyFont="1" applyBorder="1" applyAlignment="1">
      <alignment horizontal="center" vertical="center" wrapText="1"/>
    </xf>
    <xf numFmtId="0" fontId="65" fillId="0" borderId="9" xfId="0" applyFont="1" applyBorder="1" applyAlignment="1">
      <alignment horizontal="center" vertical="center" wrapText="1"/>
    </xf>
    <xf numFmtId="0" fontId="3" fillId="0" borderId="0" xfId="0" applyFont="1" applyAlignment="1">
      <alignment horizontal="center" wrapText="1"/>
    </xf>
    <xf numFmtId="0" fontId="21" fillId="3" borderId="13" xfId="0" applyFont="1" applyFill="1" applyBorder="1" applyAlignment="1">
      <alignment wrapText="1"/>
    </xf>
    <xf numFmtId="0" fontId="22" fillId="3" borderId="38" xfId="0" applyFont="1" applyFill="1" applyBorder="1" applyAlignment="1">
      <alignment wrapText="1"/>
    </xf>
    <xf numFmtId="0" fontId="22" fillId="3" borderId="37" xfId="0" applyFont="1" applyFill="1" applyBorder="1" applyAlignment="1">
      <alignment wrapText="1"/>
    </xf>
    <xf numFmtId="0" fontId="22" fillId="3" borderId="38" xfId="0" applyFont="1" applyFill="1" applyBorder="1" applyAlignment="1">
      <alignment horizontal="center" wrapText="1"/>
    </xf>
    <xf numFmtId="0" fontId="22" fillId="3" borderId="37" xfId="0" applyFont="1" applyFill="1" applyBorder="1" applyAlignment="1">
      <alignment horizontal="center" wrapText="1"/>
    </xf>
    <xf numFmtId="0" fontId="22" fillId="3" borderId="35" xfId="0" applyFont="1" applyFill="1" applyBorder="1" applyAlignment="1">
      <alignment wrapText="1"/>
    </xf>
    <xf numFmtId="0" fontId="22" fillId="3" borderId="34" xfId="0" applyFont="1" applyFill="1" applyBorder="1" applyAlignment="1">
      <alignment wrapText="1"/>
    </xf>
    <xf numFmtId="0" fontId="22" fillId="3" borderId="35" xfId="0" applyFont="1" applyFill="1" applyBorder="1" applyAlignment="1">
      <alignment horizontal="center" wrapText="1"/>
    </xf>
    <xf numFmtId="0" fontId="22" fillId="3" borderId="34" xfId="0" applyFont="1" applyFill="1" applyBorder="1" applyAlignment="1">
      <alignment horizontal="center" wrapText="1"/>
    </xf>
    <xf numFmtId="0" fontId="22" fillId="3" borderId="26" xfId="0" applyFont="1" applyFill="1" applyBorder="1" applyAlignment="1">
      <alignment wrapText="1"/>
    </xf>
    <xf numFmtId="0" fontId="22" fillId="3" borderId="30" xfId="0" applyFont="1" applyFill="1" applyBorder="1" applyAlignment="1">
      <alignment wrapText="1"/>
    </xf>
    <xf numFmtId="0" fontId="22" fillId="3" borderId="26" xfId="0" applyFont="1" applyFill="1" applyBorder="1" applyAlignment="1">
      <alignment horizontal="center" wrapText="1"/>
    </xf>
    <xf numFmtId="0" fontId="22" fillId="3" borderId="30" xfId="0" applyFont="1" applyFill="1" applyBorder="1" applyAlignment="1">
      <alignment horizontal="center" wrapText="1"/>
    </xf>
    <xf numFmtId="0" fontId="21" fillId="3" borderId="26" xfId="0" applyFont="1" applyFill="1" applyBorder="1" applyAlignment="1">
      <alignment horizontal="center" wrapText="1"/>
    </xf>
    <xf numFmtId="0" fontId="21" fillId="3" borderId="30" xfId="0" applyFont="1" applyFill="1" applyBorder="1" applyAlignment="1">
      <alignment horizontal="center" wrapText="1"/>
    </xf>
    <xf numFmtId="0" fontId="22" fillId="6" borderId="20" xfId="0" applyFont="1" applyFill="1" applyBorder="1" applyAlignment="1">
      <alignment horizontal="center" wrapText="1"/>
    </xf>
    <xf numFmtId="0" fontId="22" fillId="6" borderId="25" xfId="0" applyFont="1" applyFill="1" applyBorder="1" applyAlignment="1">
      <alignment horizontal="center" wrapText="1"/>
    </xf>
    <xf numFmtId="0" fontId="22" fillId="6" borderId="26" xfId="0" applyFont="1" applyFill="1" applyBorder="1" applyAlignment="1">
      <alignment horizontal="center" wrapText="1"/>
    </xf>
    <xf numFmtId="0" fontId="22" fillId="6" borderId="29" xfId="0" applyFont="1" applyFill="1" applyBorder="1" applyAlignment="1">
      <alignment horizontal="center" wrapText="1"/>
    </xf>
    <xf numFmtId="0" fontId="22" fillId="6" borderId="30" xfId="0" applyFont="1" applyFill="1" applyBorder="1" applyAlignment="1">
      <alignment horizontal="center" wrapText="1"/>
    </xf>
    <xf numFmtId="0" fontId="22" fillId="6" borderId="16" xfId="0" applyFont="1" applyFill="1" applyBorder="1" applyAlignment="1">
      <alignment horizontal="center" wrapText="1"/>
    </xf>
    <xf numFmtId="0" fontId="22" fillId="6" borderId="31" xfId="0" applyFont="1" applyFill="1" applyBorder="1" applyAlignment="1">
      <alignment horizontal="center" wrapText="1"/>
    </xf>
    <xf numFmtId="0" fontId="22" fillId="6" borderId="21" xfId="0" applyFont="1" applyFill="1" applyBorder="1" applyAlignment="1">
      <alignment horizontal="center" wrapText="1"/>
    </xf>
    <xf numFmtId="0" fontId="22" fillId="6" borderId="28" xfId="0" applyFont="1" applyFill="1" applyBorder="1" applyAlignment="1">
      <alignment horizontal="center" wrapText="1"/>
    </xf>
    <xf numFmtId="0" fontId="0" fillId="3" borderId="15" xfId="0" applyFill="1" applyBorder="1" applyAlignment="1">
      <alignment wrapText="1"/>
    </xf>
    <xf numFmtId="0" fontId="25" fillId="6" borderId="3" xfId="0" applyFont="1" applyFill="1" applyBorder="1" applyAlignment="1">
      <alignment horizontal="center" wrapText="1"/>
    </xf>
    <xf numFmtId="0" fontId="25" fillId="6" borderId="4" xfId="0" applyFont="1" applyFill="1" applyBorder="1" applyAlignment="1">
      <alignment horizontal="center" wrapText="1"/>
    </xf>
    <xf numFmtId="0" fontId="25" fillId="6" borderId="5" xfId="0" applyFont="1" applyFill="1" applyBorder="1" applyAlignment="1">
      <alignment horizontal="center" wrapText="1"/>
    </xf>
    <xf numFmtId="0" fontId="25" fillId="6" borderId="10" xfId="0" applyFont="1" applyFill="1" applyBorder="1" applyAlignment="1">
      <alignment horizontal="center" wrapText="1"/>
    </xf>
    <xf numFmtId="0" fontId="25" fillId="6" borderId="11" xfId="0" applyFont="1" applyFill="1" applyBorder="1" applyAlignment="1">
      <alignment horizontal="center" wrapText="1"/>
    </xf>
    <xf numFmtId="0" fontId="25" fillId="6" borderId="7" xfId="0" applyFont="1" applyFill="1" applyBorder="1" applyAlignment="1">
      <alignment horizontal="center" wrapText="1"/>
    </xf>
    <xf numFmtId="0" fontId="25" fillId="6" borderId="8" xfId="0" applyFont="1" applyFill="1" applyBorder="1" applyAlignment="1">
      <alignment horizontal="center" wrapText="1"/>
    </xf>
    <xf numFmtId="0" fontId="25" fillId="6" borderId="20" xfId="0" applyFont="1" applyFill="1" applyBorder="1" applyAlignment="1">
      <alignment horizontal="center" wrapText="1"/>
    </xf>
    <xf numFmtId="0" fontId="25" fillId="6" borderId="40" xfId="0" applyFont="1" applyFill="1" applyBorder="1" applyAlignment="1">
      <alignment horizontal="center" wrapText="1"/>
    </xf>
    <xf numFmtId="0" fontId="25" fillId="6" borderId="25" xfId="0" applyFont="1" applyFill="1" applyBorder="1" applyAlignment="1">
      <alignment horizontal="center" wrapText="1"/>
    </xf>
    <xf numFmtId="0" fontId="25" fillId="6" borderId="39" xfId="0" applyFont="1" applyFill="1" applyBorder="1" applyAlignment="1">
      <alignment horizontal="center" wrapText="1"/>
    </xf>
    <xf numFmtId="0" fontId="25" fillId="6" borderId="41" xfId="0" applyFont="1" applyFill="1" applyBorder="1" applyAlignment="1">
      <alignment horizontal="center" wrapText="1"/>
    </xf>
    <xf numFmtId="0" fontId="25" fillId="6" borderId="42" xfId="0" applyFont="1" applyFill="1" applyBorder="1" applyAlignment="1">
      <alignment horizontal="center" wrapText="1"/>
    </xf>
    <xf numFmtId="0" fontId="16" fillId="0" borderId="0" xfId="0" applyFont="1" applyAlignment="1">
      <alignment horizontal="center" wrapText="1"/>
    </xf>
    <xf numFmtId="0" fontId="44" fillId="17" borderId="6" xfId="0" applyFont="1" applyFill="1" applyBorder="1" applyAlignment="1">
      <alignment horizontal="center" vertical="top" wrapText="1"/>
    </xf>
    <xf numFmtId="0" fontId="44" fillId="17" borderId="9" xfId="0" applyFont="1" applyFill="1" applyBorder="1" applyAlignment="1">
      <alignment horizontal="center" vertical="top" wrapText="1"/>
    </xf>
    <xf numFmtId="0" fontId="44" fillId="17" borderId="6" xfId="0" applyFont="1" applyFill="1" applyBorder="1" applyAlignment="1">
      <alignment vertical="top" wrapText="1"/>
    </xf>
    <xf numFmtId="0" fontId="44" fillId="17" borderId="9" xfId="0" applyFont="1" applyFill="1" applyBorder="1" applyAlignment="1">
      <alignment vertical="top" wrapText="1"/>
    </xf>
    <xf numFmtId="0" fontId="24" fillId="3" borderId="0" xfId="0" applyFont="1" applyFill="1" applyAlignment="1">
      <alignment horizontal="center" vertical="top" wrapText="1"/>
    </xf>
    <xf numFmtId="0" fontId="44" fillId="17" borderId="48" xfId="0" applyFont="1" applyFill="1" applyBorder="1" applyAlignment="1">
      <alignment horizontal="center" vertical="top" wrapText="1"/>
    </xf>
    <xf numFmtId="0" fontId="14" fillId="9" borderId="3" xfId="0" applyFont="1" applyFill="1" applyBorder="1" applyAlignment="1">
      <alignment horizontal="center" vertical="top" wrapText="1"/>
    </xf>
    <xf numFmtId="0" fontId="14" fillId="9" borderId="5" xfId="0" applyFont="1" applyFill="1" applyBorder="1" applyAlignment="1">
      <alignment horizontal="center" vertical="top" wrapText="1"/>
    </xf>
    <xf numFmtId="0" fontId="14" fillId="9" borderId="4" xfId="0" applyFont="1" applyFill="1" applyBorder="1" applyAlignment="1">
      <alignment horizontal="center" vertical="top" wrapText="1"/>
    </xf>
    <xf numFmtId="0" fontId="14" fillId="3" borderId="0" xfId="0" applyFont="1" applyFill="1" applyAlignment="1">
      <alignment vertical="top" wrapText="1"/>
    </xf>
    <xf numFmtId="0" fontId="24" fillId="3" borderId="0" xfId="0" applyFont="1" applyFill="1" applyAlignment="1">
      <alignment horizontal="center" wrapText="1"/>
    </xf>
    <xf numFmtId="0" fontId="37" fillId="3" borderId="0" xfId="0" applyFont="1" applyFill="1" applyAlignment="1">
      <alignment horizontal="center" vertical="top" wrapText="1"/>
    </xf>
    <xf numFmtId="0" fontId="38" fillId="3" borderId="0" xfId="0" applyFont="1" applyFill="1" applyAlignment="1">
      <alignment horizontal="center" vertical="top" wrapText="1"/>
    </xf>
    <xf numFmtId="0" fontId="36" fillId="3" borderId="0" xfId="0" applyFont="1" applyFill="1" applyAlignment="1">
      <alignment vertical="top" wrapText="1"/>
    </xf>
    <xf numFmtId="0" fontId="37" fillId="3" borderId="0" xfId="0" applyFont="1" applyFill="1" applyAlignment="1">
      <alignment vertical="top" wrapText="1"/>
    </xf>
    <xf numFmtId="0" fontId="35" fillId="3" borderId="3" xfId="0" applyFont="1" applyFill="1" applyBorder="1" applyAlignment="1">
      <alignment horizontal="center" vertical="top" wrapText="1"/>
    </xf>
    <xf numFmtId="0" fontId="35" fillId="3" borderId="5" xfId="0" applyFont="1" applyFill="1" applyBorder="1" applyAlignment="1">
      <alignment horizontal="center" vertical="top" wrapText="1"/>
    </xf>
    <xf numFmtId="0" fontId="35" fillId="3" borderId="3" xfId="0" applyFont="1" applyFill="1" applyBorder="1" applyAlignment="1">
      <alignment vertical="top" wrapText="1"/>
    </xf>
    <xf numFmtId="0" fontId="35" fillId="3" borderId="4" xfId="0" applyFont="1" applyFill="1" applyBorder="1" applyAlignment="1">
      <alignment vertical="top" wrapText="1"/>
    </xf>
    <xf numFmtId="0" fontId="35" fillId="3" borderId="5" xfId="0" applyFont="1" applyFill="1" applyBorder="1" applyAlignment="1">
      <alignment vertical="top" wrapText="1"/>
    </xf>
    <xf numFmtId="0" fontId="32" fillId="11" borderId="3" xfId="0" applyFont="1" applyFill="1" applyBorder="1" applyAlignment="1">
      <alignment horizontal="left" vertical="top" wrapText="1"/>
    </xf>
    <xf numFmtId="0" fontId="32" fillId="11" borderId="4" xfId="0" applyFont="1" applyFill="1" applyBorder="1" applyAlignment="1">
      <alignment horizontal="left" vertical="top" wrapText="1"/>
    </xf>
    <xf numFmtId="0" fontId="32" fillId="11" borderId="5" xfId="0" applyFont="1" applyFill="1" applyBorder="1" applyAlignment="1">
      <alignment horizontal="left" vertical="top" wrapText="1"/>
    </xf>
    <xf numFmtId="0" fontId="33" fillId="11" borderId="3" xfId="0" applyFont="1" applyFill="1" applyBorder="1" applyAlignment="1">
      <alignment horizontal="left" vertical="top" wrapText="1"/>
    </xf>
    <xf numFmtId="0" fontId="33" fillId="11" borderId="4" xfId="0" applyFont="1" applyFill="1" applyBorder="1" applyAlignment="1">
      <alignment horizontal="left" vertical="top" wrapText="1"/>
    </xf>
    <xf numFmtId="0" fontId="33" fillId="11" borderId="5" xfId="0" applyFont="1" applyFill="1" applyBorder="1" applyAlignment="1">
      <alignment horizontal="left" vertical="top" wrapText="1"/>
    </xf>
    <xf numFmtId="0" fontId="30" fillId="3" borderId="2" xfId="0" applyFont="1" applyFill="1" applyBorder="1" applyAlignment="1">
      <alignment horizontal="center" vertical="top" wrapText="1"/>
    </xf>
    <xf numFmtId="0" fontId="31" fillId="11" borderId="3" xfId="0" applyFont="1" applyFill="1" applyBorder="1" applyAlignment="1">
      <alignment horizontal="center" vertical="top" wrapText="1"/>
    </xf>
    <xf numFmtId="0" fontId="31" fillId="11" borderId="4" xfId="0" applyFont="1" applyFill="1" applyBorder="1" applyAlignment="1">
      <alignment horizontal="center" vertical="top" wrapText="1"/>
    </xf>
    <xf numFmtId="0" fontId="31" fillId="11" borderId="5" xfId="0" applyFont="1" applyFill="1" applyBorder="1" applyAlignment="1">
      <alignment horizontal="center" vertical="top" wrapText="1"/>
    </xf>
    <xf numFmtId="0" fontId="29" fillId="12" borderId="3" xfId="0" applyFont="1" applyFill="1" applyBorder="1" applyAlignment="1">
      <alignment horizontal="center" vertical="top" wrapText="1"/>
    </xf>
    <xf numFmtId="0" fontId="29" fillId="12" borderId="5" xfId="0" applyFont="1" applyFill="1" applyBorder="1" applyAlignment="1">
      <alignment horizontal="center" vertical="top" wrapText="1"/>
    </xf>
    <xf numFmtId="0" fontId="29" fillId="12" borderId="4" xfId="0" applyFont="1" applyFill="1" applyBorder="1" applyAlignment="1">
      <alignment horizontal="center" vertical="top" wrapText="1"/>
    </xf>
    <xf numFmtId="0" fontId="29" fillId="3" borderId="3" xfId="0" applyFont="1" applyFill="1" applyBorder="1" applyAlignment="1">
      <alignment horizontal="center" vertical="top" wrapText="1"/>
    </xf>
    <xf numFmtId="0" fontId="29" fillId="3" borderId="5" xfId="0" applyFont="1" applyFill="1" applyBorder="1" applyAlignment="1">
      <alignment horizontal="center" vertical="top" wrapText="1"/>
    </xf>
    <xf numFmtId="0" fontId="29" fillId="3" borderId="4" xfId="0" applyFont="1" applyFill="1" applyBorder="1" applyAlignment="1">
      <alignment horizontal="center" vertical="top" wrapText="1"/>
    </xf>
    <xf numFmtId="0" fontId="29" fillId="3" borderId="0" xfId="0" applyFont="1" applyFill="1" applyAlignment="1">
      <alignment vertical="top" wrapText="1"/>
    </xf>
    <xf numFmtId="0" fontId="24" fillId="3" borderId="0" xfId="0" applyFont="1" applyFill="1" applyAlignment="1">
      <alignment horizontal="right" vertical="top" wrapText="1"/>
    </xf>
    <xf numFmtId="0" fontId="37" fillId="3" borderId="3" xfId="0" applyFont="1" applyFill="1" applyBorder="1" applyAlignment="1">
      <alignment wrapText="1"/>
    </xf>
    <xf numFmtId="0" fontId="37" fillId="3" borderId="4" xfId="0" applyFont="1" applyFill="1" applyBorder="1" applyAlignment="1">
      <alignment wrapText="1"/>
    </xf>
    <xf numFmtId="0" fontId="37" fillId="3" borderId="5" xfId="0" applyFont="1" applyFill="1" applyBorder="1" applyAlignment="1">
      <alignment wrapText="1"/>
    </xf>
    <xf numFmtId="0" fontId="38" fillId="3" borderId="3" xfId="0" applyFont="1" applyFill="1" applyBorder="1" applyAlignment="1">
      <alignment horizontal="right" wrapText="1"/>
    </xf>
    <xf numFmtId="0" fontId="38" fillId="3" borderId="4" xfId="0" applyFont="1" applyFill="1" applyBorder="1" applyAlignment="1">
      <alignment horizontal="right" wrapText="1"/>
    </xf>
    <xf numFmtId="0" fontId="38" fillId="3" borderId="5" xfId="0" applyFont="1" applyFill="1" applyBorder="1" applyAlignment="1">
      <alignment horizontal="right" wrapText="1"/>
    </xf>
    <xf numFmtId="0" fontId="36" fillId="3" borderId="4" xfId="0" applyFont="1" applyFill="1" applyBorder="1" applyAlignment="1">
      <alignment vertical="top" wrapText="1"/>
    </xf>
    <xf numFmtId="0" fontId="0" fillId="3" borderId="4" xfId="0" applyFill="1" applyBorder="1" applyAlignment="1">
      <alignment vertical="top" wrapText="1"/>
    </xf>
    <xf numFmtId="0" fontId="35" fillId="3" borderId="4" xfId="0" applyFont="1" applyFill="1" applyBorder="1" applyAlignment="1">
      <alignment horizontal="center" vertical="top" wrapText="1"/>
    </xf>
    <xf numFmtId="0" fontId="29" fillId="3" borderId="2" xfId="0" applyFont="1" applyFill="1" applyBorder="1" applyAlignment="1">
      <alignment vertical="top" wrapText="1"/>
    </xf>
    <xf numFmtId="0" fontId="30" fillId="3" borderId="0" xfId="0" applyFont="1" applyFill="1" applyAlignment="1">
      <alignment horizontal="center" vertical="top" wrapText="1"/>
    </xf>
    <xf numFmtId="0" fontId="0" fillId="11" borderId="3" xfId="0" applyFill="1" applyBorder="1" applyAlignment="1">
      <alignment horizontal="left" vertical="top" wrapText="1"/>
    </xf>
    <xf numFmtId="0" fontId="0" fillId="11" borderId="4" xfId="0" applyFill="1" applyBorder="1" applyAlignment="1">
      <alignment horizontal="left" vertical="top" wrapText="1"/>
    </xf>
    <xf numFmtId="0" fontId="0" fillId="11" borderId="5" xfId="0" applyFill="1" applyBorder="1" applyAlignment="1">
      <alignment horizontal="left" vertical="top" wrapText="1"/>
    </xf>
    <xf numFmtId="0" fontId="29" fillId="12" borderId="6" xfId="0" applyFont="1" applyFill="1" applyBorder="1" applyAlignment="1">
      <alignment horizontal="center" vertical="top" wrapText="1"/>
    </xf>
    <xf numFmtId="0" fontId="29" fillId="12" borderId="9" xfId="0" applyFont="1" applyFill="1" applyBorder="1" applyAlignment="1">
      <alignment horizontal="center" vertical="top" wrapText="1"/>
    </xf>
    <xf numFmtId="0" fontId="29" fillId="12" borderId="7" xfId="0" applyFont="1" applyFill="1" applyBorder="1" applyAlignment="1">
      <alignment horizontal="center" vertical="top" wrapText="1"/>
    </xf>
    <xf numFmtId="0" fontId="29" fillId="12" borderId="13" xfId="0" applyFont="1" applyFill="1" applyBorder="1" applyAlignment="1">
      <alignment horizontal="center" vertical="top" wrapText="1"/>
    </xf>
    <xf numFmtId="0" fontId="29" fillId="12" borderId="8" xfId="0" applyFont="1" applyFill="1" applyBorder="1" applyAlignment="1">
      <alignment horizontal="center" vertical="top" wrapText="1"/>
    </xf>
    <xf numFmtId="0" fontId="29" fillId="12" borderId="10" xfId="0" applyFont="1" applyFill="1" applyBorder="1" applyAlignment="1">
      <alignment horizontal="center" vertical="top" wrapText="1"/>
    </xf>
    <xf numFmtId="0" fontId="29" fillId="12" borderId="11" xfId="0" applyFont="1" applyFill="1" applyBorder="1" applyAlignment="1">
      <alignment horizontal="center" vertical="top" wrapText="1"/>
    </xf>
    <xf numFmtId="0" fontId="29" fillId="3" borderId="6" xfId="0" applyFont="1" applyFill="1" applyBorder="1" applyAlignment="1">
      <alignment horizontal="center" vertical="top" wrapText="1"/>
    </xf>
    <xf numFmtId="0" fontId="29" fillId="3" borderId="9" xfId="0" applyFont="1" applyFill="1" applyBorder="1" applyAlignment="1">
      <alignment horizontal="center" vertical="top" wrapText="1"/>
    </xf>
    <xf numFmtId="0" fontId="29" fillId="5" borderId="6" xfId="0" applyFont="1" applyFill="1" applyBorder="1" applyAlignment="1">
      <alignment horizontal="center" vertical="top" wrapText="1"/>
    </xf>
    <xf numFmtId="0" fontId="29" fillId="5" borderId="9" xfId="0" applyFont="1" applyFill="1" applyBorder="1" applyAlignment="1">
      <alignment horizontal="center" vertical="top" wrapText="1"/>
    </xf>
    <xf numFmtId="0" fontId="29" fillId="12" borderId="2" xfId="0" applyFont="1" applyFill="1" applyBorder="1" applyAlignment="1">
      <alignment horizontal="center" vertical="top" wrapText="1"/>
    </xf>
    <xf numFmtId="0" fontId="40" fillId="0" borderId="0" xfId="0" applyFont="1" applyAlignment="1">
      <alignment horizontal="right" wrapText="1"/>
    </xf>
    <xf numFmtId="0" fontId="41" fillId="0" borderId="0" xfId="0" applyFont="1" applyAlignment="1">
      <alignment horizontal="center" wrapText="1"/>
    </xf>
    <xf numFmtId="0" fontId="43" fillId="3" borderId="0" xfId="0" applyFont="1" applyFill="1" applyAlignment="1">
      <alignment vertical="top" wrapText="1"/>
    </xf>
    <xf numFmtId="0" fontId="43" fillId="3" borderId="0" xfId="0" applyFont="1" applyFill="1" applyAlignment="1">
      <alignment horizontal="justify" vertical="top" wrapText="1"/>
    </xf>
    <xf numFmtId="0" fontId="26" fillId="3" borderId="0" xfId="0" applyFont="1" applyFill="1" applyAlignment="1">
      <alignment horizontal="right" vertical="top" wrapText="1"/>
    </xf>
    <xf numFmtId="0" fontId="42" fillId="3" borderId="0" xfId="0" applyFont="1" applyFill="1" applyAlignment="1">
      <alignment horizontal="right" wrapText="1"/>
    </xf>
    <xf numFmtId="0" fontId="56" fillId="3" borderId="0" xfId="0" applyFont="1" applyFill="1" applyAlignment="1">
      <alignment vertical="top" wrapText="1"/>
    </xf>
    <xf numFmtId="0" fontId="56" fillId="3" borderId="0" xfId="0" applyFont="1" applyFill="1" applyAlignment="1">
      <alignment horizontal="right" vertical="top" wrapText="1"/>
    </xf>
    <xf numFmtId="15" fontId="56" fillId="3" borderId="0" xfId="0" applyNumberFormat="1" applyFont="1" applyFill="1" applyAlignment="1">
      <alignment vertical="top" wrapText="1"/>
    </xf>
    <xf numFmtId="0" fontId="56" fillId="3" borderId="0" xfId="0" applyFont="1" applyFill="1" applyAlignment="1">
      <alignment horizontal="center" vertical="top" wrapText="1"/>
    </xf>
    <xf numFmtId="0" fontId="67" fillId="3" borderId="0" xfId="0" applyFont="1" applyFill="1" applyAlignment="1">
      <alignment vertical="top" wrapText="1"/>
    </xf>
    <xf numFmtId="0" fontId="67" fillId="3" borderId="0" xfId="0" applyFont="1" applyFill="1" applyAlignment="1">
      <alignment horizontal="center" vertical="top" wrapText="1"/>
    </xf>
    <xf numFmtId="0" fontId="68" fillId="3" borderId="0" xfId="0" applyFont="1" applyFill="1" applyAlignment="1">
      <alignment vertical="top" wrapText="1"/>
    </xf>
    <xf numFmtId="0" fontId="16" fillId="3" borderId="3" xfId="0" applyFont="1" applyFill="1" applyBorder="1" applyAlignment="1">
      <alignment horizontal="center" vertical="top" wrapText="1"/>
    </xf>
    <xf numFmtId="0" fontId="16" fillId="3" borderId="5" xfId="0" applyFont="1" applyFill="1" applyBorder="1" applyAlignment="1">
      <alignment horizontal="center" vertical="top" wrapText="1"/>
    </xf>
    <xf numFmtId="0" fontId="56" fillId="3" borderId="2" xfId="0" applyFont="1" applyFill="1" applyBorder="1" applyAlignment="1">
      <alignment horizontal="center" vertical="top" wrapText="1"/>
    </xf>
    <xf numFmtId="0" fontId="56" fillId="3" borderId="3" xfId="0" applyFont="1" applyFill="1" applyBorder="1" applyAlignment="1">
      <alignment horizontal="right" vertical="top" wrapText="1"/>
    </xf>
    <xf numFmtId="0" fontId="56" fillId="3" borderId="5" xfId="0" applyFont="1" applyFill="1" applyBorder="1" applyAlignment="1">
      <alignment horizontal="right" vertical="top" wrapText="1"/>
    </xf>
    <xf numFmtId="0" fontId="56" fillId="3" borderId="13" xfId="0" applyFont="1" applyFill="1" applyBorder="1" applyAlignment="1">
      <alignment horizontal="right" vertical="top" wrapText="1"/>
    </xf>
    <xf numFmtId="0" fontId="56" fillId="3" borderId="49" xfId="0" applyFont="1" applyFill="1" applyBorder="1" applyAlignment="1">
      <alignment vertical="top" wrapText="1"/>
    </xf>
    <xf numFmtId="0" fontId="0" fillId="3" borderId="49" xfId="0" applyFill="1" applyBorder="1" applyAlignment="1">
      <alignment wrapText="1"/>
    </xf>
    <xf numFmtId="0" fontId="56" fillId="3" borderId="49" xfId="0" applyFont="1" applyFill="1" applyBorder="1" applyAlignment="1">
      <alignment horizontal="center" wrapText="1"/>
    </xf>
    <xf numFmtId="0" fontId="56" fillId="3" borderId="0" xfId="0" applyFont="1" applyFill="1" applyAlignment="1">
      <alignment wrapText="1"/>
    </xf>
    <xf numFmtId="0" fontId="47" fillId="3" borderId="3" xfId="0" applyFont="1" applyFill="1" applyBorder="1" applyAlignment="1">
      <alignment horizontal="center" wrapText="1"/>
    </xf>
    <xf numFmtId="0" fontId="47" fillId="3" borderId="5" xfId="0" applyFont="1" applyFill="1" applyBorder="1" applyAlignment="1">
      <alignment horizontal="center" wrapText="1"/>
    </xf>
    <xf numFmtId="0" fontId="69" fillId="3" borderId="6" xfId="0" applyFont="1" applyFill="1" applyBorder="1" applyAlignment="1">
      <alignment horizontal="center" wrapText="1"/>
    </xf>
    <xf numFmtId="0" fontId="69" fillId="3" borderId="9" xfId="0" applyFont="1" applyFill="1" applyBorder="1" applyAlignment="1">
      <alignment horizontal="center" wrapText="1"/>
    </xf>
    <xf numFmtId="15" fontId="69" fillId="3" borderId="6" xfId="0" applyNumberFormat="1" applyFont="1" applyFill="1" applyBorder="1" applyAlignment="1">
      <alignment horizontal="center" wrapText="1"/>
    </xf>
    <xf numFmtId="15" fontId="69" fillId="3" borderId="9" xfId="0" applyNumberFormat="1" applyFont="1" applyFill="1" applyBorder="1" applyAlignment="1">
      <alignment horizontal="center" wrapText="1"/>
    </xf>
    <xf numFmtId="0" fontId="47" fillId="3" borderId="6" xfId="0" applyFont="1" applyFill="1" applyBorder="1" applyAlignment="1">
      <alignment horizontal="center" wrapText="1"/>
    </xf>
    <xf numFmtId="0" fontId="47" fillId="3" borderId="9" xfId="0" applyFont="1" applyFill="1" applyBorder="1" applyAlignment="1">
      <alignment horizontal="center" wrapText="1"/>
    </xf>
    <xf numFmtId="4" fontId="47" fillId="3" borderId="6" xfId="0" applyNumberFormat="1" applyFont="1" applyFill="1" applyBorder="1" applyAlignment="1">
      <alignment horizontal="center" wrapText="1"/>
    </xf>
    <xf numFmtId="4" fontId="47" fillId="3" borderId="9" xfId="0" applyNumberFormat="1" applyFont="1" applyFill="1" applyBorder="1" applyAlignment="1">
      <alignment horizontal="center" wrapText="1"/>
    </xf>
    <xf numFmtId="0" fontId="47" fillId="3" borderId="7" xfId="0" applyFont="1" applyFill="1" applyBorder="1" applyAlignment="1">
      <alignment horizontal="center" wrapText="1"/>
    </xf>
    <xf numFmtId="0" fontId="47" fillId="3" borderId="8" xfId="0" applyFont="1" applyFill="1" applyBorder="1" applyAlignment="1">
      <alignment horizontal="center" wrapText="1"/>
    </xf>
    <xf numFmtId="0" fontId="47" fillId="3" borderId="10" xfId="0" applyFont="1" applyFill="1" applyBorder="1" applyAlignment="1">
      <alignment horizontal="center" wrapText="1"/>
    </xf>
    <xf numFmtId="0" fontId="47" fillId="3" borderId="11" xfId="0" applyFont="1" applyFill="1" applyBorder="1" applyAlignment="1">
      <alignment horizontal="center" wrapText="1"/>
    </xf>
    <xf numFmtId="0" fontId="11" fillId="5" borderId="3" xfId="0" applyFont="1" applyFill="1" applyBorder="1" applyAlignment="1">
      <alignment horizontal="center" wrapText="1"/>
    </xf>
    <xf numFmtId="0" fontId="11" fillId="5" borderId="5" xfId="0" applyFont="1" applyFill="1" applyBorder="1" applyAlignment="1">
      <alignment horizontal="center" wrapText="1"/>
    </xf>
    <xf numFmtId="0" fontId="70" fillId="3" borderId="0" xfId="0" applyFont="1" applyFill="1" applyAlignment="1">
      <alignment horizontal="center" wrapText="1"/>
    </xf>
    <xf numFmtId="0" fontId="59" fillId="3" borderId="0" xfId="0" applyFont="1" applyFill="1" applyAlignment="1">
      <alignment horizontal="center" wrapText="1"/>
    </xf>
    <xf numFmtId="0" fontId="47" fillId="3" borderId="0" xfId="0" applyFont="1" applyFill="1" applyAlignment="1">
      <alignment horizontal="left" wrapText="1" indent="1"/>
    </xf>
    <xf numFmtId="0" fontId="48" fillId="3" borderId="0" xfId="0" applyFont="1" applyFill="1" applyAlignment="1">
      <alignment horizontal="left" wrapText="1" indent="1"/>
    </xf>
    <xf numFmtId="0" fontId="12" fillId="3" borderId="3" xfId="0" applyFont="1" applyFill="1" applyBorder="1" applyAlignment="1">
      <alignment wrapText="1"/>
    </xf>
    <xf numFmtId="0" fontId="12" fillId="3" borderId="4" xfId="0" applyFont="1" applyFill="1" applyBorder="1" applyAlignment="1">
      <alignment wrapText="1"/>
    </xf>
    <xf numFmtId="0" fontId="12" fillId="3" borderId="5" xfId="0" applyFont="1" applyFill="1" applyBorder="1" applyAlignment="1">
      <alignment wrapText="1"/>
    </xf>
    <xf numFmtId="0" fontId="11" fillId="3" borderId="3" xfId="0" applyFont="1" applyFill="1" applyBorder="1" applyAlignment="1">
      <alignment wrapText="1"/>
    </xf>
    <xf numFmtId="0" fontId="11" fillId="3" borderId="4" xfId="0" applyFont="1" applyFill="1" applyBorder="1" applyAlignment="1">
      <alignment wrapText="1"/>
    </xf>
    <xf numFmtId="0" fontId="11" fillId="3" borderId="5" xfId="0" applyFont="1" applyFill="1" applyBorder="1" applyAlignment="1">
      <alignment wrapText="1"/>
    </xf>
    <xf numFmtId="0" fontId="12" fillId="3" borderId="0" xfId="0" applyFont="1" applyFill="1" applyAlignment="1">
      <alignment wrapText="1"/>
    </xf>
    <xf numFmtId="0" fontId="3" fillId="3" borderId="0" xfId="0" applyFont="1" applyFill="1" applyAlignment="1">
      <alignment wrapText="1"/>
    </xf>
    <xf numFmtId="0" fontId="12" fillId="3" borderId="0" xfId="0" applyFont="1" applyFill="1" applyAlignment="1">
      <alignment horizontal="right" wrapText="1"/>
    </xf>
    <xf numFmtId="0" fontId="3" fillId="3" borderId="0" xfId="0" applyFont="1" applyFill="1" applyAlignment="1">
      <alignment horizontal="right" wrapText="1"/>
    </xf>
    <xf numFmtId="4" fontId="12" fillId="3" borderId="0" xfId="0" applyNumberFormat="1" applyFont="1" applyFill="1" applyAlignment="1">
      <alignment wrapText="1"/>
    </xf>
    <xf numFmtId="0" fontId="25" fillId="3" borderId="0" xfId="0" applyFont="1" applyFill="1" applyAlignment="1">
      <alignment wrapText="1"/>
    </xf>
    <xf numFmtId="0" fontId="47" fillId="0" borderId="0" xfId="0" applyFont="1" applyAlignment="1">
      <alignment horizontal="center" wrapText="1"/>
    </xf>
    <xf numFmtId="0" fontId="47" fillId="3" borderId="0" xfId="0" applyFont="1" applyFill="1" applyAlignment="1">
      <alignment wrapText="1"/>
    </xf>
    <xf numFmtId="0" fontId="47" fillId="3" borderId="0" xfId="0" applyFont="1" applyFill="1" applyAlignment="1">
      <alignment horizontal="right" wrapText="1"/>
    </xf>
    <xf numFmtId="0" fontId="11" fillId="14" borderId="3" xfId="0" applyFont="1" applyFill="1" applyBorder="1" applyAlignment="1">
      <alignment horizontal="center" wrapText="1"/>
    </xf>
    <xf numFmtId="0" fontId="11" fillId="14" borderId="5" xfId="0" applyFont="1" applyFill="1" applyBorder="1" applyAlignment="1">
      <alignment horizontal="center" wrapText="1"/>
    </xf>
    <xf numFmtId="0" fontId="47" fillId="3" borderId="3" xfId="0" applyFont="1" applyFill="1" applyBorder="1" applyAlignment="1">
      <alignment horizontal="right" wrapText="1"/>
    </xf>
    <xf numFmtId="0" fontId="47" fillId="3" borderId="5" xfId="0" applyFont="1" applyFill="1" applyBorder="1" applyAlignment="1">
      <alignment horizontal="right" wrapText="1"/>
    </xf>
    <xf numFmtId="0" fontId="47" fillId="3" borderId="4" xfId="0" applyFont="1" applyFill="1" applyBorder="1" applyAlignment="1">
      <alignment horizontal="center" wrapText="1"/>
    </xf>
    <xf numFmtId="0" fontId="0" fillId="3" borderId="11" xfId="0" applyFill="1" applyBorder="1" applyAlignment="1">
      <alignment wrapText="1"/>
    </xf>
    <xf numFmtId="0" fontId="47" fillId="3" borderId="2" xfId="0" applyFont="1" applyFill="1" applyBorder="1" applyAlignment="1">
      <alignment wrapText="1"/>
    </xf>
    <xf numFmtId="0" fontId="55" fillId="3" borderId="0" xfId="0" applyFont="1" applyFill="1" applyAlignment="1">
      <alignment wrapText="1"/>
    </xf>
    <xf numFmtId="0" fontId="14" fillId="3" borderId="3" xfId="0" applyFont="1" applyFill="1" applyBorder="1" applyAlignment="1">
      <alignment vertical="top" wrapText="1"/>
    </xf>
    <xf numFmtId="0" fontId="14" fillId="3" borderId="5" xfId="0" applyFont="1" applyFill="1" applyBorder="1" applyAlignment="1">
      <alignment vertical="top" wrapText="1"/>
    </xf>
    <xf numFmtId="0" fontId="14" fillId="3" borderId="6" xfId="0" applyFont="1" applyFill="1" applyBorder="1" applyAlignment="1">
      <alignment vertical="top" wrapText="1"/>
    </xf>
    <xf numFmtId="0" fontId="14" fillId="3" borderId="9" xfId="0" applyFont="1" applyFill="1" applyBorder="1" applyAlignment="1">
      <alignment vertical="top" wrapText="1"/>
    </xf>
    <xf numFmtId="0" fontId="69" fillId="3" borderId="0" xfId="0" applyFont="1" applyFill="1" applyAlignment="1">
      <alignment vertical="top" wrapText="1"/>
    </xf>
    <xf numFmtId="0" fontId="69" fillId="3" borderId="0" xfId="0" applyFont="1" applyFill="1" applyAlignment="1">
      <alignment horizontal="right" vertical="top" wrapText="1"/>
    </xf>
    <xf numFmtId="0" fontId="71" fillId="3" borderId="0" xfId="0" applyFont="1" applyFill="1" applyAlignment="1">
      <alignment horizontal="center" vertical="top" wrapText="1"/>
    </xf>
    <xf numFmtId="0" fontId="71" fillId="3" borderId="0" xfId="0" applyFont="1" applyFill="1" applyAlignment="1">
      <alignment vertical="top" wrapText="1"/>
    </xf>
    <xf numFmtId="0" fontId="71" fillId="18" borderId="6" xfId="0" applyFont="1" applyFill="1" applyBorder="1" applyAlignment="1">
      <alignment horizontal="center" wrapText="1"/>
    </xf>
    <xf numFmtId="0" fontId="71" fillId="18" borderId="48" xfId="0" applyFont="1" applyFill="1" applyBorder="1" applyAlignment="1">
      <alignment horizontal="center" wrapText="1"/>
    </xf>
    <xf numFmtId="0" fontId="71" fillId="18" borderId="9" xfId="0" applyFont="1" applyFill="1" applyBorder="1" applyAlignment="1">
      <alignment horizontal="center" wrapText="1"/>
    </xf>
    <xf numFmtId="0" fontId="71" fillId="18" borderId="3" xfId="0" applyFont="1" applyFill="1" applyBorder="1" applyAlignment="1">
      <alignment horizontal="center" wrapText="1"/>
    </xf>
    <xf numFmtId="0" fontId="71" fillId="18" borderId="5" xfId="0" applyFont="1" applyFill="1" applyBorder="1" applyAlignment="1">
      <alignment horizontal="center" wrapText="1"/>
    </xf>
    <xf numFmtId="0" fontId="71" fillId="18" borderId="4" xfId="0" applyFont="1" applyFill="1" applyBorder="1" applyAlignment="1">
      <alignment horizontal="center" wrapText="1"/>
    </xf>
    <xf numFmtId="0" fontId="11" fillId="9" borderId="6" xfId="0" applyFont="1" applyFill="1" applyBorder="1" applyAlignment="1">
      <alignment horizontal="center" vertical="top" wrapText="1"/>
    </xf>
    <xf numFmtId="0" fontId="11" fillId="9" borderId="9" xfId="0" applyFont="1" applyFill="1" applyBorder="1" applyAlignment="1">
      <alignment horizontal="center" vertical="top" wrapText="1"/>
    </xf>
    <xf numFmtId="0" fontId="54" fillId="3" borderId="3" xfId="0" applyFont="1" applyFill="1" applyBorder="1" applyAlignment="1">
      <alignment vertical="top" wrapText="1"/>
    </xf>
    <xf numFmtId="0" fontId="54" fillId="3" borderId="5" xfId="0" applyFont="1" applyFill="1" applyBorder="1" applyAlignment="1">
      <alignment vertical="top" wrapText="1"/>
    </xf>
    <xf numFmtId="0" fontId="0" fillId="3" borderId="8" xfId="0" applyFill="1" applyBorder="1" applyAlignment="1">
      <alignment vertical="top" wrapText="1"/>
    </xf>
    <xf numFmtId="0" fontId="11" fillId="3" borderId="0" xfId="0" applyFont="1" applyFill="1" applyAlignment="1">
      <alignment horizontal="right" vertical="top" wrapText="1"/>
    </xf>
    <xf numFmtId="0" fontId="11" fillId="3" borderId="0" xfId="0" applyFont="1" applyFill="1" applyAlignment="1">
      <alignment vertical="top" wrapText="1"/>
    </xf>
    <xf numFmtId="0" fontId="11" fillId="9" borderId="7" xfId="0" applyFont="1" applyFill="1" applyBorder="1" applyAlignment="1">
      <alignment horizontal="center" wrapText="1"/>
    </xf>
    <xf numFmtId="0" fontId="11" fillId="9" borderId="8" xfId="0" applyFont="1" applyFill="1" applyBorder="1" applyAlignment="1">
      <alignment horizontal="center" wrapText="1"/>
    </xf>
    <xf numFmtId="0" fontId="11" fillId="9" borderId="14" xfId="0" applyFont="1" applyFill="1" applyBorder="1" applyAlignment="1">
      <alignment horizontal="center" wrapText="1"/>
    </xf>
    <xf numFmtId="0" fontId="11" fillId="9" borderId="47" xfId="0" applyFont="1" applyFill="1" applyBorder="1" applyAlignment="1">
      <alignment horizontal="center" wrapText="1"/>
    </xf>
    <xf numFmtId="0" fontId="11" fillId="9" borderId="10" xfId="0" applyFont="1" applyFill="1" applyBorder="1" applyAlignment="1">
      <alignment horizontal="center" wrapText="1"/>
    </xf>
    <xf numFmtId="0" fontId="11" fillId="9" borderId="11" xfId="0" applyFont="1" applyFill="1" applyBorder="1" applyAlignment="1">
      <alignment horizontal="center" wrapText="1"/>
    </xf>
    <xf numFmtId="0" fontId="11" fillId="9" borderId="6" xfId="0" applyFont="1" applyFill="1" applyBorder="1" applyAlignment="1">
      <alignment horizontal="center" wrapText="1"/>
    </xf>
    <xf numFmtId="0" fontId="11" fillId="9" borderId="48" xfId="0" applyFont="1" applyFill="1" applyBorder="1" applyAlignment="1">
      <alignment horizontal="center" wrapText="1"/>
    </xf>
    <xf numFmtId="0" fontId="11" fillId="9" borderId="9" xfId="0" applyFont="1" applyFill="1" applyBorder="1" applyAlignment="1">
      <alignment horizontal="center" wrapText="1"/>
    </xf>
    <xf numFmtId="0" fontId="11" fillId="9" borderId="3" xfId="0" applyFont="1" applyFill="1" applyBorder="1" applyAlignment="1">
      <alignment horizontal="center" wrapText="1"/>
    </xf>
    <xf numFmtId="0" fontId="11" fillId="9" borderId="4" xfId="0" applyFont="1" applyFill="1" applyBorder="1" applyAlignment="1">
      <alignment horizontal="center" wrapText="1"/>
    </xf>
    <xf numFmtId="0" fontId="11" fillId="9" borderId="5" xfId="0" applyFont="1" applyFill="1" applyBorder="1" applyAlignment="1">
      <alignment horizontal="center" wrapText="1"/>
    </xf>
    <xf numFmtId="0" fontId="0" fillId="0" borderId="1" xfId="0" applyBorder="1" applyAlignment="1">
      <alignment horizontal="left"/>
    </xf>
    <xf numFmtId="0" fontId="0" fillId="0" borderId="53" xfId="0" applyBorder="1" applyAlignment="1">
      <alignment horizontal="left"/>
    </xf>
    <xf numFmtId="0" fontId="0" fillId="0" borderId="52" xfId="0" applyBorder="1" applyAlignment="1">
      <alignment horizontal="left"/>
    </xf>
    <xf numFmtId="0" fontId="0" fillId="0" borderId="51" xfId="0" applyBorder="1" applyAlignment="1">
      <alignment horizontal="left"/>
    </xf>
    <xf numFmtId="0" fontId="14" fillId="3" borderId="0" xfId="0" applyFont="1" applyFill="1" applyAlignment="1">
      <alignment horizontal="left" vertical="top" wrapText="1"/>
    </xf>
    <xf numFmtId="0" fontId="43" fillId="3" borderId="3" xfId="0" applyFont="1" applyFill="1" applyBorder="1" applyAlignment="1">
      <alignment horizontal="center" wrapText="1"/>
    </xf>
    <xf numFmtId="0" fontId="43" fillId="3" borderId="5" xfId="0" applyFont="1" applyFill="1" applyBorder="1" applyAlignment="1">
      <alignment horizontal="center" wrapText="1"/>
    </xf>
    <xf numFmtId="0" fontId="44" fillId="3" borderId="0" xfId="0" applyFont="1" applyFill="1" applyAlignment="1">
      <alignment wrapText="1"/>
    </xf>
    <xf numFmtId="0" fontId="44" fillId="3" borderId="3" xfId="0" applyFont="1" applyFill="1" applyBorder="1" applyAlignment="1">
      <alignment horizontal="center" wrapText="1"/>
    </xf>
    <xf numFmtId="0" fontId="44" fillId="3" borderId="5" xfId="0" applyFont="1" applyFill="1" applyBorder="1" applyAlignment="1">
      <alignment horizontal="center" wrapText="1"/>
    </xf>
    <xf numFmtId="0" fontId="43" fillId="3" borderId="0" xfId="0" applyFont="1" applyFill="1" applyAlignment="1">
      <alignment wrapText="1"/>
    </xf>
    <xf numFmtId="0" fontId="44" fillId="3" borderId="0" xfId="0" applyFont="1" applyFill="1" applyAlignment="1">
      <alignment horizontal="center" wrapText="1"/>
    </xf>
    <xf numFmtId="0" fontId="60" fillId="3" borderId="0" xfId="0" applyFont="1" applyFill="1" applyAlignment="1">
      <alignment vertical="top" wrapText="1"/>
    </xf>
    <xf numFmtId="0" fontId="60" fillId="3" borderId="0" xfId="0" applyFont="1" applyFill="1" applyAlignment="1">
      <alignment horizontal="center" vertical="top" wrapText="1"/>
    </xf>
    <xf numFmtId="0" fontId="44" fillId="3" borderId="7" xfId="0" applyFont="1" applyFill="1" applyBorder="1" applyAlignment="1">
      <alignment horizontal="center" wrapText="1"/>
    </xf>
    <xf numFmtId="0" fontId="44" fillId="3" borderId="8" xfId="0" applyFont="1" applyFill="1" applyBorder="1" applyAlignment="1">
      <alignment horizontal="center" wrapText="1"/>
    </xf>
    <xf numFmtId="0" fontId="44" fillId="3" borderId="10" xfId="0" applyFont="1" applyFill="1" applyBorder="1" applyAlignment="1">
      <alignment horizontal="center" wrapText="1"/>
    </xf>
    <xf numFmtId="0" fontId="44" fillId="3" borderId="11" xfId="0" applyFont="1" applyFill="1" applyBorder="1" applyAlignment="1">
      <alignment horizontal="center" wrapText="1"/>
    </xf>
    <xf numFmtId="0" fontId="44" fillId="3" borderId="6" xfId="0" applyFont="1" applyFill="1" applyBorder="1" applyAlignment="1">
      <alignment horizontal="center" wrapText="1"/>
    </xf>
    <xf numFmtId="0" fontId="44" fillId="3" borderId="48" xfId="0" applyFont="1" applyFill="1" applyBorder="1" applyAlignment="1">
      <alignment horizontal="center" wrapText="1"/>
    </xf>
    <xf numFmtId="0" fontId="44" fillId="3" borderId="9" xfId="0" applyFont="1" applyFill="1" applyBorder="1" applyAlignment="1">
      <alignment horizontal="center" wrapText="1"/>
    </xf>
    <xf numFmtId="0" fontId="44" fillId="3" borderId="4" xfId="0" applyFont="1" applyFill="1" applyBorder="1" applyAlignment="1">
      <alignment horizontal="center" wrapText="1"/>
    </xf>
    <xf numFmtId="0" fontId="0" fillId="3" borderId="47" xfId="0" applyFill="1" applyBorder="1" applyAlignment="1">
      <alignment vertical="top" wrapText="1"/>
    </xf>
    <xf numFmtId="0" fontId="43" fillId="3" borderId="2" xfId="0" applyFont="1" applyFill="1" applyBorder="1" applyAlignment="1">
      <alignment wrapText="1"/>
    </xf>
    <xf numFmtId="0" fontId="44" fillId="3" borderId="0" xfId="0" applyFont="1" applyFill="1" applyAlignment="1">
      <alignment vertical="top" wrapText="1"/>
    </xf>
    <xf numFmtId="0" fontId="0" fillId="3" borderId="11" xfId="0" applyFill="1" applyBorder="1" applyAlignment="1">
      <alignment vertical="top" wrapText="1"/>
    </xf>
    <xf numFmtId="0" fontId="43" fillId="3" borderId="0" xfId="0" applyFont="1" applyFill="1" applyAlignment="1">
      <alignment horizontal="center" vertical="top" wrapText="1"/>
    </xf>
    <xf numFmtId="0" fontId="43" fillId="3" borderId="3" xfId="0" applyFont="1" applyFill="1" applyBorder="1" applyAlignment="1">
      <alignment vertical="top" wrapText="1"/>
    </xf>
    <xf numFmtId="0" fontId="43" fillId="3" borderId="5" xfId="0" applyFont="1" applyFill="1" applyBorder="1" applyAlignment="1">
      <alignment vertical="top" wrapText="1"/>
    </xf>
    <xf numFmtId="0" fontId="44" fillId="6" borderId="3" xfId="0" applyFont="1" applyFill="1" applyBorder="1" applyAlignment="1">
      <alignment vertical="top" wrapText="1"/>
    </xf>
    <xf numFmtId="0" fontId="44" fillId="6" borderId="5" xfId="0" applyFont="1" applyFill="1" applyBorder="1" applyAlignment="1">
      <alignment vertical="top" wrapText="1"/>
    </xf>
    <xf numFmtId="0" fontId="44" fillId="6" borderId="4" xfId="0" applyFont="1" applyFill="1" applyBorder="1" applyAlignment="1">
      <alignment vertical="top" wrapText="1"/>
    </xf>
    <xf numFmtId="0" fontId="43" fillId="3" borderId="4" xfId="0" applyFont="1" applyFill="1" applyBorder="1" applyAlignment="1">
      <alignment vertical="top" wrapText="1"/>
    </xf>
    <xf numFmtId="15" fontId="43" fillId="3" borderId="3" xfId="0" applyNumberFormat="1" applyFont="1" applyFill="1" applyBorder="1" applyAlignment="1">
      <alignment vertical="top" wrapText="1"/>
    </xf>
    <xf numFmtId="15" fontId="43" fillId="3" borderId="5" xfId="0" applyNumberFormat="1" applyFont="1" applyFill="1" applyBorder="1" applyAlignment="1">
      <alignment vertical="top" wrapText="1"/>
    </xf>
    <xf numFmtId="0" fontId="44" fillId="3" borderId="3" xfId="0" applyFont="1" applyFill="1" applyBorder="1" applyAlignment="1">
      <alignment vertical="top" wrapText="1"/>
    </xf>
    <xf numFmtId="0" fontId="44" fillId="3" borderId="5" xfId="0" applyFont="1" applyFill="1" applyBorder="1" applyAlignment="1">
      <alignment vertical="top" wrapText="1"/>
    </xf>
    <xf numFmtId="0" fontId="0" fillId="3" borderId="7" xfId="0" applyFill="1" applyBorder="1" applyAlignment="1">
      <alignment vertical="top" wrapText="1"/>
    </xf>
    <xf numFmtId="0" fontId="17" fillId="3" borderId="2" xfId="0" applyFont="1" applyFill="1" applyBorder="1" applyAlignment="1">
      <alignment vertical="top" wrapText="1"/>
    </xf>
    <xf numFmtId="0" fontId="17" fillId="3" borderId="13" xfId="0" applyFont="1" applyFill="1" applyBorder="1" applyAlignment="1">
      <alignment horizontal="right" wrapText="1" indent="15"/>
    </xf>
    <xf numFmtId="0" fontId="17" fillId="3" borderId="13" xfId="0" applyFont="1" applyFill="1" applyBorder="1" applyAlignment="1">
      <alignment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cellXfs>
  <cellStyles count="2">
    <cellStyle name="Hiperłącze" xfId="1" builtinId="8"/>
    <cellStyle name="Normalny"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microsoft.com/office/2017/06/relationships/rdRichValueTypes" Target="richData/rdRichValueTypes.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sharedStrings" Target="sharedStrings.xml"/><Relationship Id="rId11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microsoft.com/office/2017/06/relationships/rdRichValueStructure" Target="richData/rdrichvaluestructure.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sheetMetadata" Target="metadata.xml"/><Relationship Id="rId119"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image" Target="../media/image2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31.jpeg"/><Relationship Id="rId1" Type="http://schemas.openxmlformats.org/officeDocument/2006/relationships/image" Target="../media/image30.jpg"/></Relationships>
</file>

<file path=xl/drawings/_rels/drawing12.xml.rels><?xml version="1.0" encoding="UTF-8" standalone="yes"?>
<Relationships xmlns="http://schemas.openxmlformats.org/package/2006/relationships"><Relationship Id="rId1" Type="http://schemas.openxmlformats.org/officeDocument/2006/relationships/image" Target="../media/image32.jpg"/></Relationships>
</file>

<file path=xl/drawings/_rels/drawing13.xml.rels><?xml version="1.0" encoding="UTF-8" standalone="yes"?>
<Relationships xmlns="http://schemas.openxmlformats.org/package/2006/relationships"><Relationship Id="rId2" Type="http://schemas.openxmlformats.org/officeDocument/2006/relationships/image" Target="../media/image34.jpg"/><Relationship Id="rId1" Type="http://schemas.openxmlformats.org/officeDocument/2006/relationships/image" Target="../media/image33.jpg"/></Relationships>
</file>

<file path=xl/drawings/_rels/drawing14.xml.rels><?xml version="1.0" encoding="UTF-8" standalone="yes"?>
<Relationships xmlns="http://schemas.openxmlformats.org/package/2006/relationships"><Relationship Id="rId1" Type="http://schemas.openxmlformats.org/officeDocument/2006/relationships/image" Target="../media/image35.jpg"/></Relationships>
</file>

<file path=xl/drawings/_rels/drawing15.xml.rels><?xml version="1.0" encoding="UTF-8" standalone="yes"?>
<Relationships xmlns="http://schemas.openxmlformats.org/package/2006/relationships"><Relationship Id="rId2" Type="http://schemas.openxmlformats.org/officeDocument/2006/relationships/image" Target="../media/image37.jpg"/><Relationship Id="rId1" Type="http://schemas.openxmlformats.org/officeDocument/2006/relationships/image" Target="../media/image36.jpg"/></Relationships>
</file>

<file path=xl/drawings/_rels/drawing16.xml.rels><?xml version="1.0" encoding="UTF-8" standalone="yes"?>
<Relationships xmlns="http://schemas.openxmlformats.org/package/2006/relationships"><Relationship Id="rId2" Type="http://schemas.openxmlformats.org/officeDocument/2006/relationships/image" Target="../media/image39.jpeg"/><Relationship Id="rId1" Type="http://schemas.openxmlformats.org/officeDocument/2006/relationships/image" Target="../media/image38.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42.jpg"/><Relationship Id="rId2" Type="http://schemas.openxmlformats.org/officeDocument/2006/relationships/image" Target="../media/image41.jpg"/><Relationship Id="rId1" Type="http://schemas.openxmlformats.org/officeDocument/2006/relationships/image" Target="../media/image40.jpg"/></Relationships>
</file>

<file path=xl/drawings/_rels/drawing18.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44.jpeg"/><Relationship Id="rId1" Type="http://schemas.openxmlformats.org/officeDocument/2006/relationships/image" Target="../media/image43.jpeg"/><Relationship Id="rId5" Type="http://schemas.openxmlformats.org/officeDocument/2006/relationships/image" Target="../media/image47.jpeg"/><Relationship Id="rId4" Type="http://schemas.openxmlformats.org/officeDocument/2006/relationships/image" Target="../media/image46.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50.jpg"/><Relationship Id="rId2" Type="http://schemas.openxmlformats.org/officeDocument/2006/relationships/image" Target="../media/image49.jpg"/><Relationship Id="rId1" Type="http://schemas.openxmlformats.org/officeDocument/2006/relationships/image" Target="../media/image48.jpg"/><Relationship Id="rId5" Type="http://schemas.openxmlformats.org/officeDocument/2006/relationships/image" Target="../media/image52.jpg"/><Relationship Id="rId4" Type="http://schemas.openxmlformats.org/officeDocument/2006/relationships/image" Target="../media/image51.jpg"/></Relationships>
</file>

<file path=xl/drawings/_rels/drawing2.xml.rels><?xml version="1.0" encoding="UTF-8" standalone="yes"?>
<Relationships xmlns="http://schemas.openxmlformats.org/package/2006/relationships"><Relationship Id="rId3" Type="http://schemas.openxmlformats.org/officeDocument/2006/relationships/image" Target="../media/image7.jpg"/><Relationship Id="rId7" Type="http://schemas.openxmlformats.org/officeDocument/2006/relationships/image" Target="../media/image11.jpg"/><Relationship Id="rId2" Type="http://schemas.openxmlformats.org/officeDocument/2006/relationships/image" Target="../media/image6.jpg"/><Relationship Id="rId1" Type="http://schemas.openxmlformats.org/officeDocument/2006/relationships/image" Target="../media/image5.jpg"/><Relationship Id="rId6" Type="http://schemas.openxmlformats.org/officeDocument/2006/relationships/image" Target="../media/image10.jpg"/><Relationship Id="rId5" Type="http://schemas.openxmlformats.org/officeDocument/2006/relationships/image" Target="../media/image9.jpg"/><Relationship Id="rId4" Type="http://schemas.openxmlformats.org/officeDocument/2006/relationships/image" Target="../media/image8.jpg"/></Relationships>
</file>

<file path=xl/drawings/_rels/drawing3.xml.rels><?xml version="1.0" encoding="UTF-8" standalone="yes"?>
<Relationships xmlns="http://schemas.openxmlformats.org/package/2006/relationships"><Relationship Id="rId3" Type="http://schemas.openxmlformats.org/officeDocument/2006/relationships/image" Target="../media/image14.jpg"/><Relationship Id="rId2" Type="http://schemas.openxmlformats.org/officeDocument/2006/relationships/image" Target="../media/image13.jpg"/><Relationship Id="rId1" Type="http://schemas.openxmlformats.org/officeDocument/2006/relationships/image" Target="../media/image12.jpg"/><Relationship Id="rId6" Type="http://schemas.openxmlformats.org/officeDocument/2006/relationships/image" Target="../media/image17.jpg"/><Relationship Id="rId5" Type="http://schemas.openxmlformats.org/officeDocument/2006/relationships/image" Target="../media/image16.jpg"/><Relationship Id="rId4" Type="http://schemas.openxmlformats.org/officeDocument/2006/relationships/image" Target="../media/image15.jpg"/></Relationships>
</file>

<file path=xl/drawings/_rels/drawing4.xml.rels><?xml version="1.0" encoding="UTF-8" standalone="yes"?>
<Relationships xmlns="http://schemas.openxmlformats.org/package/2006/relationships"><Relationship Id="rId1" Type="http://schemas.openxmlformats.org/officeDocument/2006/relationships/image" Target="../media/image18.jpg"/></Relationships>
</file>

<file path=xl/drawings/_rels/drawing5.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image" Target="../media/image1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1.jpg"/></Relationships>
</file>

<file path=xl/drawings/_rels/drawing7.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image" Target="../media/image2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image" Target="../media/image2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9773</xdr:rowOff>
    </xdr:to>
    <xdr:pic>
      <xdr:nvPicPr>
        <xdr:cNvPr id="3" name="Picture 2">
          <a:extLst>
            <a:ext uri="{FF2B5EF4-FFF2-40B4-BE49-F238E27FC236}">
              <a16:creationId xmlns:a16="http://schemas.microsoft.com/office/drawing/2014/main" id="{75750FD1-C2ED-4E19-957D-86426EDEE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6173"/>
        </a:xfrm>
        <a:prstGeom prst="rect">
          <a:avLst/>
        </a:prstGeom>
      </xdr:spPr>
    </xdr:pic>
    <xdr:clientData/>
  </xdr:twoCellAnchor>
  <xdr:twoCellAnchor editAs="oneCell">
    <xdr:from>
      <xdr:col>0</xdr:col>
      <xdr:colOff>0</xdr:colOff>
      <xdr:row>30</xdr:row>
      <xdr:rowOff>0</xdr:rowOff>
    </xdr:from>
    <xdr:to>
      <xdr:col>12</xdr:col>
      <xdr:colOff>457200</xdr:colOff>
      <xdr:row>60</xdr:row>
      <xdr:rowOff>9773</xdr:rowOff>
    </xdr:to>
    <xdr:pic>
      <xdr:nvPicPr>
        <xdr:cNvPr id="5" name="Picture 4">
          <a:extLst>
            <a:ext uri="{FF2B5EF4-FFF2-40B4-BE49-F238E27FC236}">
              <a16:creationId xmlns:a16="http://schemas.microsoft.com/office/drawing/2014/main" id="{53FF606D-5619-488E-AEA7-89936F47D0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6173"/>
        </a:xfrm>
        <a:prstGeom prst="rect">
          <a:avLst/>
        </a:prstGeom>
      </xdr:spPr>
    </xdr:pic>
    <xdr:clientData/>
  </xdr:twoCellAnchor>
  <xdr:twoCellAnchor editAs="oneCell">
    <xdr:from>
      <xdr:col>0</xdr:col>
      <xdr:colOff>0</xdr:colOff>
      <xdr:row>60</xdr:row>
      <xdr:rowOff>0</xdr:rowOff>
    </xdr:from>
    <xdr:to>
      <xdr:col>12</xdr:col>
      <xdr:colOff>457200</xdr:colOff>
      <xdr:row>90</xdr:row>
      <xdr:rowOff>9773</xdr:rowOff>
    </xdr:to>
    <xdr:pic>
      <xdr:nvPicPr>
        <xdr:cNvPr id="7" name="Picture 6">
          <a:extLst>
            <a:ext uri="{FF2B5EF4-FFF2-40B4-BE49-F238E27FC236}">
              <a16:creationId xmlns:a16="http://schemas.microsoft.com/office/drawing/2014/main" id="{D12247BD-29F5-4AFE-BC69-E36D262439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0972800"/>
          <a:ext cx="7772400" cy="5496173"/>
        </a:xfrm>
        <a:prstGeom prst="rect">
          <a:avLst/>
        </a:prstGeom>
      </xdr:spPr>
    </xdr:pic>
    <xdr:clientData/>
  </xdr:twoCellAnchor>
  <xdr:twoCellAnchor editAs="oneCell">
    <xdr:from>
      <xdr:col>0</xdr:col>
      <xdr:colOff>0</xdr:colOff>
      <xdr:row>90</xdr:row>
      <xdr:rowOff>0</xdr:rowOff>
    </xdr:from>
    <xdr:to>
      <xdr:col>12</xdr:col>
      <xdr:colOff>457200</xdr:colOff>
      <xdr:row>120</xdr:row>
      <xdr:rowOff>9773</xdr:rowOff>
    </xdr:to>
    <xdr:pic>
      <xdr:nvPicPr>
        <xdr:cNvPr id="9" name="Picture 8">
          <a:extLst>
            <a:ext uri="{FF2B5EF4-FFF2-40B4-BE49-F238E27FC236}">
              <a16:creationId xmlns:a16="http://schemas.microsoft.com/office/drawing/2014/main" id="{5C7F2C2C-BC72-4F5A-B58A-464DDE1FB2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6459200"/>
          <a:ext cx="7772400" cy="54961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16</xdr:row>
      <xdr:rowOff>41498</xdr:rowOff>
    </xdr:to>
    <xdr:pic>
      <xdr:nvPicPr>
        <xdr:cNvPr id="3" name="Picture 2">
          <a:extLst>
            <a:ext uri="{FF2B5EF4-FFF2-40B4-BE49-F238E27FC236}">
              <a16:creationId xmlns:a16="http://schemas.microsoft.com/office/drawing/2014/main" id="{9D9583AA-A6C2-4512-A384-F9B353176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2967578"/>
        </a:xfrm>
        <a:prstGeom prst="rect">
          <a:avLst/>
        </a:prstGeom>
      </xdr:spPr>
    </xdr:pic>
    <xdr:clientData/>
  </xdr:twoCellAnchor>
  <xdr:twoCellAnchor editAs="oneCell">
    <xdr:from>
      <xdr:col>0</xdr:col>
      <xdr:colOff>0</xdr:colOff>
      <xdr:row>16</xdr:row>
      <xdr:rowOff>0</xdr:rowOff>
    </xdr:from>
    <xdr:to>
      <xdr:col>12</xdr:col>
      <xdr:colOff>457200</xdr:colOff>
      <xdr:row>32</xdr:row>
      <xdr:rowOff>41498</xdr:rowOff>
    </xdr:to>
    <xdr:pic>
      <xdr:nvPicPr>
        <xdr:cNvPr id="5" name="Picture 4">
          <a:extLst>
            <a:ext uri="{FF2B5EF4-FFF2-40B4-BE49-F238E27FC236}">
              <a16:creationId xmlns:a16="http://schemas.microsoft.com/office/drawing/2014/main" id="{0F137837-A853-432F-B155-F11D284B11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926080"/>
          <a:ext cx="7772400" cy="296757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32</xdr:row>
      <xdr:rowOff>153785</xdr:rowOff>
    </xdr:to>
    <xdr:pic>
      <xdr:nvPicPr>
        <xdr:cNvPr id="3" name="Picture 2">
          <a:extLst>
            <a:ext uri="{FF2B5EF4-FFF2-40B4-BE49-F238E27FC236}">
              <a16:creationId xmlns:a16="http://schemas.microsoft.com/office/drawing/2014/main" id="{93345236-E379-40FE-8DCF-F4CFFAFAC7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twoCellAnchor editAs="oneCell">
    <xdr:from>
      <xdr:col>0</xdr:col>
      <xdr:colOff>0</xdr:colOff>
      <xdr:row>33</xdr:row>
      <xdr:rowOff>0</xdr:rowOff>
    </xdr:from>
    <xdr:to>
      <xdr:col>12</xdr:col>
      <xdr:colOff>457200</xdr:colOff>
      <xdr:row>65</xdr:row>
      <xdr:rowOff>153785</xdr:rowOff>
    </xdr:to>
    <xdr:pic>
      <xdr:nvPicPr>
        <xdr:cNvPr id="5" name="Picture 4">
          <a:extLst>
            <a:ext uri="{FF2B5EF4-FFF2-40B4-BE49-F238E27FC236}">
              <a16:creationId xmlns:a16="http://schemas.microsoft.com/office/drawing/2014/main" id="{C5B5FE34-365B-456B-96D2-9A6030E9FB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5040"/>
          <a:ext cx="7772400" cy="600594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32</xdr:row>
      <xdr:rowOff>153785</xdr:rowOff>
    </xdr:to>
    <xdr:pic>
      <xdr:nvPicPr>
        <xdr:cNvPr id="3" name="Picture 2">
          <a:extLst>
            <a:ext uri="{FF2B5EF4-FFF2-40B4-BE49-F238E27FC236}">
              <a16:creationId xmlns:a16="http://schemas.microsoft.com/office/drawing/2014/main" id="{B7CB09C2-B3D9-4D53-BA38-B218E79A5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9773</xdr:rowOff>
    </xdr:to>
    <xdr:pic>
      <xdr:nvPicPr>
        <xdr:cNvPr id="3" name="Picture 2">
          <a:extLst>
            <a:ext uri="{FF2B5EF4-FFF2-40B4-BE49-F238E27FC236}">
              <a16:creationId xmlns:a16="http://schemas.microsoft.com/office/drawing/2014/main" id="{778F3652-38E1-46F0-9381-4BE6ED22F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6173"/>
        </a:xfrm>
        <a:prstGeom prst="rect">
          <a:avLst/>
        </a:prstGeom>
      </xdr:spPr>
    </xdr:pic>
    <xdr:clientData/>
  </xdr:twoCellAnchor>
  <xdr:twoCellAnchor editAs="oneCell">
    <xdr:from>
      <xdr:col>0</xdr:col>
      <xdr:colOff>0</xdr:colOff>
      <xdr:row>30</xdr:row>
      <xdr:rowOff>0</xdr:rowOff>
    </xdr:from>
    <xdr:to>
      <xdr:col>12</xdr:col>
      <xdr:colOff>457200</xdr:colOff>
      <xdr:row>60</xdr:row>
      <xdr:rowOff>9773</xdr:rowOff>
    </xdr:to>
    <xdr:pic>
      <xdr:nvPicPr>
        <xdr:cNvPr id="5" name="Picture 4">
          <a:extLst>
            <a:ext uri="{FF2B5EF4-FFF2-40B4-BE49-F238E27FC236}">
              <a16:creationId xmlns:a16="http://schemas.microsoft.com/office/drawing/2014/main" id="{369326D7-20EC-4465-BCE0-25EDB5ECF1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61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32</xdr:row>
      <xdr:rowOff>153785</xdr:rowOff>
    </xdr:to>
    <xdr:pic>
      <xdr:nvPicPr>
        <xdr:cNvPr id="3" name="Picture 2">
          <a:extLst>
            <a:ext uri="{FF2B5EF4-FFF2-40B4-BE49-F238E27FC236}">
              <a16:creationId xmlns:a16="http://schemas.microsoft.com/office/drawing/2014/main" id="{183969D6-AAD5-467B-A01E-7AB0334E2B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32</xdr:row>
      <xdr:rowOff>153785</xdr:rowOff>
    </xdr:to>
    <xdr:pic>
      <xdr:nvPicPr>
        <xdr:cNvPr id="3" name="Picture 2">
          <a:extLst>
            <a:ext uri="{FF2B5EF4-FFF2-40B4-BE49-F238E27FC236}">
              <a16:creationId xmlns:a16="http://schemas.microsoft.com/office/drawing/2014/main" id="{82FAAFA6-8979-41F2-9235-3DD965BF03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6005945"/>
        </a:xfrm>
        <a:prstGeom prst="rect">
          <a:avLst/>
        </a:prstGeom>
      </xdr:spPr>
    </xdr:pic>
    <xdr:clientData/>
  </xdr:twoCellAnchor>
  <xdr:twoCellAnchor editAs="oneCell">
    <xdr:from>
      <xdr:col>0</xdr:col>
      <xdr:colOff>0</xdr:colOff>
      <xdr:row>33</xdr:row>
      <xdr:rowOff>0</xdr:rowOff>
    </xdr:from>
    <xdr:to>
      <xdr:col>12</xdr:col>
      <xdr:colOff>457200</xdr:colOff>
      <xdr:row>65</xdr:row>
      <xdr:rowOff>153785</xdr:rowOff>
    </xdr:to>
    <xdr:pic>
      <xdr:nvPicPr>
        <xdr:cNvPr id="5" name="Picture 4">
          <a:extLst>
            <a:ext uri="{FF2B5EF4-FFF2-40B4-BE49-F238E27FC236}">
              <a16:creationId xmlns:a16="http://schemas.microsoft.com/office/drawing/2014/main" id="{45726189-0ECD-45DD-8077-A4FB37FD8F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035040"/>
          <a:ext cx="7772400" cy="600594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16</xdr:row>
      <xdr:rowOff>41498</xdr:rowOff>
    </xdr:to>
    <xdr:pic>
      <xdr:nvPicPr>
        <xdr:cNvPr id="3" name="Picture 2">
          <a:extLst>
            <a:ext uri="{FF2B5EF4-FFF2-40B4-BE49-F238E27FC236}">
              <a16:creationId xmlns:a16="http://schemas.microsoft.com/office/drawing/2014/main" id="{55D29145-0149-46F1-BDFD-403CAA635E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2967578"/>
        </a:xfrm>
        <a:prstGeom prst="rect">
          <a:avLst/>
        </a:prstGeom>
      </xdr:spPr>
    </xdr:pic>
    <xdr:clientData/>
  </xdr:twoCellAnchor>
  <xdr:twoCellAnchor editAs="oneCell">
    <xdr:from>
      <xdr:col>0</xdr:col>
      <xdr:colOff>0</xdr:colOff>
      <xdr:row>16</xdr:row>
      <xdr:rowOff>0</xdr:rowOff>
    </xdr:from>
    <xdr:to>
      <xdr:col>12</xdr:col>
      <xdr:colOff>457200</xdr:colOff>
      <xdr:row>32</xdr:row>
      <xdr:rowOff>41498</xdr:rowOff>
    </xdr:to>
    <xdr:pic>
      <xdr:nvPicPr>
        <xdr:cNvPr id="5" name="Picture 4">
          <a:extLst>
            <a:ext uri="{FF2B5EF4-FFF2-40B4-BE49-F238E27FC236}">
              <a16:creationId xmlns:a16="http://schemas.microsoft.com/office/drawing/2014/main" id="{305D7165-A7AE-4367-8375-2C8A7078C4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926080"/>
          <a:ext cx="7772400" cy="296757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11151</xdr:rowOff>
    </xdr:to>
    <xdr:pic>
      <xdr:nvPicPr>
        <xdr:cNvPr id="3" name="Picture 2">
          <a:extLst>
            <a:ext uri="{FF2B5EF4-FFF2-40B4-BE49-F238E27FC236}">
              <a16:creationId xmlns:a16="http://schemas.microsoft.com/office/drawing/2014/main" id="{F5AF0029-9565-4141-A9C3-AD14EFFD1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7551"/>
        </a:xfrm>
        <a:prstGeom prst="rect">
          <a:avLst/>
        </a:prstGeom>
      </xdr:spPr>
    </xdr:pic>
    <xdr:clientData/>
  </xdr:twoCellAnchor>
  <xdr:twoCellAnchor editAs="oneCell">
    <xdr:from>
      <xdr:col>0</xdr:col>
      <xdr:colOff>0</xdr:colOff>
      <xdr:row>30</xdr:row>
      <xdr:rowOff>0</xdr:rowOff>
    </xdr:from>
    <xdr:to>
      <xdr:col>12</xdr:col>
      <xdr:colOff>457200</xdr:colOff>
      <xdr:row>60</xdr:row>
      <xdr:rowOff>11151</xdr:rowOff>
    </xdr:to>
    <xdr:pic>
      <xdr:nvPicPr>
        <xdr:cNvPr id="5" name="Picture 4">
          <a:extLst>
            <a:ext uri="{FF2B5EF4-FFF2-40B4-BE49-F238E27FC236}">
              <a16:creationId xmlns:a16="http://schemas.microsoft.com/office/drawing/2014/main" id="{B296060C-1A4B-47F2-9872-3CBA466453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7551"/>
        </a:xfrm>
        <a:prstGeom prst="rect">
          <a:avLst/>
        </a:prstGeom>
      </xdr:spPr>
    </xdr:pic>
    <xdr:clientData/>
  </xdr:twoCellAnchor>
  <xdr:twoCellAnchor editAs="oneCell">
    <xdr:from>
      <xdr:col>0</xdr:col>
      <xdr:colOff>0</xdr:colOff>
      <xdr:row>60</xdr:row>
      <xdr:rowOff>0</xdr:rowOff>
    </xdr:from>
    <xdr:to>
      <xdr:col>12</xdr:col>
      <xdr:colOff>457200</xdr:colOff>
      <xdr:row>90</xdr:row>
      <xdr:rowOff>11151</xdr:rowOff>
    </xdr:to>
    <xdr:pic>
      <xdr:nvPicPr>
        <xdr:cNvPr id="7" name="Picture 6">
          <a:extLst>
            <a:ext uri="{FF2B5EF4-FFF2-40B4-BE49-F238E27FC236}">
              <a16:creationId xmlns:a16="http://schemas.microsoft.com/office/drawing/2014/main" id="{5CBFB9D0-AB0B-4123-8538-4E9A7B3C40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0972800"/>
          <a:ext cx="7772400" cy="54975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9260</xdr:rowOff>
    </xdr:to>
    <xdr:pic>
      <xdr:nvPicPr>
        <xdr:cNvPr id="3" name="Picture 2">
          <a:extLst>
            <a:ext uri="{FF2B5EF4-FFF2-40B4-BE49-F238E27FC236}">
              <a16:creationId xmlns:a16="http://schemas.microsoft.com/office/drawing/2014/main" id="{1C046EF8-CB6F-4A6D-8D90-9A426F60A8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5660"/>
        </a:xfrm>
        <a:prstGeom prst="rect">
          <a:avLst/>
        </a:prstGeom>
      </xdr:spPr>
    </xdr:pic>
    <xdr:clientData/>
  </xdr:twoCellAnchor>
  <xdr:twoCellAnchor editAs="oneCell">
    <xdr:from>
      <xdr:col>0</xdr:col>
      <xdr:colOff>0</xdr:colOff>
      <xdr:row>30</xdr:row>
      <xdr:rowOff>0</xdr:rowOff>
    </xdr:from>
    <xdr:to>
      <xdr:col>12</xdr:col>
      <xdr:colOff>457200</xdr:colOff>
      <xdr:row>60</xdr:row>
      <xdr:rowOff>9260</xdr:rowOff>
    </xdr:to>
    <xdr:pic>
      <xdr:nvPicPr>
        <xdr:cNvPr id="5" name="Picture 4">
          <a:extLst>
            <a:ext uri="{FF2B5EF4-FFF2-40B4-BE49-F238E27FC236}">
              <a16:creationId xmlns:a16="http://schemas.microsoft.com/office/drawing/2014/main" id="{CA237F35-8959-4A8E-83C6-8691734BDA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5660"/>
        </a:xfrm>
        <a:prstGeom prst="rect">
          <a:avLst/>
        </a:prstGeom>
      </xdr:spPr>
    </xdr:pic>
    <xdr:clientData/>
  </xdr:twoCellAnchor>
  <xdr:twoCellAnchor editAs="oneCell">
    <xdr:from>
      <xdr:col>0</xdr:col>
      <xdr:colOff>0</xdr:colOff>
      <xdr:row>60</xdr:row>
      <xdr:rowOff>0</xdr:rowOff>
    </xdr:from>
    <xdr:to>
      <xdr:col>12</xdr:col>
      <xdr:colOff>457200</xdr:colOff>
      <xdr:row>90</xdr:row>
      <xdr:rowOff>9260</xdr:rowOff>
    </xdr:to>
    <xdr:pic>
      <xdr:nvPicPr>
        <xdr:cNvPr id="7" name="Picture 6">
          <a:extLst>
            <a:ext uri="{FF2B5EF4-FFF2-40B4-BE49-F238E27FC236}">
              <a16:creationId xmlns:a16="http://schemas.microsoft.com/office/drawing/2014/main" id="{1A2F0DCC-59BE-4268-9288-0833D7B69C4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0972800"/>
          <a:ext cx="7772400" cy="5495660"/>
        </a:xfrm>
        <a:prstGeom prst="rect">
          <a:avLst/>
        </a:prstGeom>
      </xdr:spPr>
    </xdr:pic>
    <xdr:clientData/>
  </xdr:twoCellAnchor>
  <xdr:twoCellAnchor editAs="oneCell">
    <xdr:from>
      <xdr:col>0</xdr:col>
      <xdr:colOff>0</xdr:colOff>
      <xdr:row>90</xdr:row>
      <xdr:rowOff>0</xdr:rowOff>
    </xdr:from>
    <xdr:to>
      <xdr:col>12</xdr:col>
      <xdr:colOff>457200</xdr:colOff>
      <xdr:row>120</xdr:row>
      <xdr:rowOff>9260</xdr:rowOff>
    </xdr:to>
    <xdr:pic>
      <xdr:nvPicPr>
        <xdr:cNvPr id="9" name="Picture 8">
          <a:extLst>
            <a:ext uri="{FF2B5EF4-FFF2-40B4-BE49-F238E27FC236}">
              <a16:creationId xmlns:a16="http://schemas.microsoft.com/office/drawing/2014/main" id="{FCB5232A-9ECD-42B1-B5DE-BA838BD6ADE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6459200"/>
          <a:ext cx="7772400" cy="5495660"/>
        </a:xfrm>
        <a:prstGeom prst="rect">
          <a:avLst/>
        </a:prstGeom>
      </xdr:spPr>
    </xdr:pic>
    <xdr:clientData/>
  </xdr:twoCellAnchor>
  <xdr:twoCellAnchor editAs="oneCell">
    <xdr:from>
      <xdr:col>0</xdr:col>
      <xdr:colOff>0</xdr:colOff>
      <xdr:row>120</xdr:row>
      <xdr:rowOff>0</xdr:rowOff>
    </xdr:from>
    <xdr:to>
      <xdr:col>12</xdr:col>
      <xdr:colOff>457200</xdr:colOff>
      <xdr:row>150</xdr:row>
      <xdr:rowOff>9260</xdr:rowOff>
    </xdr:to>
    <xdr:pic>
      <xdr:nvPicPr>
        <xdr:cNvPr id="11" name="Picture 10">
          <a:extLst>
            <a:ext uri="{FF2B5EF4-FFF2-40B4-BE49-F238E27FC236}">
              <a16:creationId xmlns:a16="http://schemas.microsoft.com/office/drawing/2014/main" id="{640A4CAF-BF72-4651-864C-F3B60971707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1945600"/>
          <a:ext cx="7772400" cy="54956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408878</xdr:colOff>
      <xdr:row>55</xdr:row>
      <xdr:rowOff>0</xdr:rowOff>
    </xdr:to>
    <xdr:pic>
      <xdr:nvPicPr>
        <xdr:cNvPr id="3" name="Picture 2">
          <a:extLst>
            <a:ext uri="{FF2B5EF4-FFF2-40B4-BE49-F238E27FC236}">
              <a16:creationId xmlns:a16="http://schemas.microsoft.com/office/drawing/2014/main" id="{91673AB1-4701-44C4-BD79-BA4F72C36B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4478" cy="10058400"/>
        </a:xfrm>
        <a:prstGeom prst="rect">
          <a:avLst/>
        </a:prstGeom>
      </xdr:spPr>
    </xdr:pic>
    <xdr:clientData/>
  </xdr:twoCellAnchor>
  <xdr:twoCellAnchor editAs="oneCell">
    <xdr:from>
      <xdr:col>0</xdr:col>
      <xdr:colOff>0</xdr:colOff>
      <xdr:row>55</xdr:row>
      <xdr:rowOff>0</xdr:rowOff>
    </xdr:from>
    <xdr:to>
      <xdr:col>11</xdr:col>
      <xdr:colOff>408878</xdr:colOff>
      <xdr:row>110</xdr:row>
      <xdr:rowOff>0</xdr:rowOff>
    </xdr:to>
    <xdr:pic>
      <xdr:nvPicPr>
        <xdr:cNvPr id="5" name="Picture 4">
          <a:extLst>
            <a:ext uri="{FF2B5EF4-FFF2-40B4-BE49-F238E27FC236}">
              <a16:creationId xmlns:a16="http://schemas.microsoft.com/office/drawing/2014/main" id="{E4BC276D-A337-4C87-A296-26E3B97D4AD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0058400"/>
          <a:ext cx="7114478" cy="10058400"/>
        </a:xfrm>
        <a:prstGeom prst="rect">
          <a:avLst/>
        </a:prstGeom>
      </xdr:spPr>
    </xdr:pic>
    <xdr:clientData/>
  </xdr:twoCellAnchor>
  <xdr:twoCellAnchor editAs="oneCell">
    <xdr:from>
      <xdr:col>0</xdr:col>
      <xdr:colOff>0</xdr:colOff>
      <xdr:row>110</xdr:row>
      <xdr:rowOff>0</xdr:rowOff>
    </xdr:from>
    <xdr:to>
      <xdr:col>11</xdr:col>
      <xdr:colOff>408878</xdr:colOff>
      <xdr:row>165</xdr:row>
      <xdr:rowOff>0</xdr:rowOff>
    </xdr:to>
    <xdr:pic>
      <xdr:nvPicPr>
        <xdr:cNvPr id="7" name="Picture 6">
          <a:extLst>
            <a:ext uri="{FF2B5EF4-FFF2-40B4-BE49-F238E27FC236}">
              <a16:creationId xmlns:a16="http://schemas.microsoft.com/office/drawing/2014/main" id="{36BA031A-7494-4722-A2EC-F6CEC1A890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0116800"/>
          <a:ext cx="7114478" cy="10058400"/>
        </a:xfrm>
        <a:prstGeom prst="rect">
          <a:avLst/>
        </a:prstGeom>
      </xdr:spPr>
    </xdr:pic>
    <xdr:clientData/>
  </xdr:twoCellAnchor>
  <xdr:twoCellAnchor editAs="oneCell">
    <xdr:from>
      <xdr:col>0</xdr:col>
      <xdr:colOff>0</xdr:colOff>
      <xdr:row>165</xdr:row>
      <xdr:rowOff>0</xdr:rowOff>
    </xdr:from>
    <xdr:to>
      <xdr:col>11</xdr:col>
      <xdr:colOff>408878</xdr:colOff>
      <xdr:row>220</xdr:row>
      <xdr:rowOff>0</xdr:rowOff>
    </xdr:to>
    <xdr:pic>
      <xdr:nvPicPr>
        <xdr:cNvPr id="9" name="Picture 8">
          <a:extLst>
            <a:ext uri="{FF2B5EF4-FFF2-40B4-BE49-F238E27FC236}">
              <a16:creationId xmlns:a16="http://schemas.microsoft.com/office/drawing/2014/main" id="{A7643975-365F-4F53-B5E3-F3717C5ABB7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0175200"/>
          <a:ext cx="7114478" cy="10058400"/>
        </a:xfrm>
        <a:prstGeom prst="rect">
          <a:avLst/>
        </a:prstGeom>
      </xdr:spPr>
    </xdr:pic>
    <xdr:clientData/>
  </xdr:twoCellAnchor>
  <xdr:twoCellAnchor editAs="oneCell">
    <xdr:from>
      <xdr:col>0</xdr:col>
      <xdr:colOff>0</xdr:colOff>
      <xdr:row>220</xdr:row>
      <xdr:rowOff>0</xdr:rowOff>
    </xdr:from>
    <xdr:to>
      <xdr:col>11</xdr:col>
      <xdr:colOff>408878</xdr:colOff>
      <xdr:row>275</xdr:row>
      <xdr:rowOff>0</xdr:rowOff>
    </xdr:to>
    <xdr:pic>
      <xdr:nvPicPr>
        <xdr:cNvPr id="11" name="Picture 10">
          <a:extLst>
            <a:ext uri="{FF2B5EF4-FFF2-40B4-BE49-F238E27FC236}">
              <a16:creationId xmlns:a16="http://schemas.microsoft.com/office/drawing/2014/main" id="{62A07AC3-AA40-47AE-804C-7FA7D41D625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40233600"/>
          <a:ext cx="7114478"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9773</xdr:rowOff>
    </xdr:to>
    <xdr:pic>
      <xdr:nvPicPr>
        <xdr:cNvPr id="3" name="Picture 2">
          <a:extLst>
            <a:ext uri="{FF2B5EF4-FFF2-40B4-BE49-F238E27FC236}">
              <a16:creationId xmlns:a16="http://schemas.microsoft.com/office/drawing/2014/main" id="{2A712BFF-0F3E-437D-9637-A2CB13804A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6173"/>
        </a:xfrm>
        <a:prstGeom prst="rect">
          <a:avLst/>
        </a:prstGeom>
      </xdr:spPr>
    </xdr:pic>
    <xdr:clientData/>
  </xdr:twoCellAnchor>
  <xdr:twoCellAnchor editAs="oneCell">
    <xdr:from>
      <xdr:col>0</xdr:col>
      <xdr:colOff>0</xdr:colOff>
      <xdr:row>30</xdr:row>
      <xdr:rowOff>0</xdr:rowOff>
    </xdr:from>
    <xdr:to>
      <xdr:col>12</xdr:col>
      <xdr:colOff>457200</xdr:colOff>
      <xdr:row>60</xdr:row>
      <xdr:rowOff>9773</xdr:rowOff>
    </xdr:to>
    <xdr:pic>
      <xdr:nvPicPr>
        <xdr:cNvPr id="5" name="Picture 4">
          <a:extLst>
            <a:ext uri="{FF2B5EF4-FFF2-40B4-BE49-F238E27FC236}">
              <a16:creationId xmlns:a16="http://schemas.microsoft.com/office/drawing/2014/main" id="{98A614A5-DA15-4F23-B0F7-F397ED836F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6173"/>
        </a:xfrm>
        <a:prstGeom prst="rect">
          <a:avLst/>
        </a:prstGeom>
      </xdr:spPr>
    </xdr:pic>
    <xdr:clientData/>
  </xdr:twoCellAnchor>
  <xdr:twoCellAnchor editAs="oneCell">
    <xdr:from>
      <xdr:col>0</xdr:col>
      <xdr:colOff>0</xdr:colOff>
      <xdr:row>60</xdr:row>
      <xdr:rowOff>0</xdr:rowOff>
    </xdr:from>
    <xdr:to>
      <xdr:col>12</xdr:col>
      <xdr:colOff>457200</xdr:colOff>
      <xdr:row>90</xdr:row>
      <xdr:rowOff>9773</xdr:rowOff>
    </xdr:to>
    <xdr:pic>
      <xdr:nvPicPr>
        <xdr:cNvPr id="7" name="Picture 6">
          <a:extLst>
            <a:ext uri="{FF2B5EF4-FFF2-40B4-BE49-F238E27FC236}">
              <a16:creationId xmlns:a16="http://schemas.microsoft.com/office/drawing/2014/main" id="{875E38C2-6851-4338-B334-1C06E13B3EB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0972800"/>
          <a:ext cx="7772400" cy="5496173"/>
        </a:xfrm>
        <a:prstGeom prst="rect">
          <a:avLst/>
        </a:prstGeom>
      </xdr:spPr>
    </xdr:pic>
    <xdr:clientData/>
  </xdr:twoCellAnchor>
  <xdr:twoCellAnchor editAs="oneCell">
    <xdr:from>
      <xdr:col>0</xdr:col>
      <xdr:colOff>0</xdr:colOff>
      <xdr:row>90</xdr:row>
      <xdr:rowOff>0</xdr:rowOff>
    </xdr:from>
    <xdr:to>
      <xdr:col>12</xdr:col>
      <xdr:colOff>457200</xdr:colOff>
      <xdr:row>120</xdr:row>
      <xdr:rowOff>9773</xdr:rowOff>
    </xdr:to>
    <xdr:pic>
      <xdr:nvPicPr>
        <xdr:cNvPr id="9" name="Picture 8">
          <a:extLst>
            <a:ext uri="{FF2B5EF4-FFF2-40B4-BE49-F238E27FC236}">
              <a16:creationId xmlns:a16="http://schemas.microsoft.com/office/drawing/2014/main" id="{97E4BCAE-A71D-40A7-B1BA-CA03C3E254F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6459200"/>
          <a:ext cx="7772400" cy="5496173"/>
        </a:xfrm>
        <a:prstGeom prst="rect">
          <a:avLst/>
        </a:prstGeom>
      </xdr:spPr>
    </xdr:pic>
    <xdr:clientData/>
  </xdr:twoCellAnchor>
  <xdr:twoCellAnchor editAs="oneCell">
    <xdr:from>
      <xdr:col>0</xdr:col>
      <xdr:colOff>0</xdr:colOff>
      <xdr:row>120</xdr:row>
      <xdr:rowOff>0</xdr:rowOff>
    </xdr:from>
    <xdr:to>
      <xdr:col>12</xdr:col>
      <xdr:colOff>457200</xdr:colOff>
      <xdr:row>150</xdr:row>
      <xdr:rowOff>9773</xdr:rowOff>
    </xdr:to>
    <xdr:pic>
      <xdr:nvPicPr>
        <xdr:cNvPr id="11" name="Picture 10">
          <a:extLst>
            <a:ext uri="{FF2B5EF4-FFF2-40B4-BE49-F238E27FC236}">
              <a16:creationId xmlns:a16="http://schemas.microsoft.com/office/drawing/2014/main" id="{A98C6FAD-D84F-4CB2-96CB-914A3F6C68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1945600"/>
          <a:ext cx="7772400" cy="5496173"/>
        </a:xfrm>
        <a:prstGeom prst="rect">
          <a:avLst/>
        </a:prstGeom>
      </xdr:spPr>
    </xdr:pic>
    <xdr:clientData/>
  </xdr:twoCellAnchor>
  <xdr:twoCellAnchor editAs="oneCell">
    <xdr:from>
      <xdr:col>0</xdr:col>
      <xdr:colOff>0</xdr:colOff>
      <xdr:row>150</xdr:row>
      <xdr:rowOff>0</xdr:rowOff>
    </xdr:from>
    <xdr:to>
      <xdr:col>12</xdr:col>
      <xdr:colOff>457200</xdr:colOff>
      <xdr:row>180</xdr:row>
      <xdr:rowOff>9773</xdr:rowOff>
    </xdr:to>
    <xdr:pic>
      <xdr:nvPicPr>
        <xdr:cNvPr id="13" name="Picture 12">
          <a:extLst>
            <a:ext uri="{FF2B5EF4-FFF2-40B4-BE49-F238E27FC236}">
              <a16:creationId xmlns:a16="http://schemas.microsoft.com/office/drawing/2014/main" id="{C9492C8E-5785-4924-B257-45D7619C03C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27432000"/>
          <a:ext cx="7772400" cy="5496173"/>
        </a:xfrm>
        <a:prstGeom prst="rect">
          <a:avLst/>
        </a:prstGeom>
      </xdr:spPr>
    </xdr:pic>
    <xdr:clientData/>
  </xdr:twoCellAnchor>
  <xdr:twoCellAnchor editAs="oneCell">
    <xdr:from>
      <xdr:col>0</xdr:col>
      <xdr:colOff>0</xdr:colOff>
      <xdr:row>180</xdr:row>
      <xdr:rowOff>0</xdr:rowOff>
    </xdr:from>
    <xdr:to>
      <xdr:col>12</xdr:col>
      <xdr:colOff>457200</xdr:colOff>
      <xdr:row>210</xdr:row>
      <xdr:rowOff>9773</xdr:rowOff>
    </xdr:to>
    <xdr:pic>
      <xdr:nvPicPr>
        <xdr:cNvPr id="15" name="Picture 14">
          <a:extLst>
            <a:ext uri="{FF2B5EF4-FFF2-40B4-BE49-F238E27FC236}">
              <a16:creationId xmlns:a16="http://schemas.microsoft.com/office/drawing/2014/main" id="{0ADB0A3E-2DB1-45EF-BC58-AB12DCB3EC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32918400"/>
          <a:ext cx="7772400" cy="54961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9773</xdr:rowOff>
    </xdr:to>
    <xdr:pic>
      <xdr:nvPicPr>
        <xdr:cNvPr id="15" name="Picture 14">
          <a:extLst>
            <a:ext uri="{FF2B5EF4-FFF2-40B4-BE49-F238E27FC236}">
              <a16:creationId xmlns:a16="http://schemas.microsoft.com/office/drawing/2014/main" id="{1B2CD402-50D5-4529-B34C-0548BF708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6173"/>
        </a:xfrm>
        <a:prstGeom prst="rect">
          <a:avLst/>
        </a:prstGeom>
      </xdr:spPr>
    </xdr:pic>
    <xdr:clientData/>
  </xdr:twoCellAnchor>
  <xdr:twoCellAnchor editAs="oneCell">
    <xdr:from>
      <xdr:col>0</xdr:col>
      <xdr:colOff>0</xdr:colOff>
      <xdr:row>30</xdr:row>
      <xdr:rowOff>0</xdr:rowOff>
    </xdr:from>
    <xdr:to>
      <xdr:col>12</xdr:col>
      <xdr:colOff>457200</xdr:colOff>
      <xdr:row>60</xdr:row>
      <xdr:rowOff>9773</xdr:rowOff>
    </xdr:to>
    <xdr:pic>
      <xdr:nvPicPr>
        <xdr:cNvPr id="19" name="Picture 18">
          <a:extLst>
            <a:ext uri="{FF2B5EF4-FFF2-40B4-BE49-F238E27FC236}">
              <a16:creationId xmlns:a16="http://schemas.microsoft.com/office/drawing/2014/main" id="{7627FE45-9E80-4D31-9F79-322B40C7F2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6173"/>
        </a:xfrm>
        <a:prstGeom prst="rect">
          <a:avLst/>
        </a:prstGeom>
      </xdr:spPr>
    </xdr:pic>
    <xdr:clientData/>
  </xdr:twoCellAnchor>
  <xdr:twoCellAnchor editAs="oneCell">
    <xdr:from>
      <xdr:col>0</xdr:col>
      <xdr:colOff>0</xdr:colOff>
      <xdr:row>60</xdr:row>
      <xdr:rowOff>0</xdr:rowOff>
    </xdr:from>
    <xdr:to>
      <xdr:col>12</xdr:col>
      <xdr:colOff>457200</xdr:colOff>
      <xdr:row>90</xdr:row>
      <xdr:rowOff>9773</xdr:rowOff>
    </xdr:to>
    <xdr:pic>
      <xdr:nvPicPr>
        <xdr:cNvPr id="21" name="Picture 20">
          <a:extLst>
            <a:ext uri="{FF2B5EF4-FFF2-40B4-BE49-F238E27FC236}">
              <a16:creationId xmlns:a16="http://schemas.microsoft.com/office/drawing/2014/main" id="{87DE2F5E-EC1F-424D-BCAE-ED938A95C9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0972800"/>
          <a:ext cx="7772400" cy="5496173"/>
        </a:xfrm>
        <a:prstGeom prst="rect">
          <a:avLst/>
        </a:prstGeom>
      </xdr:spPr>
    </xdr:pic>
    <xdr:clientData/>
  </xdr:twoCellAnchor>
  <xdr:twoCellAnchor editAs="oneCell">
    <xdr:from>
      <xdr:col>0</xdr:col>
      <xdr:colOff>0</xdr:colOff>
      <xdr:row>90</xdr:row>
      <xdr:rowOff>0</xdr:rowOff>
    </xdr:from>
    <xdr:to>
      <xdr:col>12</xdr:col>
      <xdr:colOff>457200</xdr:colOff>
      <xdr:row>120</xdr:row>
      <xdr:rowOff>9773</xdr:rowOff>
    </xdr:to>
    <xdr:pic>
      <xdr:nvPicPr>
        <xdr:cNvPr id="23" name="Picture 22">
          <a:extLst>
            <a:ext uri="{FF2B5EF4-FFF2-40B4-BE49-F238E27FC236}">
              <a16:creationId xmlns:a16="http://schemas.microsoft.com/office/drawing/2014/main" id="{C18C477A-02F8-4373-8F2A-AAD539A1E7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6459200"/>
          <a:ext cx="7772400" cy="5496173"/>
        </a:xfrm>
        <a:prstGeom prst="rect">
          <a:avLst/>
        </a:prstGeom>
      </xdr:spPr>
    </xdr:pic>
    <xdr:clientData/>
  </xdr:twoCellAnchor>
  <xdr:twoCellAnchor editAs="oneCell">
    <xdr:from>
      <xdr:col>0</xdr:col>
      <xdr:colOff>0</xdr:colOff>
      <xdr:row>120</xdr:row>
      <xdr:rowOff>0</xdr:rowOff>
    </xdr:from>
    <xdr:to>
      <xdr:col>12</xdr:col>
      <xdr:colOff>457200</xdr:colOff>
      <xdr:row>150</xdr:row>
      <xdr:rowOff>9773</xdr:rowOff>
    </xdr:to>
    <xdr:pic>
      <xdr:nvPicPr>
        <xdr:cNvPr id="25" name="Picture 24">
          <a:extLst>
            <a:ext uri="{FF2B5EF4-FFF2-40B4-BE49-F238E27FC236}">
              <a16:creationId xmlns:a16="http://schemas.microsoft.com/office/drawing/2014/main" id="{BDC7D0CC-68A9-4F3E-875A-1B7F0304F1D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1945600"/>
          <a:ext cx="7772400" cy="5496173"/>
        </a:xfrm>
        <a:prstGeom prst="rect">
          <a:avLst/>
        </a:prstGeom>
      </xdr:spPr>
    </xdr:pic>
    <xdr:clientData/>
  </xdr:twoCellAnchor>
  <xdr:twoCellAnchor editAs="oneCell">
    <xdr:from>
      <xdr:col>0</xdr:col>
      <xdr:colOff>0</xdr:colOff>
      <xdr:row>150</xdr:row>
      <xdr:rowOff>0</xdr:rowOff>
    </xdr:from>
    <xdr:to>
      <xdr:col>12</xdr:col>
      <xdr:colOff>457200</xdr:colOff>
      <xdr:row>180</xdr:row>
      <xdr:rowOff>9773</xdr:rowOff>
    </xdr:to>
    <xdr:pic>
      <xdr:nvPicPr>
        <xdr:cNvPr id="27" name="Picture 26">
          <a:extLst>
            <a:ext uri="{FF2B5EF4-FFF2-40B4-BE49-F238E27FC236}">
              <a16:creationId xmlns:a16="http://schemas.microsoft.com/office/drawing/2014/main" id="{2CDA4F1B-1112-4149-99A0-53B1378EAA8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27432000"/>
          <a:ext cx="7772400" cy="54961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9773</xdr:rowOff>
    </xdr:to>
    <xdr:pic>
      <xdr:nvPicPr>
        <xdr:cNvPr id="3" name="Picture 2">
          <a:extLst>
            <a:ext uri="{FF2B5EF4-FFF2-40B4-BE49-F238E27FC236}">
              <a16:creationId xmlns:a16="http://schemas.microsoft.com/office/drawing/2014/main" id="{8CF3FD78-579D-4040-8633-7C509C96199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61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16</xdr:row>
      <xdr:rowOff>41498</xdr:rowOff>
    </xdr:to>
    <xdr:pic>
      <xdr:nvPicPr>
        <xdr:cNvPr id="3" name="Picture 2">
          <a:extLst>
            <a:ext uri="{FF2B5EF4-FFF2-40B4-BE49-F238E27FC236}">
              <a16:creationId xmlns:a16="http://schemas.microsoft.com/office/drawing/2014/main" id="{B580039E-DE49-4C56-B0E3-F7D3F7D404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2967578"/>
        </a:xfrm>
        <a:prstGeom prst="rect">
          <a:avLst/>
        </a:prstGeom>
      </xdr:spPr>
    </xdr:pic>
    <xdr:clientData/>
  </xdr:twoCellAnchor>
  <xdr:twoCellAnchor editAs="oneCell">
    <xdr:from>
      <xdr:col>0</xdr:col>
      <xdr:colOff>0</xdr:colOff>
      <xdr:row>16</xdr:row>
      <xdr:rowOff>0</xdr:rowOff>
    </xdr:from>
    <xdr:to>
      <xdr:col>12</xdr:col>
      <xdr:colOff>457200</xdr:colOff>
      <xdr:row>32</xdr:row>
      <xdr:rowOff>41498</xdr:rowOff>
    </xdr:to>
    <xdr:pic>
      <xdr:nvPicPr>
        <xdr:cNvPr id="5" name="Picture 4">
          <a:extLst>
            <a:ext uri="{FF2B5EF4-FFF2-40B4-BE49-F238E27FC236}">
              <a16:creationId xmlns:a16="http://schemas.microsoft.com/office/drawing/2014/main" id="{2B9CEBCC-2C51-4EA4-A04F-934E701100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926080"/>
          <a:ext cx="7772400" cy="29675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408878</xdr:colOff>
      <xdr:row>55</xdr:row>
      <xdr:rowOff>0</xdr:rowOff>
    </xdr:to>
    <xdr:pic>
      <xdr:nvPicPr>
        <xdr:cNvPr id="3" name="Picture 2">
          <a:extLst>
            <a:ext uri="{FF2B5EF4-FFF2-40B4-BE49-F238E27FC236}">
              <a16:creationId xmlns:a16="http://schemas.microsoft.com/office/drawing/2014/main" id="{2D56C135-4947-478E-85FE-BEC4069F04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4478" cy="10058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9260</xdr:rowOff>
    </xdr:to>
    <xdr:pic>
      <xdr:nvPicPr>
        <xdr:cNvPr id="3" name="Picture 2">
          <a:extLst>
            <a:ext uri="{FF2B5EF4-FFF2-40B4-BE49-F238E27FC236}">
              <a16:creationId xmlns:a16="http://schemas.microsoft.com/office/drawing/2014/main" id="{A7D90699-74D7-4DDB-A0DB-24A5B2C032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5660"/>
        </a:xfrm>
        <a:prstGeom prst="rect">
          <a:avLst/>
        </a:prstGeom>
      </xdr:spPr>
    </xdr:pic>
    <xdr:clientData/>
  </xdr:twoCellAnchor>
  <xdr:twoCellAnchor editAs="oneCell">
    <xdr:from>
      <xdr:col>0</xdr:col>
      <xdr:colOff>0</xdr:colOff>
      <xdr:row>30</xdr:row>
      <xdr:rowOff>0</xdr:rowOff>
    </xdr:from>
    <xdr:to>
      <xdr:col>12</xdr:col>
      <xdr:colOff>457200</xdr:colOff>
      <xdr:row>60</xdr:row>
      <xdr:rowOff>9260</xdr:rowOff>
    </xdr:to>
    <xdr:pic>
      <xdr:nvPicPr>
        <xdr:cNvPr id="5" name="Picture 4">
          <a:extLst>
            <a:ext uri="{FF2B5EF4-FFF2-40B4-BE49-F238E27FC236}">
              <a16:creationId xmlns:a16="http://schemas.microsoft.com/office/drawing/2014/main" id="{1A85FFC1-DFFB-4352-8794-2565E89623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56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30</xdr:row>
      <xdr:rowOff>9260</xdr:rowOff>
    </xdr:to>
    <xdr:pic>
      <xdr:nvPicPr>
        <xdr:cNvPr id="3" name="Picture 2">
          <a:extLst>
            <a:ext uri="{FF2B5EF4-FFF2-40B4-BE49-F238E27FC236}">
              <a16:creationId xmlns:a16="http://schemas.microsoft.com/office/drawing/2014/main" id="{B356B5DF-DF97-4DDC-AC34-2FF1A29008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5495660"/>
        </a:xfrm>
        <a:prstGeom prst="rect">
          <a:avLst/>
        </a:prstGeom>
      </xdr:spPr>
    </xdr:pic>
    <xdr:clientData/>
  </xdr:twoCellAnchor>
  <xdr:twoCellAnchor editAs="oneCell">
    <xdr:from>
      <xdr:col>0</xdr:col>
      <xdr:colOff>0</xdr:colOff>
      <xdr:row>30</xdr:row>
      <xdr:rowOff>0</xdr:rowOff>
    </xdr:from>
    <xdr:to>
      <xdr:col>12</xdr:col>
      <xdr:colOff>457200</xdr:colOff>
      <xdr:row>60</xdr:row>
      <xdr:rowOff>9260</xdr:rowOff>
    </xdr:to>
    <xdr:pic>
      <xdr:nvPicPr>
        <xdr:cNvPr id="5" name="Picture 4">
          <a:extLst>
            <a:ext uri="{FF2B5EF4-FFF2-40B4-BE49-F238E27FC236}">
              <a16:creationId xmlns:a16="http://schemas.microsoft.com/office/drawing/2014/main" id="{9333C26C-676D-4CE1-BA52-64E79C0DE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486400"/>
          <a:ext cx="7772400" cy="54956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16</xdr:row>
      <xdr:rowOff>41498</xdr:rowOff>
    </xdr:to>
    <xdr:pic>
      <xdr:nvPicPr>
        <xdr:cNvPr id="5" name="Picture 4">
          <a:extLst>
            <a:ext uri="{FF2B5EF4-FFF2-40B4-BE49-F238E27FC236}">
              <a16:creationId xmlns:a16="http://schemas.microsoft.com/office/drawing/2014/main" id="{2BB998D3-9610-416F-A3D2-951D46F517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2967578"/>
        </a:xfrm>
        <a:prstGeom prst="rect">
          <a:avLst/>
        </a:prstGeom>
      </xdr:spPr>
    </xdr:pic>
    <xdr:clientData/>
  </xdr:twoCellAnchor>
  <xdr:twoCellAnchor editAs="oneCell">
    <xdr:from>
      <xdr:col>0</xdr:col>
      <xdr:colOff>0</xdr:colOff>
      <xdr:row>16</xdr:row>
      <xdr:rowOff>0</xdr:rowOff>
    </xdr:from>
    <xdr:to>
      <xdr:col>12</xdr:col>
      <xdr:colOff>457200</xdr:colOff>
      <xdr:row>32</xdr:row>
      <xdr:rowOff>41498</xdr:rowOff>
    </xdr:to>
    <xdr:pic>
      <xdr:nvPicPr>
        <xdr:cNvPr id="7" name="Picture 6">
          <a:extLst>
            <a:ext uri="{FF2B5EF4-FFF2-40B4-BE49-F238E27FC236}">
              <a16:creationId xmlns:a16="http://schemas.microsoft.com/office/drawing/2014/main" id="{C119FEA6-A99B-4714-BBC1-56FC73F1A0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926080"/>
          <a:ext cx="7772400" cy="2967578"/>
        </a:xfrm>
        <a:prstGeom prst="rect">
          <a:avLst/>
        </a:prstGeom>
      </xdr:spPr>
    </xdr:pic>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14</v>
    <v>8</v>
    <v>7</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03CB-D7B8-41E5-B3AB-C396DCCAF2AE}">
  <dimension ref="A1:N264"/>
  <sheetViews>
    <sheetView tabSelected="1" zoomScale="70" zoomScaleNormal="70" workbookViewId="0">
      <pane ySplit="1" topLeftCell="A2" activePane="bottomLeft" state="frozen"/>
      <selection pane="bottomLeft" activeCell="A2" sqref="A2"/>
    </sheetView>
  </sheetViews>
  <sheetFormatPr defaultColWidth="8.77734375" defaultRowHeight="14.4"/>
  <cols>
    <col min="1" max="1" width="9.21875" style="752" customWidth="1"/>
    <col min="2" max="2" width="12.77734375" style="752" customWidth="1"/>
    <col min="3" max="3" width="87" style="752" customWidth="1"/>
    <col min="4" max="4" width="22.44140625" style="752" customWidth="1"/>
    <col min="5" max="5" width="29.21875" style="752" customWidth="1"/>
    <col min="6" max="6" width="40.44140625" style="752" customWidth="1"/>
    <col min="7" max="7" width="54.77734375" style="752" customWidth="1"/>
    <col min="8" max="8" width="55" style="752" customWidth="1"/>
    <col min="9" max="9" width="29" style="752" customWidth="1"/>
    <col min="10" max="10" width="18.77734375" style="752" customWidth="1"/>
    <col min="11" max="11" width="16.77734375" style="752" customWidth="1"/>
    <col min="12" max="12" width="18" style="752" customWidth="1"/>
    <col min="13" max="13" width="19.77734375" style="752" customWidth="1"/>
    <col min="14" max="14" width="45.21875" style="752" customWidth="1"/>
    <col min="15" max="16384" width="8.77734375" style="752"/>
  </cols>
  <sheetData>
    <row r="1" spans="1:14" s="358" customFormat="1" ht="69">
      <c r="A1" s="359" t="s">
        <v>9540</v>
      </c>
      <c r="B1" s="359" t="s">
        <v>8289</v>
      </c>
      <c r="C1" s="359" t="s">
        <v>9541</v>
      </c>
      <c r="D1" s="359" t="s">
        <v>8031</v>
      </c>
      <c r="E1" s="360" t="s">
        <v>8032</v>
      </c>
      <c r="F1" s="359" t="s">
        <v>9542</v>
      </c>
      <c r="G1" s="360" t="s">
        <v>8717</v>
      </c>
      <c r="H1" s="360" t="s">
        <v>9543</v>
      </c>
      <c r="I1" s="360" t="s">
        <v>9544</v>
      </c>
      <c r="J1" s="360" t="s">
        <v>8718</v>
      </c>
      <c r="K1" s="360" t="s">
        <v>8719</v>
      </c>
      <c r="L1" s="360" t="s">
        <v>8720</v>
      </c>
      <c r="M1" s="360" t="s">
        <v>8721</v>
      </c>
      <c r="N1" s="360" t="s">
        <v>8722</v>
      </c>
    </row>
    <row r="2" spans="1:14" ht="28.8">
      <c r="A2" s="749">
        <v>1</v>
      </c>
      <c r="B2" s="749" t="s">
        <v>9888</v>
      </c>
      <c r="C2" s="749" t="s">
        <v>3</v>
      </c>
      <c r="D2" s="749" t="s">
        <v>8285</v>
      </c>
      <c r="E2" s="750" t="s">
        <v>8033</v>
      </c>
      <c r="F2" s="749" t="s">
        <v>8912</v>
      </c>
      <c r="G2" s="751" t="s">
        <v>9684</v>
      </c>
      <c r="H2" s="751" t="s">
        <v>9685</v>
      </c>
      <c r="I2" s="751" t="s">
        <v>9886</v>
      </c>
      <c r="J2" s="751" t="s">
        <v>8723</v>
      </c>
      <c r="K2" s="751" t="s">
        <v>8723</v>
      </c>
      <c r="L2" s="751" t="s">
        <v>8723</v>
      </c>
      <c r="M2" s="751" t="s">
        <v>8723</v>
      </c>
      <c r="N2" s="751" t="s">
        <v>9886</v>
      </c>
    </row>
    <row r="3" spans="1:14" ht="72">
      <c r="A3" s="749">
        <v>2</v>
      </c>
      <c r="B3" s="749" t="s">
        <v>9889</v>
      </c>
      <c r="C3" s="749" t="s">
        <v>4</v>
      </c>
      <c r="D3" s="749" t="s">
        <v>8285</v>
      </c>
      <c r="E3" s="750" t="s">
        <v>8034</v>
      </c>
      <c r="F3" s="749" t="s">
        <v>8913</v>
      </c>
      <c r="G3" s="751" t="s">
        <v>9686</v>
      </c>
      <c r="H3" s="751" t="s">
        <v>9687</v>
      </c>
      <c r="I3" s="751" t="s">
        <v>9886</v>
      </c>
      <c r="J3" s="751" t="s">
        <v>8723</v>
      </c>
      <c r="K3" s="751" t="s">
        <v>8723</v>
      </c>
      <c r="L3" s="751" t="s">
        <v>8723</v>
      </c>
      <c r="M3" s="751" t="s">
        <v>8723</v>
      </c>
      <c r="N3" s="751" t="s">
        <v>9886</v>
      </c>
    </row>
    <row r="4" spans="1:14" ht="43.2">
      <c r="A4" s="749">
        <v>3</v>
      </c>
      <c r="B4" s="749" t="s">
        <v>9890</v>
      </c>
      <c r="C4" s="749" t="s">
        <v>5</v>
      </c>
      <c r="D4" s="749" t="s">
        <v>8285</v>
      </c>
      <c r="E4" s="750" t="s">
        <v>8035</v>
      </c>
      <c r="F4" s="749" t="s">
        <v>8914</v>
      </c>
      <c r="G4" s="751" t="s">
        <v>9689</v>
      </c>
      <c r="H4" s="751" t="s">
        <v>9688</v>
      </c>
      <c r="I4" s="751" t="s">
        <v>9886</v>
      </c>
      <c r="J4" s="751" t="s">
        <v>8723</v>
      </c>
      <c r="K4" s="751" t="s">
        <v>8723</v>
      </c>
      <c r="L4" s="751" t="s">
        <v>8723</v>
      </c>
      <c r="M4" s="751" t="s">
        <v>8723</v>
      </c>
      <c r="N4" s="751" t="s">
        <v>9886</v>
      </c>
    </row>
    <row r="5" spans="1:14" ht="43.2">
      <c r="A5" s="749">
        <v>4</v>
      </c>
      <c r="B5" s="749" t="s">
        <v>9891</v>
      </c>
      <c r="C5" s="749" t="s">
        <v>6</v>
      </c>
      <c r="D5" s="749" t="s">
        <v>8285</v>
      </c>
      <c r="E5" s="750" t="s">
        <v>8036</v>
      </c>
      <c r="F5" s="749" t="s">
        <v>8915</v>
      </c>
      <c r="G5" s="751" t="s">
        <v>9690</v>
      </c>
      <c r="H5" s="751" t="s">
        <v>9691</v>
      </c>
      <c r="I5" s="751" t="s">
        <v>9886</v>
      </c>
      <c r="J5" s="751" t="s">
        <v>8723</v>
      </c>
      <c r="K5" s="751" t="s">
        <v>8723</v>
      </c>
      <c r="L5" s="751" t="s">
        <v>8723</v>
      </c>
      <c r="M5" s="751" t="s">
        <v>8723</v>
      </c>
      <c r="N5" s="751" t="s">
        <v>9886</v>
      </c>
    </row>
    <row r="6" spans="1:14" ht="28.8">
      <c r="A6" s="749">
        <v>5</v>
      </c>
      <c r="B6" s="749" t="s">
        <v>9892</v>
      </c>
      <c r="C6" s="749" t="s">
        <v>171</v>
      </c>
      <c r="D6" s="749" t="s">
        <v>8285</v>
      </c>
      <c r="E6" s="750" t="s">
        <v>8037</v>
      </c>
      <c r="F6" s="749" t="s">
        <v>8916</v>
      </c>
      <c r="G6" s="751" t="s">
        <v>9692</v>
      </c>
      <c r="H6" s="751" t="s">
        <v>9693</v>
      </c>
      <c r="I6" s="751" t="s">
        <v>9886</v>
      </c>
      <c r="J6" s="751" t="s">
        <v>8723</v>
      </c>
      <c r="K6" s="751" t="s">
        <v>8723</v>
      </c>
      <c r="L6" s="751" t="s">
        <v>8723</v>
      </c>
      <c r="M6" s="751" t="s">
        <v>8723</v>
      </c>
      <c r="N6" s="751" t="s">
        <v>9886</v>
      </c>
    </row>
    <row r="7" spans="1:14" ht="43.2">
      <c r="A7" s="749">
        <v>6</v>
      </c>
      <c r="B7" s="749" t="s">
        <v>9893</v>
      </c>
      <c r="C7" s="749" t="s">
        <v>172</v>
      </c>
      <c r="D7" s="749" t="s">
        <v>8285</v>
      </c>
      <c r="E7" s="750" t="s">
        <v>8038</v>
      </c>
      <c r="F7" s="749" t="s">
        <v>8917</v>
      </c>
      <c r="G7" s="751" t="s">
        <v>9694</v>
      </c>
      <c r="H7" s="751" t="s">
        <v>9695</v>
      </c>
      <c r="I7" s="751" t="s">
        <v>9886</v>
      </c>
      <c r="J7" s="751" t="s">
        <v>8723</v>
      </c>
      <c r="K7" s="751" t="s">
        <v>8723</v>
      </c>
      <c r="L7" s="751" t="s">
        <v>8723</v>
      </c>
      <c r="M7" s="751" t="s">
        <v>8723</v>
      </c>
      <c r="N7" s="751" t="s">
        <v>9886</v>
      </c>
    </row>
    <row r="8" spans="1:14" ht="28.8">
      <c r="A8" s="749">
        <v>7</v>
      </c>
      <c r="B8" s="749" t="s">
        <v>9894</v>
      </c>
      <c r="C8" s="749" t="s">
        <v>170</v>
      </c>
      <c r="D8" s="749" t="s">
        <v>8285</v>
      </c>
      <c r="E8" s="750" t="s">
        <v>8039</v>
      </c>
      <c r="F8" s="749" t="s">
        <v>9884</v>
      </c>
      <c r="G8" s="751" t="s">
        <v>9776</v>
      </c>
      <c r="H8" s="751" t="s">
        <v>9777</v>
      </c>
      <c r="I8" s="751" t="s">
        <v>9778</v>
      </c>
      <c r="J8" s="751" t="s">
        <v>438</v>
      </c>
      <c r="K8" s="751" t="s">
        <v>438</v>
      </c>
      <c r="L8" s="751" t="s">
        <v>438</v>
      </c>
      <c r="M8" s="751" t="s">
        <v>438</v>
      </c>
      <c r="N8" s="751" t="s">
        <v>438</v>
      </c>
    </row>
    <row r="9" spans="1:14" ht="43.2">
      <c r="A9" s="749">
        <v>8</v>
      </c>
      <c r="B9" s="749" t="s">
        <v>9895</v>
      </c>
      <c r="C9" s="749" t="s">
        <v>132</v>
      </c>
      <c r="D9" s="749" t="s">
        <v>8285</v>
      </c>
      <c r="E9" s="750" t="s">
        <v>8040</v>
      </c>
      <c r="F9" s="749" t="s">
        <v>8918</v>
      </c>
      <c r="G9" s="751" t="s">
        <v>9696</v>
      </c>
      <c r="H9" s="751" t="s">
        <v>9697</v>
      </c>
      <c r="I9" s="751" t="s">
        <v>9886</v>
      </c>
      <c r="J9" s="751" t="s">
        <v>8723</v>
      </c>
      <c r="K9" s="751" t="s">
        <v>8723</v>
      </c>
      <c r="L9" s="751" t="s">
        <v>8723</v>
      </c>
      <c r="M9" s="751" t="s">
        <v>8723</v>
      </c>
      <c r="N9" s="751" t="s">
        <v>9886</v>
      </c>
    </row>
    <row r="10" spans="1:14" ht="43.2">
      <c r="A10" s="749">
        <v>9</v>
      </c>
      <c r="B10" s="749" t="s">
        <v>9896</v>
      </c>
      <c r="C10" s="749" t="s">
        <v>29</v>
      </c>
      <c r="D10" s="749" t="s">
        <v>8285</v>
      </c>
      <c r="E10" s="750" t="s">
        <v>8041</v>
      </c>
      <c r="F10" s="749" t="s">
        <v>8290</v>
      </c>
      <c r="G10" s="751" t="s">
        <v>9886</v>
      </c>
      <c r="H10" s="751" t="s">
        <v>8726</v>
      </c>
      <c r="I10" s="751" t="s">
        <v>9886</v>
      </c>
      <c r="J10" s="751" t="s">
        <v>8723</v>
      </c>
      <c r="K10" s="751" t="s">
        <v>8723</v>
      </c>
      <c r="L10" s="751" t="s">
        <v>8723</v>
      </c>
      <c r="M10" s="751" t="s">
        <v>8723</v>
      </c>
      <c r="N10" s="751" t="s">
        <v>9886</v>
      </c>
    </row>
    <row r="11" spans="1:14" ht="72">
      <c r="A11" s="749">
        <v>10</v>
      </c>
      <c r="B11" s="749" t="s">
        <v>9897</v>
      </c>
      <c r="C11" s="749" t="s">
        <v>30</v>
      </c>
      <c r="D11" s="749" t="s">
        <v>8285</v>
      </c>
      <c r="E11" s="750" t="s">
        <v>8042</v>
      </c>
      <c r="F11" s="749" t="s">
        <v>8291</v>
      </c>
      <c r="G11" s="751" t="s">
        <v>8727</v>
      </c>
      <c r="H11" s="751" t="s">
        <v>8728</v>
      </c>
      <c r="I11" s="751" t="s">
        <v>9886</v>
      </c>
      <c r="J11" s="751" t="s">
        <v>8723</v>
      </c>
      <c r="K11" s="751" t="s">
        <v>8723</v>
      </c>
      <c r="L11" s="751" t="s">
        <v>8723</v>
      </c>
      <c r="M11" s="751" t="s">
        <v>8723</v>
      </c>
      <c r="N11" s="751" t="s">
        <v>9886</v>
      </c>
    </row>
    <row r="12" spans="1:14" ht="72">
      <c r="A12" s="749">
        <v>11</v>
      </c>
      <c r="B12" s="749" t="s">
        <v>9898</v>
      </c>
      <c r="C12" s="749" t="s">
        <v>31</v>
      </c>
      <c r="D12" s="749" t="s">
        <v>8285</v>
      </c>
      <c r="E12" s="750" t="s">
        <v>8043</v>
      </c>
      <c r="F12" s="749" t="s">
        <v>8292</v>
      </c>
      <c r="G12" s="751" t="s">
        <v>8729</v>
      </c>
      <c r="H12" s="751" t="s">
        <v>8731</v>
      </c>
      <c r="I12" s="751" t="s">
        <v>9886</v>
      </c>
      <c r="J12" s="751" t="s">
        <v>8723</v>
      </c>
      <c r="K12" s="751" t="s">
        <v>8723</v>
      </c>
      <c r="L12" s="751" t="s">
        <v>8723</v>
      </c>
      <c r="M12" s="751" t="s">
        <v>8723</v>
      </c>
      <c r="N12" s="751" t="s">
        <v>9886</v>
      </c>
    </row>
    <row r="13" spans="1:14" ht="28.8">
      <c r="A13" s="749">
        <v>12</v>
      </c>
      <c r="B13" s="749" t="s">
        <v>9899</v>
      </c>
      <c r="C13" s="749" t="s">
        <v>32</v>
      </c>
      <c r="D13" s="749" t="s">
        <v>8285</v>
      </c>
      <c r="E13" s="750" t="s">
        <v>8044</v>
      </c>
      <c r="F13" s="749" t="s">
        <v>9094</v>
      </c>
      <c r="G13" s="751" t="s">
        <v>9698</v>
      </c>
      <c r="H13" s="751" t="s">
        <v>9699</v>
      </c>
      <c r="I13" s="751" t="s">
        <v>9886</v>
      </c>
      <c r="J13" s="751" t="s">
        <v>8723</v>
      </c>
      <c r="K13" s="751" t="s">
        <v>8723</v>
      </c>
      <c r="L13" s="751" t="s">
        <v>8723</v>
      </c>
      <c r="M13" s="751" t="s">
        <v>8723</v>
      </c>
      <c r="N13" s="751" t="s">
        <v>9886</v>
      </c>
    </row>
    <row r="14" spans="1:14" ht="28.8">
      <c r="A14" s="749">
        <v>13</v>
      </c>
      <c r="B14" s="749" t="s">
        <v>9900</v>
      </c>
      <c r="C14" s="749" t="s">
        <v>33</v>
      </c>
      <c r="D14" s="749" t="s">
        <v>8285</v>
      </c>
      <c r="E14" s="750" t="s">
        <v>8045</v>
      </c>
      <c r="F14" s="749" t="s">
        <v>9095</v>
      </c>
      <c r="G14" s="751" t="s">
        <v>9698</v>
      </c>
      <c r="H14" s="751" t="s">
        <v>9699</v>
      </c>
      <c r="I14" s="751" t="s">
        <v>9886</v>
      </c>
      <c r="J14" s="751" t="s">
        <v>8723</v>
      </c>
      <c r="K14" s="751" t="s">
        <v>8723</v>
      </c>
      <c r="L14" s="751" t="s">
        <v>8723</v>
      </c>
      <c r="M14" s="751" t="s">
        <v>8723</v>
      </c>
      <c r="N14" s="751" t="s">
        <v>9886</v>
      </c>
    </row>
    <row r="15" spans="1:14" ht="28.8">
      <c r="A15" s="749">
        <v>14</v>
      </c>
      <c r="B15" s="749" t="s">
        <v>9901</v>
      </c>
      <c r="C15" s="749" t="s">
        <v>34</v>
      </c>
      <c r="D15" s="749" t="s">
        <v>8285</v>
      </c>
      <c r="E15" s="750" t="s">
        <v>8046</v>
      </c>
      <c r="F15" s="749" t="s">
        <v>9096</v>
      </c>
      <c r="G15" s="751" t="s">
        <v>9698</v>
      </c>
      <c r="H15" s="751" t="s">
        <v>9699</v>
      </c>
      <c r="I15" s="751" t="s">
        <v>9886</v>
      </c>
      <c r="J15" s="751" t="s">
        <v>8723</v>
      </c>
      <c r="K15" s="751" t="s">
        <v>8723</v>
      </c>
      <c r="L15" s="751" t="s">
        <v>8723</v>
      </c>
      <c r="M15" s="751" t="s">
        <v>8723</v>
      </c>
      <c r="N15" s="751" t="s">
        <v>9886</v>
      </c>
    </row>
    <row r="16" spans="1:14" s="753" customFormat="1" ht="144">
      <c r="A16" s="749">
        <v>15</v>
      </c>
      <c r="B16" s="749" t="s">
        <v>9902</v>
      </c>
      <c r="C16" s="749" t="s">
        <v>169</v>
      </c>
      <c r="D16" s="749" t="s">
        <v>8285</v>
      </c>
      <c r="E16" s="750" t="s">
        <v>8047</v>
      </c>
      <c r="F16" s="749" t="s">
        <v>9097</v>
      </c>
      <c r="G16" s="751" t="s">
        <v>9886</v>
      </c>
      <c r="H16" s="749" t="s">
        <v>9683</v>
      </c>
      <c r="I16" s="751" t="s">
        <v>9886</v>
      </c>
      <c r="J16" s="751" t="s">
        <v>8723</v>
      </c>
      <c r="K16" s="751" t="s">
        <v>8723</v>
      </c>
      <c r="L16" s="751" t="s">
        <v>8723</v>
      </c>
      <c r="M16" s="751" t="s">
        <v>8723</v>
      </c>
      <c r="N16" s="751" t="s">
        <v>9886</v>
      </c>
    </row>
    <row r="17" spans="1:14" ht="100.8">
      <c r="A17" s="749">
        <v>16</v>
      </c>
      <c r="B17" s="749" t="s">
        <v>9903</v>
      </c>
      <c r="C17" s="749" t="s">
        <v>168</v>
      </c>
      <c r="D17" s="749" t="s">
        <v>8285</v>
      </c>
      <c r="E17" s="750" t="s">
        <v>8048</v>
      </c>
      <c r="F17" s="749" t="s">
        <v>8293</v>
      </c>
      <c r="G17" s="751" t="s">
        <v>8730</v>
      </c>
      <c r="H17" s="751" t="s">
        <v>8732</v>
      </c>
      <c r="I17" s="751" t="s">
        <v>9886</v>
      </c>
      <c r="J17" s="751" t="s">
        <v>8723</v>
      </c>
      <c r="K17" s="751" t="s">
        <v>8723</v>
      </c>
      <c r="L17" s="751" t="s">
        <v>8723</v>
      </c>
      <c r="M17" s="751" t="s">
        <v>8723</v>
      </c>
      <c r="N17" s="751" t="s">
        <v>9886</v>
      </c>
    </row>
    <row r="18" spans="1:14" ht="115.2">
      <c r="A18" s="749">
        <v>17</v>
      </c>
      <c r="B18" s="749" t="s">
        <v>9904</v>
      </c>
      <c r="C18" s="749" t="s">
        <v>35</v>
      </c>
      <c r="D18" s="749" t="s">
        <v>8285</v>
      </c>
      <c r="E18" s="750" t="s">
        <v>8049</v>
      </c>
      <c r="F18" s="749" t="s">
        <v>9114</v>
      </c>
      <c r="G18" s="751" t="s">
        <v>9700</v>
      </c>
      <c r="H18" s="751" t="s">
        <v>9702</v>
      </c>
      <c r="I18" s="751" t="s">
        <v>9886</v>
      </c>
      <c r="J18" s="751" t="s">
        <v>8723</v>
      </c>
      <c r="K18" s="751" t="s">
        <v>8723</v>
      </c>
      <c r="L18" s="751" t="s">
        <v>8723</v>
      </c>
      <c r="M18" s="751" t="s">
        <v>8723</v>
      </c>
      <c r="N18" s="751" t="s">
        <v>9886</v>
      </c>
    </row>
    <row r="19" spans="1:14" ht="100.8">
      <c r="A19" s="749">
        <v>18</v>
      </c>
      <c r="B19" s="749" t="s">
        <v>9905</v>
      </c>
      <c r="C19" s="749" t="s">
        <v>36</v>
      </c>
      <c r="D19" s="749" t="s">
        <v>8285</v>
      </c>
      <c r="E19" s="750" t="s">
        <v>8050</v>
      </c>
      <c r="F19" s="749" t="s">
        <v>9143</v>
      </c>
      <c r="G19" s="751" t="s">
        <v>9701</v>
      </c>
      <c r="H19" s="751" t="s">
        <v>9703</v>
      </c>
      <c r="I19" s="751" t="s">
        <v>9886</v>
      </c>
      <c r="J19" s="751" t="s">
        <v>8723</v>
      </c>
      <c r="K19" s="751" t="s">
        <v>8723</v>
      </c>
      <c r="L19" s="751" t="s">
        <v>8723</v>
      </c>
      <c r="M19" s="751" t="s">
        <v>8723</v>
      </c>
      <c r="N19" s="751" t="s">
        <v>9886</v>
      </c>
    </row>
    <row r="20" spans="1:14" ht="100.8">
      <c r="A20" s="749">
        <v>19</v>
      </c>
      <c r="B20" s="749" t="s">
        <v>9906</v>
      </c>
      <c r="C20" s="749" t="s">
        <v>133</v>
      </c>
      <c r="D20" s="749" t="s">
        <v>8285</v>
      </c>
      <c r="E20" s="750" t="s">
        <v>8051</v>
      </c>
      <c r="F20" s="749" t="s">
        <v>9144</v>
      </c>
      <c r="G20" s="751" t="s">
        <v>9704</v>
      </c>
      <c r="H20" s="751" t="s">
        <v>9705</v>
      </c>
      <c r="I20" s="751" t="s">
        <v>9886</v>
      </c>
      <c r="J20" s="751" t="s">
        <v>8723</v>
      </c>
      <c r="K20" s="751" t="s">
        <v>8723</v>
      </c>
      <c r="L20" s="751" t="s">
        <v>8723</v>
      </c>
      <c r="M20" s="751" t="s">
        <v>8723</v>
      </c>
      <c r="N20" s="751" t="s">
        <v>9886</v>
      </c>
    </row>
    <row r="21" spans="1:14" ht="57.6">
      <c r="A21" s="749">
        <v>20</v>
      </c>
      <c r="B21" s="749" t="s">
        <v>9907</v>
      </c>
      <c r="C21" s="749" t="s">
        <v>37</v>
      </c>
      <c r="D21" s="749" t="s">
        <v>8285</v>
      </c>
      <c r="E21" s="750" t="s">
        <v>8052</v>
      </c>
      <c r="F21" s="749" t="s">
        <v>8294</v>
      </c>
      <c r="G21" s="751" t="s">
        <v>8733</v>
      </c>
      <c r="H21" s="751" t="s">
        <v>8734</v>
      </c>
      <c r="I21" s="751" t="s">
        <v>9886</v>
      </c>
      <c r="J21" s="751" t="s">
        <v>8723</v>
      </c>
      <c r="K21" s="751" t="s">
        <v>8723</v>
      </c>
      <c r="L21" s="751" t="s">
        <v>8723</v>
      </c>
      <c r="M21" s="751" t="s">
        <v>8723</v>
      </c>
      <c r="N21" s="751" t="s">
        <v>9886</v>
      </c>
    </row>
    <row r="22" spans="1:14" ht="28.8">
      <c r="A22" s="749">
        <v>21</v>
      </c>
      <c r="B22" s="749" t="s">
        <v>9908</v>
      </c>
      <c r="C22" s="749" t="s">
        <v>38</v>
      </c>
      <c r="D22" s="749" t="s">
        <v>8285</v>
      </c>
      <c r="E22" s="750" t="s">
        <v>8053</v>
      </c>
      <c r="F22" s="749" t="s">
        <v>8740</v>
      </c>
      <c r="G22" s="751" t="s">
        <v>8733</v>
      </c>
      <c r="H22" s="751" t="s">
        <v>8744</v>
      </c>
      <c r="I22" s="751" t="s">
        <v>9886</v>
      </c>
      <c r="J22" s="751" t="s">
        <v>8723</v>
      </c>
      <c r="K22" s="751" t="s">
        <v>8723</v>
      </c>
      <c r="L22" s="751" t="s">
        <v>8723</v>
      </c>
      <c r="M22" s="751" t="s">
        <v>8723</v>
      </c>
      <c r="N22" s="751" t="s">
        <v>9886</v>
      </c>
    </row>
    <row r="23" spans="1:14" ht="28.8">
      <c r="A23" s="749">
        <v>22</v>
      </c>
      <c r="B23" s="749" t="s">
        <v>9909</v>
      </c>
      <c r="C23" s="749" t="s">
        <v>38</v>
      </c>
      <c r="D23" s="749" t="s">
        <v>8285</v>
      </c>
      <c r="E23" s="750" t="s">
        <v>8053</v>
      </c>
      <c r="F23" s="749" t="s">
        <v>8741</v>
      </c>
      <c r="G23" s="751" t="s">
        <v>8733</v>
      </c>
      <c r="H23" s="751" t="s">
        <v>8745</v>
      </c>
      <c r="I23" s="751" t="s">
        <v>9886</v>
      </c>
      <c r="J23" s="751" t="s">
        <v>8723</v>
      </c>
      <c r="K23" s="751" t="s">
        <v>8723</v>
      </c>
      <c r="L23" s="751" t="s">
        <v>8723</v>
      </c>
      <c r="M23" s="751" t="s">
        <v>8723</v>
      </c>
      <c r="N23" s="751" t="s">
        <v>9886</v>
      </c>
    </row>
    <row r="24" spans="1:14" ht="115.2">
      <c r="A24" s="749">
        <v>23</v>
      </c>
      <c r="B24" s="749" t="s">
        <v>9910</v>
      </c>
      <c r="C24" s="749" t="s">
        <v>134</v>
      </c>
      <c r="D24" s="749" t="s">
        <v>8285</v>
      </c>
      <c r="E24" s="750" t="s">
        <v>8054</v>
      </c>
      <c r="F24" s="749" t="s">
        <v>8295</v>
      </c>
      <c r="G24" s="751" t="s">
        <v>8746</v>
      </c>
      <c r="H24" s="751" t="s">
        <v>8747</v>
      </c>
      <c r="I24" s="751" t="s">
        <v>9886</v>
      </c>
      <c r="J24" s="751" t="s">
        <v>8723</v>
      </c>
      <c r="K24" s="751" t="s">
        <v>8723</v>
      </c>
      <c r="L24" s="751" t="s">
        <v>8723</v>
      </c>
      <c r="M24" s="751" t="s">
        <v>8723</v>
      </c>
      <c r="N24" s="751" t="s">
        <v>9886</v>
      </c>
    </row>
    <row r="25" spans="1:14" ht="57.6">
      <c r="A25" s="749">
        <v>24</v>
      </c>
      <c r="B25" s="749" t="s">
        <v>9911</v>
      </c>
      <c r="C25" s="749" t="s">
        <v>41</v>
      </c>
      <c r="D25" s="749" t="s">
        <v>8285</v>
      </c>
      <c r="E25" s="750" t="s">
        <v>8055</v>
      </c>
      <c r="F25" s="749" t="s">
        <v>8327</v>
      </c>
      <c r="G25" s="751" t="s">
        <v>8748</v>
      </c>
      <c r="H25" s="751" t="s">
        <v>8749</v>
      </c>
      <c r="I25" s="751" t="s">
        <v>9886</v>
      </c>
      <c r="J25" s="751" t="s">
        <v>8723</v>
      </c>
      <c r="K25" s="751" t="s">
        <v>8723</v>
      </c>
      <c r="L25" s="751" t="s">
        <v>8723</v>
      </c>
      <c r="M25" s="751" t="s">
        <v>8723</v>
      </c>
      <c r="N25" s="751" t="s">
        <v>9886</v>
      </c>
    </row>
    <row r="26" spans="1:14" ht="43.2">
      <c r="A26" s="749">
        <v>25</v>
      </c>
      <c r="B26" s="749" t="s">
        <v>9912</v>
      </c>
      <c r="C26" s="749" t="s">
        <v>42</v>
      </c>
      <c r="D26" s="749" t="s">
        <v>8285</v>
      </c>
      <c r="E26" s="750" t="s">
        <v>8056</v>
      </c>
      <c r="F26" s="749" t="s">
        <v>8352</v>
      </c>
      <c r="G26" s="751" t="s">
        <v>8750</v>
      </c>
      <c r="H26" s="751" t="s">
        <v>8751</v>
      </c>
      <c r="I26" s="751" t="s">
        <v>9886</v>
      </c>
      <c r="J26" s="751" t="s">
        <v>8723</v>
      </c>
      <c r="K26" s="751" t="s">
        <v>8723</v>
      </c>
      <c r="L26" s="751" t="s">
        <v>8723</v>
      </c>
      <c r="M26" s="751" t="s">
        <v>8723</v>
      </c>
      <c r="N26" s="751" t="s">
        <v>9886</v>
      </c>
    </row>
    <row r="27" spans="1:14" ht="43.2">
      <c r="A27" s="749">
        <v>26</v>
      </c>
      <c r="B27" s="749" t="s">
        <v>9913</v>
      </c>
      <c r="C27" s="749" t="s">
        <v>43</v>
      </c>
      <c r="D27" s="749" t="s">
        <v>8285</v>
      </c>
      <c r="E27" s="750" t="s">
        <v>8057</v>
      </c>
      <c r="F27" s="749" t="s">
        <v>8353</v>
      </c>
      <c r="G27" s="751" t="s">
        <v>8752</v>
      </c>
      <c r="H27" s="751" t="s">
        <v>8753</v>
      </c>
      <c r="I27" s="751" t="s">
        <v>9886</v>
      </c>
      <c r="J27" s="751" t="s">
        <v>8723</v>
      </c>
      <c r="K27" s="751" t="s">
        <v>8723</v>
      </c>
      <c r="L27" s="751" t="s">
        <v>8723</v>
      </c>
      <c r="M27" s="751" t="s">
        <v>8723</v>
      </c>
      <c r="N27" s="751" t="s">
        <v>9886</v>
      </c>
    </row>
    <row r="28" spans="1:14" ht="72">
      <c r="A28" s="749">
        <v>27</v>
      </c>
      <c r="B28" s="749" t="s">
        <v>9914</v>
      </c>
      <c r="C28" s="749" t="s">
        <v>135</v>
      </c>
      <c r="D28" s="749" t="s">
        <v>8285</v>
      </c>
      <c r="E28" s="750" t="s">
        <v>8058</v>
      </c>
      <c r="F28" s="749" t="s">
        <v>8354</v>
      </c>
      <c r="G28" s="751" t="s">
        <v>8754</v>
      </c>
      <c r="H28" s="751" t="s">
        <v>8755</v>
      </c>
      <c r="I28" s="751" t="s">
        <v>9886</v>
      </c>
      <c r="J28" s="751" t="s">
        <v>8723</v>
      </c>
      <c r="K28" s="751" t="s">
        <v>8723</v>
      </c>
      <c r="L28" s="751" t="s">
        <v>8723</v>
      </c>
      <c r="M28" s="751" t="s">
        <v>8723</v>
      </c>
      <c r="N28" s="751" t="s">
        <v>9886</v>
      </c>
    </row>
    <row r="29" spans="1:14" ht="43.2">
      <c r="A29" s="749">
        <v>28</v>
      </c>
      <c r="B29" s="749" t="s">
        <v>9915</v>
      </c>
      <c r="C29" s="749" t="s">
        <v>44</v>
      </c>
      <c r="D29" s="749" t="s">
        <v>8285</v>
      </c>
      <c r="E29" s="750" t="s">
        <v>8059</v>
      </c>
      <c r="F29" s="749" t="s">
        <v>8378</v>
      </c>
      <c r="G29" s="751" t="s">
        <v>8756</v>
      </c>
      <c r="H29" s="751" t="s">
        <v>8757</v>
      </c>
      <c r="I29" s="751" t="s">
        <v>9886</v>
      </c>
      <c r="J29" s="751" t="s">
        <v>8723</v>
      </c>
      <c r="K29" s="751" t="s">
        <v>8723</v>
      </c>
      <c r="L29" s="751" t="s">
        <v>8723</v>
      </c>
      <c r="M29" s="751" t="s">
        <v>8723</v>
      </c>
      <c r="N29" s="751" t="s">
        <v>9886</v>
      </c>
    </row>
    <row r="30" spans="1:14" ht="72">
      <c r="A30" s="749">
        <v>29</v>
      </c>
      <c r="B30" s="749" t="s">
        <v>9916</v>
      </c>
      <c r="C30" s="749" t="s">
        <v>45</v>
      </c>
      <c r="D30" s="749" t="s">
        <v>8285</v>
      </c>
      <c r="E30" s="750" t="s">
        <v>8060</v>
      </c>
      <c r="F30" s="749" t="s">
        <v>8406</v>
      </c>
      <c r="G30" s="751" t="s">
        <v>8758</v>
      </c>
      <c r="H30" s="751" t="s">
        <v>8759</v>
      </c>
      <c r="I30" s="751" t="s">
        <v>9886</v>
      </c>
      <c r="J30" s="751" t="s">
        <v>8723</v>
      </c>
      <c r="K30" s="751" t="s">
        <v>8723</v>
      </c>
      <c r="L30" s="751" t="s">
        <v>8723</v>
      </c>
      <c r="M30" s="751" t="s">
        <v>8723</v>
      </c>
      <c r="N30" s="751" t="s">
        <v>9886</v>
      </c>
    </row>
    <row r="31" spans="1:14" ht="72">
      <c r="A31" s="749">
        <v>30</v>
      </c>
      <c r="B31" s="749" t="s">
        <v>9917</v>
      </c>
      <c r="C31" s="749" t="s">
        <v>46</v>
      </c>
      <c r="D31" s="749" t="s">
        <v>8285</v>
      </c>
      <c r="E31" s="750" t="s">
        <v>8061</v>
      </c>
      <c r="F31" s="749" t="s">
        <v>8407</v>
      </c>
      <c r="G31" s="751" t="s">
        <v>8758</v>
      </c>
      <c r="H31" s="751" t="s">
        <v>8760</v>
      </c>
      <c r="I31" s="751" t="s">
        <v>9886</v>
      </c>
      <c r="J31" s="751" t="s">
        <v>8723</v>
      </c>
      <c r="K31" s="751" t="s">
        <v>8723</v>
      </c>
      <c r="L31" s="751" t="s">
        <v>8723</v>
      </c>
      <c r="M31" s="751" t="s">
        <v>8723</v>
      </c>
      <c r="N31" s="751" t="s">
        <v>9886</v>
      </c>
    </row>
    <row r="32" spans="1:14" ht="28.8">
      <c r="A32" s="749">
        <v>31</v>
      </c>
      <c r="B32" s="749" t="s">
        <v>9918</v>
      </c>
      <c r="C32" s="749" t="s">
        <v>47</v>
      </c>
      <c r="D32" s="749" t="s">
        <v>8285</v>
      </c>
      <c r="E32" s="750" t="s">
        <v>8062</v>
      </c>
      <c r="F32" s="749" t="s">
        <v>8453</v>
      </c>
      <c r="G32" s="751" t="s">
        <v>8761</v>
      </c>
      <c r="H32" s="751" t="s">
        <v>8762</v>
      </c>
      <c r="I32" s="751" t="s">
        <v>9886</v>
      </c>
      <c r="J32" s="751" t="s">
        <v>8723</v>
      </c>
      <c r="K32" s="751" t="s">
        <v>8723</v>
      </c>
      <c r="L32" s="751" t="s">
        <v>8723</v>
      </c>
      <c r="M32" s="751" t="s">
        <v>8723</v>
      </c>
      <c r="N32" s="751" t="s">
        <v>9886</v>
      </c>
    </row>
    <row r="33" spans="1:14" ht="28.8">
      <c r="A33" s="749">
        <v>32</v>
      </c>
      <c r="B33" s="749" t="s">
        <v>9919</v>
      </c>
      <c r="C33" s="749" t="s">
        <v>48</v>
      </c>
      <c r="D33" s="749" t="s">
        <v>8285</v>
      </c>
      <c r="E33" s="750" t="s">
        <v>8063</v>
      </c>
      <c r="F33" s="749" t="s">
        <v>9755</v>
      </c>
      <c r="G33" s="751" t="s">
        <v>8761</v>
      </c>
      <c r="H33" s="751" t="s">
        <v>8762</v>
      </c>
      <c r="I33" s="751" t="s">
        <v>9886</v>
      </c>
      <c r="J33" s="751" t="s">
        <v>9886</v>
      </c>
      <c r="K33" s="751" t="s">
        <v>9886</v>
      </c>
      <c r="L33" s="751" t="s">
        <v>9886</v>
      </c>
      <c r="M33" s="751" t="s">
        <v>9886</v>
      </c>
      <c r="N33" s="751" t="s">
        <v>9886</v>
      </c>
    </row>
    <row r="34" spans="1:14" ht="57.6">
      <c r="A34" s="749">
        <v>33</v>
      </c>
      <c r="B34" s="749" t="s">
        <v>9920</v>
      </c>
      <c r="C34" s="749" t="s">
        <v>49</v>
      </c>
      <c r="D34" s="749" t="s">
        <v>8285</v>
      </c>
      <c r="E34" s="750" t="s">
        <v>8064</v>
      </c>
      <c r="F34" s="749" t="s">
        <v>9145</v>
      </c>
      <c r="G34" s="751" t="s">
        <v>9706</v>
      </c>
      <c r="H34" s="751" t="s">
        <v>9707</v>
      </c>
      <c r="I34" s="751" t="s">
        <v>9886</v>
      </c>
      <c r="J34" s="751" t="s">
        <v>8723</v>
      </c>
      <c r="K34" s="751" t="s">
        <v>8723</v>
      </c>
      <c r="L34" s="751" t="s">
        <v>8723</v>
      </c>
      <c r="M34" s="751" t="s">
        <v>8723</v>
      </c>
      <c r="N34" s="751" t="s">
        <v>9886</v>
      </c>
    </row>
    <row r="35" spans="1:14" ht="72">
      <c r="A35" s="749">
        <v>34</v>
      </c>
      <c r="B35" s="749" t="s">
        <v>9921</v>
      </c>
      <c r="C35" s="749" t="s">
        <v>49</v>
      </c>
      <c r="D35" s="749" t="s">
        <v>8285</v>
      </c>
      <c r="E35" s="750" t="s">
        <v>8065</v>
      </c>
      <c r="F35" s="749" t="s">
        <v>9146</v>
      </c>
      <c r="G35" s="751" t="s">
        <v>9706</v>
      </c>
      <c r="H35" s="751" t="s">
        <v>9708</v>
      </c>
      <c r="I35" s="751" t="s">
        <v>9886</v>
      </c>
      <c r="J35" s="751" t="s">
        <v>8723</v>
      </c>
      <c r="K35" s="751" t="s">
        <v>8723</v>
      </c>
      <c r="L35" s="751" t="s">
        <v>8723</v>
      </c>
      <c r="M35" s="751" t="s">
        <v>8723</v>
      </c>
      <c r="N35" s="751" t="s">
        <v>9886</v>
      </c>
    </row>
    <row r="36" spans="1:14" s="753" customFormat="1" ht="72">
      <c r="A36" s="749">
        <v>35</v>
      </c>
      <c r="B36" s="749" t="s">
        <v>9922</v>
      </c>
      <c r="C36" s="749" t="s">
        <v>50</v>
      </c>
      <c r="D36" s="749" t="s">
        <v>8285</v>
      </c>
      <c r="E36" s="750" t="s">
        <v>8065</v>
      </c>
      <c r="F36" s="749" t="s">
        <v>9773</v>
      </c>
      <c r="G36" s="749" t="s">
        <v>8754</v>
      </c>
      <c r="H36" s="749" t="s">
        <v>8755</v>
      </c>
      <c r="I36" s="751" t="s">
        <v>9886</v>
      </c>
      <c r="J36" s="751" t="s">
        <v>9886</v>
      </c>
      <c r="K36" s="751" t="s">
        <v>9886</v>
      </c>
      <c r="L36" s="751" t="s">
        <v>9886</v>
      </c>
      <c r="M36" s="751" t="s">
        <v>9886</v>
      </c>
      <c r="N36" s="751" t="s">
        <v>9886</v>
      </c>
    </row>
    <row r="37" spans="1:14" ht="172.8">
      <c r="A37" s="749">
        <v>36</v>
      </c>
      <c r="B37" s="749" t="s">
        <v>9923</v>
      </c>
      <c r="C37" s="749" t="s">
        <v>51</v>
      </c>
      <c r="D37" s="749" t="s">
        <v>8285</v>
      </c>
      <c r="E37" s="750" t="s">
        <v>8066</v>
      </c>
      <c r="F37" s="749" t="s">
        <v>9206</v>
      </c>
      <c r="G37" s="751" t="s">
        <v>9709</v>
      </c>
      <c r="H37" s="751" t="s">
        <v>9710</v>
      </c>
      <c r="I37" s="751" t="s">
        <v>9886</v>
      </c>
      <c r="J37" s="751" t="s">
        <v>8723</v>
      </c>
      <c r="K37" s="751" t="s">
        <v>8723</v>
      </c>
      <c r="L37" s="751" t="s">
        <v>8723</v>
      </c>
      <c r="M37" s="751" t="s">
        <v>8723</v>
      </c>
      <c r="N37" s="751" t="s">
        <v>9886</v>
      </c>
    </row>
    <row r="38" spans="1:14" ht="57.6">
      <c r="A38" s="749">
        <v>37</v>
      </c>
      <c r="B38" s="749" t="s">
        <v>9924</v>
      </c>
      <c r="C38" s="749" t="s">
        <v>52</v>
      </c>
      <c r="D38" s="749" t="s">
        <v>8285</v>
      </c>
      <c r="E38" s="750" t="s">
        <v>8067</v>
      </c>
      <c r="F38" s="749" t="s">
        <v>8454</v>
      </c>
      <c r="G38" s="751" t="s">
        <v>9886</v>
      </c>
      <c r="H38" s="751" t="s">
        <v>8763</v>
      </c>
      <c r="I38" s="751" t="s">
        <v>9886</v>
      </c>
      <c r="J38" s="751" t="s">
        <v>8723</v>
      </c>
      <c r="K38" s="751" t="s">
        <v>8723</v>
      </c>
      <c r="L38" s="751" t="s">
        <v>8723</v>
      </c>
      <c r="M38" s="751" t="s">
        <v>8723</v>
      </c>
      <c r="N38" s="751" t="s">
        <v>9886</v>
      </c>
    </row>
    <row r="39" spans="1:14" ht="158.4">
      <c r="A39" s="749">
        <v>38</v>
      </c>
      <c r="B39" s="749" t="s">
        <v>9925</v>
      </c>
      <c r="C39" s="749" t="s">
        <v>53</v>
      </c>
      <c r="D39" s="749" t="s">
        <v>8285</v>
      </c>
      <c r="E39" s="750" t="s">
        <v>8068</v>
      </c>
      <c r="F39" s="749" t="s">
        <v>8455</v>
      </c>
      <c r="G39" s="751" t="s">
        <v>9886</v>
      </c>
      <c r="H39" s="751" t="s">
        <v>8764</v>
      </c>
      <c r="I39" s="751" t="s">
        <v>9886</v>
      </c>
      <c r="J39" s="751" t="s">
        <v>8723</v>
      </c>
      <c r="K39" s="751" t="s">
        <v>8723</v>
      </c>
      <c r="L39" s="751" t="s">
        <v>8723</v>
      </c>
      <c r="M39" s="751" t="s">
        <v>8723</v>
      </c>
      <c r="N39" s="751" t="s">
        <v>9886</v>
      </c>
    </row>
    <row r="40" spans="1:14" ht="43.2">
      <c r="A40" s="749">
        <v>39</v>
      </c>
      <c r="B40" s="749" t="s">
        <v>9926</v>
      </c>
      <c r="C40" s="749" t="s">
        <v>54</v>
      </c>
      <c r="D40" s="749" t="s">
        <v>8285</v>
      </c>
      <c r="E40" s="750" t="s">
        <v>8069</v>
      </c>
      <c r="F40" s="749" t="s">
        <v>9207</v>
      </c>
      <c r="G40" s="751" t="s">
        <v>9711</v>
      </c>
      <c r="H40" s="751" t="s">
        <v>9712</v>
      </c>
      <c r="I40" s="751" t="s">
        <v>9886</v>
      </c>
      <c r="J40" s="751" t="s">
        <v>8723</v>
      </c>
      <c r="K40" s="751" t="s">
        <v>8723</v>
      </c>
      <c r="L40" s="751" t="s">
        <v>8723</v>
      </c>
      <c r="M40" s="751" t="s">
        <v>8723</v>
      </c>
      <c r="N40" s="751" t="s">
        <v>9886</v>
      </c>
    </row>
    <row r="41" spans="1:14" ht="43.2">
      <c r="A41" s="749">
        <v>40</v>
      </c>
      <c r="B41" s="749" t="s">
        <v>9927</v>
      </c>
      <c r="C41" s="749" t="s">
        <v>55</v>
      </c>
      <c r="D41" s="749" t="s">
        <v>8285</v>
      </c>
      <c r="E41" s="750" t="s">
        <v>8070</v>
      </c>
      <c r="F41" s="749" t="s">
        <v>9244</v>
      </c>
      <c r="G41" s="751" t="s">
        <v>9711</v>
      </c>
      <c r="H41" s="751" t="s">
        <v>9712</v>
      </c>
      <c r="I41" s="751" t="s">
        <v>9886</v>
      </c>
      <c r="J41" s="751" t="s">
        <v>8723</v>
      </c>
      <c r="K41" s="751" t="s">
        <v>8723</v>
      </c>
      <c r="L41" s="751" t="s">
        <v>8723</v>
      </c>
      <c r="M41" s="751" t="s">
        <v>8723</v>
      </c>
      <c r="N41" s="751" t="s">
        <v>9886</v>
      </c>
    </row>
    <row r="42" spans="1:14">
      <c r="A42" s="749">
        <v>41</v>
      </c>
      <c r="B42" s="749" t="s">
        <v>9928</v>
      </c>
      <c r="C42" s="749" t="s">
        <v>56</v>
      </c>
      <c r="D42" s="749" t="s">
        <v>8285</v>
      </c>
      <c r="E42" s="750" t="s">
        <v>8071</v>
      </c>
      <c r="F42" s="749" t="s">
        <v>9756</v>
      </c>
      <c r="G42" s="751" t="s">
        <v>9757</v>
      </c>
      <c r="H42" s="751" t="s">
        <v>9757</v>
      </c>
      <c r="I42" s="751" t="s">
        <v>9757</v>
      </c>
      <c r="J42" s="751" t="s">
        <v>9757</v>
      </c>
      <c r="K42" s="751" t="s">
        <v>9757</v>
      </c>
      <c r="L42" s="751" t="s">
        <v>9757</v>
      </c>
      <c r="M42" s="751" t="s">
        <v>9757</v>
      </c>
      <c r="N42" s="751" t="s">
        <v>9757</v>
      </c>
    </row>
    <row r="43" spans="1:14" ht="43.2">
      <c r="A43" s="749">
        <v>42</v>
      </c>
      <c r="B43" s="749" t="s">
        <v>9929</v>
      </c>
      <c r="C43" s="749" t="s">
        <v>57</v>
      </c>
      <c r="D43" s="749" t="s">
        <v>8285</v>
      </c>
      <c r="E43" s="750" t="s">
        <v>8072</v>
      </c>
      <c r="F43" s="749" t="s">
        <v>9245</v>
      </c>
      <c r="G43" s="751" t="s">
        <v>326</v>
      </c>
      <c r="H43" s="751" t="s">
        <v>9713</v>
      </c>
      <c r="I43" s="751" t="s">
        <v>9886</v>
      </c>
      <c r="J43" s="751" t="s">
        <v>8723</v>
      </c>
      <c r="K43" s="751" t="s">
        <v>8723</v>
      </c>
      <c r="L43" s="751" t="s">
        <v>8723</v>
      </c>
      <c r="M43" s="751" t="s">
        <v>8723</v>
      </c>
      <c r="N43" s="751" t="s">
        <v>9886</v>
      </c>
    </row>
    <row r="44" spans="1:14" ht="28.8">
      <c r="A44" s="749">
        <v>43</v>
      </c>
      <c r="B44" s="749" t="s">
        <v>9930</v>
      </c>
      <c r="C44" s="749" t="s">
        <v>58</v>
      </c>
      <c r="D44" s="749" t="s">
        <v>8285</v>
      </c>
      <c r="E44" s="750" t="s">
        <v>8073</v>
      </c>
      <c r="F44" s="749" t="s">
        <v>8457</v>
      </c>
      <c r="G44" s="751" t="s">
        <v>8765</v>
      </c>
      <c r="H44" s="751" t="s">
        <v>8766</v>
      </c>
      <c r="I44" s="751" t="s">
        <v>9886</v>
      </c>
      <c r="J44" s="751" t="s">
        <v>8723</v>
      </c>
      <c r="K44" s="751" t="s">
        <v>8723</v>
      </c>
      <c r="L44" s="751" t="s">
        <v>8723</v>
      </c>
      <c r="M44" s="751" t="s">
        <v>8723</v>
      </c>
      <c r="N44" s="751" t="s">
        <v>9886</v>
      </c>
    </row>
    <row r="45" spans="1:14" ht="43.2">
      <c r="A45" s="749">
        <v>44</v>
      </c>
      <c r="B45" s="749" t="s">
        <v>9931</v>
      </c>
      <c r="C45" s="749" t="s">
        <v>59</v>
      </c>
      <c r="D45" s="749" t="s">
        <v>8285</v>
      </c>
      <c r="E45" s="750" t="s">
        <v>8074</v>
      </c>
      <c r="F45" s="749" t="s">
        <v>8456</v>
      </c>
      <c r="G45" s="751" t="s">
        <v>8767</v>
      </c>
      <c r="H45" s="751" t="s">
        <v>8768</v>
      </c>
      <c r="I45" s="751" t="s">
        <v>9886</v>
      </c>
      <c r="J45" s="751" t="s">
        <v>8723</v>
      </c>
      <c r="K45" s="751" t="s">
        <v>8723</v>
      </c>
      <c r="L45" s="751" t="s">
        <v>8723</v>
      </c>
      <c r="M45" s="751" t="s">
        <v>8723</v>
      </c>
      <c r="N45" s="751" t="s">
        <v>9886</v>
      </c>
    </row>
    <row r="46" spans="1:14" ht="72">
      <c r="A46" s="749">
        <v>45</v>
      </c>
      <c r="B46" s="749" t="s">
        <v>9932</v>
      </c>
      <c r="C46" s="749" t="s">
        <v>136</v>
      </c>
      <c r="D46" s="749" t="s">
        <v>8285</v>
      </c>
      <c r="E46" s="750" t="s">
        <v>8075</v>
      </c>
      <c r="F46" s="749" t="s">
        <v>8458</v>
      </c>
      <c r="G46" s="751" t="s">
        <v>8769</v>
      </c>
      <c r="H46" s="751" t="s">
        <v>8770</v>
      </c>
      <c r="I46" s="751" t="s">
        <v>9886</v>
      </c>
      <c r="J46" s="751" t="s">
        <v>8723</v>
      </c>
      <c r="K46" s="751" t="s">
        <v>8723</v>
      </c>
      <c r="L46" s="751" t="s">
        <v>8723</v>
      </c>
      <c r="M46" s="751" t="s">
        <v>8723</v>
      </c>
      <c r="N46" s="751" t="s">
        <v>9886</v>
      </c>
    </row>
    <row r="47" spans="1:14" ht="28.8">
      <c r="A47" s="749">
        <v>46</v>
      </c>
      <c r="B47" s="749" t="s">
        <v>9933</v>
      </c>
      <c r="C47" s="749" t="s">
        <v>60</v>
      </c>
      <c r="D47" s="749" t="s">
        <v>8285</v>
      </c>
      <c r="E47" s="750" t="s">
        <v>8076</v>
      </c>
      <c r="F47" s="749" t="s">
        <v>8771</v>
      </c>
      <c r="G47" s="751" t="s">
        <v>9886</v>
      </c>
      <c r="H47" s="751" t="s">
        <v>8773</v>
      </c>
      <c r="I47" s="751" t="s">
        <v>9886</v>
      </c>
      <c r="J47" s="751" t="s">
        <v>8723</v>
      </c>
      <c r="K47" s="751" t="s">
        <v>8723</v>
      </c>
      <c r="L47" s="751" t="s">
        <v>8723</v>
      </c>
      <c r="M47" s="751" t="s">
        <v>8723</v>
      </c>
      <c r="N47" s="751" t="s">
        <v>9886</v>
      </c>
    </row>
    <row r="48" spans="1:14" ht="28.8">
      <c r="A48" s="749">
        <v>47</v>
      </c>
      <c r="B48" s="749" t="s">
        <v>9934</v>
      </c>
      <c r="C48" s="749" t="s">
        <v>60</v>
      </c>
      <c r="D48" s="749" t="s">
        <v>8285</v>
      </c>
      <c r="E48" s="750" t="s">
        <v>8076</v>
      </c>
      <c r="F48" s="749" t="s">
        <v>8772</v>
      </c>
      <c r="G48" s="751" t="s">
        <v>9886</v>
      </c>
      <c r="H48" s="751" t="s">
        <v>8775</v>
      </c>
      <c r="I48" s="751" t="s">
        <v>9886</v>
      </c>
      <c r="J48" s="751" t="s">
        <v>8723</v>
      </c>
      <c r="K48" s="751" t="s">
        <v>8723</v>
      </c>
      <c r="L48" s="751" t="s">
        <v>8723</v>
      </c>
      <c r="M48" s="751" t="s">
        <v>8723</v>
      </c>
      <c r="N48" s="751" t="s">
        <v>9886</v>
      </c>
    </row>
    <row r="49" spans="1:14" ht="28.8">
      <c r="A49" s="749">
        <v>48</v>
      </c>
      <c r="B49" s="749" t="s">
        <v>9935</v>
      </c>
      <c r="C49" s="749" t="s">
        <v>60</v>
      </c>
      <c r="D49" s="749" t="s">
        <v>8285</v>
      </c>
      <c r="E49" s="750" t="s">
        <v>8076</v>
      </c>
      <c r="F49" s="749" t="s">
        <v>8459</v>
      </c>
      <c r="G49" s="751" t="s">
        <v>9886</v>
      </c>
      <c r="H49" s="751" t="s">
        <v>8776</v>
      </c>
      <c r="I49" s="751" t="s">
        <v>9886</v>
      </c>
      <c r="J49" s="751" t="s">
        <v>8723</v>
      </c>
      <c r="K49" s="751" t="s">
        <v>8723</v>
      </c>
      <c r="L49" s="751" t="s">
        <v>8723</v>
      </c>
      <c r="M49" s="751" t="s">
        <v>8723</v>
      </c>
      <c r="N49" s="751" t="s">
        <v>9886</v>
      </c>
    </row>
    <row r="50" spans="1:14" ht="43.2">
      <c r="A50" s="749">
        <v>49</v>
      </c>
      <c r="B50" s="749" t="s">
        <v>9936</v>
      </c>
      <c r="C50" s="749" t="s">
        <v>137</v>
      </c>
      <c r="D50" s="749" t="s">
        <v>8285</v>
      </c>
      <c r="E50" s="750" t="s">
        <v>8077</v>
      </c>
      <c r="F50" s="749" t="s">
        <v>8460</v>
      </c>
      <c r="G50" s="751" t="s">
        <v>9886</v>
      </c>
      <c r="H50" s="751" t="s">
        <v>8777</v>
      </c>
      <c r="I50" s="751" t="s">
        <v>9886</v>
      </c>
      <c r="J50" s="751" t="s">
        <v>8723</v>
      </c>
      <c r="K50" s="751" t="s">
        <v>8723</v>
      </c>
      <c r="L50" s="751" t="s">
        <v>8723</v>
      </c>
      <c r="M50" s="751" t="s">
        <v>8723</v>
      </c>
      <c r="N50" s="751" t="s">
        <v>9886</v>
      </c>
    </row>
    <row r="51" spans="1:14" ht="158.4">
      <c r="A51" s="749">
        <v>50</v>
      </c>
      <c r="B51" s="749" t="s">
        <v>9937</v>
      </c>
      <c r="C51" s="749" t="s">
        <v>61</v>
      </c>
      <c r="D51" s="749" t="s">
        <v>8285</v>
      </c>
      <c r="E51" s="750" t="s">
        <v>8078</v>
      </c>
      <c r="F51" s="749" t="s">
        <v>9246</v>
      </c>
      <c r="G51" s="751" t="s">
        <v>9714</v>
      </c>
      <c r="H51" s="751" t="s">
        <v>9715</v>
      </c>
      <c r="I51" s="751" t="s">
        <v>9886</v>
      </c>
      <c r="J51" s="751" t="s">
        <v>8723</v>
      </c>
      <c r="K51" s="751" t="s">
        <v>8723</v>
      </c>
      <c r="L51" s="751" t="s">
        <v>8723</v>
      </c>
      <c r="M51" s="751" t="s">
        <v>8723</v>
      </c>
      <c r="N51" s="751" t="s">
        <v>9886</v>
      </c>
    </row>
    <row r="52" spans="1:14">
      <c r="A52" s="749">
        <v>51</v>
      </c>
      <c r="B52" s="749" t="s">
        <v>9938</v>
      </c>
      <c r="C52" s="749" t="s">
        <v>1</v>
      </c>
      <c r="D52" s="749" t="s">
        <v>8285</v>
      </c>
      <c r="E52" s="750" t="s">
        <v>8735</v>
      </c>
      <c r="F52" s="749" t="s">
        <v>9756</v>
      </c>
      <c r="G52" s="751" t="s">
        <v>9757</v>
      </c>
      <c r="H52" s="751" t="s">
        <v>9757</v>
      </c>
      <c r="I52" s="751" t="s">
        <v>9757</v>
      </c>
      <c r="J52" s="751" t="s">
        <v>9757</v>
      </c>
      <c r="K52" s="751" t="s">
        <v>9757</v>
      </c>
      <c r="L52" s="751" t="s">
        <v>9757</v>
      </c>
      <c r="M52" s="751" t="s">
        <v>9757</v>
      </c>
      <c r="N52" s="751" t="s">
        <v>9757</v>
      </c>
    </row>
    <row r="53" spans="1:14">
      <c r="A53" s="749">
        <v>52</v>
      </c>
      <c r="B53" s="749" t="s">
        <v>9939</v>
      </c>
      <c r="C53" s="749" t="s">
        <v>138</v>
      </c>
      <c r="D53" s="749" t="s">
        <v>8285</v>
      </c>
      <c r="E53" s="750" t="s">
        <v>8079</v>
      </c>
      <c r="F53" s="749" t="s">
        <v>9247</v>
      </c>
      <c r="G53" s="751" t="s">
        <v>9716</v>
      </c>
      <c r="H53" s="751" t="s">
        <v>9717</v>
      </c>
      <c r="I53" s="751" t="s">
        <v>9886</v>
      </c>
      <c r="J53" s="751" t="s">
        <v>8723</v>
      </c>
      <c r="K53" s="751" t="s">
        <v>8723</v>
      </c>
      <c r="L53" s="751" t="s">
        <v>8723</v>
      </c>
      <c r="M53" s="751" t="s">
        <v>8723</v>
      </c>
      <c r="N53" s="751" t="s">
        <v>9886</v>
      </c>
    </row>
    <row r="54" spans="1:14" ht="72">
      <c r="A54" s="749">
        <v>53</v>
      </c>
      <c r="B54" s="749" t="s">
        <v>9940</v>
      </c>
      <c r="C54" s="749" t="s">
        <v>62</v>
      </c>
      <c r="D54" s="749" t="s">
        <v>8285</v>
      </c>
      <c r="E54" s="750" t="s">
        <v>8080</v>
      </c>
      <c r="F54" s="749" t="s">
        <v>8461</v>
      </c>
      <c r="G54" s="751" t="s">
        <v>8778</v>
      </c>
      <c r="H54" s="751" t="s">
        <v>8779</v>
      </c>
      <c r="I54" s="751" t="s">
        <v>9886</v>
      </c>
      <c r="J54" s="751" t="s">
        <v>8723</v>
      </c>
      <c r="K54" s="751" t="s">
        <v>8723</v>
      </c>
      <c r="L54" s="751" t="s">
        <v>8723</v>
      </c>
      <c r="M54" s="751" t="s">
        <v>8723</v>
      </c>
      <c r="N54" s="751" t="s">
        <v>9886</v>
      </c>
    </row>
    <row r="55" spans="1:14" ht="72">
      <c r="A55" s="749">
        <v>54</v>
      </c>
      <c r="B55" s="749" t="s">
        <v>9941</v>
      </c>
      <c r="C55" s="749" t="s">
        <v>63</v>
      </c>
      <c r="D55" s="749" t="s">
        <v>8285</v>
      </c>
      <c r="E55" s="750" t="s">
        <v>8081</v>
      </c>
      <c r="F55" s="749" t="s">
        <v>8462</v>
      </c>
      <c r="G55" s="751" t="s">
        <v>8780</v>
      </c>
      <c r="H55" s="751" t="s">
        <v>8781</v>
      </c>
      <c r="I55" s="751" t="s">
        <v>9886</v>
      </c>
      <c r="J55" s="751" t="s">
        <v>8723</v>
      </c>
      <c r="K55" s="751" t="s">
        <v>8723</v>
      </c>
      <c r="L55" s="751" t="s">
        <v>8723</v>
      </c>
      <c r="M55" s="751" t="s">
        <v>8723</v>
      </c>
      <c r="N55" s="751" t="s">
        <v>9886</v>
      </c>
    </row>
    <row r="56" spans="1:14" ht="86.4">
      <c r="A56" s="749">
        <v>55</v>
      </c>
      <c r="B56" s="749" t="s">
        <v>9942</v>
      </c>
      <c r="C56" s="754" t="s">
        <v>64</v>
      </c>
      <c r="D56" s="749" t="s">
        <v>8285</v>
      </c>
      <c r="E56" s="750" t="s">
        <v>8082</v>
      </c>
      <c r="F56" s="749" t="s">
        <v>8463</v>
      </c>
      <c r="G56" s="751" t="s">
        <v>8782</v>
      </c>
      <c r="H56" s="751" t="s">
        <v>8783</v>
      </c>
      <c r="I56" s="751" t="s">
        <v>9886</v>
      </c>
      <c r="J56" s="751" t="s">
        <v>8723</v>
      </c>
      <c r="K56" s="751" t="s">
        <v>8723</v>
      </c>
      <c r="L56" s="751" t="s">
        <v>8723</v>
      </c>
      <c r="M56" s="751" t="s">
        <v>8723</v>
      </c>
      <c r="N56" s="751" t="s">
        <v>9886</v>
      </c>
    </row>
    <row r="57" spans="1:14" s="756" customFormat="1" ht="43.2">
      <c r="A57" s="749">
        <v>56</v>
      </c>
      <c r="B57" s="749" t="s">
        <v>9943</v>
      </c>
      <c r="C57" s="754" t="s">
        <v>65</v>
      </c>
      <c r="D57" s="749" t="s">
        <v>8285</v>
      </c>
      <c r="E57" s="750" t="s">
        <v>8083</v>
      </c>
      <c r="F57" s="749" t="s">
        <v>9336</v>
      </c>
      <c r="G57" s="755" t="s">
        <v>9718</v>
      </c>
      <c r="H57" s="755" t="s">
        <v>9720</v>
      </c>
      <c r="I57" s="751" t="s">
        <v>9886</v>
      </c>
      <c r="J57" s="751" t="s">
        <v>8723</v>
      </c>
      <c r="K57" s="751" t="s">
        <v>8723</v>
      </c>
      <c r="L57" s="751" t="s">
        <v>8723</v>
      </c>
      <c r="M57" s="751" t="s">
        <v>8723</v>
      </c>
      <c r="N57" s="751" t="s">
        <v>9886</v>
      </c>
    </row>
    <row r="58" spans="1:14" s="756" customFormat="1" ht="43.2">
      <c r="A58" s="749">
        <v>57</v>
      </c>
      <c r="B58" s="749" t="s">
        <v>9944</v>
      </c>
      <c r="C58" s="754" t="s">
        <v>66</v>
      </c>
      <c r="D58" s="749" t="s">
        <v>8285</v>
      </c>
      <c r="E58" s="750" t="s">
        <v>8084</v>
      </c>
      <c r="F58" s="749" t="s">
        <v>9337</v>
      </c>
      <c r="G58" s="755" t="s">
        <v>9719</v>
      </c>
      <c r="H58" s="755" t="s">
        <v>9720</v>
      </c>
      <c r="I58" s="751" t="s">
        <v>9886</v>
      </c>
      <c r="J58" s="751" t="s">
        <v>8723</v>
      </c>
      <c r="K58" s="751" t="s">
        <v>8723</v>
      </c>
      <c r="L58" s="751" t="s">
        <v>8723</v>
      </c>
      <c r="M58" s="751" t="s">
        <v>8723</v>
      </c>
      <c r="N58" s="751" t="s">
        <v>9886</v>
      </c>
    </row>
    <row r="59" spans="1:14" s="756" customFormat="1" ht="187.2">
      <c r="A59" s="749">
        <v>58</v>
      </c>
      <c r="B59" s="749" t="s">
        <v>9945</v>
      </c>
      <c r="C59" s="754" t="s">
        <v>67</v>
      </c>
      <c r="D59" s="749" t="s">
        <v>8285</v>
      </c>
      <c r="E59" s="750" t="s">
        <v>8085</v>
      </c>
      <c r="F59" s="749" t="s">
        <v>9370</v>
      </c>
      <c r="G59" s="755" t="s">
        <v>9721</v>
      </c>
      <c r="H59" s="755" t="s">
        <v>9722</v>
      </c>
      <c r="I59" s="751" t="s">
        <v>9886</v>
      </c>
      <c r="J59" s="751" t="s">
        <v>8723</v>
      </c>
      <c r="K59" s="751" t="s">
        <v>8723</v>
      </c>
      <c r="L59" s="751" t="s">
        <v>8723</v>
      </c>
      <c r="M59" s="751" t="s">
        <v>8723</v>
      </c>
      <c r="N59" s="751" t="s">
        <v>9886</v>
      </c>
    </row>
    <row r="60" spans="1:14" s="756" customFormat="1" ht="28.8">
      <c r="A60" s="749">
        <v>59</v>
      </c>
      <c r="B60" s="749" t="s">
        <v>9946</v>
      </c>
      <c r="C60" s="754" t="s">
        <v>139</v>
      </c>
      <c r="D60" s="749" t="s">
        <v>8285</v>
      </c>
      <c r="E60" s="750" t="s">
        <v>8086</v>
      </c>
      <c r="F60" s="749" t="s">
        <v>9371</v>
      </c>
      <c r="G60" s="755" t="s">
        <v>9372</v>
      </c>
      <c r="H60" s="755" t="s">
        <v>9723</v>
      </c>
      <c r="I60" s="751" t="s">
        <v>9886</v>
      </c>
      <c r="J60" s="751" t="s">
        <v>8723</v>
      </c>
      <c r="K60" s="751" t="s">
        <v>8723</v>
      </c>
      <c r="L60" s="751" t="s">
        <v>8723</v>
      </c>
      <c r="M60" s="751" t="s">
        <v>8723</v>
      </c>
      <c r="N60" s="751" t="s">
        <v>9886</v>
      </c>
    </row>
    <row r="61" spans="1:14" s="756" customFormat="1" ht="72">
      <c r="A61" s="749">
        <v>60</v>
      </c>
      <c r="B61" s="749" t="s">
        <v>9947</v>
      </c>
      <c r="C61" s="754" t="s">
        <v>68</v>
      </c>
      <c r="D61" s="749" t="s">
        <v>8285</v>
      </c>
      <c r="E61" s="750" t="s">
        <v>8087</v>
      </c>
      <c r="F61" s="749" t="s">
        <v>9758</v>
      </c>
      <c r="G61" s="755" t="s">
        <v>8785</v>
      </c>
      <c r="H61" s="755" t="s">
        <v>8786</v>
      </c>
      <c r="I61" s="751" t="s">
        <v>9886</v>
      </c>
      <c r="J61" s="751" t="s">
        <v>8723</v>
      </c>
      <c r="K61" s="751" t="s">
        <v>8723</v>
      </c>
      <c r="L61" s="751" t="s">
        <v>8723</v>
      </c>
      <c r="M61" s="751" t="s">
        <v>8723</v>
      </c>
      <c r="N61" s="751" t="s">
        <v>9886</v>
      </c>
    </row>
    <row r="62" spans="1:14" s="756" customFormat="1" ht="72">
      <c r="A62" s="749">
        <v>61</v>
      </c>
      <c r="B62" s="749" t="s">
        <v>9948</v>
      </c>
      <c r="C62" s="754" t="s">
        <v>69</v>
      </c>
      <c r="D62" s="749" t="s">
        <v>8285</v>
      </c>
      <c r="E62" s="750" t="s">
        <v>8088</v>
      </c>
      <c r="F62" s="749" t="s">
        <v>8464</v>
      </c>
      <c r="G62" s="755" t="s">
        <v>8785</v>
      </c>
      <c r="H62" s="755" t="s">
        <v>8786</v>
      </c>
      <c r="I62" s="751" t="s">
        <v>9886</v>
      </c>
      <c r="J62" s="751" t="s">
        <v>8723</v>
      </c>
      <c r="K62" s="751" t="s">
        <v>8723</v>
      </c>
      <c r="L62" s="751" t="s">
        <v>8723</v>
      </c>
      <c r="M62" s="751" t="s">
        <v>8723</v>
      </c>
      <c r="N62" s="751" t="s">
        <v>9886</v>
      </c>
    </row>
    <row r="63" spans="1:14" ht="72">
      <c r="A63" s="749">
        <v>62</v>
      </c>
      <c r="B63" s="749" t="s">
        <v>9949</v>
      </c>
      <c r="C63" s="754" t="s">
        <v>70</v>
      </c>
      <c r="D63" s="749" t="s">
        <v>8285</v>
      </c>
      <c r="E63" s="750" t="s">
        <v>8089</v>
      </c>
      <c r="F63" s="749" t="s">
        <v>9758</v>
      </c>
      <c r="G63" s="755" t="s">
        <v>8785</v>
      </c>
      <c r="H63" s="755" t="s">
        <v>8786</v>
      </c>
      <c r="I63" s="751" t="s">
        <v>9886</v>
      </c>
      <c r="J63" s="751" t="s">
        <v>8723</v>
      </c>
      <c r="K63" s="751" t="s">
        <v>8723</v>
      </c>
      <c r="L63" s="751" t="s">
        <v>8723</v>
      </c>
      <c r="M63" s="751" t="s">
        <v>8723</v>
      </c>
      <c r="N63" s="751" t="s">
        <v>9886</v>
      </c>
    </row>
    <row r="64" spans="1:14" s="753" customFormat="1" ht="187.2">
      <c r="A64" s="749">
        <v>63</v>
      </c>
      <c r="B64" s="749" t="s">
        <v>9950</v>
      </c>
      <c r="C64" s="749" t="s">
        <v>9775</v>
      </c>
      <c r="D64" s="749" t="s">
        <v>8285</v>
      </c>
      <c r="E64" s="750" t="s">
        <v>8090</v>
      </c>
      <c r="F64" s="749" t="s">
        <v>9885</v>
      </c>
      <c r="G64" s="749" t="s">
        <v>9752</v>
      </c>
      <c r="H64" s="749" t="s">
        <v>9753</v>
      </c>
      <c r="I64" s="751" t="s">
        <v>9886</v>
      </c>
      <c r="J64" s="749" t="s">
        <v>8723</v>
      </c>
      <c r="K64" s="749" t="s">
        <v>8723</v>
      </c>
      <c r="L64" s="749" t="s">
        <v>8723</v>
      </c>
      <c r="M64" s="749" t="s">
        <v>8723</v>
      </c>
      <c r="N64" s="751" t="s">
        <v>9886</v>
      </c>
    </row>
    <row r="65" spans="1:14">
      <c r="A65" s="749">
        <v>64</v>
      </c>
      <c r="B65" s="749" t="s">
        <v>9951</v>
      </c>
      <c r="C65" s="749" t="s">
        <v>71</v>
      </c>
      <c r="D65" s="749" t="s">
        <v>8285</v>
      </c>
      <c r="E65" s="750" t="s">
        <v>8091</v>
      </c>
      <c r="F65" s="749" t="s">
        <v>9757</v>
      </c>
      <c r="G65" s="751" t="s">
        <v>9757</v>
      </c>
      <c r="H65" s="751" t="s">
        <v>9757</v>
      </c>
      <c r="I65" s="751" t="s">
        <v>9757</v>
      </c>
      <c r="J65" s="751" t="s">
        <v>9757</v>
      </c>
      <c r="K65" s="751" t="s">
        <v>9757</v>
      </c>
      <c r="L65" s="751" t="s">
        <v>9757</v>
      </c>
      <c r="M65" s="751" t="s">
        <v>9757</v>
      </c>
      <c r="N65" s="751" t="s">
        <v>9757</v>
      </c>
    </row>
    <row r="66" spans="1:14" ht="72">
      <c r="A66" s="749">
        <v>65</v>
      </c>
      <c r="B66" s="749" t="s">
        <v>9952</v>
      </c>
      <c r="C66" s="754" t="s">
        <v>72</v>
      </c>
      <c r="D66" s="749" t="s">
        <v>8285</v>
      </c>
      <c r="E66" s="750" t="s">
        <v>8092</v>
      </c>
      <c r="F66" s="749" t="s">
        <v>8465</v>
      </c>
      <c r="G66" s="751" t="s">
        <v>8787</v>
      </c>
      <c r="H66" s="751" t="s">
        <v>8788</v>
      </c>
      <c r="I66" s="751" t="s">
        <v>9886</v>
      </c>
      <c r="J66" s="751" t="s">
        <v>8723</v>
      </c>
      <c r="K66" s="751" t="s">
        <v>8723</v>
      </c>
      <c r="L66" s="751" t="s">
        <v>8723</v>
      </c>
      <c r="M66" s="751" t="s">
        <v>8723</v>
      </c>
      <c r="N66" s="751" t="s">
        <v>9886</v>
      </c>
    </row>
    <row r="67" spans="1:14" ht="28.8">
      <c r="A67" s="749">
        <v>66</v>
      </c>
      <c r="B67" s="749" t="s">
        <v>9953</v>
      </c>
      <c r="C67" s="754" t="s">
        <v>39</v>
      </c>
      <c r="D67" s="749" t="s">
        <v>8285</v>
      </c>
      <c r="E67" s="750" t="s">
        <v>8093</v>
      </c>
      <c r="F67" s="749" t="s">
        <v>9380</v>
      </c>
      <c r="G67" s="751" t="s">
        <v>9724</v>
      </c>
      <c r="H67" s="751" t="s">
        <v>9725</v>
      </c>
      <c r="I67" s="751" t="s">
        <v>9886</v>
      </c>
      <c r="J67" s="751" t="s">
        <v>8723</v>
      </c>
      <c r="K67" s="751" t="s">
        <v>8723</v>
      </c>
      <c r="L67" s="751" t="s">
        <v>8723</v>
      </c>
      <c r="M67" s="751" t="s">
        <v>8723</v>
      </c>
      <c r="N67" s="751" t="s">
        <v>9886</v>
      </c>
    </row>
    <row r="68" spans="1:14" ht="28.8">
      <c r="A68" s="749">
        <v>67</v>
      </c>
      <c r="B68" s="749" t="s">
        <v>9954</v>
      </c>
      <c r="C68" s="754" t="s">
        <v>40</v>
      </c>
      <c r="D68" s="749" t="s">
        <v>8285</v>
      </c>
      <c r="E68" s="750" t="s">
        <v>8094</v>
      </c>
      <c r="F68" s="749" t="s">
        <v>9415</v>
      </c>
      <c r="G68" s="751" t="s">
        <v>8746</v>
      </c>
      <c r="H68" s="751" t="s">
        <v>9725</v>
      </c>
      <c r="I68" s="751" t="s">
        <v>9886</v>
      </c>
      <c r="J68" s="751" t="s">
        <v>8723</v>
      </c>
      <c r="K68" s="751" t="s">
        <v>8723</v>
      </c>
      <c r="L68" s="751" t="s">
        <v>8723</v>
      </c>
      <c r="M68" s="751" t="s">
        <v>8723</v>
      </c>
      <c r="N68" s="751" t="s">
        <v>9886</v>
      </c>
    </row>
    <row r="69" spans="1:14" ht="57.6">
      <c r="A69" s="749">
        <v>68</v>
      </c>
      <c r="B69" s="749" t="s">
        <v>9955</v>
      </c>
      <c r="C69" s="754" t="s">
        <v>8567</v>
      </c>
      <c r="D69" s="749" t="s">
        <v>8285</v>
      </c>
      <c r="E69" s="750" t="s">
        <v>8095</v>
      </c>
      <c r="F69" s="749" t="s">
        <v>8784</v>
      </c>
      <c r="G69" s="751" t="s">
        <v>8789</v>
      </c>
      <c r="H69" s="751" t="s">
        <v>8790</v>
      </c>
      <c r="I69" s="751" t="s">
        <v>9886</v>
      </c>
      <c r="J69" s="751" t="s">
        <v>8723</v>
      </c>
      <c r="K69" s="751" t="s">
        <v>8723</v>
      </c>
      <c r="L69" s="751" t="s">
        <v>8723</v>
      </c>
      <c r="M69" s="751" t="s">
        <v>8723</v>
      </c>
      <c r="N69" s="751" t="s">
        <v>9886</v>
      </c>
    </row>
    <row r="70" spans="1:14" ht="43.2">
      <c r="A70" s="749">
        <v>69</v>
      </c>
      <c r="B70" s="749" t="s">
        <v>9956</v>
      </c>
      <c r="C70" s="754" t="s">
        <v>8567</v>
      </c>
      <c r="D70" s="749" t="s">
        <v>8285</v>
      </c>
      <c r="E70" s="750" t="s">
        <v>8095</v>
      </c>
      <c r="F70" s="749" t="s">
        <v>8742</v>
      </c>
      <c r="G70" s="751" t="s">
        <v>8789</v>
      </c>
      <c r="H70" s="751" t="s">
        <v>8791</v>
      </c>
      <c r="I70" s="751" t="s">
        <v>9886</v>
      </c>
      <c r="J70" s="751" t="s">
        <v>8723</v>
      </c>
      <c r="K70" s="751" t="s">
        <v>8723</v>
      </c>
      <c r="L70" s="751" t="s">
        <v>8723</v>
      </c>
      <c r="M70" s="751" t="s">
        <v>8723</v>
      </c>
      <c r="N70" s="751" t="s">
        <v>9886</v>
      </c>
    </row>
    <row r="71" spans="1:14" ht="72">
      <c r="A71" s="749">
        <v>70</v>
      </c>
      <c r="B71" s="749" t="s">
        <v>9957</v>
      </c>
      <c r="C71" s="754" t="s">
        <v>8567</v>
      </c>
      <c r="D71" s="749" t="s">
        <v>8285</v>
      </c>
      <c r="E71" s="750" t="s">
        <v>8095</v>
      </c>
      <c r="F71" s="749" t="s">
        <v>8743</v>
      </c>
      <c r="G71" s="751" t="s">
        <v>8789</v>
      </c>
      <c r="H71" s="751" t="s">
        <v>8792</v>
      </c>
      <c r="I71" s="751" t="s">
        <v>9886</v>
      </c>
      <c r="J71" s="751" t="s">
        <v>8723</v>
      </c>
      <c r="K71" s="751" t="s">
        <v>8723</v>
      </c>
      <c r="L71" s="751" t="s">
        <v>8723</v>
      </c>
      <c r="M71" s="751" t="s">
        <v>8723</v>
      </c>
      <c r="N71" s="751" t="s">
        <v>9886</v>
      </c>
    </row>
    <row r="72" spans="1:14" ht="43.2">
      <c r="A72" s="749">
        <v>71</v>
      </c>
      <c r="B72" s="749" t="s">
        <v>9958</v>
      </c>
      <c r="C72" s="754" t="s">
        <v>73</v>
      </c>
      <c r="D72" s="749" t="s">
        <v>8285</v>
      </c>
      <c r="E72" s="750" t="s">
        <v>8736</v>
      </c>
      <c r="F72" s="749" t="s">
        <v>8568</v>
      </c>
      <c r="G72" s="751" t="s">
        <v>8752</v>
      </c>
      <c r="H72" s="751" t="s">
        <v>8793</v>
      </c>
      <c r="I72" s="751" t="s">
        <v>9886</v>
      </c>
      <c r="J72" s="751" t="s">
        <v>8723</v>
      </c>
      <c r="K72" s="751" t="s">
        <v>8723</v>
      </c>
      <c r="L72" s="751" t="s">
        <v>8723</v>
      </c>
      <c r="M72" s="751" t="s">
        <v>8723</v>
      </c>
      <c r="N72" s="751" t="s">
        <v>9886</v>
      </c>
    </row>
    <row r="73" spans="1:14" ht="43.2">
      <c r="A73" s="749">
        <v>72</v>
      </c>
      <c r="B73" s="749" t="s">
        <v>9959</v>
      </c>
      <c r="C73" s="754" t="s">
        <v>74</v>
      </c>
      <c r="D73" s="749" t="s">
        <v>8285</v>
      </c>
      <c r="E73" s="750" t="s">
        <v>8737</v>
      </c>
      <c r="F73" s="749" t="s">
        <v>8580</v>
      </c>
      <c r="G73" s="751" t="s">
        <v>8789</v>
      </c>
      <c r="H73" s="751" t="s">
        <v>8793</v>
      </c>
      <c r="I73" s="751" t="s">
        <v>9886</v>
      </c>
      <c r="J73" s="751" t="s">
        <v>8723</v>
      </c>
      <c r="K73" s="751" t="s">
        <v>8723</v>
      </c>
      <c r="L73" s="751" t="s">
        <v>8723</v>
      </c>
      <c r="M73" s="751" t="s">
        <v>8723</v>
      </c>
      <c r="N73" s="751" t="s">
        <v>9886</v>
      </c>
    </row>
    <row r="74" spans="1:14" ht="57.6">
      <c r="A74" s="749">
        <v>73</v>
      </c>
      <c r="B74" s="749" t="s">
        <v>9960</v>
      </c>
      <c r="C74" s="754" t="s">
        <v>75</v>
      </c>
      <c r="D74" s="749" t="s">
        <v>8285</v>
      </c>
      <c r="E74" s="750" t="s">
        <v>8096</v>
      </c>
      <c r="F74" s="749" t="s">
        <v>8581</v>
      </c>
      <c r="G74" s="751" t="s">
        <v>8794</v>
      </c>
      <c r="H74" s="751" t="s">
        <v>8793</v>
      </c>
      <c r="I74" s="751" t="s">
        <v>9886</v>
      </c>
      <c r="J74" s="751" t="s">
        <v>8723</v>
      </c>
      <c r="K74" s="751" t="s">
        <v>8723</v>
      </c>
      <c r="L74" s="751" t="s">
        <v>8723</v>
      </c>
      <c r="M74" s="751" t="s">
        <v>8723</v>
      </c>
      <c r="N74" s="751" t="s">
        <v>9886</v>
      </c>
    </row>
    <row r="75" spans="1:14" ht="172.8">
      <c r="A75" s="749">
        <v>74</v>
      </c>
      <c r="B75" s="749" t="s">
        <v>9961</v>
      </c>
      <c r="C75" s="754" t="s">
        <v>76</v>
      </c>
      <c r="D75" s="749" t="s">
        <v>8285</v>
      </c>
      <c r="E75" s="750" t="s">
        <v>8097</v>
      </c>
      <c r="F75" s="749" t="s">
        <v>8582</v>
      </c>
      <c r="G75" s="751" t="s">
        <v>8795</v>
      </c>
      <c r="H75" s="751" t="s">
        <v>8796</v>
      </c>
      <c r="I75" s="751" t="s">
        <v>9886</v>
      </c>
      <c r="J75" s="751" t="s">
        <v>8723</v>
      </c>
      <c r="K75" s="751" t="s">
        <v>8723</v>
      </c>
      <c r="L75" s="751" t="s">
        <v>8723</v>
      </c>
      <c r="M75" s="751" t="s">
        <v>8723</v>
      </c>
      <c r="N75" s="751" t="s">
        <v>9886</v>
      </c>
    </row>
    <row r="76" spans="1:14" ht="172.8">
      <c r="A76" s="749">
        <v>75</v>
      </c>
      <c r="B76" s="749" t="s">
        <v>9962</v>
      </c>
      <c r="C76" s="754" t="s">
        <v>77</v>
      </c>
      <c r="D76" s="749" t="s">
        <v>8285</v>
      </c>
      <c r="E76" s="750" t="s">
        <v>8098</v>
      </c>
      <c r="F76" s="749" t="s">
        <v>9760</v>
      </c>
      <c r="G76" s="751" t="s">
        <v>8795</v>
      </c>
      <c r="H76" s="751" t="s">
        <v>8796</v>
      </c>
      <c r="I76" s="751" t="s">
        <v>9886</v>
      </c>
      <c r="J76" s="751" t="s">
        <v>8723</v>
      </c>
      <c r="K76" s="751" t="s">
        <v>8723</v>
      </c>
      <c r="L76" s="751" t="s">
        <v>8723</v>
      </c>
      <c r="M76" s="751" t="s">
        <v>8723</v>
      </c>
      <c r="N76" s="751" t="s">
        <v>9886</v>
      </c>
    </row>
    <row r="77" spans="1:14" ht="86.4">
      <c r="A77" s="749">
        <v>76</v>
      </c>
      <c r="B77" s="749" t="s">
        <v>9963</v>
      </c>
      <c r="C77" s="754" t="s">
        <v>78</v>
      </c>
      <c r="D77" s="749" t="s">
        <v>8285</v>
      </c>
      <c r="E77" s="750" t="s">
        <v>8099</v>
      </c>
      <c r="F77" s="749" t="s">
        <v>8583</v>
      </c>
      <c r="G77" s="751" t="s">
        <v>8797</v>
      </c>
      <c r="H77" s="751" t="s">
        <v>8798</v>
      </c>
      <c r="I77" s="751" t="s">
        <v>9886</v>
      </c>
      <c r="J77" s="751" t="s">
        <v>8723</v>
      </c>
      <c r="K77" s="751" t="s">
        <v>8723</v>
      </c>
      <c r="L77" s="751" t="s">
        <v>8723</v>
      </c>
      <c r="M77" s="751" t="s">
        <v>8723</v>
      </c>
      <c r="N77" s="751" t="s">
        <v>9886</v>
      </c>
    </row>
    <row r="78" spans="1:14" ht="86.4">
      <c r="A78" s="749">
        <v>77</v>
      </c>
      <c r="B78" s="749" t="s">
        <v>9964</v>
      </c>
      <c r="C78" s="754" t="s">
        <v>79</v>
      </c>
      <c r="D78" s="749" t="s">
        <v>8285</v>
      </c>
      <c r="E78" s="750" t="s">
        <v>8100</v>
      </c>
      <c r="F78" s="749" t="s">
        <v>9761</v>
      </c>
      <c r="G78" s="751" t="s">
        <v>8797</v>
      </c>
      <c r="H78" s="751" t="s">
        <v>8798</v>
      </c>
      <c r="I78" s="751" t="s">
        <v>9886</v>
      </c>
      <c r="J78" s="751" t="s">
        <v>8723</v>
      </c>
      <c r="K78" s="751" t="s">
        <v>8723</v>
      </c>
      <c r="L78" s="751" t="s">
        <v>8723</v>
      </c>
      <c r="M78" s="751" t="s">
        <v>8723</v>
      </c>
      <c r="N78" s="751" t="s">
        <v>9886</v>
      </c>
    </row>
    <row r="79" spans="1:14" ht="57.6">
      <c r="A79" s="749">
        <v>78</v>
      </c>
      <c r="B79" s="749" t="s">
        <v>9965</v>
      </c>
      <c r="C79" s="754" t="s">
        <v>80</v>
      </c>
      <c r="D79" s="749" t="s">
        <v>8285</v>
      </c>
      <c r="E79" s="750" t="s">
        <v>8101</v>
      </c>
      <c r="F79" s="749" t="s">
        <v>8584</v>
      </c>
      <c r="G79" s="751" t="s">
        <v>9886</v>
      </c>
      <c r="H79" s="751" t="s">
        <v>8799</v>
      </c>
      <c r="I79" s="751" t="s">
        <v>9886</v>
      </c>
      <c r="J79" s="751" t="s">
        <v>8723</v>
      </c>
      <c r="K79" s="751" t="s">
        <v>8723</v>
      </c>
      <c r="L79" s="751" t="s">
        <v>8723</v>
      </c>
      <c r="M79" s="751" t="s">
        <v>8723</v>
      </c>
      <c r="N79" s="751" t="s">
        <v>9886</v>
      </c>
    </row>
    <row r="80" spans="1:14" ht="57.6">
      <c r="A80" s="749">
        <v>79</v>
      </c>
      <c r="B80" s="749" t="s">
        <v>9966</v>
      </c>
      <c r="C80" s="754" t="s">
        <v>81</v>
      </c>
      <c r="D80" s="749" t="s">
        <v>8285</v>
      </c>
      <c r="E80" s="750" t="s">
        <v>8102</v>
      </c>
      <c r="F80" s="749" t="s">
        <v>9762</v>
      </c>
      <c r="G80" s="751" t="s">
        <v>9886</v>
      </c>
      <c r="H80" s="751" t="s">
        <v>8799</v>
      </c>
      <c r="I80" s="751" t="s">
        <v>9886</v>
      </c>
      <c r="J80" s="751" t="s">
        <v>8723</v>
      </c>
      <c r="K80" s="751" t="s">
        <v>8723</v>
      </c>
      <c r="L80" s="751" t="s">
        <v>8723</v>
      </c>
      <c r="M80" s="751" t="s">
        <v>8723</v>
      </c>
      <c r="N80" s="751" t="s">
        <v>9886</v>
      </c>
    </row>
    <row r="81" spans="1:14" ht="100.8">
      <c r="A81" s="749">
        <v>80</v>
      </c>
      <c r="B81" s="749" t="s">
        <v>9967</v>
      </c>
      <c r="C81" s="754" t="s">
        <v>140</v>
      </c>
      <c r="D81" s="749" t="s">
        <v>8285</v>
      </c>
      <c r="E81" s="750" t="s">
        <v>8103</v>
      </c>
      <c r="F81" s="749" t="s">
        <v>9763</v>
      </c>
      <c r="G81" s="751" t="s">
        <v>8774</v>
      </c>
      <c r="H81" s="751" t="s">
        <v>8801</v>
      </c>
      <c r="I81" s="751" t="s">
        <v>9886</v>
      </c>
      <c r="J81" s="751" t="s">
        <v>8723</v>
      </c>
      <c r="K81" s="751" t="s">
        <v>8723</v>
      </c>
      <c r="L81" s="751" t="s">
        <v>8723</v>
      </c>
      <c r="M81" s="751" t="s">
        <v>8723</v>
      </c>
      <c r="N81" s="751" t="s">
        <v>9886</v>
      </c>
    </row>
    <row r="82" spans="1:14" ht="100.8">
      <c r="A82" s="749">
        <v>81</v>
      </c>
      <c r="B82" s="749" t="s">
        <v>9968</v>
      </c>
      <c r="C82" s="754" t="s">
        <v>82</v>
      </c>
      <c r="D82" s="749" t="s">
        <v>8285</v>
      </c>
      <c r="E82" s="750" t="s">
        <v>8104</v>
      </c>
      <c r="F82" s="749" t="s">
        <v>9763</v>
      </c>
      <c r="G82" s="751" t="s">
        <v>8774</v>
      </c>
      <c r="H82" s="751" t="s">
        <v>8801</v>
      </c>
      <c r="I82" s="751" t="s">
        <v>9886</v>
      </c>
      <c r="J82" s="751" t="s">
        <v>8723</v>
      </c>
      <c r="K82" s="751" t="s">
        <v>8723</v>
      </c>
      <c r="L82" s="751" t="s">
        <v>8723</v>
      </c>
      <c r="M82" s="751" t="s">
        <v>8723</v>
      </c>
      <c r="N82" s="751" t="s">
        <v>9886</v>
      </c>
    </row>
    <row r="83" spans="1:14" ht="100.8">
      <c r="A83" s="749">
        <v>82</v>
      </c>
      <c r="B83" s="749" t="s">
        <v>9969</v>
      </c>
      <c r="C83" s="754" t="s">
        <v>83</v>
      </c>
      <c r="D83" s="749" t="s">
        <v>8285</v>
      </c>
      <c r="E83" s="750" t="s">
        <v>8105</v>
      </c>
      <c r="F83" s="749" t="s">
        <v>9763</v>
      </c>
      <c r="G83" s="751" t="s">
        <v>8774</v>
      </c>
      <c r="H83" s="751" t="s">
        <v>8801</v>
      </c>
      <c r="I83" s="751" t="s">
        <v>9886</v>
      </c>
      <c r="J83" s="751" t="s">
        <v>8723</v>
      </c>
      <c r="K83" s="751" t="s">
        <v>8723</v>
      </c>
      <c r="L83" s="751" t="s">
        <v>8723</v>
      </c>
      <c r="M83" s="751" t="s">
        <v>8723</v>
      </c>
      <c r="N83" s="751" t="s">
        <v>9886</v>
      </c>
    </row>
    <row r="84" spans="1:14" ht="100.8">
      <c r="A84" s="749">
        <v>83</v>
      </c>
      <c r="B84" s="749" t="s">
        <v>9970</v>
      </c>
      <c r="C84" s="754" t="s">
        <v>84</v>
      </c>
      <c r="D84" s="749" t="s">
        <v>8285</v>
      </c>
      <c r="E84" s="750" t="s">
        <v>8106</v>
      </c>
      <c r="F84" s="749" t="s">
        <v>9763</v>
      </c>
      <c r="G84" s="751" t="s">
        <v>8774</v>
      </c>
      <c r="H84" s="751" t="s">
        <v>8801</v>
      </c>
      <c r="I84" s="751" t="s">
        <v>9886</v>
      </c>
      <c r="J84" s="751" t="s">
        <v>8723</v>
      </c>
      <c r="K84" s="751" t="s">
        <v>8723</v>
      </c>
      <c r="L84" s="751" t="s">
        <v>8723</v>
      </c>
      <c r="M84" s="751" t="s">
        <v>8723</v>
      </c>
      <c r="N84" s="751" t="s">
        <v>9886</v>
      </c>
    </row>
    <row r="85" spans="1:14" ht="100.8">
      <c r="A85" s="749">
        <v>84</v>
      </c>
      <c r="B85" s="749" t="s">
        <v>9971</v>
      </c>
      <c r="C85" s="754" t="s">
        <v>85</v>
      </c>
      <c r="D85" s="749" t="s">
        <v>8285</v>
      </c>
      <c r="E85" s="750" t="s">
        <v>8107</v>
      </c>
      <c r="F85" s="749" t="s">
        <v>8585</v>
      </c>
      <c r="G85" s="751" t="s">
        <v>8774</v>
      </c>
      <c r="H85" s="751" t="s">
        <v>8801</v>
      </c>
      <c r="I85" s="751" t="s">
        <v>9886</v>
      </c>
      <c r="J85" s="751" t="s">
        <v>8723</v>
      </c>
      <c r="K85" s="751" t="s">
        <v>8723</v>
      </c>
      <c r="L85" s="751" t="s">
        <v>8723</v>
      </c>
      <c r="M85" s="751" t="s">
        <v>8723</v>
      </c>
      <c r="N85" s="751" t="s">
        <v>9886</v>
      </c>
    </row>
    <row r="86" spans="1:14" ht="100.8">
      <c r="A86" s="749">
        <v>85</v>
      </c>
      <c r="B86" s="749" t="s">
        <v>9972</v>
      </c>
      <c r="C86" s="754" t="s">
        <v>86</v>
      </c>
      <c r="D86" s="749" t="s">
        <v>8285</v>
      </c>
      <c r="E86" s="750" t="s">
        <v>8108</v>
      </c>
      <c r="F86" s="749" t="s">
        <v>8586</v>
      </c>
      <c r="G86" s="751" t="s">
        <v>8774</v>
      </c>
      <c r="H86" s="751" t="s">
        <v>8800</v>
      </c>
      <c r="I86" s="751" t="s">
        <v>9886</v>
      </c>
      <c r="J86" s="751" t="s">
        <v>8723</v>
      </c>
      <c r="K86" s="751" t="s">
        <v>8723</v>
      </c>
      <c r="L86" s="751" t="s">
        <v>8723</v>
      </c>
      <c r="M86" s="751" t="s">
        <v>8723</v>
      </c>
      <c r="N86" s="751" t="s">
        <v>9886</v>
      </c>
    </row>
    <row r="87" spans="1:14">
      <c r="A87" s="749">
        <v>86</v>
      </c>
      <c r="B87" s="749" t="s">
        <v>9973</v>
      </c>
      <c r="C87" s="749" t="s">
        <v>87</v>
      </c>
      <c r="D87" s="749" t="s">
        <v>8285</v>
      </c>
      <c r="E87" s="750" t="s">
        <v>8109</v>
      </c>
      <c r="F87" s="749" t="s">
        <v>9757</v>
      </c>
      <c r="G87" s="751" t="s">
        <v>9757</v>
      </c>
      <c r="H87" s="751" t="s">
        <v>9757</v>
      </c>
      <c r="I87" s="751" t="s">
        <v>9757</v>
      </c>
      <c r="J87" s="751" t="s">
        <v>9757</v>
      </c>
      <c r="K87" s="751" t="s">
        <v>9757</v>
      </c>
      <c r="L87" s="751" t="s">
        <v>9757</v>
      </c>
      <c r="M87" s="751" t="s">
        <v>9757</v>
      </c>
      <c r="N87" s="751" t="s">
        <v>9757</v>
      </c>
    </row>
    <row r="88" spans="1:14" ht="115.2">
      <c r="A88" s="749">
        <v>87</v>
      </c>
      <c r="B88" s="749" t="s">
        <v>9974</v>
      </c>
      <c r="C88" s="754" t="s">
        <v>88</v>
      </c>
      <c r="D88" s="749" t="s">
        <v>8285</v>
      </c>
      <c r="E88" s="750" t="s">
        <v>8110</v>
      </c>
      <c r="F88" s="749" t="s">
        <v>9460</v>
      </c>
      <c r="G88" s="751" t="s">
        <v>9742</v>
      </c>
      <c r="H88" s="751" t="s">
        <v>9743</v>
      </c>
      <c r="I88" s="751" t="s">
        <v>9886</v>
      </c>
      <c r="J88" s="751" t="s">
        <v>8723</v>
      </c>
      <c r="K88" s="751" t="s">
        <v>8723</v>
      </c>
      <c r="L88" s="751" t="s">
        <v>8723</v>
      </c>
      <c r="M88" s="751" t="s">
        <v>8723</v>
      </c>
      <c r="N88" s="751" t="s">
        <v>9886</v>
      </c>
    </row>
    <row r="89" spans="1:14" ht="115.2">
      <c r="A89" s="749">
        <v>88</v>
      </c>
      <c r="B89" s="749" t="s">
        <v>9975</v>
      </c>
      <c r="C89" s="754" t="s">
        <v>89</v>
      </c>
      <c r="D89" s="749" t="s">
        <v>8285</v>
      </c>
      <c r="E89" s="750" t="s">
        <v>8111</v>
      </c>
      <c r="F89" s="749" t="s">
        <v>9764</v>
      </c>
      <c r="G89" s="751" t="s">
        <v>9742</v>
      </c>
      <c r="H89" s="751" t="s">
        <v>9743</v>
      </c>
      <c r="I89" s="751" t="s">
        <v>9886</v>
      </c>
      <c r="J89" s="751" t="s">
        <v>8723</v>
      </c>
      <c r="K89" s="751" t="s">
        <v>8723</v>
      </c>
      <c r="L89" s="751" t="s">
        <v>8723</v>
      </c>
      <c r="M89" s="751" t="s">
        <v>8723</v>
      </c>
      <c r="N89" s="751" t="s">
        <v>9886</v>
      </c>
    </row>
    <row r="90" spans="1:14">
      <c r="A90" s="749">
        <v>89</v>
      </c>
      <c r="B90" s="749" t="s">
        <v>9976</v>
      </c>
      <c r="C90" s="754" t="s">
        <v>141</v>
      </c>
      <c r="D90" s="749" t="s">
        <v>8285</v>
      </c>
      <c r="E90" s="750" t="s">
        <v>8112</v>
      </c>
      <c r="F90" s="749" t="s">
        <v>9757</v>
      </c>
      <c r="G90" s="751" t="s">
        <v>9757</v>
      </c>
      <c r="H90" s="751" t="s">
        <v>9757</v>
      </c>
      <c r="I90" s="751" t="s">
        <v>9757</v>
      </c>
      <c r="J90" s="751" t="s">
        <v>9757</v>
      </c>
      <c r="K90" s="751" t="s">
        <v>9757</v>
      </c>
      <c r="L90" s="751" t="s">
        <v>9757</v>
      </c>
      <c r="M90" s="751" t="s">
        <v>9757</v>
      </c>
      <c r="N90" s="751" t="s">
        <v>9757</v>
      </c>
    </row>
    <row r="91" spans="1:14" ht="86.4">
      <c r="A91" s="749">
        <v>90</v>
      </c>
      <c r="B91" s="749" t="s">
        <v>9977</v>
      </c>
      <c r="C91" s="754" t="s">
        <v>90</v>
      </c>
      <c r="D91" s="749" t="s">
        <v>8285</v>
      </c>
      <c r="E91" s="750" t="s">
        <v>8113</v>
      </c>
      <c r="F91" s="749" t="s">
        <v>9759</v>
      </c>
      <c r="G91" s="751" t="s">
        <v>8802</v>
      </c>
      <c r="H91" s="751" t="s">
        <v>8803</v>
      </c>
      <c r="I91" s="751" t="s">
        <v>9886</v>
      </c>
      <c r="J91" s="751" t="s">
        <v>8723</v>
      </c>
      <c r="K91" s="751" t="s">
        <v>8723</v>
      </c>
      <c r="L91" s="751" t="s">
        <v>8723</v>
      </c>
      <c r="M91" s="751" t="s">
        <v>8723</v>
      </c>
      <c r="N91" s="751" t="s">
        <v>9886</v>
      </c>
    </row>
    <row r="92" spans="1:14" ht="86.4">
      <c r="A92" s="749">
        <v>91</v>
      </c>
      <c r="B92" s="749" t="s">
        <v>9978</v>
      </c>
      <c r="C92" s="754" t="s">
        <v>91</v>
      </c>
      <c r="D92" s="749" t="s">
        <v>8285</v>
      </c>
      <c r="E92" s="750" t="s">
        <v>8114</v>
      </c>
      <c r="F92" s="749" t="s">
        <v>8587</v>
      </c>
      <c r="G92" s="751" t="s">
        <v>8802</v>
      </c>
      <c r="H92" s="751" t="s">
        <v>8803</v>
      </c>
      <c r="I92" s="751" t="s">
        <v>9886</v>
      </c>
      <c r="J92" s="751" t="s">
        <v>8723</v>
      </c>
      <c r="K92" s="751" t="s">
        <v>8723</v>
      </c>
      <c r="L92" s="751" t="s">
        <v>8723</v>
      </c>
      <c r="M92" s="751" t="s">
        <v>8723</v>
      </c>
      <c r="N92" s="751" t="s">
        <v>9886</v>
      </c>
    </row>
    <row r="93" spans="1:14" ht="100.8">
      <c r="A93" s="749">
        <v>92</v>
      </c>
      <c r="B93" s="749" t="s">
        <v>9979</v>
      </c>
      <c r="C93" s="749" t="s">
        <v>92</v>
      </c>
      <c r="D93" s="749" t="s">
        <v>8285</v>
      </c>
      <c r="E93" s="750" t="s">
        <v>8115</v>
      </c>
      <c r="F93" s="749" t="s">
        <v>8588</v>
      </c>
      <c r="G93" s="751" t="s">
        <v>9726</v>
      </c>
      <c r="H93" s="751" t="s">
        <v>8804</v>
      </c>
      <c r="I93" s="751" t="s">
        <v>9886</v>
      </c>
      <c r="J93" s="751" t="s">
        <v>8723</v>
      </c>
      <c r="K93" s="751" t="s">
        <v>8723</v>
      </c>
      <c r="L93" s="751" t="s">
        <v>8723</v>
      </c>
      <c r="M93" s="751" t="s">
        <v>8723</v>
      </c>
      <c r="N93" s="751" t="s">
        <v>9886</v>
      </c>
    </row>
    <row r="94" spans="1:14" ht="100.8">
      <c r="A94" s="749">
        <v>93</v>
      </c>
      <c r="B94" s="749" t="s">
        <v>9980</v>
      </c>
      <c r="C94" s="749" t="s">
        <v>93</v>
      </c>
      <c r="D94" s="749" t="s">
        <v>8285</v>
      </c>
      <c r="E94" s="750" t="s">
        <v>8116</v>
      </c>
      <c r="F94" s="749" t="s">
        <v>9765</v>
      </c>
      <c r="G94" s="751" t="s">
        <v>9726</v>
      </c>
      <c r="H94" s="751" t="s">
        <v>8804</v>
      </c>
      <c r="I94" s="751" t="s">
        <v>9886</v>
      </c>
      <c r="J94" s="751" t="s">
        <v>8723</v>
      </c>
      <c r="K94" s="751" t="s">
        <v>8723</v>
      </c>
      <c r="L94" s="751" t="s">
        <v>8723</v>
      </c>
      <c r="M94" s="751" t="s">
        <v>8723</v>
      </c>
      <c r="N94" s="751" t="s">
        <v>9886</v>
      </c>
    </row>
    <row r="95" spans="1:14" ht="244.8">
      <c r="A95" s="749">
        <v>94</v>
      </c>
      <c r="B95" s="749" t="s">
        <v>9981</v>
      </c>
      <c r="C95" s="749" t="s">
        <v>94</v>
      </c>
      <c r="D95" s="749" t="s">
        <v>8285</v>
      </c>
      <c r="E95" s="750" t="s">
        <v>8117</v>
      </c>
      <c r="F95" s="749" t="s">
        <v>9461</v>
      </c>
      <c r="G95" s="751" t="s">
        <v>9886</v>
      </c>
      <c r="H95" s="751" t="s">
        <v>9744</v>
      </c>
      <c r="I95" s="751" t="s">
        <v>9886</v>
      </c>
      <c r="J95" s="751" t="s">
        <v>8723</v>
      </c>
      <c r="K95" s="751" t="s">
        <v>8723</v>
      </c>
      <c r="L95" s="751" t="s">
        <v>8723</v>
      </c>
      <c r="M95" s="751" t="s">
        <v>8723</v>
      </c>
      <c r="N95" s="751" t="s">
        <v>9886</v>
      </c>
    </row>
    <row r="96" spans="1:14" ht="100.8">
      <c r="A96" s="749">
        <v>95</v>
      </c>
      <c r="B96" s="749" t="s">
        <v>9982</v>
      </c>
      <c r="C96" s="749" t="s">
        <v>167</v>
      </c>
      <c r="D96" s="749" t="s">
        <v>8285</v>
      </c>
      <c r="E96" s="750" t="s">
        <v>8118</v>
      </c>
      <c r="F96" s="749" t="s">
        <v>9462</v>
      </c>
      <c r="G96" s="751" t="s">
        <v>9726</v>
      </c>
      <c r="H96" s="751" t="s">
        <v>8804</v>
      </c>
      <c r="I96" s="751" t="s">
        <v>9886</v>
      </c>
      <c r="J96" s="751" t="s">
        <v>8723</v>
      </c>
      <c r="K96" s="751" t="s">
        <v>8723</v>
      </c>
      <c r="L96" s="751" t="s">
        <v>8723</v>
      </c>
      <c r="M96" s="751" t="s">
        <v>8723</v>
      </c>
      <c r="N96" s="751" t="s">
        <v>9886</v>
      </c>
    </row>
    <row r="97" spans="1:14" ht="28.8">
      <c r="A97" s="749">
        <v>96</v>
      </c>
      <c r="B97" s="749" t="s">
        <v>9983</v>
      </c>
      <c r="C97" s="749" t="s">
        <v>95</v>
      </c>
      <c r="D97" s="749" t="s">
        <v>8285</v>
      </c>
      <c r="E97" s="750" t="s">
        <v>8119</v>
      </c>
      <c r="F97" s="749" t="s">
        <v>8589</v>
      </c>
      <c r="G97" s="751" t="s">
        <v>8805</v>
      </c>
      <c r="H97" s="751" t="s">
        <v>8806</v>
      </c>
      <c r="I97" s="751" t="s">
        <v>9886</v>
      </c>
      <c r="J97" s="751" t="s">
        <v>8723</v>
      </c>
      <c r="K97" s="751" t="s">
        <v>8723</v>
      </c>
      <c r="L97" s="751" t="s">
        <v>8723</v>
      </c>
      <c r="M97" s="751" t="s">
        <v>8723</v>
      </c>
      <c r="N97" s="751" t="s">
        <v>9886</v>
      </c>
    </row>
    <row r="98" spans="1:14" ht="28.8">
      <c r="A98" s="749">
        <v>97</v>
      </c>
      <c r="B98" s="749" t="s">
        <v>9984</v>
      </c>
      <c r="C98" s="754" t="s">
        <v>96</v>
      </c>
      <c r="D98" s="749" t="s">
        <v>8285</v>
      </c>
      <c r="E98" s="750" t="s">
        <v>8120</v>
      </c>
      <c r="F98" s="749" t="s">
        <v>9766</v>
      </c>
      <c r="G98" s="751" t="s">
        <v>8805</v>
      </c>
      <c r="H98" s="751" t="s">
        <v>8806</v>
      </c>
      <c r="I98" s="751" t="s">
        <v>9886</v>
      </c>
      <c r="J98" s="751" t="s">
        <v>8723</v>
      </c>
      <c r="K98" s="751" t="s">
        <v>8723</v>
      </c>
      <c r="L98" s="751" t="s">
        <v>8723</v>
      </c>
      <c r="M98" s="751" t="s">
        <v>8723</v>
      </c>
      <c r="N98" s="751" t="s">
        <v>9886</v>
      </c>
    </row>
    <row r="99" spans="1:14" ht="28.8">
      <c r="A99" s="749">
        <v>98</v>
      </c>
      <c r="B99" s="749" t="s">
        <v>9985</v>
      </c>
      <c r="C99" s="754" t="s">
        <v>97</v>
      </c>
      <c r="D99" s="749" t="s">
        <v>8285</v>
      </c>
      <c r="E99" s="750" t="s">
        <v>8121</v>
      </c>
      <c r="F99" s="749" t="s">
        <v>9766</v>
      </c>
      <c r="G99" s="751" t="s">
        <v>8805</v>
      </c>
      <c r="H99" s="751" t="s">
        <v>8806</v>
      </c>
      <c r="I99" s="751" t="s">
        <v>9886</v>
      </c>
      <c r="J99" s="751" t="s">
        <v>8723</v>
      </c>
      <c r="K99" s="751" t="s">
        <v>8723</v>
      </c>
      <c r="L99" s="751" t="s">
        <v>8723</v>
      </c>
      <c r="M99" s="751" t="s">
        <v>8723</v>
      </c>
      <c r="N99" s="751" t="s">
        <v>9886</v>
      </c>
    </row>
    <row r="100" spans="1:14" ht="187.2">
      <c r="A100" s="749">
        <v>99</v>
      </c>
      <c r="B100" s="749" t="s">
        <v>9986</v>
      </c>
      <c r="C100" s="754" t="s">
        <v>98</v>
      </c>
      <c r="D100" s="749" t="s">
        <v>8285</v>
      </c>
      <c r="E100" s="750" t="s">
        <v>8122</v>
      </c>
      <c r="F100" s="749" t="s">
        <v>9463</v>
      </c>
      <c r="G100" s="751" t="s">
        <v>9727</v>
      </c>
      <c r="H100" s="751" t="s">
        <v>9728</v>
      </c>
      <c r="I100" s="751" t="s">
        <v>9886</v>
      </c>
      <c r="J100" s="751" t="s">
        <v>8723</v>
      </c>
      <c r="K100" s="751" t="s">
        <v>8723</v>
      </c>
      <c r="L100" s="751" t="s">
        <v>8723</v>
      </c>
      <c r="M100" s="751" t="s">
        <v>8723</v>
      </c>
      <c r="N100" s="751" t="s">
        <v>9886</v>
      </c>
    </row>
    <row r="101" spans="1:14" ht="187.2">
      <c r="A101" s="749">
        <v>100</v>
      </c>
      <c r="B101" s="749" t="s">
        <v>9987</v>
      </c>
      <c r="C101" s="754" t="s">
        <v>99</v>
      </c>
      <c r="D101" s="749" t="s">
        <v>8285</v>
      </c>
      <c r="E101" s="750" t="s">
        <v>8123</v>
      </c>
      <c r="F101" s="749" t="s">
        <v>9767</v>
      </c>
      <c r="G101" s="751" t="s">
        <v>9727</v>
      </c>
      <c r="H101" s="751" t="s">
        <v>9728</v>
      </c>
      <c r="I101" s="751" t="s">
        <v>9886</v>
      </c>
      <c r="J101" s="751" t="s">
        <v>8723</v>
      </c>
      <c r="K101" s="751" t="s">
        <v>8723</v>
      </c>
      <c r="L101" s="751" t="s">
        <v>8723</v>
      </c>
      <c r="M101" s="751" t="s">
        <v>8723</v>
      </c>
      <c r="N101" s="751" t="s">
        <v>9886</v>
      </c>
    </row>
    <row r="102" spans="1:14">
      <c r="A102" s="749">
        <v>101</v>
      </c>
      <c r="B102" s="749" t="s">
        <v>9988</v>
      </c>
      <c r="C102" s="754" t="s">
        <v>100</v>
      </c>
      <c r="D102" s="749" t="s">
        <v>8285</v>
      </c>
      <c r="E102" s="750" t="s">
        <v>8124</v>
      </c>
      <c r="F102" s="749" t="s">
        <v>9757</v>
      </c>
      <c r="G102" s="751" t="s">
        <v>9757</v>
      </c>
      <c r="H102" s="751" t="s">
        <v>9757</v>
      </c>
      <c r="I102" s="751" t="s">
        <v>9757</v>
      </c>
      <c r="J102" s="751" t="s">
        <v>9757</v>
      </c>
      <c r="K102" s="751" t="s">
        <v>9757</v>
      </c>
      <c r="L102" s="751" t="s">
        <v>9757</v>
      </c>
      <c r="M102" s="751" t="s">
        <v>9757</v>
      </c>
      <c r="N102" s="751" t="s">
        <v>9757</v>
      </c>
    </row>
    <row r="103" spans="1:14">
      <c r="A103" s="749">
        <v>102</v>
      </c>
      <c r="B103" s="749" t="s">
        <v>9989</v>
      </c>
      <c r="C103" s="754" t="s">
        <v>101</v>
      </c>
      <c r="D103" s="749" t="s">
        <v>8285</v>
      </c>
      <c r="E103" s="750" t="s">
        <v>8125</v>
      </c>
      <c r="F103" s="749" t="s">
        <v>9757</v>
      </c>
      <c r="G103" s="751" t="s">
        <v>9757</v>
      </c>
      <c r="H103" s="751" t="s">
        <v>9757</v>
      </c>
      <c r="I103" s="751" t="s">
        <v>9757</v>
      </c>
      <c r="J103" s="751" t="s">
        <v>9757</v>
      </c>
      <c r="K103" s="751" t="s">
        <v>9757</v>
      </c>
      <c r="L103" s="751" t="s">
        <v>9757</v>
      </c>
      <c r="M103" s="751" t="s">
        <v>9757</v>
      </c>
      <c r="N103" s="751" t="s">
        <v>9757</v>
      </c>
    </row>
    <row r="104" spans="1:14">
      <c r="A104" s="749">
        <v>103</v>
      </c>
      <c r="B104" s="749" t="s">
        <v>9990</v>
      </c>
      <c r="C104" s="754" t="s">
        <v>102</v>
      </c>
      <c r="D104" s="749" t="s">
        <v>8285</v>
      </c>
      <c r="E104" s="750" t="s">
        <v>8126</v>
      </c>
      <c r="F104" s="749" t="s">
        <v>9757</v>
      </c>
      <c r="G104" s="751" t="s">
        <v>9757</v>
      </c>
      <c r="H104" s="751" t="s">
        <v>9757</v>
      </c>
      <c r="I104" s="751" t="s">
        <v>9757</v>
      </c>
      <c r="J104" s="751" t="s">
        <v>9757</v>
      </c>
      <c r="K104" s="751" t="s">
        <v>9757</v>
      </c>
      <c r="L104" s="751" t="s">
        <v>9757</v>
      </c>
      <c r="M104" s="751" t="s">
        <v>9757</v>
      </c>
      <c r="N104" s="751" t="s">
        <v>9757</v>
      </c>
    </row>
    <row r="105" spans="1:14" ht="72">
      <c r="A105" s="749">
        <v>104</v>
      </c>
      <c r="B105" s="749" t="s">
        <v>9991</v>
      </c>
      <c r="C105" s="754" t="s">
        <v>51</v>
      </c>
      <c r="D105" s="749" t="s">
        <v>8285</v>
      </c>
      <c r="E105" s="750" t="s">
        <v>8127</v>
      </c>
      <c r="F105" s="749" t="s">
        <v>8590</v>
      </c>
      <c r="G105" s="751" t="s">
        <v>8807</v>
      </c>
      <c r="H105" s="751" t="s">
        <v>8808</v>
      </c>
      <c r="I105" s="751" t="s">
        <v>9886</v>
      </c>
      <c r="J105" s="751" t="s">
        <v>8723</v>
      </c>
      <c r="K105" s="751" t="s">
        <v>8723</v>
      </c>
      <c r="L105" s="751" t="s">
        <v>8723</v>
      </c>
      <c r="M105" s="751" t="s">
        <v>8723</v>
      </c>
      <c r="N105" s="751" t="s">
        <v>9886</v>
      </c>
    </row>
    <row r="106" spans="1:14" ht="72">
      <c r="A106" s="749">
        <v>105</v>
      </c>
      <c r="B106" s="749" t="s">
        <v>9992</v>
      </c>
      <c r="C106" s="754" t="s">
        <v>103</v>
      </c>
      <c r="D106" s="749" t="s">
        <v>8285</v>
      </c>
      <c r="E106" s="750" t="s">
        <v>8128</v>
      </c>
      <c r="F106" s="749" t="s">
        <v>9768</v>
      </c>
      <c r="G106" s="751" t="s">
        <v>8807</v>
      </c>
      <c r="H106" s="751" t="s">
        <v>8808</v>
      </c>
      <c r="I106" s="751" t="s">
        <v>9886</v>
      </c>
      <c r="J106" s="751" t="s">
        <v>8723</v>
      </c>
      <c r="K106" s="751" t="s">
        <v>8723</v>
      </c>
      <c r="L106" s="751" t="s">
        <v>8723</v>
      </c>
      <c r="M106" s="751" t="s">
        <v>8723</v>
      </c>
      <c r="N106" s="751" t="s">
        <v>9886</v>
      </c>
    </row>
    <row r="107" spans="1:14">
      <c r="A107" s="749">
        <v>106</v>
      </c>
      <c r="B107" s="749" t="s">
        <v>9993</v>
      </c>
      <c r="C107" s="749" t="s">
        <v>104</v>
      </c>
      <c r="D107" s="749" t="s">
        <v>8285</v>
      </c>
      <c r="E107" s="750" t="s">
        <v>8129</v>
      </c>
      <c r="F107" s="749" t="s">
        <v>9757</v>
      </c>
      <c r="G107" s="751" t="s">
        <v>9757</v>
      </c>
      <c r="H107" s="751" t="s">
        <v>9757</v>
      </c>
      <c r="I107" s="751" t="s">
        <v>9757</v>
      </c>
      <c r="J107" s="751" t="s">
        <v>9757</v>
      </c>
      <c r="K107" s="751" t="s">
        <v>9757</v>
      </c>
      <c r="L107" s="751" t="s">
        <v>9757</v>
      </c>
      <c r="M107" s="751" t="s">
        <v>9757</v>
      </c>
      <c r="N107" s="751" t="s">
        <v>9757</v>
      </c>
    </row>
    <row r="108" spans="1:14" ht="288">
      <c r="A108" s="749">
        <v>107</v>
      </c>
      <c r="B108" s="749" t="s">
        <v>9994</v>
      </c>
      <c r="C108" s="749" t="s">
        <v>105</v>
      </c>
      <c r="D108" s="749" t="s">
        <v>8285</v>
      </c>
      <c r="E108" s="750" t="s">
        <v>8130</v>
      </c>
      <c r="F108" s="749" t="s">
        <v>9769</v>
      </c>
      <c r="G108" s="751" t="s">
        <v>9745</v>
      </c>
      <c r="H108" s="751" t="s">
        <v>9746</v>
      </c>
      <c r="I108" s="751" t="s">
        <v>9886</v>
      </c>
      <c r="J108" s="751" t="s">
        <v>8723</v>
      </c>
      <c r="K108" s="751" t="s">
        <v>8723</v>
      </c>
      <c r="L108" s="751" t="s">
        <v>8723</v>
      </c>
      <c r="M108" s="751" t="s">
        <v>8723</v>
      </c>
      <c r="N108" s="751" t="s">
        <v>9886</v>
      </c>
    </row>
    <row r="109" spans="1:14" ht="288">
      <c r="A109" s="749">
        <v>108</v>
      </c>
      <c r="B109" s="749" t="s">
        <v>9995</v>
      </c>
      <c r="C109" s="749" t="s">
        <v>106</v>
      </c>
      <c r="D109" s="749" t="s">
        <v>8285</v>
      </c>
      <c r="E109" s="750" t="s">
        <v>8131</v>
      </c>
      <c r="F109" s="749" t="s">
        <v>9488</v>
      </c>
      <c r="G109" s="751" t="s">
        <v>9745</v>
      </c>
      <c r="H109" s="751" t="s">
        <v>9746</v>
      </c>
      <c r="I109" s="751" t="s">
        <v>9886</v>
      </c>
      <c r="J109" s="751" t="s">
        <v>8723</v>
      </c>
      <c r="K109" s="751" t="s">
        <v>8723</v>
      </c>
      <c r="L109" s="751" t="s">
        <v>8723</v>
      </c>
      <c r="M109" s="751" t="s">
        <v>8723</v>
      </c>
      <c r="N109" s="751" t="s">
        <v>9886</v>
      </c>
    </row>
    <row r="110" spans="1:14" ht="144">
      <c r="A110" s="749">
        <v>109</v>
      </c>
      <c r="B110" s="749" t="s">
        <v>9996</v>
      </c>
      <c r="C110" s="749" t="s">
        <v>107</v>
      </c>
      <c r="D110" s="749" t="s">
        <v>8285</v>
      </c>
      <c r="E110" s="750" t="s">
        <v>8132</v>
      </c>
      <c r="F110" s="749" t="s">
        <v>9770</v>
      </c>
      <c r="G110" s="751" t="s">
        <v>9729</v>
      </c>
      <c r="H110" s="751" t="s">
        <v>9730</v>
      </c>
      <c r="I110" s="751" t="s">
        <v>9886</v>
      </c>
      <c r="J110" s="751" t="s">
        <v>8723</v>
      </c>
      <c r="K110" s="751" t="s">
        <v>8723</v>
      </c>
      <c r="L110" s="751" t="s">
        <v>8723</v>
      </c>
      <c r="M110" s="751" t="s">
        <v>8723</v>
      </c>
      <c r="N110" s="751" t="s">
        <v>9886</v>
      </c>
    </row>
    <row r="111" spans="1:14" ht="144">
      <c r="A111" s="749">
        <v>110</v>
      </c>
      <c r="B111" s="749" t="s">
        <v>9997</v>
      </c>
      <c r="C111" s="749" t="s">
        <v>108</v>
      </c>
      <c r="D111" s="749" t="s">
        <v>8285</v>
      </c>
      <c r="E111" s="750" t="s">
        <v>8133</v>
      </c>
      <c r="F111" s="749" t="s">
        <v>9489</v>
      </c>
      <c r="G111" s="751" t="s">
        <v>9729</v>
      </c>
      <c r="H111" s="751" t="s">
        <v>9730</v>
      </c>
      <c r="I111" s="751" t="s">
        <v>9886</v>
      </c>
      <c r="J111" s="751" t="s">
        <v>8723</v>
      </c>
      <c r="K111" s="751" t="s">
        <v>8723</v>
      </c>
      <c r="L111" s="751" t="s">
        <v>8723</v>
      </c>
      <c r="M111" s="751" t="s">
        <v>8723</v>
      </c>
      <c r="N111" s="751" t="s">
        <v>9886</v>
      </c>
    </row>
    <row r="112" spans="1:14" ht="43.2">
      <c r="A112" s="749">
        <v>111</v>
      </c>
      <c r="B112" s="749" t="s">
        <v>9998</v>
      </c>
      <c r="C112" s="749" t="s">
        <v>109</v>
      </c>
      <c r="D112" s="749" t="s">
        <v>8285</v>
      </c>
      <c r="E112" s="750" t="s">
        <v>8134</v>
      </c>
      <c r="F112" s="749" t="s">
        <v>9490</v>
      </c>
      <c r="G112" s="751" t="s">
        <v>9729</v>
      </c>
      <c r="H112" s="751" t="s">
        <v>9731</v>
      </c>
      <c r="I112" s="751" t="s">
        <v>9886</v>
      </c>
      <c r="J112" s="751" t="s">
        <v>8723</v>
      </c>
      <c r="K112" s="751" t="s">
        <v>8723</v>
      </c>
      <c r="L112" s="751" t="s">
        <v>8723</v>
      </c>
      <c r="M112" s="751" t="s">
        <v>8723</v>
      </c>
      <c r="N112" s="751" t="s">
        <v>9886</v>
      </c>
    </row>
    <row r="113" spans="1:14" ht="230.4">
      <c r="A113" s="749">
        <v>112</v>
      </c>
      <c r="B113" s="749" t="s">
        <v>9999</v>
      </c>
      <c r="C113" s="749" t="s">
        <v>110</v>
      </c>
      <c r="D113" s="749" t="s">
        <v>8285</v>
      </c>
      <c r="E113" s="750" t="s">
        <v>8135</v>
      </c>
      <c r="F113" s="749" t="s">
        <v>8591</v>
      </c>
      <c r="G113" s="751" t="s">
        <v>9886</v>
      </c>
      <c r="H113" s="751" t="s">
        <v>8809</v>
      </c>
      <c r="I113" s="751" t="s">
        <v>9886</v>
      </c>
      <c r="J113" s="751" t="s">
        <v>8723</v>
      </c>
      <c r="K113" s="751" t="s">
        <v>8723</v>
      </c>
      <c r="L113" s="751" t="s">
        <v>8723</v>
      </c>
      <c r="M113" s="751" t="s">
        <v>8723</v>
      </c>
      <c r="N113" s="751" t="s">
        <v>9886</v>
      </c>
    </row>
    <row r="114" spans="1:14" ht="115.2">
      <c r="A114" s="749">
        <v>113</v>
      </c>
      <c r="B114" s="749" t="s">
        <v>10000</v>
      </c>
      <c r="C114" s="754" t="s">
        <v>111</v>
      </c>
      <c r="D114" s="749" t="s">
        <v>8285</v>
      </c>
      <c r="E114" s="750" t="s">
        <v>8136</v>
      </c>
      <c r="F114" s="749" t="s">
        <v>9491</v>
      </c>
      <c r="G114" s="751" t="s">
        <v>9732</v>
      </c>
      <c r="H114" s="751" t="s">
        <v>9733</v>
      </c>
      <c r="I114" s="751" t="s">
        <v>9886</v>
      </c>
      <c r="J114" s="751" t="s">
        <v>8723</v>
      </c>
      <c r="K114" s="751" t="s">
        <v>8723</v>
      </c>
      <c r="L114" s="751" t="s">
        <v>8723</v>
      </c>
      <c r="M114" s="751" t="s">
        <v>8723</v>
      </c>
      <c r="N114" s="751" t="s">
        <v>9886</v>
      </c>
    </row>
    <row r="115" spans="1:14" ht="86.4">
      <c r="A115" s="749">
        <v>114</v>
      </c>
      <c r="B115" s="749" t="s">
        <v>10001</v>
      </c>
      <c r="C115" s="749" t="s">
        <v>112</v>
      </c>
      <c r="D115" s="749" t="s">
        <v>8285</v>
      </c>
      <c r="E115" s="750" t="s">
        <v>8137</v>
      </c>
      <c r="F115" s="749" t="s">
        <v>8592</v>
      </c>
      <c r="G115" s="751" t="s">
        <v>8810</v>
      </c>
      <c r="H115" s="751" t="s">
        <v>8811</v>
      </c>
      <c r="I115" s="751" t="s">
        <v>9886</v>
      </c>
      <c r="J115" s="751" t="s">
        <v>8723</v>
      </c>
      <c r="K115" s="751" t="s">
        <v>8723</v>
      </c>
      <c r="L115" s="751" t="s">
        <v>8723</v>
      </c>
      <c r="M115" s="751" t="s">
        <v>8723</v>
      </c>
      <c r="N115" s="751" t="s">
        <v>9886</v>
      </c>
    </row>
    <row r="116" spans="1:14" ht="72">
      <c r="A116" s="749">
        <v>115</v>
      </c>
      <c r="B116" s="749" t="s">
        <v>10002</v>
      </c>
      <c r="C116" s="754" t="s">
        <v>113</v>
      </c>
      <c r="D116" s="749" t="s">
        <v>8285</v>
      </c>
      <c r="E116" s="750" t="s">
        <v>8138</v>
      </c>
      <c r="F116" s="749" t="s">
        <v>9492</v>
      </c>
      <c r="G116" s="751" t="s">
        <v>9747</v>
      </c>
      <c r="H116" s="751" t="s">
        <v>9748</v>
      </c>
      <c r="I116" s="751" t="s">
        <v>9886</v>
      </c>
      <c r="J116" s="751" t="s">
        <v>8723</v>
      </c>
      <c r="K116" s="751" t="s">
        <v>8723</v>
      </c>
      <c r="L116" s="751" t="s">
        <v>8723</v>
      </c>
      <c r="M116" s="751" t="s">
        <v>8723</v>
      </c>
      <c r="N116" s="751" t="s">
        <v>9886</v>
      </c>
    </row>
    <row r="117" spans="1:14" ht="144">
      <c r="A117" s="749">
        <v>116</v>
      </c>
      <c r="B117" s="749" t="s">
        <v>10003</v>
      </c>
      <c r="C117" s="749" t="s">
        <v>114</v>
      </c>
      <c r="D117" s="749" t="s">
        <v>8285</v>
      </c>
      <c r="E117" s="750" t="s">
        <v>8139</v>
      </c>
      <c r="F117" s="749" t="s">
        <v>8593</v>
      </c>
      <c r="G117" s="751" t="s">
        <v>8812</v>
      </c>
      <c r="H117" s="751" t="s">
        <v>8813</v>
      </c>
      <c r="I117" s="751" t="s">
        <v>9886</v>
      </c>
      <c r="J117" s="751" t="s">
        <v>8723</v>
      </c>
      <c r="K117" s="751" t="s">
        <v>8723</v>
      </c>
      <c r="L117" s="751" t="s">
        <v>8723</v>
      </c>
      <c r="M117" s="751" t="s">
        <v>8723</v>
      </c>
      <c r="N117" s="751" t="s">
        <v>9886</v>
      </c>
    </row>
    <row r="118" spans="1:14" ht="144">
      <c r="A118" s="749">
        <v>117</v>
      </c>
      <c r="B118" s="749" t="s">
        <v>10004</v>
      </c>
      <c r="C118" s="749" t="s">
        <v>115</v>
      </c>
      <c r="D118" s="749" t="s">
        <v>8285</v>
      </c>
      <c r="E118" s="750" t="s">
        <v>8140</v>
      </c>
      <c r="F118" s="749" t="s">
        <v>9771</v>
      </c>
      <c r="G118" s="751" t="s">
        <v>8812</v>
      </c>
      <c r="H118" s="751" t="s">
        <v>8813</v>
      </c>
      <c r="I118" s="751" t="s">
        <v>9886</v>
      </c>
      <c r="J118" s="751" t="s">
        <v>8723</v>
      </c>
      <c r="K118" s="751" t="s">
        <v>8723</v>
      </c>
      <c r="L118" s="751" t="s">
        <v>8723</v>
      </c>
      <c r="M118" s="751" t="s">
        <v>8723</v>
      </c>
      <c r="N118" s="751" t="s">
        <v>9886</v>
      </c>
    </row>
    <row r="119" spans="1:14" ht="115.2">
      <c r="A119" s="749">
        <v>118</v>
      </c>
      <c r="B119" s="749" t="s">
        <v>10005</v>
      </c>
      <c r="C119" s="754" t="s">
        <v>142</v>
      </c>
      <c r="D119" s="749" t="s">
        <v>8285</v>
      </c>
      <c r="E119" s="750" t="s">
        <v>8141</v>
      </c>
      <c r="F119" s="749" t="s">
        <v>9538</v>
      </c>
      <c r="G119" s="751" t="s">
        <v>9749</v>
      </c>
      <c r="H119" s="751" t="s">
        <v>9733</v>
      </c>
      <c r="I119" s="751" t="s">
        <v>9886</v>
      </c>
      <c r="J119" s="751" t="s">
        <v>8723</v>
      </c>
      <c r="K119" s="751" t="s">
        <v>8723</v>
      </c>
      <c r="L119" s="751" t="s">
        <v>8723</v>
      </c>
      <c r="M119" s="751" t="s">
        <v>8723</v>
      </c>
      <c r="N119" s="751" t="s">
        <v>9886</v>
      </c>
    </row>
    <row r="120" spans="1:14" ht="115.2">
      <c r="A120" s="749">
        <v>119</v>
      </c>
      <c r="B120" s="749" t="s">
        <v>10006</v>
      </c>
      <c r="C120" s="754" t="s">
        <v>143</v>
      </c>
      <c r="D120" s="749" t="s">
        <v>8285</v>
      </c>
      <c r="E120" s="750" t="s">
        <v>8142</v>
      </c>
      <c r="F120" s="749" t="s">
        <v>9545</v>
      </c>
      <c r="G120" s="751" t="s">
        <v>9734</v>
      </c>
      <c r="H120" s="751" t="s">
        <v>9735</v>
      </c>
      <c r="I120" s="751" t="s">
        <v>9886</v>
      </c>
      <c r="J120" s="751" t="s">
        <v>8723</v>
      </c>
      <c r="K120" s="751" t="s">
        <v>8723</v>
      </c>
      <c r="L120" s="751" t="s">
        <v>8723</v>
      </c>
      <c r="M120" s="751" t="s">
        <v>8723</v>
      </c>
      <c r="N120" s="751" t="s">
        <v>9886</v>
      </c>
    </row>
    <row r="121" spans="1:14" ht="28.8">
      <c r="A121" s="749">
        <v>120</v>
      </c>
      <c r="B121" s="749" t="s">
        <v>10007</v>
      </c>
      <c r="C121" s="749" t="s">
        <v>144</v>
      </c>
      <c r="D121" s="749" t="s">
        <v>8285</v>
      </c>
      <c r="E121" s="750" t="s">
        <v>8143</v>
      </c>
      <c r="F121" s="749" t="s">
        <v>9546</v>
      </c>
      <c r="G121" s="751" t="s">
        <v>9736</v>
      </c>
      <c r="H121" s="751" t="s">
        <v>9737</v>
      </c>
      <c r="I121" s="751" t="s">
        <v>9886</v>
      </c>
      <c r="J121" s="751" t="s">
        <v>8723</v>
      </c>
      <c r="K121" s="751" t="s">
        <v>8723</v>
      </c>
      <c r="L121" s="751" t="s">
        <v>8723</v>
      </c>
      <c r="M121" s="751" t="s">
        <v>8723</v>
      </c>
      <c r="N121" s="751" t="s">
        <v>9886</v>
      </c>
    </row>
    <row r="122" spans="1:14" ht="57.6">
      <c r="A122" s="749">
        <v>121</v>
      </c>
      <c r="B122" s="749" t="s">
        <v>10008</v>
      </c>
      <c r="C122" s="749" t="s">
        <v>116</v>
      </c>
      <c r="D122" s="749" t="s">
        <v>8285</v>
      </c>
      <c r="E122" s="750" t="s">
        <v>8144</v>
      </c>
      <c r="F122" s="749" t="s">
        <v>8605</v>
      </c>
      <c r="G122" s="751" t="s">
        <v>8814</v>
      </c>
      <c r="H122" s="751" t="s">
        <v>8815</v>
      </c>
      <c r="I122" s="751" t="s">
        <v>9886</v>
      </c>
      <c r="J122" s="751" t="s">
        <v>8723</v>
      </c>
      <c r="K122" s="751" t="s">
        <v>8723</v>
      </c>
      <c r="L122" s="751" t="s">
        <v>8723</v>
      </c>
      <c r="M122" s="751" t="s">
        <v>8723</v>
      </c>
      <c r="N122" s="751" t="s">
        <v>9886</v>
      </c>
    </row>
    <row r="123" spans="1:14" ht="57.6">
      <c r="A123" s="749">
        <v>122</v>
      </c>
      <c r="B123" s="749" t="s">
        <v>10009</v>
      </c>
      <c r="C123" s="749" t="s">
        <v>117</v>
      </c>
      <c r="D123" s="749" t="s">
        <v>8285</v>
      </c>
      <c r="E123" s="750" t="s">
        <v>8145</v>
      </c>
      <c r="F123" s="749" t="s">
        <v>8623</v>
      </c>
      <c r="G123" s="751" t="s">
        <v>8748</v>
      </c>
      <c r="H123" s="751" t="s">
        <v>8816</v>
      </c>
      <c r="I123" s="751" t="s">
        <v>9886</v>
      </c>
      <c r="J123" s="751" t="s">
        <v>8723</v>
      </c>
      <c r="K123" s="751" t="s">
        <v>8723</v>
      </c>
      <c r="L123" s="751" t="s">
        <v>8723</v>
      </c>
      <c r="M123" s="751" t="s">
        <v>8723</v>
      </c>
      <c r="N123" s="751" t="s">
        <v>9886</v>
      </c>
    </row>
    <row r="124" spans="1:14" ht="57.6">
      <c r="A124" s="749">
        <v>123</v>
      </c>
      <c r="B124" s="749" t="s">
        <v>10010</v>
      </c>
      <c r="C124" s="749" t="s">
        <v>118</v>
      </c>
      <c r="D124" s="749" t="s">
        <v>8285</v>
      </c>
      <c r="E124" s="750" t="s">
        <v>8146</v>
      </c>
      <c r="F124" s="749" t="s">
        <v>8624</v>
      </c>
      <c r="G124" s="751" t="s">
        <v>8817</v>
      </c>
      <c r="H124" s="751" t="s">
        <v>8818</v>
      </c>
      <c r="I124" s="751" t="s">
        <v>9886</v>
      </c>
      <c r="J124" s="751" t="s">
        <v>8723</v>
      </c>
      <c r="K124" s="751" t="s">
        <v>8723</v>
      </c>
      <c r="L124" s="751" t="s">
        <v>8723</v>
      </c>
      <c r="M124" s="751" t="s">
        <v>8723</v>
      </c>
      <c r="N124" s="751" t="s">
        <v>9886</v>
      </c>
    </row>
    <row r="125" spans="1:14" ht="57.6">
      <c r="A125" s="749">
        <v>124</v>
      </c>
      <c r="B125" s="749" t="s">
        <v>10011</v>
      </c>
      <c r="C125" s="749" t="s">
        <v>119</v>
      </c>
      <c r="D125" s="749" t="s">
        <v>8285</v>
      </c>
      <c r="E125" s="750" t="s">
        <v>8738</v>
      </c>
      <c r="F125" s="749" t="s">
        <v>8625</v>
      </c>
      <c r="G125" s="751" t="s">
        <v>8817</v>
      </c>
      <c r="H125" s="751" t="s">
        <v>8819</v>
      </c>
      <c r="I125" s="751" t="s">
        <v>9886</v>
      </c>
      <c r="J125" s="751" t="s">
        <v>8723</v>
      </c>
      <c r="K125" s="751" t="s">
        <v>8723</v>
      </c>
      <c r="L125" s="751" t="s">
        <v>8723</v>
      </c>
      <c r="M125" s="751" t="s">
        <v>8723</v>
      </c>
      <c r="N125" s="751" t="s">
        <v>9886</v>
      </c>
    </row>
    <row r="126" spans="1:14" ht="72">
      <c r="A126" s="749">
        <v>125</v>
      </c>
      <c r="B126" s="749" t="s">
        <v>10012</v>
      </c>
      <c r="C126" s="749" t="s">
        <v>120</v>
      </c>
      <c r="D126" s="749" t="s">
        <v>8285</v>
      </c>
      <c r="E126" s="750" t="s">
        <v>8147</v>
      </c>
      <c r="F126" s="749" t="s">
        <v>8626</v>
      </c>
      <c r="G126" s="751" t="s">
        <v>8820</v>
      </c>
      <c r="H126" s="751" t="s">
        <v>8822</v>
      </c>
      <c r="I126" s="751" t="s">
        <v>9886</v>
      </c>
      <c r="J126" s="751" t="s">
        <v>8723</v>
      </c>
      <c r="K126" s="751" t="s">
        <v>8723</v>
      </c>
      <c r="L126" s="751" t="s">
        <v>8723</v>
      </c>
      <c r="M126" s="751" t="s">
        <v>8723</v>
      </c>
      <c r="N126" s="751" t="s">
        <v>9886</v>
      </c>
    </row>
    <row r="127" spans="1:14" ht="115.2">
      <c r="A127" s="749">
        <v>126</v>
      </c>
      <c r="B127" s="749" t="s">
        <v>10013</v>
      </c>
      <c r="C127" s="749" t="s">
        <v>121</v>
      </c>
      <c r="D127" s="749" t="s">
        <v>8285</v>
      </c>
      <c r="E127" s="750" t="s">
        <v>8148</v>
      </c>
      <c r="F127" s="749" t="s">
        <v>8627</v>
      </c>
      <c r="G127" s="751" t="s">
        <v>8821</v>
      </c>
      <c r="H127" s="751" t="s">
        <v>8823</v>
      </c>
      <c r="I127" s="751" t="s">
        <v>9886</v>
      </c>
      <c r="J127" s="751" t="s">
        <v>8723</v>
      </c>
      <c r="K127" s="751" t="s">
        <v>8723</v>
      </c>
      <c r="L127" s="751" t="s">
        <v>8723</v>
      </c>
      <c r="M127" s="751" t="s">
        <v>8723</v>
      </c>
      <c r="N127" s="751" t="s">
        <v>9886</v>
      </c>
    </row>
    <row r="128" spans="1:14" ht="129.6">
      <c r="A128" s="749">
        <v>127</v>
      </c>
      <c r="B128" s="749" t="s">
        <v>10014</v>
      </c>
      <c r="C128" s="749" t="s">
        <v>145</v>
      </c>
      <c r="D128" s="749" t="s">
        <v>8285</v>
      </c>
      <c r="E128" s="750" t="s">
        <v>8149</v>
      </c>
      <c r="F128" s="749" t="s">
        <v>8628</v>
      </c>
      <c r="G128" s="751" t="s">
        <v>8824</v>
      </c>
      <c r="H128" s="751" t="s">
        <v>8825</v>
      </c>
      <c r="I128" s="751" t="s">
        <v>9886</v>
      </c>
      <c r="J128" s="751" t="s">
        <v>8723</v>
      </c>
      <c r="K128" s="751" t="s">
        <v>8723</v>
      </c>
      <c r="L128" s="751" t="s">
        <v>8723</v>
      </c>
      <c r="M128" s="751" t="s">
        <v>8723</v>
      </c>
      <c r="N128" s="751" t="s">
        <v>9886</v>
      </c>
    </row>
    <row r="129" spans="1:14" ht="115.2">
      <c r="A129" s="749">
        <v>128</v>
      </c>
      <c r="B129" s="749" t="s">
        <v>10015</v>
      </c>
      <c r="C129" s="749" t="s">
        <v>122</v>
      </c>
      <c r="D129" s="749" t="s">
        <v>8285</v>
      </c>
      <c r="E129" s="750" t="s">
        <v>8150</v>
      </c>
      <c r="F129" s="749" t="s">
        <v>8629</v>
      </c>
      <c r="G129" s="751" t="s">
        <v>8826</v>
      </c>
      <c r="H129" s="751" t="s">
        <v>8828</v>
      </c>
      <c r="I129" s="751" t="s">
        <v>9886</v>
      </c>
      <c r="J129" s="751" t="s">
        <v>8723</v>
      </c>
      <c r="K129" s="751" t="s">
        <v>8723</v>
      </c>
      <c r="L129" s="751" t="s">
        <v>8723</v>
      </c>
      <c r="M129" s="751" t="s">
        <v>8723</v>
      </c>
      <c r="N129" s="751" t="s">
        <v>9886</v>
      </c>
    </row>
    <row r="130" spans="1:14" ht="115.2">
      <c r="A130" s="749">
        <v>129</v>
      </c>
      <c r="B130" s="749" t="s">
        <v>10016</v>
      </c>
      <c r="C130" s="749" t="s">
        <v>123</v>
      </c>
      <c r="D130" s="749" t="s">
        <v>8285</v>
      </c>
      <c r="E130" s="750" t="s">
        <v>8151</v>
      </c>
      <c r="F130" s="749" t="s">
        <v>8630</v>
      </c>
      <c r="G130" s="751" t="s">
        <v>8826</v>
      </c>
      <c r="H130" s="751" t="s">
        <v>8827</v>
      </c>
      <c r="I130" s="751" t="s">
        <v>9886</v>
      </c>
      <c r="J130" s="751" t="s">
        <v>8723</v>
      </c>
      <c r="K130" s="751" t="s">
        <v>8723</v>
      </c>
      <c r="L130" s="751" t="s">
        <v>8723</v>
      </c>
      <c r="M130" s="751" t="s">
        <v>8723</v>
      </c>
      <c r="N130" s="751" t="s">
        <v>9886</v>
      </c>
    </row>
    <row r="131" spans="1:14" ht="115.2">
      <c r="A131" s="749">
        <v>130</v>
      </c>
      <c r="B131" s="749" t="s">
        <v>10017</v>
      </c>
      <c r="C131" s="749" t="s">
        <v>124</v>
      </c>
      <c r="D131" s="749" t="s">
        <v>8285</v>
      </c>
      <c r="E131" s="750" t="s">
        <v>8152</v>
      </c>
      <c r="F131" s="749" t="s">
        <v>9772</v>
      </c>
      <c r="G131" s="751" t="s">
        <v>8826</v>
      </c>
      <c r="H131" s="751" t="s">
        <v>8827</v>
      </c>
      <c r="I131" s="751" t="s">
        <v>9886</v>
      </c>
      <c r="J131" s="751" t="s">
        <v>8723</v>
      </c>
      <c r="K131" s="751" t="s">
        <v>8723</v>
      </c>
      <c r="L131" s="751" t="s">
        <v>8723</v>
      </c>
      <c r="M131" s="751" t="s">
        <v>8723</v>
      </c>
      <c r="N131" s="751" t="s">
        <v>9886</v>
      </c>
    </row>
    <row r="132" spans="1:14" ht="57.6">
      <c r="A132" s="749">
        <v>131</v>
      </c>
      <c r="B132" s="749" t="s">
        <v>10018</v>
      </c>
      <c r="C132" s="749" t="s">
        <v>125</v>
      </c>
      <c r="D132" s="749" t="s">
        <v>8285</v>
      </c>
      <c r="E132" s="750" t="s">
        <v>8153</v>
      </c>
      <c r="F132" s="749" t="s">
        <v>8657</v>
      </c>
      <c r="G132" s="751" t="s">
        <v>8817</v>
      </c>
      <c r="H132" s="751" t="s">
        <v>8819</v>
      </c>
      <c r="I132" s="751" t="s">
        <v>9886</v>
      </c>
      <c r="J132" s="751" t="s">
        <v>8723</v>
      </c>
      <c r="K132" s="751" t="s">
        <v>8723</v>
      </c>
      <c r="L132" s="751" t="s">
        <v>8723</v>
      </c>
      <c r="M132" s="751" t="s">
        <v>8723</v>
      </c>
      <c r="N132" s="751" t="s">
        <v>9886</v>
      </c>
    </row>
    <row r="133" spans="1:14" ht="57.6">
      <c r="A133" s="749">
        <v>132</v>
      </c>
      <c r="B133" s="749" t="s">
        <v>10019</v>
      </c>
      <c r="C133" s="749" t="s">
        <v>2</v>
      </c>
      <c r="D133" s="749" t="s">
        <v>8285</v>
      </c>
      <c r="E133" s="750" t="s">
        <v>8154</v>
      </c>
      <c r="F133" s="749" t="s">
        <v>8658</v>
      </c>
      <c r="G133" s="751" t="s">
        <v>8829</v>
      </c>
      <c r="H133" s="751" t="s">
        <v>8830</v>
      </c>
      <c r="I133" s="751" t="s">
        <v>9886</v>
      </c>
      <c r="J133" s="751" t="s">
        <v>8723</v>
      </c>
      <c r="K133" s="751" t="s">
        <v>8723</v>
      </c>
      <c r="L133" s="751" t="s">
        <v>8723</v>
      </c>
      <c r="M133" s="751" t="s">
        <v>8723</v>
      </c>
      <c r="N133" s="751" t="s">
        <v>9886</v>
      </c>
    </row>
    <row r="134" spans="1:14" ht="115.2">
      <c r="A134" s="749">
        <v>133</v>
      </c>
      <c r="B134" s="749" t="s">
        <v>10020</v>
      </c>
      <c r="C134" s="749" t="s">
        <v>26</v>
      </c>
      <c r="D134" s="749" t="s">
        <v>8285</v>
      </c>
      <c r="E134" s="750" t="s">
        <v>8155</v>
      </c>
      <c r="F134" s="749" t="s">
        <v>9586</v>
      </c>
      <c r="G134" s="751" t="s">
        <v>9750</v>
      </c>
      <c r="H134" s="751" t="s">
        <v>9751</v>
      </c>
      <c r="I134" s="751" t="s">
        <v>9886</v>
      </c>
      <c r="J134" s="751" t="s">
        <v>8723</v>
      </c>
      <c r="K134" s="751" t="s">
        <v>8723</v>
      </c>
      <c r="L134" s="751" t="s">
        <v>8723</v>
      </c>
      <c r="M134" s="751" t="s">
        <v>8723</v>
      </c>
      <c r="N134" s="751" t="s">
        <v>9886</v>
      </c>
    </row>
    <row r="135" spans="1:14" ht="72">
      <c r="A135" s="749">
        <v>134</v>
      </c>
      <c r="B135" s="749" t="s">
        <v>10021</v>
      </c>
      <c r="C135" s="749" t="s">
        <v>126</v>
      </c>
      <c r="D135" s="749" t="s">
        <v>8285</v>
      </c>
      <c r="E135" s="750" t="s">
        <v>8156</v>
      </c>
      <c r="F135" s="749" t="s">
        <v>9662</v>
      </c>
      <c r="G135" s="751" t="s">
        <v>9738</v>
      </c>
      <c r="H135" s="751" t="s">
        <v>9739</v>
      </c>
      <c r="I135" s="751" t="s">
        <v>9886</v>
      </c>
      <c r="J135" s="751" t="s">
        <v>8723</v>
      </c>
      <c r="K135" s="751" t="s">
        <v>8723</v>
      </c>
      <c r="L135" s="751" t="s">
        <v>8723</v>
      </c>
      <c r="M135" s="751" t="s">
        <v>8723</v>
      </c>
      <c r="N135" s="751" t="s">
        <v>9886</v>
      </c>
    </row>
    <row r="136" spans="1:14" ht="57.6">
      <c r="A136" s="749">
        <v>135</v>
      </c>
      <c r="B136" s="749" t="s">
        <v>10022</v>
      </c>
      <c r="C136" s="749" t="s">
        <v>127</v>
      </c>
      <c r="D136" s="749" t="s">
        <v>8285</v>
      </c>
      <c r="E136" s="750" t="s">
        <v>8157</v>
      </c>
      <c r="F136" s="749" t="s">
        <v>8683</v>
      </c>
      <c r="G136" s="751" t="s">
        <v>8831</v>
      </c>
      <c r="H136" s="751" t="s">
        <v>8832</v>
      </c>
      <c r="I136" s="751" t="s">
        <v>9886</v>
      </c>
      <c r="J136" s="751" t="s">
        <v>8723</v>
      </c>
      <c r="K136" s="751" t="s">
        <v>8723</v>
      </c>
      <c r="L136" s="751" t="s">
        <v>8723</v>
      </c>
      <c r="M136" s="751" t="s">
        <v>8723</v>
      </c>
      <c r="N136" s="751" t="s">
        <v>9886</v>
      </c>
    </row>
    <row r="137" spans="1:14" ht="72">
      <c r="A137" s="749">
        <v>136</v>
      </c>
      <c r="B137" s="749" t="s">
        <v>10023</v>
      </c>
      <c r="C137" s="749" t="s">
        <v>128</v>
      </c>
      <c r="D137" s="749" t="s">
        <v>8285</v>
      </c>
      <c r="E137" s="750" t="s">
        <v>8158</v>
      </c>
      <c r="F137" s="749" t="s">
        <v>9676</v>
      </c>
      <c r="G137" s="751" t="s">
        <v>9740</v>
      </c>
      <c r="H137" s="751" t="s">
        <v>9741</v>
      </c>
      <c r="I137" s="751" t="s">
        <v>9886</v>
      </c>
      <c r="J137" s="751" t="s">
        <v>8723</v>
      </c>
      <c r="K137" s="751" t="s">
        <v>8723</v>
      </c>
      <c r="L137" s="751" t="s">
        <v>8723</v>
      </c>
      <c r="M137" s="751" t="s">
        <v>8723</v>
      </c>
      <c r="N137" s="751" t="s">
        <v>9886</v>
      </c>
    </row>
    <row r="138" spans="1:14" ht="57.6">
      <c r="A138" s="749">
        <v>137</v>
      </c>
      <c r="B138" s="749" t="s">
        <v>10024</v>
      </c>
      <c r="C138" s="749" t="s">
        <v>129</v>
      </c>
      <c r="D138" s="749" t="s">
        <v>8285</v>
      </c>
      <c r="E138" s="750" t="s">
        <v>8159</v>
      </c>
      <c r="F138" s="749" t="s">
        <v>8684</v>
      </c>
      <c r="G138" s="751" t="s">
        <v>8833</v>
      </c>
      <c r="H138" s="751" t="s">
        <v>8834</v>
      </c>
      <c r="I138" s="751" t="s">
        <v>9886</v>
      </c>
      <c r="J138" s="751" t="s">
        <v>8723</v>
      </c>
      <c r="K138" s="751" t="s">
        <v>8723</v>
      </c>
      <c r="L138" s="751" t="s">
        <v>8723</v>
      </c>
      <c r="M138" s="751" t="s">
        <v>8723</v>
      </c>
      <c r="N138" s="751" t="s">
        <v>9886</v>
      </c>
    </row>
    <row r="139" spans="1:14" ht="43.2">
      <c r="A139" s="749">
        <v>138</v>
      </c>
      <c r="B139" s="749" t="s">
        <v>10025</v>
      </c>
      <c r="C139" s="749" t="s">
        <v>130</v>
      </c>
      <c r="D139" s="749" t="s">
        <v>8285</v>
      </c>
      <c r="E139" s="750" t="s">
        <v>8739</v>
      </c>
      <c r="F139" s="749" t="s">
        <v>8685</v>
      </c>
      <c r="G139" s="751" t="s">
        <v>8835</v>
      </c>
      <c r="H139" s="751" t="s">
        <v>8836</v>
      </c>
      <c r="I139" s="751" t="s">
        <v>9886</v>
      </c>
      <c r="J139" s="751" t="s">
        <v>8723</v>
      </c>
      <c r="K139" s="751" t="s">
        <v>8723</v>
      </c>
      <c r="L139" s="751" t="s">
        <v>8723</v>
      </c>
      <c r="M139" s="751" t="s">
        <v>8723</v>
      </c>
      <c r="N139" s="751" t="s">
        <v>9886</v>
      </c>
    </row>
    <row r="140" spans="1:14" ht="72">
      <c r="A140" s="749">
        <v>139</v>
      </c>
      <c r="B140" s="749" t="s">
        <v>10026</v>
      </c>
      <c r="C140" s="749" t="s">
        <v>131</v>
      </c>
      <c r="D140" s="749" t="s">
        <v>8285</v>
      </c>
      <c r="E140" s="750" t="s">
        <v>8160</v>
      </c>
      <c r="F140" s="749" t="s">
        <v>8686</v>
      </c>
      <c r="G140" s="751" t="s">
        <v>8837</v>
      </c>
      <c r="H140" s="751" t="s">
        <v>8838</v>
      </c>
      <c r="I140" s="751" t="s">
        <v>9886</v>
      </c>
      <c r="J140" s="751" t="s">
        <v>8723</v>
      </c>
      <c r="K140" s="751" t="s">
        <v>8723</v>
      </c>
      <c r="L140" s="751" t="s">
        <v>8723</v>
      </c>
      <c r="M140" s="751" t="s">
        <v>8723</v>
      </c>
      <c r="N140" s="751" t="s">
        <v>9886</v>
      </c>
    </row>
    <row r="141" spans="1:14" ht="28.8">
      <c r="A141" s="749">
        <v>140</v>
      </c>
      <c r="B141" s="749" t="s">
        <v>10027</v>
      </c>
      <c r="C141" s="749" t="s">
        <v>7</v>
      </c>
      <c r="D141" s="749" t="s">
        <v>8285</v>
      </c>
      <c r="E141" s="750" t="s">
        <v>8161</v>
      </c>
      <c r="F141" s="749" t="s">
        <v>8286</v>
      </c>
      <c r="G141" s="751" t="s">
        <v>9887</v>
      </c>
      <c r="H141" s="751" t="s">
        <v>9754</v>
      </c>
      <c r="I141" s="751" t="s">
        <v>9754</v>
      </c>
      <c r="J141" s="751" t="s">
        <v>9754</v>
      </c>
      <c r="K141" s="751" t="s">
        <v>9754</v>
      </c>
      <c r="L141" s="751" t="s">
        <v>9754</v>
      </c>
      <c r="M141" s="751" t="s">
        <v>9754</v>
      </c>
      <c r="N141" s="751" t="s">
        <v>9754</v>
      </c>
    </row>
    <row r="142" spans="1:14" ht="28.8">
      <c r="A142" s="749">
        <v>141</v>
      </c>
      <c r="B142" s="749" t="s">
        <v>10028</v>
      </c>
      <c r="C142" s="749" t="s">
        <v>186</v>
      </c>
      <c r="D142" s="749" t="s">
        <v>8285</v>
      </c>
      <c r="E142" s="750" t="s">
        <v>8162</v>
      </c>
      <c r="F142" s="749" t="s">
        <v>8286</v>
      </c>
      <c r="G142" s="751" t="s">
        <v>9887</v>
      </c>
      <c r="H142" s="751" t="s">
        <v>9754</v>
      </c>
      <c r="I142" s="751" t="s">
        <v>9754</v>
      </c>
      <c r="J142" s="751" t="s">
        <v>9754</v>
      </c>
      <c r="K142" s="751" t="s">
        <v>9754</v>
      </c>
      <c r="L142" s="751" t="s">
        <v>9754</v>
      </c>
      <c r="M142" s="751" t="s">
        <v>9754</v>
      </c>
      <c r="N142" s="751" t="s">
        <v>9754</v>
      </c>
    </row>
    <row r="143" spans="1:14" ht="28.8">
      <c r="A143" s="749">
        <v>142</v>
      </c>
      <c r="B143" s="749" t="s">
        <v>10029</v>
      </c>
      <c r="C143" s="749" t="s">
        <v>187</v>
      </c>
      <c r="D143" s="749" t="s">
        <v>8285</v>
      </c>
      <c r="E143" s="750" t="s">
        <v>8163</v>
      </c>
      <c r="F143" s="749" t="s">
        <v>8286</v>
      </c>
      <c r="G143" s="751" t="s">
        <v>9887</v>
      </c>
      <c r="H143" s="751" t="s">
        <v>9754</v>
      </c>
      <c r="I143" s="751" t="s">
        <v>9754</v>
      </c>
      <c r="J143" s="751" t="s">
        <v>9754</v>
      </c>
      <c r="K143" s="751" t="s">
        <v>9754</v>
      </c>
      <c r="L143" s="751" t="s">
        <v>9754</v>
      </c>
      <c r="M143" s="751" t="s">
        <v>9754</v>
      </c>
      <c r="N143" s="751" t="s">
        <v>9754</v>
      </c>
    </row>
    <row r="144" spans="1:14" ht="28.8">
      <c r="A144" s="749">
        <v>143</v>
      </c>
      <c r="B144" s="749" t="s">
        <v>10030</v>
      </c>
      <c r="C144" s="749" t="s">
        <v>188</v>
      </c>
      <c r="D144" s="749" t="s">
        <v>8285</v>
      </c>
      <c r="E144" s="750" t="s">
        <v>8164</v>
      </c>
      <c r="F144" s="749" t="s">
        <v>8286</v>
      </c>
      <c r="G144" s="751" t="s">
        <v>9887</v>
      </c>
      <c r="H144" s="751" t="s">
        <v>9754</v>
      </c>
      <c r="I144" s="751" t="s">
        <v>9754</v>
      </c>
      <c r="J144" s="751" t="s">
        <v>9754</v>
      </c>
      <c r="K144" s="751" t="s">
        <v>9754</v>
      </c>
      <c r="L144" s="751" t="s">
        <v>9754</v>
      </c>
      <c r="M144" s="751" t="s">
        <v>9754</v>
      </c>
      <c r="N144" s="751" t="s">
        <v>9754</v>
      </c>
    </row>
    <row r="145" spans="1:14" ht="28.8">
      <c r="A145" s="749">
        <v>144</v>
      </c>
      <c r="B145" s="749" t="s">
        <v>10031</v>
      </c>
      <c r="C145" s="749" t="s">
        <v>189</v>
      </c>
      <c r="D145" s="749" t="s">
        <v>8285</v>
      </c>
      <c r="E145" s="750" t="s">
        <v>8165</v>
      </c>
      <c r="F145" s="749" t="s">
        <v>8286</v>
      </c>
      <c r="G145" s="751" t="s">
        <v>9887</v>
      </c>
      <c r="H145" s="751" t="s">
        <v>9754</v>
      </c>
      <c r="I145" s="751" t="s">
        <v>9754</v>
      </c>
      <c r="J145" s="751" t="s">
        <v>9754</v>
      </c>
      <c r="K145" s="751" t="s">
        <v>9754</v>
      </c>
      <c r="L145" s="751" t="s">
        <v>9754</v>
      </c>
      <c r="M145" s="751" t="s">
        <v>9754</v>
      </c>
      <c r="N145" s="751" t="s">
        <v>9754</v>
      </c>
    </row>
    <row r="146" spans="1:14" ht="28.8">
      <c r="A146" s="749">
        <v>145</v>
      </c>
      <c r="B146" s="749" t="s">
        <v>10032</v>
      </c>
      <c r="C146" s="749" t="s">
        <v>190</v>
      </c>
      <c r="D146" s="749" t="s">
        <v>8285</v>
      </c>
      <c r="E146" s="750" t="s">
        <v>8166</v>
      </c>
      <c r="F146" s="749" t="s">
        <v>8286</v>
      </c>
      <c r="G146" s="751" t="s">
        <v>9887</v>
      </c>
      <c r="H146" s="751" t="s">
        <v>9754</v>
      </c>
      <c r="I146" s="751" t="s">
        <v>9754</v>
      </c>
      <c r="J146" s="751" t="s">
        <v>9754</v>
      </c>
      <c r="K146" s="751" t="s">
        <v>9754</v>
      </c>
      <c r="L146" s="751" t="s">
        <v>9754</v>
      </c>
      <c r="M146" s="751" t="s">
        <v>9754</v>
      </c>
      <c r="N146" s="751" t="s">
        <v>9754</v>
      </c>
    </row>
    <row r="147" spans="1:14" ht="28.8">
      <c r="A147" s="749">
        <v>146</v>
      </c>
      <c r="B147" s="749" t="s">
        <v>10033</v>
      </c>
      <c r="C147" s="749" t="s">
        <v>191</v>
      </c>
      <c r="D147" s="749" t="s">
        <v>8285</v>
      </c>
      <c r="E147" s="750" t="s">
        <v>8167</v>
      </c>
      <c r="F147" s="749" t="s">
        <v>8286</v>
      </c>
      <c r="G147" s="751" t="s">
        <v>9887</v>
      </c>
      <c r="H147" s="751" t="s">
        <v>9754</v>
      </c>
      <c r="I147" s="751" t="s">
        <v>9754</v>
      </c>
      <c r="J147" s="751" t="s">
        <v>9754</v>
      </c>
      <c r="K147" s="751" t="s">
        <v>9754</v>
      </c>
      <c r="L147" s="751" t="s">
        <v>9754</v>
      </c>
      <c r="M147" s="751" t="s">
        <v>9754</v>
      </c>
      <c r="N147" s="751" t="s">
        <v>9754</v>
      </c>
    </row>
    <row r="148" spans="1:14" ht="28.8">
      <c r="A148" s="749">
        <v>147</v>
      </c>
      <c r="B148" s="749" t="s">
        <v>10034</v>
      </c>
      <c r="C148" s="749" t="s">
        <v>174</v>
      </c>
      <c r="D148" s="749" t="s">
        <v>8285</v>
      </c>
      <c r="E148" s="750" t="s">
        <v>8168</v>
      </c>
      <c r="F148" s="749" t="s">
        <v>8286</v>
      </c>
      <c r="G148" s="751" t="s">
        <v>9887</v>
      </c>
      <c r="H148" s="751" t="s">
        <v>9754</v>
      </c>
      <c r="I148" s="751" t="s">
        <v>9754</v>
      </c>
      <c r="J148" s="751" t="s">
        <v>9754</v>
      </c>
      <c r="K148" s="751" t="s">
        <v>9754</v>
      </c>
      <c r="L148" s="751" t="s">
        <v>9754</v>
      </c>
      <c r="M148" s="751" t="s">
        <v>9754</v>
      </c>
      <c r="N148" s="751" t="s">
        <v>9754</v>
      </c>
    </row>
    <row r="149" spans="1:14" ht="28.8">
      <c r="A149" s="749">
        <v>148</v>
      </c>
      <c r="B149" s="749" t="s">
        <v>10035</v>
      </c>
      <c r="C149" s="754" t="s">
        <v>192</v>
      </c>
      <c r="D149" s="749" t="s">
        <v>8285</v>
      </c>
      <c r="E149" s="750" t="s">
        <v>8169</v>
      </c>
      <c r="F149" s="749" t="s">
        <v>8286</v>
      </c>
      <c r="G149" s="751" t="s">
        <v>9887</v>
      </c>
      <c r="H149" s="751" t="s">
        <v>9754</v>
      </c>
      <c r="I149" s="751" t="s">
        <v>9754</v>
      </c>
      <c r="J149" s="751" t="s">
        <v>9754</v>
      </c>
      <c r="K149" s="751" t="s">
        <v>9754</v>
      </c>
      <c r="L149" s="751" t="s">
        <v>9754</v>
      </c>
      <c r="M149" s="751" t="s">
        <v>9754</v>
      </c>
      <c r="N149" s="751" t="s">
        <v>9754</v>
      </c>
    </row>
    <row r="150" spans="1:14" ht="28.8">
      <c r="A150" s="749">
        <v>149</v>
      </c>
      <c r="B150" s="749" t="s">
        <v>10036</v>
      </c>
      <c r="C150" s="749" t="s">
        <v>193</v>
      </c>
      <c r="D150" s="749" t="s">
        <v>8285</v>
      </c>
      <c r="E150" s="750" t="s">
        <v>8170</v>
      </c>
      <c r="F150" s="749" t="s">
        <v>8286</v>
      </c>
      <c r="G150" s="751" t="s">
        <v>9887</v>
      </c>
      <c r="H150" s="751" t="s">
        <v>9754</v>
      </c>
      <c r="I150" s="751" t="s">
        <v>9754</v>
      </c>
      <c r="J150" s="751" t="s">
        <v>9754</v>
      </c>
      <c r="K150" s="751" t="s">
        <v>9754</v>
      </c>
      <c r="L150" s="751" t="s">
        <v>9754</v>
      </c>
      <c r="M150" s="751" t="s">
        <v>9754</v>
      </c>
      <c r="N150" s="751" t="s">
        <v>9754</v>
      </c>
    </row>
    <row r="151" spans="1:14" ht="28.8">
      <c r="A151" s="749">
        <v>150</v>
      </c>
      <c r="B151" s="749" t="s">
        <v>10037</v>
      </c>
      <c r="C151" s="749" t="s">
        <v>175</v>
      </c>
      <c r="D151" s="749" t="s">
        <v>8285</v>
      </c>
      <c r="E151" s="750" t="s">
        <v>8171</v>
      </c>
      <c r="F151" s="749" t="s">
        <v>8286</v>
      </c>
      <c r="G151" s="751" t="s">
        <v>9887</v>
      </c>
      <c r="H151" s="751" t="s">
        <v>9754</v>
      </c>
      <c r="I151" s="751" t="s">
        <v>9754</v>
      </c>
      <c r="J151" s="751" t="s">
        <v>9754</v>
      </c>
      <c r="K151" s="751" t="s">
        <v>9754</v>
      </c>
      <c r="L151" s="751" t="s">
        <v>9754</v>
      </c>
      <c r="M151" s="751" t="s">
        <v>9754</v>
      </c>
      <c r="N151" s="751" t="s">
        <v>9754</v>
      </c>
    </row>
    <row r="152" spans="1:14" ht="28.8">
      <c r="A152" s="749">
        <v>151</v>
      </c>
      <c r="B152" s="749" t="s">
        <v>10038</v>
      </c>
      <c r="C152" s="749" t="s">
        <v>146</v>
      </c>
      <c r="D152" s="749" t="s">
        <v>8285</v>
      </c>
      <c r="E152" s="750" t="s">
        <v>8172</v>
      </c>
      <c r="F152" s="749" t="s">
        <v>8286</v>
      </c>
      <c r="G152" s="751" t="s">
        <v>9887</v>
      </c>
      <c r="H152" s="751" t="s">
        <v>9754</v>
      </c>
      <c r="I152" s="751" t="s">
        <v>9754</v>
      </c>
      <c r="J152" s="751" t="s">
        <v>9754</v>
      </c>
      <c r="K152" s="751" t="s">
        <v>9754</v>
      </c>
      <c r="L152" s="751" t="s">
        <v>9754</v>
      </c>
      <c r="M152" s="751" t="s">
        <v>9754</v>
      </c>
      <c r="N152" s="751" t="s">
        <v>9754</v>
      </c>
    </row>
    <row r="153" spans="1:14" ht="28.8">
      <c r="A153" s="749">
        <v>152</v>
      </c>
      <c r="B153" s="749" t="s">
        <v>10039</v>
      </c>
      <c r="C153" s="749" t="s">
        <v>147</v>
      </c>
      <c r="D153" s="749" t="s">
        <v>8285</v>
      </c>
      <c r="E153" s="750" t="s">
        <v>8173</v>
      </c>
      <c r="F153" s="749" t="s">
        <v>8286</v>
      </c>
      <c r="G153" s="751" t="s">
        <v>9887</v>
      </c>
      <c r="H153" s="751" t="s">
        <v>9754</v>
      </c>
      <c r="I153" s="751" t="s">
        <v>9754</v>
      </c>
      <c r="J153" s="751" t="s">
        <v>9754</v>
      </c>
      <c r="K153" s="751" t="s">
        <v>9754</v>
      </c>
      <c r="L153" s="751" t="s">
        <v>9754</v>
      </c>
      <c r="M153" s="751" t="s">
        <v>9754</v>
      </c>
      <c r="N153" s="751" t="s">
        <v>9754</v>
      </c>
    </row>
    <row r="154" spans="1:14" ht="28.8">
      <c r="A154" s="749">
        <v>153</v>
      </c>
      <c r="B154" s="749" t="s">
        <v>10040</v>
      </c>
      <c r="C154" s="749" t="s">
        <v>148</v>
      </c>
      <c r="D154" s="749" t="s">
        <v>8285</v>
      </c>
      <c r="E154" s="750" t="s">
        <v>8174</v>
      </c>
      <c r="F154" s="749" t="s">
        <v>8286</v>
      </c>
      <c r="G154" s="751" t="s">
        <v>9887</v>
      </c>
      <c r="H154" s="751" t="s">
        <v>9754</v>
      </c>
      <c r="I154" s="751" t="s">
        <v>9754</v>
      </c>
      <c r="J154" s="751" t="s">
        <v>9754</v>
      </c>
      <c r="K154" s="751" t="s">
        <v>9754</v>
      </c>
      <c r="L154" s="751" t="s">
        <v>9754</v>
      </c>
      <c r="M154" s="751" t="s">
        <v>9754</v>
      </c>
      <c r="N154" s="751" t="s">
        <v>9754</v>
      </c>
    </row>
    <row r="155" spans="1:14" ht="28.8">
      <c r="A155" s="749">
        <v>154</v>
      </c>
      <c r="B155" s="749" t="s">
        <v>10041</v>
      </c>
      <c r="C155" s="749" t="s">
        <v>149</v>
      </c>
      <c r="D155" s="749" t="s">
        <v>8285</v>
      </c>
      <c r="E155" s="750" t="s">
        <v>8175</v>
      </c>
      <c r="F155" s="749" t="s">
        <v>8286</v>
      </c>
      <c r="G155" s="751" t="s">
        <v>9887</v>
      </c>
      <c r="H155" s="751" t="s">
        <v>9754</v>
      </c>
      <c r="I155" s="751" t="s">
        <v>9754</v>
      </c>
      <c r="J155" s="751" t="s">
        <v>9754</v>
      </c>
      <c r="K155" s="751" t="s">
        <v>9754</v>
      </c>
      <c r="L155" s="751" t="s">
        <v>9754</v>
      </c>
      <c r="M155" s="751" t="s">
        <v>9754</v>
      </c>
      <c r="N155" s="751" t="s">
        <v>9754</v>
      </c>
    </row>
    <row r="156" spans="1:14" ht="28.8">
      <c r="A156" s="749">
        <v>155</v>
      </c>
      <c r="B156" s="749" t="s">
        <v>10042</v>
      </c>
      <c r="C156" s="749" t="s">
        <v>150</v>
      </c>
      <c r="D156" s="749" t="s">
        <v>8285</v>
      </c>
      <c r="E156" s="750" t="s">
        <v>8176</v>
      </c>
      <c r="F156" s="749" t="s">
        <v>8286</v>
      </c>
      <c r="G156" s="751" t="s">
        <v>9887</v>
      </c>
      <c r="H156" s="751" t="s">
        <v>9754</v>
      </c>
      <c r="I156" s="751" t="s">
        <v>9754</v>
      </c>
      <c r="J156" s="751" t="s">
        <v>9754</v>
      </c>
      <c r="K156" s="751" t="s">
        <v>9754</v>
      </c>
      <c r="L156" s="751" t="s">
        <v>9754</v>
      </c>
      <c r="M156" s="751" t="s">
        <v>9754</v>
      </c>
      <c r="N156" s="751" t="s">
        <v>9754</v>
      </c>
    </row>
    <row r="157" spans="1:14" ht="43.2">
      <c r="A157" s="749">
        <v>156</v>
      </c>
      <c r="B157" s="749" t="s">
        <v>10043</v>
      </c>
      <c r="C157" s="749" t="s">
        <v>194</v>
      </c>
      <c r="D157" s="749" t="s">
        <v>8285</v>
      </c>
      <c r="E157" s="750" t="s">
        <v>8177</v>
      </c>
      <c r="F157" s="749" t="s">
        <v>8286</v>
      </c>
      <c r="G157" s="751" t="s">
        <v>9887</v>
      </c>
      <c r="H157" s="751" t="s">
        <v>9754</v>
      </c>
      <c r="I157" s="751" t="s">
        <v>9754</v>
      </c>
      <c r="J157" s="751" t="s">
        <v>9754</v>
      </c>
      <c r="K157" s="751" t="s">
        <v>9754</v>
      </c>
      <c r="L157" s="751" t="s">
        <v>9754</v>
      </c>
      <c r="M157" s="751" t="s">
        <v>9754</v>
      </c>
      <c r="N157" s="751" t="s">
        <v>9754</v>
      </c>
    </row>
    <row r="158" spans="1:14" ht="28.8">
      <c r="A158" s="749">
        <v>157</v>
      </c>
      <c r="B158" s="749" t="s">
        <v>10044</v>
      </c>
      <c r="C158" s="749" t="s">
        <v>195</v>
      </c>
      <c r="D158" s="749" t="s">
        <v>8285</v>
      </c>
      <c r="E158" s="750" t="s">
        <v>8178</v>
      </c>
      <c r="F158" s="749" t="s">
        <v>8286</v>
      </c>
      <c r="G158" s="751" t="s">
        <v>9887</v>
      </c>
      <c r="H158" s="751" t="s">
        <v>9754</v>
      </c>
      <c r="I158" s="751" t="s">
        <v>9754</v>
      </c>
      <c r="J158" s="751" t="s">
        <v>9754</v>
      </c>
      <c r="K158" s="751" t="s">
        <v>9754</v>
      </c>
      <c r="L158" s="751" t="s">
        <v>9754</v>
      </c>
      <c r="M158" s="751" t="s">
        <v>9754</v>
      </c>
      <c r="N158" s="751" t="s">
        <v>9754</v>
      </c>
    </row>
    <row r="159" spans="1:14" ht="28.8">
      <c r="A159" s="749">
        <v>158</v>
      </c>
      <c r="B159" s="749" t="s">
        <v>10045</v>
      </c>
      <c r="C159" s="749" t="s">
        <v>196</v>
      </c>
      <c r="D159" s="749" t="s">
        <v>8285</v>
      </c>
      <c r="E159" s="750" t="s">
        <v>8179</v>
      </c>
      <c r="F159" s="749" t="s">
        <v>8286</v>
      </c>
      <c r="G159" s="751" t="s">
        <v>9887</v>
      </c>
      <c r="H159" s="751" t="s">
        <v>9754</v>
      </c>
      <c r="I159" s="751" t="s">
        <v>9754</v>
      </c>
      <c r="J159" s="751" t="s">
        <v>9754</v>
      </c>
      <c r="K159" s="751" t="s">
        <v>9754</v>
      </c>
      <c r="L159" s="751" t="s">
        <v>9754</v>
      </c>
      <c r="M159" s="751" t="s">
        <v>9754</v>
      </c>
      <c r="N159" s="751" t="s">
        <v>9754</v>
      </c>
    </row>
    <row r="160" spans="1:14" ht="28.8">
      <c r="A160" s="749">
        <v>159</v>
      </c>
      <c r="B160" s="749" t="s">
        <v>10046</v>
      </c>
      <c r="C160" s="749" t="s">
        <v>197</v>
      </c>
      <c r="D160" s="749" t="s">
        <v>8285</v>
      </c>
      <c r="E160" s="750" t="s">
        <v>8180</v>
      </c>
      <c r="F160" s="749" t="s">
        <v>8286</v>
      </c>
      <c r="G160" s="751" t="s">
        <v>9887</v>
      </c>
      <c r="H160" s="751" t="s">
        <v>9754</v>
      </c>
      <c r="I160" s="751" t="s">
        <v>9754</v>
      </c>
      <c r="J160" s="751" t="s">
        <v>9754</v>
      </c>
      <c r="K160" s="751" t="s">
        <v>9754</v>
      </c>
      <c r="L160" s="751" t="s">
        <v>9754</v>
      </c>
      <c r="M160" s="751" t="s">
        <v>9754</v>
      </c>
      <c r="N160" s="751" t="s">
        <v>9754</v>
      </c>
    </row>
    <row r="161" spans="1:14" ht="28.8">
      <c r="A161" s="749">
        <v>160</v>
      </c>
      <c r="B161" s="749" t="s">
        <v>10047</v>
      </c>
      <c r="C161" s="749" t="s">
        <v>183</v>
      </c>
      <c r="D161" s="749" t="s">
        <v>8285</v>
      </c>
      <c r="E161" s="750" t="s">
        <v>8181</v>
      </c>
      <c r="F161" s="749" t="s">
        <v>8286</v>
      </c>
      <c r="G161" s="751" t="s">
        <v>9887</v>
      </c>
      <c r="H161" s="751" t="s">
        <v>9754</v>
      </c>
      <c r="I161" s="751" t="s">
        <v>9754</v>
      </c>
      <c r="J161" s="751" t="s">
        <v>9754</v>
      </c>
      <c r="K161" s="751" t="s">
        <v>9754</v>
      </c>
      <c r="L161" s="751" t="s">
        <v>9754</v>
      </c>
      <c r="M161" s="751" t="s">
        <v>9754</v>
      </c>
      <c r="N161" s="751" t="s">
        <v>9754</v>
      </c>
    </row>
    <row r="162" spans="1:14" ht="28.8">
      <c r="A162" s="749">
        <v>161</v>
      </c>
      <c r="B162" s="749" t="s">
        <v>10048</v>
      </c>
      <c r="C162" s="749" t="s">
        <v>198</v>
      </c>
      <c r="D162" s="749" t="s">
        <v>8285</v>
      </c>
      <c r="E162" s="750" t="s">
        <v>8182</v>
      </c>
      <c r="F162" s="749" t="s">
        <v>8286</v>
      </c>
      <c r="G162" s="751" t="s">
        <v>9887</v>
      </c>
      <c r="H162" s="751" t="s">
        <v>9754</v>
      </c>
      <c r="I162" s="751" t="s">
        <v>9754</v>
      </c>
      <c r="J162" s="751" t="s">
        <v>9754</v>
      </c>
      <c r="K162" s="751" t="s">
        <v>9754</v>
      </c>
      <c r="L162" s="751" t="s">
        <v>9754</v>
      </c>
      <c r="M162" s="751" t="s">
        <v>9754</v>
      </c>
      <c r="N162" s="751" t="s">
        <v>9754</v>
      </c>
    </row>
    <row r="163" spans="1:14" ht="28.8">
      <c r="A163" s="749">
        <v>162</v>
      </c>
      <c r="B163" s="749" t="s">
        <v>10049</v>
      </c>
      <c r="C163" s="749" t="s">
        <v>173</v>
      </c>
      <c r="D163" s="749" t="s">
        <v>8285</v>
      </c>
      <c r="E163" s="750" t="s">
        <v>8183</v>
      </c>
      <c r="F163" s="749" t="s">
        <v>8286</v>
      </c>
      <c r="G163" s="751" t="s">
        <v>9887</v>
      </c>
      <c r="H163" s="751" t="s">
        <v>9754</v>
      </c>
      <c r="I163" s="751" t="s">
        <v>9754</v>
      </c>
      <c r="J163" s="751" t="s">
        <v>9754</v>
      </c>
      <c r="K163" s="751" t="s">
        <v>9754</v>
      </c>
      <c r="L163" s="751" t="s">
        <v>9754</v>
      </c>
      <c r="M163" s="751" t="s">
        <v>9754</v>
      </c>
      <c r="N163" s="751" t="s">
        <v>9754</v>
      </c>
    </row>
    <row r="164" spans="1:14" ht="28.8">
      <c r="A164" s="749">
        <v>163</v>
      </c>
      <c r="B164" s="749" t="s">
        <v>10050</v>
      </c>
      <c r="C164" s="749" t="s">
        <v>176</v>
      </c>
      <c r="D164" s="749" t="s">
        <v>8285</v>
      </c>
      <c r="E164" s="750" t="s">
        <v>8184</v>
      </c>
      <c r="F164" s="749" t="s">
        <v>8287</v>
      </c>
      <c r="G164" s="751" t="s">
        <v>9887</v>
      </c>
      <c r="H164" s="751" t="s">
        <v>9754</v>
      </c>
      <c r="I164" s="751" t="s">
        <v>9754</v>
      </c>
      <c r="J164" s="751" t="s">
        <v>9754</v>
      </c>
      <c r="K164" s="751" t="s">
        <v>9754</v>
      </c>
      <c r="L164" s="751" t="s">
        <v>9754</v>
      </c>
      <c r="M164" s="751" t="s">
        <v>9754</v>
      </c>
      <c r="N164" s="751" t="s">
        <v>9754</v>
      </c>
    </row>
    <row r="165" spans="1:14" ht="28.8">
      <c r="A165" s="749">
        <v>164</v>
      </c>
      <c r="B165" s="749" t="s">
        <v>10051</v>
      </c>
      <c r="C165" s="749" t="s">
        <v>177</v>
      </c>
      <c r="D165" s="749" t="s">
        <v>8285</v>
      </c>
      <c r="E165" s="750" t="s">
        <v>8185</v>
      </c>
      <c r="F165" s="749" t="s">
        <v>8287</v>
      </c>
      <c r="G165" s="751" t="s">
        <v>9887</v>
      </c>
      <c r="H165" s="751" t="s">
        <v>9754</v>
      </c>
      <c r="I165" s="751" t="s">
        <v>9754</v>
      </c>
      <c r="J165" s="751" t="s">
        <v>9754</v>
      </c>
      <c r="K165" s="751" t="s">
        <v>9754</v>
      </c>
      <c r="L165" s="751" t="s">
        <v>9754</v>
      </c>
      <c r="M165" s="751" t="s">
        <v>9754</v>
      </c>
      <c r="N165" s="751" t="s">
        <v>9754</v>
      </c>
    </row>
    <row r="166" spans="1:14" ht="28.8">
      <c r="A166" s="749">
        <v>165</v>
      </c>
      <c r="B166" s="749" t="s">
        <v>10052</v>
      </c>
      <c r="C166" s="749" t="s">
        <v>151</v>
      </c>
      <c r="D166" s="749" t="s">
        <v>8285</v>
      </c>
      <c r="E166" s="750" t="s">
        <v>8186</v>
      </c>
      <c r="F166" s="749" t="s">
        <v>8287</v>
      </c>
      <c r="G166" s="751" t="s">
        <v>9887</v>
      </c>
      <c r="H166" s="751" t="s">
        <v>9754</v>
      </c>
      <c r="I166" s="751" t="s">
        <v>9754</v>
      </c>
      <c r="J166" s="751" t="s">
        <v>9754</v>
      </c>
      <c r="K166" s="751" t="s">
        <v>9754</v>
      </c>
      <c r="L166" s="751" t="s">
        <v>9754</v>
      </c>
      <c r="M166" s="751" t="s">
        <v>9754</v>
      </c>
      <c r="N166" s="751" t="s">
        <v>9754</v>
      </c>
    </row>
    <row r="167" spans="1:14" ht="28.8">
      <c r="A167" s="749">
        <v>166</v>
      </c>
      <c r="B167" s="749" t="s">
        <v>10053</v>
      </c>
      <c r="C167" s="749" t="s">
        <v>178</v>
      </c>
      <c r="D167" s="749" t="s">
        <v>8285</v>
      </c>
      <c r="E167" s="750" t="s">
        <v>8187</v>
      </c>
      <c r="F167" s="749" t="s">
        <v>8287</v>
      </c>
      <c r="G167" s="751" t="s">
        <v>9887</v>
      </c>
      <c r="H167" s="751" t="s">
        <v>9754</v>
      </c>
      <c r="I167" s="751" t="s">
        <v>9754</v>
      </c>
      <c r="J167" s="751" t="s">
        <v>9754</v>
      </c>
      <c r="K167" s="751" t="s">
        <v>9754</v>
      </c>
      <c r="L167" s="751" t="s">
        <v>9754</v>
      </c>
      <c r="M167" s="751" t="s">
        <v>9754</v>
      </c>
      <c r="N167" s="751" t="s">
        <v>9754</v>
      </c>
    </row>
    <row r="168" spans="1:14" ht="28.8">
      <c r="A168" s="749">
        <v>167</v>
      </c>
      <c r="B168" s="749" t="s">
        <v>10054</v>
      </c>
      <c r="C168" s="754" t="s">
        <v>179</v>
      </c>
      <c r="D168" s="749" t="s">
        <v>8285</v>
      </c>
      <c r="E168" s="750" t="s">
        <v>8188</v>
      </c>
      <c r="F168" s="749" t="s">
        <v>8287</v>
      </c>
      <c r="G168" s="751" t="s">
        <v>9887</v>
      </c>
      <c r="H168" s="751" t="s">
        <v>9754</v>
      </c>
      <c r="I168" s="751" t="s">
        <v>9754</v>
      </c>
      <c r="J168" s="751" t="s">
        <v>9754</v>
      </c>
      <c r="K168" s="751" t="s">
        <v>9754</v>
      </c>
      <c r="L168" s="751" t="s">
        <v>9754</v>
      </c>
      <c r="M168" s="751" t="s">
        <v>9754</v>
      </c>
      <c r="N168" s="751" t="s">
        <v>9754</v>
      </c>
    </row>
    <row r="169" spans="1:14" ht="28.8">
      <c r="A169" s="749">
        <v>168</v>
      </c>
      <c r="B169" s="749" t="s">
        <v>10055</v>
      </c>
      <c r="C169" s="754" t="s">
        <v>152</v>
      </c>
      <c r="D169" s="749" t="s">
        <v>8285</v>
      </c>
      <c r="E169" s="750" t="s">
        <v>8189</v>
      </c>
      <c r="F169" s="749" t="s">
        <v>8287</v>
      </c>
      <c r="G169" s="751" t="s">
        <v>9887</v>
      </c>
      <c r="H169" s="751" t="s">
        <v>9754</v>
      </c>
      <c r="I169" s="751" t="s">
        <v>9754</v>
      </c>
      <c r="J169" s="751" t="s">
        <v>9754</v>
      </c>
      <c r="K169" s="751" t="s">
        <v>9754</v>
      </c>
      <c r="L169" s="751" t="s">
        <v>9754</v>
      </c>
      <c r="M169" s="751" t="s">
        <v>9754</v>
      </c>
      <c r="N169" s="751" t="s">
        <v>9754</v>
      </c>
    </row>
    <row r="170" spans="1:14" ht="28.8">
      <c r="A170" s="749">
        <v>169</v>
      </c>
      <c r="B170" s="749" t="s">
        <v>10056</v>
      </c>
      <c r="C170" s="754" t="s">
        <v>153</v>
      </c>
      <c r="D170" s="749" t="s">
        <v>8285</v>
      </c>
      <c r="E170" s="750" t="s">
        <v>8190</v>
      </c>
      <c r="F170" s="749" t="s">
        <v>8287</v>
      </c>
      <c r="G170" s="751" t="s">
        <v>9887</v>
      </c>
      <c r="H170" s="751" t="s">
        <v>9754</v>
      </c>
      <c r="I170" s="751" t="s">
        <v>9754</v>
      </c>
      <c r="J170" s="751" t="s">
        <v>9754</v>
      </c>
      <c r="K170" s="751" t="s">
        <v>9754</v>
      </c>
      <c r="L170" s="751" t="s">
        <v>9754</v>
      </c>
      <c r="M170" s="751" t="s">
        <v>9754</v>
      </c>
      <c r="N170" s="751" t="s">
        <v>9754</v>
      </c>
    </row>
    <row r="171" spans="1:14" ht="28.8">
      <c r="A171" s="749">
        <v>170</v>
      </c>
      <c r="B171" s="749" t="s">
        <v>10057</v>
      </c>
      <c r="C171" s="754" t="s">
        <v>154</v>
      </c>
      <c r="D171" s="749" t="s">
        <v>8285</v>
      </c>
      <c r="E171" s="750" t="s">
        <v>8191</v>
      </c>
      <c r="F171" s="749" t="s">
        <v>8287</v>
      </c>
      <c r="G171" s="751" t="s">
        <v>9887</v>
      </c>
      <c r="H171" s="751" t="s">
        <v>9754</v>
      </c>
      <c r="I171" s="751" t="s">
        <v>9754</v>
      </c>
      <c r="J171" s="751" t="s">
        <v>9754</v>
      </c>
      <c r="K171" s="751" t="s">
        <v>9754</v>
      </c>
      <c r="L171" s="751" t="s">
        <v>9754</v>
      </c>
      <c r="M171" s="751" t="s">
        <v>9754</v>
      </c>
      <c r="N171" s="751" t="s">
        <v>9754</v>
      </c>
    </row>
    <row r="172" spans="1:14" ht="28.8">
      <c r="A172" s="749">
        <v>171</v>
      </c>
      <c r="B172" s="749" t="s">
        <v>10058</v>
      </c>
      <c r="C172" s="754" t="s">
        <v>155</v>
      </c>
      <c r="D172" s="749" t="s">
        <v>8285</v>
      </c>
      <c r="E172" s="750" t="s">
        <v>8192</v>
      </c>
      <c r="F172" s="749" t="s">
        <v>8287</v>
      </c>
      <c r="G172" s="751" t="s">
        <v>9887</v>
      </c>
      <c r="H172" s="751" t="s">
        <v>9754</v>
      </c>
      <c r="I172" s="751" t="s">
        <v>9754</v>
      </c>
      <c r="J172" s="751" t="s">
        <v>9754</v>
      </c>
      <c r="K172" s="751" t="s">
        <v>9754</v>
      </c>
      <c r="L172" s="751" t="s">
        <v>9754</v>
      </c>
      <c r="M172" s="751" t="s">
        <v>9754</v>
      </c>
      <c r="N172" s="751" t="s">
        <v>9754</v>
      </c>
    </row>
    <row r="173" spans="1:14" ht="28.8">
      <c r="A173" s="749">
        <v>172</v>
      </c>
      <c r="B173" s="749" t="s">
        <v>10059</v>
      </c>
      <c r="C173" s="754" t="s">
        <v>156</v>
      </c>
      <c r="D173" s="749" t="s">
        <v>8285</v>
      </c>
      <c r="E173" s="750" t="s">
        <v>8193</v>
      </c>
      <c r="F173" s="749" t="s">
        <v>8287</v>
      </c>
      <c r="G173" s="751" t="s">
        <v>9887</v>
      </c>
      <c r="H173" s="751" t="s">
        <v>9754</v>
      </c>
      <c r="I173" s="751" t="s">
        <v>9754</v>
      </c>
      <c r="J173" s="751" t="s">
        <v>9754</v>
      </c>
      <c r="K173" s="751" t="s">
        <v>9754</v>
      </c>
      <c r="L173" s="751" t="s">
        <v>9754</v>
      </c>
      <c r="M173" s="751" t="s">
        <v>9754</v>
      </c>
      <c r="N173" s="751" t="s">
        <v>9754</v>
      </c>
    </row>
    <row r="174" spans="1:14" ht="28.8">
      <c r="A174" s="749">
        <v>173</v>
      </c>
      <c r="B174" s="749" t="s">
        <v>10060</v>
      </c>
      <c r="C174" s="749" t="s">
        <v>185</v>
      </c>
      <c r="D174" s="749" t="s">
        <v>8285</v>
      </c>
      <c r="E174" s="750" t="s">
        <v>8194</v>
      </c>
      <c r="F174" s="749" t="s">
        <v>8287</v>
      </c>
      <c r="G174" s="751" t="s">
        <v>9887</v>
      </c>
      <c r="H174" s="751" t="s">
        <v>9754</v>
      </c>
      <c r="I174" s="751" t="s">
        <v>9754</v>
      </c>
      <c r="J174" s="751" t="s">
        <v>9754</v>
      </c>
      <c r="K174" s="751" t="s">
        <v>9754</v>
      </c>
      <c r="L174" s="751" t="s">
        <v>9754</v>
      </c>
      <c r="M174" s="751" t="s">
        <v>9754</v>
      </c>
      <c r="N174" s="751" t="s">
        <v>9754</v>
      </c>
    </row>
    <row r="175" spans="1:14" ht="28.8">
      <c r="A175" s="749">
        <v>174</v>
      </c>
      <c r="B175" s="749" t="s">
        <v>10061</v>
      </c>
      <c r="C175" s="749" t="s">
        <v>157</v>
      </c>
      <c r="D175" s="749" t="s">
        <v>8285</v>
      </c>
      <c r="E175" s="750" t="s">
        <v>8195</v>
      </c>
      <c r="F175" s="749" t="s">
        <v>8287</v>
      </c>
      <c r="G175" s="751" t="s">
        <v>9887</v>
      </c>
      <c r="H175" s="751" t="s">
        <v>9754</v>
      </c>
      <c r="I175" s="751" t="s">
        <v>9754</v>
      </c>
      <c r="J175" s="751" t="s">
        <v>9754</v>
      </c>
      <c r="K175" s="751" t="s">
        <v>9754</v>
      </c>
      <c r="L175" s="751" t="s">
        <v>9754</v>
      </c>
      <c r="M175" s="751" t="s">
        <v>9754</v>
      </c>
      <c r="N175" s="751" t="s">
        <v>9754</v>
      </c>
    </row>
    <row r="176" spans="1:14" ht="28.8">
      <c r="A176" s="749">
        <v>175</v>
      </c>
      <c r="B176" s="749" t="s">
        <v>10062</v>
      </c>
      <c r="C176" s="749" t="s">
        <v>158</v>
      </c>
      <c r="D176" s="749" t="s">
        <v>8285</v>
      </c>
      <c r="E176" s="750" t="s">
        <v>8196</v>
      </c>
      <c r="F176" s="749" t="s">
        <v>8287</v>
      </c>
      <c r="G176" s="751" t="s">
        <v>9887</v>
      </c>
      <c r="H176" s="751" t="s">
        <v>9754</v>
      </c>
      <c r="I176" s="751" t="s">
        <v>9754</v>
      </c>
      <c r="J176" s="751" t="s">
        <v>9754</v>
      </c>
      <c r="K176" s="751" t="s">
        <v>9754</v>
      </c>
      <c r="L176" s="751" t="s">
        <v>9754</v>
      </c>
      <c r="M176" s="751" t="s">
        <v>9754</v>
      </c>
      <c r="N176" s="751" t="s">
        <v>9754</v>
      </c>
    </row>
    <row r="177" spans="1:14" ht="28.8">
      <c r="A177" s="749">
        <v>176</v>
      </c>
      <c r="B177" s="749" t="s">
        <v>10063</v>
      </c>
      <c r="C177" s="754" t="s">
        <v>199</v>
      </c>
      <c r="D177" s="749" t="s">
        <v>8285</v>
      </c>
      <c r="E177" s="750" t="s">
        <v>8197</v>
      </c>
      <c r="F177" s="749" t="s">
        <v>8287</v>
      </c>
      <c r="G177" s="751" t="s">
        <v>9887</v>
      </c>
      <c r="H177" s="751" t="s">
        <v>9754</v>
      </c>
      <c r="I177" s="751" t="s">
        <v>9754</v>
      </c>
      <c r="J177" s="751" t="s">
        <v>9754</v>
      </c>
      <c r="K177" s="751" t="s">
        <v>9754</v>
      </c>
      <c r="L177" s="751" t="s">
        <v>9754</v>
      </c>
      <c r="M177" s="751" t="s">
        <v>9754</v>
      </c>
      <c r="N177" s="751" t="s">
        <v>9754</v>
      </c>
    </row>
    <row r="178" spans="1:14" ht="28.8">
      <c r="A178" s="749">
        <v>177</v>
      </c>
      <c r="B178" s="749" t="s">
        <v>10064</v>
      </c>
      <c r="C178" s="754" t="s">
        <v>200</v>
      </c>
      <c r="D178" s="749" t="s">
        <v>8285</v>
      </c>
      <c r="E178" s="750" t="s">
        <v>8198</v>
      </c>
      <c r="F178" s="749" t="s">
        <v>8287</v>
      </c>
      <c r="G178" s="751" t="s">
        <v>9887</v>
      </c>
      <c r="H178" s="751" t="s">
        <v>9754</v>
      </c>
      <c r="I178" s="751" t="s">
        <v>9754</v>
      </c>
      <c r="J178" s="751" t="s">
        <v>9754</v>
      </c>
      <c r="K178" s="751" t="s">
        <v>9754</v>
      </c>
      <c r="L178" s="751" t="s">
        <v>9754</v>
      </c>
      <c r="M178" s="751" t="s">
        <v>9754</v>
      </c>
      <c r="N178" s="751" t="s">
        <v>9754</v>
      </c>
    </row>
    <row r="179" spans="1:14" ht="28.8">
      <c r="A179" s="749">
        <v>178</v>
      </c>
      <c r="B179" s="749" t="s">
        <v>10065</v>
      </c>
      <c r="C179" s="754" t="s">
        <v>201</v>
      </c>
      <c r="D179" s="749" t="s">
        <v>8285</v>
      </c>
      <c r="E179" s="750" t="s">
        <v>8199</v>
      </c>
      <c r="F179" s="749" t="s">
        <v>8287</v>
      </c>
      <c r="G179" s="751" t="s">
        <v>9887</v>
      </c>
      <c r="H179" s="751" t="s">
        <v>9754</v>
      </c>
      <c r="I179" s="751" t="s">
        <v>9754</v>
      </c>
      <c r="J179" s="751" t="s">
        <v>9754</v>
      </c>
      <c r="K179" s="751" t="s">
        <v>9754</v>
      </c>
      <c r="L179" s="751" t="s">
        <v>9754</v>
      </c>
      <c r="M179" s="751" t="s">
        <v>9754</v>
      </c>
      <c r="N179" s="751" t="s">
        <v>9754</v>
      </c>
    </row>
    <row r="180" spans="1:14" ht="28.8">
      <c r="A180" s="749">
        <v>179</v>
      </c>
      <c r="B180" s="749" t="s">
        <v>10066</v>
      </c>
      <c r="C180" s="754" t="s">
        <v>202</v>
      </c>
      <c r="D180" s="749" t="s">
        <v>8285</v>
      </c>
      <c r="E180" s="750" t="s">
        <v>8200</v>
      </c>
      <c r="F180" s="749" t="s">
        <v>8287</v>
      </c>
      <c r="G180" s="751" t="s">
        <v>9887</v>
      </c>
      <c r="H180" s="751" t="s">
        <v>9754</v>
      </c>
      <c r="I180" s="751" t="s">
        <v>9754</v>
      </c>
      <c r="J180" s="751" t="s">
        <v>9754</v>
      </c>
      <c r="K180" s="751" t="s">
        <v>9754</v>
      </c>
      <c r="L180" s="751" t="s">
        <v>9754</v>
      </c>
      <c r="M180" s="751" t="s">
        <v>9754</v>
      </c>
      <c r="N180" s="751" t="s">
        <v>9754</v>
      </c>
    </row>
    <row r="181" spans="1:14" ht="28.8">
      <c r="A181" s="749">
        <v>180</v>
      </c>
      <c r="B181" s="749" t="s">
        <v>10067</v>
      </c>
      <c r="C181" s="754" t="s">
        <v>203</v>
      </c>
      <c r="D181" s="749" t="s">
        <v>8285</v>
      </c>
      <c r="E181" s="750" t="s">
        <v>8201</v>
      </c>
      <c r="F181" s="749" t="s">
        <v>8287</v>
      </c>
      <c r="G181" s="751" t="s">
        <v>9887</v>
      </c>
      <c r="H181" s="751" t="s">
        <v>9754</v>
      </c>
      <c r="I181" s="751" t="s">
        <v>9754</v>
      </c>
      <c r="J181" s="751" t="s">
        <v>9754</v>
      </c>
      <c r="K181" s="751" t="s">
        <v>9754</v>
      </c>
      <c r="L181" s="751" t="s">
        <v>9754</v>
      </c>
      <c r="M181" s="751" t="s">
        <v>9754</v>
      </c>
      <c r="N181" s="751" t="s">
        <v>9754</v>
      </c>
    </row>
    <row r="182" spans="1:14" ht="28.8">
      <c r="A182" s="749">
        <v>181</v>
      </c>
      <c r="B182" s="749" t="s">
        <v>10068</v>
      </c>
      <c r="C182" s="754" t="s">
        <v>204</v>
      </c>
      <c r="D182" s="749" t="s">
        <v>8285</v>
      </c>
      <c r="E182" s="750" t="s">
        <v>8202</v>
      </c>
      <c r="F182" s="749" t="s">
        <v>8287</v>
      </c>
      <c r="G182" s="751" t="s">
        <v>9887</v>
      </c>
      <c r="H182" s="751" t="s">
        <v>9754</v>
      </c>
      <c r="I182" s="751" t="s">
        <v>9754</v>
      </c>
      <c r="J182" s="751" t="s">
        <v>9754</v>
      </c>
      <c r="K182" s="751" t="s">
        <v>9754</v>
      </c>
      <c r="L182" s="751" t="s">
        <v>9754</v>
      </c>
      <c r="M182" s="751" t="s">
        <v>9754</v>
      </c>
      <c r="N182" s="751" t="s">
        <v>9754</v>
      </c>
    </row>
    <row r="183" spans="1:14" ht="28.8">
      <c r="A183" s="749">
        <v>182</v>
      </c>
      <c r="B183" s="749" t="s">
        <v>10069</v>
      </c>
      <c r="C183" s="754" t="s">
        <v>205</v>
      </c>
      <c r="D183" s="749" t="s">
        <v>8285</v>
      </c>
      <c r="E183" s="750" t="s">
        <v>8203</v>
      </c>
      <c r="F183" s="749" t="s">
        <v>8287</v>
      </c>
      <c r="G183" s="751" t="s">
        <v>9887</v>
      </c>
      <c r="H183" s="751" t="s">
        <v>9754</v>
      </c>
      <c r="I183" s="751" t="s">
        <v>9754</v>
      </c>
      <c r="J183" s="751" t="s">
        <v>9754</v>
      </c>
      <c r="K183" s="751" t="s">
        <v>9754</v>
      </c>
      <c r="L183" s="751" t="s">
        <v>9754</v>
      </c>
      <c r="M183" s="751" t="s">
        <v>9754</v>
      </c>
      <c r="N183" s="751" t="s">
        <v>9754</v>
      </c>
    </row>
    <row r="184" spans="1:14" ht="28.8">
      <c r="A184" s="749">
        <v>183</v>
      </c>
      <c r="B184" s="749" t="s">
        <v>10070</v>
      </c>
      <c r="C184" s="754" t="s">
        <v>206</v>
      </c>
      <c r="D184" s="749" t="s">
        <v>8285</v>
      </c>
      <c r="E184" s="750" t="s">
        <v>8204</v>
      </c>
      <c r="F184" s="749" t="s">
        <v>8287</v>
      </c>
      <c r="G184" s="751" t="s">
        <v>9887</v>
      </c>
      <c r="H184" s="751" t="s">
        <v>9754</v>
      </c>
      <c r="I184" s="751" t="s">
        <v>9754</v>
      </c>
      <c r="J184" s="751" t="s">
        <v>9754</v>
      </c>
      <c r="K184" s="751" t="s">
        <v>9754</v>
      </c>
      <c r="L184" s="751" t="s">
        <v>9754</v>
      </c>
      <c r="M184" s="751" t="s">
        <v>9754</v>
      </c>
      <c r="N184" s="751" t="s">
        <v>9754</v>
      </c>
    </row>
    <row r="185" spans="1:14" ht="28.8">
      <c r="A185" s="749">
        <v>184</v>
      </c>
      <c r="B185" s="749" t="s">
        <v>10071</v>
      </c>
      <c r="C185" s="749" t="s">
        <v>207</v>
      </c>
      <c r="D185" s="749" t="s">
        <v>8285</v>
      </c>
      <c r="E185" s="750" t="s">
        <v>8205</v>
      </c>
      <c r="F185" s="749" t="s">
        <v>8287</v>
      </c>
      <c r="G185" s="751" t="s">
        <v>9887</v>
      </c>
      <c r="H185" s="751" t="s">
        <v>9754</v>
      </c>
      <c r="I185" s="751" t="s">
        <v>9754</v>
      </c>
      <c r="J185" s="751" t="s">
        <v>9754</v>
      </c>
      <c r="K185" s="751" t="s">
        <v>9754</v>
      </c>
      <c r="L185" s="751" t="s">
        <v>9754</v>
      </c>
      <c r="M185" s="751" t="s">
        <v>9754</v>
      </c>
      <c r="N185" s="751" t="s">
        <v>9754</v>
      </c>
    </row>
    <row r="186" spans="1:14" ht="28.8">
      <c r="A186" s="749">
        <v>185</v>
      </c>
      <c r="B186" s="749" t="s">
        <v>10072</v>
      </c>
      <c r="C186" s="749" t="s">
        <v>159</v>
      </c>
      <c r="D186" s="749" t="s">
        <v>8285</v>
      </c>
      <c r="E186" s="750" t="s">
        <v>8206</v>
      </c>
      <c r="F186" s="749" t="s">
        <v>8287</v>
      </c>
      <c r="G186" s="751" t="s">
        <v>9887</v>
      </c>
      <c r="H186" s="751" t="s">
        <v>9754</v>
      </c>
      <c r="I186" s="751" t="s">
        <v>9754</v>
      </c>
      <c r="J186" s="751" t="s">
        <v>9754</v>
      </c>
      <c r="K186" s="751" t="s">
        <v>9754</v>
      </c>
      <c r="L186" s="751" t="s">
        <v>9754</v>
      </c>
      <c r="M186" s="751" t="s">
        <v>9754</v>
      </c>
      <c r="N186" s="751" t="s">
        <v>9754</v>
      </c>
    </row>
    <row r="187" spans="1:14" ht="28.8">
      <c r="A187" s="749">
        <v>186</v>
      </c>
      <c r="B187" s="749" t="s">
        <v>10073</v>
      </c>
      <c r="C187" s="749" t="s">
        <v>208</v>
      </c>
      <c r="D187" s="749" t="s">
        <v>8285</v>
      </c>
      <c r="E187" s="750" t="s">
        <v>8207</v>
      </c>
      <c r="F187" s="749" t="s">
        <v>8287</v>
      </c>
      <c r="G187" s="751" t="s">
        <v>9887</v>
      </c>
      <c r="H187" s="751" t="s">
        <v>9754</v>
      </c>
      <c r="I187" s="751" t="s">
        <v>9754</v>
      </c>
      <c r="J187" s="751" t="s">
        <v>9754</v>
      </c>
      <c r="K187" s="751" t="s">
        <v>9754</v>
      </c>
      <c r="L187" s="751" t="s">
        <v>9754</v>
      </c>
      <c r="M187" s="751" t="s">
        <v>9754</v>
      </c>
      <c r="N187" s="751" t="s">
        <v>9754</v>
      </c>
    </row>
    <row r="188" spans="1:14" ht="28.8">
      <c r="A188" s="749">
        <v>187</v>
      </c>
      <c r="B188" s="749" t="s">
        <v>10074</v>
      </c>
      <c r="C188" s="754" t="s">
        <v>209</v>
      </c>
      <c r="D188" s="749" t="s">
        <v>8285</v>
      </c>
      <c r="E188" s="750" t="s">
        <v>8208</v>
      </c>
      <c r="F188" s="749" t="s">
        <v>8287</v>
      </c>
      <c r="G188" s="751" t="s">
        <v>9887</v>
      </c>
      <c r="H188" s="751" t="s">
        <v>9754</v>
      </c>
      <c r="I188" s="751" t="s">
        <v>9754</v>
      </c>
      <c r="J188" s="751" t="s">
        <v>9754</v>
      </c>
      <c r="K188" s="751" t="s">
        <v>9754</v>
      </c>
      <c r="L188" s="751" t="s">
        <v>9754</v>
      </c>
      <c r="M188" s="751" t="s">
        <v>9754</v>
      </c>
      <c r="N188" s="751" t="s">
        <v>9754</v>
      </c>
    </row>
    <row r="189" spans="1:14" ht="28.8">
      <c r="A189" s="749">
        <v>188</v>
      </c>
      <c r="B189" s="749" t="s">
        <v>10075</v>
      </c>
      <c r="C189" s="754" t="s">
        <v>210</v>
      </c>
      <c r="D189" s="749" t="s">
        <v>8285</v>
      </c>
      <c r="E189" s="750" t="s">
        <v>8209</v>
      </c>
      <c r="F189" s="749" t="s">
        <v>8287</v>
      </c>
      <c r="G189" s="751" t="s">
        <v>9887</v>
      </c>
      <c r="H189" s="751" t="s">
        <v>9754</v>
      </c>
      <c r="I189" s="751" t="s">
        <v>9754</v>
      </c>
      <c r="J189" s="751" t="s">
        <v>9754</v>
      </c>
      <c r="K189" s="751" t="s">
        <v>9754</v>
      </c>
      <c r="L189" s="751" t="s">
        <v>9754</v>
      </c>
      <c r="M189" s="751" t="s">
        <v>9754</v>
      </c>
      <c r="N189" s="751" t="s">
        <v>9754</v>
      </c>
    </row>
    <row r="190" spans="1:14" ht="28.8">
      <c r="A190" s="749">
        <v>189</v>
      </c>
      <c r="B190" s="749" t="s">
        <v>10076</v>
      </c>
      <c r="C190" s="754" t="s">
        <v>211</v>
      </c>
      <c r="D190" s="749" t="s">
        <v>8285</v>
      </c>
      <c r="E190" s="750" t="s">
        <v>8210</v>
      </c>
      <c r="F190" s="749" t="s">
        <v>8287</v>
      </c>
      <c r="G190" s="751" t="s">
        <v>9887</v>
      </c>
      <c r="H190" s="751" t="s">
        <v>9754</v>
      </c>
      <c r="I190" s="751" t="s">
        <v>9754</v>
      </c>
      <c r="J190" s="751" t="s">
        <v>9754</v>
      </c>
      <c r="K190" s="751" t="s">
        <v>9754</v>
      </c>
      <c r="L190" s="751" t="s">
        <v>9754</v>
      </c>
      <c r="M190" s="751" t="s">
        <v>9754</v>
      </c>
      <c r="N190" s="751" t="s">
        <v>9754</v>
      </c>
    </row>
    <row r="191" spans="1:14" ht="28.8">
      <c r="A191" s="749">
        <v>190</v>
      </c>
      <c r="B191" s="749" t="s">
        <v>10077</v>
      </c>
      <c r="C191" s="754" t="s">
        <v>212</v>
      </c>
      <c r="D191" s="749" t="s">
        <v>8285</v>
      </c>
      <c r="E191" s="750" t="s">
        <v>8211</v>
      </c>
      <c r="F191" s="749" t="s">
        <v>8287</v>
      </c>
      <c r="G191" s="751" t="s">
        <v>9887</v>
      </c>
      <c r="H191" s="751" t="s">
        <v>9754</v>
      </c>
      <c r="I191" s="751" t="s">
        <v>9754</v>
      </c>
      <c r="J191" s="751" t="s">
        <v>9754</v>
      </c>
      <c r="K191" s="751" t="s">
        <v>9754</v>
      </c>
      <c r="L191" s="751" t="s">
        <v>9754</v>
      </c>
      <c r="M191" s="751" t="s">
        <v>9754</v>
      </c>
      <c r="N191" s="751" t="s">
        <v>9754</v>
      </c>
    </row>
    <row r="192" spans="1:14" ht="43.2">
      <c r="A192" s="749">
        <v>191</v>
      </c>
      <c r="B192" s="749" t="s">
        <v>10078</v>
      </c>
      <c r="C192" s="754" t="s">
        <v>213</v>
      </c>
      <c r="D192" s="749" t="s">
        <v>8285</v>
      </c>
      <c r="E192" s="750" t="s">
        <v>8212</v>
      </c>
      <c r="F192" s="749" t="s">
        <v>8287</v>
      </c>
      <c r="G192" s="751" t="s">
        <v>9887</v>
      </c>
      <c r="H192" s="751" t="s">
        <v>9754</v>
      </c>
      <c r="I192" s="751" t="s">
        <v>9754</v>
      </c>
      <c r="J192" s="751" t="s">
        <v>9754</v>
      </c>
      <c r="K192" s="751" t="s">
        <v>9754</v>
      </c>
      <c r="L192" s="751" t="s">
        <v>9754</v>
      </c>
      <c r="M192" s="751" t="s">
        <v>9754</v>
      </c>
      <c r="N192" s="751" t="s">
        <v>9754</v>
      </c>
    </row>
    <row r="193" spans="1:14" ht="28.8">
      <c r="A193" s="749">
        <v>192</v>
      </c>
      <c r="B193" s="749" t="s">
        <v>10079</v>
      </c>
      <c r="C193" s="754" t="s">
        <v>214</v>
      </c>
      <c r="D193" s="749" t="s">
        <v>8285</v>
      </c>
      <c r="E193" s="750" t="s">
        <v>8213</v>
      </c>
      <c r="F193" s="749" t="s">
        <v>8287</v>
      </c>
      <c r="G193" s="751" t="s">
        <v>9887</v>
      </c>
      <c r="H193" s="751" t="s">
        <v>9754</v>
      </c>
      <c r="I193" s="751" t="s">
        <v>9754</v>
      </c>
      <c r="J193" s="751" t="s">
        <v>9754</v>
      </c>
      <c r="K193" s="751" t="s">
        <v>9754</v>
      </c>
      <c r="L193" s="751" t="s">
        <v>9754</v>
      </c>
      <c r="M193" s="751" t="s">
        <v>9754</v>
      </c>
      <c r="N193" s="751" t="s">
        <v>9754</v>
      </c>
    </row>
    <row r="194" spans="1:14" ht="28.8">
      <c r="A194" s="749">
        <v>193</v>
      </c>
      <c r="B194" s="749" t="s">
        <v>10080</v>
      </c>
      <c r="C194" s="749" t="s">
        <v>160</v>
      </c>
      <c r="D194" s="749" t="s">
        <v>8285</v>
      </c>
      <c r="E194" s="750" t="s">
        <v>8214</v>
      </c>
      <c r="F194" s="749" t="s">
        <v>8287</v>
      </c>
      <c r="G194" s="751" t="s">
        <v>9887</v>
      </c>
      <c r="H194" s="751" t="s">
        <v>9754</v>
      </c>
      <c r="I194" s="751" t="s">
        <v>9754</v>
      </c>
      <c r="J194" s="751" t="s">
        <v>9754</v>
      </c>
      <c r="K194" s="751" t="s">
        <v>9754</v>
      </c>
      <c r="L194" s="751" t="s">
        <v>9754</v>
      </c>
      <c r="M194" s="751" t="s">
        <v>9754</v>
      </c>
      <c r="N194" s="751" t="s">
        <v>9754</v>
      </c>
    </row>
    <row r="195" spans="1:14" ht="28.8">
      <c r="A195" s="749">
        <v>194</v>
      </c>
      <c r="B195" s="749" t="s">
        <v>10081</v>
      </c>
      <c r="C195" s="749" t="s">
        <v>161</v>
      </c>
      <c r="D195" s="749" t="s">
        <v>8285</v>
      </c>
      <c r="E195" s="750" t="s">
        <v>8215</v>
      </c>
      <c r="F195" s="749" t="s">
        <v>8287</v>
      </c>
      <c r="G195" s="751" t="s">
        <v>9887</v>
      </c>
      <c r="H195" s="751" t="s">
        <v>9754</v>
      </c>
      <c r="I195" s="751" t="s">
        <v>9754</v>
      </c>
      <c r="J195" s="751" t="s">
        <v>9754</v>
      </c>
      <c r="K195" s="751" t="s">
        <v>9754</v>
      </c>
      <c r="L195" s="751" t="s">
        <v>9754</v>
      </c>
      <c r="M195" s="751" t="s">
        <v>9754</v>
      </c>
      <c r="N195" s="751" t="s">
        <v>9754</v>
      </c>
    </row>
    <row r="196" spans="1:14" ht="28.8">
      <c r="A196" s="749">
        <v>195</v>
      </c>
      <c r="B196" s="749" t="s">
        <v>10082</v>
      </c>
      <c r="C196" s="749" t="s">
        <v>162</v>
      </c>
      <c r="D196" s="749" t="s">
        <v>8285</v>
      </c>
      <c r="E196" s="750" t="s">
        <v>8216</v>
      </c>
      <c r="F196" s="749" t="s">
        <v>8287</v>
      </c>
      <c r="G196" s="751" t="s">
        <v>9887</v>
      </c>
      <c r="H196" s="751" t="s">
        <v>9754</v>
      </c>
      <c r="I196" s="751" t="s">
        <v>9754</v>
      </c>
      <c r="J196" s="751" t="s">
        <v>9754</v>
      </c>
      <c r="K196" s="751" t="s">
        <v>9754</v>
      </c>
      <c r="L196" s="751" t="s">
        <v>9754</v>
      </c>
      <c r="M196" s="751" t="s">
        <v>9754</v>
      </c>
      <c r="N196" s="751" t="s">
        <v>9754</v>
      </c>
    </row>
    <row r="197" spans="1:14" ht="28.8">
      <c r="A197" s="749">
        <v>196</v>
      </c>
      <c r="B197" s="749" t="s">
        <v>10083</v>
      </c>
      <c r="C197" s="749" t="s">
        <v>163</v>
      </c>
      <c r="D197" s="749" t="s">
        <v>8285</v>
      </c>
      <c r="E197" s="750" t="s">
        <v>8217</v>
      </c>
      <c r="F197" s="749" t="s">
        <v>8287</v>
      </c>
      <c r="G197" s="751" t="s">
        <v>9887</v>
      </c>
      <c r="H197" s="751" t="s">
        <v>9754</v>
      </c>
      <c r="I197" s="751" t="s">
        <v>9754</v>
      </c>
      <c r="J197" s="751" t="s">
        <v>9754</v>
      </c>
      <c r="K197" s="751" t="s">
        <v>9754</v>
      </c>
      <c r="L197" s="751" t="s">
        <v>9754</v>
      </c>
      <c r="M197" s="751" t="s">
        <v>9754</v>
      </c>
      <c r="N197" s="751" t="s">
        <v>9754</v>
      </c>
    </row>
    <row r="198" spans="1:14" ht="28.8">
      <c r="A198" s="749">
        <v>197</v>
      </c>
      <c r="B198" s="749" t="s">
        <v>10084</v>
      </c>
      <c r="C198" s="754" t="s">
        <v>215</v>
      </c>
      <c r="D198" s="749" t="s">
        <v>8285</v>
      </c>
      <c r="E198" s="750" t="s">
        <v>8218</v>
      </c>
      <c r="F198" s="749" t="s">
        <v>8287</v>
      </c>
      <c r="G198" s="751" t="s">
        <v>9887</v>
      </c>
      <c r="H198" s="751" t="s">
        <v>9754</v>
      </c>
      <c r="I198" s="751" t="s">
        <v>9754</v>
      </c>
      <c r="J198" s="751" t="s">
        <v>9754</v>
      </c>
      <c r="K198" s="751" t="s">
        <v>9754</v>
      </c>
      <c r="L198" s="751" t="s">
        <v>9754</v>
      </c>
      <c r="M198" s="751" t="s">
        <v>9754</v>
      </c>
      <c r="N198" s="751" t="s">
        <v>9754</v>
      </c>
    </row>
    <row r="199" spans="1:14" ht="28.8">
      <c r="A199" s="749">
        <v>198</v>
      </c>
      <c r="B199" s="749" t="s">
        <v>10085</v>
      </c>
      <c r="C199" s="754" t="s">
        <v>216</v>
      </c>
      <c r="D199" s="749" t="s">
        <v>8285</v>
      </c>
      <c r="E199" s="750" t="s">
        <v>8219</v>
      </c>
      <c r="F199" s="749" t="s">
        <v>8287</v>
      </c>
      <c r="G199" s="751" t="s">
        <v>9887</v>
      </c>
      <c r="H199" s="751" t="s">
        <v>9754</v>
      </c>
      <c r="I199" s="751" t="s">
        <v>9754</v>
      </c>
      <c r="J199" s="751" t="s">
        <v>9754</v>
      </c>
      <c r="K199" s="751" t="s">
        <v>9754</v>
      </c>
      <c r="L199" s="751" t="s">
        <v>9754</v>
      </c>
      <c r="M199" s="751" t="s">
        <v>9754</v>
      </c>
      <c r="N199" s="751" t="s">
        <v>9754</v>
      </c>
    </row>
    <row r="200" spans="1:14" ht="28.8">
      <c r="A200" s="749">
        <v>199</v>
      </c>
      <c r="B200" s="749" t="s">
        <v>10086</v>
      </c>
      <c r="C200" s="754" t="s">
        <v>217</v>
      </c>
      <c r="D200" s="749" t="s">
        <v>8285</v>
      </c>
      <c r="E200" s="750" t="s">
        <v>8220</v>
      </c>
      <c r="F200" s="749" t="s">
        <v>8287</v>
      </c>
      <c r="G200" s="751" t="s">
        <v>9887</v>
      </c>
      <c r="H200" s="751" t="s">
        <v>9754</v>
      </c>
      <c r="I200" s="751" t="s">
        <v>9754</v>
      </c>
      <c r="J200" s="751" t="s">
        <v>9754</v>
      </c>
      <c r="K200" s="751" t="s">
        <v>9754</v>
      </c>
      <c r="L200" s="751" t="s">
        <v>9754</v>
      </c>
      <c r="M200" s="751" t="s">
        <v>9754</v>
      </c>
      <c r="N200" s="751" t="s">
        <v>9754</v>
      </c>
    </row>
    <row r="201" spans="1:14" ht="28.8">
      <c r="A201" s="749">
        <v>200</v>
      </c>
      <c r="B201" s="749" t="s">
        <v>10087</v>
      </c>
      <c r="C201" s="754" t="s">
        <v>218</v>
      </c>
      <c r="D201" s="749" t="s">
        <v>8285</v>
      </c>
      <c r="E201" s="750" t="s">
        <v>8221</v>
      </c>
      <c r="F201" s="749" t="s">
        <v>8287</v>
      </c>
      <c r="G201" s="751" t="s">
        <v>9887</v>
      </c>
      <c r="H201" s="751" t="s">
        <v>9754</v>
      </c>
      <c r="I201" s="751" t="s">
        <v>9754</v>
      </c>
      <c r="J201" s="751" t="s">
        <v>9754</v>
      </c>
      <c r="K201" s="751" t="s">
        <v>9754</v>
      </c>
      <c r="L201" s="751" t="s">
        <v>9754</v>
      </c>
      <c r="M201" s="751" t="s">
        <v>9754</v>
      </c>
      <c r="N201" s="751" t="s">
        <v>9754</v>
      </c>
    </row>
    <row r="202" spans="1:14" ht="28.8">
      <c r="A202" s="749">
        <v>201</v>
      </c>
      <c r="B202" s="749" t="s">
        <v>10088</v>
      </c>
      <c r="C202" s="754" t="s">
        <v>219</v>
      </c>
      <c r="D202" s="749" t="s">
        <v>8285</v>
      </c>
      <c r="E202" s="750" t="s">
        <v>8222</v>
      </c>
      <c r="F202" s="749" t="s">
        <v>8287</v>
      </c>
      <c r="G202" s="751" t="s">
        <v>9887</v>
      </c>
      <c r="H202" s="751" t="s">
        <v>9754</v>
      </c>
      <c r="I202" s="751" t="s">
        <v>9754</v>
      </c>
      <c r="J202" s="751" t="s">
        <v>9754</v>
      </c>
      <c r="K202" s="751" t="s">
        <v>9754</v>
      </c>
      <c r="L202" s="751" t="s">
        <v>9754</v>
      </c>
      <c r="M202" s="751" t="s">
        <v>9754</v>
      </c>
      <c r="N202" s="751" t="s">
        <v>9754</v>
      </c>
    </row>
    <row r="203" spans="1:14" ht="28.8">
      <c r="A203" s="749">
        <v>202</v>
      </c>
      <c r="B203" s="749" t="s">
        <v>10089</v>
      </c>
      <c r="C203" s="754" t="s">
        <v>220</v>
      </c>
      <c r="D203" s="749" t="s">
        <v>8285</v>
      </c>
      <c r="E203" s="750" t="s">
        <v>8223</v>
      </c>
      <c r="F203" s="749" t="s">
        <v>8287</v>
      </c>
      <c r="G203" s="751" t="s">
        <v>9887</v>
      </c>
      <c r="H203" s="751" t="s">
        <v>9754</v>
      </c>
      <c r="I203" s="751" t="s">
        <v>9754</v>
      </c>
      <c r="J203" s="751" t="s">
        <v>9754</v>
      </c>
      <c r="K203" s="751" t="s">
        <v>9754</v>
      </c>
      <c r="L203" s="751" t="s">
        <v>9754</v>
      </c>
      <c r="M203" s="751" t="s">
        <v>9754</v>
      </c>
      <c r="N203" s="751" t="s">
        <v>9754</v>
      </c>
    </row>
    <row r="204" spans="1:14" ht="28.8">
      <c r="A204" s="749">
        <v>203</v>
      </c>
      <c r="B204" s="749" t="s">
        <v>10090</v>
      </c>
      <c r="C204" s="754" t="s">
        <v>221</v>
      </c>
      <c r="D204" s="749" t="s">
        <v>8285</v>
      </c>
      <c r="E204" s="750" t="s">
        <v>8224</v>
      </c>
      <c r="F204" s="749" t="s">
        <v>8287</v>
      </c>
      <c r="G204" s="751" t="s">
        <v>9887</v>
      </c>
      <c r="H204" s="751" t="s">
        <v>9754</v>
      </c>
      <c r="I204" s="751" t="s">
        <v>9754</v>
      </c>
      <c r="J204" s="751" t="s">
        <v>9754</v>
      </c>
      <c r="K204" s="751" t="s">
        <v>9754</v>
      </c>
      <c r="L204" s="751" t="s">
        <v>9754</v>
      </c>
      <c r="M204" s="751" t="s">
        <v>9754</v>
      </c>
      <c r="N204" s="751" t="s">
        <v>9754</v>
      </c>
    </row>
    <row r="205" spans="1:14" ht="28.8">
      <c r="A205" s="749">
        <v>204</v>
      </c>
      <c r="B205" s="749" t="s">
        <v>10091</v>
      </c>
      <c r="C205" s="749" t="s">
        <v>222</v>
      </c>
      <c r="D205" s="749" t="s">
        <v>8285</v>
      </c>
      <c r="E205" s="750" t="s">
        <v>8225</v>
      </c>
      <c r="F205" s="749" t="s">
        <v>8287</v>
      </c>
      <c r="G205" s="751" t="s">
        <v>9887</v>
      </c>
      <c r="H205" s="751" t="s">
        <v>9754</v>
      </c>
      <c r="I205" s="751" t="s">
        <v>9754</v>
      </c>
      <c r="J205" s="751" t="s">
        <v>9754</v>
      </c>
      <c r="K205" s="751" t="s">
        <v>9754</v>
      </c>
      <c r="L205" s="751" t="s">
        <v>9754</v>
      </c>
      <c r="M205" s="751" t="s">
        <v>9754</v>
      </c>
      <c r="N205" s="751" t="s">
        <v>9754</v>
      </c>
    </row>
    <row r="206" spans="1:14" ht="28.8">
      <c r="A206" s="749">
        <v>205</v>
      </c>
      <c r="B206" s="749" t="s">
        <v>10092</v>
      </c>
      <c r="C206" s="754" t="s">
        <v>223</v>
      </c>
      <c r="D206" s="749" t="s">
        <v>8285</v>
      </c>
      <c r="E206" s="750" t="s">
        <v>8226</v>
      </c>
      <c r="F206" s="749" t="s">
        <v>8287</v>
      </c>
      <c r="G206" s="751" t="s">
        <v>9887</v>
      </c>
      <c r="H206" s="751" t="s">
        <v>9754</v>
      </c>
      <c r="I206" s="751" t="s">
        <v>9754</v>
      </c>
      <c r="J206" s="751" t="s">
        <v>9754</v>
      </c>
      <c r="K206" s="751" t="s">
        <v>9754</v>
      </c>
      <c r="L206" s="751" t="s">
        <v>9754</v>
      </c>
      <c r="M206" s="751" t="s">
        <v>9754</v>
      </c>
      <c r="N206" s="751" t="s">
        <v>9754</v>
      </c>
    </row>
    <row r="207" spans="1:14" ht="43.2">
      <c r="A207" s="749">
        <v>206</v>
      </c>
      <c r="B207" s="749" t="s">
        <v>10093</v>
      </c>
      <c r="C207" s="754" t="s">
        <v>224</v>
      </c>
      <c r="D207" s="749" t="s">
        <v>8285</v>
      </c>
      <c r="E207" s="750" t="s">
        <v>8227</v>
      </c>
      <c r="F207" s="749" t="s">
        <v>8287</v>
      </c>
      <c r="G207" s="751" t="s">
        <v>9887</v>
      </c>
      <c r="H207" s="751" t="s">
        <v>9754</v>
      </c>
      <c r="I207" s="751" t="s">
        <v>9754</v>
      </c>
      <c r="J207" s="751" t="s">
        <v>9754</v>
      </c>
      <c r="K207" s="751" t="s">
        <v>9754</v>
      </c>
      <c r="L207" s="751" t="s">
        <v>9754</v>
      </c>
      <c r="M207" s="751" t="s">
        <v>9754</v>
      </c>
      <c r="N207" s="751" t="s">
        <v>9754</v>
      </c>
    </row>
    <row r="208" spans="1:14" ht="28.8">
      <c r="A208" s="749">
        <v>207</v>
      </c>
      <c r="B208" s="749" t="s">
        <v>10094</v>
      </c>
      <c r="C208" s="754" t="s">
        <v>225</v>
      </c>
      <c r="D208" s="749" t="s">
        <v>8285</v>
      </c>
      <c r="E208" s="750" t="s">
        <v>8228</v>
      </c>
      <c r="F208" s="749" t="s">
        <v>8287</v>
      </c>
      <c r="G208" s="751" t="s">
        <v>9887</v>
      </c>
      <c r="H208" s="751" t="s">
        <v>9754</v>
      </c>
      <c r="I208" s="751" t="s">
        <v>9754</v>
      </c>
      <c r="J208" s="751" t="s">
        <v>9754</v>
      </c>
      <c r="K208" s="751" t="s">
        <v>9754</v>
      </c>
      <c r="L208" s="751" t="s">
        <v>9754</v>
      </c>
      <c r="M208" s="751" t="s">
        <v>9754</v>
      </c>
      <c r="N208" s="751" t="s">
        <v>9754</v>
      </c>
    </row>
    <row r="209" spans="1:14" ht="28.8">
      <c r="A209" s="749">
        <v>208</v>
      </c>
      <c r="B209" s="749" t="s">
        <v>10095</v>
      </c>
      <c r="C209" s="749" t="s">
        <v>226</v>
      </c>
      <c r="D209" s="749" t="s">
        <v>8285</v>
      </c>
      <c r="E209" s="750" t="s">
        <v>8229</v>
      </c>
      <c r="F209" s="749" t="s">
        <v>8287</v>
      </c>
      <c r="G209" s="751" t="s">
        <v>9887</v>
      </c>
      <c r="H209" s="751" t="s">
        <v>9754</v>
      </c>
      <c r="I209" s="751" t="s">
        <v>9754</v>
      </c>
      <c r="J209" s="751" t="s">
        <v>9754</v>
      </c>
      <c r="K209" s="751" t="s">
        <v>9754</v>
      </c>
      <c r="L209" s="751" t="s">
        <v>9754</v>
      </c>
      <c r="M209" s="751" t="s">
        <v>9754</v>
      </c>
      <c r="N209" s="751" t="s">
        <v>9754</v>
      </c>
    </row>
    <row r="210" spans="1:14" ht="28.8">
      <c r="A210" s="749">
        <v>209</v>
      </c>
      <c r="B210" s="749" t="s">
        <v>10096</v>
      </c>
      <c r="C210" s="749" t="s">
        <v>164</v>
      </c>
      <c r="D210" s="749" t="s">
        <v>8285</v>
      </c>
      <c r="E210" s="750" t="s">
        <v>8230</v>
      </c>
      <c r="F210" s="749" t="s">
        <v>8287</v>
      </c>
      <c r="G210" s="751" t="s">
        <v>9887</v>
      </c>
      <c r="H210" s="751" t="s">
        <v>9754</v>
      </c>
      <c r="I210" s="751" t="s">
        <v>9754</v>
      </c>
      <c r="J210" s="751" t="s">
        <v>9754</v>
      </c>
      <c r="K210" s="751" t="s">
        <v>9754</v>
      </c>
      <c r="L210" s="751" t="s">
        <v>9754</v>
      </c>
      <c r="M210" s="751" t="s">
        <v>9754</v>
      </c>
      <c r="N210" s="751" t="s">
        <v>9754</v>
      </c>
    </row>
    <row r="211" spans="1:14" ht="43.2">
      <c r="A211" s="749">
        <v>210</v>
      </c>
      <c r="B211" s="749" t="s">
        <v>10097</v>
      </c>
      <c r="C211" s="749" t="s">
        <v>227</v>
      </c>
      <c r="D211" s="749" t="s">
        <v>8285</v>
      </c>
      <c r="E211" s="750" t="s">
        <v>8231</v>
      </c>
      <c r="F211" s="749" t="s">
        <v>8287</v>
      </c>
      <c r="G211" s="751" t="s">
        <v>9887</v>
      </c>
      <c r="H211" s="751" t="s">
        <v>9754</v>
      </c>
      <c r="I211" s="751" t="s">
        <v>9754</v>
      </c>
      <c r="J211" s="751" t="s">
        <v>9754</v>
      </c>
      <c r="K211" s="751" t="s">
        <v>9754</v>
      </c>
      <c r="L211" s="751" t="s">
        <v>9754</v>
      </c>
      <c r="M211" s="751" t="s">
        <v>9754</v>
      </c>
      <c r="N211" s="751" t="s">
        <v>9754</v>
      </c>
    </row>
    <row r="212" spans="1:14" ht="28.8">
      <c r="A212" s="749">
        <v>211</v>
      </c>
      <c r="B212" s="749" t="s">
        <v>10098</v>
      </c>
      <c r="C212" s="749" t="s">
        <v>228</v>
      </c>
      <c r="D212" s="749" t="s">
        <v>8285</v>
      </c>
      <c r="E212" s="750" t="s">
        <v>8232</v>
      </c>
      <c r="F212" s="749" t="s">
        <v>8287</v>
      </c>
      <c r="G212" s="751" t="s">
        <v>9887</v>
      </c>
      <c r="H212" s="751" t="s">
        <v>9754</v>
      </c>
      <c r="I212" s="751" t="s">
        <v>9754</v>
      </c>
      <c r="J212" s="751" t="s">
        <v>9754</v>
      </c>
      <c r="K212" s="751" t="s">
        <v>9754</v>
      </c>
      <c r="L212" s="751" t="s">
        <v>9754</v>
      </c>
      <c r="M212" s="751" t="s">
        <v>9754</v>
      </c>
      <c r="N212" s="751" t="s">
        <v>9754</v>
      </c>
    </row>
    <row r="213" spans="1:14" ht="28.8">
      <c r="A213" s="749">
        <v>212</v>
      </c>
      <c r="B213" s="749" t="s">
        <v>10099</v>
      </c>
      <c r="C213" s="749" t="s">
        <v>229</v>
      </c>
      <c r="D213" s="749" t="s">
        <v>8285</v>
      </c>
      <c r="E213" s="750" t="s">
        <v>8233</v>
      </c>
      <c r="F213" s="749" t="s">
        <v>8287</v>
      </c>
      <c r="G213" s="751" t="s">
        <v>9887</v>
      </c>
      <c r="H213" s="751" t="s">
        <v>9754</v>
      </c>
      <c r="I213" s="751" t="s">
        <v>9754</v>
      </c>
      <c r="J213" s="751" t="s">
        <v>9754</v>
      </c>
      <c r="K213" s="751" t="s">
        <v>9754</v>
      </c>
      <c r="L213" s="751" t="s">
        <v>9754</v>
      </c>
      <c r="M213" s="751" t="s">
        <v>9754</v>
      </c>
      <c r="N213" s="751" t="s">
        <v>9754</v>
      </c>
    </row>
    <row r="214" spans="1:14" ht="28.8">
      <c r="A214" s="749">
        <v>213</v>
      </c>
      <c r="B214" s="749" t="s">
        <v>10100</v>
      </c>
      <c r="C214" s="749" t="s">
        <v>230</v>
      </c>
      <c r="D214" s="749" t="s">
        <v>8285</v>
      </c>
      <c r="E214" s="750" t="s">
        <v>8234</v>
      </c>
      <c r="F214" s="749" t="s">
        <v>8287</v>
      </c>
      <c r="G214" s="751" t="s">
        <v>9887</v>
      </c>
      <c r="H214" s="751" t="s">
        <v>9754</v>
      </c>
      <c r="I214" s="751" t="s">
        <v>9754</v>
      </c>
      <c r="J214" s="751" t="s">
        <v>9754</v>
      </c>
      <c r="K214" s="751" t="s">
        <v>9754</v>
      </c>
      <c r="L214" s="751" t="s">
        <v>9754</v>
      </c>
      <c r="M214" s="751" t="s">
        <v>9754</v>
      </c>
      <c r="N214" s="751" t="s">
        <v>9754</v>
      </c>
    </row>
    <row r="215" spans="1:14" ht="43.2">
      <c r="A215" s="749">
        <v>214</v>
      </c>
      <c r="B215" s="749" t="s">
        <v>10101</v>
      </c>
      <c r="C215" s="749" t="s">
        <v>231</v>
      </c>
      <c r="D215" s="749" t="s">
        <v>8285</v>
      </c>
      <c r="E215" s="750" t="s">
        <v>8235</v>
      </c>
      <c r="F215" s="749" t="s">
        <v>8287</v>
      </c>
      <c r="G215" s="751" t="s">
        <v>9887</v>
      </c>
      <c r="H215" s="751" t="s">
        <v>9754</v>
      </c>
      <c r="I215" s="751" t="s">
        <v>9754</v>
      </c>
      <c r="J215" s="751" t="s">
        <v>9754</v>
      </c>
      <c r="K215" s="751" t="s">
        <v>9754</v>
      </c>
      <c r="L215" s="751" t="s">
        <v>9754</v>
      </c>
      <c r="M215" s="751" t="s">
        <v>9754</v>
      </c>
      <c r="N215" s="751" t="s">
        <v>9754</v>
      </c>
    </row>
    <row r="216" spans="1:14" ht="28.8">
      <c r="A216" s="749">
        <v>215</v>
      </c>
      <c r="B216" s="749" t="s">
        <v>10102</v>
      </c>
      <c r="C216" s="754" t="s">
        <v>232</v>
      </c>
      <c r="D216" s="749" t="s">
        <v>8285</v>
      </c>
      <c r="E216" s="750" t="s">
        <v>8236</v>
      </c>
      <c r="F216" s="749" t="s">
        <v>8287</v>
      </c>
      <c r="G216" s="751" t="s">
        <v>9887</v>
      </c>
      <c r="H216" s="751" t="s">
        <v>9754</v>
      </c>
      <c r="I216" s="751" t="s">
        <v>9754</v>
      </c>
      <c r="J216" s="751" t="s">
        <v>9754</v>
      </c>
      <c r="K216" s="751" t="s">
        <v>9754</v>
      </c>
      <c r="L216" s="751" t="s">
        <v>9754</v>
      </c>
      <c r="M216" s="751" t="s">
        <v>9754</v>
      </c>
      <c r="N216" s="751" t="s">
        <v>9754</v>
      </c>
    </row>
    <row r="217" spans="1:14" ht="28.8">
      <c r="A217" s="749">
        <v>216</v>
      </c>
      <c r="B217" s="749" t="s">
        <v>10103</v>
      </c>
      <c r="C217" s="754" t="s">
        <v>233</v>
      </c>
      <c r="D217" s="749" t="s">
        <v>8285</v>
      </c>
      <c r="E217" s="750" t="s">
        <v>8237</v>
      </c>
      <c r="F217" s="749" t="s">
        <v>8287</v>
      </c>
      <c r="G217" s="751" t="s">
        <v>9887</v>
      </c>
      <c r="H217" s="751" t="s">
        <v>9754</v>
      </c>
      <c r="I217" s="751" t="s">
        <v>9754</v>
      </c>
      <c r="J217" s="751" t="s">
        <v>9754</v>
      </c>
      <c r="K217" s="751" t="s">
        <v>9754</v>
      </c>
      <c r="L217" s="751" t="s">
        <v>9754</v>
      </c>
      <c r="M217" s="751" t="s">
        <v>9754</v>
      </c>
      <c r="N217" s="751" t="s">
        <v>9754</v>
      </c>
    </row>
    <row r="218" spans="1:14" ht="28.8">
      <c r="A218" s="749">
        <v>217</v>
      </c>
      <c r="B218" s="749" t="s">
        <v>10104</v>
      </c>
      <c r="C218" s="749" t="s">
        <v>234</v>
      </c>
      <c r="D218" s="749" t="s">
        <v>8285</v>
      </c>
      <c r="E218" s="750" t="s">
        <v>8238</v>
      </c>
      <c r="F218" s="749" t="s">
        <v>8287</v>
      </c>
      <c r="G218" s="751" t="s">
        <v>9887</v>
      </c>
      <c r="H218" s="751" t="s">
        <v>9754</v>
      </c>
      <c r="I218" s="751" t="s">
        <v>9754</v>
      </c>
      <c r="J218" s="751" t="s">
        <v>9754</v>
      </c>
      <c r="K218" s="751" t="s">
        <v>9754</v>
      </c>
      <c r="L218" s="751" t="s">
        <v>9754</v>
      </c>
      <c r="M218" s="751" t="s">
        <v>9754</v>
      </c>
      <c r="N218" s="751" t="s">
        <v>9754</v>
      </c>
    </row>
    <row r="219" spans="1:14" ht="28.8">
      <c r="A219" s="749">
        <v>218</v>
      </c>
      <c r="B219" s="749" t="s">
        <v>10105</v>
      </c>
      <c r="C219" s="749" t="s">
        <v>235</v>
      </c>
      <c r="D219" s="749" t="s">
        <v>8285</v>
      </c>
      <c r="E219" s="750" t="s">
        <v>8239</v>
      </c>
      <c r="F219" s="749" t="s">
        <v>8287</v>
      </c>
      <c r="G219" s="751" t="s">
        <v>9887</v>
      </c>
      <c r="H219" s="751" t="s">
        <v>9754</v>
      </c>
      <c r="I219" s="751" t="s">
        <v>9754</v>
      </c>
      <c r="J219" s="751" t="s">
        <v>9754</v>
      </c>
      <c r="K219" s="751" t="s">
        <v>9754</v>
      </c>
      <c r="L219" s="751" t="s">
        <v>9754</v>
      </c>
      <c r="M219" s="751" t="s">
        <v>9754</v>
      </c>
      <c r="N219" s="751" t="s">
        <v>9754</v>
      </c>
    </row>
    <row r="220" spans="1:14" ht="28.8">
      <c r="A220" s="749">
        <v>219</v>
      </c>
      <c r="B220" s="749" t="s">
        <v>10106</v>
      </c>
      <c r="C220" s="749" t="s">
        <v>236</v>
      </c>
      <c r="D220" s="749" t="s">
        <v>8285</v>
      </c>
      <c r="E220" s="750" t="s">
        <v>8240</v>
      </c>
      <c r="F220" s="749" t="s">
        <v>8287</v>
      </c>
      <c r="G220" s="751" t="s">
        <v>9887</v>
      </c>
      <c r="H220" s="751" t="s">
        <v>9754</v>
      </c>
      <c r="I220" s="751" t="s">
        <v>9754</v>
      </c>
      <c r="J220" s="751" t="s">
        <v>9754</v>
      </c>
      <c r="K220" s="751" t="s">
        <v>9754</v>
      </c>
      <c r="L220" s="751" t="s">
        <v>9754</v>
      </c>
      <c r="M220" s="751" t="s">
        <v>9754</v>
      </c>
      <c r="N220" s="751" t="s">
        <v>9754</v>
      </c>
    </row>
    <row r="221" spans="1:14" ht="28.8">
      <c r="A221" s="749">
        <v>220</v>
      </c>
      <c r="B221" s="749" t="s">
        <v>10107</v>
      </c>
      <c r="C221" s="749" t="s">
        <v>237</v>
      </c>
      <c r="D221" s="749" t="s">
        <v>8285</v>
      </c>
      <c r="E221" s="750" t="s">
        <v>8241</v>
      </c>
      <c r="F221" s="749" t="s">
        <v>8287</v>
      </c>
      <c r="G221" s="751" t="s">
        <v>9887</v>
      </c>
      <c r="H221" s="751" t="s">
        <v>9754</v>
      </c>
      <c r="I221" s="751" t="s">
        <v>9754</v>
      </c>
      <c r="J221" s="751" t="s">
        <v>9754</v>
      </c>
      <c r="K221" s="751" t="s">
        <v>9754</v>
      </c>
      <c r="L221" s="751" t="s">
        <v>9754</v>
      </c>
      <c r="M221" s="751" t="s">
        <v>9754</v>
      </c>
      <c r="N221" s="751" t="s">
        <v>9754</v>
      </c>
    </row>
    <row r="222" spans="1:14" ht="28.8">
      <c r="A222" s="749">
        <v>221</v>
      </c>
      <c r="B222" s="749" t="s">
        <v>10108</v>
      </c>
      <c r="C222" s="749" t="s">
        <v>238</v>
      </c>
      <c r="D222" s="749" t="s">
        <v>8285</v>
      </c>
      <c r="E222" s="750" t="s">
        <v>8242</v>
      </c>
      <c r="F222" s="749" t="s">
        <v>8287</v>
      </c>
      <c r="G222" s="751" t="s">
        <v>9887</v>
      </c>
      <c r="H222" s="751" t="s">
        <v>9754</v>
      </c>
      <c r="I222" s="751" t="s">
        <v>9754</v>
      </c>
      <c r="J222" s="751" t="s">
        <v>9754</v>
      </c>
      <c r="K222" s="751" t="s">
        <v>9754</v>
      </c>
      <c r="L222" s="751" t="s">
        <v>9754</v>
      </c>
      <c r="M222" s="751" t="s">
        <v>9754</v>
      </c>
      <c r="N222" s="751" t="s">
        <v>9754</v>
      </c>
    </row>
    <row r="223" spans="1:14" ht="28.8">
      <c r="A223" s="749">
        <v>222</v>
      </c>
      <c r="B223" s="749" t="s">
        <v>10109</v>
      </c>
      <c r="C223" s="749" t="s">
        <v>239</v>
      </c>
      <c r="D223" s="749" t="s">
        <v>8285</v>
      </c>
      <c r="E223" s="750" t="s">
        <v>8243</v>
      </c>
      <c r="F223" s="749" t="s">
        <v>8287</v>
      </c>
      <c r="G223" s="751" t="s">
        <v>9887</v>
      </c>
      <c r="H223" s="751" t="s">
        <v>9754</v>
      </c>
      <c r="I223" s="751" t="s">
        <v>9754</v>
      </c>
      <c r="J223" s="751" t="s">
        <v>9754</v>
      </c>
      <c r="K223" s="751" t="s">
        <v>9754</v>
      </c>
      <c r="L223" s="751" t="s">
        <v>9754</v>
      </c>
      <c r="M223" s="751" t="s">
        <v>9754</v>
      </c>
      <c r="N223" s="751" t="s">
        <v>9754</v>
      </c>
    </row>
    <row r="224" spans="1:14" ht="28.8">
      <c r="A224" s="749">
        <v>223</v>
      </c>
      <c r="B224" s="749" t="s">
        <v>10110</v>
      </c>
      <c r="C224" s="749" t="s">
        <v>240</v>
      </c>
      <c r="D224" s="749" t="s">
        <v>8285</v>
      </c>
      <c r="E224" s="750" t="s">
        <v>8244</v>
      </c>
      <c r="F224" s="749" t="s">
        <v>8287</v>
      </c>
      <c r="G224" s="751" t="s">
        <v>9887</v>
      </c>
      <c r="H224" s="751" t="s">
        <v>9754</v>
      </c>
      <c r="I224" s="751" t="s">
        <v>9754</v>
      </c>
      <c r="J224" s="751" t="s">
        <v>9754</v>
      </c>
      <c r="K224" s="751" t="s">
        <v>9754</v>
      </c>
      <c r="L224" s="751" t="s">
        <v>9754</v>
      </c>
      <c r="M224" s="751" t="s">
        <v>9754</v>
      </c>
      <c r="N224" s="751" t="s">
        <v>9754</v>
      </c>
    </row>
    <row r="225" spans="1:14" ht="28.8">
      <c r="A225" s="749">
        <v>224</v>
      </c>
      <c r="B225" s="749" t="s">
        <v>10111</v>
      </c>
      <c r="C225" s="754" t="s">
        <v>241</v>
      </c>
      <c r="D225" s="749" t="s">
        <v>8285</v>
      </c>
      <c r="E225" s="750" t="s">
        <v>8245</v>
      </c>
      <c r="F225" s="749" t="s">
        <v>8287</v>
      </c>
      <c r="G225" s="751" t="s">
        <v>9887</v>
      </c>
      <c r="H225" s="751" t="s">
        <v>9754</v>
      </c>
      <c r="I225" s="751" t="s">
        <v>9754</v>
      </c>
      <c r="J225" s="751" t="s">
        <v>9754</v>
      </c>
      <c r="K225" s="751" t="s">
        <v>9754</v>
      </c>
      <c r="L225" s="751" t="s">
        <v>9754</v>
      </c>
      <c r="M225" s="751" t="s">
        <v>9754</v>
      </c>
      <c r="N225" s="751" t="s">
        <v>9754</v>
      </c>
    </row>
    <row r="226" spans="1:14" ht="28.8">
      <c r="A226" s="749">
        <v>225</v>
      </c>
      <c r="B226" s="749" t="s">
        <v>10112</v>
      </c>
      <c r="C226" s="749" t="s">
        <v>242</v>
      </c>
      <c r="D226" s="749" t="s">
        <v>8285</v>
      </c>
      <c r="E226" s="750" t="s">
        <v>8246</v>
      </c>
      <c r="F226" s="749" t="s">
        <v>8287</v>
      </c>
      <c r="G226" s="751" t="s">
        <v>9887</v>
      </c>
      <c r="H226" s="751" t="s">
        <v>9754</v>
      </c>
      <c r="I226" s="751" t="s">
        <v>9754</v>
      </c>
      <c r="J226" s="751" t="s">
        <v>9754</v>
      </c>
      <c r="K226" s="751" t="s">
        <v>9754</v>
      </c>
      <c r="L226" s="751" t="s">
        <v>9754</v>
      </c>
      <c r="M226" s="751" t="s">
        <v>9754</v>
      </c>
      <c r="N226" s="751" t="s">
        <v>9754</v>
      </c>
    </row>
    <row r="227" spans="1:14" ht="28.8">
      <c r="A227" s="749">
        <v>226</v>
      </c>
      <c r="B227" s="749" t="s">
        <v>10113</v>
      </c>
      <c r="C227" s="749" t="s">
        <v>243</v>
      </c>
      <c r="D227" s="749" t="s">
        <v>8285</v>
      </c>
      <c r="E227" s="750" t="s">
        <v>8247</v>
      </c>
      <c r="F227" s="749" t="s">
        <v>8287</v>
      </c>
      <c r="G227" s="751" t="s">
        <v>9887</v>
      </c>
      <c r="H227" s="751" t="s">
        <v>9754</v>
      </c>
      <c r="I227" s="751" t="s">
        <v>9754</v>
      </c>
      <c r="J227" s="751" t="s">
        <v>9754</v>
      </c>
      <c r="K227" s="751" t="s">
        <v>9754</v>
      </c>
      <c r="L227" s="751" t="s">
        <v>9754</v>
      </c>
      <c r="M227" s="751" t="s">
        <v>9754</v>
      </c>
      <c r="N227" s="751" t="s">
        <v>9754</v>
      </c>
    </row>
    <row r="228" spans="1:14" ht="28.8">
      <c r="A228" s="749">
        <v>227</v>
      </c>
      <c r="B228" s="749" t="s">
        <v>10114</v>
      </c>
      <c r="C228" s="749" t="s">
        <v>244</v>
      </c>
      <c r="D228" s="749" t="s">
        <v>8285</v>
      </c>
      <c r="E228" s="750" t="s">
        <v>8248</v>
      </c>
      <c r="F228" s="749" t="s">
        <v>8287</v>
      </c>
      <c r="G228" s="751" t="s">
        <v>9887</v>
      </c>
      <c r="H228" s="751" t="s">
        <v>9754</v>
      </c>
      <c r="I228" s="751" t="s">
        <v>9754</v>
      </c>
      <c r="J228" s="751" t="s">
        <v>9754</v>
      </c>
      <c r="K228" s="751" t="s">
        <v>9754</v>
      </c>
      <c r="L228" s="751" t="s">
        <v>9754</v>
      </c>
      <c r="M228" s="751" t="s">
        <v>9754</v>
      </c>
      <c r="N228" s="751" t="s">
        <v>9754</v>
      </c>
    </row>
    <row r="229" spans="1:14" ht="28.8">
      <c r="A229" s="749">
        <v>228</v>
      </c>
      <c r="B229" s="749" t="s">
        <v>10115</v>
      </c>
      <c r="C229" s="749" t="s">
        <v>245</v>
      </c>
      <c r="D229" s="749" t="s">
        <v>8285</v>
      </c>
      <c r="E229" s="750" t="s">
        <v>8249</v>
      </c>
      <c r="F229" s="749" t="s">
        <v>8287</v>
      </c>
      <c r="G229" s="751" t="s">
        <v>9887</v>
      </c>
      <c r="H229" s="751" t="s">
        <v>9754</v>
      </c>
      <c r="I229" s="751" t="s">
        <v>9754</v>
      </c>
      <c r="J229" s="751" t="s">
        <v>9754</v>
      </c>
      <c r="K229" s="751" t="s">
        <v>9754</v>
      </c>
      <c r="L229" s="751" t="s">
        <v>9754</v>
      </c>
      <c r="M229" s="751" t="s">
        <v>9754</v>
      </c>
      <c r="N229" s="751" t="s">
        <v>9754</v>
      </c>
    </row>
    <row r="230" spans="1:14" ht="28.8">
      <c r="A230" s="749">
        <v>229</v>
      </c>
      <c r="B230" s="749" t="s">
        <v>10116</v>
      </c>
      <c r="C230" s="754" t="s">
        <v>246</v>
      </c>
      <c r="D230" s="749" t="s">
        <v>8285</v>
      </c>
      <c r="E230" s="750" t="s">
        <v>8250</v>
      </c>
      <c r="F230" s="749" t="s">
        <v>8287</v>
      </c>
      <c r="G230" s="751" t="s">
        <v>9887</v>
      </c>
      <c r="H230" s="751" t="s">
        <v>9754</v>
      </c>
      <c r="I230" s="751" t="s">
        <v>9754</v>
      </c>
      <c r="J230" s="751" t="s">
        <v>9754</v>
      </c>
      <c r="K230" s="751" t="s">
        <v>9754</v>
      </c>
      <c r="L230" s="751" t="s">
        <v>9754</v>
      </c>
      <c r="M230" s="751" t="s">
        <v>9754</v>
      </c>
      <c r="N230" s="751" t="s">
        <v>9754</v>
      </c>
    </row>
    <row r="231" spans="1:14" ht="28.8">
      <c r="A231" s="749">
        <v>230</v>
      </c>
      <c r="B231" s="749" t="s">
        <v>10117</v>
      </c>
      <c r="C231" s="754" t="s">
        <v>165</v>
      </c>
      <c r="D231" s="749" t="s">
        <v>8285</v>
      </c>
      <c r="E231" s="750" t="s">
        <v>8251</v>
      </c>
      <c r="F231" s="749" t="s">
        <v>8287</v>
      </c>
      <c r="G231" s="751" t="s">
        <v>9887</v>
      </c>
      <c r="H231" s="751" t="s">
        <v>9754</v>
      </c>
      <c r="I231" s="751" t="s">
        <v>9754</v>
      </c>
      <c r="J231" s="751" t="s">
        <v>9754</v>
      </c>
      <c r="K231" s="751" t="s">
        <v>9754</v>
      </c>
      <c r="L231" s="751" t="s">
        <v>9754</v>
      </c>
      <c r="M231" s="751" t="s">
        <v>9754</v>
      </c>
      <c r="N231" s="751" t="s">
        <v>9754</v>
      </c>
    </row>
    <row r="232" spans="1:14" ht="28.8">
      <c r="A232" s="749">
        <v>231</v>
      </c>
      <c r="B232" s="749" t="s">
        <v>10118</v>
      </c>
      <c r="C232" s="754" t="s">
        <v>166</v>
      </c>
      <c r="D232" s="749" t="s">
        <v>8285</v>
      </c>
      <c r="E232" s="750" t="s">
        <v>8252</v>
      </c>
      <c r="F232" s="749" t="s">
        <v>8287</v>
      </c>
      <c r="G232" s="751" t="s">
        <v>9887</v>
      </c>
      <c r="H232" s="751" t="s">
        <v>9754</v>
      </c>
      <c r="I232" s="751" t="s">
        <v>9754</v>
      </c>
      <c r="J232" s="751" t="s">
        <v>9754</v>
      </c>
      <c r="K232" s="751" t="s">
        <v>9754</v>
      </c>
      <c r="L232" s="751" t="s">
        <v>9754</v>
      </c>
      <c r="M232" s="751" t="s">
        <v>9754</v>
      </c>
      <c r="N232" s="751" t="s">
        <v>9754</v>
      </c>
    </row>
    <row r="233" spans="1:14" ht="28.8">
      <c r="A233" s="749">
        <v>232</v>
      </c>
      <c r="B233" s="749" t="s">
        <v>10119</v>
      </c>
      <c r="C233" s="754" t="s">
        <v>247</v>
      </c>
      <c r="D233" s="749" t="s">
        <v>8285</v>
      </c>
      <c r="E233" s="750" t="s">
        <v>8253</v>
      </c>
      <c r="F233" s="749" t="s">
        <v>8287</v>
      </c>
      <c r="G233" s="751" t="s">
        <v>9887</v>
      </c>
      <c r="H233" s="751" t="s">
        <v>9754</v>
      </c>
      <c r="I233" s="751" t="s">
        <v>9754</v>
      </c>
      <c r="J233" s="751" t="s">
        <v>9754</v>
      </c>
      <c r="K233" s="751" t="s">
        <v>9754</v>
      </c>
      <c r="L233" s="751" t="s">
        <v>9754</v>
      </c>
      <c r="M233" s="751" t="s">
        <v>9754</v>
      </c>
      <c r="N233" s="751" t="s">
        <v>9754</v>
      </c>
    </row>
    <row r="234" spans="1:14" ht="28.8">
      <c r="A234" s="749">
        <v>233</v>
      </c>
      <c r="B234" s="749" t="s">
        <v>10120</v>
      </c>
      <c r="C234" s="754" t="s">
        <v>248</v>
      </c>
      <c r="D234" s="749" t="s">
        <v>8285</v>
      </c>
      <c r="E234" s="750" t="s">
        <v>8254</v>
      </c>
      <c r="F234" s="749" t="s">
        <v>8287</v>
      </c>
      <c r="G234" s="751" t="s">
        <v>9887</v>
      </c>
      <c r="H234" s="751" t="s">
        <v>9754</v>
      </c>
      <c r="I234" s="751" t="s">
        <v>9754</v>
      </c>
      <c r="J234" s="751" t="s">
        <v>9754</v>
      </c>
      <c r="K234" s="751" t="s">
        <v>9754</v>
      </c>
      <c r="L234" s="751" t="s">
        <v>9754</v>
      </c>
      <c r="M234" s="751" t="s">
        <v>9754</v>
      </c>
      <c r="N234" s="751" t="s">
        <v>9754</v>
      </c>
    </row>
    <row r="235" spans="1:14" ht="28.8">
      <c r="A235" s="749">
        <v>234</v>
      </c>
      <c r="B235" s="749" t="s">
        <v>10121</v>
      </c>
      <c r="C235" s="754" t="s">
        <v>249</v>
      </c>
      <c r="D235" s="749" t="s">
        <v>8285</v>
      </c>
      <c r="E235" s="750" t="s">
        <v>8255</v>
      </c>
      <c r="F235" s="749" t="s">
        <v>8287</v>
      </c>
      <c r="G235" s="751" t="s">
        <v>9887</v>
      </c>
      <c r="H235" s="751" t="s">
        <v>9754</v>
      </c>
      <c r="I235" s="751" t="s">
        <v>9754</v>
      </c>
      <c r="J235" s="751" t="s">
        <v>9754</v>
      </c>
      <c r="K235" s="751" t="s">
        <v>9754</v>
      </c>
      <c r="L235" s="751" t="s">
        <v>9754</v>
      </c>
      <c r="M235" s="751" t="s">
        <v>9754</v>
      </c>
      <c r="N235" s="751" t="s">
        <v>9754</v>
      </c>
    </row>
    <row r="236" spans="1:14" ht="28.8">
      <c r="A236" s="749">
        <v>235</v>
      </c>
      <c r="B236" s="749" t="s">
        <v>10122</v>
      </c>
      <c r="C236" s="754" t="s">
        <v>250</v>
      </c>
      <c r="D236" s="749" t="s">
        <v>8285</v>
      </c>
      <c r="E236" s="750" t="s">
        <v>8256</v>
      </c>
      <c r="F236" s="749" t="s">
        <v>8287</v>
      </c>
      <c r="G236" s="751" t="s">
        <v>9887</v>
      </c>
      <c r="H236" s="751" t="s">
        <v>9754</v>
      </c>
      <c r="I236" s="751" t="s">
        <v>9754</v>
      </c>
      <c r="J236" s="751" t="s">
        <v>9754</v>
      </c>
      <c r="K236" s="751" t="s">
        <v>9754</v>
      </c>
      <c r="L236" s="751" t="s">
        <v>9754</v>
      </c>
      <c r="M236" s="751" t="s">
        <v>9754</v>
      </c>
      <c r="N236" s="751" t="s">
        <v>9754</v>
      </c>
    </row>
    <row r="237" spans="1:14" ht="28.8">
      <c r="A237" s="749">
        <v>236</v>
      </c>
      <c r="B237" s="749" t="s">
        <v>10123</v>
      </c>
      <c r="C237" s="754" t="s">
        <v>251</v>
      </c>
      <c r="D237" s="749" t="s">
        <v>8285</v>
      </c>
      <c r="E237" s="750" t="s">
        <v>8257</v>
      </c>
      <c r="F237" s="749" t="s">
        <v>8287</v>
      </c>
      <c r="G237" s="751" t="s">
        <v>9887</v>
      </c>
      <c r="H237" s="751" t="s">
        <v>9754</v>
      </c>
      <c r="I237" s="751" t="s">
        <v>9754</v>
      </c>
      <c r="J237" s="751" t="s">
        <v>9754</v>
      </c>
      <c r="K237" s="751" t="s">
        <v>9754</v>
      </c>
      <c r="L237" s="751" t="s">
        <v>9754</v>
      </c>
      <c r="M237" s="751" t="s">
        <v>9754</v>
      </c>
      <c r="N237" s="751" t="s">
        <v>9754</v>
      </c>
    </row>
    <row r="238" spans="1:14" ht="28.8">
      <c r="A238" s="749">
        <v>237</v>
      </c>
      <c r="B238" s="749" t="s">
        <v>10124</v>
      </c>
      <c r="C238" s="749" t="s">
        <v>252</v>
      </c>
      <c r="D238" s="749" t="s">
        <v>8285</v>
      </c>
      <c r="E238" s="750" t="s">
        <v>8258</v>
      </c>
      <c r="F238" s="749" t="s">
        <v>8287</v>
      </c>
      <c r="G238" s="751" t="s">
        <v>9887</v>
      </c>
      <c r="H238" s="751" t="s">
        <v>9754</v>
      </c>
      <c r="I238" s="751" t="s">
        <v>9754</v>
      </c>
      <c r="J238" s="751" t="s">
        <v>9754</v>
      </c>
      <c r="K238" s="751" t="s">
        <v>9754</v>
      </c>
      <c r="L238" s="751" t="s">
        <v>9754</v>
      </c>
      <c r="M238" s="751" t="s">
        <v>9754</v>
      </c>
      <c r="N238" s="751" t="s">
        <v>9754</v>
      </c>
    </row>
    <row r="239" spans="1:14" ht="28.8">
      <c r="A239" s="749">
        <v>238</v>
      </c>
      <c r="B239" s="749" t="s">
        <v>10125</v>
      </c>
      <c r="C239" s="749" t="s">
        <v>253</v>
      </c>
      <c r="D239" s="749" t="s">
        <v>8285</v>
      </c>
      <c r="E239" s="750" t="s">
        <v>8259</v>
      </c>
      <c r="F239" s="749" t="s">
        <v>8287</v>
      </c>
      <c r="G239" s="751" t="s">
        <v>9887</v>
      </c>
      <c r="H239" s="751" t="s">
        <v>9754</v>
      </c>
      <c r="I239" s="751" t="s">
        <v>9754</v>
      </c>
      <c r="J239" s="751" t="s">
        <v>9754</v>
      </c>
      <c r="K239" s="751" t="s">
        <v>9754</v>
      </c>
      <c r="L239" s="751" t="s">
        <v>9754</v>
      </c>
      <c r="M239" s="751" t="s">
        <v>9754</v>
      </c>
      <c r="N239" s="751" t="s">
        <v>9754</v>
      </c>
    </row>
    <row r="240" spans="1:14" ht="28.8">
      <c r="A240" s="749">
        <v>239</v>
      </c>
      <c r="B240" s="749" t="s">
        <v>10126</v>
      </c>
      <c r="C240" s="749" t="s">
        <v>254</v>
      </c>
      <c r="D240" s="749" t="s">
        <v>8285</v>
      </c>
      <c r="E240" s="750" t="s">
        <v>8260</v>
      </c>
      <c r="F240" s="749" t="s">
        <v>8287</v>
      </c>
      <c r="G240" s="751" t="s">
        <v>9887</v>
      </c>
      <c r="H240" s="751" t="s">
        <v>9754</v>
      </c>
      <c r="I240" s="751" t="s">
        <v>9754</v>
      </c>
      <c r="J240" s="751" t="s">
        <v>9754</v>
      </c>
      <c r="K240" s="751" t="s">
        <v>9754</v>
      </c>
      <c r="L240" s="751" t="s">
        <v>9754</v>
      </c>
      <c r="M240" s="751" t="s">
        <v>9754</v>
      </c>
      <c r="N240" s="751" t="s">
        <v>9754</v>
      </c>
    </row>
    <row r="241" spans="1:14" ht="28.8">
      <c r="A241" s="749">
        <v>240</v>
      </c>
      <c r="B241" s="749" t="s">
        <v>10127</v>
      </c>
      <c r="C241" s="749" t="s">
        <v>255</v>
      </c>
      <c r="D241" s="749" t="s">
        <v>8285</v>
      </c>
      <c r="E241" s="750" t="s">
        <v>8261</v>
      </c>
      <c r="F241" s="749" t="s">
        <v>8287</v>
      </c>
      <c r="G241" s="751" t="s">
        <v>9887</v>
      </c>
      <c r="H241" s="751" t="s">
        <v>9754</v>
      </c>
      <c r="I241" s="751" t="s">
        <v>9754</v>
      </c>
      <c r="J241" s="751" t="s">
        <v>9754</v>
      </c>
      <c r="K241" s="751" t="s">
        <v>9754</v>
      </c>
      <c r="L241" s="751" t="s">
        <v>9754</v>
      </c>
      <c r="M241" s="751" t="s">
        <v>9754</v>
      </c>
      <c r="N241" s="751" t="s">
        <v>9754</v>
      </c>
    </row>
    <row r="242" spans="1:14" ht="28.8">
      <c r="A242" s="749">
        <v>241</v>
      </c>
      <c r="B242" s="749" t="s">
        <v>10128</v>
      </c>
      <c r="C242" s="754" t="s">
        <v>256</v>
      </c>
      <c r="D242" s="749" t="s">
        <v>8285</v>
      </c>
      <c r="E242" s="750" t="s">
        <v>8262</v>
      </c>
      <c r="F242" s="749" t="s">
        <v>8287</v>
      </c>
      <c r="G242" s="751" t="s">
        <v>9887</v>
      </c>
      <c r="H242" s="751" t="s">
        <v>9754</v>
      </c>
      <c r="I242" s="751" t="s">
        <v>9754</v>
      </c>
      <c r="J242" s="751" t="s">
        <v>9754</v>
      </c>
      <c r="K242" s="751" t="s">
        <v>9754</v>
      </c>
      <c r="L242" s="751" t="s">
        <v>9754</v>
      </c>
      <c r="M242" s="751" t="s">
        <v>9754</v>
      </c>
      <c r="N242" s="751" t="s">
        <v>9754</v>
      </c>
    </row>
    <row r="243" spans="1:14" ht="28.8">
      <c r="A243" s="749">
        <v>242</v>
      </c>
      <c r="B243" s="749" t="s">
        <v>10129</v>
      </c>
      <c r="C243" s="754" t="s">
        <v>257</v>
      </c>
      <c r="D243" s="749" t="s">
        <v>8285</v>
      </c>
      <c r="E243" s="750" t="s">
        <v>8263</v>
      </c>
      <c r="F243" s="749" t="s">
        <v>8287</v>
      </c>
      <c r="G243" s="751" t="s">
        <v>9887</v>
      </c>
      <c r="H243" s="751" t="s">
        <v>9754</v>
      </c>
      <c r="I243" s="751" t="s">
        <v>9754</v>
      </c>
      <c r="J243" s="751" t="s">
        <v>9754</v>
      </c>
      <c r="K243" s="751" t="s">
        <v>9754</v>
      </c>
      <c r="L243" s="751" t="s">
        <v>9754</v>
      </c>
      <c r="M243" s="751" t="s">
        <v>9754</v>
      </c>
      <c r="N243" s="751" t="s">
        <v>9754</v>
      </c>
    </row>
    <row r="244" spans="1:14" ht="28.8">
      <c r="A244" s="749">
        <v>243</v>
      </c>
      <c r="B244" s="749" t="s">
        <v>10130</v>
      </c>
      <c r="C244" s="754" t="s">
        <v>258</v>
      </c>
      <c r="D244" s="749" t="s">
        <v>8285</v>
      </c>
      <c r="E244" s="750" t="s">
        <v>8264</v>
      </c>
      <c r="F244" s="749" t="s">
        <v>8287</v>
      </c>
      <c r="G244" s="751" t="s">
        <v>9887</v>
      </c>
      <c r="H244" s="751" t="s">
        <v>9754</v>
      </c>
      <c r="I244" s="751" t="s">
        <v>9754</v>
      </c>
      <c r="J244" s="751" t="s">
        <v>9754</v>
      </c>
      <c r="K244" s="751" t="s">
        <v>9754</v>
      </c>
      <c r="L244" s="751" t="s">
        <v>9754</v>
      </c>
      <c r="M244" s="751" t="s">
        <v>9754</v>
      </c>
      <c r="N244" s="751" t="s">
        <v>9754</v>
      </c>
    </row>
    <row r="245" spans="1:14" ht="28.8">
      <c r="A245" s="749">
        <v>244</v>
      </c>
      <c r="B245" s="749" t="s">
        <v>10131</v>
      </c>
      <c r="C245" s="749" t="s">
        <v>259</v>
      </c>
      <c r="D245" s="749" t="s">
        <v>8285</v>
      </c>
      <c r="E245" s="750" t="s">
        <v>8265</v>
      </c>
      <c r="F245" s="749" t="s">
        <v>8287</v>
      </c>
      <c r="G245" s="751" t="s">
        <v>9887</v>
      </c>
      <c r="H245" s="751" t="s">
        <v>9754</v>
      </c>
      <c r="I245" s="751" t="s">
        <v>9754</v>
      </c>
      <c r="J245" s="751" t="s">
        <v>9754</v>
      </c>
      <c r="K245" s="751" t="s">
        <v>9754</v>
      </c>
      <c r="L245" s="751" t="s">
        <v>9754</v>
      </c>
      <c r="M245" s="751" t="s">
        <v>9754</v>
      </c>
      <c r="N245" s="751" t="s">
        <v>9754</v>
      </c>
    </row>
    <row r="246" spans="1:14" ht="28.8">
      <c r="A246" s="749">
        <v>245</v>
      </c>
      <c r="B246" s="749" t="s">
        <v>10132</v>
      </c>
      <c r="C246" s="749" t="s">
        <v>184</v>
      </c>
      <c r="D246" s="749" t="s">
        <v>8285</v>
      </c>
      <c r="E246" s="750" t="s">
        <v>8266</v>
      </c>
      <c r="F246" s="749" t="s">
        <v>8287</v>
      </c>
      <c r="G246" s="751" t="s">
        <v>9887</v>
      </c>
      <c r="H246" s="751" t="s">
        <v>9754</v>
      </c>
      <c r="I246" s="751" t="s">
        <v>9754</v>
      </c>
      <c r="J246" s="751" t="s">
        <v>9754</v>
      </c>
      <c r="K246" s="751" t="s">
        <v>9754</v>
      </c>
      <c r="L246" s="751" t="s">
        <v>9754</v>
      </c>
      <c r="M246" s="751" t="s">
        <v>9754</v>
      </c>
      <c r="N246" s="751" t="s">
        <v>9754</v>
      </c>
    </row>
    <row r="247" spans="1:14" ht="28.8">
      <c r="A247" s="749">
        <v>246</v>
      </c>
      <c r="B247" s="749" t="s">
        <v>10133</v>
      </c>
      <c r="C247" s="754" t="s">
        <v>260</v>
      </c>
      <c r="D247" s="749" t="s">
        <v>8285</v>
      </c>
      <c r="E247" s="750" t="s">
        <v>8267</v>
      </c>
      <c r="F247" s="749" t="s">
        <v>8287</v>
      </c>
      <c r="G247" s="751" t="s">
        <v>9887</v>
      </c>
      <c r="H247" s="751" t="s">
        <v>9754</v>
      </c>
      <c r="I247" s="751" t="s">
        <v>9754</v>
      </c>
      <c r="J247" s="751" t="s">
        <v>9754</v>
      </c>
      <c r="K247" s="751" t="s">
        <v>9754</v>
      </c>
      <c r="L247" s="751" t="s">
        <v>9754</v>
      </c>
      <c r="M247" s="751" t="s">
        <v>9754</v>
      </c>
      <c r="N247" s="751" t="s">
        <v>9754</v>
      </c>
    </row>
    <row r="248" spans="1:14" ht="28.8">
      <c r="A248" s="749">
        <v>247</v>
      </c>
      <c r="B248" s="749" t="s">
        <v>10134</v>
      </c>
      <c r="C248" s="754" t="s">
        <v>261</v>
      </c>
      <c r="D248" s="749" t="s">
        <v>8285</v>
      </c>
      <c r="E248" s="750" t="s">
        <v>8268</v>
      </c>
      <c r="F248" s="749" t="s">
        <v>8287</v>
      </c>
      <c r="G248" s="751" t="s">
        <v>9887</v>
      </c>
      <c r="H248" s="751" t="s">
        <v>9754</v>
      </c>
      <c r="I248" s="751" t="s">
        <v>9754</v>
      </c>
      <c r="J248" s="751" t="s">
        <v>9754</v>
      </c>
      <c r="K248" s="751" t="s">
        <v>9754</v>
      </c>
      <c r="L248" s="751" t="s">
        <v>9754</v>
      </c>
      <c r="M248" s="751" t="s">
        <v>9754</v>
      </c>
      <c r="N248" s="751" t="s">
        <v>9754</v>
      </c>
    </row>
    <row r="249" spans="1:14" ht="28.8">
      <c r="A249" s="749">
        <v>248</v>
      </c>
      <c r="B249" s="749" t="s">
        <v>10135</v>
      </c>
      <c r="C249" s="754" t="s">
        <v>262</v>
      </c>
      <c r="D249" s="749" t="s">
        <v>8285</v>
      </c>
      <c r="E249" s="750" t="s">
        <v>8269</v>
      </c>
      <c r="F249" s="749" t="s">
        <v>8287</v>
      </c>
      <c r="G249" s="751" t="s">
        <v>9887</v>
      </c>
      <c r="H249" s="751" t="s">
        <v>9754</v>
      </c>
      <c r="I249" s="751" t="s">
        <v>9754</v>
      </c>
      <c r="J249" s="751" t="s">
        <v>9754</v>
      </c>
      <c r="K249" s="751" t="s">
        <v>9754</v>
      </c>
      <c r="L249" s="751" t="s">
        <v>9754</v>
      </c>
      <c r="M249" s="751" t="s">
        <v>9754</v>
      </c>
      <c r="N249" s="751" t="s">
        <v>9754</v>
      </c>
    </row>
    <row r="250" spans="1:14" ht="28.8">
      <c r="A250" s="749">
        <v>249</v>
      </c>
      <c r="B250" s="749" t="s">
        <v>10136</v>
      </c>
      <c r="C250" s="754" t="s">
        <v>0</v>
      </c>
      <c r="D250" s="749" t="s">
        <v>8285</v>
      </c>
      <c r="E250" s="750" t="s">
        <v>8270</v>
      </c>
      <c r="F250" s="749" t="s">
        <v>8287</v>
      </c>
      <c r="G250" s="751" t="s">
        <v>9887</v>
      </c>
      <c r="H250" s="751" t="s">
        <v>9754</v>
      </c>
      <c r="I250" s="751" t="s">
        <v>9754</v>
      </c>
      <c r="J250" s="751" t="s">
        <v>9754</v>
      </c>
      <c r="K250" s="751" t="s">
        <v>9754</v>
      </c>
      <c r="L250" s="751" t="s">
        <v>9754</v>
      </c>
      <c r="M250" s="751" t="s">
        <v>9754</v>
      </c>
      <c r="N250" s="751" t="s">
        <v>9754</v>
      </c>
    </row>
    <row r="251" spans="1:14" ht="43.2">
      <c r="A251" s="749">
        <v>250</v>
      </c>
      <c r="B251" s="749" t="s">
        <v>10137</v>
      </c>
      <c r="C251" s="754" t="s">
        <v>180</v>
      </c>
      <c r="D251" s="749" t="s">
        <v>8285</v>
      </c>
      <c r="E251" s="750" t="s">
        <v>8271</v>
      </c>
      <c r="F251" s="749" t="s">
        <v>8287</v>
      </c>
      <c r="G251" s="751" t="s">
        <v>9887</v>
      </c>
      <c r="H251" s="751" t="s">
        <v>9754</v>
      </c>
      <c r="I251" s="751" t="s">
        <v>9754</v>
      </c>
      <c r="J251" s="751" t="s">
        <v>9754</v>
      </c>
      <c r="K251" s="751" t="s">
        <v>9754</v>
      </c>
      <c r="L251" s="751" t="s">
        <v>9754</v>
      </c>
      <c r="M251" s="751" t="s">
        <v>9754</v>
      </c>
      <c r="N251" s="751" t="s">
        <v>9754</v>
      </c>
    </row>
    <row r="252" spans="1:14" ht="28.8">
      <c r="A252" s="749">
        <v>251</v>
      </c>
      <c r="B252" s="749" t="s">
        <v>10138</v>
      </c>
      <c r="C252" s="754" t="s">
        <v>263</v>
      </c>
      <c r="D252" s="749" t="s">
        <v>8285</v>
      </c>
      <c r="E252" s="750" t="s">
        <v>8272</v>
      </c>
      <c r="F252" s="749" t="s">
        <v>8287</v>
      </c>
      <c r="G252" s="751" t="s">
        <v>9887</v>
      </c>
      <c r="H252" s="751" t="s">
        <v>9754</v>
      </c>
      <c r="I252" s="751" t="s">
        <v>9754</v>
      </c>
      <c r="J252" s="751" t="s">
        <v>9754</v>
      </c>
      <c r="K252" s="751" t="s">
        <v>9754</v>
      </c>
      <c r="L252" s="751" t="s">
        <v>9754</v>
      </c>
      <c r="M252" s="751" t="s">
        <v>9754</v>
      </c>
      <c r="N252" s="751" t="s">
        <v>9754</v>
      </c>
    </row>
    <row r="253" spans="1:14" ht="43.2">
      <c r="A253" s="749">
        <v>252</v>
      </c>
      <c r="B253" s="749" t="s">
        <v>10139</v>
      </c>
      <c r="C253" s="754" t="s">
        <v>264</v>
      </c>
      <c r="D253" s="749" t="s">
        <v>8285</v>
      </c>
      <c r="E253" s="750" t="s">
        <v>8273</v>
      </c>
      <c r="F253" s="749" t="s">
        <v>8287</v>
      </c>
      <c r="G253" s="751" t="s">
        <v>9887</v>
      </c>
      <c r="H253" s="751" t="s">
        <v>9754</v>
      </c>
      <c r="I253" s="751" t="s">
        <v>9754</v>
      </c>
      <c r="J253" s="751" t="s">
        <v>9754</v>
      </c>
      <c r="K253" s="751" t="s">
        <v>9754</v>
      </c>
      <c r="L253" s="751" t="s">
        <v>9754</v>
      </c>
      <c r="M253" s="751" t="s">
        <v>9754</v>
      </c>
      <c r="N253" s="751" t="s">
        <v>9754</v>
      </c>
    </row>
    <row r="254" spans="1:14" ht="28.8">
      <c r="A254" s="749">
        <v>253</v>
      </c>
      <c r="B254" s="749" t="s">
        <v>10140</v>
      </c>
      <c r="C254" s="754" t="s">
        <v>265</v>
      </c>
      <c r="D254" s="749" t="s">
        <v>8285</v>
      </c>
      <c r="E254" s="750" t="s">
        <v>8274</v>
      </c>
      <c r="F254" s="749" t="s">
        <v>8287</v>
      </c>
      <c r="G254" s="751" t="s">
        <v>9887</v>
      </c>
      <c r="H254" s="751" t="s">
        <v>9754</v>
      </c>
      <c r="I254" s="751" t="s">
        <v>9754</v>
      </c>
      <c r="J254" s="751" t="s">
        <v>9754</v>
      </c>
      <c r="K254" s="751" t="s">
        <v>9754</v>
      </c>
      <c r="L254" s="751" t="s">
        <v>9754</v>
      </c>
      <c r="M254" s="751" t="s">
        <v>9754</v>
      </c>
      <c r="N254" s="751" t="s">
        <v>9754</v>
      </c>
    </row>
    <row r="255" spans="1:14" ht="28.8">
      <c r="A255" s="749">
        <v>254</v>
      </c>
      <c r="B255" s="749" t="s">
        <v>10141</v>
      </c>
      <c r="C255" s="754" t="s">
        <v>266</v>
      </c>
      <c r="D255" s="749" t="s">
        <v>8285</v>
      </c>
      <c r="E255" s="750" t="s">
        <v>8275</v>
      </c>
      <c r="F255" s="749" t="s">
        <v>8287</v>
      </c>
      <c r="G255" s="751" t="s">
        <v>9887</v>
      </c>
      <c r="H255" s="751" t="s">
        <v>9754</v>
      </c>
      <c r="I255" s="751" t="s">
        <v>9754</v>
      </c>
      <c r="J255" s="751" t="s">
        <v>9754</v>
      </c>
      <c r="K255" s="751" t="s">
        <v>9754</v>
      </c>
      <c r="L255" s="751" t="s">
        <v>9754</v>
      </c>
      <c r="M255" s="751" t="s">
        <v>9754</v>
      </c>
      <c r="N255" s="751" t="s">
        <v>9754</v>
      </c>
    </row>
    <row r="256" spans="1:14" ht="43.2">
      <c r="A256" s="749">
        <v>255</v>
      </c>
      <c r="B256" s="749" t="s">
        <v>10142</v>
      </c>
      <c r="C256" s="754" t="s">
        <v>267</v>
      </c>
      <c r="D256" s="749" t="s">
        <v>8285</v>
      </c>
      <c r="E256" s="750" t="s">
        <v>8276</v>
      </c>
      <c r="F256" s="749" t="s">
        <v>8287</v>
      </c>
      <c r="G256" s="751" t="s">
        <v>9887</v>
      </c>
      <c r="H256" s="751" t="s">
        <v>9754</v>
      </c>
      <c r="I256" s="751" t="s">
        <v>9754</v>
      </c>
      <c r="J256" s="751" t="s">
        <v>9754</v>
      </c>
      <c r="K256" s="751" t="s">
        <v>9754</v>
      </c>
      <c r="L256" s="751" t="s">
        <v>9754</v>
      </c>
      <c r="M256" s="751" t="s">
        <v>9754</v>
      </c>
      <c r="N256" s="751" t="s">
        <v>9754</v>
      </c>
    </row>
    <row r="257" spans="1:14" ht="28.8">
      <c r="A257" s="749">
        <v>256</v>
      </c>
      <c r="B257" s="749" t="s">
        <v>10143</v>
      </c>
      <c r="C257" s="754" t="s">
        <v>268</v>
      </c>
      <c r="D257" s="749" t="s">
        <v>8285</v>
      </c>
      <c r="E257" s="750" t="s">
        <v>8277</v>
      </c>
      <c r="F257" s="749" t="s">
        <v>8287</v>
      </c>
      <c r="G257" s="751" t="s">
        <v>9887</v>
      </c>
      <c r="H257" s="751" t="s">
        <v>9754</v>
      </c>
      <c r="I257" s="751" t="s">
        <v>9754</v>
      </c>
      <c r="J257" s="751" t="s">
        <v>9754</v>
      </c>
      <c r="K257" s="751" t="s">
        <v>9754</v>
      </c>
      <c r="L257" s="751" t="s">
        <v>9754</v>
      </c>
      <c r="M257" s="751" t="s">
        <v>9754</v>
      </c>
      <c r="N257" s="751" t="s">
        <v>9754</v>
      </c>
    </row>
    <row r="258" spans="1:14" ht="28.8">
      <c r="A258" s="749">
        <v>257</v>
      </c>
      <c r="B258" s="749" t="s">
        <v>10144</v>
      </c>
      <c r="C258" s="754" t="s">
        <v>269</v>
      </c>
      <c r="D258" s="749" t="s">
        <v>8285</v>
      </c>
      <c r="E258" s="750" t="s">
        <v>8278</v>
      </c>
      <c r="F258" s="749" t="s">
        <v>8287</v>
      </c>
      <c r="G258" s="751" t="s">
        <v>9887</v>
      </c>
      <c r="H258" s="751" t="s">
        <v>9754</v>
      </c>
      <c r="I258" s="751" t="s">
        <v>9754</v>
      </c>
      <c r="J258" s="751" t="s">
        <v>9754</v>
      </c>
      <c r="K258" s="751" t="s">
        <v>9754</v>
      </c>
      <c r="L258" s="751" t="s">
        <v>9754</v>
      </c>
      <c r="M258" s="751" t="s">
        <v>9754</v>
      </c>
      <c r="N258" s="751" t="s">
        <v>9754</v>
      </c>
    </row>
    <row r="259" spans="1:14" ht="28.8">
      <c r="A259" s="749">
        <v>258</v>
      </c>
      <c r="B259" s="749" t="s">
        <v>10145</v>
      </c>
      <c r="C259" s="754" t="s">
        <v>270</v>
      </c>
      <c r="D259" s="749" t="s">
        <v>8285</v>
      </c>
      <c r="E259" s="750" t="s">
        <v>8279</v>
      </c>
      <c r="F259" s="749" t="s">
        <v>8287</v>
      </c>
      <c r="G259" s="751" t="s">
        <v>9887</v>
      </c>
      <c r="H259" s="751" t="s">
        <v>9754</v>
      </c>
      <c r="I259" s="751" t="s">
        <v>9754</v>
      </c>
      <c r="J259" s="751" t="s">
        <v>9754</v>
      </c>
      <c r="K259" s="751" t="s">
        <v>9754</v>
      </c>
      <c r="L259" s="751" t="s">
        <v>9754</v>
      </c>
      <c r="M259" s="751" t="s">
        <v>9754</v>
      </c>
      <c r="N259" s="751" t="s">
        <v>9754</v>
      </c>
    </row>
    <row r="260" spans="1:14" ht="28.8">
      <c r="A260" s="749">
        <v>259</v>
      </c>
      <c r="B260" s="749" t="s">
        <v>10146</v>
      </c>
      <c r="C260" s="754" t="s">
        <v>271</v>
      </c>
      <c r="D260" s="749" t="s">
        <v>8285</v>
      </c>
      <c r="E260" s="750" t="s">
        <v>8280</v>
      </c>
      <c r="F260" s="749" t="s">
        <v>8287</v>
      </c>
      <c r="G260" s="751" t="s">
        <v>9887</v>
      </c>
      <c r="H260" s="751" t="s">
        <v>9754</v>
      </c>
      <c r="I260" s="751" t="s">
        <v>9754</v>
      </c>
      <c r="J260" s="751" t="s">
        <v>9754</v>
      </c>
      <c r="K260" s="751" t="s">
        <v>9754</v>
      </c>
      <c r="L260" s="751" t="s">
        <v>9754</v>
      </c>
      <c r="M260" s="751" t="s">
        <v>9754</v>
      </c>
      <c r="N260" s="751" t="s">
        <v>9754</v>
      </c>
    </row>
    <row r="261" spans="1:14" ht="28.8">
      <c r="A261" s="749">
        <v>260</v>
      </c>
      <c r="B261" s="749" t="s">
        <v>10147</v>
      </c>
      <c r="C261" s="754" t="s">
        <v>181</v>
      </c>
      <c r="D261" s="749" t="s">
        <v>8285</v>
      </c>
      <c r="E261" s="750" t="s">
        <v>8281</v>
      </c>
      <c r="F261" s="749" t="s">
        <v>8287</v>
      </c>
      <c r="G261" s="751" t="s">
        <v>9887</v>
      </c>
      <c r="H261" s="751" t="s">
        <v>9754</v>
      </c>
      <c r="I261" s="751" t="s">
        <v>9754</v>
      </c>
      <c r="J261" s="751" t="s">
        <v>9754</v>
      </c>
      <c r="K261" s="751" t="s">
        <v>9754</v>
      </c>
      <c r="L261" s="751" t="s">
        <v>9754</v>
      </c>
      <c r="M261" s="751" t="s">
        <v>9754</v>
      </c>
      <c r="N261" s="751" t="s">
        <v>9754</v>
      </c>
    </row>
    <row r="262" spans="1:14" ht="28.8">
      <c r="A262" s="749">
        <v>261</v>
      </c>
      <c r="B262" s="749" t="s">
        <v>10148</v>
      </c>
      <c r="C262" s="754" t="s">
        <v>182</v>
      </c>
      <c r="D262" s="749" t="s">
        <v>8285</v>
      </c>
      <c r="E262" s="750" t="s">
        <v>8282</v>
      </c>
      <c r="F262" s="749" t="s">
        <v>8287</v>
      </c>
      <c r="G262" s="751" t="s">
        <v>9887</v>
      </c>
      <c r="H262" s="751" t="s">
        <v>9754</v>
      </c>
      <c r="I262" s="751" t="s">
        <v>9754</v>
      </c>
      <c r="J262" s="751" t="s">
        <v>9754</v>
      </c>
      <c r="K262" s="751" t="s">
        <v>9754</v>
      </c>
      <c r="L262" s="751" t="s">
        <v>9754</v>
      </c>
      <c r="M262" s="751" t="s">
        <v>9754</v>
      </c>
      <c r="N262" s="751" t="s">
        <v>9754</v>
      </c>
    </row>
    <row r="263" spans="1:14" ht="28.8">
      <c r="A263" s="749">
        <v>262</v>
      </c>
      <c r="B263" s="749" t="s">
        <v>10149</v>
      </c>
      <c r="C263" s="754" t="s">
        <v>272</v>
      </c>
      <c r="D263" s="749" t="s">
        <v>8285</v>
      </c>
      <c r="E263" s="750" t="s">
        <v>8283</v>
      </c>
      <c r="F263" s="749" t="s">
        <v>8288</v>
      </c>
      <c r="G263" s="751" t="s">
        <v>9887</v>
      </c>
      <c r="H263" s="751" t="s">
        <v>9754</v>
      </c>
      <c r="I263" s="751" t="s">
        <v>9754</v>
      </c>
      <c r="J263" s="751" t="s">
        <v>9754</v>
      </c>
      <c r="K263" s="751" t="s">
        <v>9754</v>
      </c>
      <c r="L263" s="751" t="s">
        <v>9754</v>
      </c>
      <c r="M263" s="751" t="s">
        <v>9754</v>
      </c>
      <c r="N263" s="751" t="s">
        <v>9754</v>
      </c>
    </row>
    <row r="264" spans="1:14" ht="28.8">
      <c r="A264" s="749">
        <v>263</v>
      </c>
      <c r="B264" s="749" t="s">
        <v>10150</v>
      </c>
      <c r="C264" s="754" t="s">
        <v>273</v>
      </c>
      <c r="D264" s="749" t="s">
        <v>8285</v>
      </c>
      <c r="E264" s="750" t="s">
        <v>8284</v>
      </c>
      <c r="F264" s="749" t="s">
        <v>8288</v>
      </c>
      <c r="G264" s="751" t="s">
        <v>9887</v>
      </c>
      <c r="H264" s="751" t="s">
        <v>9754</v>
      </c>
      <c r="I264" s="751" t="s">
        <v>9754</v>
      </c>
      <c r="J264" s="751" t="s">
        <v>9754</v>
      </c>
      <c r="K264" s="751" t="s">
        <v>9754</v>
      </c>
      <c r="L264" s="751" t="s">
        <v>9754</v>
      </c>
      <c r="M264" s="751" t="s">
        <v>9754</v>
      </c>
      <c r="N264" s="751" t="s">
        <v>9754</v>
      </c>
    </row>
  </sheetData>
  <autoFilter ref="A1:N264" xr:uid="{AA5F03CB-D7B8-41E5-B3AB-C396DCCAF2AE}"/>
  <phoneticPr fontId="64" type="noConversion"/>
  <conditionalFormatting sqref="O8:XFD8 B8:F8 A1:XFD6 A265:XFD1048576 B9:XFD264 B7:XFD7 A7:A264">
    <cfRule type="cellIs" dxfId="10" priority="11" operator="equal">
      <formula>"Brak szablonu"</formula>
    </cfRule>
  </conditionalFormatting>
  <conditionalFormatting sqref="G10:G113">
    <cfRule type="cellIs" dxfId="9" priority="10" operator="equal">
      <formula>"Brak kryteriów w szablonie"</formula>
    </cfRule>
  </conditionalFormatting>
  <conditionalFormatting sqref="B8:F8 A1:N6 B9:N140 B7:N7 A7:A264">
    <cfRule type="cellIs" dxfId="8" priority="9" operator="equal">
      <formula>0</formula>
    </cfRule>
  </conditionalFormatting>
  <conditionalFormatting sqref="G8:N8">
    <cfRule type="cellIs" dxfId="7" priority="8" operator="equal">
      <formula>"Brak szablonu"</formula>
    </cfRule>
  </conditionalFormatting>
  <conditionalFormatting sqref="G8:N8">
    <cfRule type="cellIs" dxfId="6" priority="7" operator="equal">
      <formula>0</formula>
    </cfRule>
  </conditionalFormatting>
  <conditionalFormatting sqref="I113 I95 I79:I80 I47:I50 I38:I39 I16">
    <cfRule type="cellIs" dxfId="5" priority="6" operator="equal">
      <formula>"Brak kryteriów w szablonie"</formula>
    </cfRule>
  </conditionalFormatting>
  <conditionalFormatting sqref="N113 N95 N79:N80 N47:N50 N38:N39 N16">
    <cfRule type="cellIs" dxfId="4" priority="5" operator="equal">
      <formula>"Brak kryteriów w szablonie"</formula>
    </cfRule>
  </conditionalFormatting>
  <conditionalFormatting sqref="I114:I140 I108:I112 I105:I106 I96:I101 I91:I94 I88:I89 I81:I86 I66:I78 I53:I64 I51 I43:I46 I40:I41 I17:I37">
    <cfRule type="cellIs" dxfId="3" priority="4" operator="equal">
      <formula>"Brak kryteriów w szablonie"</formula>
    </cfRule>
  </conditionalFormatting>
  <conditionalFormatting sqref="N114:N140 N108:N112 N105:N106 N96:N101 N91:N94 N88:N89 N81:N86 N66:N78 N53:N64 N51 N43:N46 N40:N41 N17:N37 N9:N15 N2:N7">
    <cfRule type="cellIs" dxfId="2" priority="3" operator="equal">
      <formula>"Brak kryteriów w szablonie"</formula>
    </cfRule>
  </conditionalFormatting>
  <conditionalFormatting sqref="I9:I15 I2:I7">
    <cfRule type="cellIs" dxfId="1" priority="2" operator="equal">
      <formula>"Brak kryteriów w szablonie"</formula>
    </cfRule>
  </conditionalFormatting>
  <conditionalFormatting sqref="J36:M36 J33:M33">
    <cfRule type="cellIs" dxfId="0" priority="1" operator="equal">
      <formula>"Brak kryteriów w szablonie"</formula>
    </cfRule>
  </conditionalFormatting>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C52-08AB-47E2-835F-6AE2FAE1B4DB}">
  <dimension ref="A1:H51"/>
  <sheetViews>
    <sheetView showGridLines="0" zoomScale="70" zoomScaleNormal="70" workbookViewId="0">
      <selection activeCell="E38" sqref="E38:H38"/>
    </sheetView>
  </sheetViews>
  <sheetFormatPr defaultRowHeight="14.4"/>
  <cols>
    <col min="1" max="1" width="16.77734375" customWidth="1"/>
    <col min="2" max="2" width="17.77734375" customWidth="1"/>
    <col min="3" max="3" width="16.77734375" customWidth="1"/>
    <col min="4" max="4" width="41.77734375" customWidth="1"/>
    <col min="5" max="5" width="21" customWidth="1"/>
    <col min="6" max="6" width="16.77734375" customWidth="1"/>
    <col min="7" max="7" width="19.21875" customWidth="1"/>
    <col min="8" max="8" width="18.44140625" customWidth="1"/>
  </cols>
  <sheetData>
    <row r="1" spans="1:8">
      <c r="A1" s="2" t="s">
        <v>274</v>
      </c>
    </row>
    <row r="2" spans="1:8">
      <c r="A2" s="2" t="s">
        <v>275</v>
      </c>
    </row>
    <row r="3" spans="1:8">
      <c r="A3" s="2" t="s">
        <v>276</v>
      </c>
    </row>
    <row r="5" spans="1:8" ht="16.95" customHeight="1">
      <c r="A5" s="409" t="s">
        <v>277</v>
      </c>
      <c r="B5" s="409"/>
      <c r="C5" s="409"/>
      <c r="D5" s="409"/>
      <c r="E5" s="409"/>
      <c r="F5" s="409"/>
      <c r="G5" s="409"/>
      <c r="H5" s="409"/>
    </row>
    <row r="6" spans="1:8" ht="16.95" customHeight="1">
      <c r="A6" s="409" t="s">
        <v>278</v>
      </c>
      <c r="B6" s="409"/>
      <c r="C6" s="409"/>
      <c r="D6" s="409"/>
      <c r="E6" s="409"/>
      <c r="F6" s="409"/>
      <c r="G6" s="409"/>
      <c r="H6" s="409"/>
    </row>
    <row r="7" spans="1:8" ht="33.450000000000003" customHeight="1">
      <c r="A7" s="410" t="s">
        <v>279</v>
      </c>
      <c r="B7" s="410"/>
      <c r="C7" s="410"/>
      <c r="D7" s="410"/>
      <c r="E7" s="410"/>
      <c r="F7" s="410"/>
      <c r="G7" s="410"/>
      <c r="H7" s="410"/>
    </row>
    <row r="8" spans="1:8" ht="33.450000000000003" customHeight="1">
      <c r="A8" s="410" t="s">
        <v>280</v>
      </c>
      <c r="B8" s="410"/>
      <c r="C8" s="410"/>
      <c r="D8" s="410"/>
      <c r="E8" s="410"/>
      <c r="F8" s="410"/>
      <c r="G8" s="410"/>
      <c r="H8" s="410"/>
    </row>
    <row r="9" spans="1:8" ht="33.450000000000003" customHeight="1">
      <c r="A9" s="411" t="s">
        <v>281</v>
      </c>
      <c r="B9" s="411"/>
      <c r="C9" s="411"/>
      <c r="D9" s="411"/>
      <c r="E9" s="411"/>
      <c r="F9" s="411"/>
      <c r="G9" s="411"/>
      <c r="H9" s="411"/>
    </row>
    <row r="10" spans="1:8" ht="33.450000000000003" customHeight="1">
      <c r="A10" s="408"/>
      <c r="B10" s="408"/>
      <c r="C10" s="408"/>
      <c r="D10" s="408"/>
      <c r="E10" s="408"/>
      <c r="F10" s="408"/>
      <c r="G10" s="408"/>
      <c r="H10" s="408"/>
    </row>
    <row r="11" spans="1:8" ht="33.450000000000003" customHeight="1">
      <c r="A11" s="399" t="s">
        <v>282</v>
      </c>
      <c r="B11" s="400"/>
      <c r="C11" s="400"/>
      <c r="D11" s="400"/>
      <c r="E11" s="400"/>
      <c r="F11" s="400"/>
      <c r="G11" s="400"/>
      <c r="H11" s="401"/>
    </row>
    <row r="12" spans="1:8" ht="15" customHeight="1">
      <c r="A12" s="402" t="s">
        <v>283</v>
      </c>
      <c r="B12" s="402" t="s">
        <v>284</v>
      </c>
      <c r="C12" s="3" t="s">
        <v>285</v>
      </c>
      <c r="D12" s="402" t="s">
        <v>286</v>
      </c>
      <c r="E12" s="402" t="s">
        <v>287</v>
      </c>
      <c r="F12" s="404" t="s">
        <v>288</v>
      </c>
      <c r="G12" s="405"/>
      <c r="H12" s="402" t="s">
        <v>289</v>
      </c>
    </row>
    <row r="13" spans="1:8" ht="15" customHeight="1">
      <c r="A13" s="403"/>
      <c r="B13" s="403"/>
      <c r="C13" s="4" t="s">
        <v>290</v>
      </c>
      <c r="D13" s="403"/>
      <c r="E13" s="403"/>
      <c r="F13" s="406" t="s">
        <v>291</v>
      </c>
      <c r="G13" s="407"/>
      <c r="H13" s="403"/>
    </row>
    <row r="14" spans="1:8" ht="13.2" customHeight="1">
      <c r="A14" s="5">
        <v>1</v>
      </c>
      <c r="B14" s="5">
        <v>2</v>
      </c>
      <c r="C14" s="5">
        <v>3</v>
      </c>
      <c r="D14" s="5">
        <v>4</v>
      </c>
      <c r="E14" s="5">
        <v>5</v>
      </c>
      <c r="F14" s="397">
        <v>6</v>
      </c>
      <c r="G14" s="398"/>
      <c r="H14" s="5">
        <v>7</v>
      </c>
    </row>
    <row r="15" spans="1:8" ht="20.7" customHeight="1">
      <c r="A15" s="394"/>
      <c r="B15" s="395"/>
      <c r="C15" s="396"/>
      <c r="D15" s="6" t="s">
        <v>292</v>
      </c>
      <c r="E15" s="7"/>
      <c r="F15" s="394"/>
      <c r="G15" s="396"/>
      <c r="H15" s="7"/>
    </row>
    <row r="16" spans="1:8">
      <c r="A16" s="8">
        <v>1</v>
      </c>
      <c r="B16" s="8"/>
      <c r="C16" s="8"/>
      <c r="D16" s="9"/>
      <c r="E16" s="10"/>
      <c r="F16" s="390"/>
      <c r="G16" s="391"/>
      <c r="H16" s="11"/>
    </row>
    <row r="17" spans="1:8">
      <c r="A17" s="8">
        <v>2</v>
      </c>
      <c r="B17" s="8"/>
      <c r="C17" s="8"/>
      <c r="D17" s="9"/>
      <c r="E17" s="10"/>
      <c r="F17" s="390"/>
      <c r="G17" s="391"/>
      <c r="H17" s="11"/>
    </row>
    <row r="18" spans="1:8">
      <c r="A18" s="8">
        <v>3</v>
      </c>
      <c r="B18" s="8"/>
      <c r="C18" s="8"/>
      <c r="D18" s="9"/>
      <c r="E18" s="10"/>
      <c r="F18" s="390"/>
      <c r="G18" s="391"/>
      <c r="H18" s="11"/>
    </row>
    <row r="19" spans="1:8">
      <c r="A19" s="8">
        <v>4</v>
      </c>
      <c r="B19" s="8"/>
      <c r="C19" s="8"/>
      <c r="D19" s="9"/>
      <c r="E19" s="10"/>
      <c r="F19" s="390"/>
      <c r="G19" s="391"/>
      <c r="H19" s="11"/>
    </row>
    <row r="20" spans="1:8">
      <c r="A20" s="8">
        <v>5</v>
      </c>
      <c r="B20" s="8"/>
      <c r="C20" s="8"/>
      <c r="D20" s="9"/>
      <c r="E20" s="9"/>
      <c r="F20" s="390"/>
      <c r="G20" s="391"/>
      <c r="H20" s="11"/>
    </row>
    <row r="21" spans="1:8">
      <c r="A21" s="8">
        <v>6</v>
      </c>
      <c r="B21" s="8"/>
      <c r="C21" s="8"/>
      <c r="D21" s="9"/>
      <c r="E21" s="10"/>
      <c r="F21" s="390"/>
      <c r="G21" s="391"/>
      <c r="H21" s="11"/>
    </row>
    <row r="22" spans="1:8">
      <c r="A22" s="8">
        <v>7</v>
      </c>
      <c r="B22" s="8"/>
      <c r="C22" s="8"/>
      <c r="D22" s="9"/>
      <c r="E22" s="10"/>
      <c r="F22" s="390"/>
      <c r="G22" s="391"/>
      <c r="H22" s="11"/>
    </row>
    <row r="23" spans="1:8">
      <c r="A23" s="8">
        <v>8</v>
      </c>
      <c r="B23" s="8"/>
      <c r="C23" s="8"/>
      <c r="D23" s="9"/>
      <c r="E23" s="10"/>
      <c r="F23" s="390"/>
      <c r="G23" s="391"/>
      <c r="H23" s="11"/>
    </row>
    <row r="24" spans="1:8">
      <c r="A24" s="8">
        <v>9</v>
      </c>
      <c r="B24" s="8"/>
      <c r="C24" s="8"/>
      <c r="D24" s="9"/>
      <c r="E24" s="10"/>
      <c r="F24" s="390"/>
      <c r="G24" s="391"/>
      <c r="H24" s="11"/>
    </row>
    <row r="25" spans="1:8">
      <c r="A25" s="8">
        <v>10</v>
      </c>
      <c r="B25" s="8"/>
      <c r="C25" s="8"/>
      <c r="D25" s="9"/>
      <c r="E25" s="10"/>
      <c r="F25" s="390"/>
      <c r="G25" s="391"/>
      <c r="H25" s="11"/>
    </row>
    <row r="26" spans="1:8">
      <c r="A26" s="8">
        <v>11</v>
      </c>
      <c r="B26" s="8"/>
      <c r="C26" s="8"/>
      <c r="D26" s="9"/>
      <c r="E26" s="10"/>
      <c r="F26" s="390"/>
      <c r="G26" s="391"/>
      <c r="H26" s="11"/>
    </row>
    <row r="27" spans="1:8">
      <c r="A27" s="8">
        <v>12</v>
      </c>
      <c r="B27" s="8"/>
      <c r="C27" s="8"/>
      <c r="D27" s="9"/>
      <c r="E27" s="10"/>
      <c r="F27" s="390"/>
      <c r="G27" s="391"/>
      <c r="H27" s="11"/>
    </row>
    <row r="28" spans="1:8">
      <c r="A28" s="8">
        <v>13</v>
      </c>
      <c r="B28" s="8"/>
      <c r="C28" s="8"/>
      <c r="D28" s="9"/>
      <c r="E28" s="10"/>
      <c r="F28" s="390"/>
      <c r="G28" s="391"/>
      <c r="H28" s="11"/>
    </row>
    <row r="29" spans="1:8">
      <c r="A29" s="8">
        <v>14</v>
      </c>
      <c r="B29" s="8"/>
      <c r="C29" s="8"/>
      <c r="D29" s="9"/>
      <c r="E29" s="10"/>
      <c r="F29" s="390"/>
      <c r="G29" s="391"/>
      <c r="H29" s="11"/>
    </row>
    <row r="30" spans="1:8" ht="13.2" customHeight="1">
      <c r="A30" s="12"/>
      <c r="B30" s="13"/>
      <c r="C30" s="13"/>
      <c r="D30" s="14" t="s">
        <v>293</v>
      </c>
      <c r="E30" s="15"/>
      <c r="F30" s="390"/>
      <c r="G30" s="391"/>
      <c r="H30" s="11"/>
    </row>
    <row r="31" spans="1:8" ht="20.7" customHeight="1">
      <c r="A31" s="394"/>
      <c r="B31" s="395"/>
      <c r="C31" s="396"/>
      <c r="D31" s="6" t="s">
        <v>294</v>
      </c>
      <c r="E31" s="7"/>
      <c r="F31" s="394"/>
      <c r="G31" s="396"/>
      <c r="H31" s="7"/>
    </row>
    <row r="32" spans="1:8">
      <c r="A32" s="8">
        <v>15</v>
      </c>
      <c r="B32" s="8"/>
      <c r="C32" s="8"/>
      <c r="D32" s="9"/>
      <c r="E32" s="10"/>
      <c r="F32" s="390"/>
      <c r="G32" s="391"/>
      <c r="H32" s="11"/>
    </row>
    <row r="33" spans="1:8">
      <c r="A33" s="8">
        <v>16</v>
      </c>
      <c r="B33" s="8"/>
      <c r="C33" s="8"/>
      <c r="D33" s="9"/>
      <c r="E33" s="10"/>
      <c r="F33" s="390"/>
      <c r="G33" s="391"/>
      <c r="H33" s="11"/>
    </row>
    <row r="34" spans="1:8">
      <c r="A34" s="8">
        <v>17</v>
      </c>
      <c r="B34" s="8"/>
      <c r="C34" s="8"/>
      <c r="D34" s="9"/>
      <c r="E34" s="10"/>
      <c r="F34" s="390"/>
      <c r="G34" s="391"/>
      <c r="H34" s="11"/>
    </row>
    <row r="35" spans="1:8">
      <c r="A35" s="8">
        <v>18</v>
      </c>
      <c r="B35" s="8"/>
      <c r="C35" s="8"/>
      <c r="D35" s="9"/>
      <c r="E35" s="10"/>
      <c r="F35" s="390"/>
      <c r="G35" s="391"/>
      <c r="H35" s="11"/>
    </row>
    <row r="36" spans="1:8">
      <c r="A36" s="8">
        <v>19</v>
      </c>
      <c r="B36" s="8"/>
      <c r="C36" s="8"/>
      <c r="D36" s="9"/>
      <c r="E36" s="10"/>
      <c r="F36" s="390"/>
      <c r="G36" s="391"/>
      <c r="H36" s="11"/>
    </row>
    <row r="37" spans="1:8" ht="13.2" customHeight="1">
      <c r="A37" s="12"/>
      <c r="B37" s="13"/>
      <c r="C37" s="13"/>
      <c r="D37" s="14" t="s">
        <v>295</v>
      </c>
      <c r="E37" s="15"/>
      <c r="F37" s="390"/>
      <c r="G37" s="391"/>
      <c r="H37" s="11"/>
    </row>
    <row r="38" spans="1:8" ht="84.75" customHeight="1">
      <c r="A38" s="392"/>
      <c r="B38" s="392"/>
      <c r="C38" s="392"/>
      <c r="D38" s="392"/>
      <c r="E38" s="392"/>
      <c r="F38" s="392"/>
      <c r="G38" s="392"/>
      <c r="H38" s="392"/>
    </row>
    <row r="39" spans="1:8" ht="115.5" customHeight="1">
      <c r="A39" s="393" t="s">
        <v>296</v>
      </c>
      <c r="B39" s="393"/>
      <c r="C39" s="393"/>
      <c r="D39" s="393"/>
      <c r="E39" s="393" t="s">
        <v>297</v>
      </c>
      <c r="F39" s="393"/>
      <c r="G39" s="393"/>
      <c r="H39" s="393"/>
    </row>
    <row r="40" spans="1:8" ht="29.1" customHeight="1">
      <c r="A40" s="385" t="s">
        <v>298</v>
      </c>
      <c r="B40" s="385"/>
      <c r="C40" s="385"/>
      <c r="D40" s="16" t="s">
        <v>299</v>
      </c>
      <c r="E40" s="389"/>
      <c r="F40" s="389"/>
      <c r="G40" s="16" t="s">
        <v>299</v>
      </c>
      <c r="H40" s="17"/>
    </row>
    <row r="41" spans="1:8" ht="50.7" customHeight="1">
      <c r="A41" s="386"/>
      <c r="B41" s="386"/>
      <c r="C41" s="386"/>
      <c r="D41" s="18"/>
      <c r="E41" s="389"/>
      <c r="F41" s="389"/>
      <c r="G41" s="19" t="s">
        <v>300</v>
      </c>
      <c r="H41" s="17"/>
    </row>
    <row r="42" spans="1:8" ht="56.7" customHeight="1">
      <c r="A42" s="388" t="s">
        <v>301</v>
      </c>
      <c r="B42" s="388"/>
      <c r="C42" s="388"/>
      <c r="D42" s="20" t="s">
        <v>302</v>
      </c>
      <c r="E42" s="389"/>
      <c r="F42" s="389"/>
      <c r="G42" s="20" t="s">
        <v>303</v>
      </c>
      <c r="H42" s="17"/>
    </row>
    <row r="43" spans="1:8" ht="42.6" customHeight="1">
      <c r="A43" s="385" t="s">
        <v>304</v>
      </c>
      <c r="B43" s="385"/>
      <c r="C43" s="385"/>
      <c r="D43" s="16" t="s">
        <v>305</v>
      </c>
      <c r="E43" s="385" t="s">
        <v>304</v>
      </c>
      <c r="F43" s="385"/>
      <c r="G43" s="18"/>
      <c r="H43" s="16" t="s">
        <v>305</v>
      </c>
    </row>
    <row r="44" spans="1:8" ht="49.95" customHeight="1">
      <c r="A44" s="386"/>
      <c r="B44" s="386"/>
      <c r="C44" s="386"/>
      <c r="D44" s="18"/>
      <c r="E44" s="387" t="s">
        <v>306</v>
      </c>
      <c r="F44" s="387"/>
      <c r="G44" s="17"/>
      <c r="H44" s="19" t="s">
        <v>300</v>
      </c>
    </row>
    <row r="45" spans="1:8" ht="48.45" customHeight="1">
      <c r="A45" s="388" t="s">
        <v>307</v>
      </c>
      <c r="B45" s="388"/>
      <c r="C45" s="388"/>
      <c r="D45" s="20" t="s">
        <v>308</v>
      </c>
      <c r="E45" s="388" t="s">
        <v>303</v>
      </c>
      <c r="F45" s="388"/>
      <c r="G45" s="17"/>
      <c r="H45" s="20" t="s">
        <v>309</v>
      </c>
    </row>
    <row r="51" spans="1:8" ht="15" customHeight="1">
      <c r="A51" s="383" t="s">
        <v>310</v>
      </c>
      <c r="B51" s="384"/>
      <c r="C51" s="384"/>
      <c r="D51" s="384"/>
      <c r="E51" s="384"/>
      <c r="F51" s="384"/>
      <c r="G51" s="384"/>
      <c r="H51" s="384"/>
    </row>
  </sheetData>
  <mergeCells count="57">
    <mergeCell ref="A10:H10"/>
    <mergeCell ref="A5:H5"/>
    <mergeCell ref="A6:H6"/>
    <mergeCell ref="A7:H7"/>
    <mergeCell ref="A8:H8"/>
    <mergeCell ref="A9:H9"/>
    <mergeCell ref="A11:H11"/>
    <mergeCell ref="A12:A13"/>
    <mergeCell ref="B12:B13"/>
    <mergeCell ref="D12:D13"/>
    <mergeCell ref="E12:E13"/>
    <mergeCell ref="F12:G12"/>
    <mergeCell ref="H12:H13"/>
    <mergeCell ref="F13:G13"/>
    <mergeCell ref="F24:G24"/>
    <mergeCell ref="F14:G14"/>
    <mergeCell ref="A15:C15"/>
    <mergeCell ref="F15:G15"/>
    <mergeCell ref="F16:G16"/>
    <mergeCell ref="F17:G17"/>
    <mergeCell ref="F18:G18"/>
    <mergeCell ref="F19:G19"/>
    <mergeCell ref="F20:G20"/>
    <mergeCell ref="F21:G21"/>
    <mergeCell ref="F22:G22"/>
    <mergeCell ref="F23:G23"/>
    <mergeCell ref="F35:G35"/>
    <mergeCell ref="F25:G25"/>
    <mergeCell ref="F26:G26"/>
    <mergeCell ref="F27:G27"/>
    <mergeCell ref="F28:G28"/>
    <mergeCell ref="F29:G29"/>
    <mergeCell ref="F30:G30"/>
    <mergeCell ref="A31:C31"/>
    <mergeCell ref="F31:G31"/>
    <mergeCell ref="F32:G32"/>
    <mergeCell ref="F33:G33"/>
    <mergeCell ref="F34:G34"/>
    <mergeCell ref="F36:G36"/>
    <mergeCell ref="F37:G37"/>
    <mergeCell ref="A38:D38"/>
    <mergeCell ref="E38:H38"/>
    <mergeCell ref="A39:D39"/>
    <mergeCell ref="E39:H39"/>
    <mergeCell ref="A40:C40"/>
    <mergeCell ref="E40:F40"/>
    <mergeCell ref="A41:C41"/>
    <mergeCell ref="E41:F41"/>
    <mergeCell ref="A42:C42"/>
    <mergeCell ref="E42:F42"/>
    <mergeCell ref="A51:H51"/>
    <mergeCell ref="A43:C43"/>
    <mergeCell ref="E43:F43"/>
    <mergeCell ref="A44:C44"/>
    <mergeCell ref="E44:F44"/>
    <mergeCell ref="A45:C45"/>
    <mergeCell ref="E45:F45"/>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A25F-DA37-4638-8B7C-4C4E671B792E}">
  <dimension ref="A1:AD35"/>
  <sheetViews>
    <sheetView showGridLines="0" topLeftCell="I1" workbookViewId="0">
      <selection activeCell="Q31" sqref="Q31"/>
    </sheetView>
  </sheetViews>
  <sheetFormatPr defaultRowHeight="14.4"/>
  <cols>
    <col min="1" max="1" width="2.21875" customWidth="1"/>
    <col min="2" max="2" width="4.5546875" customWidth="1"/>
    <col min="3" max="3" width="10.77734375" customWidth="1"/>
    <col min="4" max="5" width="12.21875" customWidth="1"/>
    <col min="6" max="6" width="9.5546875" customWidth="1"/>
    <col min="7" max="7" width="10.77734375" customWidth="1"/>
    <col min="8" max="8" width="8.5546875" customWidth="1"/>
    <col min="9" max="9" width="10.77734375" customWidth="1"/>
    <col min="10" max="10" width="9.5546875" customWidth="1"/>
    <col min="11" max="11" width="13.5546875" customWidth="1"/>
    <col min="12" max="12" width="12.21875" customWidth="1"/>
    <col min="13" max="13" width="9.5546875" customWidth="1"/>
    <col min="14" max="23" width="8.5546875" customWidth="1"/>
    <col min="24" max="24" width="9.5546875" customWidth="1"/>
    <col min="25" max="25" width="10.77734375" customWidth="1"/>
    <col min="26" max="26" width="6.77734375" customWidth="1"/>
    <col min="27" max="27" width="8.21875" customWidth="1"/>
    <col min="28" max="28" width="6.77734375" customWidth="1"/>
    <col min="29" max="29" width="8.21875" customWidth="1"/>
    <col min="30" max="30" width="9.5546875" customWidth="1"/>
  </cols>
  <sheetData>
    <row r="1" spans="1:30" ht="14.25" customHeight="1">
      <c r="A1" s="17"/>
      <c r="B1" s="17"/>
      <c r="C1" s="17"/>
      <c r="D1" s="17"/>
      <c r="E1" s="17"/>
      <c r="F1" s="17"/>
      <c r="G1" s="389"/>
      <c r="H1" s="389"/>
      <c r="I1" s="389"/>
      <c r="J1" s="389"/>
      <c r="K1" s="389"/>
      <c r="L1" s="389"/>
      <c r="M1" s="389"/>
      <c r="N1" s="389"/>
      <c r="O1" s="389"/>
      <c r="P1" s="389"/>
      <c r="Q1" s="389"/>
      <c r="R1" s="389"/>
      <c r="S1" s="389"/>
      <c r="T1" s="389"/>
      <c r="U1" s="389"/>
      <c r="V1" s="389"/>
      <c r="W1" s="389"/>
      <c r="X1" s="389"/>
      <c r="Y1" s="18"/>
      <c r="Z1" s="17"/>
      <c r="AA1" s="17"/>
      <c r="AB1" s="17"/>
      <c r="AC1" s="17"/>
      <c r="AD1" s="17"/>
    </row>
    <row r="2" spans="1:30" ht="19.2" customHeight="1">
      <c r="A2" s="17"/>
      <c r="B2" s="611" t="s">
        <v>6832</v>
      </c>
      <c r="C2" s="611"/>
      <c r="D2" s="611"/>
      <c r="E2" s="611"/>
      <c r="F2" s="611"/>
      <c r="G2" s="389"/>
      <c r="H2" s="389"/>
      <c r="I2" s="389"/>
      <c r="J2" s="389"/>
      <c r="K2" s="389"/>
      <c r="L2" s="389"/>
      <c r="M2" s="389"/>
      <c r="N2" s="389"/>
      <c r="O2" s="389"/>
      <c r="P2" s="389"/>
      <c r="Q2" s="389"/>
      <c r="R2" s="389"/>
      <c r="S2" s="389"/>
      <c r="T2" s="389"/>
      <c r="U2" s="389"/>
      <c r="V2" s="389"/>
      <c r="W2" s="389"/>
      <c r="X2" s="389"/>
      <c r="Y2" s="18"/>
      <c r="Z2" s="17"/>
      <c r="AA2" s="17"/>
      <c r="AB2" s="17"/>
      <c r="AC2" s="17"/>
      <c r="AD2" s="17"/>
    </row>
    <row r="3" spans="1:30" ht="14.25" customHeight="1">
      <c r="A3" s="17"/>
      <c r="B3" s="715" t="s">
        <v>6833</v>
      </c>
      <c r="C3" s="715"/>
      <c r="D3" s="715"/>
      <c r="E3" s="389"/>
      <c r="F3" s="389"/>
      <c r="G3" s="18"/>
      <c r="H3" s="18"/>
      <c r="I3" s="18"/>
      <c r="J3" s="18"/>
      <c r="K3" s="17"/>
      <c r="L3" s="17"/>
      <c r="M3" s="389"/>
      <c r="N3" s="389"/>
      <c r="O3" s="389"/>
      <c r="P3" s="389"/>
      <c r="Q3" s="389"/>
      <c r="R3" s="389"/>
      <c r="S3" s="389"/>
      <c r="T3" s="389"/>
      <c r="U3" s="389"/>
      <c r="V3" s="389"/>
      <c r="W3" s="389"/>
      <c r="X3" s="389"/>
      <c r="Y3" s="389"/>
      <c r="Z3" s="389"/>
      <c r="AA3" s="389"/>
      <c r="AB3" s="389"/>
      <c r="AC3" s="389"/>
      <c r="AD3" s="17"/>
    </row>
    <row r="4" spans="1:30" ht="14.25" customHeight="1">
      <c r="A4" s="17"/>
      <c r="B4" s="732" t="s">
        <v>7887</v>
      </c>
      <c r="C4" s="732"/>
      <c r="D4" s="732"/>
      <c r="E4" s="732"/>
      <c r="F4" s="732"/>
      <c r="G4" s="18"/>
      <c r="H4" s="18"/>
      <c r="I4" s="18"/>
      <c r="J4" s="18"/>
      <c r="K4" s="17"/>
      <c r="L4" s="17"/>
      <c r="M4" s="389"/>
      <c r="N4" s="389"/>
      <c r="O4" s="389"/>
      <c r="P4" s="389"/>
      <c r="Q4" s="389"/>
      <c r="R4" s="389"/>
      <c r="S4" s="389"/>
      <c r="T4" s="389"/>
      <c r="U4" s="389"/>
      <c r="V4" s="389"/>
      <c r="W4" s="389"/>
      <c r="X4" s="389"/>
      <c r="Y4" s="389"/>
      <c r="Z4" s="389"/>
      <c r="AA4" s="389"/>
      <c r="AB4" s="389"/>
      <c r="AC4" s="389"/>
      <c r="AD4" s="17"/>
    </row>
    <row r="5" spans="1:30" ht="14.25" customHeight="1">
      <c r="A5" s="17"/>
      <c r="B5" s="732" t="s">
        <v>7981</v>
      </c>
      <c r="C5" s="732"/>
      <c r="D5" s="732"/>
      <c r="E5" s="732"/>
      <c r="F5" s="732"/>
      <c r="G5" s="732"/>
      <c r="H5" s="732"/>
      <c r="I5" s="732"/>
      <c r="J5" s="732"/>
      <c r="K5" s="732"/>
      <c r="L5" s="732"/>
      <c r="M5" s="732"/>
      <c r="N5" s="732"/>
      <c r="O5" s="732"/>
      <c r="P5" s="732"/>
      <c r="Q5" s="732"/>
      <c r="R5" s="732"/>
      <c r="S5" s="732"/>
      <c r="T5" s="18"/>
      <c r="U5" s="18"/>
      <c r="V5" s="386"/>
      <c r="W5" s="386"/>
      <c r="X5" s="18"/>
      <c r="Y5" s="18"/>
      <c r="Z5" s="17"/>
      <c r="AA5" s="17"/>
      <c r="AB5" s="17"/>
      <c r="AC5" s="17"/>
      <c r="AD5" s="17"/>
    </row>
    <row r="6" spans="1:30" ht="14.25" customHeight="1">
      <c r="A6" s="17"/>
      <c r="B6" s="732" t="s">
        <v>7982</v>
      </c>
      <c r="C6" s="732"/>
      <c r="D6" s="732"/>
      <c r="E6" s="732"/>
      <c r="F6" s="732"/>
      <c r="G6" s="732"/>
      <c r="H6" s="732"/>
      <c r="I6" s="732"/>
      <c r="J6" s="732"/>
      <c r="K6" s="732"/>
      <c r="L6" s="732"/>
      <c r="M6" s="732"/>
      <c r="N6" s="732"/>
      <c r="O6" s="732"/>
      <c r="P6" s="732"/>
      <c r="Q6" s="732"/>
      <c r="R6" s="732"/>
      <c r="S6" s="732"/>
      <c r="T6" s="18"/>
      <c r="U6" s="18"/>
      <c r="V6" s="386"/>
      <c r="W6" s="386"/>
      <c r="X6" s="18"/>
      <c r="Y6" s="18"/>
      <c r="Z6" s="17"/>
      <c r="AA6" s="17"/>
      <c r="AB6" s="17"/>
      <c r="AC6" s="17"/>
      <c r="AD6" s="17"/>
    </row>
    <row r="7" spans="1:30" ht="14.25" customHeight="1">
      <c r="A7" s="17"/>
      <c r="B7" s="732" t="s">
        <v>7983</v>
      </c>
      <c r="C7" s="732"/>
      <c r="D7" s="732"/>
      <c r="E7" s="732"/>
      <c r="F7" s="732"/>
      <c r="G7" s="732"/>
      <c r="H7" s="732"/>
      <c r="I7" s="732"/>
      <c r="J7" s="732"/>
      <c r="K7" s="732"/>
      <c r="L7" s="732"/>
      <c r="M7" s="732"/>
      <c r="N7" s="732"/>
      <c r="O7" s="732"/>
      <c r="P7" s="732"/>
      <c r="Q7" s="732"/>
      <c r="R7" s="732"/>
      <c r="S7" s="732"/>
      <c r="T7" s="18"/>
      <c r="U7" s="18"/>
      <c r="V7" s="386"/>
      <c r="W7" s="386"/>
      <c r="X7" s="18"/>
      <c r="Y7" s="18"/>
      <c r="Z7" s="17"/>
      <c r="AA7" s="17"/>
      <c r="AB7" s="17"/>
      <c r="AC7" s="17"/>
      <c r="AD7" s="17"/>
    </row>
    <row r="8" spans="1:30" ht="14.25" customHeight="1">
      <c r="A8" s="17"/>
      <c r="B8" s="732" t="s">
        <v>7984</v>
      </c>
      <c r="C8" s="732"/>
      <c r="D8" s="732"/>
      <c r="E8" s="732"/>
      <c r="F8" s="732"/>
      <c r="G8" s="732"/>
      <c r="H8" s="732"/>
      <c r="I8" s="732"/>
      <c r="J8" s="732"/>
      <c r="K8" s="732"/>
      <c r="L8" s="732"/>
      <c r="M8" s="732"/>
      <c r="N8" s="732"/>
      <c r="O8" s="732"/>
      <c r="P8" s="732"/>
      <c r="Q8" s="732"/>
      <c r="R8" s="732"/>
      <c r="S8" s="732"/>
      <c r="T8" s="18"/>
      <c r="U8" s="18"/>
      <c r="V8" s="386"/>
      <c r="W8" s="386"/>
      <c r="X8" s="18"/>
      <c r="Y8" s="18"/>
      <c r="Z8" s="17"/>
      <c r="AA8" s="17"/>
      <c r="AB8" s="17"/>
      <c r="AC8" s="17"/>
      <c r="AD8" s="17"/>
    </row>
    <row r="9" spans="1:30" ht="14.25" customHeight="1">
      <c r="A9" s="17"/>
      <c r="B9" s="18"/>
      <c r="C9" s="18"/>
      <c r="D9" s="18"/>
      <c r="E9" s="17"/>
      <c r="F9" s="17"/>
      <c r="G9" s="18"/>
      <c r="H9" s="18"/>
      <c r="I9" s="18"/>
      <c r="J9" s="18"/>
      <c r="K9" s="18"/>
      <c r="L9" s="18"/>
      <c r="M9" s="18"/>
      <c r="N9" s="18"/>
      <c r="O9" s="18"/>
      <c r="P9" s="18"/>
      <c r="Q9" s="18"/>
      <c r="R9" s="18"/>
      <c r="S9" s="18"/>
      <c r="T9" s="18"/>
      <c r="U9" s="18"/>
      <c r="V9" s="386"/>
      <c r="W9" s="386"/>
      <c r="X9" s="18"/>
      <c r="Y9" s="18"/>
      <c r="Z9" s="17"/>
      <c r="AA9" s="17"/>
      <c r="AB9" s="17"/>
      <c r="AC9" s="17"/>
      <c r="AD9" s="17"/>
    </row>
    <row r="10" spans="1:30" ht="14.25" customHeight="1">
      <c r="A10" s="17"/>
      <c r="B10" s="731" t="s">
        <v>7985</v>
      </c>
      <c r="C10" s="731"/>
      <c r="D10" s="731"/>
      <c r="E10" s="731"/>
      <c r="F10" s="731"/>
      <c r="G10" s="731"/>
      <c r="H10" s="18"/>
      <c r="I10" s="18"/>
      <c r="J10" s="18"/>
      <c r="K10" s="18"/>
      <c r="L10" s="18"/>
      <c r="M10" s="18"/>
      <c r="N10" s="18"/>
      <c r="O10" s="18"/>
      <c r="P10" s="18"/>
      <c r="Q10" s="18"/>
      <c r="R10" s="18"/>
      <c r="S10" s="18"/>
      <c r="T10" s="18"/>
      <c r="U10" s="18"/>
      <c r="V10" s="18"/>
      <c r="W10" s="18"/>
      <c r="X10" s="18"/>
      <c r="Y10" s="18"/>
      <c r="Z10" s="17"/>
      <c r="AA10" s="17"/>
      <c r="AB10" s="17"/>
      <c r="AC10" s="17"/>
      <c r="AD10" s="17"/>
    </row>
    <row r="11" spans="1:30" ht="14.25" customHeight="1">
      <c r="A11" s="730"/>
      <c r="B11" s="726" t="s">
        <v>283</v>
      </c>
      <c r="C11" s="726" t="s">
        <v>7986</v>
      </c>
      <c r="D11" s="726" t="s">
        <v>357</v>
      </c>
      <c r="E11" s="726" t="s">
        <v>7987</v>
      </c>
      <c r="F11" s="726" t="s">
        <v>7988</v>
      </c>
      <c r="G11" s="726" t="s">
        <v>7989</v>
      </c>
      <c r="H11" s="726" t="s">
        <v>318</v>
      </c>
      <c r="I11" s="726" t="s">
        <v>321</v>
      </c>
      <c r="J11" s="726" t="s">
        <v>322</v>
      </c>
      <c r="K11" s="726" t="s">
        <v>7894</v>
      </c>
      <c r="L11" s="726" t="s">
        <v>6851</v>
      </c>
      <c r="M11" s="716" t="s">
        <v>7990</v>
      </c>
      <c r="N11" s="729"/>
      <c r="O11" s="729"/>
      <c r="P11" s="729"/>
      <c r="Q11" s="729"/>
      <c r="R11" s="729"/>
      <c r="S11" s="729"/>
      <c r="T11" s="729"/>
      <c r="U11" s="729"/>
      <c r="V11" s="729"/>
      <c r="W11" s="717"/>
      <c r="X11" s="726" t="s">
        <v>7991</v>
      </c>
      <c r="Y11" s="726" t="s">
        <v>7893</v>
      </c>
      <c r="Z11" s="722" t="s">
        <v>7992</v>
      </c>
      <c r="AA11" s="723"/>
      <c r="AB11" s="722" t="s">
        <v>7993</v>
      </c>
      <c r="AC11" s="723"/>
      <c r="AD11" s="726" t="s">
        <v>7994</v>
      </c>
    </row>
    <row r="12" spans="1:30" ht="21.45" customHeight="1">
      <c r="A12" s="730"/>
      <c r="B12" s="727"/>
      <c r="C12" s="727"/>
      <c r="D12" s="727"/>
      <c r="E12" s="727"/>
      <c r="F12" s="727"/>
      <c r="G12" s="727"/>
      <c r="H12" s="727"/>
      <c r="I12" s="727"/>
      <c r="J12" s="727"/>
      <c r="K12" s="727"/>
      <c r="L12" s="727"/>
      <c r="M12" s="716" t="s">
        <v>7995</v>
      </c>
      <c r="N12" s="717"/>
      <c r="O12" s="716" t="s">
        <v>7996</v>
      </c>
      <c r="P12" s="717"/>
      <c r="Q12" s="716" t="s">
        <v>7997</v>
      </c>
      <c r="R12" s="717"/>
      <c r="S12" s="716" t="s">
        <v>7998</v>
      </c>
      <c r="T12" s="717"/>
      <c r="U12" s="716" t="s">
        <v>367</v>
      </c>
      <c r="V12" s="729"/>
      <c r="W12" s="717"/>
      <c r="X12" s="727"/>
      <c r="Y12" s="727"/>
      <c r="Z12" s="724"/>
      <c r="AA12" s="725"/>
      <c r="AB12" s="724"/>
      <c r="AC12" s="725"/>
      <c r="AD12" s="727"/>
    </row>
    <row r="13" spans="1:30" ht="21.45" customHeight="1">
      <c r="A13" s="730"/>
      <c r="B13" s="728"/>
      <c r="C13" s="728"/>
      <c r="D13" s="728"/>
      <c r="E13" s="728"/>
      <c r="F13" s="728"/>
      <c r="G13" s="728"/>
      <c r="H13" s="728"/>
      <c r="I13" s="728"/>
      <c r="J13" s="728"/>
      <c r="K13" s="728"/>
      <c r="L13" s="728"/>
      <c r="M13" s="246" t="s">
        <v>7999</v>
      </c>
      <c r="N13" s="246" t="s">
        <v>8000</v>
      </c>
      <c r="O13" s="246" t="s">
        <v>7999</v>
      </c>
      <c r="P13" s="246" t="s">
        <v>8000</v>
      </c>
      <c r="Q13" s="246" t="s">
        <v>7999</v>
      </c>
      <c r="R13" s="246" t="s">
        <v>8000</v>
      </c>
      <c r="S13" s="246" t="s">
        <v>7999</v>
      </c>
      <c r="T13" s="246" t="s">
        <v>8000</v>
      </c>
      <c r="U13" s="246" t="s">
        <v>7999</v>
      </c>
      <c r="V13" s="246" t="s">
        <v>8000</v>
      </c>
      <c r="W13" s="246" t="s">
        <v>367</v>
      </c>
      <c r="X13" s="728"/>
      <c r="Y13" s="728"/>
      <c r="Z13" s="246" t="s">
        <v>7999</v>
      </c>
      <c r="AA13" s="246" t="s">
        <v>8000</v>
      </c>
      <c r="AB13" s="246" t="s">
        <v>7999</v>
      </c>
      <c r="AC13" s="246" t="s">
        <v>8000</v>
      </c>
      <c r="AD13" s="728"/>
    </row>
    <row r="14" spans="1:30" ht="44.85" customHeight="1">
      <c r="A14" s="142"/>
      <c r="B14" s="246">
        <v>1</v>
      </c>
      <c r="C14" s="246"/>
      <c r="D14" s="246"/>
      <c r="E14" s="246"/>
      <c r="F14" s="246"/>
      <c r="G14" s="246"/>
      <c r="H14" s="246"/>
      <c r="I14" s="246"/>
      <c r="J14" s="246"/>
      <c r="K14" s="284"/>
      <c r="L14" s="250"/>
      <c r="M14" s="284"/>
      <c r="N14" s="284"/>
      <c r="O14" s="284"/>
      <c r="P14" s="284"/>
      <c r="Q14" s="284"/>
      <c r="R14" s="284"/>
      <c r="S14" s="284"/>
      <c r="T14" s="284"/>
      <c r="U14" s="284"/>
      <c r="V14" s="284"/>
      <c r="W14" s="284"/>
      <c r="X14" s="246"/>
      <c r="Y14" s="246"/>
      <c r="Z14" s="246"/>
      <c r="AA14" s="246"/>
      <c r="AB14" s="246"/>
      <c r="AC14" s="246"/>
      <c r="AD14" s="250"/>
    </row>
    <row r="15" spans="1:30" ht="44.85" customHeight="1">
      <c r="A15" s="142"/>
      <c r="B15" s="246">
        <v>2</v>
      </c>
      <c r="C15" s="246"/>
      <c r="D15" s="246"/>
      <c r="E15" s="246"/>
      <c r="F15" s="246"/>
      <c r="G15" s="246"/>
      <c r="H15" s="246"/>
      <c r="I15" s="246"/>
      <c r="J15" s="246"/>
      <c r="K15" s="284"/>
      <c r="L15" s="250"/>
      <c r="M15" s="284"/>
      <c r="N15" s="284"/>
      <c r="O15" s="284"/>
      <c r="P15" s="284"/>
      <c r="Q15" s="284"/>
      <c r="R15" s="284"/>
      <c r="S15" s="284"/>
      <c r="T15" s="284"/>
      <c r="U15" s="284"/>
      <c r="V15" s="284"/>
      <c r="W15" s="284"/>
      <c r="X15" s="246"/>
      <c r="Y15" s="246"/>
      <c r="Z15" s="246"/>
      <c r="AA15" s="246"/>
      <c r="AB15" s="246"/>
      <c r="AC15" s="246"/>
      <c r="AD15" s="250"/>
    </row>
    <row r="16" spans="1:30" ht="44.85" customHeight="1">
      <c r="A16" s="142"/>
      <c r="B16" s="246">
        <v>3</v>
      </c>
      <c r="C16" s="246"/>
      <c r="D16" s="246"/>
      <c r="E16" s="246"/>
      <c r="F16" s="246"/>
      <c r="G16" s="246"/>
      <c r="H16" s="246"/>
      <c r="I16" s="246"/>
      <c r="J16" s="246"/>
      <c r="K16" s="284"/>
      <c r="L16" s="250"/>
      <c r="M16" s="284"/>
      <c r="N16" s="284"/>
      <c r="O16" s="284"/>
      <c r="P16" s="284"/>
      <c r="Q16" s="284"/>
      <c r="R16" s="284"/>
      <c r="S16" s="284"/>
      <c r="T16" s="284"/>
      <c r="U16" s="284"/>
      <c r="V16" s="284"/>
      <c r="W16" s="284"/>
      <c r="X16" s="246"/>
      <c r="Y16" s="246"/>
      <c r="Z16" s="246"/>
      <c r="AA16" s="246"/>
      <c r="AB16" s="246"/>
      <c r="AC16" s="246"/>
      <c r="AD16" s="250"/>
    </row>
    <row r="17" spans="1:30" ht="44.85" customHeight="1">
      <c r="A17" s="142"/>
      <c r="B17" s="246">
        <v>4</v>
      </c>
      <c r="C17" s="246"/>
      <c r="D17" s="246"/>
      <c r="E17" s="246"/>
      <c r="F17" s="246"/>
      <c r="G17" s="246"/>
      <c r="H17" s="246"/>
      <c r="I17" s="246"/>
      <c r="J17" s="246"/>
      <c r="K17" s="284"/>
      <c r="L17" s="250"/>
      <c r="M17" s="284"/>
      <c r="N17" s="284"/>
      <c r="O17" s="284"/>
      <c r="P17" s="284"/>
      <c r="Q17" s="284"/>
      <c r="R17" s="284"/>
      <c r="S17" s="284"/>
      <c r="T17" s="284"/>
      <c r="U17" s="284"/>
      <c r="V17" s="284"/>
      <c r="W17" s="284"/>
      <c r="X17" s="246"/>
      <c r="Y17" s="246"/>
      <c r="Z17" s="246"/>
      <c r="AA17" s="246"/>
      <c r="AB17" s="246"/>
      <c r="AC17" s="246"/>
      <c r="AD17" s="250"/>
    </row>
    <row r="18" spans="1:30" ht="44.85" customHeight="1">
      <c r="A18" s="142"/>
      <c r="B18" s="246">
        <v>5</v>
      </c>
      <c r="C18" s="246"/>
      <c r="D18" s="246"/>
      <c r="E18" s="246"/>
      <c r="F18" s="246"/>
      <c r="G18" s="246"/>
      <c r="H18" s="246"/>
      <c r="I18" s="246"/>
      <c r="J18" s="246"/>
      <c r="K18" s="284"/>
      <c r="L18" s="250"/>
      <c r="M18" s="284"/>
      <c r="N18" s="284"/>
      <c r="O18" s="284"/>
      <c r="P18" s="284"/>
      <c r="Q18" s="284"/>
      <c r="R18" s="284"/>
      <c r="S18" s="284"/>
      <c r="T18" s="284"/>
      <c r="U18" s="284"/>
      <c r="V18" s="284"/>
      <c r="W18" s="284"/>
      <c r="X18" s="246"/>
      <c r="Y18" s="246"/>
      <c r="Z18" s="246"/>
      <c r="AA18" s="246"/>
      <c r="AB18" s="246"/>
      <c r="AC18" s="246"/>
      <c r="AD18" s="250"/>
    </row>
    <row r="19" spans="1:30" ht="44.85" customHeight="1">
      <c r="A19" s="142"/>
      <c r="B19" s="246">
        <v>6</v>
      </c>
      <c r="C19" s="246"/>
      <c r="D19" s="246"/>
      <c r="E19" s="246"/>
      <c r="F19" s="246"/>
      <c r="G19" s="246"/>
      <c r="H19" s="246"/>
      <c r="I19" s="246"/>
      <c r="J19" s="246"/>
      <c r="K19" s="284"/>
      <c r="L19" s="250"/>
      <c r="M19" s="284"/>
      <c r="N19" s="284"/>
      <c r="O19" s="284"/>
      <c r="P19" s="284"/>
      <c r="Q19" s="284"/>
      <c r="R19" s="284"/>
      <c r="S19" s="284"/>
      <c r="T19" s="284"/>
      <c r="U19" s="284"/>
      <c r="V19" s="284"/>
      <c r="W19" s="284"/>
      <c r="X19" s="246"/>
      <c r="Y19" s="246"/>
      <c r="Z19" s="246"/>
      <c r="AA19" s="246"/>
      <c r="AB19" s="246"/>
      <c r="AC19" s="246"/>
      <c r="AD19" s="250"/>
    </row>
    <row r="20" spans="1:30" ht="44.85" customHeight="1">
      <c r="A20" s="142"/>
      <c r="B20" s="246">
        <v>7</v>
      </c>
      <c r="C20" s="246"/>
      <c r="D20" s="246"/>
      <c r="E20" s="246"/>
      <c r="F20" s="246"/>
      <c r="G20" s="246"/>
      <c r="H20" s="246"/>
      <c r="I20" s="246"/>
      <c r="J20" s="246"/>
      <c r="K20" s="284"/>
      <c r="L20" s="250"/>
      <c r="M20" s="284"/>
      <c r="N20" s="284"/>
      <c r="O20" s="284"/>
      <c r="P20" s="284"/>
      <c r="Q20" s="284"/>
      <c r="R20" s="284"/>
      <c r="S20" s="284"/>
      <c r="T20" s="284"/>
      <c r="U20" s="284"/>
      <c r="V20" s="284"/>
      <c r="W20" s="284"/>
      <c r="X20" s="246"/>
      <c r="Y20" s="246"/>
      <c r="Z20" s="246"/>
      <c r="AA20" s="246"/>
      <c r="AB20" s="246"/>
      <c r="AC20" s="246"/>
      <c r="AD20" s="250"/>
    </row>
    <row r="21" spans="1:30" ht="44.85" customHeight="1">
      <c r="A21" s="142"/>
      <c r="B21" s="246">
        <v>8</v>
      </c>
      <c r="C21" s="246"/>
      <c r="D21" s="246"/>
      <c r="E21" s="246"/>
      <c r="F21" s="246"/>
      <c r="G21" s="246"/>
      <c r="H21" s="246"/>
      <c r="I21" s="246"/>
      <c r="J21" s="246"/>
      <c r="K21" s="284"/>
      <c r="L21" s="250"/>
      <c r="M21" s="284"/>
      <c r="N21" s="284"/>
      <c r="O21" s="284"/>
      <c r="P21" s="284"/>
      <c r="Q21" s="284"/>
      <c r="R21" s="284"/>
      <c r="S21" s="284"/>
      <c r="T21" s="284"/>
      <c r="U21" s="284"/>
      <c r="V21" s="284"/>
      <c r="W21" s="284"/>
      <c r="X21" s="246"/>
      <c r="Y21" s="246"/>
      <c r="Z21" s="246"/>
      <c r="AA21" s="246"/>
      <c r="AB21" s="246"/>
      <c r="AC21" s="246"/>
      <c r="AD21" s="250"/>
    </row>
    <row r="22" spans="1:30" ht="44.85" customHeight="1">
      <c r="A22" s="142"/>
      <c r="B22" s="246">
        <v>9</v>
      </c>
      <c r="C22" s="246"/>
      <c r="D22" s="246"/>
      <c r="E22" s="246"/>
      <c r="F22" s="246"/>
      <c r="G22" s="246"/>
      <c r="H22" s="246"/>
      <c r="I22" s="246"/>
      <c r="J22" s="246"/>
      <c r="K22" s="284"/>
      <c r="L22" s="250"/>
      <c r="M22" s="284"/>
      <c r="N22" s="284"/>
      <c r="O22" s="284"/>
      <c r="P22" s="284"/>
      <c r="Q22" s="284"/>
      <c r="R22" s="284"/>
      <c r="S22" s="284"/>
      <c r="T22" s="284"/>
      <c r="U22" s="284"/>
      <c r="V22" s="284"/>
      <c r="W22" s="284"/>
      <c r="X22" s="246"/>
      <c r="Y22" s="246"/>
      <c r="Z22" s="246"/>
      <c r="AA22" s="246"/>
      <c r="AB22" s="246"/>
      <c r="AC22" s="246"/>
      <c r="AD22" s="250"/>
    </row>
    <row r="23" spans="1:30" ht="44.85" customHeight="1">
      <c r="A23" s="142"/>
      <c r="B23" s="246">
        <v>10</v>
      </c>
      <c r="C23" s="246"/>
      <c r="D23" s="246"/>
      <c r="E23" s="246"/>
      <c r="F23" s="246"/>
      <c r="G23" s="246"/>
      <c r="H23" s="246"/>
      <c r="I23" s="246"/>
      <c r="J23" s="246"/>
      <c r="K23" s="284"/>
      <c r="L23" s="250"/>
      <c r="M23" s="284"/>
      <c r="N23" s="284"/>
      <c r="O23" s="284"/>
      <c r="P23" s="284"/>
      <c r="Q23" s="284"/>
      <c r="R23" s="284"/>
      <c r="S23" s="284"/>
      <c r="T23" s="284"/>
      <c r="U23" s="284"/>
      <c r="V23" s="284"/>
      <c r="W23" s="284"/>
      <c r="X23" s="246"/>
      <c r="Y23" s="246"/>
      <c r="Z23" s="246"/>
      <c r="AA23" s="246"/>
      <c r="AB23" s="246"/>
      <c r="AC23" s="246"/>
      <c r="AD23" s="250"/>
    </row>
    <row r="24" spans="1:30" ht="44.85" customHeight="1">
      <c r="A24" s="142"/>
      <c r="B24" s="246">
        <v>11</v>
      </c>
      <c r="C24" s="246"/>
      <c r="D24" s="246"/>
      <c r="E24" s="246"/>
      <c r="F24" s="246"/>
      <c r="G24" s="246"/>
      <c r="H24" s="246"/>
      <c r="I24" s="246"/>
      <c r="J24" s="246"/>
      <c r="K24" s="284"/>
      <c r="L24" s="250"/>
      <c r="M24" s="284"/>
      <c r="N24" s="284"/>
      <c r="O24" s="284"/>
      <c r="P24" s="284"/>
      <c r="Q24" s="284"/>
      <c r="R24" s="284"/>
      <c r="S24" s="284"/>
      <c r="T24" s="284"/>
      <c r="U24" s="284"/>
      <c r="V24" s="284"/>
      <c r="W24" s="284"/>
      <c r="X24" s="246"/>
      <c r="Y24" s="246"/>
      <c r="Z24" s="246"/>
      <c r="AA24" s="246"/>
      <c r="AB24" s="246"/>
      <c r="AC24" s="246"/>
      <c r="AD24" s="250"/>
    </row>
    <row r="25" spans="1:30" ht="44.85" customHeight="1">
      <c r="A25" s="142"/>
      <c r="B25" s="246">
        <v>12</v>
      </c>
      <c r="C25" s="246"/>
      <c r="D25" s="246"/>
      <c r="E25" s="246"/>
      <c r="F25" s="246"/>
      <c r="G25" s="246"/>
      <c r="H25" s="246"/>
      <c r="I25" s="246"/>
      <c r="J25" s="246"/>
      <c r="K25" s="284"/>
      <c r="L25" s="250"/>
      <c r="M25" s="284"/>
      <c r="N25" s="284"/>
      <c r="O25" s="284"/>
      <c r="P25" s="284"/>
      <c r="Q25" s="284"/>
      <c r="R25" s="284"/>
      <c r="S25" s="284"/>
      <c r="T25" s="284"/>
      <c r="U25" s="284"/>
      <c r="V25" s="284"/>
      <c r="W25" s="284"/>
      <c r="X25" s="246"/>
      <c r="Y25" s="246"/>
      <c r="Z25" s="246"/>
      <c r="AA25" s="246"/>
      <c r="AB25" s="246"/>
      <c r="AC25" s="246"/>
      <c r="AD25" s="250"/>
    </row>
    <row r="26" spans="1:30" ht="44.85" customHeight="1">
      <c r="A26" s="142"/>
      <c r="B26" s="246">
        <v>13</v>
      </c>
      <c r="C26" s="246"/>
      <c r="D26" s="246"/>
      <c r="E26" s="246"/>
      <c r="F26" s="246"/>
      <c r="G26" s="246"/>
      <c r="H26" s="246"/>
      <c r="I26" s="246"/>
      <c r="J26" s="246"/>
      <c r="K26" s="284"/>
      <c r="L26" s="250"/>
      <c r="M26" s="284"/>
      <c r="N26" s="284"/>
      <c r="O26" s="284"/>
      <c r="P26" s="284"/>
      <c r="Q26" s="284"/>
      <c r="R26" s="284"/>
      <c r="S26" s="284"/>
      <c r="T26" s="284"/>
      <c r="U26" s="284"/>
      <c r="V26" s="284"/>
      <c r="W26" s="284"/>
      <c r="X26" s="246"/>
      <c r="Y26" s="246"/>
      <c r="Z26" s="246"/>
      <c r="AA26" s="246"/>
      <c r="AB26" s="246"/>
      <c r="AC26" s="246"/>
      <c r="AD26" s="250"/>
    </row>
    <row r="27" spans="1:30" ht="44.85" customHeight="1">
      <c r="A27" s="142"/>
      <c r="B27" s="246">
        <v>14</v>
      </c>
      <c r="C27" s="246"/>
      <c r="D27" s="246"/>
      <c r="E27" s="246"/>
      <c r="F27" s="246"/>
      <c r="G27" s="246"/>
      <c r="H27" s="246"/>
      <c r="I27" s="246"/>
      <c r="J27" s="246"/>
      <c r="K27" s="284"/>
      <c r="L27" s="250"/>
      <c r="M27" s="284"/>
      <c r="N27" s="284"/>
      <c r="O27" s="284"/>
      <c r="P27" s="284"/>
      <c r="Q27" s="284"/>
      <c r="R27" s="284"/>
      <c r="S27" s="284"/>
      <c r="T27" s="284"/>
      <c r="U27" s="284"/>
      <c r="V27" s="284"/>
      <c r="W27" s="284"/>
      <c r="X27" s="246"/>
      <c r="Y27" s="246"/>
      <c r="Z27" s="246"/>
      <c r="AA27" s="246"/>
      <c r="AB27" s="246"/>
      <c r="AC27" s="246"/>
      <c r="AD27" s="250"/>
    </row>
    <row r="28" spans="1:30" ht="44.85" customHeight="1">
      <c r="A28" s="142"/>
      <c r="B28" s="246">
        <v>15</v>
      </c>
      <c r="C28" s="246"/>
      <c r="D28" s="246"/>
      <c r="E28" s="246"/>
      <c r="F28" s="246"/>
      <c r="G28" s="246"/>
      <c r="H28" s="246"/>
      <c r="I28" s="246"/>
      <c r="J28" s="246"/>
      <c r="K28" s="284"/>
      <c r="L28" s="250"/>
      <c r="M28" s="284"/>
      <c r="N28" s="284"/>
      <c r="O28" s="284"/>
      <c r="P28" s="284"/>
      <c r="Q28" s="284"/>
      <c r="R28" s="284"/>
      <c r="S28" s="284"/>
      <c r="T28" s="284"/>
      <c r="U28" s="284"/>
      <c r="V28" s="284"/>
      <c r="W28" s="284"/>
      <c r="X28" s="246"/>
      <c r="Y28" s="246"/>
      <c r="Z28" s="246"/>
      <c r="AA28" s="246"/>
      <c r="AB28" s="246"/>
      <c r="AC28" s="246"/>
      <c r="AD28" s="250"/>
    </row>
    <row r="29" spans="1:30" ht="44.85" customHeight="1">
      <c r="A29" s="142"/>
      <c r="B29" s="246">
        <v>16</v>
      </c>
      <c r="C29" s="246"/>
      <c r="D29" s="246"/>
      <c r="E29" s="246"/>
      <c r="F29" s="246"/>
      <c r="G29" s="246"/>
      <c r="H29" s="246"/>
      <c r="I29" s="246"/>
      <c r="J29" s="246"/>
      <c r="K29" s="284"/>
      <c r="L29" s="250"/>
      <c r="M29" s="284"/>
      <c r="N29" s="284"/>
      <c r="O29" s="284"/>
      <c r="P29" s="284"/>
      <c r="Q29" s="284"/>
      <c r="R29" s="284"/>
      <c r="S29" s="284"/>
      <c r="T29" s="284"/>
      <c r="U29" s="284"/>
      <c r="V29" s="284"/>
      <c r="W29" s="284"/>
      <c r="X29" s="246"/>
      <c r="Y29" s="246"/>
      <c r="Z29" s="246"/>
      <c r="AA29" s="246"/>
      <c r="AB29" s="246"/>
      <c r="AC29" s="246"/>
      <c r="AD29" s="250"/>
    </row>
    <row r="30" spans="1:30" ht="44.85" customHeight="1">
      <c r="A30" s="142"/>
      <c r="B30" s="246">
        <v>17</v>
      </c>
      <c r="C30" s="246"/>
      <c r="D30" s="246"/>
      <c r="E30" s="246"/>
      <c r="F30" s="246"/>
      <c r="G30" s="246"/>
      <c r="H30" s="246"/>
      <c r="I30" s="246"/>
      <c r="J30" s="246"/>
      <c r="K30" s="284"/>
      <c r="L30" s="250"/>
      <c r="M30" s="284"/>
      <c r="N30" s="284"/>
      <c r="O30" s="284"/>
      <c r="P30" s="284"/>
      <c r="Q30" s="284"/>
      <c r="R30" s="284"/>
      <c r="S30" s="284"/>
      <c r="T30" s="284"/>
      <c r="U30" s="284"/>
      <c r="V30" s="284"/>
      <c r="W30" s="284"/>
      <c r="X30" s="246"/>
      <c r="Y30" s="246"/>
      <c r="Z30" s="246"/>
      <c r="AA30" s="246"/>
      <c r="AB30" s="246"/>
      <c r="AC30" s="246"/>
      <c r="AD30" s="250"/>
    </row>
    <row r="31" spans="1:30" ht="44.85" customHeight="1">
      <c r="A31" s="142"/>
      <c r="B31" s="246">
        <v>18</v>
      </c>
      <c r="C31" s="246"/>
      <c r="D31" s="246"/>
      <c r="E31" s="246"/>
      <c r="F31" s="246"/>
      <c r="G31" s="246"/>
      <c r="H31" s="246"/>
      <c r="I31" s="246"/>
      <c r="J31" s="246"/>
      <c r="K31" s="284"/>
      <c r="L31" s="250"/>
      <c r="M31" s="284"/>
      <c r="N31" s="284"/>
      <c r="O31" s="284"/>
      <c r="P31" s="284"/>
      <c r="Q31" s="284"/>
      <c r="R31" s="284"/>
      <c r="S31" s="284"/>
      <c r="T31" s="284"/>
      <c r="U31" s="284"/>
      <c r="V31" s="284"/>
      <c r="W31" s="284"/>
      <c r="X31" s="246"/>
      <c r="Y31" s="246"/>
      <c r="Z31" s="246"/>
      <c r="AA31" s="246"/>
      <c r="AB31" s="246"/>
      <c r="AC31" s="246"/>
      <c r="AD31" s="250"/>
    </row>
    <row r="32" spans="1:30" ht="44.85" customHeight="1">
      <c r="A32" s="142"/>
      <c r="B32" s="246">
        <v>19</v>
      </c>
      <c r="C32" s="246"/>
      <c r="D32" s="246"/>
      <c r="E32" s="246"/>
      <c r="F32" s="246"/>
      <c r="G32" s="246"/>
      <c r="H32" s="246"/>
      <c r="I32" s="246"/>
      <c r="J32" s="246"/>
      <c r="K32" s="284"/>
      <c r="L32" s="250"/>
      <c r="M32" s="284"/>
      <c r="N32" s="284"/>
      <c r="O32" s="284"/>
      <c r="P32" s="284"/>
      <c r="Q32" s="284"/>
      <c r="R32" s="284"/>
      <c r="S32" s="284"/>
      <c r="T32" s="284"/>
      <c r="U32" s="284"/>
      <c r="V32" s="284"/>
      <c r="W32" s="284"/>
      <c r="X32" s="246"/>
      <c r="Y32" s="246"/>
      <c r="Z32" s="246"/>
      <c r="AA32" s="246"/>
      <c r="AB32" s="246"/>
      <c r="AC32" s="246"/>
      <c r="AD32" s="250"/>
    </row>
    <row r="33" spans="1:30" ht="44.85" customHeight="1">
      <c r="A33" s="142"/>
      <c r="B33" s="246">
        <v>20</v>
      </c>
      <c r="C33" s="246"/>
      <c r="D33" s="246"/>
      <c r="E33" s="246"/>
      <c r="F33" s="246"/>
      <c r="G33" s="246"/>
      <c r="H33" s="246"/>
      <c r="I33" s="246"/>
      <c r="J33" s="246"/>
      <c r="K33" s="284"/>
      <c r="L33" s="250"/>
      <c r="M33" s="284"/>
      <c r="N33" s="284"/>
      <c r="O33" s="284"/>
      <c r="P33" s="284"/>
      <c r="Q33" s="284"/>
      <c r="R33" s="284"/>
      <c r="S33" s="284"/>
      <c r="T33" s="284"/>
      <c r="U33" s="284"/>
      <c r="V33" s="284"/>
      <c r="W33" s="284"/>
      <c r="X33" s="246"/>
      <c r="Y33" s="246"/>
      <c r="Z33" s="246"/>
      <c r="AA33" s="246"/>
      <c r="AB33" s="246"/>
      <c r="AC33" s="246"/>
      <c r="AD33" s="250"/>
    </row>
    <row r="34" spans="1:30" ht="14.25" customHeight="1">
      <c r="A34" s="17"/>
      <c r="B34" s="39"/>
      <c r="C34" s="39"/>
      <c r="D34" s="39"/>
      <c r="E34" s="39"/>
      <c r="F34" s="39"/>
      <c r="G34" s="39"/>
      <c r="H34" s="39"/>
      <c r="I34" s="39"/>
      <c r="J34" s="39"/>
      <c r="K34" s="39"/>
      <c r="L34" s="40"/>
      <c r="M34" s="285"/>
      <c r="N34" s="285"/>
      <c r="O34" s="285"/>
      <c r="P34" s="285"/>
      <c r="Q34" s="285"/>
      <c r="R34" s="285"/>
      <c r="S34" s="285"/>
      <c r="T34" s="285"/>
      <c r="U34" s="285"/>
      <c r="V34" s="285"/>
      <c r="W34" s="285"/>
      <c r="X34" s="50"/>
      <c r="Y34" s="47"/>
      <c r="Z34" s="39"/>
      <c r="AA34" s="39"/>
      <c r="AB34" s="39"/>
      <c r="AC34" s="39"/>
      <c r="AD34" s="39"/>
    </row>
    <row r="35" spans="1:30" ht="14.25" customHeight="1">
      <c r="A35" s="17"/>
      <c r="B35" s="17"/>
      <c r="C35" s="17"/>
      <c r="D35" s="17"/>
      <c r="E35" s="17"/>
      <c r="F35" s="17"/>
      <c r="G35" s="17"/>
      <c r="H35" s="17"/>
      <c r="I35" s="17"/>
      <c r="J35" s="17"/>
      <c r="K35" s="17"/>
      <c r="L35" s="17"/>
      <c r="M35" s="47"/>
      <c r="N35" s="47"/>
      <c r="O35" s="47"/>
      <c r="P35" s="47"/>
      <c r="Q35" s="47"/>
      <c r="R35" s="47"/>
      <c r="S35" s="47"/>
      <c r="T35" s="47"/>
      <c r="U35" s="47"/>
      <c r="V35" s="47"/>
      <c r="W35" s="47"/>
      <c r="X35" s="18"/>
      <c r="Y35" s="18"/>
      <c r="Z35" s="17"/>
      <c r="AA35" s="17"/>
      <c r="AB35" s="17"/>
      <c r="AC35" s="17"/>
      <c r="AD35" s="17"/>
    </row>
  </sheetData>
  <mergeCells count="41">
    <mergeCell ref="G1:X1"/>
    <mergeCell ref="B2:F2"/>
    <mergeCell ref="G2:X2"/>
    <mergeCell ref="B3:D3"/>
    <mergeCell ref="E3:F3"/>
    <mergeCell ref="M3:AC3"/>
    <mergeCell ref="B10:G10"/>
    <mergeCell ref="B4:F4"/>
    <mergeCell ref="M4:AC4"/>
    <mergeCell ref="B5:S5"/>
    <mergeCell ref="V5:W5"/>
    <mergeCell ref="B6:S6"/>
    <mergeCell ref="V6:W6"/>
    <mergeCell ref="B7:S7"/>
    <mergeCell ref="V7:W7"/>
    <mergeCell ref="B8:S8"/>
    <mergeCell ref="V8:W8"/>
    <mergeCell ref="V9:W9"/>
    <mergeCell ref="L11:L13"/>
    <mergeCell ref="A11:A13"/>
    <mergeCell ref="B11:B13"/>
    <mergeCell ref="C11:C13"/>
    <mergeCell ref="D11:D13"/>
    <mergeCell ref="E11:E13"/>
    <mergeCell ref="F11:F13"/>
    <mergeCell ref="G11:G13"/>
    <mergeCell ref="H11:H13"/>
    <mergeCell ref="I11:I13"/>
    <mergeCell ref="J11:J13"/>
    <mergeCell ref="K11:K13"/>
    <mergeCell ref="AB11:AC12"/>
    <mergeCell ref="AD11:AD13"/>
    <mergeCell ref="M12:N12"/>
    <mergeCell ref="O12:P12"/>
    <mergeCell ref="Q12:R12"/>
    <mergeCell ref="S12:T12"/>
    <mergeCell ref="U12:W12"/>
    <mergeCell ref="M11:W11"/>
    <mergeCell ref="X11:X13"/>
    <mergeCell ref="Y11:Y13"/>
    <mergeCell ref="Z11:AA12"/>
  </mergeCells>
  <pageMargins left="0.75" right="0.75" top="1" bottom="1" header="0.5" footer="0.5"/>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2440-7A02-41D1-8239-CD96E5AEDBE7}">
  <dimension ref="A1:AF13"/>
  <sheetViews>
    <sheetView showGridLines="0" topLeftCell="L4" workbookViewId="0">
      <selection activeCell="I19" sqref="I19"/>
    </sheetView>
  </sheetViews>
  <sheetFormatPr defaultRowHeight="14.4"/>
  <cols>
    <col min="1" max="1" width="2.21875" customWidth="1"/>
    <col min="2" max="2" width="4.5546875" customWidth="1"/>
    <col min="3" max="3" width="10.77734375" customWidth="1"/>
    <col min="4" max="4" width="12" customWidth="1"/>
    <col min="5" max="5" width="16.21875" customWidth="1"/>
    <col min="6" max="6" width="12.21875" customWidth="1"/>
    <col min="7" max="7" width="10.77734375" customWidth="1"/>
    <col min="8" max="8" width="9" customWidth="1"/>
    <col min="9" max="9" width="13.5546875" customWidth="1"/>
    <col min="10" max="11" width="9.5546875" customWidth="1"/>
    <col min="12" max="12" width="12.21875" customWidth="1"/>
    <col min="13" max="13" width="10.77734375" customWidth="1"/>
    <col min="14" max="14" width="9.5546875" customWidth="1"/>
    <col min="15" max="24" width="9" customWidth="1"/>
    <col min="25" max="25" width="9.5546875" customWidth="1"/>
    <col min="26" max="26" width="14.77734375" customWidth="1"/>
    <col min="27" max="27" width="12.21875" customWidth="1"/>
    <col min="28" max="28" width="9.5546875" customWidth="1"/>
    <col min="29" max="29" width="8" customWidth="1"/>
    <col min="30" max="30" width="9.5546875" customWidth="1"/>
    <col min="31" max="32" width="10.77734375" customWidth="1"/>
  </cols>
  <sheetData>
    <row r="1" spans="1:32" ht="14.25" customHeight="1">
      <c r="A1" s="17"/>
      <c r="B1" s="17"/>
      <c r="C1" s="17"/>
      <c r="D1" s="17"/>
      <c r="E1" s="17"/>
      <c r="F1" s="17"/>
      <c r="G1" s="389"/>
      <c r="H1" s="389"/>
      <c r="I1" s="389"/>
      <c r="J1" s="389"/>
      <c r="K1" s="389"/>
      <c r="L1" s="389"/>
      <c r="M1" s="389"/>
      <c r="N1" s="389"/>
      <c r="O1" s="389"/>
      <c r="P1" s="389"/>
      <c r="Q1" s="389"/>
      <c r="R1" s="389"/>
      <c r="S1" s="389"/>
      <c r="T1" s="389"/>
      <c r="U1" s="389"/>
      <c r="V1" s="389"/>
      <c r="W1" s="389"/>
      <c r="X1" s="389"/>
      <c r="Y1" s="389"/>
      <c r="Z1" s="386"/>
      <c r="AA1" s="386"/>
      <c r="AB1" s="17"/>
      <c r="AC1" s="17"/>
      <c r="AD1" s="17"/>
      <c r="AE1" s="17"/>
      <c r="AF1" s="17"/>
    </row>
    <row r="2" spans="1:32" ht="19.2" customHeight="1">
      <c r="A2" s="17"/>
      <c r="B2" s="611" t="s">
        <v>6832</v>
      </c>
      <c r="C2" s="611"/>
      <c r="D2" s="611"/>
      <c r="E2" s="611"/>
      <c r="F2" s="611"/>
      <c r="G2" s="389"/>
      <c r="H2" s="389"/>
      <c r="I2" s="389"/>
      <c r="J2" s="389"/>
      <c r="K2" s="389"/>
      <c r="L2" s="389"/>
      <c r="M2" s="389"/>
      <c r="N2" s="389"/>
      <c r="O2" s="389"/>
      <c r="P2" s="389"/>
      <c r="Q2" s="389"/>
      <c r="R2" s="389"/>
      <c r="S2" s="389"/>
      <c r="T2" s="389"/>
      <c r="U2" s="389"/>
      <c r="V2" s="389"/>
      <c r="W2" s="389"/>
      <c r="X2" s="389"/>
      <c r="Y2" s="389"/>
      <c r="Z2" s="386"/>
      <c r="AA2" s="386"/>
      <c r="AB2" s="17"/>
      <c r="AC2" s="17"/>
      <c r="AD2" s="17"/>
      <c r="AE2" s="17"/>
      <c r="AF2" s="17"/>
    </row>
    <row r="3" spans="1:32" ht="14.25" customHeight="1">
      <c r="A3" s="17"/>
      <c r="B3" s="715" t="s">
        <v>6833</v>
      </c>
      <c r="C3" s="715"/>
      <c r="D3" s="715"/>
      <c r="E3" s="389"/>
      <c r="F3" s="389"/>
      <c r="G3" s="18"/>
      <c r="H3" s="18"/>
      <c r="I3" s="18"/>
      <c r="J3" s="18"/>
      <c r="K3" s="17"/>
      <c r="L3" s="17"/>
      <c r="M3" s="389"/>
      <c r="N3" s="389"/>
      <c r="O3" s="389"/>
      <c r="P3" s="389"/>
      <c r="Q3" s="389"/>
      <c r="R3" s="389"/>
      <c r="S3" s="389"/>
      <c r="T3" s="389"/>
      <c r="U3" s="389"/>
      <c r="V3" s="389"/>
      <c r="W3" s="389"/>
      <c r="X3" s="389"/>
      <c r="Y3" s="389"/>
      <c r="Z3" s="389"/>
      <c r="AA3" s="389"/>
      <c r="AB3" s="389"/>
      <c r="AC3" s="389"/>
      <c r="AD3" s="389"/>
      <c r="AE3" s="389"/>
      <c r="AF3" s="17"/>
    </row>
    <row r="4" spans="1:32" ht="14.25" customHeight="1">
      <c r="A4" s="17"/>
      <c r="B4" s="732" t="s">
        <v>7898</v>
      </c>
      <c r="C4" s="732"/>
      <c r="D4" s="732"/>
      <c r="E4" s="732"/>
      <c r="F4" s="732"/>
      <c r="G4" s="18"/>
      <c r="H4" s="18"/>
      <c r="I4" s="18"/>
      <c r="J4" s="18"/>
      <c r="K4" s="17"/>
      <c r="L4" s="17"/>
      <c r="M4" s="389"/>
      <c r="N4" s="389"/>
      <c r="O4" s="389"/>
      <c r="P4" s="389"/>
      <c r="Q4" s="389"/>
      <c r="R4" s="389"/>
      <c r="S4" s="389"/>
      <c r="T4" s="389"/>
      <c r="U4" s="389"/>
      <c r="V4" s="389"/>
      <c r="W4" s="389"/>
      <c r="X4" s="389"/>
      <c r="Y4" s="389"/>
      <c r="Z4" s="389"/>
      <c r="AA4" s="389"/>
      <c r="AB4" s="389"/>
      <c r="AC4" s="389"/>
      <c r="AD4" s="389"/>
      <c r="AE4" s="389"/>
      <c r="AF4" s="17"/>
    </row>
    <row r="5" spans="1:32" ht="14.25" customHeight="1">
      <c r="A5" s="17"/>
      <c r="B5" s="732" t="s">
        <v>7899</v>
      </c>
      <c r="C5" s="732"/>
      <c r="D5" s="732"/>
      <c r="E5" s="732"/>
      <c r="F5" s="732"/>
      <c r="G5" s="732"/>
      <c r="H5" s="732"/>
      <c r="I5" s="732"/>
      <c r="J5" s="732"/>
      <c r="K5" s="732"/>
      <c r="L5" s="732"/>
      <c r="M5" s="732"/>
      <c r="N5" s="732"/>
      <c r="O5" s="732"/>
      <c r="P5" s="732"/>
      <c r="Q5" s="732"/>
      <c r="R5" s="732"/>
      <c r="S5" s="732"/>
      <c r="T5" s="732"/>
      <c r="U5" s="18"/>
      <c r="V5" s="18"/>
      <c r="W5" s="386"/>
      <c r="X5" s="386"/>
      <c r="Y5" s="18"/>
      <c r="Z5" s="18"/>
      <c r="AA5" s="18"/>
      <c r="AB5" s="17"/>
      <c r="AC5" s="17"/>
      <c r="AD5" s="17"/>
      <c r="AE5" s="17"/>
      <c r="AF5" s="17"/>
    </row>
    <row r="6" spans="1:32" ht="14.25" customHeight="1">
      <c r="A6" s="17"/>
      <c r="B6" s="732" t="s">
        <v>7982</v>
      </c>
      <c r="C6" s="732"/>
      <c r="D6" s="732"/>
      <c r="E6" s="732"/>
      <c r="F6" s="732"/>
      <c r="G6" s="732"/>
      <c r="H6" s="732"/>
      <c r="I6" s="732"/>
      <c r="J6" s="732"/>
      <c r="K6" s="732"/>
      <c r="L6" s="732"/>
      <c r="M6" s="732"/>
      <c r="N6" s="732"/>
      <c r="O6" s="732"/>
      <c r="P6" s="732"/>
      <c r="Q6" s="732"/>
      <c r="R6" s="732"/>
      <c r="S6" s="732"/>
      <c r="T6" s="732"/>
      <c r="U6" s="18"/>
      <c r="V6" s="18"/>
      <c r="W6" s="386"/>
      <c r="X6" s="386"/>
      <c r="Y6" s="18"/>
      <c r="Z6" s="18"/>
      <c r="AA6" s="18"/>
      <c r="AB6" s="17"/>
      <c r="AC6" s="17"/>
      <c r="AD6" s="17"/>
      <c r="AE6" s="17"/>
      <c r="AF6" s="17"/>
    </row>
    <row r="7" spans="1:32" ht="14.25" customHeight="1">
      <c r="A7" s="17"/>
      <c r="B7" s="732" t="s">
        <v>7983</v>
      </c>
      <c r="C7" s="732"/>
      <c r="D7" s="732"/>
      <c r="E7" s="732"/>
      <c r="F7" s="732"/>
      <c r="G7" s="732"/>
      <c r="H7" s="732"/>
      <c r="I7" s="732"/>
      <c r="J7" s="732"/>
      <c r="K7" s="732"/>
      <c r="L7" s="732"/>
      <c r="M7" s="732"/>
      <c r="N7" s="732"/>
      <c r="O7" s="732"/>
      <c r="P7" s="732"/>
      <c r="Q7" s="732"/>
      <c r="R7" s="732"/>
      <c r="S7" s="732"/>
      <c r="T7" s="732"/>
      <c r="U7" s="18"/>
      <c r="V7" s="18"/>
      <c r="W7" s="18"/>
      <c r="X7" s="18"/>
      <c r="Y7" s="18"/>
      <c r="Z7" s="18"/>
      <c r="AA7" s="18"/>
      <c r="AB7" s="17"/>
      <c r="AC7" s="17"/>
      <c r="AD7" s="17"/>
      <c r="AE7" s="17"/>
      <c r="AF7" s="17"/>
    </row>
    <row r="8" spans="1:32" ht="14.25" customHeight="1">
      <c r="A8" s="17"/>
      <c r="B8" s="732" t="s">
        <v>7984</v>
      </c>
      <c r="C8" s="732"/>
      <c r="D8" s="732"/>
      <c r="E8" s="732"/>
      <c r="F8" s="732"/>
      <c r="G8" s="732"/>
      <c r="H8" s="732"/>
      <c r="I8" s="732"/>
      <c r="J8" s="732"/>
      <c r="K8" s="732"/>
      <c r="L8" s="732"/>
      <c r="M8" s="732"/>
      <c r="N8" s="732"/>
      <c r="O8" s="732"/>
      <c r="P8" s="732"/>
      <c r="Q8" s="732"/>
      <c r="R8" s="732"/>
      <c r="S8" s="732"/>
      <c r="T8" s="732"/>
      <c r="U8" s="18"/>
      <c r="V8" s="18"/>
      <c r="W8" s="18"/>
      <c r="X8" s="18"/>
      <c r="Y8" s="18"/>
      <c r="Z8" s="18"/>
      <c r="AA8" s="18"/>
      <c r="AB8" s="17"/>
      <c r="AC8" s="17"/>
      <c r="AD8" s="17"/>
      <c r="AE8" s="17"/>
      <c r="AF8" s="17"/>
    </row>
    <row r="9" spans="1:32" ht="14.25" customHeight="1">
      <c r="A9" s="17"/>
      <c r="B9" s="718" t="s">
        <v>8001</v>
      </c>
      <c r="C9" s="718"/>
      <c r="D9" s="718"/>
      <c r="E9" s="718"/>
      <c r="F9" s="718"/>
      <c r="G9" s="718"/>
      <c r="H9" s="18"/>
      <c r="I9" s="18"/>
      <c r="J9" s="18"/>
      <c r="K9" s="18"/>
      <c r="L9" s="386"/>
      <c r="M9" s="386"/>
      <c r="N9" s="18"/>
      <c r="O9" s="18"/>
      <c r="P9" s="18"/>
      <c r="Q9" s="18"/>
      <c r="R9" s="18"/>
      <c r="S9" s="18"/>
      <c r="T9" s="18"/>
      <c r="U9" s="18"/>
      <c r="V9" s="18"/>
      <c r="W9" s="18"/>
      <c r="X9" s="18"/>
      <c r="Y9" s="18"/>
      <c r="Z9" s="18"/>
      <c r="AA9" s="18"/>
      <c r="AB9" s="17"/>
      <c r="AC9" s="17"/>
      <c r="AD9" s="17"/>
      <c r="AE9" s="17"/>
      <c r="AF9" s="17"/>
    </row>
    <row r="10" spans="1:32" ht="14.25" customHeight="1">
      <c r="A10" s="17"/>
      <c r="B10" s="43"/>
      <c r="C10" s="43"/>
      <c r="D10" s="43"/>
      <c r="E10" s="54"/>
      <c r="F10" s="54"/>
      <c r="G10" s="43"/>
      <c r="H10" s="43"/>
      <c r="I10" s="43"/>
      <c r="J10" s="43"/>
      <c r="K10" s="43"/>
      <c r="L10" s="408"/>
      <c r="M10" s="408"/>
      <c r="N10" s="43"/>
      <c r="O10" s="43"/>
      <c r="P10" s="43"/>
      <c r="Q10" s="43"/>
      <c r="R10" s="43"/>
      <c r="S10" s="43"/>
      <c r="T10" s="43"/>
      <c r="U10" s="43"/>
      <c r="V10" s="43"/>
      <c r="W10" s="43"/>
      <c r="X10" s="43"/>
      <c r="Y10" s="43"/>
      <c r="Z10" s="43"/>
      <c r="AA10" s="43"/>
      <c r="AB10" s="54"/>
      <c r="AC10" s="54"/>
      <c r="AD10" s="54"/>
      <c r="AE10" s="54"/>
      <c r="AF10" s="54"/>
    </row>
    <row r="11" spans="1:32" ht="14.25" customHeight="1">
      <c r="A11" s="730"/>
      <c r="B11" s="726" t="s">
        <v>283</v>
      </c>
      <c r="C11" s="726" t="s">
        <v>7986</v>
      </c>
      <c r="D11" s="726" t="s">
        <v>357</v>
      </c>
      <c r="E11" s="726" t="s">
        <v>7987</v>
      </c>
      <c r="F11" s="726" t="s">
        <v>7988</v>
      </c>
      <c r="G11" s="726" t="s">
        <v>7989</v>
      </c>
      <c r="H11" s="726" t="s">
        <v>318</v>
      </c>
      <c r="I11" s="726" t="s">
        <v>321</v>
      </c>
      <c r="J11" s="726" t="s">
        <v>322</v>
      </c>
      <c r="K11" s="726" t="s">
        <v>7894</v>
      </c>
      <c r="L11" s="726" t="s">
        <v>8002</v>
      </c>
      <c r="M11" s="726" t="s">
        <v>6851</v>
      </c>
      <c r="N11" s="716" t="s">
        <v>7990</v>
      </c>
      <c r="O11" s="729"/>
      <c r="P11" s="729"/>
      <c r="Q11" s="729"/>
      <c r="R11" s="729"/>
      <c r="S11" s="729"/>
      <c r="T11" s="729"/>
      <c r="U11" s="729"/>
      <c r="V11" s="729"/>
      <c r="W11" s="729"/>
      <c r="X11" s="717"/>
      <c r="Y11" s="726" t="s">
        <v>7991</v>
      </c>
      <c r="Z11" s="726" t="s">
        <v>7893</v>
      </c>
      <c r="AA11" s="726" t="s">
        <v>8003</v>
      </c>
      <c r="AB11" s="722" t="s">
        <v>7992</v>
      </c>
      <c r="AC11" s="723"/>
      <c r="AD11" s="722" t="s">
        <v>7993</v>
      </c>
      <c r="AE11" s="723"/>
      <c r="AF11" s="726" t="s">
        <v>7994</v>
      </c>
    </row>
    <row r="12" spans="1:32" ht="14.25" customHeight="1">
      <c r="A12" s="730"/>
      <c r="B12" s="727"/>
      <c r="C12" s="727"/>
      <c r="D12" s="727"/>
      <c r="E12" s="727"/>
      <c r="F12" s="727"/>
      <c r="G12" s="727"/>
      <c r="H12" s="727"/>
      <c r="I12" s="727"/>
      <c r="J12" s="727"/>
      <c r="K12" s="727"/>
      <c r="L12" s="727"/>
      <c r="M12" s="727"/>
      <c r="N12" s="716" t="s">
        <v>7995</v>
      </c>
      <c r="O12" s="717"/>
      <c r="P12" s="716" t="s">
        <v>7996</v>
      </c>
      <c r="Q12" s="717"/>
      <c r="R12" s="716" t="s">
        <v>7997</v>
      </c>
      <c r="S12" s="717"/>
      <c r="T12" s="716" t="s">
        <v>7998</v>
      </c>
      <c r="U12" s="717"/>
      <c r="V12" s="716" t="s">
        <v>367</v>
      </c>
      <c r="W12" s="729"/>
      <c r="X12" s="717"/>
      <c r="Y12" s="727"/>
      <c r="Z12" s="727"/>
      <c r="AA12" s="727"/>
      <c r="AB12" s="724"/>
      <c r="AC12" s="725"/>
      <c r="AD12" s="724"/>
      <c r="AE12" s="725"/>
      <c r="AF12" s="727"/>
    </row>
    <row r="13" spans="1:32" ht="14.25" customHeight="1">
      <c r="A13" s="733"/>
      <c r="B13" s="728"/>
      <c r="C13" s="728"/>
      <c r="D13" s="728"/>
      <c r="E13" s="728"/>
      <c r="F13" s="728"/>
      <c r="G13" s="728"/>
      <c r="H13" s="728"/>
      <c r="I13" s="728"/>
      <c r="J13" s="728"/>
      <c r="K13" s="728"/>
      <c r="L13" s="728"/>
      <c r="M13" s="728"/>
      <c r="N13" s="246" t="s">
        <v>7999</v>
      </c>
      <c r="O13" s="246" t="s">
        <v>8000</v>
      </c>
      <c r="P13" s="246" t="s">
        <v>7999</v>
      </c>
      <c r="Q13" s="246" t="s">
        <v>8000</v>
      </c>
      <c r="R13" s="246" t="s">
        <v>7999</v>
      </c>
      <c r="S13" s="246" t="s">
        <v>8000</v>
      </c>
      <c r="T13" s="246" t="s">
        <v>7999</v>
      </c>
      <c r="U13" s="246" t="s">
        <v>8000</v>
      </c>
      <c r="V13" s="246" t="s">
        <v>7999</v>
      </c>
      <c r="W13" s="246" t="s">
        <v>8000</v>
      </c>
      <c r="X13" s="246" t="s">
        <v>367</v>
      </c>
      <c r="Y13" s="728"/>
      <c r="Z13" s="728"/>
      <c r="AA13" s="728"/>
      <c r="AB13" s="246" t="s">
        <v>7999</v>
      </c>
      <c r="AC13" s="246" t="s">
        <v>8000</v>
      </c>
      <c r="AD13" s="246" t="s">
        <v>7999</v>
      </c>
      <c r="AE13" s="246" t="s">
        <v>8000</v>
      </c>
      <c r="AF13" s="728"/>
    </row>
  </sheetData>
  <mergeCells count="44">
    <mergeCell ref="B3:D3"/>
    <mergeCell ref="E3:F3"/>
    <mergeCell ref="M3:AE3"/>
    <mergeCell ref="G1:Y1"/>
    <mergeCell ref="Z1:AA1"/>
    <mergeCell ref="B2:F2"/>
    <mergeCell ref="G2:Y2"/>
    <mergeCell ref="Z2:AA2"/>
    <mergeCell ref="B4:F4"/>
    <mergeCell ref="M4:AE4"/>
    <mergeCell ref="B5:T5"/>
    <mergeCell ref="W5:X5"/>
    <mergeCell ref="B6:T6"/>
    <mergeCell ref="W6:X6"/>
    <mergeCell ref="A11:A13"/>
    <mergeCell ref="B11:B13"/>
    <mergeCell ref="C11:C13"/>
    <mergeCell ref="D11:D13"/>
    <mergeCell ref="E11:E13"/>
    <mergeCell ref="AB11:AC12"/>
    <mergeCell ref="AD11:AE12"/>
    <mergeCell ref="AF11:AF13"/>
    <mergeCell ref="K11:K13"/>
    <mergeCell ref="B7:T7"/>
    <mergeCell ref="B8:T8"/>
    <mergeCell ref="B9:G9"/>
    <mergeCell ref="L9:M9"/>
    <mergeCell ref="L10:M10"/>
    <mergeCell ref="F11:F13"/>
    <mergeCell ref="G11:G13"/>
    <mergeCell ref="H11:H13"/>
    <mergeCell ref="I11:I13"/>
    <mergeCell ref="J11:J13"/>
    <mergeCell ref="L11:L13"/>
    <mergeCell ref="M11:M13"/>
    <mergeCell ref="R12:S12"/>
    <mergeCell ref="T12:U12"/>
    <mergeCell ref="V12:X12"/>
    <mergeCell ref="AA11:AA13"/>
    <mergeCell ref="Y11:Y13"/>
    <mergeCell ref="Z11:Z13"/>
    <mergeCell ref="N11:X11"/>
    <mergeCell ref="N12:O12"/>
    <mergeCell ref="P12:Q12"/>
  </mergeCells>
  <pageMargins left="0.75" right="0.75" top="1" bottom="1" header="0.5" footer="0.5"/>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6CF1E-DC22-4B4A-B4EA-510AC5747E89}">
  <dimension ref="A1:N17"/>
  <sheetViews>
    <sheetView showGridLines="0" workbookViewId="0">
      <selection activeCell="G19" sqref="G19"/>
    </sheetView>
  </sheetViews>
  <sheetFormatPr defaultRowHeight="14.4"/>
  <cols>
    <col min="1" max="1" width="1.21875" customWidth="1"/>
    <col min="2" max="2" width="4.21875" customWidth="1"/>
    <col min="3" max="3" width="12.77734375" customWidth="1"/>
    <col min="4" max="4" width="16.77734375" customWidth="1"/>
    <col min="5" max="5" width="10.77734375" customWidth="1"/>
    <col min="6" max="6" width="13.21875" style="32" customWidth="1"/>
    <col min="7" max="7" width="13.21875" customWidth="1"/>
    <col min="8" max="8" width="10.21875" customWidth="1"/>
    <col min="9" max="9" width="16.21875" customWidth="1"/>
    <col min="10" max="10" width="13" style="32" customWidth="1"/>
    <col min="11" max="11" width="12.77734375" customWidth="1"/>
    <col min="12" max="12" width="12" customWidth="1"/>
    <col min="13" max="13" width="11.44140625" customWidth="1"/>
    <col min="14" max="14" width="12.21875" customWidth="1"/>
  </cols>
  <sheetData>
    <row r="1" spans="1:14" ht="15" customHeight="1">
      <c r="A1" s="17"/>
      <c r="B1" s="18"/>
      <c r="C1" s="18"/>
      <c r="D1" s="18"/>
      <c r="E1" s="18"/>
      <c r="F1" s="68"/>
      <c r="G1" s="18"/>
      <c r="H1" s="18"/>
      <c r="I1" s="18"/>
      <c r="J1" s="68"/>
      <c r="K1" s="18"/>
      <c r="L1" s="18"/>
      <c r="M1" s="18"/>
      <c r="N1" s="18"/>
    </row>
    <row r="2" spans="1:14" ht="15" customHeight="1">
      <c r="A2" s="17"/>
      <c r="B2" s="718" t="s">
        <v>6832</v>
      </c>
      <c r="C2" s="718"/>
      <c r="D2" s="718"/>
      <c r="E2" s="18"/>
      <c r="F2" s="68"/>
      <c r="G2" s="18"/>
      <c r="H2" s="18"/>
      <c r="I2" s="18"/>
      <c r="J2" s="68"/>
      <c r="K2" s="18"/>
      <c r="L2" s="18"/>
      <c r="M2" s="18"/>
      <c r="N2" s="18"/>
    </row>
    <row r="3" spans="1:14" ht="15" customHeight="1">
      <c r="A3" s="17"/>
      <c r="B3" s="719" t="s">
        <v>125</v>
      </c>
      <c r="C3" s="719"/>
      <c r="D3" s="719"/>
      <c r="E3" s="719"/>
      <c r="F3" s="719"/>
      <c r="G3" s="719"/>
      <c r="H3" s="719"/>
      <c r="I3" s="719"/>
      <c r="J3" s="719"/>
      <c r="K3" s="719"/>
      <c r="L3" s="719"/>
      <c r="M3" s="719"/>
      <c r="N3" s="719"/>
    </row>
    <row r="4" spans="1:14" ht="15" customHeight="1">
      <c r="A4" s="17"/>
      <c r="B4" s="18"/>
      <c r="C4" s="18"/>
      <c r="D4" s="18"/>
      <c r="E4" s="18"/>
      <c r="F4" s="68"/>
      <c r="G4" s="18"/>
      <c r="H4" s="18"/>
      <c r="I4" s="18"/>
      <c r="J4" s="68"/>
      <c r="K4" s="18"/>
      <c r="L4" s="18"/>
      <c r="M4" s="18"/>
      <c r="N4" s="18"/>
    </row>
    <row r="5" spans="1:14" ht="15" customHeight="1">
      <c r="A5" s="17"/>
      <c r="B5" s="715" t="s">
        <v>6833</v>
      </c>
      <c r="C5" s="715"/>
      <c r="D5" s="18"/>
      <c r="E5" s="18"/>
      <c r="F5" s="68"/>
      <c r="G5" s="18"/>
      <c r="H5" s="18"/>
      <c r="I5" s="18"/>
      <c r="J5" s="68"/>
      <c r="K5" s="18"/>
      <c r="L5" s="18"/>
      <c r="M5" s="18"/>
      <c r="N5" s="18"/>
    </row>
    <row r="6" spans="1:14" ht="19.95" customHeight="1">
      <c r="A6" s="17"/>
      <c r="B6" s="715" t="s">
        <v>8004</v>
      </c>
      <c r="C6" s="715"/>
      <c r="D6" s="715"/>
      <c r="E6" s="715"/>
      <c r="F6" s="715"/>
      <c r="G6" s="715"/>
      <c r="H6" s="18"/>
      <c r="I6" s="18"/>
      <c r="J6" s="68"/>
      <c r="K6" s="18"/>
      <c r="L6" s="18"/>
      <c r="M6" s="18"/>
      <c r="N6" s="18"/>
    </row>
    <row r="7" spans="1:14" ht="19.95" customHeight="1">
      <c r="A7" s="17"/>
      <c r="B7" s="715" t="s">
        <v>8005</v>
      </c>
      <c r="C7" s="715"/>
      <c r="D7" s="715"/>
      <c r="E7" s="715"/>
      <c r="F7" s="715"/>
      <c r="G7" s="715"/>
      <c r="H7" s="18"/>
      <c r="I7" s="18"/>
      <c r="J7" s="68"/>
      <c r="K7" s="18"/>
      <c r="L7" s="18"/>
      <c r="M7" s="18"/>
      <c r="N7" s="18"/>
    </row>
    <row r="8" spans="1:14" ht="15" customHeight="1">
      <c r="A8" s="17"/>
      <c r="B8" s="18"/>
      <c r="C8" s="18"/>
      <c r="D8" s="18"/>
      <c r="E8" s="18"/>
      <c r="F8" s="68"/>
      <c r="G8" s="18"/>
      <c r="H8" s="18"/>
      <c r="I8" s="18"/>
      <c r="J8" s="68"/>
      <c r="K8" s="18"/>
      <c r="L8" s="18"/>
      <c r="M8" s="18"/>
      <c r="N8" s="18"/>
    </row>
    <row r="9" spans="1:14" ht="15" customHeight="1">
      <c r="A9" s="17"/>
      <c r="B9" s="43"/>
      <c r="C9" s="43"/>
      <c r="D9" s="43"/>
      <c r="E9" s="43"/>
      <c r="F9" s="242"/>
      <c r="G9" s="43"/>
      <c r="H9" s="43"/>
      <c r="I9" s="43"/>
      <c r="J9" s="242"/>
      <c r="K9" s="43"/>
      <c r="L9" s="43"/>
      <c r="M9" s="43"/>
      <c r="N9" s="43"/>
    </row>
    <row r="10" spans="1:14" ht="33.6" customHeight="1">
      <c r="A10" s="142"/>
      <c r="B10" s="243" t="s">
        <v>283</v>
      </c>
      <c r="C10" s="244" t="s">
        <v>7889</v>
      </c>
      <c r="D10" s="244" t="s">
        <v>324</v>
      </c>
      <c r="E10" s="244" t="s">
        <v>6846</v>
      </c>
      <c r="F10" s="245" t="s">
        <v>7890</v>
      </c>
      <c r="G10" s="244" t="s">
        <v>7891</v>
      </c>
      <c r="H10" s="244" t="s">
        <v>326</v>
      </c>
      <c r="I10" s="244" t="s">
        <v>7893</v>
      </c>
      <c r="J10" s="245" t="s">
        <v>7894</v>
      </c>
      <c r="K10" s="244" t="s">
        <v>6844</v>
      </c>
      <c r="L10" s="244" t="s">
        <v>7895</v>
      </c>
      <c r="M10" s="244" t="s">
        <v>7896</v>
      </c>
      <c r="N10" s="244" t="s">
        <v>7897</v>
      </c>
    </row>
    <row r="11" spans="1:14" ht="35.700000000000003" customHeight="1">
      <c r="A11" s="142"/>
      <c r="B11" s="246">
        <v>1</v>
      </c>
      <c r="C11" s="247"/>
      <c r="D11" s="247"/>
      <c r="E11" s="247"/>
      <c r="F11" s="249"/>
      <c r="G11" s="247"/>
      <c r="H11" s="251"/>
      <c r="I11" s="247"/>
      <c r="J11" s="249"/>
      <c r="K11" s="251"/>
      <c r="L11" s="286"/>
      <c r="M11" s="251"/>
      <c r="N11" s="247"/>
    </row>
    <row r="12" spans="1:14" ht="35.700000000000003" customHeight="1">
      <c r="A12" s="142"/>
      <c r="B12" s="246">
        <v>2</v>
      </c>
      <c r="C12" s="247"/>
      <c r="D12" s="247"/>
      <c r="E12" s="247"/>
      <c r="F12" s="249"/>
      <c r="G12" s="247"/>
      <c r="H12" s="251"/>
      <c r="I12" s="247"/>
      <c r="J12" s="249"/>
      <c r="K12" s="251"/>
      <c r="L12" s="248"/>
      <c r="M12" s="248"/>
      <c r="N12" s="247"/>
    </row>
    <row r="13" spans="1:14" ht="35.700000000000003" customHeight="1">
      <c r="A13" s="142"/>
      <c r="B13" s="246">
        <v>3</v>
      </c>
      <c r="C13" s="247"/>
      <c r="D13" s="247"/>
      <c r="E13" s="247"/>
      <c r="F13" s="249"/>
      <c r="G13" s="247"/>
      <c r="H13" s="251"/>
      <c r="I13" s="247"/>
      <c r="J13" s="249"/>
      <c r="K13" s="251"/>
      <c r="L13" s="248"/>
      <c r="M13" s="248"/>
      <c r="N13" s="247"/>
    </row>
    <row r="14" spans="1:14" ht="35.700000000000003" customHeight="1">
      <c r="A14" s="142"/>
      <c r="B14" s="246">
        <v>4</v>
      </c>
      <c r="C14" s="247"/>
      <c r="D14" s="247"/>
      <c r="E14" s="247"/>
      <c r="F14" s="249"/>
      <c r="G14" s="247"/>
      <c r="H14" s="251"/>
      <c r="I14" s="247"/>
      <c r="J14" s="249"/>
      <c r="K14" s="251"/>
      <c r="L14" s="248"/>
      <c r="M14" s="248"/>
      <c r="N14" s="247"/>
    </row>
    <row r="15" spans="1:14" ht="35.700000000000003" customHeight="1">
      <c r="A15" s="142"/>
      <c r="B15" s="246">
        <v>5</v>
      </c>
      <c r="C15" s="247"/>
      <c r="D15" s="247"/>
      <c r="E15" s="247"/>
      <c r="F15" s="249"/>
      <c r="G15" s="247"/>
      <c r="H15" s="251"/>
      <c r="I15" s="247"/>
      <c r="J15" s="249"/>
      <c r="K15" s="251"/>
      <c r="L15" s="248"/>
      <c r="M15" s="248"/>
      <c r="N15" s="247"/>
    </row>
    <row r="16" spans="1:14" ht="25.95" customHeight="1">
      <c r="A16" s="17"/>
      <c r="B16" s="47"/>
      <c r="C16" s="47"/>
      <c r="D16" s="47"/>
      <c r="E16" s="252" t="s">
        <v>345</v>
      </c>
      <c r="F16" s="253"/>
      <c r="G16" s="254"/>
      <c r="H16" s="47"/>
      <c r="I16" s="47"/>
      <c r="J16" s="255"/>
      <c r="K16" s="47"/>
      <c r="L16" s="47"/>
      <c r="M16" s="47"/>
      <c r="N16" s="47"/>
    </row>
    <row r="17" spans="1:14" ht="13.95" customHeight="1">
      <c r="A17" s="17"/>
      <c r="B17" s="18"/>
      <c r="C17" s="18"/>
      <c r="D17" s="18"/>
      <c r="E17" s="18"/>
      <c r="F17" s="255"/>
      <c r="G17" s="18"/>
      <c r="H17" s="18"/>
      <c r="I17" s="18"/>
      <c r="J17" s="68"/>
      <c r="K17" s="18"/>
      <c r="L17" s="18"/>
      <c r="M17" s="18"/>
      <c r="N17" s="18"/>
    </row>
  </sheetData>
  <mergeCells count="5">
    <mergeCell ref="B2:D2"/>
    <mergeCell ref="B3:N3"/>
    <mergeCell ref="B5:C5"/>
    <mergeCell ref="B6:G6"/>
    <mergeCell ref="B7:G7"/>
  </mergeCells>
  <pageMargins left="0.75" right="0.75" top="1" bottom="1" header="0.5" footer="0.5"/>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A876-18A5-4E67-8784-332DDA996EFA}">
  <dimension ref="A1:D42"/>
  <sheetViews>
    <sheetView topLeftCell="A19" workbookViewId="0">
      <selection activeCell="R20" sqref="R20"/>
    </sheetView>
  </sheetViews>
  <sheetFormatPr defaultRowHeight="14.4"/>
  <sheetData>
    <row r="1" spans="1:1">
      <c r="A1" t="s">
        <v>8631</v>
      </c>
    </row>
    <row r="2" spans="1:1">
      <c r="A2" t="s">
        <v>8632</v>
      </c>
    </row>
    <row r="5" spans="1:1">
      <c r="A5" t="s">
        <v>8633</v>
      </c>
    </row>
    <row r="7" spans="1:1">
      <c r="A7" t="s">
        <v>8634</v>
      </c>
    </row>
    <row r="9" spans="1:1">
      <c r="A9" t="s">
        <v>8635</v>
      </c>
    </row>
    <row r="11" spans="1:1">
      <c r="A11" t="s">
        <v>8636</v>
      </c>
    </row>
    <row r="13" spans="1:1">
      <c r="A13" t="s">
        <v>8637</v>
      </c>
    </row>
    <row r="15" spans="1:1">
      <c r="A15" t="s">
        <v>8638</v>
      </c>
    </row>
    <row r="17" spans="1:4">
      <c r="A17" t="s">
        <v>8639</v>
      </c>
    </row>
    <row r="18" spans="1:4">
      <c r="A18" t="s">
        <v>8640</v>
      </c>
    </row>
    <row r="22" spans="1:4">
      <c r="A22" t="s">
        <v>8641</v>
      </c>
    </row>
    <row r="23" spans="1:4">
      <c r="A23" t="s">
        <v>8642</v>
      </c>
    </row>
    <row r="25" spans="1:4">
      <c r="A25" t="s">
        <v>8643</v>
      </c>
    </row>
    <row r="26" spans="1:4">
      <c r="A26" t="s">
        <v>8644</v>
      </c>
    </row>
    <row r="27" spans="1:4">
      <c r="A27" t="s">
        <v>8645</v>
      </c>
    </row>
    <row r="29" spans="1:4">
      <c r="A29" t="s">
        <v>8646</v>
      </c>
    </row>
    <row r="30" spans="1:4">
      <c r="A30" t="s">
        <v>8647</v>
      </c>
    </row>
    <row r="31" spans="1:4">
      <c r="A31" t="s">
        <v>8648</v>
      </c>
    </row>
    <row r="32" spans="1:4">
      <c r="A32" t="s">
        <v>8649</v>
      </c>
      <c r="D32" t="s">
        <v>8650</v>
      </c>
    </row>
    <row r="34" spans="1:1">
      <c r="A34" t="s">
        <v>8651</v>
      </c>
    </row>
    <row r="35" spans="1:1">
      <c r="A35" t="s">
        <v>8652</v>
      </c>
    </row>
    <row r="36" spans="1:1">
      <c r="A36" t="s">
        <v>8653</v>
      </c>
    </row>
    <row r="38" spans="1:1">
      <c r="A38" t="s">
        <v>8654</v>
      </c>
    </row>
    <row r="40" spans="1:1">
      <c r="A40" t="s">
        <v>8655</v>
      </c>
    </row>
    <row r="41" spans="1:1">
      <c r="A41" t="s">
        <v>8652</v>
      </c>
    </row>
    <row r="42" spans="1:1">
      <c r="A42" t="s">
        <v>8656</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3EC4D-B59E-4D8E-8F53-E281FABEB6B4}">
  <dimension ref="A7:C128"/>
  <sheetViews>
    <sheetView workbookViewId="0">
      <selection activeCell="M26" sqref="M26"/>
    </sheetView>
  </sheetViews>
  <sheetFormatPr defaultRowHeight="14.4"/>
  <sheetData>
    <row r="7" spans="1:3">
      <c r="A7" t="s">
        <v>9587</v>
      </c>
      <c r="C7" t="s">
        <v>9588</v>
      </c>
    </row>
    <row r="8" spans="1:3">
      <c r="A8" t="s">
        <v>9589</v>
      </c>
    </row>
    <row r="11" spans="1:3">
      <c r="A11" t="s">
        <v>9590</v>
      </c>
    </row>
    <row r="12" spans="1:3">
      <c r="A12" t="s">
        <v>9591</v>
      </c>
    </row>
    <row r="16" spans="1:3">
      <c r="A16" t="s">
        <v>9592</v>
      </c>
    </row>
    <row r="17" spans="1:2">
      <c r="A17" t="s">
        <v>9593</v>
      </c>
    </row>
    <row r="18" spans="1:2">
      <c r="A18" t="s">
        <v>9594</v>
      </c>
    </row>
    <row r="19" spans="1:2">
      <c r="A19" t="s">
        <v>9595</v>
      </c>
    </row>
    <row r="20" spans="1:2">
      <c r="A20" t="s">
        <v>9596</v>
      </c>
    </row>
    <row r="21" spans="1:2">
      <c r="A21" t="s">
        <v>9597</v>
      </c>
    </row>
    <row r="22" spans="1:2">
      <c r="A22" t="s">
        <v>9598</v>
      </c>
    </row>
    <row r="23" spans="1:2">
      <c r="A23" t="s">
        <v>9599</v>
      </c>
    </row>
    <row r="24" spans="1:2">
      <c r="A24" t="s">
        <v>9600</v>
      </c>
    </row>
    <row r="25" spans="1:2">
      <c r="A25" t="s">
        <v>9601</v>
      </c>
      <c r="B25" t="s">
        <v>9602</v>
      </c>
    </row>
    <row r="26" spans="1:2">
      <c r="A26" t="s">
        <v>9603</v>
      </c>
    </row>
    <row r="27" spans="1:2">
      <c r="A27" t="s">
        <v>9604</v>
      </c>
    </row>
    <row r="28" spans="1:2">
      <c r="A28" t="s">
        <v>9605</v>
      </c>
    </row>
    <row r="29" spans="1:2">
      <c r="A29" t="s">
        <v>9606</v>
      </c>
    </row>
    <row r="30" spans="1:2">
      <c r="A30" t="s">
        <v>9607</v>
      </c>
    </row>
    <row r="31" spans="1:2">
      <c r="A31" t="s">
        <v>9608</v>
      </c>
    </row>
    <row r="32" spans="1:2">
      <c r="A32" t="s">
        <v>9609</v>
      </c>
    </row>
    <row r="33" spans="1:2">
      <c r="A33" t="s">
        <v>9610</v>
      </c>
    </row>
    <row r="34" spans="1:2">
      <c r="A34" t="s">
        <v>9611</v>
      </c>
    </row>
    <row r="35" spans="1:2">
      <c r="A35" t="s">
        <v>9612</v>
      </c>
    </row>
    <row r="36" spans="1:2">
      <c r="A36" t="s">
        <v>9613</v>
      </c>
    </row>
    <row r="37" spans="1:2">
      <c r="A37" t="s">
        <v>8640</v>
      </c>
    </row>
    <row r="40" spans="1:2">
      <c r="A40" t="s">
        <v>9614</v>
      </c>
      <c r="B40" t="s">
        <v>9615</v>
      </c>
    </row>
    <row r="41" spans="1:2">
      <c r="B41" t="s">
        <v>9616</v>
      </c>
    </row>
    <row r="42" spans="1:2">
      <c r="A42" t="s">
        <v>9617</v>
      </c>
      <c r="B42" t="s">
        <v>8842</v>
      </c>
    </row>
    <row r="44" spans="1:2">
      <c r="A44" t="s">
        <v>9618</v>
      </c>
    </row>
    <row r="45" spans="1:2">
      <c r="A45" t="s">
        <v>9619</v>
      </c>
    </row>
    <row r="48" spans="1:2">
      <c r="A48" t="s">
        <v>9620</v>
      </c>
    </row>
    <row r="49" spans="1:3">
      <c r="A49" t="s">
        <v>9621</v>
      </c>
    </row>
    <row r="50" spans="1:3">
      <c r="A50" t="s">
        <v>9622</v>
      </c>
    </row>
    <row r="51" spans="1:3">
      <c r="A51" t="s">
        <v>9623</v>
      </c>
    </row>
    <row r="52" spans="1:3">
      <c r="A52" t="s">
        <v>9624</v>
      </c>
      <c r="C52" t="s">
        <v>9625</v>
      </c>
    </row>
    <row r="53" spans="1:3">
      <c r="A53" t="s">
        <v>9626</v>
      </c>
    </row>
    <row r="54" spans="1:3">
      <c r="A54" t="s">
        <v>9627</v>
      </c>
    </row>
    <row r="55" spans="1:3">
      <c r="A55" t="s">
        <v>9299</v>
      </c>
    </row>
    <row r="56" spans="1:3">
      <c r="A56" t="s">
        <v>9624</v>
      </c>
      <c r="C56" t="s">
        <v>9628</v>
      </c>
    </row>
    <row r="57" spans="1:3">
      <c r="A57" t="s">
        <v>9627</v>
      </c>
    </row>
    <row r="58" spans="1:3">
      <c r="A58" t="s">
        <v>9624</v>
      </c>
    </row>
    <row r="59" spans="1:3">
      <c r="A59" t="s">
        <v>9629</v>
      </c>
    </row>
    <row r="60" spans="1:3">
      <c r="A60" t="s">
        <v>9630</v>
      </c>
      <c r="C60" t="s">
        <v>9631</v>
      </c>
    </row>
    <row r="61" spans="1:3">
      <c r="A61" t="s">
        <v>9624</v>
      </c>
    </row>
    <row r="62" spans="1:3">
      <c r="A62" t="s">
        <v>9624</v>
      </c>
    </row>
    <row r="63" spans="1:3">
      <c r="A63" t="s">
        <v>9624</v>
      </c>
    </row>
    <row r="64" spans="1:3">
      <c r="A64" t="s">
        <v>9632</v>
      </c>
    </row>
    <row r="65" spans="1:3">
      <c r="A65" t="s">
        <v>9633</v>
      </c>
    </row>
    <row r="67" spans="1:3">
      <c r="A67" t="s">
        <v>9634</v>
      </c>
    </row>
    <row r="68" spans="1:3">
      <c r="A68" t="s">
        <v>9624</v>
      </c>
      <c r="C68" t="s">
        <v>9635</v>
      </c>
    </row>
    <row r="69" spans="1:3">
      <c r="A69" t="s">
        <v>9624</v>
      </c>
    </row>
    <row r="70" spans="1:3">
      <c r="A70" t="s">
        <v>9624</v>
      </c>
    </row>
    <row r="71" spans="1:3">
      <c r="A71" t="s">
        <v>9299</v>
      </c>
    </row>
    <row r="72" spans="1:3">
      <c r="A72" t="s">
        <v>9630</v>
      </c>
      <c r="C72" t="s">
        <v>9636</v>
      </c>
    </row>
    <row r="73" spans="1:3">
      <c r="A73" t="s">
        <v>9624</v>
      </c>
    </row>
    <row r="74" spans="1:3">
      <c r="A74" t="s">
        <v>9624</v>
      </c>
    </row>
    <row r="75" spans="1:3">
      <c r="A75" t="s">
        <v>9637</v>
      </c>
    </row>
    <row r="76" spans="1:3">
      <c r="A76" t="s">
        <v>9627</v>
      </c>
    </row>
    <row r="77" spans="1:3">
      <c r="A77" t="s">
        <v>9627</v>
      </c>
    </row>
    <row r="78" spans="1:3">
      <c r="A78" t="s">
        <v>9629</v>
      </c>
    </row>
    <row r="79" spans="1:3">
      <c r="A79" t="s">
        <v>9632</v>
      </c>
    </row>
    <row r="80" spans="1:3">
      <c r="A80" t="s">
        <v>9638</v>
      </c>
    </row>
    <row r="82" spans="1:3">
      <c r="A82" t="s">
        <v>9639</v>
      </c>
    </row>
    <row r="83" spans="1:3">
      <c r="A83" t="s">
        <v>9630</v>
      </c>
      <c r="C83" t="s">
        <v>9640</v>
      </c>
    </row>
    <row r="84" spans="1:3">
      <c r="A84" t="s">
        <v>9624</v>
      </c>
    </row>
    <row r="85" spans="1:3">
      <c r="A85" t="s">
        <v>9624</v>
      </c>
    </row>
    <row r="86" spans="1:3">
      <c r="A86" t="s">
        <v>9624</v>
      </c>
    </row>
    <row r="87" spans="1:3">
      <c r="A87" t="s">
        <v>9632</v>
      </c>
    </row>
    <row r="88" spans="1:3">
      <c r="A88" t="s">
        <v>9641</v>
      </c>
    </row>
    <row r="90" spans="1:3">
      <c r="A90" t="s">
        <v>9642</v>
      </c>
    </row>
    <row r="91" spans="1:3">
      <c r="A91" t="s">
        <v>9624</v>
      </c>
      <c r="C91" t="s">
        <v>9643</v>
      </c>
    </row>
    <row r="92" spans="1:3">
      <c r="A92" t="s">
        <v>9624</v>
      </c>
    </row>
    <row r="93" spans="1:3">
      <c r="A93" t="s">
        <v>9624</v>
      </c>
    </row>
    <row r="94" spans="1:3">
      <c r="A94" t="s">
        <v>9644</v>
      </c>
      <c r="C94" t="s">
        <v>9645</v>
      </c>
    </row>
    <row r="95" spans="1:3">
      <c r="A95" t="s">
        <v>9624</v>
      </c>
    </row>
    <row r="96" spans="1:3">
      <c r="A96" t="s">
        <v>9624</v>
      </c>
    </row>
    <row r="97" spans="1:3">
      <c r="A97" t="s">
        <v>8640</v>
      </c>
    </row>
    <row r="100" spans="1:3">
      <c r="A100" t="s">
        <v>9646</v>
      </c>
    </row>
    <row r="101" spans="1:3">
      <c r="A101" t="s">
        <v>9647</v>
      </c>
    </row>
    <row r="102" spans="1:3">
      <c r="A102" t="s">
        <v>9648</v>
      </c>
      <c r="C102" t="s">
        <v>8842</v>
      </c>
    </row>
    <row r="104" spans="1:3">
      <c r="A104" t="s">
        <v>9618</v>
      </c>
    </row>
    <row r="105" spans="1:3">
      <c r="A105" t="s">
        <v>9619</v>
      </c>
    </row>
    <row r="108" spans="1:3">
      <c r="A108" t="s">
        <v>9620</v>
      </c>
    </row>
    <row r="109" spans="1:3">
      <c r="A109" t="s">
        <v>9621</v>
      </c>
    </row>
    <row r="110" spans="1:3">
      <c r="A110" t="s">
        <v>9622</v>
      </c>
    </row>
    <row r="111" spans="1:3">
      <c r="A111" t="s">
        <v>9642</v>
      </c>
    </row>
    <row r="112" spans="1:3">
      <c r="A112" t="s">
        <v>9627</v>
      </c>
    </row>
    <row r="113" spans="1:3">
      <c r="A113" t="s">
        <v>9649</v>
      </c>
      <c r="C113" t="s">
        <v>9650</v>
      </c>
    </row>
    <row r="114" spans="1:3">
      <c r="A114" t="s">
        <v>9624</v>
      </c>
    </row>
    <row r="115" spans="1:3">
      <c r="A115" t="s">
        <v>9624</v>
      </c>
    </row>
    <row r="116" spans="1:3">
      <c r="A116" t="s">
        <v>9627</v>
      </c>
    </row>
    <row r="117" spans="1:3">
      <c r="A117" t="s">
        <v>9624</v>
      </c>
      <c r="C117" t="s">
        <v>9625</v>
      </c>
    </row>
    <row r="118" spans="1:3">
      <c r="A118" t="s">
        <v>9627</v>
      </c>
    </row>
    <row r="119" spans="1:3">
      <c r="A119" t="s">
        <v>9624</v>
      </c>
    </row>
    <row r="120" spans="1:3">
      <c r="A120" t="s">
        <v>9624</v>
      </c>
    </row>
    <row r="121" spans="1:3">
      <c r="A121" t="s">
        <v>9624</v>
      </c>
      <c r="C121" t="s">
        <v>9628</v>
      </c>
    </row>
    <row r="122" spans="1:3">
      <c r="A122" t="s">
        <v>9626</v>
      </c>
    </row>
    <row r="123" spans="1:3">
      <c r="A123" t="s">
        <v>9624</v>
      </c>
    </row>
    <row r="124" spans="1:3">
      <c r="A124" t="s">
        <v>9624</v>
      </c>
    </row>
    <row r="125" spans="1:3">
      <c r="A125" t="s">
        <v>9624</v>
      </c>
      <c r="C125" t="s">
        <v>9651</v>
      </c>
    </row>
    <row r="126" spans="1:3">
      <c r="A126" t="s">
        <v>9627</v>
      </c>
    </row>
    <row r="127" spans="1:3">
      <c r="A127" t="s">
        <v>9626</v>
      </c>
    </row>
    <row r="128" spans="1:3">
      <c r="A128" t="s">
        <v>9627</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2D5D-2C6A-4E66-84B4-F4B1391930D5}">
  <dimension ref="A1:AO22"/>
  <sheetViews>
    <sheetView showGridLines="0" topLeftCell="I1" workbookViewId="0">
      <selection activeCell="Q24" sqref="Q24"/>
    </sheetView>
  </sheetViews>
  <sheetFormatPr defaultColWidth="8.77734375" defaultRowHeight="14.4"/>
  <cols>
    <col min="1" max="1" width="7.77734375" style="298" customWidth="1"/>
    <col min="2" max="2" width="15.21875" style="298" customWidth="1"/>
    <col min="3" max="3" width="21.5546875" style="298" customWidth="1"/>
    <col min="4" max="4" width="7.77734375" style="298" customWidth="1"/>
    <col min="5" max="5" width="10" style="298" customWidth="1"/>
    <col min="6" max="6" width="7.77734375" style="298" customWidth="1"/>
    <col min="7" max="7" width="13.77734375" style="298" customWidth="1"/>
    <col min="8" max="10" width="7.77734375" style="298" customWidth="1"/>
    <col min="11" max="11" width="12.21875" style="298" customWidth="1"/>
    <col min="12" max="12" width="9.21875" style="298" customWidth="1"/>
    <col min="13" max="13" width="0.77734375" style="298" customWidth="1"/>
    <col min="14" max="14" width="3.21875" style="298" customWidth="1"/>
    <col min="15" max="15" width="3.44140625" style="298" customWidth="1"/>
    <col min="16" max="16" width="8.77734375" style="298" customWidth="1"/>
    <col min="17" max="17" width="4.77734375" style="298" customWidth="1"/>
    <col min="18" max="18" width="7.21875" style="298" customWidth="1"/>
    <col min="19" max="19" width="5.44140625" style="298" customWidth="1"/>
    <col min="20" max="20" width="8.21875" style="298" customWidth="1"/>
    <col min="21" max="21" width="4" style="298" customWidth="1"/>
    <col min="22" max="22" width="4.21875" style="298" customWidth="1"/>
    <col min="23" max="23" width="8" style="298" customWidth="1"/>
    <col min="24" max="24" width="4.21875" style="298" customWidth="1"/>
    <col min="25" max="25" width="9.5546875" style="298" customWidth="1"/>
    <col min="26" max="27" width="4.77734375" style="298" customWidth="1"/>
    <col min="28" max="28" width="7.21875" style="298" customWidth="1"/>
    <col min="29" max="29" width="2.77734375" style="298" customWidth="1"/>
    <col min="30" max="31" width="9.44140625" style="298" customWidth="1"/>
    <col min="32" max="32" width="6" style="298" customWidth="1"/>
    <col min="33" max="33" width="6.21875" style="298" customWidth="1"/>
    <col min="34" max="34" width="6" style="298" customWidth="1"/>
    <col min="35" max="35" width="5.44140625" style="298" customWidth="1"/>
    <col min="36" max="36" width="6.77734375" style="298" customWidth="1"/>
    <col min="37" max="37" width="5.44140625" style="298" customWidth="1"/>
    <col min="38" max="38" width="6.77734375" style="298" customWidth="1"/>
    <col min="39" max="39" width="4.21875" style="298" customWidth="1"/>
    <col min="40" max="40" width="6" style="298" customWidth="1"/>
    <col min="41" max="41" width="6.21875" style="298" customWidth="1"/>
    <col min="42" max="16384" width="8.77734375" style="298"/>
  </cols>
  <sheetData>
    <row r="1" spans="1:41" ht="15" customHeight="1">
      <c r="A1" s="611" t="s">
        <v>346</v>
      </c>
      <c r="B1" s="611"/>
      <c r="C1" s="611"/>
      <c r="D1" s="611"/>
      <c r="E1" s="611"/>
      <c r="F1" s="611"/>
      <c r="G1" s="611"/>
      <c r="H1" s="611"/>
      <c r="I1" s="611"/>
      <c r="J1" s="611"/>
      <c r="K1" s="611"/>
      <c r="L1" s="611"/>
    </row>
    <row r="2" spans="1:41" ht="15" customHeight="1">
      <c r="A2" s="611" t="s">
        <v>9661</v>
      </c>
      <c r="B2" s="611"/>
      <c r="C2" s="611"/>
      <c r="D2" s="611"/>
      <c r="E2" s="611"/>
      <c r="F2" s="611"/>
      <c r="G2" s="611"/>
      <c r="H2" s="611"/>
      <c r="I2" s="611"/>
      <c r="J2" s="611"/>
      <c r="K2" s="611"/>
      <c r="L2" s="611"/>
    </row>
    <row r="3" spans="1:41" ht="21" customHeight="1">
      <c r="A3" s="300"/>
      <c r="B3" s="300"/>
      <c r="C3" s="389"/>
      <c r="D3" s="389"/>
      <c r="E3" s="389"/>
      <c r="F3" s="389"/>
      <c r="G3" s="389"/>
      <c r="H3" s="389"/>
      <c r="I3" s="389"/>
      <c r="J3" s="389"/>
      <c r="K3" s="389"/>
      <c r="L3" s="389"/>
      <c r="M3" s="389"/>
      <c r="N3" s="389"/>
      <c r="O3" s="389"/>
      <c r="P3" s="389"/>
      <c r="Q3" s="389"/>
      <c r="R3" s="389"/>
      <c r="S3" s="389"/>
      <c r="T3" s="300"/>
      <c r="U3" s="389"/>
      <c r="V3" s="389"/>
      <c r="W3" s="389"/>
      <c r="X3" s="389"/>
      <c r="Y3" s="300"/>
      <c r="Z3" s="389"/>
      <c r="AA3" s="389"/>
      <c r="AB3" s="389"/>
      <c r="AC3" s="389"/>
      <c r="AD3" s="389"/>
      <c r="AE3" s="389"/>
      <c r="AF3" s="389"/>
      <c r="AG3" s="389"/>
      <c r="AH3" s="389"/>
      <c r="AI3" s="389"/>
      <c r="AJ3" s="389"/>
      <c r="AK3" s="389"/>
      <c r="AL3" s="389"/>
      <c r="AM3" s="389"/>
      <c r="AN3" s="389"/>
      <c r="AO3" s="389"/>
    </row>
    <row r="4" spans="1:41" ht="9.4499999999999993" customHeight="1">
      <c r="A4" s="734" t="s">
        <v>9660</v>
      </c>
      <c r="B4" s="734"/>
      <c r="C4" s="734"/>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row>
    <row r="5" spans="1:41" ht="8.1" customHeight="1">
      <c r="A5" s="300"/>
      <c r="B5" s="300"/>
      <c r="C5" s="389"/>
      <c r="D5" s="389"/>
      <c r="E5" s="389"/>
      <c r="F5" s="389"/>
      <c r="G5" s="389"/>
      <c r="H5" s="389"/>
      <c r="I5" s="389"/>
      <c r="J5" s="389"/>
      <c r="K5" s="389"/>
      <c r="L5" s="389"/>
      <c r="M5" s="389"/>
      <c r="N5" s="389"/>
      <c r="O5" s="389"/>
      <c r="P5" s="389"/>
      <c r="Q5" s="389"/>
      <c r="R5" s="389"/>
      <c r="S5" s="389"/>
      <c r="T5" s="300"/>
      <c r="U5" s="389"/>
      <c r="V5" s="389"/>
      <c r="W5" s="389"/>
      <c r="X5" s="389"/>
      <c r="Y5" s="300"/>
      <c r="Z5" s="389"/>
      <c r="AA5" s="389"/>
      <c r="AB5" s="389"/>
      <c r="AC5" s="389"/>
      <c r="AD5" s="389"/>
      <c r="AE5" s="389"/>
      <c r="AF5" s="389"/>
      <c r="AG5" s="389"/>
      <c r="AH5" s="389"/>
      <c r="AI5" s="389"/>
      <c r="AJ5" s="389"/>
      <c r="AK5" s="389"/>
      <c r="AL5" s="389"/>
      <c r="AM5" s="389"/>
      <c r="AN5" s="389"/>
      <c r="AO5" s="389"/>
    </row>
    <row r="6" spans="1:41" ht="9.75" customHeight="1">
      <c r="A6" s="735" t="s">
        <v>375</v>
      </c>
      <c r="B6" s="736"/>
      <c r="C6" s="165"/>
      <c r="D6" s="305"/>
      <c r="E6" s="389"/>
      <c r="F6" s="389"/>
      <c r="G6" s="389"/>
      <c r="H6" s="389"/>
      <c r="I6" s="389"/>
      <c r="J6" s="389"/>
      <c r="K6" s="300"/>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row>
    <row r="7" spans="1:41" ht="9.75" customHeight="1">
      <c r="A7" s="735" t="s">
        <v>336</v>
      </c>
      <c r="B7" s="736"/>
      <c r="C7" s="165"/>
      <c r="D7" s="305"/>
      <c r="E7" s="389"/>
      <c r="F7" s="389"/>
      <c r="G7" s="389"/>
      <c r="H7" s="389"/>
      <c r="I7" s="389"/>
      <c r="J7" s="389"/>
      <c r="K7" s="300"/>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row>
    <row r="8" spans="1:41" ht="9.75" customHeight="1">
      <c r="A8" s="735" t="s">
        <v>9479</v>
      </c>
      <c r="B8" s="736"/>
      <c r="C8" s="332"/>
      <c r="D8" s="305"/>
      <c r="E8" s="389"/>
      <c r="F8" s="389"/>
      <c r="G8" s="389"/>
      <c r="H8" s="389"/>
      <c r="I8" s="389"/>
      <c r="J8" s="389"/>
      <c r="K8" s="300"/>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row>
    <row r="9" spans="1:41" ht="9.75" customHeight="1">
      <c r="A9" s="735" t="s">
        <v>9478</v>
      </c>
      <c r="B9" s="736"/>
      <c r="C9" s="332"/>
      <c r="D9" s="305"/>
      <c r="E9" s="389"/>
      <c r="F9" s="389"/>
      <c r="G9" s="389"/>
      <c r="H9" s="389"/>
      <c r="I9" s="389"/>
      <c r="J9" s="389"/>
      <c r="K9" s="300"/>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row>
    <row r="10" spans="1:41" ht="9.75" customHeight="1">
      <c r="A10" s="735" t="s">
        <v>9659</v>
      </c>
      <c r="B10" s="736"/>
      <c r="C10" s="332"/>
      <c r="D10" s="305"/>
      <c r="E10" s="389"/>
      <c r="F10" s="389"/>
      <c r="G10" s="389"/>
      <c r="H10" s="389"/>
      <c r="I10" s="389"/>
      <c r="J10" s="389"/>
      <c r="K10" s="300"/>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row>
    <row r="11" spans="1:41" ht="9.75" customHeight="1">
      <c r="A11" s="735" t="s">
        <v>9658</v>
      </c>
      <c r="B11" s="736"/>
      <c r="C11" s="332"/>
      <c r="D11" s="305"/>
      <c r="E11" s="389"/>
      <c r="F11" s="389"/>
      <c r="G11" s="389"/>
      <c r="H11" s="389"/>
      <c r="I11" s="389"/>
      <c r="J11" s="389"/>
      <c r="K11" s="300"/>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row>
    <row r="12" spans="1:41" ht="9.75" customHeight="1">
      <c r="A12" s="735" t="s">
        <v>9657</v>
      </c>
      <c r="B12" s="736"/>
      <c r="C12" s="332"/>
      <c r="D12" s="305"/>
      <c r="E12" s="389"/>
      <c r="F12" s="389"/>
      <c r="G12" s="389"/>
      <c r="H12" s="389"/>
      <c r="I12" s="389"/>
      <c r="J12" s="389"/>
      <c r="K12" s="300"/>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row>
    <row r="13" spans="1:41" ht="9.75" customHeight="1">
      <c r="A13" s="735" t="s">
        <v>9656</v>
      </c>
      <c r="B13" s="736"/>
      <c r="C13" s="332"/>
      <c r="D13" s="305"/>
      <c r="E13" s="389"/>
      <c r="F13" s="389"/>
      <c r="G13" s="389"/>
      <c r="H13" s="389"/>
      <c r="I13" s="389"/>
      <c r="J13" s="389"/>
      <c r="K13" s="300"/>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row>
    <row r="14" spans="1:41" ht="9.75" customHeight="1">
      <c r="A14" s="735" t="s">
        <v>9655</v>
      </c>
      <c r="B14" s="736"/>
      <c r="C14" s="332" t="s">
        <v>410</v>
      </c>
      <c r="D14" s="305"/>
      <c r="E14" s="389"/>
      <c r="F14" s="389"/>
      <c r="G14" s="389"/>
      <c r="H14" s="389"/>
      <c r="I14" s="389"/>
      <c r="J14" s="389"/>
      <c r="K14" s="300"/>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row>
    <row r="15" spans="1:41">
      <c r="A15" s="389"/>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row>
    <row r="16" spans="1:41" ht="9.75" customHeight="1">
      <c r="A16" s="373" t="s">
        <v>283</v>
      </c>
      <c r="B16" s="373" t="s">
        <v>399</v>
      </c>
      <c r="C16" s="737" t="s">
        <v>324</v>
      </c>
      <c r="D16" s="739"/>
      <c r="E16" s="738"/>
      <c r="F16" s="737" t="s">
        <v>6846</v>
      </c>
      <c r="G16" s="738"/>
      <c r="H16" s="737" t="s">
        <v>446</v>
      </c>
      <c r="I16" s="738"/>
      <c r="J16" s="737" t="s">
        <v>394</v>
      </c>
      <c r="K16" s="739"/>
      <c r="L16" s="739"/>
      <c r="M16" s="738"/>
      <c r="N16" s="737" t="s">
        <v>318</v>
      </c>
      <c r="O16" s="738"/>
      <c r="P16" s="737" t="s">
        <v>7912</v>
      </c>
      <c r="Q16" s="738"/>
      <c r="R16" s="737" t="s">
        <v>9654</v>
      </c>
      <c r="S16" s="738"/>
      <c r="T16" s="373" t="s">
        <v>7915</v>
      </c>
      <c r="U16" s="737" t="s">
        <v>7916</v>
      </c>
      <c r="V16" s="738"/>
      <c r="W16" s="737" t="s">
        <v>7917</v>
      </c>
      <c r="X16" s="738"/>
      <c r="Y16" s="373" t="s">
        <v>6847</v>
      </c>
      <c r="Z16" s="737" t="s">
        <v>9653</v>
      </c>
      <c r="AA16" s="738"/>
      <c r="AB16" s="737" t="s">
        <v>7920</v>
      </c>
      <c r="AC16" s="738"/>
      <c r="AD16" s="737" t="s">
        <v>7921</v>
      </c>
      <c r="AE16" s="738"/>
      <c r="AF16" s="737" t="s">
        <v>7922</v>
      </c>
      <c r="AG16" s="738"/>
      <c r="AH16" s="737" t="s">
        <v>7923</v>
      </c>
      <c r="AI16" s="738"/>
      <c r="AJ16" s="467"/>
      <c r="AK16" s="389"/>
      <c r="AL16" s="389"/>
      <c r="AM16" s="389"/>
      <c r="AN16" s="389"/>
      <c r="AO16" s="389"/>
    </row>
    <row r="17" spans="1:41" ht="9.75" customHeight="1">
      <c r="A17" s="332">
        <v>1</v>
      </c>
      <c r="B17" s="332"/>
      <c r="C17" s="735"/>
      <c r="D17" s="740"/>
      <c r="E17" s="736"/>
      <c r="F17" s="735"/>
      <c r="G17" s="736"/>
      <c r="H17" s="735"/>
      <c r="I17" s="736"/>
      <c r="J17" s="735"/>
      <c r="K17" s="740"/>
      <c r="L17" s="740"/>
      <c r="M17" s="736"/>
      <c r="N17" s="735"/>
      <c r="O17" s="736"/>
      <c r="P17" s="735"/>
      <c r="Q17" s="736"/>
      <c r="R17" s="735"/>
      <c r="S17" s="736"/>
      <c r="T17" s="332"/>
      <c r="U17" s="735"/>
      <c r="V17" s="736"/>
      <c r="W17" s="735"/>
      <c r="X17" s="736"/>
      <c r="Y17" s="165"/>
      <c r="Z17" s="741"/>
      <c r="AA17" s="742"/>
      <c r="AB17" s="735"/>
      <c r="AC17" s="736"/>
      <c r="AD17" s="735"/>
      <c r="AE17" s="736"/>
      <c r="AF17" s="735"/>
      <c r="AG17" s="736"/>
      <c r="AH17" s="735"/>
      <c r="AI17" s="736"/>
      <c r="AJ17" s="467"/>
      <c r="AK17" s="389"/>
      <c r="AL17" s="389"/>
      <c r="AM17" s="389"/>
      <c r="AN17" s="389"/>
      <c r="AO17" s="389"/>
    </row>
    <row r="18" spans="1:41" ht="9.75" customHeight="1">
      <c r="A18" s="332">
        <v>2</v>
      </c>
      <c r="B18" s="332"/>
      <c r="C18" s="735"/>
      <c r="D18" s="740"/>
      <c r="E18" s="736"/>
      <c r="F18" s="735"/>
      <c r="G18" s="736"/>
      <c r="H18" s="735"/>
      <c r="I18" s="736"/>
      <c r="J18" s="735"/>
      <c r="K18" s="740"/>
      <c r="L18" s="740"/>
      <c r="M18" s="736"/>
      <c r="N18" s="735"/>
      <c r="O18" s="736"/>
      <c r="P18" s="735"/>
      <c r="Q18" s="736"/>
      <c r="R18" s="735"/>
      <c r="S18" s="736"/>
      <c r="T18" s="332"/>
      <c r="U18" s="735"/>
      <c r="V18" s="736"/>
      <c r="W18" s="735"/>
      <c r="X18" s="736"/>
      <c r="Y18" s="165"/>
      <c r="Z18" s="741"/>
      <c r="AA18" s="742"/>
      <c r="AB18" s="735"/>
      <c r="AC18" s="736"/>
      <c r="AD18" s="735"/>
      <c r="AE18" s="736"/>
      <c r="AF18" s="735"/>
      <c r="AG18" s="736"/>
      <c r="AH18" s="735"/>
      <c r="AI18" s="736"/>
      <c r="AJ18" s="467"/>
      <c r="AK18" s="389"/>
      <c r="AL18" s="389"/>
      <c r="AM18" s="389"/>
      <c r="AN18" s="389"/>
      <c r="AO18" s="389"/>
    </row>
    <row r="19" spans="1:41" ht="9.75" customHeight="1">
      <c r="A19" s="332">
        <v>3</v>
      </c>
      <c r="B19" s="332"/>
      <c r="C19" s="735"/>
      <c r="D19" s="740"/>
      <c r="E19" s="736"/>
      <c r="F19" s="735"/>
      <c r="G19" s="736"/>
      <c r="H19" s="735"/>
      <c r="I19" s="736"/>
      <c r="J19" s="735"/>
      <c r="K19" s="740"/>
      <c r="L19" s="740"/>
      <c r="M19" s="736"/>
      <c r="N19" s="735"/>
      <c r="O19" s="736"/>
      <c r="P19" s="735"/>
      <c r="Q19" s="736"/>
      <c r="R19" s="735"/>
      <c r="S19" s="736"/>
      <c r="T19" s="332"/>
      <c r="U19" s="735"/>
      <c r="V19" s="736"/>
      <c r="W19" s="735"/>
      <c r="X19" s="736"/>
      <c r="Y19" s="165"/>
      <c r="Z19" s="741"/>
      <c r="AA19" s="742"/>
      <c r="AB19" s="735"/>
      <c r="AC19" s="736"/>
      <c r="AD19" s="735"/>
      <c r="AE19" s="736"/>
      <c r="AF19" s="735"/>
      <c r="AG19" s="736"/>
      <c r="AH19" s="735"/>
      <c r="AI19" s="736"/>
      <c r="AJ19" s="467"/>
      <c r="AK19" s="389"/>
      <c r="AL19" s="389"/>
      <c r="AM19" s="389"/>
      <c r="AN19" s="389"/>
      <c r="AO19" s="389"/>
    </row>
    <row r="20" spans="1:41" ht="9.75" customHeight="1">
      <c r="A20" s="304"/>
      <c r="B20" s="304"/>
      <c r="C20" s="466"/>
      <c r="D20" s="466"/>
      <c r="E20" s="466"/>
      <c r="F20" s="466"/>
      <c r="G20" s="466"/>
      <c r="H20" s="466"/>
      <c r="I20" s="466"/>
      <c r="J20" s="466"/>
      <c r="K20" s="466"/>
      <c r="L20" s="466"/>
      <c r="M20" s="693"/>
      <c r="N20" s="735" t="s">
        <v>9652</v>
      </c>
      <c r="O20" s="736"/>
      <c r="P20" s="743"/>
      <c r="Q20" s="744"/>
      <c r="R20" s="743"/>
      <c r="S20" s="744"/>
      <c r="T20" s="372"/>
      <c r="U20" s="745"/>
      <c r="V20" s="466"/>
      <c r="W20" s="466"/>
      <c r="X20" s="466"/>
      <c r="Y20" s="304"/>
      <c r="Z20" s="466"/>
      <c r="AA20" s="466"/>
      <c r="AB20" s="466"/>
      <c r="AC20" s="466"/>
      <c r="AD20" s="466"/>
      <c r="AE20" s="466"/>
      <c r="AF20" s="466"/>
      <c r="AG20" s="466"/>
      <c r="AH20" s="466"/>
      <c r="AI20" s="466"/>
      <c r="AJ20" s="389"/>
      <c r="AK20" s="389"/>
      <c r="AL20" s="389"/>
      <c r="AM20" s="389"/>
      <c r="AN20" s="389"/>
      <c r="AO20" s="389"/>
    </row>
    <row r="21" spans="1:41">
      <c r="A21" s="389"/>
      <c r="B21" s="389"/>
      <c r="C21" s="389"/>
      <c r="D21" s="389"/>
      <c r="E21" s="389"/>
      <c r="F21" s="389"/>
      <c r="G21" s="389"/>
      <c r="H21" s="389"/>
      <c r="I21" s="389"/>
      <c r="J21" s="389"/>
      <c r="K21" s="389"/>
      <c r="L21" s="389"/>
      <c r="M21" s="389"/>
      <c r="N21" s="389"/>
      <c r="O21" s="389"/>
      <c r="P21" s="389"/>
      <c r="Q21" s="389"/>
      <c r="R21" s="389"/>
      <c r="S21" s="389"/>
      <c r="T21" s="389"/>
      <c r="U21" s="389"/>
      <c r="V21" s="389"/>
      <c r="W21" s="389"/>
      <c r="X21" s="389"/>
      <c r="Y21" s="389"/>
      <c r="Z21" s="389"/>
      <c r="AA21" s="389"/>
      <c r="AB21" s="389"/>
      <c r="AC21" s="389"/>
      <c r="AD21" s="389"/>
      <c r="AE21" s="389"/>
      <c r="AF21" s="389"/>
      <c r="AG21" s="389"/>
      <c r="AH21" s="389"/>
      <c r="AI21" s="389"/>
      <c r="AJ21" s="389"/>
      <c r="AK21" s="389"/>
      <c r="AL21" s="389"/>
      <c r="AM21" s="389"/>
      <c r="AN21" s="389"/>
    </row>
    <row r="22" spans="1:41" ht="8.1" customHeight="1">
      <c r="A22" s="300"/>
      <c r="B22" s="300"/>
      <c r="C22" s="389"/>
      <c r="D22" s="389"/>
      <c r="E22" s="389"/>
      <c r="F22" s="389"/>
      <c r="G22" s="389"/>
      <c r="H22" s="389"/>
      <c r="I22" s="389"/>
      <c r="J22" s="389"/>
      <c r="K22" s="389"/>
      <c r="L22" s="389"/>
      <c r="M22" s="389"/>
      <c r="N22" s="389"/>
      <c r="O22" s="389"/>
      <c r="P22" s="389"/>
      <c r="Q22" s="389"/>
      <c r="R22" s="389"/>
      <c r="S22" s="389"/>
      <c r="T22" s="300"/>
      <c r="U22" s="389"/>
      <c r="V22" s="389"/>
      <c r="W22" s="389"/>
      <c r="X22" s="389"/>
      <c r="Y22" s="300"/>
      <c r="Z22" s="389"/>
      <c r="AA22" s="389"/>
      <c r="AB22" s="389"/>
      <c r="AC22" s="389"/>
      <c r="AD22" s="389"/>
      <c r="AE22" s="389"/>
      <c r="AF22" s="389"/>
      <c r="AG22" s="389"/>
      <c r="AH22" s="389"/>
      <c r="AI22" s="389"/>
      <c r="AJ22" s="389"/>
      <c r="AK22" s="389"/>
      <c r="AL22" s="389"/>
      <c r="AM22" s="389"/>
      <c r="AN22" s="389"/>
      <c r="AO22" s="389"/>
    </row>
  </sheetData>
  <mergeCells count="285">
    <mergeCell ref="R22:S22"/>
    <mergeCell ref="U22:V22"/>
    <mergeCell ref="W22:X22"/>
    <mergeCell ref="Z22:AA22"/>
    <mergeCell ref="AB22:AC22"/>
    <mergeCell ref="AD22:AE22"/>
    <mergeCell ref="AF22:AG22"/>
    <mergeCell ref="AH22:AI22"/>
    <mergeCell ref="AJ22:AK22"/>
    <mergeCell ref="C22:E22"/>
    <mergeCell ref="F22:G22"/>
    <mergeCell ref="H22:I22"/>
    <mergeCell ref="J22:M22"/>
    <mergeCell ref="N22:O22"/>
    <mergeCell ref="P22:Q22"/>
    <mergeCell ref="A21:AN21"/>
    <mergeCell ref="R20:S20"/>
    <mergeCell ref="U20:V20"/>
    <mergeCell ref="W20:X20"/>
    <mergeCell ref="Z20:AA20"/>
    <mergeCell ref="AB20:AC20"/>
    <mergeCell ref="AD20:AE20"/>
    <mergeCell ref="C20:E20"/>
    <mergeCell ref="AF20:AG20"/>
    <mergeCell ref="AH20:AI20"/>
    <mergeCell ref="AJ20:AK20"/>
    <mergeCell ref="F20:G20"/>
    <mergeCell ref="H20:I20"/>
    <mergeCell ref="J20:M20"/>
    <mergeCell ref="N20:O20"/>
    <mergeCell ref="P20:Q20"/>
    <mergeCell ref="AL22:AM22"/>
    <mergeCell ref="AN22:AO22"/>
    <mergeCell ref="AL20:AM20"/>
    <mergeCell ref="AN20:AO20"/>
    <mergeCell ref="Z18:AA18"/>
    <mergeCell ref="AB18:AC18"/>
    <mergeCell ref="AD18:AE18"/>
    <mergeCell ref="AF18:AG18"/>
    <mergeCell ref="AH18:AI18"/>
    <mergeCell ref="AJ18:AK18"/>
    <mergeCell ref="AL18:AM18"/>
    <mergeCell ref="AN18:AO18"/>
    <mergeCell ref="C19:E19"/>
    <mergeCell ref="F19:G19"/>
    <mergeCell ref="H19:I19"/>
    <mergeCell ref="J19:M19"/>
    <mergeCell ref="N19:O19"/>
    <mergeCell ref="AJ19:AK19"/>
    <mergeCell ref="AL19:AM19"/>
    <mergeCell ref="AN19:AO19"/>
    <mergeCell ref="P19:Q19"/>
    <mergeCell ref="R19:S19"/>
    <mergeCell ref="U19:V19"/>
    <mergeCell ref="W19:X19"/>
    <mergeCell ref="Z19:AA19"/>
    <mergeCell ref="AB19:AC19"/>
    <mergeCell ref="AD19:AE19"/>
    <mergeCell ref="AH19:AI19"/>
    <mergeCell ref="AF19:AG19"/>
    <mergeCell ref="C18:E18"/>
    <mergeCell ref="F18:G18"/>
    <mergeCell ref="H18:I18"/>
    <mergeCell ref="J18:M18"/>
    <mergeCell ref="N18:O18"/>
    <mergeCell ref="P18:Q18"/>
    <mergeCell ref="R18:S18"/>
    <mergeCell ref="U18:V18"/>
    <mergeCell ref="W18:X18"/>
    <mergeCell ref="W17:X17"/>
    <mergeCell ref="Z17:AA17"/>
    <mergeCell ref="AB17:AC17"/>
    <mergeCell ref="AD17:AE17"/>
    <mergeCell ref="AF17:AG17"/>
    <mergeCell ref="AH17:AI17"/>
    <mergeCell ref="AJ17:AK17"/>
    <mergeCell ref="AL17:AM17"/>
    <mergeCell ref="AN17:AO17"/>
    <mergeCell ref="C17:E17"/>
    <mergeCell ref="F17:G17"/>
    <mergeCell ref="H17:I17"/>
    <mergeCell ref="J17:M17"/>
    <mergeCell ref="N17:O17"/>
    <mergeCell ref="R16:S16"/>
    <mergeCell ref="P17:Q17"/>
    <mergeCell ref="R17:S17"/>
    <mergeCell ref="U17:V17"/>
    <mergeCell ref="AF16:AG16"/>
    <mergeCell ref="AH16:AI16"/>
    <mergeCell ref="AJ16:AK16"/>
    <mergeCell ref="AL16:AM16"/>
    <mergeCell ref="AN16:AO16"/>
    <mergeCell ref="AB16:AC16"/>
    <mergeCell ref="AD16:AE16"/>
    <mergeCell ref="S14:U14"/>
    <mergeCell ref="V14:W14"/>
    <mergeCell ref="X14:Z14"/>
    <mergeCell ref="AA14:AB14"/>
    <mergeCell ref="AC14:AD14"/>
    <mergeCell ref="AE14:AF14"/>
    <mergeCell ref="U16:V16"/>
    <mergeCell ref="W16:X16"/>
    <mergeCell ref="Z16:AA16"/>
    <mergeCell ref="A15:AN15"/>
    <mergeCell ref="C16:E16"/>
    <mergeCell ref="F16:G16"/>
    <mergeCell ref="H16:I16"/>
    <mergeCell ref="J16:M16"/>
    <mergeCell ref="N16:O16"/>
    <mergeCell ref="P16:Q16"/>
    <mergeCell ref="X13:Z13"/>
    <mergeCell ref="AA13:AB13"/>
    <mergeCell ref="AC13:AD13"/>
    <mergeCell ref="AE13:AF13"/>
    <mergeCell ref="AG13:AH13"/>
    <mergeCell ref="AI13:AJ13"/>
    <mergeCell ref="AK13:AL13"/>
    <mergeCell ref="A14:B14"/>
    <mergeCell ref="E14:F14"/>
    <mergeCell ref="G14:H14"/>
    <mergeCell ref="I14:J14"/>
    <mergeCell ref="L14:N14"/>
    <mergeCell ref="O14:P14"/>
    <mergeCell ref="Q14:R14"/>
    <mergeCell ref="A13:B13"/>
    <mergeCell ref="E13:F13"/>
    <mergeCell ref="G13:H13"/>
    <mergeCell ref="I13:J13"/>
    <mergeCell ref="L13:N13"/>
    <mergeCell ref="O13:P13"/>
    <mergeCell ref="Q13:R13"/>
    <mergeCell ref="S13:U13"/>
    <mergeCell ref="V13:W13"/>
    <mergeCell ref="AI11:AJ11"/>
    <mergeCell ref="AK11:AL11"/>
    <mergeCell ref="AE11:AF11"/>
    <mergeCell ref="AG12:AH12"/>
    <mergeCell ref="AI12:AJ12"/>
    <mergeCell ref="AK12:AL12"/>
    <mergeCell ref="AG14:AH14"/>
    <mergeCell ref="AI14:AJ14"/>
    <mergeCell ref="AK14:AL14"/>
    <mergeCell ref="E12:F12"/>
    <mergeCell ref="G12:H12"/>
    <mergeCell ref="I12:J12"/>
    <mergeCell ref="L12:N12"/>
    <mergeCell ref="O12:P12"/>
    <mergeCell ref="S12:U12"/>
    <mergeCell ref="V12:W12"/>
    <mergeCell ref="AE10:AF10"/>
    <mergeCell ref="AG11:AH11"/>
    <mergeCell ref="AG9:AH9"/>
    <mergeCell ref="AI9:AJ9"/>
    <mergeCell ref="X9:Z9"/>
    <mergeCell ref="AA9:AB9"/>
    <mergeCell ref="AC9:AD9"/>
    <mergeCell ref="AE9:AF9"/>
    <mergeCell ref="AE12:AF12"/>
    <mergeCell ref="A11:B11"/>
    <mergeCell ref="E11:F11"/>
    <mergeCell ref="G11:H11"/>
    <mergeCell ref="I11:J11"/>
    <mergeCell ref="L11:N11"/>
    <mergeCell ref="O11:P11"/>
    <mergeCell ref="Q11:R11"/>
    <mergeCell ref="Q12:R12"/>
    <mergeCell ref="S11:U11"/>
    <mergeCell ref="V11:W11"/>
    <mergeCell ref="X11:Z11"/>
    <mergeCell ref="AA11:AB11"/>
    <mergeCell ref="AC11:AD11"/>
    <mergeCell ref="X12:Z12"/>
    <mergeCell ref="AA12:AB12"/>
    <mergeCell ref="AC12:AD12"/>
    <mergeCell ref="A12:B12"/>
    <mergeCell ref="A9:B9"/>
    <mergeCell ref="E9:F9"/>
    <mergeCell ref="G9:H9"/>
    <mergeCell ref="I9:J9"/>
    <mergeCell ref="L9:N9"/>
    <mergeCell ref="O9:P9"/>
    <mergeCell ref="AG10:AH10"/>
    <mergeCell ref="AI10:AJ10"/>
    <mergeCell ref="AK10:AL10"/>
    <mergeCell ref="X10:Z10"/>
    <mergeCell ref="AA10:AB10"/>
    <mergeCell ref="AC10:AD10"/>
    <mergeCell ref="AK9:AL9"/>
    <mergeCell ref="A10:B10"/>
    <mergeCell ref="E10:F10"/>
    <mergeCell ref="G10:H10"/>
    <mergeCell ref="I10:J10"/>
    <mergeCell ref="L10:N10"/>
    <mergeCell ref="O10:P10"/>
    <mergeCell ref="Q10:R10"/>
    <mergeCell ref="S9:U9"/>
    <mergeCell ref="V9:W9"/>
    <mergeCell ref="S10:U10"/>
    <mergeCell ref="V10:W10"/>
    <mergeCell ref="Q9:R9"/>
    <mergeCell ref="S8:U8"/>
    <mergeCell ref="V8:W8"/>
    <mergeCell ref="AA6:AB6"/>
    <mergeCell ref="AC6:AD6"/>
    <mergeCell ref="AE6:AF6"/>
    <mergeCell ref="S7:U7"/>
    <mergeCell ref="V7:W7"/>
    <mergeCell ref="X7:Z7"/>
    <mergeCell ref="AA7:AB7"/>
    <mergeCell ref="AC8:AD8"/>
    <mergeCell ref="AE8:AF8"/>
    <mergeCell ref="AI8:AJ8"/>
    <mergeCell ref="AK8:AL8"/>
    <mergeCell ref="X8:Z8"/>
    <mergeCell ref="AA8:AB8"/>
    <mergeCell ref="AG7:AH7"/>
    <mergeCell ref="AI7:AJ7"/>
    <mergeCell ref="AK7:AL7"/>
    <mergeCell ref="A8:B8"/>
    <mergeCell ref="E8:F8"/>
    <mergeCell ref="G8:H8"/>
    <mergeCell ref="I8:J8"/>
    <mergeCell ref="L8:N8"/>
    <mergeCell ref="O8:P8"/>
    <mergeCell ref="Q8:R8"/>
    <mergeCell ref="A7:B7"/>
    <mergeCell ref="E7:F7"/>
    <mergeCell ref="G7:H7"/>
    <mergeCell ref="I7:J7"/>
    <mergeCell ref="L7:N7"/>
    <mergeCell ref="O7:P7"/>
    <mergeCell ref="AC7:AD7"/>
    <mergeCell ref="AE7:AF7"/>
    <mergeCell ref="AG8:AH8"/>
    <mergeCell ref="L6:N6"/>
    <mergeCell ref="O6:P6"/>
    <mergeCell ref="Q7:R7"/>
    <mergeCell ref="S6:U6"/>
    <mergeCell ref="V6:W6"/>
    <mergeCell ref="R3:S3"/>
    <mergeCell ref="U3:V3"/>
    <mergeCell ref="W3:X3"/>
    <mergeCell ref="Q6:R6"/>
    <mergeCell ref="W5:X5"/>
    <mergeCell ref="AK6:AL6"/>
    <mergeCell ref="X6:Z6"/>
    <mergeCell ref="A1:L1"/>
    <mergeCell ref="A2:L2"/>
    <mergeCell ref="C3:E3"/>
    <mergeCell ref="F3:G3"/>
    <mergeCell ref="H3:I3"/>
    <mergeCell ref="J3:M3"/>
    <mergeCell ref="AB3:AC3"/>
    <mergeCell ref="AD3:AE3"/>
    <mergeCell ref="Z5:AA5"/>
    <mergeCell ref="AB5:AC5"/>
    <mergeCell ref="AD5:AE5"/>
    <mergeCell ref="AF5:AG5"/>
    <mergeCell ref="AH5:AI5"/>
    <mergeCell ref="AG6:AH6"/>
    <mergeCell ref="AI6:AJ6"/>
    <mergeCell ref="Z3:AA3"/>
    <mergeCell ref="AJ5:AK5"/>
    <mergeCell ref="AL5:AM5"/>
    <mergeCell ref="A6:B6"/>
    <mergeCell ref="E6:F6"/>
    <mergeCell ref="G6:H6"/>
    <mergeCell ref="I6:J6"/>
    <mergeCell ref="AF3:AG3"/>
    <mergeCell ref="AH3:AI3"/>
    <mergeCell ref="AJ3:AK3"/>
    <mergeCell ref="AL3:AM3"/>
    <mergeCell ref="N3:O3"/>
    <mergeCell ref="P3:Q3"/>
    <mergeCell ref="AN3:AO3"/>
    <mergeCell ref="A4:AN4"/>
    <mergeCell ref="C5:E5"/>
    <mergeCell ref="F5:G5"/>
    <mergeCell ref="H5:I5"/>
    <mergeCell ref="J5:M5"/>
    <mergeCell ref="N5:O5"/>
    <mergeCell ref="P5:Q5"/>
    <mergeCell ref="R5:S5"/>
    <mergeCell ref="U5:V5"/>
    <mergeCell ref="AN5:AO5"/>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D885-1001-47D6-BF91-A9EDD7F5BC56}">
  <dimension ref="A1"/>
  <sheetViews>
    <sheetView topLeftCell="A7" workbookViewId="0">
      <selection activeCell="N219" sqref="N219"/>
    </sheetView>
  </sheetViews>
  <sheetFormatPr defaultRowHeight="14.4"/>
  <sheetData/>
  <pageMargins left="0.7" right="0.7" top="0.75" bottom="0.75" header="0.3" footer="0.3"/>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1180F-1D17-477E-A05B-75C864B332D7}">
  <dimension ref="A1:A103"/>
  <sheetViews>
    <sheetView workbookViewId="0">
      <selection activeCell="R12" sqref="R12"/>
    </sheetView>
  </sheetViews>
  <sheetFormatPr defaultRowHeight="14.4"/>
  <sheetData>
    <row r="1" spans="1:1">
      <c r="A1" t="s">
        <v>346</v>
      </c>
    </row>
    <row r="2" spans="1:1">
      <c r="A2" t="s">
        <v>8379</v>
      </c>
    </row>
    <row r="3" spans="1:1">
      <c r="A3" t="s">
        <v>8380</v>
      </c>
    </row>
    <row r="4" spans="1:1">
      <c r="A4" t="s">
        <v>9663</v>
      </c>
    </row>
    <row r="7" spans="1:1">
      <c r="A7" t="s">
        <v>8382</v>
      </c>
    </row>
    <row r="8" spans="1:1">
      <c r="A8" t="s">
        <v>6833</v>
      </c>
    </row>
    <row r="9" spans="1:1">
      <c r="A9" t="s">
        <v>9664</v>
      </c>
    </row>
    <row r="10" spans="1:1">
      <c r="A10" t="s">
        <v>9665</v>
      </c>
    </row>
    <row r="11" spans="1:1">
      <c r="A11" t="s">
        <v>9666</v>
      </c>
    </row>
    <row r="13" spans="1:1">
      <c r="A13" t="s">
        <v>9667</v>
      </c>
    </row>
    <row r="14" spans="1:1">
      <c r="A14" t="s">
        <v>9668</v>
      </c>
    </row>
    <row r="15" spans="1:1">
      <c r="A15" t="s">
        <v>9669</v>
      </c>
    </row>
    <row r="16" spans="1:1">
      <c r="A16" t="s">
        <v>9670</v>
      </c>
    </row>
    <row r="17" spans="1:1">
      <c r="A17" t="s">
        <v>9671</v>
      </c>
    </row>
    <row r="20" spans="1:1">
      <c r="A20" t="s">
        <v>9672</v>
      </c>
    </row>
    <row r="21" spans="1:1">
      <c r="A21" t="s">
        <v>8906</v>
      </c>
    </row>
    <row r="23" spans="1:1">
      <c r="A23" t="s">
        <v>9672</v>
      </c>
    </row>
    <row r="24" spans="1:1">
      <c r="A24" t="s">
        <v>9673</v>
      </c>
    </row>
    <row r="26" spans="1:1">
      <c r="A26" t="s">
        <v>9674</v>
      </c>
    </row>
    <row r="28" spans="1:1">
      <c r="A28" t="s">
        <v>9672</v>
      </c>
    </row>
    <row r="32" spans="1:1">
      <c r="A32" t="s">
        <v>9672</v>
      </c>
    </row>
    <row r="36" spans="1:1">
      <c r="A36" t="s">
        <v>9672</v>
      </c>
    </row>
    <row r="40" spans="1:1">
      <c r="A40" t="s">
        <v>9672</v>
      </c>
    </row>
    <row r="43" spans="1:1">
      <c r="A43" t="s">
        <v>9672</v>
      </c>
    </row>
    <row r="44" spans="1:1">
      <c r="A44" t="s">
        <v>8906</v>
      </c>
    </row>
    <row r="46" spans="1:1">
      <c r="A46" t="s">
        <v>9672</v>
      </c>
    </row>
    <row r="49" spans="1:1">
      <c r="A49" t="s">
        <v>9672</v>
      </c>
    </row>
    <row r="52" spans="1:1">
      <c r="A52" t="s">
        <v>9672</v>
      </c>
    </row>
    <row r="55" spans="1:1">
      <c r="A55" t="s">
        <v>9672</v>
      </c>
    </row>
    <row r="58" spans="1:1">
      <c r="A58" t="s">
        <v>9672</v>
      </c>
    </row>
    <row r="59" spans="1:1">
      <c r="A59" t="s">
        <v>8906</v>
      </c>
    </row>
    <row r="61" spans="1:1">
      <c r="A61" t="s">
        <v>9672</v>
      </c>
    </row>
    <row r="62" spans="1:1">
      <c r="A62" t="s">
        <v>8320</v>
      </c>
    </row>
    <row r="63" spans="1:1">
      <c r="A63" t="s">
        <v>8399</v>
      </c>
    </row>
    <row r="64" spans="1:1">
      <c r="A64" t="s">
        <v>8379</v>
      </c>
    </row>
    <row r="65" spans="1:1">
      <c r="A65" t="s">
        <v>8380</v>
      </c>
    </row>
    <row r="66" spans="1:1">
      <c r="A66" t="s">
        <v>9675</v>
      </c>
    </row>
    <row r="69" spans="1:1">
      <c r="A69" t="s">
        <v>8382</v>
      </c>
    </row>
    <row r="76" spans="1:1">
      <c r="A76" t="s">
        <v>8906</v>
      </c>
    </row>
    <row r="78" spans="1:1">
      <c r="A78" t="s">
        <v>9672</v>
      </c>
    </row>
    <row r="81" spans="1:1">
      <c r="A81" t="s">
        <v>9672</v>
      </c>
    </row>
    <row r="84" spans="1:1">
      <c r="A84" t="s">
        <v>9672</v>
      </c>
    </row>
    <row r="87" spans="1:1">
      <c r="A87" t="s">
        <v>9672</v>
      </c>
    </row>
    <row r="90" spans="1:1">
      <c r="A90" t="s">
        <v>9672</v>
      </c>
    </row>
    <row r="91" spans="1:1">
      <c r="A91" t="s">
        <v>8906</v>
      </c>
    </row>
    <row r="93" spans="1:1">
      <c r="A93" t="s">
        <v>9672</v>
      </c>
    </row>
    <row r="94" spans="1:1">
      <c r="A94" t="s">
        <v>8906</v>
      </c>
    </row>
    <row r="96" spans="1:1">
      <c r="A96" t="s">
        <v>9672</v>
      </c>
    </row>
    <row r="99" spans="1:1">
      <c r="A99" t="s">
        <v>9672</v>
      </c>
    </row>
    <row r="102" spans="1:1">
      <c r="A102" t="s">
        <v>9672</v>
      </c>
    </row>
    <row r="103" spans="1:1">
      <c r="A103" t="s">
        <v>8906</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9DE3A-231F-43D5-A2ED-D96B66D390D5}">
  <dimension ref="A1:E44"/>
  <sheetViews>
    <sheetView topLeftCell="A31" workbookViewId="0">
      <selection activeCell="A40" sqref="A40"/>
    </sheetView>
  </sheetViews>
  <sheetFormatPr defaultRowHeight="14.4"/>
  <cols>
    <col min="1" max="1" width="13" customWidth="1"/>
  </cols>
  <sheetData>
    <row r="1" spans="1:1">
      <c r="A1" t="s">
        <v>8659</v>
      </c>
    </row>
    <row r="2" spans="1:1">
      <c r="A2" t="s">
        <v>8660</v>
      </c>
    </row>
    <row r="3" spans="1:1">
      <c r="A3" t="s">
        <v>8661</v>
      </c>
    </row>
    <row r="5" spans="1:1">
      <c r="A5" t="s">
        <v>8662</v>
      </c>
    </row>
    <row r="6" spans="1:1">
      <c r="A6" t="s">
        <v>8663</v>
      </c>
    </row>
    <row r="7" spans="1:1">
      <c r="A7" t="s">
        <v>8664</v>
      </c>
    </row>
    <row r="8" spans="1:1">
      <c r="A8" t="s">
        <v>8665</v>
      </c>
    </row>
    <row r="9" spans="1:1">
      <c r="A9" t="s">
        <v>8666</v>
      </c>
    </row>
    <row r="10" spans="1:1">
      <c r="A10" t="s">
        <v>8667</v>
      </c>
    </row>
    <row r="11" spans="1:1">
      <c r="A11" t="s">
        <v>8668</v>
      </c>
    </row>
    <row r="16" spans="1:1">
      <c r="A16" t="s">
        <v>8669</v>
      </c>
    </row>
    <row r="17" spans="1:1">
      <c r="A17" t="s">
        <v>8670</v>
      </c>
    </row>
    <row r="18" spans="1:1">
      <c r="A18" t="s">
        <v>8671</v>
      </c>
    </row>
    <row r="20" spans="1:1">
      <c r="A20">
        <v>2</v>
      </c>
    </row>
    <row r="22" spans="1:1">
      <c r="A22" t="s">
        <v>8672</v>
      </c>
    </row>
    <row r="24" spans="1:1">
      <c r="A24">
        <v>3</v>
      </c>
    </row>
    <row r="26" spans="1:1">
      <c r="A26" t="s">
        <v>8673</v>
      </c>
    </row>
    <row r="28" spans="1:1">
      <c r="A28">
        <v>4</v>
      </c>
    </row>
    <row r="29" spans="1:1">
      <c r="A29" t="s">
        <v>8320</v>
      </c>
    </row>
    <row r="30" spans="1:1">
      <c r="A30" t="s">
        <v>8320</v>
      </c>
    </row>
    <row r="32" spans="1:1">
      <c r="A32">
        <v>5</v>
      </c>
    </row>
    <row r="33" spans="1:5">
      <c r="A33" t="s">
        <v>8320</v>
      </c>
    </row>
    <row r="34" spans="1:5">
      <c r="A34" t="s">
        <v>8673</v>
      </c>
    </row>
    <row r="36" spans="1:5">
      <c r="A36">
        <v>6</v>
      </c>
    </row>
    <row r="38" spans="1:5">
      <c r="A38" t="s">
        <v>8674</v>
      </c>
    </row>
    <row r="40" spans="1:5">
      <c r="A40" t="s">
        <v>8675</v>
      </c>
      <c r="B40" t="s">
        <v>8676</v>
      </c>
      <c r="C40" t="s">
        <v>8677</v>
      </c>
      <c r="E40" t="s">
        <v>8678</v>
      </c>
    </row>
    <row r="41" spans="1:5">
      <c r="A41" t="s">
        <v>8679</v>
      </c>
    </row>
    <row r="42" spans="1:5">
      <c r="A42" t="s">
        <v>8680</v>
      </c>
    </row>
    <row r="43" spans="1:5">
      <c r="A43" t="s">
        <v>8681</v>
      </c>
    </row>
    <row r="44" spans="1:5">
      <c r="A44" t="s">
        <v>8682</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830C-EAD5-4225-BAC1-D333BEDD5581}">
  <dimension ref="A1:C206"/>
  <sheetViews>
    <sheetView topLeftCell="A34" workbookViewId="0">
      <selection activeCell="Q10" sqref="Q10"/>
    </sheetView>
  </sheetViews>
  <sheetFormatPr defaultRowHeight="14.4"/>
  <sheetData>
    <row r="1" spans="1:1">
      <c r="A1" t="s">
        <v>8687</v>
      </c>
    </row>
    <row r="2" spans="1:1">
      <c r="A2" t="s">
        <v>8688</v>
      </c>
    </row>
    <row r="3" spans="1:1">
      <c r="A3" t="s">
        <v>8689</v>
      </c>
    </row>
    <row r="6" spans="1:1">
      <c r="A6" t="s">
        <v>8690</v>
      </c>
    </row>
    <row r="8" spans="1:1">
      <c r="A8" t="s">
        <v>8691</v>
      </c>
    </row>
    <row r="9" spans="1:1">
      <c r="A9" t="s">
        <v>8692</v>
      </c>
    </row>
    <row r="10" spans="1:1">
      <c r="A10" t="s">
        <v>8693</v>
      </c>
    </row>
    <row r="11" spans="1:1">
      <c r="A11" t="s">
        <v>8694</v>
      </c>
    </row>
    <row r="12" spans="1:1">
      <c r="A12" t="s">
        <v>8695</v>
      </c>
    </row>
    <row r="13" spans="1:1">
      <c r="A13" t="s">
        <v>8696</v>
      </c>
    </row>
    <row r="14" spans="1:1">
      <c r="A14" t="s">
        <v>8697</v>
      </c>
    </row>
    <row r="20" spans="1:1">
      <c r="A20" t="s">
        <v>8698</v>
      </c>
    </row>
    <row r="21" spans="1:1">
      <c r="A21" t="s">
        <v>8699</v>
      </c>
    </row>
    <row r="22" spans="1:1">
      <c r="A22" t="s">
        <v>8700</v>
      </c>
    </row>
    <row r="23" spans="1:1">
      <c r="A23">
        <v>1</v>
      </c>
    </row>
    <row r="24" spans="1:1">
      <c r="A24" t="s">
        <v>8701</v>
      </c>
    </row>
    <row r="25" spans="1:1">
      <c r="A25">
        <v>2</v>
      </c>
    </row>
    <row r="26" spans="1:1">
      <c r="A26" t="s">
        <v>8702</v>
      </c>
    </row>
    <row r="27" spans="1:1">
      <c r="A27">
        <v>3</v>
      </c>
    </row>
    <row r="29" spans="1:1">
      <c r="A29">
        <v>4</v>
      </c>
    </row>
    <row r="30" spans="1:1">
      <c r="A30" t="s">
        <v>8320</v>
      </c>
    </row>
    <row r="31" spans="1:1">
      <c r="A31" t="s">
        <v>8397</v>
      </c>
    </row>
    <row r="33" spans="1:1">
      <c r="A33">
        <v>5</v>
      </c>
    </row>
    <row r="35" spans="1:1">
      <c r="A35">
        <v>6</v>
      </c>
    </row>
    <row r="36" spans="1:1">
      <c r="A36" t="s">
        <v>8426</v>
      </c>
    </row>
    <row r="37" spans="1:1">
      <c r="A37">
        <v>7</v>
      </c>
    </row>
    <row r="38" spans="1:1">
      <c r="A38" t="s">
        <v>8320</v>
      </c>
    </row>
    <row r="40" spans="1:1">
      <c r="A40">
        <v>8</v>
      </c>
    </row>
    <row r="42" spans="1:1">
      <c r="A42">
        <v>9</v>
      </c>
    </row>
    <row r="43" spans="1:1">
      <c r="A43" t="s">
        <v>8320</v>
      </c>
    </row>
    <row r="44" spans="1:1">
      <c r="A44" t="s">
        <v>8397</v>
      </c>
    </row>
    <row r="45" spans="1:1">
      <c r="A45">
        <v>10</v>
      </c>
    </row>
    <row r="46" spans="1:1">
      <c r="A46" t="s">
        <v>8320</v>
      </c>
    </row>
    <row r="48" spans="1:1">
      <c r="A48" t="s">
        <v>8640</v>
      </c>
    </row>
    <row r="49" spans="1:2">
      <c r="A49" t="s">
        <v>8687</v>
      </c>
    </row>
    <row r="50" spans="1:2">
      <c r="A50" t="s">
        <v>8703</v>
      </c>
      <c r="B50" t="s">
        <v>8704</v>
      </c>
    </row>
    <row r="51" spans="1:2">
      <c r="A51" t="s">
        <v>8689</v>
      </c>
    </row>
    <row r="68" spans="1:1">
      <c r="A68" t="s">
        <v>8698</v>
      </c>
    </row>
    <row r="69" spans="1:1">
      <c r="A69" t="s">
        <v>8699</v>
      </c>
    </row>
    <row r="70" spans="1:1">
      <c r="A70" t="s">
        <v>8700</v>
      </c>
    </row>
    <row r="71" spans="1:1">
      <c r="A71">
        <v>11</v>
      </c>
    </row>
    <row r="72" spans="1:1">
      <c r="A72" t="s">
        <v>8705</v>
      </c>
    </row>
    <row r="73" spans="1:1">
      <c r="A73">
        <v>12</v>
      </c>
    </row>
    <row r="74" spans="1:1">
      <c r="A74" t="s">
        <v>8320</v>
      </c>
    </row>
    <row r="75" spans="1:1">
      <c r="A75" t="s">
        <v>8320</v>
      </c>
    </row>
    <row r="76" spans="1:1">
      <c r="A76">
        <v>13</v>
      </c>
    </row>
    <row r="77" spans="1:1">
      <c r="A77" t="s">
        <v>8702</v>
      </c>
    </row>
    <row r="78" spans="1:1">
      <c r="A78">
        <v>14</v>
      </c>
    </row>
    <row r="80" spans="1:1">
      <c r="A80">
        <v>15</v>
      </c>
    </row>
    <row r="82" spans="1:1">
      <c r="A82">
        <v>16</v>
      </c>
    </row>
    <row r="83" spans="1:1">
      <c r="A83" t="s">
        <v>8705</v>
      </c>
    </row>
    <row r="84" spans="1:1">
      <c r="A84">
        <v>17</v>
      </c>
    </row>
    <row r="85" spans="1:1">
      <c r="A85" t="s">
        <v>8706</v>
      </c>
    </row>
    <row r="86" spans="1:1">
      <c r="A86">
        <v>18</v>
      </c>
    </row>
    <row r="87" spans="1:1">
      <c r="A87" t="s">
        <v>8701</v>
      </c>
    </row>
    <row r="88" spans="1:1">
      <c r="A88">
        <v>19</v>
      </c>
    </row>
    <row r="89" spans="1:1">
      <c r="A89" t="s">
        <v>8707</v>
      </c>
    </row>
    <row r="90" spans="1:1">
      <c r="A90">
        <v>20</v>
      </c>
    </row>
    <row r="92" spans="1:1">
      <c r="A92">
        <v>21</v>
      </c>
    </row>
    <row r="93" spans="1:1">
      <c r="A93" t="s">
        <v>8707</v>
      </c>
    </row>
    <row r="94" spans="1:1">
      <c r="A94">
        <v>22</v>
      </c>
    </row>
    <row r="95" spans="1:1">
      <c r="A95" t="s">
        <v>8640</v>
      </c>
    </row>
    <row r="97" spans="1:3">
      <c r="A97" t="s">
        <v>8687</v>
      </c>
    </row>
    <row r="98" spans="1:3">
      <c r="A98" t="s">
        <v>8703</v>
      </c>
      <c r="C98" t="s">
        <v>8708</v>
      </c>
    </row>
    <row r="99" spans="1:3">
      <c r="A99" t="s">
        <v>8689</v>
      </c>
    </row>
    <row r="116" spans="1:1">
      <c r="A116" t="s">
        <v>8698</v>
      </c>
    </row>
    <row r="117" spans="1:1">
      <c r="A117" t="s">
        <v>8699</v>
      </c>
    </row>
    <row r="118" spans="1:1">
      <c r="A118" t="s">
        <v>8700</v>
      </c>
    </row>
    <row r="119" spans="1:1">
      <c r="A119">
        <v>23</v>
      </c>
    </row>
    <row r="121" spans="1:1">
      <c r="A121">
        <v>25</v>
      </c>
    </row>
    <row r="122" spans="1:1">
      <c r="A122" t="s">
        <v>8705</v>
      </c>
    </row>
    <row r="123" spans="1:1">
      <c r="A123">
        <v>26</v>
      </c>
    </row>
    <row r="125" spans="1:1">
      <c r="A125">
        <v>27</v>
      </c>
    </row>
    <row r="126" spans="1:1">
      <c r="A126" t="s">
        <v>8709</v>
      </c>
    </row>
    <row r="127" spans="1:1">
      <c r="A127">
        <v>28</v>
      </c>
    </row>
    <row r="128" spans="1:1">
      <c r="A128" t="s">
        <v>8706</v>
      </c>
    </row>
    <row r="129" spans="1:1">
      <c r="A129">
        <v>29</v>
      </c>
    </row>
    <row r="130" spans="1:1">
      <c r="A130" t="s">
        <v>8706</v>
      </c>
    </row>
    <row r="131" spans="1:1">
      <c r="A131">
        <v>30</v>
      </c>
    </row>
    <row r="132" spans="1:1">
      <c r="A132" t="s">
        <v>8705</v>
      </c>
    </row>
    <row r="133" spans="1:1">
      <c r="A133">
        <v>31</v>
      </c>
    </row>
    <row r="134" spans="1:1">
      <c r="A134" t="s">
        <v>8320</v>
      </c>
    </row>
    <row r="136" spans="1:1">
      <c r="A136">
        <v>32</v>
      </c>
    </row>
    <row r="137" spans="1:1">
      <c r="A137" t="s">
        <v>8705</v>
      </c>
    </row>
    <row r="138" spans="1:1">
      <c r="A138">
        <v>33</v>
      </c>
    </row>
    <row r="139" spans="1:1">
      <c r="A139" t="s">
        <v>8706</v>
      </c>
    </row>
    <row r="140" spans="1:1">
      <c r="A140">
        <v>34</v>
      </c>
    </row>
    <row r="141" spans="1:1">
      <c r="A141" t="s">
        <v>8705</v>
      </c>
    </row>
    <row r="142" spans="1:1">
      <c r="A142">
        <v>35</v>
      </c>
    </row>
    <row r="143" spans="1:1">
      <c r="A143" t="s">
        <v>8320</v>
      </c>
    </row>
    <row r="145" spans="1:1">
      <c r="A145">
        <v>36</v>
      </c>
    </row>
    <row r="146" spans="1:1">
      <c r="A146" t="s">
        <v>8320</v>
      </c>
    </row>
    <row r="147" spans="1:1">
      <c r="A147" t="s">
        <v>8320</v>
      </c>
    </row>
    <row r="149" spans="1:1">
      <c r="A149" t="s">
        <v>8640</v>
      </c>
    </row>
    <row r="150" spans="1:1">
      <c r="A150" t="s">
        <v>8687</v>
      </c>
    </row>
    <row r="151" spans="1:1">
      <c r="A151" t="s">
        <v>8710</v>
      </c>
    </row>
    <row r="152" spans="1:1">
      <c r="A152" t="s">
        <v>8689</v>
      </c>
    </row>
    <row r="169" spans="1:1">
      <c r="A169" t="s">
        <v>8698</v>
      </c>
    </row>
    <row r="170" spans="1:1">
      <c r="A170" t="s">
        <v>8699</v>
      </c>
    </row>
    <row r="171" spans="1:1">
      <c r="A171" t="s">
        <v>8700</v>
      </c>
    </row>
    <row r="172" spans="1:1">
      <c r="A172">
        <v>37</v>
      </c>
    </row>
    <row r="174" spans="1:1">
      <c r="A174">
        <v>38</v>
      </c>
    </row>
    <row r="175" spans="1:1">
      <c r="A175" t="s">
        <v>8320</v>
      </c>
    </row>
    <row r="176" spans="1:1">
      <c r="A176" t="s">
        <v>8320</v>
      </c>
    </row>
    <row r="178" spans="1:1">
      <c r="A178">
        <v>39</v>
      </c>
    </row>
    <row r="180" spans="1:1">
      <c r="A180">
        <v>40</v>
      </c>
    </row>
    <row r="182" spans="1:1">
      <c r="A182">
        <v>41</v>
      </c>
    </row>
    <row r="183" spans="1:1">
      <c r="A183" t="s">
        <v>8320</v>
      </c>
    </row>
    <row r="184" spans="1:1">
      <c r="A184" t="s">
        <v>8320</v>
      </c>
    </row>
    <row r="186" spans="1:1">
      <c r="A186">
        <v>42</v>
      </c>
    </row>
    <row r="187" spans="1:1">
      <c r="A187" t="s">
        <v>8706</v>
      </c>
    </row>
    <row r="188" spans="1:1">
      <c r="A188">
        <v>43</v>
      </c>
    </row>
    <row r="189" spans="1:1">
      <c r="A189" t="s">
        <v>8705</v>
      </c>
    </row>
    <row r="190" spans="1:1">
      <c r="A190">
        <v>44</v>
      </c>
    </row>
    <row r="194" spans="1:3">
      <c r="A194" t="s">
        <v>8711</v>
      </c>
    </row>
    <row r="199" spans="1:3">
      <c r="A199" t="s">
        <v>8712</v>
      </c>
    </row>
    <row r="200" spans="1:3">
      <c r="A200" t="s">
        <v>8713</v>
      </c>
    </row>
    <row r="201" spans="1:3">
      <c r="A201" t="s">
        <v>8714</v>
      </c>
    </row>
    <row r="202" spans="1:3">
      <c r="A202" t="s">
        <v>8715</v>
      </c>
    </row>
    <row r="203" spans="1:3">
      <c r="A203" t="s">
        <v>8640</v>
      </c>
    </row>
    <row r="204" spans="1:3">
      <c r="A204" t="s">
        <v>8687</v>
      </c>
    </row>
    <row r="205" spans="1:3">
      <c r="A205" t="s">
        <v>8703</v>
      </c>
      <c r="C205" t="s">
        <v>8716</v>
      </c>
    </row>
    <row r="206" spans="1:3">
      <c r="A206" t="s">
        <v>8689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CCC6C-2E47-4505-A37B-98F619C7DFEF}">
  <dimension ref="A1:Q65"/>
  <sheetViews>
    <sheetView showGridLines="0" workbookViewId="0">
      <selection activeCell="A3" sqref="A3:C3"/>
    </sheetView>
  </sheetViews>
  <sheetFormatPr defaultRowHeight="14.4"/>
  <cols>
    <col min="1" max="1" width="3.44140625" bestFit="1" customWidth="1"/>
    <col min="2" max="2" width="5.5546875" bestFit="1" customWidth="1"/>
    <col min="3" max="3" width="15" bestFit="1" customWidth="1"/>
    <col min="4" max="4" width="11.77734375" bestFit="1" customWidth="1"/>
    <col min="5" max="5" width="14.44140625" bestFit="1" customWidth="1"/>
    <col min="6" max="6" width="9.77734375" bestFit="1" customWidth="1"/>
    <col min="7" max="7" width="14.77734375" bestFit="1" customWidth="1"/>
    <col min="8" max="8" width="36.5546875" bestFit="1" customWidth="1"/>
    <col min="9" max="9" width="14.21875" bestFit="1" customWidth="1"/>
    <col min="10" max="10" width="9.77734375" bestFit="1" customWidth="1"/>
    <col min="11" max="11" width="13.5546875" style="32" bestFit="1" customWidth="1"/>
    <col min="12" max="12" width="9.21875" bestFit="1" customWidth="1"/>
    <col min="13" max="14" width="18.77734375" bestFit="1" customWidth="1"/>
    <col min="15" max="15" width="26.5546875" bestFit="1" customWidth="1"/>
    <col min="16" max="16" width="25.77734375" bestFit="1" customWidth="1"/>
    <col min="17" max="17" width="36.5546875" bestFit="1" customWidth="1"/>
  </cols>
  <sheetData>
    <row r="1" spans="1:17" ht="15" customHeight="1">
      <c r="A1" s="17"/>
      <c r="B1" s="17"/>
      <c r="C1" s="17"/>
      <c r="D1" s="17"/>
      <c r="E1" s="17"/>
      <c r="F1" s="17"/>
      <c r="G1" s="17"/>
      <c r="H1" s="17"/>
      <c r="I1" s="17"/>
      <c r="J1" s="17"/>
      <c r="K1" s="21"/>
      <c r="L1" s="17"/>
      <c r="M1" s="17"/>
      <c r="N1" s="17"/>
      <c r="O1" s="17"/>
      <c r="P1" s="17"/>
      <c r="Q1" s="17"/>
    </row>
    <row r="2" spans="1:17" ht="15" customHeight="1">
      <c r="A2" s="413" t="s">
        <v>311</v>
      </c>
      <c r="B2" s="413"/>
      <c r="C2" s="413"/>
      <c r="D2" s="413"/>
      <c r="E2" s="17"/>
      <c r="F2" s="17"/>
      <c r="G2" s="17"/>
      <c r="H2" s="17"/>
      <c r="I2" s="17"/>
      <c r="J2" s="17"/>
      <c r="K2" s="21"/>
      <c r="L2" s="17"/>
      <c r="M2" s="17"/>
      <c r="N2" s="17"/>
      <c r="O2" s="17"/>
      <c r="P2" s="22" t="s">
        <v>298</v>
      </c>
      <c r="Q2" s="23"/>
    </row>
    <row r="3" spans="1:17" ht="15" customHeight="1">
      <c r="A3" s="413" t="s">
        <v>312</v>
      </c>
      <c r="B3" s="413"/>
      <c r="C3" s="413"/>
      <c r="D3" s="17"/>
      <c r="E3" s="17"/>
      <c r="F3" s="17"/>
      <c r="G3" s="17"/>
      <c r="H3" s="17"/>
      <c r="I3" s="17"/>
      <c r="J3" s="17"/>
      <c r="K3" s="21"/>
      <c r="L3" s="17"/>
      <c r="M3" s="17"/>
      <c r="N3" s="17"/>
      <c r="O3" s="17"/>
      <c r="P3" s="22" t="s">
        <v>313</v>
      </c>
      <c r="Q3" s="24"/>
    </row>
    <row r="4" spans="1:17" ht="15" customHeight="1">
      <c r="A4" s="17"/>
      <c r="B4" s="17"/>
      <c r="C4" s="17"/>
      <c r="D4" s="17"/>
      <c r="E4" s="17"/>
      <c r="F4" s="17"/>
      <c r="G4" s="17"/>
      <c r="H4" s="17"/>
      <c r="I4" s="17"/>
      <c r="J4" s="17"/>
      <c r="K4" s="21"/>
      <c r="L4" s="17"/>
      <c r="M4" s="17"/>
      <c r="N4" s="17"/>
      <c r="O4" s="17"/>
      <c r="P4" s="17"/>
      <c r="Q4" s="17"/>
    </row>
    <row r="5" spans="1:17" ht="15" customHeight="1">
      <c r="A5" s="413" t="s">
        <v>314</v>
      </c>
      <c r="B5" s="413"/>
      <c r="C5" s="413"/>
      <c r="D5" s="413"/>
      <c r="E5" s="17"/>
      <c r="F5" s="17"/>
      <c r="G5" s="17"/>
      <c r="H5" s="17"/>
      <c r="I5" s="17"/>
      <c r="J5" s="17"/>
      <c r="K5" s="21"/>
      <c r="L5" s="17"/>
      <c r="M5" s="17"/>
      <c r="N5" s="17"/>
      <c r="O5" s="17"/>
      <c r="P5" s="17"/>
      <c r="Q5" s="17"/>
    </row>
    <row r="6" spans="1:17" ht="15" customHeight="1">
      <c r="A6" s="413" t="s">
        <v>315</v>
      </c>
      <c r="B6" s="413"/>
      <c r="C6" s="413"/>
      <c r="D6" s="413"/>
      <c r="E6" s="413"/>
      <c r="F6" s="413"/>
      <c r="G6" s="413"/>
      <c r="H6" s="413"/>
      <c r="I6" s="17"/>
      <c r="J6" s="17"/>
      <c r="K6" s="21"/>
      <c r="L6" s="17"/>
      <c r="M6" s="17"/>
      <c r="N6" s="17"/>
      <c r="O6" s="17"/>
      <c r="P6" s="17"/>
      <c r="Q6" s="17"/>
    </row>
    <row r="7" spans="1:17" ht="15" customHeight="1">
      <c r="A7" s="413" t="s">
        <v>316</v>
      </c>
      <c r="B7" s="413"/>
      <c r="C7" s="413"/>
      <c r="D7" s="413"/>
      <c r="E7" s="413"/>
      <c r="F7" s="413"/>
      <c r="G7" s="413"/>
      <c r="H7" s="413"/>
      <c r="I7" s="17"/>
      <c r="J7" s="17"/>
      <c r="K7" s="21"/>
      <c r="L7" s="17"/>
      <c r="M7" s="17"/>
      <c r="N7" s="17"/>
      <c r="O7" s="17"/>
      <c r="P7" s="17"/>
      <c r="Q7" s="17"/>
    </row>
    <row r="8" spans="1:17" ht="22.2" customHeight="1">
      <c r="A8" s="17"/>
      <c r="B8" s="17"/>
      <c r="C8" s="17"/>
      <c r="D8" s="17"/>
      <c r="E8" s="17"/>
      <c r="F8" s="17"/>
      <c r="G8" s="17"/>
      <c r="H8" s="412" t="s">
        <v>8</v>
      </c>
      <c r="I8" s="412"/>
      <c r="J8" s="412"/>
      <c r="K8" s="412"/>
      <c r="L8" s="412"/>
      <c r="M8" s="412"/>
      <c r="N8" s="17"/>
      <c r="O8" s="17"/>
      <c r="P8" s="17"/>
      <c r="Q8" s="17"/>
    </row>
    <row r="10" spans="1:17" ht="15" customHeight="1">
      <c r="A10" s="25" t="s">
        <v>317</v>
      </c>
      <c r="B10" s="25" t="s">
        <v>318</v>
      </c>
      <c r="C10" s="25" t="s">
        <v>319</v>
      </c>
      <c r="D10" s="25" t="s">
        <v>320</v>
      </c>
      <c r="E10" s="25" t="s">
        <v>321</v>
      </c>
      <c r="F10" s="25" t="s">
        <v>322</v>
      </c>
      <c r="G10" s="25" t="s">
        <v>323</v>
      </c>
      <c r="H10" s="25" t="s">
        <v>324</v>
      </c>
      <c r="I10" s="25" t="s">
        <v>325</v>
      </c>
      <c r="J10" s="25" t="s">
        <v>326</v>
      </c>
      <c r="K10" s="26" t="s">
        <v>327</v>
      </c>
      <c r="L10" s="25" t="s">
        <v>328</v>
      </c>
      <c r="M10" s="25" t="s">
        <v>329</v>
      </c>
      <c r="N10" s="25" t="s">
        <v>330</v>
      </c>
      <c r="O10" s="25" t="s">
        <v>331</v>
      </c>
      <c r="P10" s="25" t="s">
        <v>332</v>
      </c>
      <c r="Q10" s="25" t="s">
        <v>333</v>
      </c>
    </row>
    <row r="11" spans="1:17" ht="15" customHeight="1">
      <c r="A11" s="27"/>
      <c r="B11" s="27"/>
      <c r="C11" s="27"/>
      <c r="D11" s="27"/>
      <c r="E11" s="27"/>
      <c r="F11" s="27"/>
      <c r="G11" s="27"/>
      <c r="H11" s="27"/>
      <c r="I11" s="27"/>
      <c r="J11" s="28"/>
      <c r="K11" s="29"/>
      <c r="L11" s="30"/>
      <c r="M11" s="30"/>
      <c r="N11" s="31"/>
      <c r="O11" s="27"/>
      <c r="P11" s="30"/>
      <c r="Q11" s="27"/>
    </row>
    <row r="12" spans="1:17" ht="15" customHeight="1">
      <c r="A12" s="27"/>
      <c r="B12" s="27"/>
      <c r="C12" s="27"/>
      <c r="D12" s="27"/>
      <c r="E12" s="27"/>
      <c r="F12" s="27"/>
      <c r="G12" s="27"/>
      <c r="H12" s="27"/>
      <c r="I12" s="27"/>
      <c r="J12" s="28"/>
      <c r="K12" s="29"/>
      <c r="L12" s="30"/>
      <c r="M12" s="30"/>
      <c r="N12" s="31"/>
      <c r="O12" s="27"/>
      <c r="P12" s="30"/>
      <c r="Q12" s="27"/>
    </row>
    <row r="13" spans="1:17" ht="15" customHeight="1">
      <c r="A13" s="27"/>
      <c r="B13" s="27"/>
      <c r="C13" s="27"/>
      <c r="D13" s="27"/>
      <c r="E13" s="27"/>
      <c r="F13" s="27"/>
      <c r="G13" s="27"/>
      <c r="H13" s="27"/>
      <c r="I13" s="27"/>
      <c r="J13" s="28"/>
      <c r="K13" s="29"/>
      <c r="L13" s="30"/>
      <c r="M13" s="30"/>
      <c r="N13" s="31"/>
      <c r="O13" s="27"/>
      <c r="P13" s="30"/>
      <c r="Q13" s="27"/>
    </row>
    <row r="14" spans="1:17" ht="15" customHeight="1">
      <c r="A14" s="27"/>
      <c r="B14" s="27"/>
      <c r="C14" s="27"/>
      <c r="D14" s="27"/>
      <c r="E14" s="27"/>
      <c r="F14" s="27"/>
      <c r="G14" s="27"/>
      <c r="H14" s="27"/>
      <c r="I14" s="27"/>
      <c r="J14" s="28"/>
      <c r="K14" s="29"/>
      <c r="L14" s="30"/>
      <c r="M14" s="30"/>
      <c r="N14" s="31"/>
      <c r="O14" s="27"/>
      <c r="P14" s="30"/>
      <c r="Q14" s="27"/>
    </row>
    <row r="15" spans="1:17" ht="15" customHeight="1">
      <c r="A15" s="27"/>
      <c r="B15" s="27"/>
      <c r="C15" s="27"/>
      <c r="D15" s="27"/>
      <c r="E15" s="27"/>
      <c r="F15" s="27"/>
      <c r="G15" s="27"/>
      <c r="H15" s="27"/>
      <c r="I15" s="27"/>
      <c r="J15" s="28"/>
      <c r="K15" s="29"/>
      <c r="L15" s="30"/>
      <c r="M15" s="30"/>
      <c r="N15" s="31"/>
      <c r="O15" s="27"/>
      <c r="P15" s="30"/>
      <c r="Q15" s="27"/>
    </row>
    <row r="16" spans="1:17" ht="15" customHeight="1">
      <c r="A16" s="27"/>
      <c r="B16" s="27"/>
      <c r="C16" s="27"/>
      <c r="D16" s="27"/>
      <c r="E16" s="27"/>
      <c r="F16" s="27"/>
      <c r="G16" s="27"/>
      <c r="H16" s="27"/>
      <c r="I16" s="27"/>
      <c r="J16" s="28"/>
      <c r="K16" s="29"/>
      <c r="L16" s="30"/>
      <c r="M16" s="30"/>
      <c r="N16" s="31"/>
      <c r="O16" s="27"/>
      <c r="P16" s="30"/>
      <c r="Q16" s="27"/>
    </row>
    <row r="17" spans="1:17" ht="15" customHeight="1">
      <c r="A17" s="27"/>
      <c r="B17" s="27"/>
      <c r="C17" s="27"/>
      <c r="D17" s="27"/>
      <c r="E17" s="27"/>
      <c r="F17" s="27"/>
      <c r="G17" s="27"/>
      <c r="H17" s="27"/>
      <c r="I17" s="27"/>
      <c r="J17" s="28"/>
      <c r="K17" s="29"/>
      <c r="L17" s="30"/>
      <c r="M17" s="31"/>
      <c r="N17" s="31"/>
      <c r="O17" s="27"/>
      <c r="P17" s="30"/>
      <c r="Q17" s="27"/>
    </row>
    <row r="18" spans="1:17" ht="15" customHeight="1">
      <c r="A18" s="27"/>
      <c r="B18" s="27"/>
      <c r="C18" s="27"/>
      <c r="D18" s="27"/>
      <c r="E18" s="27"/>
      <c r="F18" s="27"/>
      <c r="G18" s="27"/>
      <c r="H18" s="27"/>
      <c r="I18" s="27"/>
      <c r="J18" s="28"/>
      <c r="K18" s="29"/>
      <c r="L18" s="30"/>
      <c r="M18" s="31"/>
      <c r="N18" s="31"/>
      <c r="O18" s="27"/>
      <c r="P18" s="30"/>
      <c r="Q18" s="27"/>
    </row>
    <row r="19" spans="1:17" ht="15" customHeight="1">
      <c r="A19" s="27"/>
      <c r="B19" s="27"/>
      <c r="C19" s="27"/>
      <c r="D19" s="27"/>
      <c r="E19" s="27"/>
      <c r="F19" s="27"/>
      <c r="G19" s="27"/>
      <c r="H19" s="27"/>
      <c r="I19" s="27"/>
      <c r="J19" s="28"/>
      <c r="K19" s="29"/>
      <c r="L19" s="30"/>
      <c r="M19" s="30"/>
      <c r="N19" s="31"/>
      <c r="O19" s="27"/>
      <c r="P19" s="30"/>
      <c r="Q19" s="27"/>
    </row>
    <row r="20" spans="1:17" ht="15" customHeight="1">
      <c r="A20" s="27"/>
      <c r="B20" s="27"/>
      <c r="C20" s="27"/>
      <c r="D20" s="27"/>
      <c r="E20" s="27"/>
      <c r="F20" s="27"/>
      <c r="G20" s="27"/>
      <c r="H20" s="27"/>
      <c r="I20" s="27"/>
      <c r="J20" s="28"/>
      <c r="K20" s="29"/>
      <c r="L20" s="30"/>
      <c r="M20" s="31"/>
      <c r="N20" s="31"/>
      <c r="O20" s="27"/>
      <c r="P20" s="30"/>
      <c r="Q20" s="27"/>
    </row>
    <row r="21" spans="1:17" ht="15" customHeight="1">
      <c r="A21" s="27"/>
      <c r="B21" s="27"/>
      <c r="C21" s="27"/>
      <c r="D21" s="27"/>
      <c r="E21" s="27"/>
      <c r="F21" s="27"/>
      <c r="G21" s="27"/>
      <c r="H21" s="27"/>
      <c r="I21" s="27"/>
      <c r="J21" s="28"/>
      <c r="K21" s="29"/>
      <c r="L21" s="30"/>
      <c r="M21" s="30"/>
      <c r="N21" s="31"/>
      <c r="O21" s="27"/>
      <c r="P21" s="30"/>
      <c r="Q21" s="27"/>
    </row>
    <row r="22" spans="1:17" ht="15" customHeight="1">
      <c r="A22" s="27"/>
      <c r="B22" s="27"/>
      <c r="C22" s="27"/>
      <c r="D22" s="27"/>
      <c r="E22" s="27"/>
      <c r="F22" s="27"/>
      <c r="G22" s="27"/>
      <c r="H22" s="27"/>
      <c r="I22" s="27"/>
      <c r="J22" s="28"/>
      <c r="K22" s="29"/>
      <c r="L22" s="30"/>
      <c r="M22" s="31"/>
      <c r="N22" s="31"/>
      <c r="O22" s="27"/>
      <c r="P22" s="30"/>
      <c r="Q22" s="27"/>
    </row>
    <row r="23" spans="1:17" ht="15" customHeight="1">
      <c r="A23" s="27"/>
      <c r="B23" s="27"/>
      <c r="C23" s="27"/>
      <c r="D23" s="27"/>
      <c r="E23" s="27"/>
      <c r="F23" s="27"/>
      <c r="G23" s="27"/>
      <c r="H23" s="27"/>
      <c r="I23" s="27"/>
      <c r="J23" s="28"/>
      <c r="K23" s="29"/>
      <c r="L23" s="30"/>
      <c r="M23" s="31"/>
      <c r="N23" s="31"/>
      <c r="O23" s="27"/>
      <c r="P23" s="30"/>
      <c r="Q23" s="27"/>
    </row>
    <row r="24" spans="1:17" ht="15" customHeight="1">
      <c r="A24" s="27"/>
      <c r="B24" s="27"/>
      <c r="C24" s="27"/>
      <c r="D24" s="27"/>
      <c r="E24" s="27"/>
      <c r="F24" s="27"/>
      <c r="G24" s="27"/>
      <c r="H24" s="27"/>
      <c r="I24" s="27"/>
      <c r="J24" s="28"/>
      <c r="K24" s="29"/>
      <c r="L24" s="30"/>
      <c r="M24" s="31"/>
      <c r="N24" s="31"/>
      <c r="O24" s="27"/>
      <c r="P24" s="30"/>
      <c r="Q24" s="27"/>
    </row>
    <row r="25" spans="1:17" ht="15" customHeight="1">
      <c r="A25" s="27"/>
      <c r="B25" s="27"/>
      <c r="C25" s="27"/>
      <c r="D25" s="27"/>
      <c r="E25" s="27"/>
      <c r="F25" s="27"/>
      <c r="G25" s="27"/>
      <c r="H25" s="27"/>
      <c r="I25" s="27"/>
      <c r="J25" s="28"/>
      <c r="K25" s="29"/>
      <c r="L25" s="30"/>
      <c r="M25" s="31"/>
      <c r="N25" s="31"/>
      <c r="O25" s="27"/>
      <c r="P25" s="30"/>
      <c r="Q25" s="27"/>
    </row>
    <row r="26" spans="1:17" ht="15" customHeight="1">
      <c r="A26" s="27"/>
      <c r="B26" s="27"/>
      <c r="C26" s="27"/>
      <c r="D26" s="27"/>
      <c r="E26" s="27"/>
      <c r="F26" s="27"/>
      <c r="G26" s="27"/>
      <c r="H26" s="27"/>
      <c r="I26" s="27"/>
      <c r="J26" s="28"/>
      <c r="K26" s="29"/>
      <c r="L26" s="30"/>
      <c r="M26" s="31"/>
      <c r="N26" s="31"/>
      <c r="O26" s="27"/>
      <c r="P26" s="30"/>
      <c r="Q26" s="27"/>
    </row>
    <row r="27" spans="1:17" ht="15" customHeight="1">
      <c r="A27" s="27"/>
      <c r="B27" s="27"/>
      <c r="C27" s="27"/>
      <c r="D27" s="27"/>
      <c r="E27" s="27"/>
      <c r="F27" s="27"/>
      <c r="G27" s="27"/>
      <c r="H27" s="27"/>
      <c r="I27" s="27"/>
      <c r="J27" s="28"/>
      <c r="K27" s="29"/>
      <c r="L27" s="30"/>
      <c r="M27" s="31"/>
      <c r="N27" s="31"/>
      <c r="O27" s="27"/>
      <c r="P27" s="30"/>
      <c r="Q27" s="27"/>
    </row>
    <row r="28" spans="1:17" ht="15" customHeight="1">
      <c r="A28" s="27"/>
      <c r="B28" s="27"/>
      <c r="C28" s="27"/>
      <c r="D28" s="27"/>
      <c r="E28" s="27"/>
      <c r="F28" s="27"/>
      <c r="G28" s="27"/>
      <c r="H28" s="27"/>
      <c r="I28" s="27"/>
      <c r="J28" s="28"/>
      <c r="K28" s="29"/>
      <c r="L28" s="30"/>
      <c r="M28" s="31"/>
      <c r="N28" s="31"/>
      <c r="O28" s="27"/>
      <c r="P28" s="30"/>
      <c r="Q28" s="27"/>
    </row>
    <row r="29" spans="1:17" ht="15" customHeight="1">
      <c r="A29" s="27"/>
      <c r="B29" s="27"/>
      <c r="C29" s="27"/>
      <c r="D29" s="27"/>
      <c r="E29" s="27"/>
      <c r="F29" s="27"/>
      <c r="G29" s="27"/>
      <c r="H29" s="27"/>
      <c r="I29" s="27"/>
      <c r="J29" s="28"/>
      <c r="K29" s="29"/>
      <c r="L29" s="30"/>
      <c r="M29" s="31"/>
      <c r="N29" s="31"/>
      <c r="O29" s="27"/>
      <c r="P29" s="30"/>
      <c r="Q29" s="27"/>
    </row>
    <row r="30" spans="1:17" ht="15" customHeight="1">
      <c r="A30" s="27"/>
      <c r="B30" s="27"/>
      <c r="C30" s="27"/>
      <c r="D30" s="27"/>
      <c r="E30" s="27"/>
      <c r="F30" s="27"/>
      <c r="G30" s="27"/>
      <c r="H30" s="27"/>
      <c r="I30" s="27"/>
      <c r="J30" s="28"/>
      <c r="K30" s="29"/>
      <c r="L30" s="30"/>
      <c r="M30" s="31"/>
      <c r="N30" s="31"/>
      <c r="O30" s="27"/>
      <c r="P30" s="30"/>
      <c r="Q30" s="27"/>
    </row>
    <row r="31" spans="1:17" ht="15" customHeight="1">
      <c r="A31" s="27"/>
      <c r="B31" s="27"/>
      <c r="C31" s="27"/>
      <c r="D31" s="27"/>
      <c r="E31" s="27"/>
      <c r="F31" s="27"/>
      <c r="G31" s="27"/>
      <c r="H31" s="27"/>
      <c r="I31" s="27"/>
      <c r="J31" s="28"/>
      <c r="K31" s="29"/>
      <c r="L31" s="30"/>
      <c r="M31" s="30"/>
      <c r="N31" s="31"/>
      <c r="O31" s="27"/>
      <c r="P31" s="30"/>
      <c r="Q31" s="27"/>
    </row>
    <row r="32" spans="1:17" ht="15" customHeight="1">
      <c r="A32" s="27"/>
      <c r="B32" s="27"/>
      <c r="C32" s="27"/>
      <c r="D32" s="27"/>
      <c r="E32" s="27"/>
      <c r="F32" s="27"/>
      <c r="G32" s="27"/>
      <c r="H32" s="27"/>
      <c r="I32" s="27"/>
      <c r="J32" s="28"/>
      <c r="K32" s="29"/>
      <c r="L32" s="30"/>
      <c r="M32" s="31"/>
      <c r="N32" s="31"/>
      <c r="O32" s="27"/>
      <c r="P32" s="30"/>
      <c r="Q32" s="27"/>
    </row>
    <row r="33" spans="1:17" ht="15" customHeight="1">
      <c r="A33" s="27"/>
      <c r="B33" s="27"/>
      <c r="C33" s="27"/>
      <c r="D33" s="27"/>
      <c r="E33" s="27"/>
      <c r="F33" s="27"/>
      <c r="G33" s="27"/>
      <c r="H33" s="27"/>
      <c r="I33" s="27"/>
      <c r="J33" s="28"/>
      <c r="K33" s="29"/>
      <c r="L33" s="30"/>
      <c r="M33" s="31"/>
      <c r="N33" s="31"/>
      <c r="O33" s="27"/>
      <c r="P33" s="30"/>
      <c r="Q33" s="27"/>
    </row>
    <row r="34" spans="1:17" ht="15" customHeight="1">
      <c r="A34" s="27"/>
      <c r="B34" s="27"/>
      <c r="C34" s="27"/>
      <c r="D34" s="27"/>
      <c r="E34" s="27"/>
      <c r="F34" s="27"/>
      <c r="G34" s="27"/>
      <c r="H34" s="27"/>
      <c r="I34" s="27"/>
      <c r="J34" s="28"/>
      <c r="K34" s="29"/>
      <c r="L34" s="30"/>
      <c r="M34" s="31"/>
      <c r="N34" s="31"/>
      <c r="O34" s="27"/>
      <c r="P34" s="30"/>
      <c r="Q34" s="27"/>
    </row>
    <row r="35" spans="1:17" ht="15" customHeight="1">
      <c r="A35" s="27"/>
      <c r="B35" s="27"/>
      <c r="C35" s="27"/>
      <c r="D35" s="27"/>
      <c r="E35" s="27"/>
      <c r="F35" s="27"/>
      <c r="G35" s="27"/>
      <c r="H35" s="27"/>
      <c r="I35" s="27"/>
      <c r="J35" s="28"/>
      <c r="K35" s="29"/>
      <c r="L35" s="30"/>
      <c r="M35" s="31"/>
      <c r="N35" s="31"/>
      <c r="O35" s="27"/>
      <c r="P35" s="30"/>
      <c r="Q35" s="27"/>
    </row>
    <row r="36" spans="1:17" ht="15" customHeight="1">
      <c r="A36" s="27"/>
      <c r="B36" s="27"/>
      <c r="C36" s="27"/>
      <c r="D36" s="27"/>
      <c r="E36" s="27"/>
      <c r="F36" s="27"/>
      <c r="G36" s="27"/>
      <c r="H36" s="27"/>
      <c r="I36" s="27"/>
      <c r="J36" s="28"/>
      <c r="K36" s="29"/>
      <c r="L36" s="30"/>
      <c r="M36" s="31"/>
      <c r="N36" s="31"/>
      <c r="O36" s="27"/>
      <c r="P36" s="30"/>
      <c r="Q36" s="27"/>
    </row>
    <row r="37" spans="1:17" ht="15" customHeight="1">
      <c r="A37" s="27"/>
      <c r="B37" s="27"/>
      <c r="C37" s="27"/>
      <c r="D37" s="27"/>
      <c r="E37" s="27"/>
      <c r="F37" s="27"/>
      <c r="G37" s="27"/>
      <c r="H37" s="27"/>
      <c r="I37" s="27"/>
      <c r="J37" s="28"/>
      <c r="K37" s="29"/>
      <c r="L37" s="30"/>
      <c r="M37" s="31"/>
      <c r="N37" s="31"/>
      <c r="O37" s="27"/>
      <c r="P37" s="30"/>
      <c r="Q37" s="27"/>
    </row>
    <row r="38" spans="1:17" ht="15" customHeight="1">
      <c r="A38" s="27"/>
      <c r="B38" s="27"/>
      <c r="C38" s="27"/>
      <c r="D38" s="27"/>
      <c r="E38" s="27"/>
      <c r="F38" s="27"/>
      <c r="G38" s="27"/>
      <c r="H38" s="27"/>
      <c r="I38" s="27"/>
      <c r="J38" s="28"/>
      <c r="K38" s="29"/>
      <c r="L38" s="30"/>
      <c r="M38" s="31"/>
      <c r="N38" s="31"/>
      <c r="O38" s="27"/>
      <c r="P38" s="30"/>
      <c r="Q38" s="27"/>
    </row>
    <row r="39" spans="1:17" ht="15" customHeight="1">
      <c r="A39" s="27"/>
      <c r="B39" s="27"/>
      <c r="C39" s="27"/>
      <c r="D39" s="27"/>
      <c r="E39" s="27"/>
      <c r="F39" s="27"/>
      <c r="G39" s="27"/>
      <c r="H39" s="27"/>
      <c r="I39" s="27"/>
      <c r="J39" s="28"/>
      <c r="K39" s="29"/>
      <c r="L39" s="30"/>
      <c r="M39" s="31"/>
      <c r="N39" s="31"/>
      <c r="O39" s="27"/>
      <c r="P39" s="30"/>
      <c r="Q39" s="27"/>
    </row>
    <row r="40" spans="1:17" ht="15" customHeight="1">
      <c r="A40" s="27"/>
      <c r="B40" s="27"/>
      <c r="C40" s="27"/>
      <c r="D40" s="27"/>
      <c r="E40" s="27"/>
      <c r="F40" s="27"/>
      <c r="G40" s="27"/>
      <c r="H40" s="27"/>
      <c r="I40" s="27"/>
      <c r="J40" s="28"/>
      <c r="K40" s="29"/>
      <c r="L40" s="30"/>
      <c r="M40" s="31"/>
      <c r="N40" s="31"/>
      <c r="O40" s="27"/>
      <c r="P40" s="30"/>
      <c r="Q40" s="27"/>
    </row>
    <row r="41" spans="1:17" ht="15" customHeight="1">
      <c r="A41" s="27"/>
      <c r="B41" s="27"/>
      <c r="C41" s="27"/>
      <c r="D41" s="27"/>
      <c r="E41" s="27"/>
      <c r="F41" s="27"/>
      <c r="G41" s="27"/>
      <c r="H41" s="27"/>
      <c r="I41" s="27"/>
      <c r="J41" s="28"/>
      <c r="K41" s="29"/>
      <c r="L41" s="30"/>
      <c r="M41" s="31"/>
      <c r="N41" s="31"/>
      <c r="O41" s="27"/>
      <c r="P41" s="30"/>
      <c r="Q41" s="27"/>
    </row>
    <row r="42" spans="1:17" ht="15" customHeight="1">
      <c r="A42" s="27"/>
      <c r="B42" s="27"/>
      <c r="C42" s="27"/>
      <c r="D42" s="27"/>
      <c r="E42" s="27"/>
      <c r="F42" s="27"/>
      <c r="G42" s="27"/>
      <c r="H42" s="27"/>
      <c r="I42" s="27"/>
      <c r="J42" s="28"/>
      <c r="K42" s="29"/>
      <c r="L42" s="30"/>
      <c r="M42" s="31"/>
      <c r="N42" s="31"/>
      <c r="O42" s="27"/>
      <c r="P42" s="30"/>
      <c r="Q42" s="27"/>
    </row>
    <row r="43" spans="1:17" ht="15" customHeight="1">
      <c r="A43" s="27"/>
      <c r="B43" s="27"/>
      <c r="C43" s="27"/>
      <c r="D43" s="27"/>
      <c r="E43" s="27"/>
      <c r="F43" s="27"/>
      <c r="G43" s="27"/>
      <c r="H43" s="27"/>
      <c r="I43" s="27"/>
      <c r="J43" s="28"/>
      <c r="K43" s="29"/>
      <c r="L43" s="30"/>
      <c r="M43" s="31"/>
      <c r="N43" s="31"/>
      <c r="O43" s="27"/>
      <c r="P43" s="30"/>
      <c r="Q43" s="27"/>
    </row>
    <row r="44" spans="1:17" ht="15" customHeight="1">
      <c r="A44" s="27"/>
      <c r="B44" s="27"/>
      <c r="C44" s="27"/>
      <c r="D44" s="27"/>
      <c r="E44" s="27"/>
      <c r="F44" s="27"/>
      <c r="G44" s="27"/>
      <c r="H44" s="27"/>
      <c r="I44" s="27"/>
      <c r="J44" s="28"/>
      <c r="K44" s="29"/>
      <c r="L44" s="30"/>
      <c r="M44" s="31"/>
      <c r="N44" s="31"/>
      <c r="O44" s="27"/>
      <c r="P44" s="30"/>
      <c r="Q44" s="27"/>
    </row>
    <row r="45" spans="1:17" ht="15" customHeight="1">
      <c r="A45" s="27"/>
      <c r="B45" s="27"/>
      <c r="C45" s="27"/>
      <c r="D45" s="27"/>
      <c r="E45" s="27"/>
      <c r="F45" s="27"/>
      <c r="G45" s="27"/>
      <c r="H45" s="27"/>
      <c r="I45" s="27"/>
      <c r="J45" s="28"/>
      <c r="K45" s="29"/>
      <c r="L45" s="30"/>
      <c r="M45" s="31"/>
      <c r="N45" s="31"/>
      <c r="O45" s="27"/>
      <c r="P45" s="30"/>
      <c r="Q45" s="27"/>
    </row>
    <row r="46" spans="1:17" ht="15" customHeight="1">
      <c r="A46" s="27"/>
      <c r="B46" s="27"/>
      <c r="C46" s="27"/>
      <c r="D46" s="27"/>
      <c r="E46" s="27"/>
      <c r="F46" s="27"/>
      <c r="G46" s="27"/>
      <c r="H46" s="27"/>
      <c r="I46" s="27"/>
      <c r="J46" s="28"/>
      <c r="K46" s="29"/>
      <c r="L46" s="30"/>
      <c r="M46" s="31"/>
      <c r="N46" s="31"/>
      <c r="O46" s="27"/>
      <c r="P46" s="30"/>
      <c r="Q46" s="27"/>
    </row>
    <row r="47" spans="1:17" ht="15" customHeight="1">
      <c r="A47" s="27"/>
      <c r="B47" s="27"/>
      <c r="C47" s="27"/>
      <c r="D47" s="27"/>
      <c r="E47" s="27"/>
      <c r="F47" s="27"/>
      <c r="G47" s="27"/>
      <c r="H47" s="27"/>
      <c r="I47" s="27"/>
      <c r="J47" s="28"/>
      <c r="K47" s="29"/>
      <c r="L47" s="30"/>
      <c r="M47" s="31"/>
      <c r="N47" s="31"/>
      <c r="O47" s="27"/>
      <c r="P47" s="30"/>
      <c r="Q47" s="27"/>
    </row>
    <row r="48" spans="1:17" ht="15" customHeight="1">
      <c r="A48" s="27"/>
      <c r="B48" s="27"/>
      <c r="C48" s="27"/>
      <c r="D48" s="27"/>
      <c r="E48" s="27"/>
      <c r="F48" s="27"/>
      <c r="G48" s="27"/>
      <c r="H48" s="27"/>
      <c r="I48" s="27"/>
      <c r="J48" s="28"/>
      <c r="K48" s="29"/>
      <c r="L48" s="30"/>
      <c r="M48" s="31"/>
      <c r="N48" s="31"/>
      <c r="O48" s="27"/>
      <c r="P48" s="30"/>
      <c r="Q48" s="27"/>
    </row>
    <row r="49" spans="1:17" ht="15" customHeight="1">
      <c r="A49" s="27"/>
      <c r="B49" s="27"/>
      <c r="C49" s="27"/>
      <c r="D49" s="27"/>
      <c r="E49" s="27"/>
      <c r="F49" s="27"/>
      <c r="G49" s="27"/>
      <c r="H49" s="27"/>
      <c r="I49" s="27"/>
      <c r="J49" s="28"/>
      <c r="K49" s="29"/>
      <c r="L49" s="30"/>
      <c r="M49" s="31"/>
      <c r="N49" s="31"/>
      <c r="O49" s="27"/>
      <c r="P49" s="30"/>
      <c r="Q49" s="27"/>
    </row>
    <row r="50" spans="1:17" ht="15" customHeight="1">
      <c r="A50" s="27"/>
      <c r="B50" s="27"/>
      <c r="C50" s="27"/>
      <c r="D50" s="27"/>
      <c r="E50" s="27"/>
      <c r="F50" s="27"/>
      <c r="G50" s="27"/>
      <c r="H50" s="27"/>
      <c r="I50" s="27"/>
      <c r="J50" s="28"/>
      <c r="K50" s="29"/>
      <c r="L50" s="30"/>
      <c r="M50" s="31"/>
      <c r="N50" s="31"/>
      <c r="O50" s="27"/>
      <c r="P50" s="30"/>
      <c r="Q50" s="27"/>
    </row>
    <row r="51" spans="1:17" ht="15" customHeight="1">
      <c r="A51" s="27"/>
      <c r="B51" s="27"/>
      <c r="C51" s="27"/>
      <c r="D51" s="27"/>
      <c r="E51" s="27"/>
      <c r="F51" s="27"/>
      <c r="G51" s="27"/>
      <c r="H51" s="27"/>
      <c r="I51" s="27"/>
      <c r="J51" s="28"/>
      <c r="K51" s="29"/>
      <c r="L51" s="30"/>
      <c r="M51" s="31"/>
      <c r="N51" s="31"/>
      <c r="O51" s="27"/>
      <c r="P51" s="30"/>
      <c r="Q51" s="27"/>
    </row>
    <row r="52" spans="1:17" ht="15" customHeight="1">
      <c r="A52" s="27"/>
      <c r="B52" s="27"/>
      <c r="C52" s="27"/>
      <c r="D52" s="27"/>
      <c r="E52" s="27"/>
      <c r="F52" s="27"/>
      <c r="G52" s="27"/>
      <c r="H52" s="27"/>
      <c r="I52" s="27"/>
      <c r="J52" s="28"/>
      <c r="K52" s="29"/>
      <c r="L52" s="30"/>
      <c r="M52" s="31"/>
      <c r="N52" s="31"/>
      <c r="O52" s="27"/>
      <c r="P52" s="30"/>
      <c r="Q52" s="27"/>
    </row>
    <row r="53" spans="1:17" ht="15" customHeight="1">
      <c r="A53" s="27"/>
      <c r="B53" s="27"/>
      <c r="C53" s="27"/>
      <c r="D53" s="27"/>
      <c r="E53" s="27"/>
      <c r="F53" s="27"/>
      <c r="G53" s="27"/>
      <c r="H53" s="27"/>
      <c r="I53" s="27"/>
      <c r="J53" s="28"/>
      <c r="K53" s="29"/>
      <c r="L53" s="30"/>
      <c r="M53" s="31"/>
      <c r="N53" s="31"/>
      <c r="O53" s="27"/>
      <c r="P53" s="30"/>
      <c r="Q53" s="27"/>
    </row>
    <row r="54" spans="1:17" ht="15" customHeight="1">
      <c r="A54" s="27"/>
      <c r="B54" s="27"/>
      <c r="C54" s="27"/>
      <c r="D54" s="27"/>
      <c r="E54" s="27"/>
      <c r="F54" s="27"/>
      <c r="G54" s="27"/>
      <c r="H54" s="27"/>
      <c r="I54" s="27"/>
      <c r="J54" s="28"/>
      <c r="K54" s="29"/>
      <c r="L54" s="30"/>
      <c r="M54" s="30"/>
      <c r="N54" s="31"/>
      <c r="O54" s="27"/>
      <c r="P54" s="30"/>
      <c r="Q54" s="27"/>
    </row>
    <row r="55" spans="1:17" ht="15" customHeight="1">
      <c r="A55" s="27"/>
      <c r="B55" s="27"/>
      <c r="C55" s="27"/>
      <c r="D55" s="27"/>
      <c r="E55" s="27"/>
      <c r="F55" s="27"/>
      <c r="G55" s="27"/>
      <c r="H55" s="27"/>
      <c r="I55" s="27"/>
      <c r="J55" s="28"/>
      <c r="K55" s="29"/>
      <c r="L55" s="30"/>
      <c r="M55" s="31"/>
      <c r="N55" s="31"/>
      <c r="O55" s="27"/>
      <c r="P55" s="30"/>
      <c r="Q55" s="27"/>
    </row>
    <row r="56" spans="1:17" ht="15" customHeight="1">
      <c r="A56" s="27"/>
      <c r="B56" s="27"/>
      <c r="C56" s="27"/>
      <c r="D56" s="27"/>
      <c r="E56" s="27"/>
      <c r="F56" s="27"/>
      <c r="G56" s="27"/>
      <c r="H56" s="27"/>
      <c r="I56" s="27"/>
      <c r="J56" s="28"/>
      <c r="K56" s="29"/>
      <c r="L56" s="30"/>
      <c r="M56" s="31"/>
      <c r="N56" s="31"/>
      <c r="O56" s="27"/>
      <c r="P56" s="30"/>
      <c r="Q56" s="27"/>
    </row>
    <row r="57" spans="1:17" ht="15" customHeight="1">
      <c r="A57" s="27"/>
      <c r="B57" s="27"/>
      <c r="C57" s="27"/>
      <c r="D57" s="27"/>
      <c r="E57" s="27"/>
      <c r="F57" s="27"/>
      <c r="G57" s="27"/>
      <c r="H57" s="27"/>
      <c r="I57" s="27"/>
      <c r="J57" s="28"/>
      <c r="K57" s="29"/>
      <c r="L57" s="30"/>
      <c r="M57" s="30"/>
      <c r="N57" s="31"/>
      <c r="O57" s="27"/>
      <c r="P57" s="30"/>
      <c r="Q57" s="27"/>
    </row>
    <row r="58" spans="1:17" ht="15" customHeight="1">
      <c r="A58" s="27"/>
      <c r="B58" s="27"/>
      <c r="C58" s="27"/>
      <c r="D58" s="27"/>
      <c r="E58" s="27"/>
      <c r="F58" s="27"/>
      <c r="G58" s="27"/>
      <c r="H58" s="27"/>
      <c r="I58" s="27"/>
      <c r="J58" s="28"/>
      <c r="K58" s="29"/>
      <c r="L58" s="30"/>
      <c r="M58" s="31"/>
      <c r="N58" s="31"/>
      <c r="O58" s="27"/>
      <c r="P58" s="30"/>
      <c r="Q58" s="27"/>
    </row>
    <row r="59" spans="1:17" ht="15" customHeight="1">
      <c r="A59" s="27"/>
      <c r="B59" s="27"/>
      <c r="C59" s="27"/>
      <c r="D59" s="27"/>
      <c r="E59" s="27"/>
      <c r="F59" s="27"/>
      <c r="G59" s="27"/>
      <c r="H59" s="27"/>
      <c r="I59" s="27"/>
      <c r="J59" s="28"/>
      <c r="K59" s="29"/>
      <c r="L59" s="30"/>
      <c r="M59" s="31"/>
      <c r="N59" s="31"/>
      <c r="O59" s="27"/>
      <c r="P59" s="30"/>
      <c r="Q59" s="27"/>
    </row>
    <row r="60" spans="1:17" ht="15" customHeight="1">
      <c r="A60" s="27"/>
      <c r="B60" s="27"/>
      <c r="C60" s="27"/>
      <c r="D60" s="27"/>
      <c r="E60" s="27"/>
      <c r="F60" s="27"/>
      <c r="G60" s="27"/>
      <c r="H60" s="27"/>
      <c r="I60" s="27"/>
      <c r="J60" s="28"/>
      <c r="K60" s="29"/>
      <c r="L60" s="30"/>
      <c r="M60" s="31"/>
      <c r="N60" s="31"/>
      <c r="O60" s="27"/>
      <c r="P60" s="30"/>
      <c r="Q60" s="27"/>
    </row>
    <row r="61" spans="1:17" ht="15" customHeight="1">
      <c r="A61" s="27"/>
      <c r="B61" s="27"/>
      <c r="C61" s="27"/>
      <c r="D61" s="27"/>
      <c r="E61" s="27"/>
      <c r="F61" s="27"/>
      <c r="G61" s="27"/>
      <c r="H61" s="27"/>
      <c r="I61" s="27"/>
      <c r="J61" s="28"/>
      <c r="K61" s="29"/>
      <c r="L61" s="30"/>
      <c r="M61" s="31"/>
      <c r="N61" s="31"/>
      <c r="O61" s="27"/>
      <c r="P61" s="30"/>
      <c r="Q61" s="27"/>
    </row>
    <row r="62" spans="1:17" ht="15" customHeight="1">
      <c r="A62" s="27"/>
      <c r="B62" s="27"/>
      <c r="C62" s="27"/>
      <c r="D62" s="27"/>
      <c r="E62" s="27"/>
      <c r="F62" s="27"/>
      <c r="G62" s="27"/>
      <c r="H62" s="27"/>
      <c r="I62" s="27"/>
      <c r="J62" s="28"/>
      <c r="K62" s="29"/>
      <c r="L62" s="30"/>
      <c r="M62" s="30"/>
      <c r="N62" s="31"/>
      <c r="O62" s="27"/>
      <c r="P62" s="30"/>
      <c r="Q62" s="27"/>
    </row>
    <row r="63" spans="1:17" ht="15" customHeight="1">
      <c r="A63" s="27"/>
      <c r="B63" s="27"/>
      <c r="C63" s="27"/>
      <c r="D63" s="27"/>
      <c r="E63" s="27"/>
      <c r="F63" s="27"/>
      <c r="G63" s="27"/>
      <c r="H63" s="27"/>
      <c r="I63" s="27"/>
      <c r="J63" s="28"/>
      <c r="K63" s="29"/>
      <c r="L63" s="30"/>
      <c r="M63" s="31"/>
      <c r="N63" s="31"/>
      <c r="O63" s="27"/>
      <c r="P63" s="30"/>
      <c r="Q63" s="27"/>
    </row>
    <row r="64" spans="1:17" ht="15" customHeight="1">
      <c r="A64" s="27"/>
      <c r="B64" s="27"/>
      <c r="C64" s="27"/>
      <c r="D64" s="27"/>
      <c r="E64" s="27"/>
      <c r="F64" s="27"/>
      <c r="G64" s="27"/>
      <c r="H64" s="27"/>
      <c r="I64" s="27"/>
      <c r="J64" s="28"/>
      <c r="K64" s="29"/>
      <c r="L64" s="30"/>
      <c r="M64" s="31"/>
      <c r="N64" s="31"/>
      <c r="O64" s="27"/>
      <c r="P64" s="30"/>
      <c r="Q64" s="27"/>
    </row>
    <row r="65" spans="1:17" ht="15" customHeight="1">
      <c r="A65" s="27"/>
      <c r="B65" s="27"/>
      <c r="C65" s="27"/>
      <c r="D65" s="27"/>
      <c r="E65" s="27"/>
      <c r="F65" s="27"/>
      <c r="G65" s="27"/>
      <c r="H65" s="27"/>
      <c r="I65" s="27"/>
      <c r="J65" s="28"/>
      <c r="K65" s="29"/>
      <c r="L65" s="30"/>
      <c r="M65" s="30"/>
      <c r="N65" s="31"/>
      <c r="O65" s="27"/>
      <c r="P65" s="30"/>
      <c r="Q65" s="27"/>
    </row>
  </sheetData>
  <mergeCells count="6">
    <mergeCell ref="H8:M8"/>
    <mergeCell ref="A2:D2"/>
    <mergeCell ref="A3:C3"/>
    <mergeCell ref="A5:D5"/>
    <mergeCell ref="A6:H6"/>
    <mergeCell ref="A7:H7"/>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8D62-0ABF-404B-85A0-C889D3185169}">
  <dimension ref="A1:Q1217"/>
  <sheetViews>
    <sheetView showGridLines="0" topLeftCell="E1" workbookViewId="0">
      <selection activeCell="H15" sqref="H15"/>
    </sheetView>
  </sheetViews>
  <sheetFormatPr defaultRowHeight="14.4"/>
  <cols>
    <col min="1" max="1" width="16.5546875" bestFit="1" customWidth="1"/>
    <col min="2" max="2" width="20.21875" bestFit="1" customWidth="1"/>
    <col min="3" max="3" width="36.5546875" bestFit="1" customWidth="1"/>
    <col min="4" max="5" width="22.44140625" bestFit="1" customWidth="1"/>
    <col min="6" max="6" width="20.77734375" bestFit="1" customWidth="1"/>
    <col min="7" max="7" width="21" bestFit="1" customWidth="1"/>
    <col min="8" max="8" width="8.21875" bestFit="1" customWidth="1"/>
    <col min="9" max="9" width="7.44140625" bestFit="1" customWidth="1"/>
    <col min="10" max="10" width="16" bestFit="1" customWidth="1"/>
    <col min="11" max="11" width="10.77734375" bestFit="1" customWidth="1"/>
    <col min="12" max="12" width="12" bestFit="1" customWidth="1"/>
    <col min="13" max="13" width="8.77734375" bestFit="1" customWidth="1"/>
    <col min="14" max="14" width="8.44140625" bestFit="1" customWidth="1"/>
    <col min="15" max="15" width="14.5546875" bestFit="1" customWidth="1"/>
    <col min="16" max="16" width="8.77734375" bestFit="1" customWidth="1"/>
    <col min="17" max="17" width="10.21875" bestFit="1" customWidth="1"/>
  </cols>
  <sheetData>
    <row r="1" spans="1:17" ht="13.95" customHeight="1">
      <c r="A1" s="17"/>
      <c r="B1" s="17"/>
      <c r="C1" s="17"/>
      <c r="D1" s="428" t="s">
        <v>131</v>
      </c>
      <c r="E1" s="428"/>
      <c r="F1" s="428"/>
      <c r="G1" s="17"/>
    </row>
    <row r="2" spans="1:17" ht="12" customHeight="1">
      <c r="A2" s="17"/>
      <c r="B2" s="17"/>
      <c r="C2" s="17"/>
      <c r="D2" s="17"/>
      <c r="E2" s="17"/>
      <c r="F2" s="17"/>
      <c r="G2" s="17"/>
    </row>
    <row r="5" spans="1:17" ht="13.5" customHeight="1">
      <c r="A5" s="287" t="s">
        <v>8006</v>
      </c>
      <c r="B5" s="287"/>
    </row>
    <row r="6" spans="1:17" ht="13.5" customHeight="1">
      <c r="A6" s="287" t="s">
        <v>8007</v>
      </c>
      <c r="B6" s="287"/>
    </row>
    <row r="7" spans="1:17" ht="13.5" customHeight="1">
      <c r="A7" s="287" t="s">
        <v>8008</v>
      </c>
      <c r="B7" s="287"/>
    </row>
    <row r="8" spans="1:17" ht="13.5" customHeight="1">
      <c r="A8" s="287" t="s">
        <v>8009</v>
      </c>
      <c r="B8" s="287"/>
    </row>
    <row r="9" spans="1:17" ht="13.5" customHeight="1">
      <c r="A9" s="287" t="s">
        <v>8010</v>
      </c>
      <c r="B9" s="287" t="str">
        <f>""</f>
        <v/>
      </c>
    </row>
    <row r="10" spans="1:17" ht="13.5" customHeight="1">
      <c r="A10" s="287" t="s">
        <v>8011</v>
      </c>
      <c r="B10" s="287" t="str">
        <f>""</f>
        <v/>
      </c>
    </row>
    <row r="11" spans="1:17" ht="13.5" customHeight="1">
      <c r="A11" s="287" t="s">
        <v>320</v>
      </c>
      <c r="B11" s="17"/>
    </row>
    <row r="12" spans="1:17" ht="14.25" customHeight="1">
      <c r="A12" s="287" t="s">
        <v>8012</v>
      </c>
      <c r="B12" s="287" t="s">
        <v>8013</v>
      </c>
    </row>
    <row r="14" spans="1:17" ht="12.45" customHeight="1">
      <c r="A14" s="43"/>
      <c r="B14" s="43"/>
      <c r="C14" s="43"/>
      <c r="D14" s="43"/>
      <c r="E14" s="43"/>
      <c r="F14" s="43"/>
      <c r="G14" s="43"/>
      <c r="H14" s="43"/>
      <c r="I14" s="43"/>
      <c r="J14" s="43"/>
      <c r="K14" s="43"/>
      <c r="L14" s="43"/>
      <c r="M14" s="43"/>
      <c r="N14" s="43"/>
      <c r="O14" s="54"/>
      <c r="P14" s="43"/>
      <c r="Q14" s="43"/>
    </row>
    <row r="15" spans="1:17" ht="14.7" customHeight="1">
      <c r="A15" s="288" t="s">
        <v>381</v>
      </c>
      <c r="B15" s="288" t="s">
        <v>323</v>
      </c>
      <c r="C15" s="288" t="s">
        <v>324</v>
      </c>
      <c r="D15" s="288" t="s">
        <v>8014</v>
      </c>
      <c r="E15" s="288" t="s">
        <v>8015</v>
      </c>
      <c r="F15" s="288" t="s">
        <v>7151</v>
      </c>
      <c r="G15" s="288" t="s">
        <v>8016</v>
      </c>
      <c r="H15" s="288" t="s">
        <v>8017</v>
      </c>
      <c r="I15" s="288" t="s">
        <v>326</v>
      </c>
      <c r="J15" s="288" t="s">
        <v>8018</v>
      </c>
      <c r="K15" s="288" t="s">
        <v>320</v>
      </c>
      <c r="L15" s="288" t="s">
        <v>7622</v>
      </c>
      <c r="M15" s="288" t="s">
        <v>7651</v>
      </c>
      <c r="N15" s="288" t="s">
        <v>7652</v>
      </c>
      <c r="O15" s="289" t="s">
        <v>8019</v>
      </c>
      <c r="P15" s="288" t="s">
        <v>8020</v>
      </c>
      <c r="Q15" s="288" t="s">
        <v>8021</v>
      </c>
    </row>
    <row r="16" spans="1:17" ht="12" customHeight="1">
      <c r="A16" s="290"/>
      <c r="B16" s="290"/>
      <c r="C16" s="290"/>
      <c r="D16" s="291"/>
      <c r="E16" s="291"/>
      <c r="F16" s="291"/>
      <c r="G16" s="291"/>
      <c r="H16" s="290"/>
      <c r="I16" s="290"/>
      <c r="J16" s="290"/>
      <c r="K16" s="290"/>
      <c r="L16" s="292"/>
      <c r="M16" s="292"/>
      <c r="N16" s="292"/>
      <c r="O16" s="290"/>
      <c r="P16" s="290"/>
      <c r="Q16" s="290"/>
    </row>
    <row r="17" spans="1:17" ht="12" customHeight="1">
      <c r="A17" s="290"/>
      <c r="B17" s="290"/>
      <c r="C17" s="290"/>
      <c r="D17" s="291"/>
      <c r="E17" s="291"/>
      <c r="F17" s="291"/>
      <c r="G17" s="291"/>
      <c r="H17" s="290"/>
      <c r="I17" s="290"/>
      <c r="J17" s="290"/>
      <c r="K17" s="290"/>
      <c r="L17" s="292"/>
      <c r="M17" s="292"/>
      <c r="N17" s="292"/>
      <c r="O17" s="290"/>
      <c r="P17" s="290"/>
      <c r="Q17" s="290"/>
    </row>
    <row r="18" spans="1:17" ht="12" customHeight="1">
      <c r="A18" s="290"/>
      <c r="B18" s="290"/>
      <c r="C18" s="290"/>
      <c r="D18" s="291"/>
      <c r="E18" s="291"/>
      <c r="F18" s="291"/>
      <c r="G18" s="291"/>
      <c r="H18" s="290"/>
      <c r="I18" s="290"/>
      <c r="J18" s="290"/>
      <c r="K18" s="290"/>
      <c r="L18" s="292"/>
      <c r="M18" s="292"/>
      <c r="N18" s="292"/>
      <c r="O18" s="290"/>
      <c r="P18" s="290"/>
      <c r="Q18" s="290"/>
    </row>
    <row r="19" spans="1:17" ht="12" customHeight="1">
      <c r="A19" s="290"/>
      <c r="B19" s="290"/>
      <c r="C19" s="290"/>
      <c r="D19" s="291"/>
      <c r="E19" s="291"/>
      <c r="F19" s="291"/>
      <c r="G19" s="291"/>
      <c r="H19" s="290"/>
      <c r="I19" s="290"/>
      <c r="J19" s="290"/>
      <c r="K19" s="290"/>
      <c r="L19" s="292"/>
      <c r="M19" s="292"/>
      <c r="N19" s="292"/>
      <c r="O19" s="290"/>
      <c r="P19" s="290"/>
      <c r="Q19" s="290"/>
    </row>
    <row r="20" spans="1:17" ht="12" customHeight="1">
      <c r="A20" s="290"/>
      <c r="B20" s="290"/>
      <c r="C20" s="290"/>
      <c r="D20" s="291"/>
      <c r="E20" s="291"/>
      <c r="F20" s="291"/>
      <c r="G20" s="291"/>
      <c r="H20" s="290"/>
      <c r="I20" s="290"/>
      <c r="J20" s="290"/>
      <c r="K20" s="290"/>
      <c r="L20" s="292"/>
      <c r="M20" s="292"/>
      <c r="N20" s="292"/>
      <c r="O20" s="290"/>
      <c r="P20" s="290"/>
      <c r="Q20" s="290"/>
    </row>
    <row r="21" spans="1:17" ht="12" customHeight="1">
      <c r="A21" s="290"/>
      <c r="B21" s="290"/>
      <c r="C21" s="290"/>
      <c r="D21" s="291"/>
      <c r="E21" s="291"/>
      <c r="F21" s="291"/>
      <c r="G21" s="291"/>
      <c r="H21" s="290"/>
      <c r="I21" s="290"/>
      <c r="J21" s="290"/>
      <c r="K21" s="290"/>
      <c r="L21" s="292"/>
      <c r="M21" s="292"/>
      <c r="N21" s="292"/>
      <c r="O21" s="290"/>
      <c r="P21" s="290"/>
      <c r="Q21" s="290"/>
    </row>
    <row r="22" spans="1:17" ht="12" customHeight="1">
      <c r="A22" s="290"/>
      <c r="B22" s="290"/>
      <c r="C22" s="290"/>
      <c r="D22" s="291"/>
      <c r="E22" s="291"/>
      <c r="F22" s="291"/>
      <c r="G22" s="291"/>
      <c r="H22" s="290"/>
      <c r="I22" s="290"/>
      <c r="J22" s="290"/>
      <c r="K22" s="290"/>
      <c r="L22" s="292"/>
      <c r="M22" s="292"/>
      <c r="N22" s="292"/>
      <c r="O22" s="290"/>
      <c r="P22" s="290"/>
      <c r="Q22" s="290"/>
    </row>
    <row r="23" spans="1:17" ht="12" customHeight="1">
      <c r="A23" s="290"/>
      <c r="B23" s="290"/>
      <c r="C23" s="290"/>
      <c r="D23" s="291"/>
      <c r="E23" s="291"/>
      <c r="F23" s="291"/>
      <c r="G23" s="291"/>
      <c r="H23" s="290"/>
      <c r="I23" s="290"/>
      <c r="J23" s="290"/>
      <c r="K23" s="290"/>
      <c r="L23" s="292"/>
      <c r="M23" s="292"/>
      <c r="N23" s="292"/>
      <c r="O23" s="290"/>
      <c r="P23" s="290"/>
      <c r="Q23" s="290"/>
    </row>
    <row r="24" spans="1:17" ht="12" customHeight="1">
      <c r="A24" s="290"/>
      <c r="B24" s="290"/>
      <c r="C24" s="290"/>
      <c r="D24" s="291"/>
      <c r="E24" s="291"/>
      <c r="F24" s="291"/>
      <c r="G24" s="291"/>
      <c r="H24" s="290"/>
      <c r="I24" s="290"/>
      <c r="J24" s="290"/>
      <c r="K24" s="290"/>
      <c r="L24" s="292"/>
      <c r="M24" s="292"/>
      <c r="N24" s="292"/>
      <c r="O24" s="290"/>
      <c r="P24" s="290"/>
      <c r="Q24" s="290"/>
    </row>
    <row r="25" spans="1:17" ht="12" customHeight="1">
      <c r="A25" s="290"/>
      <c r="B25" s="290"/>
      <c r="C25" s="290"/>
      <c r="D25" s="291"/>
      <c r="E25" s="291"/>
      <c r="F25" s="291"/>
      <c r="G25" s="291"/>
      <c r="H25" s="290"/>
      <c r="I25" s="290"/>
      <c r="J25" s="290"/>
      <c r="K25" s="290"/>
      <c r="L25" s="292"/>
      <c r="M25" s="292"/>
      <c r="N25" s="292"/>
      <c r="O25" s="290"/>
      <c r="P25" s="290"/>
      <c r="Q25" s="290"/>
    </row>
    <row r="26" spans="1:17" ht="12" customHeight="1">
      <c r="A26" s="290"/>
      <c r="B26" s="290"/>
      <c r="C26" s="290"/>
      <c r="D26" s="291"/>
      <c r="E26" s="291"/>
      <c r="F26" s="291"/>
      <c r="G26" s="291"/>
      <c r="H26" s="290"/>
      <c r="I26" s="290"/>
      <c r="J26" s="290"/>
      <c r="K26" s="290"/>
      <c r="L26" s="292"/>
      <c r="M26" s="292"/>
      <c r="N26" s="292"/>
      <c r="O26" s="290"/>
      <c r="P26" s="290"/>
      <c r="Q26" s="290"/>
    </row>
    <row r="27" spans="1:17" ht="12" customHeight="1">
      <c r="A27" s="290"/>
      <c r="B27" s="290"/>
      <c r="C27" s="290"/>
      <c r="D27" s="291"/>
      <c r="E27" s="291"/>
      <c r="F27" s="291"/>
      <c r="G27" s="291"/>
      <c r="H27" s="290"/>
      <c r="I27" s="290"/>
      <c r="J27" s="290"/>
      <c r="K27" s="290"/>
      <c r="L27" s="292"/>
      <c r="M27" s="292"/>
      <c r="N27" s="292"/>
      <c r="O27" s="290"/>
      <c r="P27" s="290"/>
      <c r="Q27" s="290"/>
    </row>
    <row r="28" spans="1:17" ht="12" customHeight="1">
      <c r="A28" s="290"/>
      <c r="B28" s="290"/>
      <c r="C28" s="290"/>
      <c r="D28" s="291"/>
      <c r="E28" s="291"/>
      <c r="F28" s="291"/>
      <c r="G28" s="291"/>
      <c r="H28" s="290"/>
      <c r="I28" s="290"/>
      <c r="J28" s="290"/>
      <c r="K28" s="290"/>
      <c r="L28" s="292"/>
      <c r="M28" s="292"/>
      <c r="N28" s="292"/>
      <c r="O28" s="290"/>
      <c r="P28" s="290"/>
      <c r="Q28" s="290"/>
    </row>
    <row r="29" spans="1:17" ht="12" customHeight="1">
      <c r="A29" s="290"/>
      <c r="B29" s="290"/>
      <c r="C29" s="290"/>
      <c r="D29" s="291"/>
      <c r="E29" s="291"/>
      <c r="F29" s="291"/>
      <c r="G29" s="291"/>
      <c r="H29" s="290"/>
      <c r="I29" s="290"/>
      <c r="J29" s="290"/>
      <c r="K29" s="290"/>
      <c r="L29" s="292"/>
      <c r="M29" s="292"/>
      <c r="N29" s="292"/>
      <c r="O29" s="290"/>
      <c r="P29" s="290"/>
      <c r="Q29" s="290"/>
    </row>
    <row r="30" spans="1:17" ht="12" customHeight="1">
      <c r="A30" s="290"/>
      <c r="B30" s="290"/>
      <c r="C30" s="290"/>
      <c r="D30" s="291"/>
      <c r="E30" s="291"/>
      <c r="F30" s="291"/>
      <c r="G30" s="291"/>
      <c r="H30" s="290"/>
      <c r="I30" s="290"/>
      <c r="J30" s="290"/>
      <c r="K30" s="290"/>
      <c r="L30" s="292"/>
      <c r="M30" s="292"/>
      <c r="N30" s="292"/>
      <c r="O30" s="290"/>
      <c r="P30" s="290"/>
      <c r="Q30" s="290"/>
    </row>
    <row r="31" spans="1:17" ht="12" customHeight="1">
      <c r="A31" s="290"/>
      <c r="B31" s="290"/>
      <c r="C31" s="290"/>
      <c r="D31" s="291"/>
      <c r="E31" s="291"/>
      <c r="F31" s="291"/>
      <c r="G31" s="291"/>
      <c r="H31" s="290"/>
      <c r="I31" s="290"/>
      <c r="J31" s="290"/>
      <c r="K31" s="290"/>
      <c r="L31" s="292"/>
      <c r="M31" s="292"/>
      <c r="N31" s="292"/>
      <c r="O31" s="290"/>
      <c r="P31" s="290"/>
      <c r="Q31" s="290"/>
    </row>
    <row r="32" spans="1:17" ht="12" customHeight="1">
      <c r="A32" s="290"/>
      <c r="B32" s="290"/>
      <c r="C32" s="290"/>
      <c r="D32" s="291"/>
      <c r="E32" s="291"/>
      <c r="F32" s="291"/>
      <c r="G32" s="291"/>
      <c r="H32" s="290"/>
      <c r="I32" s="290"/>
      <c r="J32" s="290"/>
      <c r="K32" s="290"/>
      <c r="L32" s="292"/>
      <c r="M32" s="292"/>
      <c r="N32" s="292"/>
      <c r="O32" s="290"/>
      <c r="P32" s="290"/>
      <c r="Q32" s="290"/>
    </row>
    <row r="33" spans="1:17" ht="12" customHeight="1">
      <c r="A33" s="290"/>
      <c r="B33" s="290"/>
      <c r="C33" s="290"/>
      <c r="D33" s="291"/>
      <c r="E33" s="291"/>
      <c r="F33" s="291"/>
      <c r="G33" s="291"/>
      <c r="H33" s="290"/>
      <c r="I33" s="290"/>
      <c r="J33" s="290"/>
      <c r="K33" s="290"/>
      <c r="L33" s="292"/>
      <c r="M33" s="292"/>
      <c r="N33" s="292"/>
      <c r="O33" s="290"/>
      <c r="P33" s="290"/>
      <c r="Q33" s="290"/>
    </row>
    <row r="34" spans="1:17" ht="12" customHeight="1">
      <c r="A34" s="290"/>
      <c r="B34" s="290"/>
      <c r="C34" s="290"/>
      <c r="D34" s="291"/>
      <c r="E34" s="291"/>
      <c r="F34" s="291"/>
      <c r="G34" s="291"/>
      <c r="H34" s="290"/>
      <c r="I34" s="290"/>
      <c r="J34" s="290"/>
      <c r="K34" s="290"/>
      <c r="L34" s="292"/>
      <c r="M34" s="292"/>
      <c r="N34" s="292"/>
      <c r="O34" s="290"/>
      <c r="P34" s="290"/>
      <c r="Q34" s="290"/>
    </row>
    <row r="35" spans="1:17" ht="12" customHeight="1">
      <c r="A35" s="290"/>
      <c r="B35" s="290"/>
      <c r="C35" s="290"/>
      <c r="D35" s="291"/>
      <c r="E35" s="291"/>
      <c r="F35" s="291"/>
      <c r="G35" s="291"/>
      <c r="H35" s="290"/>
      <c r="I35" s="290"/>
      <c r="J35" s="290"/>
      <c r="K35" s="290"/>
      <c r="L35" s="292"/>
      <c r="M35" s="292"/>
      <c r="N35" s="292"/>
      <c r="O35" s="290"/>
      <c r="P35" s="290"/>
      <c r="Q35" s="290"/>
    </row>
    <row r="36" spans="1:17" ht="12" customHeight="1">
      <c r="A36" s="290"/>
      <c r="B36" s="290"/>
      <c r="C36" s="290"/>
      <c r="D36" s="291"/>
      <c r="E36" s="291"/>
      <c r="F36" s="291"/>
      <c r="G36" s="291"/>
      <c r="H36" s="290"/>
      <c r="I36" s="290"/>
      <c r="J36" s="290"/>
      <c r="K36" s="290"/>
      <c r="L36" s="292"/>
      <c r="M36" s="292"/>
      <c r="N36" s="292"/>
      <c r="O36" s="290"/>
      <c r="P36" s="290"/>
      <c r="Q36" s="290"/>
    </row>
    <row r="37" spans="1:17" ht="12" customHeight="1">
      <c r="A37" s="290"/>
      <c r="B37" s="290"/>
      <c r="C37" s="290"/>
      <c r="D37" s="291"/>
      <c r="E37" s="291"/>
      <c r="F37" s="291"/>
      <c r="G37" s="291"/>
      <c r="H37" s="290"/>
      <c r="I37" s="290"/>
      <c r="J37" s="290"/>
      <c r="K37" s="290"/>
      <c r="L37" s="292"/>
      <c r="M37" s="292"/>
      <c r="N37" s="292"/>
      <c r="O37" s="290"/>
      <c r="P37" s="290"/>
      <c r="Q37" s="290"/>
    </row>
    <row r="38" spans="1:17" ht="12" customHeight="1">
      <c r="A38" s="290"/>
      <c r="B38" s="290"/>
      <c r="C38" s="290"/>
      <c r="D38" s="291"/>
      <c r="E38" s="291"/>
      <c r="F38" s="291"/>
      <c r="G38" s="291"/>
      <c r="H38" s="290"/>
      <c r="I38" s="290"/>
      <c r="J38" s="290"/>
      <c r="K38" s="290"/>
      <c r="L38" s="292"/>
      <c r="M38" s="292"/>
      <c r="N38" s="292"/>
      <c r="O38" s="290"/>
      <c r="P38" s="290"/>
      <c r="Q38" s="290"/>
    </row>
    <row r="39" spans="1:17" ht="12" customHeight="1">
      <c r="A39" s="290"/>
      <c r="B39" s="290"/>
      <c r="C39" s="290"/>
      <c r="D39" s="291"/>
      <c r="E39" s="291"/>
      <c r="F39" s="291"/>
      <c r="G39" s="291"/>
      <c r="H39" s="290"/>
      <c r="I39" s="290"/>
      <c r="J39" s="290"/>
      <c r="K39" s="290"/>
      <c r="L39" s="292"/>
      <c r="M39" s="292"/>
      <c r="N39" s="292"/>
      <c r="O39" s="290"/>
      <c r="P39" s="290"/>
      <c r="Q39" s="290"/>
    </row>
    <row r="40" spans="1:17" ht="12" customHeight="1">
      <c r="A40" s="290"/>
      <c r="B40" s="290"/>
      <c r="C40" s="290"/>
      <c r="D40" s="291"/>
      <c r="E40" s="291"/>
      <c r="F40" s="291"/>
      <c r="G40" s="291"/>
      <c r="H40" s="290"/>
      <c r="I40" s="290"/>
      <c r="J40" s="290"/>
      <c r="K40" s="290"/>
      <c r="L40" s="292"/>
      <c r="M40" s="292"/>
      <c r="N40" s="292"/>
      <c r="O40" s="290"/>
      <c r="P40" s="290"/>
      <c r="Q40" s="290"/>
    </row>
    <row r="41" spans="1:17" ht="12" customHeight="1">
      <c r="A41" s="290"/>
      <c r="B41" s="290"/>
      <c r="C41" s="290"/>
      <c r="D41" s="291"/>
      <c r="E41" s="291"/>
      <c r="F41" s="291"/>
      <c r="G41" s="291"/>
      <c r="H41" s="290"/>
      <c r="I41" s="290"/>
      <c r="J41" s="290"/>
      <c r="K41" s="290"/>
      <c r="L41" s="292"/>
      <c r="M41" s="292"/>
      <c r="N41" s="292"/>
      <c r="O41" s="290"/>
      <c r="P41" s="290"/>
      <c r="Q41" s="290"/>
    </row>
    <row r="42" spans="1:17" ht="12" customHeight="1">
      <c r="A42" s="290"/>
      <c r="B42" s="290"/>
      <c r="C42" s="290"/>
      <c r="D42" s="291"/>
      <c r="E42" s="291"/>
      <c r="F42" s="291"/>
      <c r="G42" s="291"/>
      <c r="H42" s="290"/>
      <c r="I42" s="290"/>
      <c r="J42" s="290"/>
      <c r="K42" s="290"/>
      <c r="L42" s="292"/>
      <c r="M42" s="292"/>
      <c r="N42" s="292"/>
      <c r="O42" s="290"/>
      <c r="P42" s="290"/>
      <c r="Q42" s="290"/>
    </row>
    <row r="43" spans="1:17" ht="12" customHeight="1">
      <c r="A43" s="290"/>
      <c r="B43" s="290"/>
      <c r="C43" s="290"/>
      <c r="D43" s="291"/>
      <c r="E43" s="291"/>
      <c r="F43" s="291"/>
      <c r="G43" s="291"/>
      <c r="H43" s="290"/>
      <c r="I43" s="290"/>
      <c r="J43" s="290"/>
      <c r="K43" s="290"/>
      <c r="L43" s="292"/>
      <c r="M43" s="292"/>
      <c r="N43" s="292"/>
      <c r="O43" s="290"/>
      <c r="P43" s="290"/>
      <c r="Q43" s="290"/>
    </row>
    <row r="44" spans="1:17" ht="12" customHeight="1">
      <c r="A44" s="290"/>
      <c r="B44" s="290"/>
      <c r="C44" s="290"/>
      <c r="D44" s="291"/>
      <c r="E44" s="291"/>
      <c r="F44" s="291"/>
      <c r="G44" s="291"/>
      <c r="H44" s="290"/>
      <c r="I44" s="290"/>
      <c r="J44" s="290"/>
      <c r="K44" s="290"/>
      <c r="L44" s="292"/>
      <c r="M44" s="292"/>
      <c r="N44" s="292"/>
      <c r="O44" s="290"/>
      <c r="P44" s="290"/>
      <c r="Q44" s="290"/>
    </row>
    <row r="45" spans="1:17" ht="12" customHeight="1">
      <c r="A45" s="290"/>
      <c r="B45" s="290"/>
      <c r="C45" s="290"/>
      <c r="D45" s="291"/>
      <c r="E45" s="291"/>
      <c r="F45" s="291"/>
      <c r="G45" s="291"/>
      <c r="H45" s="290"/>
      <c r="I45" s="290"/>
      <c r="J45" s="290"/>
      <c r="K45" s="290"/>
      <c r="L45" s="292"/>
      <c r="M45" s="292"/>
      <c r="N45" s="292"/>
      <c r="O45" s="290"/>
      <c r="P45" s="290"/>
      <c r="Q45" s="290"/>
    </row>
    <row r="46" spans="1:17" ht="12" customHeight="1">
      <c r="A46" s="290"/>
      <c r="B46" s="290"/>
      <c r="C46" s="290"/>
      <c r="D46" s="291"/>
      <c r="E46" s="291"/>
      <c r="F46" s="291"/>
      <c r="G46" s="291"/>
      <c r="H46" s="290"/>
      <c r="I46" s="290"/>
      <c r="J46" s="290"/>
      <c r="K46" s="290"/>
      <c r="L46" s="292"/>
      <c r="M46" s="292"/>
      <c r="N46" s="292"/>
      <c r="O46" s="290"/>
      <c r="P46" s="290"/>
      <c r="Q46" s="290"/>
    </row>
    <row r="47" spans="1:17" ht="12" customHeight="1">
      <c r="A47" s="290"/>
      <c r="B47" s="290"/>
      <c r="C47" s="290"/>
      <c r="D47" s="291"/>
      <c r="E47" s="291"/>
      <c r="F47" s="291"/>
      <c r="G47" s="291"/>
      <c r="H47" s="290"/>
      <c r="I47" s="290"/>
      <c r="J47" s="290"/>
      <c r="K47" s="290"/>
      <c r="L47" s="292"/>
      <c r="M47" s="292"/>
      <c r="N47" s="292"/>
      <c r="O47" s="290"/>
      <c r="P47" s="290"/>
      <c r="Q47" s="290"/>
    </row>
    <row r="48" spans="1:17" ht="12" customHeight="1">
      <c r="A48" s="290"/>
      <c r="B48" s="290"/>
      <c r="C48" s="290"/>
      <c r="D48" s="291"/>
      <c r="E48" s="291"/>
      <c r="F48" s="291"/>
      <c r="G48" s="291"/>
      <c r="H48" s="290"/>
      <c r="I48" s="290"/>
      <c r="J48" s="290"/>
      <c r="K48" s="290"/>
      <c r="L48" s="292"/>
      <c r="M48" s="292"/>
      <c r="N48" s="292"/>
      <c r="O48" s="290"/>
      <c r="P48" s="290"/>
      <c r="Q48" s="290"/>
    </row>
    <row r="49" spans="1:17" ht="12" customHeight="1">
      <c r="A49" s="290"/>
      <c r="B49" s="290"/>
      <c r="C49" s="290"/>
      <c r="D49" s="291"/>
      <c r="E49" s="291"/>
      <c r="F49" s="291"/>
      <c r="G49" s="291"/>
      <c r="H49" s="290"/>
      <c r="I49" s="290"/>
      <c r="J49" s="290"/>
      <c r="K49" s="290"/>
      <c r="L49" s="292"/>
      <c r="M49" s="292"/>
      <c r="N49" s="292"/>
      <c r="O49" s="290"/>
      <c r="P49" s="290"/>
      <c r="Q49" s="290"/>
    </row>
    <row r="50" spans="1:17" ht="12" customHeight="1">
      <c r="A50" s="290"/>
      <c r="B50" s="290"/>
      <c r="C50" s="290"/>
      <c r="D50" s="291"/>
      <c r="E50" s="291"/>
      <c r="F50" s="291"/>
      <c r="G50" s="291"/>
      <c r="H50" s="290"/>
      <c r="I50" s="290"/>
      <c r="J50" s="290"/>
      <c r="K50" s="290"/>
      <c r="L50" s="292"/>
      <c r="M50" s="292"/>
      <c r="N50" s="292"/>
      <c r="O50" s="290"/>
      <c r="P50" s="290"/>
      <c r="Q50" s="290"/>
    </row>
    <row r="51" spans="1:17" ht="12" customHeight="1">
      <c r="A51" s="290"/>
      <c r="B51" s="290"/>
      <c r="C51" s="290"/>
      <c r="D51" s="291"/>
      <c r="E51" s="291"/>
      <c r="F51" s="291"/>
      <c r="G51" s="291"/>
      <c r="H51" s="290"/>
      <c r="I51" s="290"/>
      <c r="J51" s="290"/>
      <c r="K51" s="290"/>
      <c r="L51" s="292"/>
      <c r="M51" s="292"/>
      <c r="N51" s="292"/>
      <c r="O51" s="290"/>
      <c r="P51" s="290"/>
      <c r="Q51" s="290"/>
    </row>
    <row r="52" spans="1:17" ht="12" customHeight="1">
      <c r="A52" s="290"/>
      <c r="B52" s="290"/>
      <c r="C52" s="290"/>
      <c r="D52" s="291"/>
      <c r="E52" s="291"/>
      <c r="F52" s="291"/>
      <c r="G52" s="291"/>
      <c r="H52" s="290"/>
      <c r="I52" s="290"/>
      <c r="J52" s="290"/>
      <c r="K52" s="290"/>
      <c r="L52" s="292"/>
      <c r="M52" s="292"/>
      <c r="N52" s="292"/>
      <c r="O52" s="290"/>
      <c r="P52" s="290"/>
      <c r="Q52" s="290"/>
    </row>
    <row r="53" spans="1:17" ht="12" customHeight="1">
      <c r="A53" s="290"/>
      <c r="B53" s="290"/>
      <c r="C53" s="290"/>
      <c r="D53" s="291"/>
      <c r="E53" s="291"/>
      <c r="F53" s="291"/>
      <c r="G53" s="291"/>
      <c r="H53" s="290"/>
      <c r="I53" s="290"/>
      <c r="J53" s="290"/>
      <c r="K53" s="290"/>
      <c r="L53" s="292"/>
      <c r="M53" s="292"/>
      <c r="N53" s="292"/>
      <c r="O53" s="290"/>
      <c r="P53" s="290"/>
      <c r="Q53" s="290"/>
    </row>
    <row r="54" spans="1:17" ht="12" customHeight="1">
      <c r="A54" s="290"/>
      <c r="B54" s="290"/>
      <c r="C54" s="290"/>
      <c r="D54" s="291"/>
      <c r="E54" s="291"/>
      <c r="F54" s="291"/>
      <c r="G54" s="291"/>
      <c r="H54" s="290"/>
      <c r="I54" s="290"/>
      <c r="J54" s="290"/>
      <c r="K54" s="290"/>
      <c r="L54" s="292"/>
      <c r="M54" s="292"/>
      <c r="N54" s="292"/>
      <c r="O54" s="290"/>
      <c r="P54" s="290"/>
      <c r="Q54" s="290"/>
    </row>
    <row r="55" spans="1:17" ht="12" customHeight="1">
      <c r="A55" s="290"/>
      <c r="B55" s="290"/>
      <c r="C55" s="290"/>
      <c r="D55" s="291"/>
      <c r="E55" s="291"/>
      <c r="F55" s="291"/>
      <c r="G55" s="291"/>
      <c r="H55" s="290"/>
      <c r="I55" s="290"/>
      <c r="J55" s="290"/>
      <c r="K55" s="290"/>
      <c r="L55" s="292"/>
      <c r="M55" s="292"/>
      <c r="N55" s="292"/>
      <c r="O55" s="290"/>
      <c r="P55" s="290"/>
      <c r="Q55" s="290"/>
    </row>
    <row r="56" spans="1:17" ht="12" customHeight="1">
      <c r="A56" s="290"/>
      <c r="B56" s="290"/>
      <c r="C56" s="290"/>
      <c r="D56" s="291"/>
      <c r="E56" s="291"/>
      <c r="F56" s="291"/>
      <c r="G56" s="291"/>
      <c r="H56" s="290"/>
      <c r="I56" s="290"/>
      <c r="J56" s="290"/>
      <c r="K56" s="290"/>
      <c r="L56" s="292"/>
      <c r="M56" s="292"/>
      <c r="N56" s="292"/>
      <c r="O56" s="290"/>
      <c r="P56" s="290"/>
      <c r="Q56" s="290"/>
    </row>
    <row r="57" spans="1:17" ht="12" customHeight="1">
      <c r="A57" s="290"/>
      <c r="B57" s="290"/>
      <c r="C57" s="290"/>
      <c r="D57" s="291"/>
      <c r="E57" s="291"/>
      <c r="F57" s="291"/>
      <c r="G57" s="291"/>
      <c r="H57" s="290"/>
      <c r="I57" s="290"/>
      <c r="J57" s="290"/>
      <c r="K57" s="290"/>
      <c r="L57" s="292"/>
      <c r="M57" s="292"/>
      <c r="N57" s="292"/>
      <c r="O57" s="290"/>
      <c r="P57" s="290"/>
      <c r="Q57" s="290"/>
    </row>
    <row r="58" spans="1:17" ht="12" customHeight="1">
      <c r="A58" s="290"/>
      <c r="B58" s="290"/>
      <c r="C58" s="290"/>
      <c r="D58" s="291"/>
      <c r="E58" s="291"/>
      <c r="F58" s="291"/>
      <c r="G58" s="291"/>
      <c r="H58" s="290"/>
      <c r="I58" s="290"/>
      <c r="J58" s="290"/>
      <c r="K58" s="290"/>
      <c r="L58" s="292"/>
      <c r="M58" s="292"/>
      <c r="N58" s="292"/>
      <c r="O58" s="290"/>
      <c r="P58" s="290"/>
      <c r="Q58" s="290"/>
    </row>
    <row r="59" spans="1:17" ht="12" customHeight="1">
      <c r="A59" s="290"/>
      <c r="B59" s="290"/>
      <c r="C59" s="290"/>
      <c r="D59" s="291"/>
      <c r="E59" s="291"/>
      <c r="F59" s="291"/>
      <c r="G59" s="291"/>
      <c r="H59" s="290"/>
      <c r="I59" s="290"/>
      <c r="J59" s="290"/>
      <c r="K59" s="290"/>
      <c r="L59" s="292"/>
      <c r="M59" s="292"/>
      <c r="N59" s="292"/>
      <c r="O59" s="290"/>
      <c r="P59" s="290"/>
      <c r="Q59" s="290"/>
    </row>
    <row r="60" spans="1:17" ht="12" customHeight="1">
      <c r="A60" s="290"/>
      <c r="B60" s="290"/>
      <c r="C60" s="290"/>
      <c r="D60" s="291"/>
      <c r="E60" s="291"/>
      <c r="F60" s="291"/>
      <c r="G60" s="291"/>
      <c r="H60" s="290"/>
      <c r="I60" s="290"/>
      <c r="J60" s="290"/>
      <c r="K60" s="290"/>
      <c r="L60" s="292"/>
      <c r="M60" s="292"/>
      <c r="N60" s="292"/>
      <c r="O60" s="290"/>
      <c r="P60" s="290"/>
      <c r="Q60" s="290"/>
    </row>
    <row r="61" spans="1:17" ht="12" customHeight="1">
      <c r="A61" s="290"/>
      <c r="B61" s="290"/>
      <c r="C61" s="290"/>
      <c r="D61" s="291"/>
      <c r="E61" s="291"/>
      <c r="F61" s="291"/>
      <c r="G61" s="291"/>
      <c r="H61" s="290"/>
      <c r="I61" s="290"/>
      <c r="J61" s="290"/>
      <c r="K61" s="290"/>
      <c r="L61" s="292"/>
      <c r="M61" s="292"/>
      <c r="N61" s="292"/>
      <c r="O61" s="290"/>
      <c r="P61" s="290"/>
      <c r="Q61" s="290"/>
    </row>
    <row r="62" spans="1:17" ht="12" customHeight="1">
      <c r="A62" s="290"/>
      <c r="B62" s="290"/>
      <c r="C62" s="290"/>
      <c r="D62" s="291"/>
      <c r="E62" s="291"/>
      <c r="F62" s="291"/>
      <c r="G62" s="291"/>
      <c r="H62" s="290"/>
      <c r="I62" s="290"/>
      <c r="J62" s="290"/>
      <c r="K62" s="290"/>
      <c r="L62" s="292"/>
      <c r="M62" s="292"/>
      <c r="N62" s="292"/>
      <c r="O62" s="290"/>
      <c r="P62" s="290"/>
      <c r="Q62" s="290"/>
    </row>
    <row r="63" spans="1:17" ht="12" customHeight="1">
      <c r="A63" s="290"/>
      <c r="B63" s="290"/>
      <c r="C63" s="290"/>
      <c r="D63" s="291"/>
      <c r="E63" s="291"/>
      <c r="F63" s="291"/>
      <c r="G63" s="291"/>
      <c r="H63" s="290"/>
      <c r="I63" s="290"/>
      <c r="J63" s="290"/>
      <c r="K63" s="290"/>
      <c r="L63" s="292"/>
      <c r="M63" s="292"/>
      <c r="N63" s="292"/>
      <c r="O63" s="290"/>
      <c r="P63" s="290"/>
      <c r="Q63" s="290"/>
    </row>
    <row r="64" spans="1:17" ht="12" customHeight="1">
      <c r="A64" s="290"/>
      <c r="B64" s="290"/>
      <c r="C64" s="290"/>
      <c r="D64" s="291"/>
      <c r="E64" s="291"/>
      <c r="F64" s="291"/>
      <c r="G64" s="291"/>
      <c r="H64" s="290"/>
      <c r="I64" s="290"/>
      <c r="J64" s="290"/>
      <c r="K64" s="290"/>
      <c r="L64" s="292"/>
      <c r="M64" s="292"/>
      <c r="N64" s="292"/>
      <c r="O64" s="290"/>
      <c r="P64" s="290"/>
      <c r="Q64" s="290"/>
    </row>
    <row r="65" spans="1:17" ht="12" customHeight="1">
      <c r="A65" s="290"/>
      <c r="B65" s="290"/>
      <c r="C65" s="290"/>
      <c r="D65" s="291"/>
      <c r="E65" s="291"/>
      <c r="F65" s="291"/>
      <c r="G65" s="291"/>
      <c r="H65" s="290"/>
      <c r="I65" s="290"/>
      <c r="J65" s="290"/>
      <c r="K65" s="290"/>
      <c r="L65" s="292"/>
      <c r="M65" s="292"/>
      <c r="N65" s="292"/>
      <c r="O65" s="290"/>
      <c r="P65" s="290"/>
      <c r="Q65" s="290"/>
    </row>
    <row r="66" spans="1:17" ht="12" customHeight="1">
      <c r="A66" s="290"/>
      <c r="B66" s="290"/>
      <c r="C66" s="290"/>
      <c r="D66" s="291"/>
      <c r="E66" s="291"/>
      <c r="F66" s="291"/>
      <c r="G66" s="291"/>
      <c r="H66" s="290"/>
      <c r="I66" s="290"/>
      <c r="J66" s="290"/>
      <c r="K66" s="290"/>
      <c r="L66" s="292"/>
      <c r="M66" s="292"/>
      <c r="N66" s="292"/>
      <c r="O66" s="290"/>
      <c r="P66" s="290"/>
      <c r="Q66" s="290"/>
    </row>
    <row r="67" spans="1:17" ht="12" customHeight="1">
      <c r="A67" s="290"/>
      <c r="B67" s="290"/>
      <c r="C67" s="290"/>
      <c r="D67" s="291"/>
      <c r="E67" s="291"/>
      <c r="F67" s="291"/>
      <c r="G67" s="291"/>
      <c r="H67" s="290"/>
      <c r="I67" s="290"/>
      <c r="J67" s="290"/>
      <c r="K67" s="290"/>
      <c r="L67" s="292"/>
      <c r="M67" s="292"/>
      <c r="N67" s="292"/>
      <c r="O67" s="290"/>
      <c r="P67" s="290"/>
      <c r="Q67" s="290"/>
    </row>
    <row r="68" spans="1:17" ht="12" customHeight="1">
      <c r="A68" s="290"/>
      <c r="B68" s="290"/>
      <c r="C68" s="290"/>
      <c r="D68" s="291"/>
      <c r="E68" s="291"/>
      <c r="F68" s="291"/>
      <c r="G68" s="291"/>
      <c r="H68" s="290"/>
      <c r="I68" s="290"/>
      <c r="J68" s="290"/>
      <c r="K68" s="290"/>
      <c r="L68" s="292"/>
      <c r="M68" s="292"/>
      <c r="N68" s="292"/>
      <c r="O68" s="290"/>
      <c r="P68" s="290"/>
      <c r="Q68" s="290"/>
    </row>
    <row r="69" spans="1:17" ht="12" customHeight="1">
      <c r="A69" s="290"/>
      <c r="B69" s="290"/>
      <c r="C69" s="290"/>
      <c r="D69" s="291"/>
      <c r="E69" s="291"/>
      <c r="F69" s="291"/>
      <c r="G69" s="291"/>
      <c r="H69" s="290"/>
      <c r="I69" s="290"/>
      <c r="J69" s="290"/>
      <c r="K69" s="290"/>
      <c r="L69" s="292"/>
      <c r="M69" s="292"/>
      <c r="N69" s="292"/>
      <c r="O69" s="290"/>
      <c r="P69" s="290"/>
      <c r="Q69" s="290"/>
    </row>
    <row r="70" spans="1:17" ht="12" customHeight="1">
      <c r="A70" s="290"/>
      <c r="B70" s="290"/>
      <c r="C70" s="290"/>
      <c r="D70" s="291"/>
      <c r="E70" s="291"/>
      <c r="F70" s="291"/>
      <c r="G70" s="291"/>
      <c r="H70" s="290"/>
      <c r="I70" s="290"/>
      <c r="J70" s="290"/>
      <c r="K70" s="290"/>
      <c r="L70" s="292"/>
      <c r="M70" s="292"/>
      <c r="N70" s="292"/>
      <c r="O70" s="290"/>
      <c r="P70" s="290"/>
      <c r="Q70" s="290"/>
    </row>
    <row r="71" spans="1:17" ht="12" customHeight="1">
      <c r="A71" s="290"/>
      <c r="B71" s="290"/>
      <c r="C71" s="290"/>
      <c r="D71" s="291"/>
      <c r="E71" s="291"/>
      <c r="F71" s="291"/>
      <c r="G71" s="291"/>
      <c r="H71" s="290"/>
      <c r="I71" s="290"/>
      <c r="J71" s="290"/>
      <c r="K71" s="290"/>
      <c r="L71" s="292"/>
      <c r="M71" s="292"/>
      <c r="N71" s="292"/>
      <c r="O71" s="290"/>
      <c r="P71" s="290"/>
      <c r="Q71" s="290"/>
    </row>
    <row r="72" spans="1:17" ht="12" customHeight="1">
      <c r="A72" s="290"/>
      <c r="B72" s="290"/>
      <c r="C72" s="290"/>
      <c r="D72" s="291"/>
      <c r="E72" s="291"/>
      <c r="F72" s="291"/>
      <c r="G72" s="291"/>
      <c r="H72" s="290"/>
      <c r="I72" s="290"/>
      <c r="J72" s="290"/>
      <c r="K72" s="290"/>
      <c r="L72" s="292"/>
      <c r="M72" s="292"/>
      <c r="N72" s="292"/>
      <c r="O72" s="290"/>
      <c r="P72" s="290"/>
      <c r="Q72" s="290"/>
    </row>
    <row r="73" spans="1:17" ht="12" customHeight="1">
      <c r="A73" s="290"/>
      <c r="B73" s="290"/>
      <c r="C73" s="290"/>
      <c r="D73" s="291"/>
      <c r="E73" s="291"/>
      <c r="F73" s="291"/>
      <c r="G73" s="291"/>
      <c r="H73" s="290"/>
      <c r="I73" s="290"/>
      <c r="J73" s="290"/>
      <c r="K73" s="290"/>
      <c r="L73" s="292"/>
      <c r="M73" s="292"/>
      <c r="N73" s="292"/>
      <c r="O73" s="290"/>
      <c r="P73" s="290"/>
      <c r="Q73" s="290"/>
    </row>
    <row r="74" spans="1:17" ht="12" customHeight="1">
      <c r="A74" s="290"/>
      <c r="B74" s="290"/>
      <c r="C74" s="290"/>
      <c r="D74" s="291"/>
      <c r="E74" s="291"/>
      <c r="F74" s="291"/>
      <c r="G74" s="291"/>
      <c r="H74" s="290"/>
      <c r="I74" s="290"/>
      <c r="J74" s="290"/>
      <c r="K74" s="290"/>
      <c r="L74" s="292"/>
      <c r="M74" s="292"/>
      <c r="N74" s="292"/>
      <c r="O74" s="290"/>
      <c r="P74" s="290"/>
      <c r="Q74" s="290"/>
    </row>
    <row r="75" spans="1:17" ht="12" customHeight="1">
      <c r="A75" s="290"/>
      <c r="B75" s="290"/>
      <c r="C75" s="290"/>
      <c r="D75" s="291"/>
      <c r="E75" s="291"/>
      <c r="F75" s="291"/>
      <c r="G75" s="291"/>
      <c r="H75" s="290"/>
      <c r="I75" s="290"/>
      <c r="J75" s="290"/>
      <c r="K75" s="290"/>
      <c r="L75" s="292"/>
      <c r="M75" s="292"/>
      <c r="N75" s="292"/>
      <c r="O75" s="290"/>
      <c r="P75" s="290"/>
      <c r="Q75" s="290"/>
    </row>
    <row r="76" spans="1:17" ht="12" customHeight="1">
      <c r="A76" s="290"/>
      <c r="B76" s="290"/>
      <c r="C76" s="290"/>
      <c r="D76" s="291"/>
      <c r="E76" s="291"/>
      <c r="F76" s="291"/>
      <c r="G76" s="291"/>
      <c r="H76" s="290"/>
      <c r="I76" s="290"/>
      <c r="J76" s="290"/>
      <c r="K76" s="290"/>
      <c r="L76" s="292"/>
      <c r="M76" s="292"/>
      <c r="N76" s="292"/>
      <c r="O76" s="290"/>
      <c r="P76" s="290"/>
      <c r="Q76" s="290"/>
    </row>
    <row r="77" spans="1:17" ht="12" customHeight="1">
      <c r="A77" s="290"/>
      <c r="B77" s="290"/>
      <c r="C77" s="290"/>
      <c r="D77" s="291"/>
      <c r="E77" s="291"/>
      <c r="F77" s="291"/>
      <c r="G77" s="291"/>
      <c r="H77" s="290"/>
      <c r="I77" s="290"/>
      <c r="J77" s="290"/>
      <c r="K77" s="290"/>
      <c r="L77" s="292"/>
      <c r="M77" s="292"/>
      <c r="N77" s="292"/>
      <c r="O77" s="290"/>
      <c r="P77" s="290"/>
      <c r="Q77" s="290"/>
    </row>
    <row r="78" spans="1:17" ht="12" customHeight="1">
      <c r="A78" s="290"/>
      <c r="B78" s="290"/>
      <c r="C78" s="290"/>
      <c r="D78" s="291"/>
      <c r="E78" s="291"/>
      <c r="F78" s="291"/>
      <c r="G78" s="291"/>
      <c r="H78" s="290"/>
      <c r="I78" s="290"/>
      <c r="J78" s="290"/>
      <c r="K78" s="290"/>
      <c r="L78" s="292"/>
      <c r="M78" s="292"/>
      <c r="N78" s="292"/>
      <c r="O78" s="290"/>
      <c r="P78" s="290"/>
      <c r="Q78" s="290"/>
    </row>
    <row r="79" spans="1:17" ht="12" customHeight="1">
      <c r="A79" s="290"/>
      <c r="B79" s="290"/>
      <c r="C79" s="290"/>
      <c r="D79" s="291"/>
      <c r="E79" s="291"/>
      <c r="F79" s="291"/>
      <c r="G79" s="291"/>
      <c r="H79" s="290"/>
      <c r="I79" s="290"/>
      <c r="J79" s="290"/>
      <c r="K79" s="290"/>
      <c r="L79" s="292"/>
      <c r="M79" s="292"/>
      <c r="N79" s="292"/>
      <c r="O79" s="290"/>
      <c r="P79" s="290"/>
      <c r="Q79" s="290"/>
    </row>
    <row r="80" spans="1:17" ht="12" customHeight="1">
      <c r="A80" s="290"/>
      <c r="B80" s="290"/>
      <c r="C80" s="290"/>
      <c r="D80" s="291"/>
      <c r="E80" s="291"/>
      <c r="F80" s="291"/>
      <c r="G80" s="291"/>
      <c r="H80" s="290"/>
      <c r="I80" s="290"/>
      <c r="J80" s="290"/>
      <c r="K80" s="290"/>
      <c r="L80" s="292"/>
      <c r="M80" s="292"/>
      <c r="N80" s="292"/>
      <c r="O80" s="290"/>
      <c r="P80" s="290"/>
      <c r="Q80" s="290"/>
    </row>
    <row r="81" spans="1:17" ht="12" customHeight="1">
      <c r="A81" s="290"/>
      <c r="B81" s="290"/>
      <c r="C81" s="290"/>
      <c r="D81" s="291"/>
      <c r="E81" s="291"/>
      <c r="F81" s="291"/>
      <c r="G81" s="291"/>
      <c r="H81" s="290"/>
      <c r="I81" s="290"/>
      <c r="J81" s="290"/>
      <c r="K81" s="290"/>
      <c r="L81" s="292"/>
      <c r="M81" s="292"/>
      <c r="N81" s="292"/>
      <c r="O81" s="290"/>
      <c r="P81" s="290"/>
      <c r="Q81" s="290"/>
    </row>
    <row r="82" spans="1:17" ht="12" customHeight="1">
      <c r="A82" s="290"/>
      <c r="B82" s="290"/>
      <c r="C82" s="290"/>
      <c r="D82" s="291"/>
      <c r="E82" s="291"/>
      <c r="F82" s="291"/>
      <c r="G82" s="291"/>
      <c r="H82" s="290"/>
      <c r="I82" s="290"/>
      <c r="J82" s="290"/>
      <c r="K82" s="290"/>
      <c r="L82" s="292"/>
      <c r="M82" s="292"/>
      <c r="N82" s="292"/>
      <c r="O82" s="290"/>
      <c r="P82" s="290"/>
      <c r="Q82" s="290"/>
    </row>
    <row r="83" spans="1:17" ht="12" customHeight="1">
      <c r="A83" s="290"/>
      <c r="B83" s="290"/>
      <c r="C83" s="290"/>
      <c r="D83" s="291"/>
      <c r="E83" s="291"/>
      <c r="F83" s="291"/>
      <c r="G83" s="291"/>
      <c r="H83" s="290"/>
      <c r="I83" s="290"/>
      <c r="J83" s="290"/>
      <c r="K83" s="290"/>
      <c r="L83" s="292"/>
      <c r="M83" s="292"/>
      <c r="N83" s="292"/>
      <c r="O83" s="290"/>
      <c r="P83" s="290"/>
      <c r="Q83" s="290"/>
    </row>
    <row r="84" spans="1:17" ht="12" customHeight="1">
      <c r="A84" s="290"/>
      <c r="B84" s="290"/>
      <c r="C84" s="290"/>
      <c r="D84" s="291"/>
      <c r="E84" s="291"/>
      <c r="F84" s="291"/>
      <c r="G84" s="291"/>
      <c r="H84" s="290"/>
      <c r="I84" s="290"/>
      <c r="J84" s="290"/>
      <c r="K84" s="290"/>
      <c r="L84" s="292"/>
      <c r="M84" s="292"/>
      <c r="N84" s="292"/>
      <c r="O84" s="290"/>
      <c r="P84" s="290"/>
      <c r="Q84" s="290"/>
    </row>
    <row r="85" spans="1:17" ht="12" customHeight="1">
      <c r="A85" s="290"/>
      <c r="B85" s="290"/>
      <c r="C85" s="290"/>
      <c r="D85" s="291"/>
      <c r="E85" s="291"/>
      <c r="F85" s="291"/>
      <c r="G85" s="291"/>
      <c r="H85" s="290"/>
      <c r="I85" s="290"/>
      <c r="J85" s="290"/>
      <c r="K85" s="290"/>
      <c r="L85" s="292"/>
      <c r="M85" s="292"/>
      <c r="N85" s="292"/>
      <c r="O85" s="290"/>
      <c r="P85" s="290"/>
      <c r="Q85" s="290"/>
    </row>
    <row r="86" spans="1:17" ht="12" customHeight="1">
      <c r="A86" s="290"/>
      <c r="B86" s="290"/>
      <c r="C86" s="290"/>
      <c r="D86" s="291"/>
      <c r="E86" s="291"/>
      <c r="F86" s="291"/>
      <c r="G86" s="291"/>
      <c r="H86" s="290"/>
      <c r="I86" s="290"/>
      <c r="J86" s="290"/>
      <c r="K86" s="290"/>
      <c r="L86" s="292"/>
      <c r="M86" s="292"/>
      <c r="N86" s="292"/>
      <c r="O86" s="290"/>
      <c r="P86" s="290"/>
      <c r="Q86" s="290"/>
    </row>
    <row r="87" spans="1:17" ht="12" customHeight="1">
      <c r="A87" s="290"/>
      <c r="B87" s="290"/>
      <c r="C87" s="290"/>
      <c r="D87" s="291"/>
      <c r="E87" s="291"/>
      <c r="F87" s="291"/>
      <c r="G87" s="291"/>
      <c r="H87" s="290"/>
      <c r="I87" s="290"/>
      <c r="J87" s="290"/>
      <c r="K87" s="290"/>
      <c r="L87" s="292"/>
      <c r="M87" s="292"/>
      <c r="N87" s="292"/>
      <c r="O87" s="290"/>
      <c r="P87" s="290"/>
      <c r="Q87" s="290"/>
    </row>
    <row r="88" spans="1:17" ht="12" customHeight="1">
      <c r="A88" s="290"/>
      <c r="B88" s="290"/>
      <c r="C88" s="290"/>
      <c r="D88" s="291"/>
      <c r="E88" s="291"/>
      <c r="F88" s="291"/>
      <c r="G88" s="291"/>
      <c r="H88" s="290"/>
      <c r="I88" s="290"/>
      <c r="J88" s="290"/>
      <c r="K88" s="290"/>
      <c r="L88" s="292"/>
      <c r="M88" s="292"/>
      <c r="N88" s="292"/>
      <c r="O88" s="290"/>
      <c r="P88" s="290"/>
      <c r="Q88" s="290"/>
    </row>
    <row r="89" spans="1:17" ht="12" customHeight="1">
      <c r="A89" s="290"/>
      <c r="B89" s="290"/>
      <c r="C89" s="290"/>
      <c r="D89" s="291"/>
      <c r="E89" s="291"/>
      <c r="F89" s="291"/>
      <c r="G89" s="291"/>
      <c r="H89" s="290"/>
      <c r="I89" s="290"/>
      <c r="J89" s="290"/>
      <c r="K89" s="290"/>
      <c r="L89" s="292"/>
      <c r="M89" s="292"/>
      <c r="N89" s="292"/>
      <c r="O89" s="290"/>
      <c r="P89" s="290"/>
      <c r="Q89" s="290"/>
    </row>
    <row r="90" spans="1:17" ht="12" customHeight="1">
      <c r="A90" s="290"/>
      <c r="B90" s="290"/>
      <c r="C90" s="290"/>
      <c r="D90" s="291"/>
      <c r="E90" s="291"/>
      <c r="F90" s="291"/>
      <c r="G90" s="291"/>
      <c r="H90" s="290"/>
      <c r="I90" s="290"/>
      <c r="J90" s="290"/>
      <c r="K90" s="290"/>
      <c r="L90" s="292"/>
      <c r="M90" s="292"/>
      <c r="N90" s="292"/>
      <c r="O90" s="290"/>
      <c r="P90" s="290"/>
      <c r="Q90" s="290"/>
    </row>
    <row r="91" spans="1:17" ht="12" customHeight="1">
      <c r="A91" s="290"/>
      <c r="B91" s="290"/>
      <c r="C91" s="290"/>
      <c r="D91" s="291"/>
      <c r="E91" s="291"/>
      <c r="F91" s="291"/>
      <c r="G91" s="291"/>
      <c r="H91" s="290"/>
      <c r="I91" s="290"/>
      <c r="J91" s="290"/>
      <c r="K91" s="290"/>
      <c r="L91" s="292"/>
      <c r="M91" s="292"/>
      <c r="N91" s="292"/>
      <c r="O91" s="290"/>
      <c r="P91" s="290"/>
      <c r="Q91" s="290"/>
    </row>
    <row r="92" spans="1:17" ht="12" customHeight="1">
      <c r="A92" s="290"/>
      <c r="B92" s="290"/>
      <c r="C92" s="290"/>
      <c r="D92" s="291"/>
      <c r="E92" s="291"/>
      <c r="F92" s="291"/>
      <c r="G92" s="291"/>
      <c r="H92" s="290"/>
      <c r="I92" s="290"/>
      <c r="J92" s="290"/>
      <c r="K92" s="290"/>
      <c r="L92" s="292"/>
      <c r="M92" s="292"/>
      <c r="N92" s="292"/>
      <c r="O92" s="290"/>
      <c r="P92" s="290"/>
      <c r="Q92" s="290"/>
    </row>
    <row r="93" spans="1:17" ht="12" customHeight="1">
      <c r="A93" s="290"/>
      <c r="B93" s="290"/>
      <c r="C93" s="290"/>
      <c r="D93" s="291"/>
      <c r="E93" s="291"/>
      <c r="F93" s="291"/>
      <c r="G93" s="291"/>
      <c r="H93" s="290"/>
      <c r="I93" s="290"/>
      <c r="J93" s="290"/>
      <c r="K93" s="290"/>
      <c r="L93" s="292"/>
      <c r="M93" s="292"/>
      <c r="N93" s="292"/>
      <c r="O93" s="290"/>
      <c r="P93" s="290"/>
      <c r="Q93" s="290"/>
    </row>
    <row r="94" spans="1:17" ht="12" customHeight="1">
      <c r="A94" s="290"/>
      <c r="B94" s="290"/>
      <c r="C94" s="290"/>
      <c r="D94" s="291"/>
      <c r="E94" s="291"/>
      <c r="F94" s="291"/>
      <c r="G94" s="291"/>
      <c r="H94" s="290"/>
      <c r="I94" s="290"/>
      <c r="J94" s="290"/>
      <c r="K94" s="290"/>
      <c r="L94" s="292"/>
      <c r="M94" s="292"/>
      <c r="N94" s="292"/>
      <c r="O94" s="290"/>
      <c r="P94" s="290"/>
      <c r="Q94" s="290"/>
    </row>
    <row r="95" spans="1:17" ht="12" customHeight="1">
      <c r="A95" s="290"/>
      <c r="B95" s="290"/>
      <c r="C95" s="290"/>
      <c r="D95" s="291"/>
      <c r="E95" s="291"/>
      <c r="F95" s="291"/>
      <c r="G95" s="291"/>
      <c r="H95" s="290"/>
      <c r="I95" s="290"/>
      <c r="J95" s="290"/>
      <c r="K95" s="290"/>
      <c r="L95" s="292"/>
      <c r="M95" s="292"/>
      <c r="N95" s="292"/>
      <c r="O95" s="290"/>
      <c r="P95" s="290"/>
      <c r="Q95" s="290"/>
    </row>
    <row r="96" spans="1:17" ht="12" customHeight="1">
      <c r="A96" s="290"/>
      <c r="B96" s="290"/>
      <c r="C96" s="290"/>
      <c r="D96" s="291"/>
      <c r="E96" s="291"/>
      <c r="F96" s="291"/>
      <c r="G96" s="291"/>
      <c r="H96" s="290"/>
      <c r="I96" s="290"/>
      <c r="J96" s="290"/>
      <c r="K96" s="290"/>
      <c r="L96" s="292"/>
      <c r="M96" s="292"/>
      <c r="N96" s="292"/>
      <c r="O96" s="290"/>
      <c r="P96" s="290"/>
      <c r="Q96" s="290"/>
    </row>
    <row r="97" spans="1:17" ht="12" customHeight="1">
      <c r="A97" s="290"/>
      <c r="B97" s="290"/>
      <c r="C97" s="290"/>
      <c r="D97" s="291"/>
      <c r="E97" s="291"/>
      <c r="F97" s="291"/>
      <c r="G97" s="291"/>
      <c r="H97" s="290"/>
      <c r="I97" s="290"/>
      <c r="J97" s="290"/>
      <c r="K97" s="290"/>
      <c r="L97" s="292"/>
      <c r="M97" s="292"/>
      <c r="N97" s="292"/>
      <c r="O97" s="290"/>
      <c r="P97" s="290"/>
      <c r="Q97" s="290"/>
    </row>
    <row r="98" spans="1:17" ht="12" customHeight="1">
      <c r="A98" s="290"/>
      <c r="B98" s="290"/>
      <c r="C98" s="290"/>
      <c r="D98" s="291"/>
      <c r="E98" s="291"/>
      <c r="F98" s="291"/>
      <c r="G98" s="291"/>
      <c r="H98" s="290"/>
      <c r="I98" s="290"/>
      <c r="J98" s="290"/>
      <c r="K98" s="290"/>
      <c r="L98" s="292"/>
      <c r="M98" s="292"/>
      <c r="N98" s="292"/>
      <c r="O98" s="290"/>
      <c r="P98" s="290"/>
      <c r="Q98" s="290"/>
    </row>
    <row r="99" spans="1:17" ht="12" customHeight="1">
      <c r="A99" s="290"/>
      <c r="B99" s="290"/>
      <c r="C99" s="290"/>
      <c r="D99" s="291"/>
      <c r="E99" s="291"/>
      <c r="F99" s="291"/>
      <c r="G99" s="291"/>
      <c r="H99" s="290"/>
      <c r="I99" s="290"/>
      <c r="J99" s="290"/>
      <c r="K99" s="290"/>
      <c r="L99" s="292"/>
      <c r="M99" s="292"/>
      <c r="N99" s="292"/>
      <c r="O99" s="290"/>
      <c r="P99" s="290"/>
      <c r="Q99" s="290"/>
    </row>
    <row r="100" spans="1:17" ht="12" customHeight="1">
      <c r="A100" s="290"/>
      <c r="B100" s="290"/>
      <c r="C100" s="290"/>
      <c r="D100" s="291"/>
      <c r="E100" s="291"/>
      <c r="F100" s="291"/>
      <c r="G100" s="291"/>
      <c r="H100" s="290"/>
      <c r="I100" s="290"/>
      <c r="J100" s="290"/>
      <c r="K100" s="290"/>
      <c r="L100" s="292"/>
      <c r="M100" s="292"/>
      <c r="N100" s="292"/>
      <c r="O100" s="290"/>
      <c r="P100" s="290"/>
      <c r="Q100" s="290"/>
    </row>
    <row r="101" spans="1:17" ht="12" customHeight="1">
      <c r="A101" s="290"/>
      <c r="B101" s="290"/>
      <c r="C101" s="290"/>
      <c r="D101" s="291"/>
      <c r="E101" s="291"/>
      <c r="F101" s="291"/>
      <c r="G101" s="291"/>
      <c r="H101" s="290"/>
      <c r="I101" s="290"/>
      <c r="J101" s="290"/>
      <c r="K101" s="290"/>
      <c r="L101" s="292"/>
      <c r="M101" s="292"/>
      <c r="N101" s="292"/>
      <c r="O101" s="290"/>
      <c r="P101" s="290"/>
      <c r="Q101" s="290"/>
    </row>
    <row r="102" spans="1:17" ht="12" customHeight="1">
      <c r="A102" s="290"/>
      <c r="B102" s="290"/>
      <c r="C102" s="290"/>
      <c r="D102" s="291"/>
      <c r="E102" s="291"/>
      <c r="F102" s="291"/>
      <c r="G102" s="291"/>
      <c r="H102" s="290"/>
      <c r="I102" s="290"/>
      <c r="J102" s="290"/>
      <c r="K102" s="290"/>
      <c r="L102" s="292"/>
      <c r="M102" s="292"/>
      <c r="N102" s="292"/>
      <c r="O102" s="290"/>
      <c r="P102" s="290"/>
      <c r="Q102" s="290"/>
    </row>
    <row r="103" spans="1:17" ht="12" customHeight="1">
      <c r="A103" s="290"/>
      <c r="B103" s="290"/>
      <c r="C103" s="290"/>
      <c r="D103" s="291"/>
      <c r="E103" s="291"/>
      <c r="F103" s="291"/>
      <c r="G103" s="291"/>
      <c r="H103" s="290"/>
      <c r="I103" s="290"/>
      <c r="J103" s="290"/>
      <c r="K103" s="290"/>
      <c r="L103" s="292"/>
      <c r="M103" s="292"/>
      <c r="N103" s="292"/>
      <c r="O103" s="290"/>
      <c r="P103" s="290"/>
      <c r="Q103" s="290"/>
    </row>
    <row r="104" spans="1:17" ht="12" customHeight="1">
      <c r="A104" s="290"/>
      <c r="B104" s="290"/>
      <c r="C104" s="290"/>
      <c r="D104" s="291"/>
      <c r="E104" s="291"/>
      <c r="F104" s="291"/>
      <c r="G104" s="291"/>
      <c r="H104" s="290"/>
      <c r="I104" s="290"/>
      <c r="J104" s="290"/>
      <c r="K104" s="290"/>
      <c r="L104" s="292"/>
      <c r="M104" s="292"/>
      <c r="N104" s="292"/>
      <c r="O104" s="290"/>
      <c r="P104" s="290"/>
      <c r="Q104" s="290"/>
    </row>
    <row r="105" spans="1:17" ht="12" customHeight="1">
      <c r="A105" s="290"/>
      <c r="B105" s="290"/>
      <c r="C105" s="290"/>
      <c r="D105" s="291"/>
      <c r="E105" s="291"/>
      <c r="F105" s="291"/>
      <c r="G105" s="291"/>
      <c r="H105" s="290"/>
      <c r="I105" s="290"/>
      <c r="J105" s="290"/>
      <c r="K105" s="290"/>
      <c r="L105" s="292"/>
      <c r="M105" s="292"/>
      <c r="N105" s="292"/>
      <c r="O105" s="290"/>
      <c r="P105" s="290"/>
      <c r="Q105" s="290"/>
    </row>
    <row r="106" spans="1:17" ht="12" customHeight="1">
      <c r="A106" s="290"/>
      <c r="B106" s="290"/>
      <c r="C106" s="290"/>
      <c r="D106" s="291"/>
      <c r="E106" s="291"/>
      <c r="F106" s="291"/>
      <c r="G106" s="291"/>
      <c r="H106" s="290"/>
      <c r="I106" s="290"/>
      <c r="J106" s="290"/>
      <c r="K106" s="290"/>
      <c r="L106" s="292"/>
      <c r="M106" s="292"/>
      <c r="N106" s="292"/>
      <c r="O106" s="290"/>
      <c r="P106" s="290"/>
      <c r="Q106" s="290"/>
    </row>
    <row r="107" spans="1:17" ht="12" customHeight="1">
      <c r="A107" s="290"/>
      <c r="B107" s="290"/>
      <c r="C107" s="290"/>
      <c r="D107" s="291"/>
      <c r="E107" s="291"/>
      <c r="F107" s="291"/>
      <c r="G107" s="291"/>
      <c r="H107" s="290"/>
      <c r="I107" s="290"/>
      <c r="J107" s="290"/>
      <c r="K107" s="290"/>
      <c r="L107" s="292"/>
      <c r="M107" s="292"/>
      <c r="N107" s="292"/>
      <c r="O107" s="290"/>
      <c r="P107" s="290"/>
      <c r="Q107" s="290"/>
    </row>
    <row r="108" spans="1:17" ht="12" customHeight="1">
      <c r="A108" s="290"/>
      <c r="B108" s="290"/>
      <c r="C108" s="290"/>
      <c r="D108" s="291"/>
      <c r="E108" s="291"/>
      <c r="F108" s="291"/>
      <c r="G108" s="291"/>
      <c r="H108" s="290"/>
      <c r="I108" s="290"/>
      <c r="J108" s="290"/>
      <c r="K108" s="290"/>
      <c r="L108" s="292"/>
      <c r="M108" s="292"/>
      <c r="N108" s="292"/>
      <c r="O108" s="290"/>
      <c r="P108" s="290"/>
      <c r="Q108" s="290"/>
    </row>
    <row r="109" spans="1:17" ht="12" customHeight="1">
      <c r="A109" s="290"/>
      <c r="B109" s="290"/>
      <c r="C109" s="290"/>
      <c r="D109" s="291"/>
      <c r="E109" s="291"/>
      <c r="F109" s="291"/>
      <c r="G109" s="291"/>
      <c r="H109" s="290"/>
      <c r="I109" s="290"/>
      <c r="J109" s="290"/>
      <c r="K109" s="290"/>
      <c r="L109" s="292"/>
      <c r="M109" s="292"/>
      <c r="N109" s="292"/>
      <c r="O109" s="290"/>
      <c r="P109" s="290"/>
      <c r="Q109" s="290"/>
    </row>
    <row r="110" spans="1:17" ht="12" customHeight="1">
      <c r="A110" s="290"/>
      <c r="B110" s="290"/>
      <c r="C110" s="290"/>
      <c r="D110" s="291"/>
      <c r="E110" s="291"/>
      <c r="F110" s="291"/>
      <c r="G110" s="291"/>
      <c r="H110" s="290"/>
      <c r="I110" s="290"/>
      <c r="J110" s="290"/>
      <c r="K110" s="290"/>
      <c r="L110" s="292"/>
      <c r="M110" s="292"/>
      <c r="N110" s="292"/>
      <c r="O110" s="290"/>
      <c r="P110" s="290"/>
      <c r="Q110" s="290"/>
    </row>
    <row r="111" spans="1:17" ht="12" customHeight="1">
      <c r="A111" s="290"/>
      <c r="B111" s="290"/>
      <c r="C111" s="290"/>
      <c r="D111" s="291"/>
      <c r="E111" s="291"/>
      <c r="F111" s="291"/>
      <c r="G111" s="291"/>
      <c r="H111" s="290"/>
      <c r="I111" s="290"/>
      <c r="J111" s="290"/>
      <c r="K111" s="290"/>
      <c r="L111" s="292"/>
      <c r="M111" s="292"/>
      <c r="N111" s="292"/>
      <c r="O111" s="290"/>
      <c r="P111" s="290"/>
      <c r="Q111" s="290"/>
    </row>
    <row r="112" spans="1:17" ht="12" customHeight="1">
      <c r="A112" s="290"/>
      <c r="B112" s="290"/>
      <c r="C112" s="290"/>
      <c r="D112" s="291"/>
      <c r="E112" s="291"/>
      <c r="F112" s="291"/>
      <c r="G112" s="291"/>
      <c r="H112" s="290"/>
      <c r="I112" s="290"/>
      <c r="J112" s="290"/>
      <c r="K112" s="290"/>
      <c r="L112" s="292"/>
      <c r="M112" s="292"/>
      <c r="N112" s="292"/>
      <c r="O112" s="290"/>
      <c r="P112" s="290"/>
      <c r="Q112" s="290"/>
    </row>
    <row r="113" spans="1:17" ht="12" customHeight="1">
      <c r="A113" s="290"/>
      <c r="B113" s="290"/>
      <c r="C113" s="290"/>
      <c r="D113" s="291"/>
      <c r="E113" s="291"/>
      <c r="F113" s="291"/>
      <c r="G113" s="291"/>
      <c r="H113" s="290"/>
      <c r="I113" s="290"/>
      <c r="J113" s="290"/>
      <c r="K113" s="290"/>
      <c r="L113" s="292"/>
      <c r="M113" s="292"/>
      <c r="N113" s="292"/>
      <c r="O113" s="290"/>
      <c r="P113" s="290"/>
      <c r="Q113" s="290"/>
    </row>
    <row r="114" spans="1:17" ht="12" customHeight="1">
      <c r="A114" s="290"/>
      <c r="B114" s="290"/>
      <c r="C114" s="290"/>
      <c r="D114" s="291"/>
      <c r="E114" s="291"/>
      <c r="F114" s="291"/>
      <c r="G114" s="291"/>
      <c r="H114" s="290"/>
      <c r="I114" s="290"/>
      <c r="J114" s="290"/>
      <c r="K114" s="290"/>
      <c r="L114" s="292"/>
      <c r="M114" s="292"/>
      <c r="N114" s="292"/>
      <c r="O114" s="290"/>
      <c r="P114" s="290"/>
      <c r="Q114" s="290"/>
    </row>
    <row r="115" spans="1:17" ht="12" customHeight="1">
      <c r="A115" s="290"/>
      <c r="B115" s="290"/>
      <c r="C115" s="290"/>
      <c r="D115" s="291"/>
      <c r="E115" s="291"/>
      <c r="F115" s="291"/>
      <c r="G115" s="291"/>
      <c r="H115" s="290"/>
      <c r="I115" s="290"/>
      <c r="J115" s="290"/>
      <c r="K115" s="290"/>
      <c r="L115" s="292"/>
      <c r="M115" s="292"/>
      <c r="N115" s="292"/>
      <c r="O115" s="290"/>
      <c r="P115" s="290"/>
      <c r="Q115" s="290"/>
    </row>
    <row r="116" spans="1:17" ht="12" customHeight="1">
      <c r="A116" s="290"/>
      <c r="B116" s="290"/>
      <c r="C116" s="290"/>
      <c r="D116" s="291"/>
      <c r="E116" s="291"/>
      <c r="F116" s="291"/>
      <c r="G116" s="291"/>
      <c r="H116" s="290"/>
      <c r="I116" s="290"/>
      <c r="J116" s="290"/>
      <c r="K116" s="290"/>
      <c r="L116" s="292"/>
      <c r="M116" s="292"/>
      <c r="N116" s="292"/>
      <c r="O116" s="290"/>
      <c r="P116" s="290"/>
      <c r="Q116" s="290"/>
    </row>
    <row r="117" spans="1:17" ht="12" customHeight="1">
      <c r="A117" s="290"/>
      <c r="B117" s="290"/>
      <c r="C117" s="290"/>
      <c r="D117" s="291"/>
      <c r="E117" s="291"/>
      <c r="F117" s="291"/>
      <c r="G117" s="291"/>
      <c r="H117" s="290"/>
      <c r="I117" s="290"/>
      <c r="J117" s="290"/>
      <c r="K117" s="290"/>
      <c r="L117" s="292"/>
      <c r="M117" s="292"/>
      <c r="N117" s="292"/>
      <c r="O117" s="290"/>
      <c r="P117" s="290"/>
      <c r="Q117" s="290"/>
    </row>
    <row r="118" spans="1:17" ht="12" customHeight="1">
      <c r="A118" s="290"/>
      <c r="B118" s="290"/>
      <c r="C118" s="290"/>
      <c r="D118" s="291"/>
      <c r="E118" s="291"/>
      <c r="F118" s="291"/>
      <c r="G118" s="291"/>
      <c r="H118" s="290"/>
      <c r="I118" s="290"/>
      <c r="J118" s="290"/>
      <c r="K118" s="290"/>
      <c r="L118" s="292"/>
      <c r="M118" s="292"/>
      <c r="N118" s="292"/>
      <c r="O118" s="290"/>
      <c r="P118" s="290"/>
      <c r="Q118" s="290"/>
    </row>
    <row r="119" spans="1:17" ht="12" customHeight="1">
      <c r="A119" s="290"/>
      <c r="B119" s="290"/>
      <c r="C119" s="290"/>
      <c r="D119" s="291"/>
      <c r="E119" s="291"/>
      <c r="F119" s="291"/>
      <c r="G119" s="291"/>
      <c r="H119" s="290"/>
      <c r="I119" s="290"/>
      <c r="J119" s="290"/>
      <c r="K119" s="290"/>
      <c r="L119" s="292"/>
      <c r="M119" s="292"/>
      <c r="N119" s="292"/>
      <c r="O119" s="290"/>
      <c r="P119" s="290"/>
      <c r="Q119" s="290"/>
    </row>
    <row r="120" spans="1:17" ht="12" customHeight="1">
      <c r="A120" s="290"/>
      <c r="B120" s="290"/>
      <c r="C120" s="290"/>
      <c r="D120" s="291"/>
      <c r="E120" s="291"/>
      <c r="F120" s="291"/>
      <c r="G120" s="291"/>
      <c r="H120" s="290"/>
      <c r="I120" s="290"/>
      <c r="J120" s="290"/>
      <c r="K120" s="290"/>
      <c r="L120" s="292"/>
      <c r="M120" s="292"/>
      <c r="N120" s="292"/>
      <c r="O120" s="290"/>
      <c r="P120" s="290"/>
      <c r="Q120" s="290"/>
    </row>
    <row r="121" spans="1:17" ht="12" customHeight="1">
      <c r="A121" s="290"/>
      <c r="B121" s="290"/>
      <c r="C121" s="290"/>
      <c r="D121" s="291"/>
      <c r="E121" s="291"/>
      <c r="F121" s="291"/>
      <c r="G121" s="291"/>
      <c r="H121" s="290"/>
      <c r="I121" s="290"/>
      <c r="J121" s="290"/>
      <c r="K121" s="290"/>
      <c r="L121" s="292"/>
      <c r="M121" s="292"/>
      <c r="N121" s="292"/>
      <c r="O121" s="290"/>
      <c r="P121" s="290"/>
      <c r="Q121" s="290"/>
    </row>
    <row r="122" spans="1:17" ht="12" customHeight="1">
      <c r="A122" s="290"/>
      <c r="B122" s="290"/>
      <c r="C122" s="290"/>
      <c r="D122" s="291"/>
      <c r="E122" s="291"/>
      <c r="F122" s="291"/>
      <c r="G122" s="291"/>
      <c r="H122" s="290"/>
      <c r="I122" s="290"/>
      <c r="J122" s="290"/>
      <c r="K122" s="290"/>
      <c r="L122" s="292"/>
      <c r="M122" s="292"/>
      <c r="N122" s="292"/>
      <c r="O122" s="290"/>
      <c r="P122" s="290"/>
      <c r="Q122" s="290"/>
    </row>
    <row r="123" spans="1:17" ht="12" customHeight="1">
      <c r="A123" s="290"/>
      <c r="B123" s="290"/>
      <c r="C123" s="290"/>
      <c r="D123" s="291"/>
      <c r="E123" s="291"/>
      <c r="F123" s="291"/>
      <c r="G123" s="291"/>
      <c r="H123" s="290"/>
      <c r="I123" s="290"/>
      <c r="J123" s="290"/>
      <c r="K123" s="290"/>
      <c r="L123" s="292"/>
      <c r="M123" s="292"/>
      <c r="N123" s="292"/>
      <c r="O123" s="290"/>
      <c r="P123" s="290"/>
      <c r="Q123" s="290"/>
    </row>
    <row r="124" spans="1:17" ht="12" customHeight="1">
      <c r="A124" s="290"/>
      <c r="B124" s="290"/>
      <c r="C124" s="290"/>
      <c r="D124" s="291"/>
      <c r="E124" s="291"/>
      <c r="F124" s="291"/>
      <c r="G124" s="291"/>
      <c r="H124" s="290"/>
      <c r="I124" s="290"/>
      <c r="J124" s="290"/>
      <c r="K124" s="290"/>
      <c r="L124" s="292"/>
      <c r="M124" s="292"/>
      <c r="N124" s="292"/>
      <c r="O124" s="290"/>
      <c r="P124" s="290"/>
      <c r="Q124" s="290"/>
    </row>
    <row r="125" spans="1:17" ht="12" customHeight="1">
      <c r="A125" s="290"/>
      <c r="B125" s="290"/>
      <c r="C125" s="290"/>
      <c r="D125" s="291"/>
      <c r="E125" s="291"/>
      <c r="F125" s="291"/>
      <c r="G125" s="291"/>
      <c r="H125" s="290"/>
      <c r="I125" s="290"/>
      <c r="J125" s="290"/>
      <c r="K125" s="290"/>
      <c r="L125" s="292"/>
      <c r="M125" s="292"/>
      <c r="N125" s="292"/>
      <c r="O125" s="290"/>
      <c r="P125" s="290"/>
      <c r="Q125" s="290"/>
    </row>
    <row r="126" spans="1:17" ht="12" customHeight="1">
      <c r="A126" s="290"/>
      <c r="B126" s="290"/>
      <c r="C126" s="290"/>
      <c r="D126" s="291"/>
      <c r="E126" s="291"/>
      <c r="F126" s="291"/>
      <c r="G126" s="291"/>
      <c r="H126" s="290"/>
      <c r="I126" s="290"/>
      <c r="J126" s="290"/>
      <c r="K126" s="290"/>
      <c r="L126" s="292"/>
      <c r="M126" s="292"/>
      <c r="N126" s="292"/>
      <c r="O126" s="290"/>
      <c r="P126" s="290"/>
      <c r="Q126" s="290"/>
    </row>
    <row r="127" spans="1:17" ht="12" customHeight="1">
      <c r="A127" s="290"/>
      <c r="B127" s="290"/>
      <c r="C127" s="290"/>
      <c r="D127" s="291"/>
      <c r="E127" s="291"/>
      <c r="F127" s="291"/>
      <c r="G127" s="291"/>
      <c r="H127" s="290"/>
      <c r="I127" s="290"/>
      <c r="J127" s="290"/>
      <c r="K127" s="290"/>
      <c r="L127" s="292"/>
      <c r="M127" s="292"/>
      <c r="N127" s="292"/>
      <c r="O127" s="290"/>
      <c r="P127" s="290"/>
      <c r="Q127" s="290"/>
    </row>
    <row r="128" spans="1:17" ht="12" customHeight="1">
      <c r="A128" s="290"/>
      <c r="B128" s="290"/>
      <c r="C128" s="290"/>
      <c r="D128" s="291"/>
      <c r="E128" s="291"/>
      <c r="F128" s="291"/>
      <c r="G128" s="291"/>
      <c r="H128" s="290"/>
      <c r="I128" s="290"/>
      <c r="J128" s="290"/>
      <c r="K128" s="290"/>
      <c r="L128" s="292"/>
      <c r="M128" s="292"/>
      <c r="N128" s="292"/>
      <c r="O128" s="290"/>
      <c r="P128" s="290"/>
      <c r="Q128" s="290"/>
    </row>
    <row r="129" spans="1:17" ht="12" customHeight="1">
      <c r="A129" s="290"/>
      <c r="B129" s="290"/>
      <c r="C129" s="290"/>
      <c r="D129" s="291"/>
      <c r="E129" s="291"/>
      <c r="F129" s="291"/>
      <c r="G129" s="291"/>
      <c r="H129" s="290"/>
      <c r="I129" s="290"/>
      <c r="J129" s="290"/>
      <c r="K129" s="290"/>
      <c r="L129" s="292"/>
      <c r="M129" s="292"/>
      <c r="N129" s="292"/>
      <c r="O129" s="290"/>
      <c r="P129" s="290"/>
      <c r="Q129" s="290"/>
    </row>
    <row r="130" spans="1:17" ht="12" customHeight="1">
      <c r="A130" s="290"/>
      <c r="B130" s="290"/>
      <c r="C130" s="290"/>
      <c r="D130" s="291"/>
      <c r="E130" s="291"/>
      <c r="F130" s="291"/>
      <c r="G130" s="291"/>
      <c r="H130" s="290"/>
      <c r="I130" s="290"/>
      <c r="J130" s="290"/>
      <c r="K130" s="290"/>
      <c r="L130" s="292"/>
      <c r="M130" s="292"/>
      <c r="N130" s="292"/>
      <c r="O130" s="290"/>
      <c r="P130" s="290"/>
      <c r="Q130" s="290"/>
    </row>
    <row r="131" spans="1:17" ht="12" customHeight="1">
      <c r="A131" s="290"/>
      <c r="B131" s="290"/>
      <c r="C131" s="290"/>
      <c r="D131" s="291"/>
      <c r="E131" s="291"/>
      <c r="F131" s="291"/>
      <c r="G131" s="291"/>
      <c r="H131" s="290"/>
      <c r="I131" s="290"/>
      <c r="J131" s="290"/>
      <c r="K131" s="290"/>
      <c r="L131" s="292"/>
      <c r="M131" s="292"/>
      <c r="N131" s="292"/>
      <c r="O131" s="290"/>
      <c r="P131" s="290"/>
      <c r="Q131" s="290"/>
    </row>
    <row r="132" spans="1:17" ht="12" customHeight="1">
      <c r="A132" s="290"/>
      <c r="B132" s="290"/>
      <c r="C132" s="290"/>
      <c r="D132" s="291"/>
      <c r="E132" s="291"/>
      <c r="F132" s="291"/>
      <c r="G132" s="291"/>
      <c r="H132" s="290"/>
      <c r="I132" s="290"/>
      <c r="J132" s="290"/>
      <c r="K132" s="290"/>
      <c r="L132" s="292"/>
      <c r="M132" s="292"/>
      <c r="N132" s="292"/>
      <c r="O132" s="290"/>
      <c r="P132" s="290"/>
      <c r="Q132" s="290"/>
    </row>
    <row r="133" spans="1:17" ht="12" customHeight="1">
      <c r="A133" s="290"/>
      <c r="B133" s="290"/>
      <c r="C133" s="290"/>
      <c r="D133" s="291"/>
      <c r="E133" s="291"/>
      <c r="F133" s="291"/>
      <c r="G133" s="291"/>
      <c r="H133" s="290"/>
      <c r="I133" s="290"/>
      <c r="J133" s="290"/>
      <c r="K133" s="290"/>
      <c r="L133" s="292"/>
      <c r="M133" s="292"/>
      <c r="N133" s="292"/>
      <c r="O133" s="290"/>
      <c r="P133" s="290"/>
      <c r="Q133" s="290"/>
    </row>
    <row r="134" spans="1:17" ht="12" customHeight="1">
      <c r="A134" s="290"/>
      <c r="B134" s="290"/>
      <c r="C134" s="290"/>
      <c r="D134" s="291"/>
      <c r="E134" s="291"/>
      <c r="F134" s="291"/>
      <c r="G134" s="291"/>
      <c r="H134" s="290"/>
      <c r="I134" s="290"/>
      <c r="J134" s="290"/>
      <c r="K134" s="290"/>
      <c r="L134" s="292"/>
      <c r="M134" s="292"/>
      <c r="N134" s="292"/>
      <c r="O134" s="290"/>
      <c r="P134" s="290"/>
      <c r="Q134" s="290"/>
    </row>
    <row r="135" spans="1:17" ht="12" customHeight="1">
      <c r="A135" s="290"/>
      <c r="B135" s="290"/>
      <c r="C135" s="290"/>
      <c r="D135" s="291"/>
      <c r="E135" s="291"/>
      <c r="F135" s="291"/>
      <c r="G135" s="291"/>
      <c r="H135" s="290"/>
      <c r="I135" s="290"/>
      <c r="J135" s="290"/>
      <c r="K135" s="290"/>
      <c r="L135" s="292"/>
      <c r="M135" s="292"/>
      <c r="N135" s="292"/>
      <c r="O135" s="290"/>
      <c r="P135" s="290"/>
      <c r="Q135" s="290"/>
    </row>
    <row r="136" spans="1:17" ht="12" customHeight="1">
      <c r="A136" s="290"/>
      <c r="B136" s="290"/>
      <c r="C136" s="290"/>
      <c r="D136" s="291"/>
      <c r="E136" s="291"/>
      <c r="F136" s="291"/>
      <c r="G136" s="291"/>
      <c r="H136" s="290"/>
      <c r="I136" s="290"/>
      <c r="J136" s="290"/>
      <c r="K136" s="290"/>
      <c r="L136" s="292"/>
      <c r="M136" s="292"/>
      <c r="N136" s="292"/>
      <c r="O136" s="290"/>
      <c r="P136" s="290"/>
      <c r="Q136" s="290"/>
    </row>
    <row r="137" spans="1:17" ht="12" customHeight="1">
      <c r="A137" s="290"/>
      <c r="B137" s="290"/>
      <c r="C137" s="290"/>
      <c r="D137" s="291"/>
      <c r="E137" s="291"/>
      <c r="F137" s="291"/>
      <c r="G137" s="291"/>
      <c r="H137" s="290"/>
      <c r="I137" s="290"/>
      <c r="J137" s="290"/>
      <c r="K137" s="290"/>
      <c r="L137" s="292"/>
      <c r="M137" s="292"/>
      <c r="N137" s="292"/>
      <c r="O137" s="290"/>
      <c r="P137" s="290"/>
      <c r="Q137" s="290"/>
    </row>
    <row r="138" spans="1:17" ht="12" customHeight="1">
      <c r="A138" s="290"/>
      <c r="B138" s="290"/>
      <c r="C138" s="290"/>
      <c r="D138" s="291"/>
      <c r="E138" s="291"/>
      <c r="F138" s="291"/>
      <c r="G138" s="291"/>
      <c r="H138" s="290"/>
      <c r="I138" s="290"/>
      <c r="J138" s="290"/>
      <c r="K138" s="290"/>
      <c r="L138" s="292"/>
      <c r="M138" s="292"/>
      <c r="N138" s="292"/>
      <c r="O138" s="290"/>
      <c r="P138" s="290"/>
      <c r="Q138" s="290"/>
    </row>
    <row r="139" spans="1:17" ht="12" customHeight="1">
      <c r="A139" s="290"/>
      <c r="B139" s="290"/>
      <c r="C139" s="290"/>
      <c r="D139" s="291"/>
      <c r="E139" s="291"/>
      <c r="F139" s="291"/>
      <c r="G139" s="291"/>
      <c r="H139" s="290"/>
      <c r="I139" s="290"/>
      <c r="J139" s="290"/>
      <c r="K139" s="290"/>
      <c r="L139" s="292"/>
      <c r="M139" s="292"/>
      <c r="N139" s="292"/>
      <c r="O139" s="290"/>
      <c r="P139" s="290"/>
      <c r="Q139" s="290"/>
    </row>
    <row r="140" spans="1:17" ht="12" customHeight="1">
      <c r="A140" s="290"/>
      <c r="B140" s="290"/>
      <c r="C140" s="290"/>
      <c r="D140" s="291"/>
      <c r="E140" s="291"/>
      <c r="F140" s="291"/>
      <c r="G140" s="291"/>
      <c r="H140" s="290"/>
      <c r="I140" s="290"/>
      <c r="J140" s="290"/>
      <c r="K140" s="290"/>
      <c r="L140" s="292"/>
      <c r="M140" s="292"/>
      <c r="N140" s="292"/>
      <c r="O140" s="290"/>
      <c r="P140" s="290"/>
      <c r="Q140" s="290"/>
    </row>
    <row r="141" spans="1:17" ht="12" customHeight="1">
      <c r="A141" s="290"/>
      <c r="B141" s="290"/>
      <c r="C141" s="290"/>
      <c r="D141" s="291"/>
      <c r="E141" s="291"/>
      <c r="F141" s="291"/>
      <c r="G141" s="291"/>
      <c r="H141" s="290"/>
      <c r="I141" s="290"/>
      <c r="J141" s="290"/>
      <c r="K141" s="290"/>
      <c r="L141" s="292"/>
      <c r="M141" s="292"/>
      <c r="N141" s="292"/>
      <c r="O141" s="290"/>
      <c r="P141" s="290"/>
      <c r="Q141" s="290"/>
    </row>
    <row r="142" spans="1:17" ht="12" customHeight="1">
      <c r="A142" s="290"/>
      <c r="B142" s="290"/>
      <c r="C142" s="290"/>
      <c r="D142" s="291"/>
      <c r="E142" s="291"/>
      <c r="F142" s="291"/>
      <c r="G142" s="291"/>
      <c r="H142" s="290"/>
      <c r="I142" s="290"/>
      <c r="J142" s="290"/>
      <c r="K142" s="290"/>
      <c r="L142" s="292"/>
      <c r="M142" s="292"/>
      <c r="N142" s="292"/>
      <c r="O142" s="290"/>
      <c r="P142" s="290"/>
      <c r="Q142" s="290"/>
    </row>
    <row r="143" spans="1:17" ht="12" customHeight="1">
      <c r="A143" s="290"/>
      <c r="B143" s="290"/>
      <c r="C143" s="290"/>
      <c r="D143" s="291"/>
      <c r="E143" s="291"/>
      <c r="F143" s="291"/>
      <c r="G143" s="291"/>
      <c r="H143" s="290"/>
      <c r="I143" s="290"/>
      <c r="J143" s="290"/>
      <c r="K143" s="290"/>
      <c r="L143" s="292"/>
      <c r="M143" s="292"/>
      <c r="N143" s="292"/>
      <c r="O143" s="290"/>
      <c r="P143" s="290"/>
      <c r="Q143" s="290"/>
    </row>
    <row r="144" spans="1:17" ht="12" customHeight="1">
      <c r="A144" s="290"/>
      <c r="B144" s="290"/>
      <c r="C144" s="290"/>
      <c r="D144" s="291"/>
      <c r="E144" s="291"/>
      <c r="F144" s="291"/>
      <c r="G144" s="291"/>
      <c r="H144" s="290"/>
      <c r="I144" s="290"/>
      <c r="J144" s="290"/>
      <c r="K144" s="290"/>
      <c r="L144" s="292"/>
      <c r="M144" s="292"/>
      <c r="N144" s="292"/>
      <c r="O144" s="290"/>
      <c r="P144" s="290"/>
      <c r="Q144" s="290"/>
    </row>
    <row r="145" spans="1:17" ht="12" customHeight="1">
      <c r="A145" s="290"/>
      <c r="B145" s="290"/>
      <c r="C145" s="290"/>
      <c r="D145" s="291"/>
      <c r="E145" s="291"/>
      <c r="F145" s="291"/>
      <c r="G145" s="291"/>
      <c r="H145" s="290"/>
      <c r="I145" s="290"/>
      <c r="J145" s="290"/>
      <c r="K145" s="290"/>
      <c r="L145" s="292"/>
      <c r="M145" s="292"/>
      <c r="N145" s="292"/>
      <c r="O145" s="290"/>
      <c r="P145" s="290"/>
      <c r="Q145" s="290"/>
    </row>
    <row r="146" spans="1:17" ht="12" customHeight="1">
      <c r="A146" s="290"/>
      <c r="B146" s="290"/>
      <c r="C146" s="290"/>
      <c r="D146" s="291"/>
      <c r="E146" s="291"/>
      <c r="F146" s="291"/>
      <c r="G146" s="291"/>
      <c r="H146" s="290"/>
      <c r="I146" s="290"/>
      <c r="J146" s="290"/>
      <c r="K146" s="290"/>
      <c r="L146" s="292"/>
      <c r="M146" s="292"/>
      <c r="N146" s="292"/>
      <c r="O146" s="290"/>
      <c r="P146" s="290"/>
      <c r="Q146" s="290"/>
    </row>
    <row r="147" spans="1:17" ht="12" customHeight="1">
      <c r="A147" s="290"/>
      <c r="B147" s="290"/>
      <c r="C147" s="290"/>
      <c r="D147" s="291"/>
      <c r="E147" s="291"/>
      <c r="F147" s="291"/>
      <c r="G147" s="291"/>
      <c r="H147" s="290"/>
      <c r="I147" s="290"/>
      <c r="J147" s="290"/>
      <c r="K147" s="290"/>
      <c r="L147" s="292"/>
      <c r="M147" s="292"/>
      <c r="N147" s="292"/>
      <c r="O147" s="290"/>
      <c r="P147" s="290"/>
      <c r="Q147" s="290"/>
    </row>
    <row r="148" spans="1:17" ht="12" customHeight="1">
      <c r="A148" s="290"/>
      <c r="B148" s="290"/>
      <c r="C148" s="290"/>
      <c r="D148" s="291"/>
      <c r="E148" s="291"/>
      <c r="F148" s="291"/>
      <c r="G148" s="291"/>
      <c r="H148" s="290"/>
      <c r="I148" s="290"/>
      <c r="J148" s="290"/>
      <c r="K148" s="290"/>
      <c r="L148" s="292"/>
      <c r="M148" s="292"/>
      <c r="N148" s="292"/>
      <c r="O148" s="290"/>
      <c r="P148" s="290"/>
      <c r="Q148" s="290"/>
    </row>
    <row r="149" spans="1:17" ht="12" customHeight="1">
      <c r="A149" s="290"/>
      <c r="B149" s="290"/>
      <c r="C149" s="290"/>
      <c r="D149" s="291"/>
      <c r="E149" s="291"/>
      <c r="F149" s="291"/>
      <c r="G149" s="291"/>
      <c r="H149" s="290"/>
      <c r="I149" s="290"/>
      <c r="J149" s="290"/>
      <c r="K149" s="290"/>
      <c r="L149" s="292"/>
      <c r="M149" s="292"/>
      <c r="N149" s="292"/>
      <c r="O149" s="290"/>
      <c r="P149" s="290"/>
      <c r="Q149" s="290"/>
    </row>
    <row r="150" spans="1:17" ht="12" customHeight="1">
      <c r="A150" s="290"/>
      <c r="B150" s="290"/>
      <c r="C150" s="290"/>
      <c r="D150" s="291"/>
      <c r="E150" s="291"/>
      <c r="F150" s="291"/>
      <c r="G150" s="291"/>
      <c r="H150" s="290"/>
      <c r="I150" s="290"/>
      <c r="J150" s="290"/>
      <c r="K150" s="290"/>
      <c r="L150" s="292"/>
      <c r="M150" s="292"/>
      <c r="N150" s="292"/>
      <c r="O150" s="290"/>
      <c r="P150" s="290"/>
      <c r="Q150" s="290"/>
    </row>
    <row r="151" spans="1:17" ht="12" customHeight="1">
      <c r="A151" s="290"/>
      <c r="B151" s="290"/>
      <c r="C151" s="290"/>
      <c r="D151" s="291"/>
      <c r="E151" s="291"/>
      <c r="F151" s="291"/>
      <c r="G151" s="291"/>
      <c r="H151" s="290"/>
      <c r="I151" s="290"/>
      <c r="J151" s="290"/>
      <c r="K151" s="290"/>
      <c r="L151" s="292"/>
      <c r="M151" s="292"/>
      <c r="N151" s="292"/>
      <c r="O151" s="290"/>
      <c r="P151" s="290"/>
      <c r="Q151" s="290"/>
    </row>
    <row r="152" spans="1:17" ht="12" customHeight="1">
      <c r="A152" s="290"/>
      <c r="B152" s="290"/>
      <c r="C152" s="290"/>
      <c r="D152" s="291"/>
      <c r="E152" s="291"/>
      <c r="F152" s="291"/>
      <c r="G152" s="291"/>
      <c r="H152" s="290"/>
      <c r="I152" s="290"/>
      <c r="J152" s="290"/>
      <c r="K152" s="290"/>
      <c r="L152" s="292"/>
      <c r="M152" s="292"/>
      <c r="N152" s="292"/>
      <c r="O152" s="290"/>
      <c r="P152" s="290"/>
      <c r="Q152" s="290"/>
    </row>
    <row r="153" spans="1:17" ht="12" customHeight="1">
      <c r="A153" s="290"/>
      <c r="B153" s="290"/>
      <c r="C153" s="290"/>
      <c r="D153" s="291"/>
      <c r="E153" s="291"/>
      <c r="F153" s="291"/>
      <c r="G153" s="291"/>
      <c r="H153" s="290"/>
      <c r="I153" s="290"/>
      <c r="J153" s="290"/>
      <c r="K153" s="290"/>
      <c r="L153" s="292"/>
      <c r="M153" s="292"/>
      <c r="N153" s="292"/>
      <c r="O153" s="290"/>
      <c r="P153" s="290"/>
      <c r="Q153" s="290"/>
    </row>
    <row r="154" spans="1:17" ht="12" customHeight="1">
      <c r="A154" s="290"/>
      <c r="B154" s="290"/>
      <c r="C154" s="290"/>
      <c r="D154" s="291"/>
      <c r="E154" s="291"/>
      <c r="F154" s="291"/>
      <c r="G154" s="291"/>
      <c r="H154" s="290"/>
      <c r="I154" s="290"/>
      <c r="J154" s="290"/>
      <c r="K154" s="290"/>
      <c r="L154" s="292"/>
      <c r="M154" s="292"/>
      <c r="N154" s="292"/>
      <c r="O154" s="290"/>
      <c r="P154" s="290"/>
      <c r="Q154" s="290"/>
    </row>
    <row r="155" spans="1:17" ht="12" customHeight="1">
      <c r="A155" s="290"/>
      <c r="B155" s="290"/>
      <c r="C155" s="290"/>
      <c r="D155" s="291"/>
      <c r="E155" s="291"/>
      <c r="F155" s="291"/>
      <c r="G155" s="291"/>
      <c r="H155" s="290"/>
      <c r="I155" s="290"/>
      <c r="J155" s="290"/>
      <c r="K155" s="290"/>
      <c r="L155" s="292"/>
      <c r="M155" s="292"/>
      <c r="N155" s="292"/>
      <c r="O155" s="290"/>
      <c r="P155" s="290"/>
      <c r="Q155" s="290"/>
    </row>
    <row r="156" spans="1:17" ht="12" customHeight="1">
      <c r="A156" s="290"/>
      <c r="B156" s="290"/>
      <c r="C156" s="290"/>
      <c r="D156" s="291"/>
      <c r="E156" s="291"/>
      <c r="F156" s="291"/>
      <c r="G156" s="291"/>
      <c r="H156" s="290"/>
      <c r="I156" s="290"/>
      <c r="J156" s="290"/>
      <c r="K156" s="290"/>
      <c r="L156" s="292"/>
      <c r="M156" s="292"/>
      <c r="N156" s="292"/>
      <c r="O156" s="290"/>
      <c r="P156" s="290"/>
      <c r="Q156" s="290"/>
    </row>
    <row r="157" spans="1:17" ht="12" customHeight="1">
      <c r="A157" s="290"/>
      <c r="B157" s="290"/>
      <c r="C157" s="290"/>
      <c r="D157" s="291"/>
      <c r="E157" s="291"/>
      <c r="F157" s="291"/>
      <c r="G157" s="291"/>
      <c r="H157" s="290"/>
      <c r="I157" s="290"/>
      <c r="J157" s="290"/>
      <c r="K157" s="290"/>
      <c r="L157" s="292"/>
      <c r="M157" s="292"/>
      <c r="N157" s="292"/>
      <c r="O157" s="290"/>
      <c r="P157" s="290"/>
      <c r="Q157" s="290"/>
    </row>
    <row r="158" spans="1:17" ht="12" customHeight="1">
      <c r="A158" s="290"/>
      <c r="B158" s="290"/>
      <c r="C158" s="290"/>
      <c r="D158" s="291"/>
      <c r="E158" s="291"/>
      <c r="F158" s="291"/>
      <c r="G158" s="291"/>
      <c r="H158" s="290"/>
      <c r="I158" s="290"/>
      <c r="J158" s="290"/>
      <c r="K158" s="290"/>
      <c r="L158" s="292"/>
      <c r="M158" s="292"/>
      <c r="N158" s="292"/>
      <c r="O158" s="290"/>
      <c r="P158" s="290"/>
      <c r="Q158" s="290"/>
    </row>
    <row r="159" spans="1:17" ht="12" customHeight="1">
      <c r="A159" s="290"/>
      <c r="B159" s="290"/>
      <c r="C159" s="290"/>
      <c r="D159" s="291"/>
      <c r="E159" s="291"/>
      <c r="F159" s="291"/>
      <c r="G159" s="291"/>
      <c r="H159" s="290"/>
      <c r="I159" s="290"/>
      <c r="J159" s="290"/>
      <c r="K159" s="290"/>
      <c r="L159" s="292"/>
      <c r="M159" s="292"/>
      <c r="N159" s="292"/>
      <c r="O159" s="290"/>
      <c r="P159" s="290"/>
      <c r="Q159" s="290"/>
    </row>
    <row r="160" spans="1:17" ht="12" customHeight="1">
      <c r="A160" s="290"/>
      <c r="B160" s="290"/>
      <c r="C160" s="290"/>
      <c r="D160" s="291"/>
      <c r="E160" s="291"/>
      <c r="F160" s="291"/>
      <c r="G160" s="291"/>
      <c r="H160" s="290"/>
      <c r="I160" s="290"/>
      <c r="J160" s="290"/>
      <c r="K160" s="290"/>
      <c r="L160" s="292"/>
      <c r="M160" s="292"/>
      <c r="N160" s="292"/>
      <c r="O160" s="290"/>
      <c r="P160" s="290"/>
      <c r="Q160" s="290"/>
    </row>
    <row r="161" spans="1:17" ht="12" customHeight="1">
      <c r="A161" s="290"/>
      <c r="B161" s="290"/>
      <c r="C161" s="290"/>
      <c r="D161" s="291"/>
      <c r="E161" s="291"/>
      <c r="F161" s="291"/>
      <c r="G161" s="291"/>
      <c r="H161" s="290"/>
      <c r="I161" s="290"/>
      <c r="J161" s="290"/>
      <c r="K161" s="290"/>
      <c r="L161" s="292"/>
      <c r="M161" s="292"/>
      <c r="N161" s="292"/>
      <c r="O161" s="290"/>
      <c r="P161" s="290"/>
      <c r="Q161" s="290"/>
    </row>
    <row r="162" spans="1:17" ht="12" customHeight="1">
      <c r="A162" s="290"/>
      <c r="B162" s="290"/>
      <c r="C162" s="290"/>
      <c r="D162" s="291"/>
      <c r="E162" s="291"/>
      <c r="F162" s="291"/>
      <c r="G162" s="291"/>
      <c r="H162" s="290"/>
      <c r="I162" s="290"/>
      <c r="J162" s="290"/>
      <c r="K162" s="290"/>
      <c r="L162" s="292"/>
      <c r="M162" s="292"/>
      <c r="N162" s="292"/>
      <c r="O162" s="290"/>
      <c r="P162" s="290"/>
      <c r="Q162" s="290"/>
    </row>
    <row r="163" spans="1:17" ht="12" customHeight="1">
      <c r="A163" s="290"/>
      <c r="B163" s="290"/>
      <c r="C163" s="290"/>
      <c r="D163" s="291"/>
      <c r="E163" s="291"/>
      <c r="F163" s="291"/>
      <c r="G163" s="291"/>
      <c r="H163" s="290"/>
      <c r="I163" s="290"/>
      <c r="J163" s="290"/>
      <c r="K163" s="290"/>
      <c r="L163" s="292"/>
      <c r="M163" s="292"/>
      <c r="N163" s="292"/>
      <c r="O163" s="290"/>
      <c r="P163" s="290"/>
      <c r="Q163" s="290"/>
    </row>
    <row r="164" spans="1:17" ht="12" customHeight="1">
      <c r="A164" s="290"/>
      <c r="B164" s="290"/>
      <c r="C164" s="290"/>
      <c r="D164" s="291"/>
      <c r="E164" s="291"/>
      <c r="F164" s="291"/>
      <c r="G164" s="291"/>
      <c r="H164" s="290"/>
      <c r="I164" s="290"/>
      <c r="J164" s="290"/>
      <c r="K164" s="290"/>
      <c r="L164" s="292"/>
      <c r="M164" s="292"/>
      <c r="N164" s="292"/>
      <c r="O164" s="290"/>
      <c r="P164" s="290"/>
      <c r="Q164" s="290"/>
    </row>
    <row r="165" spans="1:17" ht="12" customHeight="1">
      <c r="A165" s="290"/>
      <c r="B165" s="290"/>
      <c r="C165" s="290"/>
      <c r="D165" s="291"/>
      <c r="E165" s="291"/>
      <c r="F165" s="291"/>
      <c r="G165" s="291"/>
      <c r="H165" s="290"/>
      <c r="I165" s="290"/>
      <c r="J165" s="290"/>
      <c r="K165" s="290"/>
      <c r="L165" s="292"/>
      <c r="M165" s="292"/>
      <c r="N165" s="292"/>
      <c r="O165" s="290"/>
      <c r="P165" s="290"/>
      <c r="Q165" s="290"/>
    </row>
    <row r="166" spans="1:17" ht="12" customHeight="1">
      <c r="A166" s="290"/>
      <c r="B166" s="290"/>
      <c r="C166" s="290"/>
      <c r="D166" s="291"/>
      <c r="E166" s="291"/>
      <c r="F166" s="291"/>
      <c r="G166" s="291"/>
      <c r="H166" s="290"/>
      <c r="I166" s="290"/>
      <c r="J166" s="290"/>
      <c r="K166" s="290"/>
      <c r="L166" s="292"/>
      <c r="M166" s="292"/>
      <c r="N166" s="292"/>
      <c r="O166" s="290"/>
      <c r="P166" s="290"/>
      <c r="Q166" s="290"/>
    </row>
    <row r="167" spans="1:17" ht="12" customHeight="1">
      <c r="A167" s="290"/>
      <c r="B167" s="290"/>
      <c r="C167" s="290"/>
      <c r="D167" s="291"/>
      <c r="E167" s="291"/>
      <c r="F167" s="291"/>
      <c r="G167" s="291"/>
      <c r="H167" s="290"/>
      <c r="I167" s="290"/>
      <c r="J167" s="290"/>
      <c r="K167" s="290"/>
      <c r="L167" s="292"/>
      <c r="M167" s="292"/>
      <c r="N167" s="292"/>
      <c r="O167" s="290"/>
      <c r="P167" s="290"/>
      <c r="Q167" s="290"/>
    </row>
    <row r="168" spans="1:17" ht="12" customHeight="1">
      <c r="A168" s="290"/>
      <c r="B168" s="290"/>
      <c r="C168" s="290"/>
      <c r="D168" s="291"/>
      <c r="E168" s="291"/>
      <c r="F168" s="291"/>
      <c r="G168" s="291"/>
      <c r="H168" s="290"/>
      <c r="I168" s="290"/>
      <c r="J168" s="290"/>
      <c r="K168" s="290"/>
      <c r="L168" s="292"/>
      <c r="M168" s="292"/>
      <c r="N168" s="292"/>
      <c r="O168" s="290"/>
      <c r="P168" s="290"/>
      <c r="Q168" s="290"/>
    </row>
    <row r="169" spans="1:17" ht="12" customHeight="1">
      <c r="A169" s="290"/>
      <c r="B169" s="290"/>
      <c r="C169" s="290"/>
      <c r="D169" s="291"/>
      <c r="E169" s="291"/>
      <c r="F169" s="291"/>
      <c r="G169" s="291"/>
      <c r="H169" s="290"/>
      <c r="I169" s="290"/>
      <c r="J169" s="290"/>
      <c r="K169" s="290"/>
      <c r="L169" s="292"/>
      <c r="M169" s="292"/>
      <c r="N169" s="292"/>
      <c r="O169" s="290"/>
      <c r="P169" s="290"/>
      <c r="Q169" s="290"/>
    </row>
    <row r="170" spans="1:17" ht="12" customHeight="1">
      <c r="A170" s="290"/>
      <c r="B170" s="290"/>
      <c r="C170" s="290"/>
      <c r="D170" s="291"/>
      <c r="E170" s="291"/>
      <c r="F170" s="291"/>
      <c r="G170" s="291"/>
      <c r="H170" s="290"/>
      <c r="I170" s="290"/>
      <c r="J170" s="290"/>
      <c r="K170" s="290"/>
      <c r="L170" s="292"/>
      <c r="M170" s="292"/>
      <c r="N170" s="292"/>
      <c r="O170" s="290"/>
      <c r="P170" s="290"/>
      <c r="Q170" s="290"/>
    </row>
    <row r="171" spans="1:17" ht="12" customHeight="1">
      <c r="A171" s="290"/>
      <c r="B171" s="290"/>
      <c r="C171" s="290"/>
      <c r="D171" s="291"/>
      <c r="E171" s="291"/>
      <c r="F171" s="291"/>
      <c r="G171" s="291"/>
      <c r="H171" s="290"/>
      <c r="I171" s="290"/>
      <c r="J171" s="290"/>
      <c r="K171" s="290"/>
      <c r="L171" s="292"/>
      <c r="M171" s="292"/>
      <c r="N171" s="292"/>
      <c r="O171" s="290"/>
      <c r="P171" s="290"/>
      <c r="Q171" s="290"/>
    </row>
    <row r="172" spans="1:17" ht="12" customHeight="1">
      <c r="A172" s="290"/>
      <c r="B172" s="290"/>
      <c r="C172" s="290"/>
      <c r="D172" s="291"/>
      <c r="E172" s="291"/>
      <c r="F172" s="291"/>
      <c r="G172" s="291"/>
      <c r="H172" s="290"/>
      <c r="I172" s="290"/>
      <c r="J172" s="290"/>
      <c r="K172" s="290"/>
      <c r="L172" s="292"/>
      <c r="M172" s="292"/>
      <c r="N172" s="292"/>
      <c r="O172" s="290"/>
      <c r="P172" s="290"/>
      <c r="Q172" s="290"/>
    </row>
    <row r="173" spans="1:17" ht="12" customHeight="1">
      <c r="A173" s="290"/>
      <c r="B173" s="290"/>
      <c r="C173" s="290"/>
      <c r="D173" s="291"/>
      <c r="E173" s="291"/>
      <c r="F173" s="291"/>
      <c r="G173" s="291"/>
      <c r="H173" s="290"/>
      <c r="I173" s="290"/>
      <c r="J173" s="290"/>
      <c r="K173" s="290"/>
      <c r="L173" s="292"/>
      <c r="M173" s="292"/>
      <c r="N173" s="292"/>
      <c r="O173" s="290"/>
      <c r="P173" s="290"/>
      <c r="Q173" s="290"/>
    </row>
    <row r="174" spans="1:17" ht="12" customHeight="1">
      <c r="A174" s="290"/>
      <c r="B174" s="290"/>
      <c r="C174" s="290"/>
      <c r="D174" s="291"/>
      <c r="E174" s="291"/>
      <c r="F174" s="291"/>
      <c r="G174" s="291"/>
      <c r="H174" s="290"/>
      <c r="I174" s="290"/>
      <c r="J174" s="290"/>
      <c r="K174" s="290"/>
      <c r="L174" s="292"/>
      <c r="M174" s="292"/>
      <c r="N174" s="292"/>
      <c r="O174" s="290"/>
      <c r="P174" s="290"/>
      <c r="Q174" s="290"/>
    </row>
    <row r="175" spans="1:17" ht="12" customHeight="1">
      <c r="A175" s="290"/>
      <c r="B175" s="290"/>
      <c r="C175" s="290"/>
      <c r="D175" s="291"/>
      <c r="E175" s="291"/>
      <c r="F175" s="291"/>
      <c r="G175" s="291"/>
      <c r="H175" s="290"/>
      <c r="I175" s="290"/>
      <c r="J175" s="290"/>
      <c r="K175" s="290"/>
      <c r="L175" s="292"/>
      <c r="M175" s="292"/>
      <c r="N175" s="292"/>
      <c r="O175" s="290"/>
      <c r="P175" s="290"/>
      <c r="Q175" s="290"/>
    </row>
    <row r="176" spans="1:17" ht="12" customHeight="1">
      <c r="A176" s="290"/>
      <c r="B176" s="290"/>
      <c r="C176" s="290"/>
      <c r="D176" s="291"/>
      <c r="E176" s="291"/>
      <c r="F176" s="291"/>
      <c r="G176" s="291"/>
      <c r="H176" s="290"/>
      <c r="I176" s="290"/>
      <c r="J176" s="290"/>
      <c r="K176" s="290"/>
      <c r="L176" s="292"/>
      <c r="M176" s="292"/>
      <c r="N176" s="292"/>
      <c r="O176" s="290"/>
      <c r="P176" s="290"/>
      <c r="Q176" s="290"/>
    </row>
    <row r="177" spans="1:17" ht="12" customHeight="1">
      <c r="A177" s="290"/>
      <c r="B177" s="290"/>
      <c r="C177" s="290"/>
      <c r="D177" s="291"/>
      <c r="E177" s="291"/>
      <c r="F177" s="291"/>
      <c r="G177" s="291"/>
      <c r="H177" s="290"/>
      <c r="I177" s="290"/>
      <c r="J177" s="290"/>
      <c r="K177" s="290"/>
      <c r="L177" s="292"/>
      <c r="M177" s="292"/>
      <c r="N177" s="292"/>
      <c r="O177" s="290"/>
      <c r="P177" s="290"/>
      <c r="Q177" s="290"/>
    </row>
    <row r="178" spans="1:17" ht="12" customHeight="1">
      <c r="A178" s="290"/>
      <c r="B178" s="290"/>
      <c r="C178" s="290"/>
      <c r="D178" s="291"/>
      <c r="E178" s="291"/>
      <c r="F178" s="291"/>
      <c r="G178" s="291"/>
      <c r="H178" s="290"/>
      <c r="I178" s="290"/>
      <c r="J178" s="290"/>
      <c r="K178" s="290"/>
      <c r="L178" s="292"/>
      <c r="M178" s="292"/>
      <c r="N178" s="292"/>
      <c r="O178" s="290"/>
      <c r="P178" s="290"/>
      <c r="Q178" s="290"/>
    </row>
    <row r="179" spans="1:17" ht="12" customHeight="1">
      <c r="A179" s="290"/>
      <c r="B179" s="290"/>
      <c r="C179" s="290"/>
      <c r="D179" s="291"/>
      <c r="E179" s="291"/>
      <c r="F179" s="291"/>
      <c r="G179" s="291"/>
      <c r="H179" s="290"/>
      <c r="I179" s="290"/>
      <c r="J179" s="290"/>
      <c r="K179" s="290"/>
      <c r="L179" s="292"/>
      <c r="M179" s="292"/>
      <c r="N179" s="292"/>
      <c r="O179" s="290"/>
      <c r="P179" s="290"/>
      <c r="Q179" s="290"/>
    </row>
    <row r="180" spans="1:17" ht="12" customHeight="1">
      <c r="A180" s="290"/>
      <c r="B180" s="290"/>
      <c r="C180" s="290"/>
      <c r="D180" s="291"/>
      <c r="E180" s="291"/>
      <c r="F180" s="291"/>
      <c r="G180" s="291"/>
      <c r="H180" s="290"/>
      <c r="I180" s="290"/>
      <c r="J180" s="290"/>
      <c r="K180" s="290"/>
      <c r="L180" s="292"/>
      <c r="M180" s="292"/>
      <c r="N180" s="292"/>
      <c r="O180" s="290"/>
      <c r="P180" s="290"/>
      <c r="Q180" s="290"/>
    </row>
    <row r="181" spans="1:17" ht="12" customHeight="1">
      <c r="A181" s="290"/>
      <c r="B181" s="290"/>
      <c r="C181" s="290"/>
      <c r="D181" s="291"/>
      <c r="E181" s="291"/>
      <c r="F181" s="291"/>
      <c r="G181" s="291"/>
      <c r="H181" s="290"/>
      <c r="I181" s="290"/>
      <c r="J181" s="290"/>
      <c r="K181" s="290"/>
      <c r="L181" s="292"/>
      <c r="M181" s="292"/>
      <c r="N181" s="292"/>
      <c r="O181" s="290"/>
      <c r="P181" s="290"/>
      <c r="Q181" s="290"/>
    </row>
    <row r="182" spans="1:17" ht="12" customHeight="1">
      <c r="A182" s="290"/>
      <c r="B182" s="290"/>
      <c r="C182" s="290"/>
      <c r="D182" s="291"/>
      <c r="E182" s="291"/>
      <c r="F182" s="291"/>
      <c r="G182" s="291"/>
      <c r="H182" s="290"/>
      <c r="I182" s="290"/>
      <c r="J182" s="290"/>
      <c r="K182" s="290"/>
      <c r="L182" s="292"/>
      <c r="M182" s="292"/>
      <c r="N182" s="292"/>
      <c r="O182" s="290"/>
      <c r="P182" s="290"/>
      <c r="Q182" s="290"/>
    </row>
    <row r="183" spans="1:17" ht="12" customHeight="1">
      <c r="A183" s="290"/>
      <c r="B183" s="290"/>
      <c r="C183" s="290"/>
      <c r="D183" s="291"/>
      <c r="E183" s="291"/>
      <c r="F183" s="291"/>
      <c r="G183" s="291"/>
      <c r="H183" s="290"/>
      <c r="I183" s="290"/>
      <c r="J183" s="290"/>
      <c r="K183" s="290"/>
      <c r="L183" s="292"/>
      <c r="M183" s="292"/>
      <c r="N183" s="292"/>
      <c r="O183" s="290"/>
      <c r="P183" s="290"/>
      <c r="Q183" s="290"/>
    </row>
    <row r="184" spans="1:17" ht="12" customHeight="1">
      <c r="A184" s="290"/>
      <c r="B184" s="290"/>
      <c r="C184" s="290"/>
      <c r="D184" s="291"/>
      <c r="E184" s="291"/>
      <c r="F184" s="291"/>
      <c r="G184" s="291"/>
      <c r="H184" s="290"/>
      <c r="I184" s="290"/>
      <c r="J184" s="290"/>
      <c r="K184" s="290"/>
      <c r="L184" s="292"/>
      <c r="M184" s="292"/>
      <c r="N184" s="292"/>
      <c r="O184" s="290"/>
      <c r="P184" s="290"/>
      <c r="Q184" s="290"/>
    </row>
    <row r="185" spans="1:17" ht="12" customHeight="1">
      <c r="A185" s="290"/>
      <c r="B185" s="290"/>
      <c r="C185" s="290"/>
      <c r="D185" s="291"/>
      <c r="E185" s="291"/>
      <c r="F185" s="291"/>
      <c r="G185" s="291"/>
      <c r="H185" s="290"/>
      <c r="I185" s="290"/>
      <c r="J185" s="290"/>
      <c r="K185" s="290"/>
      <c r="L185" s="292"/>
      <c r="M185" s="292"/>
      <c r="N185" s="292"/>
      <c r="O185" s="290"/>
      <c r="P185" s="290"/>
      <c r="Q185" s="290"/>
    </row>
    <row r="186" spans="1:17" ht="12" customHeight="1">
      <c r="A186" s="290"/>
      <c r="B186" s="290"/>
      <c r="C186" s="290"/>
      <c r="D186" s="291"/>
      <c r="E186" s="291"/>
      <c r="F186" s="291"/>
      <c r="G186" s="291"/>
      <c r="H186" s="290"/>
      <c r="I186" s="290"/>
      <c r="J186" s="290"/>
      <c r="K186" s="290"/>
      <c r="L186" s="292"/>
      <c r="M186" s="292"/>
      <c r="N186" s="292"/>
      <c r="O186" s="290"/>
      <c r="P186" s="290"/>
      <c r="Q186" s="290"/>
    </row>
    <row r="187" spans="1:17" ht="12" customHeight="1">
      <c r="A187" s="290"/>
      <c r="B187" s="290"/>
      <c r="C187" s="290"/>
      <c r="D187" s="291"/>
      <c r="E187" s="291"/>
      <c r="F187" s="291"/>
      <c r="G187" s="291"/>
      <c r="H187" s="290"/>
      <c r="I187" s="290"/>
      <c r="J187" s="290"/>
      <c r="K187" s="290"/>
      <c r="L187" s="292"/>
      <c r="M187" s="292"/>
      <c r="N187" s="292"/>
      <c r="O187" s="290"/>
      <c r="P187" s="290"/>
      <c r="Q187" s="290"/>
    </row>
    <row r="188" spans="1:17" ht="12" customHeight="1">
      <c r="A188" s="290"/>
      <c r="B188" s="290"/>
      <c r="C188" s="290"/>
      <c r="D188" s="291"/>
      <c r="E188" s="291"/>
      <c r="F188" s="291"/>
      <c r="G188" s="291"/>
      <c r="H188" s="290"/>
      <c r="I188" s="290"/>
      <c r="J188" s="290"/>
      <c r="K188" s="290"/>
      <c r="L188" s="292"/>
      <c r="M188" s="292"/>
      <c r="N188" s="292"/>
      <c r="O188" s="290"/>
      <c r="P188" s="290"/>
      <c r="Q188" s="290"/>
    </row>
    <row r="189" spans="1:17" ht="12" customHeight="1">
      <c r="A189" s="290"/>
      <c r="B189" s="290"/>
      <c r="C189" s="290"/>
      <c r="D189" s="291"/>
      <c r="E189" s="291"/>
      <c r="F189" s="291"/>
      <c r="G189" s="291"/>
      <c r="H189" s="290"/>
      <c r="I189" s="290"/>
      <c r="J189" s="290"/>
      <c r="K189" s="290"/>
      <c r="L189" s="292"/>
      <c r="M189" s="292"/>
      <c r="N189" s="292"/>
      <c r="O189" s="290"/>
      <c r="P189" s="290"/>
      <c r="Q189" s="290"/>
    </row>
    <row r="190" spans="1:17" ht="12" customHeight="1">
      <c r="A190" s="290"/>
      <c r="B190" s="290"/>
      <c r="C190" s="290"/>
      <c r="D190" s="291"/>
      <c r="E190" s="291"/>
      <c r="F190" s="291"/>
      <c r="G190" s="291"/>
      <c r="H190" s="290"/>
      <c r="I190" s="290"/>
      <c r="J190" s="290"/>
      <c r="K190" s="290"/>
      <c r="L190" s="292"/>
      <c r="M190" s="292"/>
      <c r="N190" s="292"/>
      <c r="O190" s="290"/>
      <c r="P190" s="290"/>
      <c r="Q190" s="290"/>
    </row>
    <row r="191" spans="1:17" ht="12" customHeight="1">
      <c r="A191" s="290"/>
      <c r="B191" s="290"/>
      <c r="C191" s="290"/>
      <c r="D191" s="291"/>
      <c r="E191" s="291"/>
      <c r="F191" s="291"/>
      <c r="G191" s="291"/>
      <c r="H191" s="290"/>
      <c r="I191" s="290"/>
      <c r="J191" s="290"/>
      <c r="K191" s="290"/>
      <c r="L191" s="292"/>
      <c r="M191" s="292"/>
      <c r="N191" s="292"/>
      <c r="O191" s="290"/>
      <c r="P191" s="290"/>
      <c r="Q191" s="290"/>
    </row>
    <row r="192" spans="1:17" ht="12" customHeight="1">
      <c r="A192" s="290"/>
      <c r="B192" s="290"/>
      <c r="C192" s="290"/>
      <c r="D192" s="291"/>
      <c r="E192" s="291"/>
      <c r="F192" s="291"/>
      <c r="G192" s="291"/>
      <c r="H192" s="290"/>
      <c r="I192" s="290"/>
      <c r="J192" s="290"/>
      <c r="K192" s="290"/>
      <c r="L192" s="292"/>
      <c r="M192" s="292"/>
      <c r="N192" s="292"/>
      <c r="O192" s="290"/>
      <c r="P192" s="290"/>
      <c r="Q192" s="290"/>
    </row>
    <row r="193" spans="1:17" ht="12" customHeight="1">
      <c r="A193" s="290"/>
      <c r="B193" s="290"/>
      <c r="C193" s="290"/>
      <c r="D193" s="291"/>
      <c r="E193" s="291"/>
      <c r="F193" s="291"/>
      <c r="G193" s="291"/>
      <c r="H193" s="290"/>
      <c r="I193" s="290"/>
      <c r="J193" s="290"/>
      <c r="K193" s="290"/>
      <c r="L193" s="292"/>
      <c r="M193" s="292"/>
      <c r="N193" s="292"/>
      <c r="O193" s="290"/>
      <c r="P193" s="290"/>
      <c r="Q193" s="290"/>
    </row>
    <row r="194" spans="1:17" ht="12" customHeight="1">
      <c r="A194" s="290"/>
      <c r="B194" s="290"/>
      <c r="C194" s="290"/>
      <c r="D194" s="291"/>
      <c r="E194" s="291"/>
      <c r="F194" s="291"/>
      <c r="G194" s="291"/>
      <c r="H194" s="290"/>
      <c r="I194" s="290"/>
      <c r="J194" s="290"/>
      <c r="K194" s="290"/>
      <c r="L194" s="292"/>
      <c r="M194" s="292"/>
      <c r="N194" s="292"/>
      <c r="O194" s="290"/>
      <c r="P194" s="290"/>
      <c r="Q194" s="290"/>
    </row>
    <row r="195" spans="1:17" ht="12" customHeight="1">
      <c r="A195" s="290"/>
      <c r="B195" s="290"/>
      <c r="C195" s="290"/>
      <c r="D195" s="291"/>
      <c r="E195" s="291"/>
      <c r="F195" s="291"/>
      <c r="G195" s="291"/>
      <c r="H195" s="290"/>
      <c r="I195" s="290"/>
      <c r="J195" s="290"/>
      <c r="K195" s="290"/>
      <c r="L195" s="292"/>
      <c r="M195" s="292"/>
      <c r="N195" s="292"/>
      <c r="O195" s="290"/>
      <c r="P195" s="290"/>
      <c r="Q195" s="290"/>
    </row>
    <row r="196" spans="1:17" ht="12" customHeight="1">
      <c r="A196" s="290"/>
      <c r="B196" s="290"/>
      <c r="C196" s="290"/>
      <c r="D196" s="291"/>
      <c r="E196" s="291"/>
      <c r="F196" s="291"/>
      <c r="G196" s="291"/>
      <c r="H196" s="290"/>
      <c r="I196" s="290"/>
      <c r="J196" s="290"/>
      <c r="K196" s="290"/>
      <c r="L196" s="292"/>
      <c r="M196" s="292"/>
      <c r="N196" s="292"/>
      <c r="O196" s="290"/>
      <c r="P196" s="290"/>
      <c r="Q196" s="290"/>
    </row>
    <row r="197" spans="1:17" ht="12" customHeight="1">
      <c r="A197" s="290"/>
      <c r="B197" s="290"/>
      <c r="C197" s="290"/>
      <c r="D197" s="291"/>
      <c r="E197" s="291"/>
      <c r="F197" s="291"/>
      <c r="G197" s="291"/>
      <c r="H197" s="290"/>
      <c r="I197" s="290"/>
      <c r="J197" s="290"/>
      <c r="K197" s="290"/>
      <c r="L197" s="292"/>
      <c r="M197" s="292"/>
      <c r="N197" s="292"/>
      <c r="O197" s="290"/>
      <c r="P197" s="290"/>
      <c r="Q197" s="290"/>
    </row>
    <row r="198" spans="1:17" ht="12" customHeight="1">
      <c r="A198" s="290"/>
      <c r="B198" s="290"/>
      <c r="C198" s="290"/>
      <c r="D198" s="291"/>
      <c r="E198" s="291"/>
      <c r="F198" s="291"/>
      <c r="G198" s="291"/>
      <c r="H198" s="290"/>
      <c r="I198" s="290"/>
      <c r="J198" s="290"/>
      <c r="K198" s="290"/>
      <c r="L198" s="292"/>
      <c r="M198" s="292"/>
      <c r="N198" s="292"/>
      <c r="O198" s="290"/>
      <c r="P198" s="290"/>
      <c r="Q198" s="290"/>
    </row>
    <row r="199" spans="1:17" ht="12" customHeight="1">
      <c r="A199" s="290"/>
      <c r="B199" s="290"/>
      <c r="C199" s="290"/>
      <c r="D199" s="291"/>
      <c r="E199" s="291"/>
      <c r="F199" s="291"/>
      <c r="G199" s="291"/>
      <c r="H199" s="290"/>
      <c r="I199" s="290"/>
      <c r="J199" s="290"/>
      <c r="K199" s="290"/>
      <c r="L199" s="292"/>
      <c r="M199" s="292"/>
      <c r="N199" s="292"/>
      <c r="O199" s="290"/>
      <c r="P199" s="290"/>
      <c r="Q199" s="290"/>
    </row>
    <row r="200" spans="1:17" ht="12" customHeight="1">
      <c r="A200" s="290"/>
      <c r="B200" s="290"/>
      <c r="C200" s="290"/>
      <c r="D200" s="291"/>
      <c r="E200" s="291"/>
      <c r="F200" s="291"/>
      <c r="G200" s="291"/>
      <c r="H200" s="290"/>
      <c r="I200" s="290"/>
      <c r="J200" s="290"/>
      <c r="K200" s="290"/>
      <c r="L200" s="292"/>
      <c r="M200" s="292"/>
      <c r="N200" s="292"/>
      <c r="O200" s="290"/>
      <c r="P200" s="290"/>
      <c r="Q200" s="290"/>
    </row>
    <row r="201" spans="1:17" ht="12" customHeight="1">
      <c r="A201" s="290"/>
      <c r="B201" s="290"/>
      <c r="C201" s="290"/>
      <c r="D201" s="291"/>
      <c r="E201" s="291"/>
      <c r="F201" s="291"/>
      <c r="G201" s="291"/>
      <c r="H201" s="290"/>
      <c r="I201" s="290"/>
      <c r="J201" s="290"/>
      <c r="K201" s="290"/>
      <c r="L201" s="292"/>
      <c r="M201" s="292"/>
      <c r="N201" s="292"/>
      <c r="O201" s="290"/>
      <c r="P201" s="290"/>
      <c r="Q201" s="290"/>
    </row>
    <row r="202" spans="1:17" ht="12" customHeight="1">
      <c r="A202" s="290"/>
      <c r="B202" s="290"/>
      <c r="C202" s="290"/>
      <c r="D202" s="291"/>
      <c r="E202" s="291"/>
      <c r="F202" s="291"/>
      <c r="G202" s="291"/>
      <c r="H202" s="290"/>
      <c r="I202" s="290"/>
      <c r="J202" s="290"/>
      <c r="K202" s="290"/>
      <c r="L202" s="292"/>
      <c r="M202" s="292"/>
      <c r="N202" s="292"/>
      <c r="O202" s="290"/>
      <c r="P202" s="290"/>
      <c r="Q202" s="290"/>
    </row>
    <row r="203" spans="1:17" ht="12" customHeight="1">
      <c r="A203" s="290"/>
      <c r="B203" s="290"/>
      <c r="C203" s="290"/>
      <c r="D203" s="291"/>
      <c r="E203" s="291"/>
      <c r="F203" s="291"/>
      <c r="G203" s="291"/>
      <c r="H203" s="290"/>
      <c r="I203" s="290"/>
      <c r="J203" s="290"/>
      <c r="K203" s="290"/>
      <c r="L203" s="292"/>
      <c r="M203" s="292"/>
      <c r="N203" s="292"/>
      <c r="O203" s="290"/>
      <c r="P203" s="290"/>
      <c r="Q203" s="290"/>
    </row>
    <row r="204" spans="1:17" ht="12" customHeight="1">
      <c r="A204" s="290"/>
      <c r="B204" s="290"/>
      <c r="C204" s="290"/>
      <c r="D204" s="291"/>
      <c r="E204" s="291"/>
      <c r="F204" s="291"/>
      <c r="G204" s="291"/>
      <c r="H204" s="290"/>
      <c r="I204" s="290"/>
      <c r="J204" s="290"/>
      <c r="K204" s="290"/>
      <c r="L204" s="292"/>
      <c r="M204" s="292"/>
      <c r="N204" s="292"/>
      <c r="O204" s="290"/>
      <c r="P204" s="290"/>
      <c r="Q204" s="290"/>
    </row>
    <row r="205" spans="1:17" ht="12" customHeight="1">
      <c r="A205" s="290"/>
      <c r="B205" s="290"/>
      <c r="C205" s="290"/>
      <c r="D205" s="291"/>
      <c r="E205" s="291"/>
      <c r="F205" s="291"/>
      <c r="G205" s="291"/>
      <c r="H205" s="290"/>
      <c r="I205" s="290"/>
      <c r="J205" s="290"/>
      <c r="K205" s="290"/>
      <c r="L205" s="292"/>
      <c r="M205" s="292"/>
      <c r="N205" s="292"/>
      <c r="O205" s="290"/>
      <c r="P205" s="290"/>
      <c r="Q205" s="290"/>
    </row>
    <row r="206" spans="1:17" ht="12" customHeight="1">
      <c r="A206" s="290"/>
      <c r="B206" s="290"/>
      <c r="C206" s="290"/>
      <c r="D206" s="291"/>
      <c r="E206" s="291"/>
      <c r="F206" s="291"/>
      <c r="G206" s="291"/>
      <c r="H206" s="290"/>
      <c r="I206" s="290"/>
      <c r="J206" s="290"/>
      <c r="K206" s="290"/>
      <c r="L206" s="292"/>
      <c r="M206" s="292"/>
      <c r="N206" s="292"/>
      <c r="O206" s="290"/>
      <c r="P206" s="290"/>
      <c r="Q206" s="290"/>
    </row>
    <row r="207" spans="1:17" ht="12" customHeight="1">
      <c r="A207" s="290"/>
      <c r="B207" s="290"/>
      <c r="C207" s="290"/>
      <c r="D207" s="291"/>
      <c r="E207" s="291"/>
      <c r="F207" s="291"/>
      <c r="G207" s="291"/>
      <c r="H207" s="290"/>
      <c r="I207" s="290"/>
      <c r="J207" s="290"/>
      <c r="K207" s="290"/>
      <c r="L207" s="292"/>
      <c r="M207" s="292"/>
      <c r="N207" s="292"/>
      <c r="O207" s="290"/>
      <c r="P207" s="290"/>
      <c r="Q207" s="290"/>
    </row>
    <row r="208" spans="1:17" ht="12" customHeight="1">
      <c r="A208" s="290"/>
      <c r="B208" s="290"/>
      <c r="C208" s="290"/>
      <c r="D208" s="291"/>
      <c r="E208" s="291"/>
      <c r="F208" s="291"/>
      <c r="G208" s="291"/>
      <c r="H208" s="290"/>
      <c r="I208" s="290"/>
      <c r="J208" s="290"/>
      <c r="K208" s="290"/>
      <c r="L208" s="292"/>
      <c r="M208" s="292"/>
      <c r="N208" s="292"/>
      <c r="O208" s="290"/>
      <c r="P208" s="290"/>
      <c r="Q208" s="290"/>
    </row>
    <row r="209" spans="1:17" ht="12" customHeight="1">
      <c r="A209" s="290"/>
      <c r="B209" s="290"/>
      <c r="C209" s="290"/>
      <c r="D209" s="291"/>
      <c r="E209" s="291"/>
      <c r="F209" s="291"/>
      <c r="G209" s="291"/>
      <c r="H209" s="290"/>
      <c r="I209" s="290"/>
      <c r="J209" s="290"/>
      <c r="K209" s="290"/>
      <c r="L209" s="292"/>
      <c r="M209" s="292"/>
      <c r="N209" s="292"/>
      <c r="O209" s="290"/>
      <c r="P209" s="290"/>
      <c r="Q209" s="290"/>
    </row>
    <row r="210" spans="1:17" ht="12" customHeight="1">
      <c r="A210" s="290"/>
      <c r="B210" s="290"/>
      <c r="C210" s="290"/>
      <c r="D210" s="291"/>
      <c r="E210" s="291"/>
      <c r="F210" s="291"/>
      <c r="G210" s="291"/>
      <c r="H210" s="290"/>
      <c r="I210" s="290"/>
      <c r="J210" s="290"/>
      <c r="K210" s="290"/>
      <c r="L210" s="292"/>
      <c r="M210" s="292"/>
      <c r="N210" s="292"/>
      <c r="O210" s="290"/>
      <c r="P210" s="290"/>
      <c r="Q210" s="290"/>
    </row>
    <row r="211" spans="1:17" ht="12" customHeight="1">
      <c r="A211" s="290"/>
      <c r="B211" s="290"/>
      <c r="C211" s="290"/>
      <c r="D211" s="291"/>
      <c r="E211" s="291"/>
      <c r="F211" s="291"/>
      <c r="G211" s="291"/>
      <c r="H211" s="290"/>
      <c r="I211" s="290"/>
      <c r="J211" s="290"/>
      <c r="K211" s="290"/>
      <c r="L211" s="292"/>
      <c r="M211" s="292"/>
      <c r="N211" s="292"/>
      <c r="O211" s="290"/>
      <c r="P211" s="290"/>
      <c r="Q211" s="290"/>
    </row>
    <row r="212" spans="1:17" ht="12" customHeight="1">
      <c r="A212" s="290"/>
      <c r="B212" s="290"/>
      <c r="C212" s="290"/>
      <c r="D212" s="291"/>
      <c r="E212" s="291"/>
      <c r="F212" s="291"/>
      <c r="G212" s="291"/>
      <c r="H212" s="290"/>
      <c r="I212" s="290"/>
      <c r="J212" s="290"/>
      <c r="K212" s="290"/>
      <c r="L212" s="292"/>
      <c r="M212" s="292"/>
      <c r="N212" s="292"/>
      <c r="O212" s="290"/>
      <c r="P212" s="290"/>
      <c r="Q212" s="290"/>
    </row>
    <row r="213" spans="1:17" ht="12" customHeight="1">
      <c r="A213" s="290"/>
      <c r="B213" s="290"/>
      <c r="C213" s="290"/>
      <c r="D213" s="291"/>
      <c r="E213" s="291"/>
      <c r="F213" s="291"/>
      <c r="G213" s="291"/>
      <c r="H213" s="290"/>
      <c r="I213" s="290"/>
      <c r="J213" s="290"/>
      <c r="K213" s="290"/>
      <c r="L213" s="292"/>
      <c r="M213" s="292"/>
      <c r="N213" s="292"/>
      <c r="O213" s="290"/>
      <c r="P213" s="290"/>
      <c r="Q213" s="290"/>
    </row>
    <row r="214" spans="1:17" ht="12" customHeight="1">
      <c r="A214" s="290"/>
      <c r="B214" s="290"/>
      <c r="C214" s="290"/>
      <c r="D214" s="291"/>
      <c r="E214" s="291"/>
      <c r="F214" s="291"/>
      <c r="G214" s="291"/>
      <c r="H214" s="290"/>
      <c r="I214" s="290"/>
      <c r="J214" s="290"/>
      <c r="K214" s="290"/>
      <c r="L214" s="292"/>
      <c r="M214" s="292"/>
      <c r="N214" s="292"/>
      <c r="O214" s="290"/>
      <c r="P214" s="290"/>
      <c r="Q214" s="290"/>
    </row>
    <row r="215" spans="1:17" ht="12" customHeight="1">
      <c r="A215" s="290"/>
      <c r="B215" s="290"/>
      <c r="C215" s="290"/>
      <c r="D215" s="291"/>
      <c r="E215" s="291"/>
      <c r="F215" s="291"/>
      <c r="G215" s="291"/>
      <c r="H215" s="290"/>
      <c r="I215" s="290"/>
      <c r="J215" s="290"/>
      <c r="K215" s="290"/>
      <c r="L215" s="292"/>
      <c r="M215" s="292"/>
      <c r="N215" s="292"/>
      <c r="O215" s="290"/>
      <c r="P215" s="290"/>
      <c r="Q215" s="290"/>
    </row>
    <row r="216" spans="1:17" ht="12" customHeight="1">
      <c r="A216" s="290"/>
      <c r="B216" s="290"/>
      <c r="C216" s="290"/>
      <c r="D216" s="291"/>
      <c r="E216" s="291"/>
      <c r="F216" s="291"/>
      <c r="G216" s="291"/>
      <c r="H216" s="290"/>
      <c r="I216" s="290"/>
      <c r="J216" s="290"/>
      <c r="K216" s="290"/>
      <c r="L216" s="292"/>
      <c r="M216" s="292"/>
      <c r="N216" s="292"/>
      <c r="O216" s="290"/>
      <c r="P216" s="290"/>
      <c r="Q216" s="290"/>
    </row>
    <row r="217" spans="1:17" ht="12" customHeight="1">
      <c r="A217" s="290"/>
      <c r="B217" s="290"/>
      <c r="C217" s="290"/>
      <c r="D217" s="291"/>
      <c r="E217" s="291"/>
      <c r="F217" s="291"/>
      <c r="G217" s="291"/>
      <c r="H217" s="290"/>
      <c r="I217" s="290"/>
      <c r="J217" s="290"/>
      <c r="K217" s="290"/>
      <c r="L217" s="292"/>
      <c r="M217" s="292"/>
      <c r="N217" s="292"/>
      <c r="O217" s="290"/>
      <c r="P217" s="290"/>
      <c r="Q217" s="290"/>
    </row>
    <row r="218" spans="1:17" ht="12" customHeight="1">
      <c r="A218" s="290"/>
      <c r="B218" s="290"/>
      <c r="C218" s="290"/>
      <c r="D218" s="291"/>
      <c r="E218" s="291"/>
      <c r="F218" s="291"/>
      <c r="G218" s="291"/>
      <c r="H218" s="290"/>
      <c r="I218" s="290"/>
      <c r="J218" s="290"/>
      <c r="K218" s="290"/>
      <c r="L218" s="292"/>
      <c r="M218" s="292"/>
      <c r="N218" s="292"/>
      <c r="O218" s="290"/>
      <c r="P218" s="290"/>
      <c r="Q218" s="290"/>
    </row>
    <row r="219" spans="1:17" ht="12" customHeight="1">
      <c r="A219" s="290"/>
      <c r="B219" s="290"/>
      <c r="C219" s="290"/>
      <c r="D219" s="291"/>
      <c r="E219" s="291"/>
      <c r="F219" s="291"/>
      <c r="G219" s="291"/>
      <c r="H219" s="290"/>
      <c r="I219" s="290"/>
      <c r="J219" s="290"/>
      <c r="K219" s="290"/>
      <c r="L219" s="292"/>
      <c r="M219" s="292"/>
      <c r="N219" s="292"/>
      <c r="O219" s="290"/>
      <c r="P219" s="290"/>
      <c r="Q219" s="290"/>
    </row>
    <row r="220" spans="1:17" ht="12" customHeight="1">
      <c r="A220" s="290"/>
      <c r="B220" s="290"/>
      <c r="C220" s="290"/>
      <c r="D220" s="291"/>
      <c r="E220" s="291"/>
      <c r="F220" s="291"/>
      <c r="G220" s="291"/>
      <c r="H220" s="290"/>
      <c r="I220" s="290"/>
      <c r="J220" s="290"/>
      <c r="K220" s="290"/>
      <c r="L220" s="292"/>
      <c r="M220" s="292"/>
      <c r="N220" s="292"/>
      <c r="O220" s="290"/>
      <c r="P220" s="290"/>
      <c r="Q220" s="290"/>
    </row>
    <row r="221" spans="1:17" ht="12" customHeight="1">
      <c r="A221" s="290"/>
      <c r="B221" s="290"/>
      <c r="C221" s="290"/>
      <c r="D221" s="291"/>
      <c r="E221" s="291"/>
      <c r="F221" s="291"/>
      <c r="G221" s="291"/>
      <c r="H221" s="290"/>
      <c r="I221" s="290"/>
      <c r="J221" s="290"/>
      <c r="K221" s="290"/>
      <c r="L221" s="292"/>
      <c r="M221" s="292"/>
      <c r="N221" s="292"/>
      <c r="O221" s="290"/>
      <c r="P221" s="290"/>
      <c r="Q221" s="290"/>
    </row>
    <row r="222" spans="1:17" ht="12" customHeight="1">
      <c r="A222" s="290"/>
      <c r="B222" s="290"/>
      <c r="C222" s="290"/>
      <c r="D222" s="291"/>
      <c r="E222" s="291"/>
      <c r="F222" s="291"/>
      <c r="G222" s="291"/>
      <c r="H222" s="290"/>
      <c r="I222" s="290"/>
      <c r="J222" s="290"/>
      <c r="K222" s="290"/>
      <c r="L222" s="292"/>
      <c r="M222" s="292"/>
      <c r="N222" s="292"/>
      <c r="O222" s="290"/>
      <c r="P222" s="290"/>
      <c r="Q222" s="290"/>
    </row>
    <row r="223" spans="1:17" ht="12" customHeight="1">
      <c r="A223" s="290"/>
      <c r="B223" s="290"/>
      <c r="C223" s="290"/>
      <c r="D223" s="291"/>
      <c r="E223" s="291"/>
      <c r="F223" s="291"/>
      <c r="G223" s="291"/>
      <c r="H223" s="290"/>
      <c r="I223" s="290"/>
      <c r="J223" s="290"/>
      <c r="K223" s="290"/>
      <c r="L223" s="292"/>
      <c r="M223" s="292"/>
      <c r="N223" s="292"/>
      <c r="O223" s="290"/>
      <c r="P223" s="290"/>
      <c r="Q223" s="290"/>
    </row>
    <row r="224" spans="1:17" ht="12" customHeight="1">
      <c r="A224" s="290"/>
      <c r="B224" s="290"/>
      <c r="C224" s="290"/>
      <c r="D224" s="291"/>
      <c r="E224" s="291"/>
      <c r="F224" s="291"/>
      <c r="G224" s="291"/>
      <c r="H224" s="290"/>
      <c r="I224" s="290"/>
      <c r="J224" s="290"/>
      <c r="K224" s="290"/>
      <c r="L224" s="292"/>
      <c r="M224" s="292"/>
      <c r="N224" s="292"/>
      <c r="O224" s="290"/>
      <c r="P224" s="290"/>
      <c r="Q224" s="290"/>
    </row>
    <row r="225" spans="1:17" ht="12" customHeight="1">
      <c r="A225" s="290"/>
      <c r="B225" s="290"/>
      <c r="C225" s="290"/>
      <c r="D225" s="291"/>
      <c r="E225" s="291"/>
      <c r="F225" s="291"/>
      <c r="G225" s="291"/>
      <c r="H225" s="290"/>
      <c r="I225" s="290"/>
      <c r="J225" s="290"/>
      <c r="K225" s="290"/>
      <c r="L225" s="292"/>
      <c r="M225" s="292"/>
      <c r="N225" s="292"/>
      <c r="O225" s="290"/>
      <c r="P225" s="290"/>
      <c r="Q225" s="290"/>
    </row>
    <row r="226" spans="1:17" ht="12" customHeight="1">
      <c r="A226" s="290"/>
      <c r="B226" s="290"/>
      <c r="C226" s="290"/>
      <c r="D226" s="291"/>
      <c r="E226" s="291"/>
      <c r="F226" s="291"/>
      <c r="G226" s="291"/>
      <c r="H226" s="290"/>
      <c r="I226" s="290"/>
      <c r="J226" s="290"/>
      <c r="K226" s="290"/>
      <c r="L226" s="292"/>
      <c r="M226" s="292"/>
      <c r="N226" s="292"/>
      <c r="O226" s="290"/>
      <c r="P226" s="290"/>
      <c r="Q226" s="290"/>
    </row>
    <row r="227" spans="1:17" ht="12" customHeight="1">
      <c r="A227" s="290"/>
      <c r="B227" s="290"/>
      <c r="C227" s="290"/>
      <c r="D227" s="291"/>
      <c r="E227" s="291"/>
      <c r="F227" s="291"/>
      <c r="G227" s="291"/>
      <c r="H227" s="290"/>
      <c r="I227" s="290"/>
      <c r="J227" s="290"/>
      <c r="K227" s="290"/>
      <c r="L227" s="292"/>
      <c r="M227" s="292"/>
      <c r="N227" s="292"/>
      <c r="O227" s="290"/>
      <c r="P227" s="290"/>
      <c r="Q227" s="290"/>
    </row>
    <row r="228" spans="1:17" ht="12" customHeight="1">
      <c r="A228" s="290"/>
      <c r="B228" s="290"/>
      <c r="C228" s="290"/>
      <c r="D228" s="291"/>
      <c r="E228" s="291"/>
      <c r="F228" s="291"/>
      <c r="G228" s="291"/>
      <c r="H228" s="290"/>
      <c r="I228" s="290"/>
      <c r="J228" s="290"/>
      <c r="K228" s="290"/>
      <c r="L228" s="292"/>
      <c r="M228" s="292"/>
      <c r="N228" s="292"/>
      <c r="O228" s="290"/>
      <c r="P228" s="290"/>
      <c r="Q228" s="290"/>
    </row>
    <row r="229" spans="1:17" ht="12" customHeight="1">
      <c r="A229" s="290"/>
      <c r="B229" s="290"/>
      <c r="C229" s="290"/>
      <c r="D229" s="291"/>
      <c r="E229" s="291"/>
      <c r="F229" s="291"/>
      <c r="G229" s="291"/>
      <c r="H229" s="290"/>
      <c r="I229" s="290"/>
      <c r="J229" s="290"/>
      <c r="K229" s="290"/>
      <c r="L229" s="292"/>
      <c r="M229" s="292"/>
      <c r="N229" s="292"/>
      <c r="O229" s="290"/>
      <c r="P229" s="290"/>
      <c r="Q229" s="290"/>
    </row>
    <row r="230" spans="1:17" ht="12" customHeight="1">
      <c r="A230" s="290"/>
      <c r="B230" s="290"/>
      <c r="C230" s="290"/>
      <c r="D230" s="291"/>
      <c r="E230" s="291"/>
      <c r="F230" s="291"/>
      <c r="G230" s="291"/>
      <c r="H230" s="290"/>
      <c r="I230" s="290"/>
      <c r="J230" s="290"/>
      <c r="K230" s="290"/>
      <c r="L230" s="292"/>
      <c r="M230" s="292"/>
      <c r="N230" s="292"/>
      <c r="O230" s="290"/>
      <c r="P230" s="290"/>
      <c r="Q230" s="290"/>
    </row>
    <row r="231" spans="1:17" ht="12" customHeight="1">
      <c r="A231" s="290"/>
      <c r="B231" s="290"/>
      <c r="C231" s="290"/>
      <c r="D231" s="291"/>
      <c r="E231" s="291"/>
      <c r="F231" s="291"/>
      <c r="G231" s="291"/>
      <c r="H231" s="290"/>
      <c r="I231" s="290"/>
      <c r="J231" s="290"/>
      <c r="K231" s="290"/>
      <c r="L231" s="292"/>
      <c r="M231" s="292"/>
      <c r="N231" s="292"/>
      <c r="O231" s="290"/>
      <c r="P231" s="290"/>
      <c r="Q231" s="290"/>
    </row>
    <row r="232" spans="1:17" ht="12" customHeight="1">
      <c r="A232" s="290"/>
      <c r="B232" s="290"/>
      <c r="C232" s="290"/>
      <c r="D232" s="291"/>
      <c r="E232" s="291"/>
      <c r="F232" s="291"/>
      <c r="G232" s="291"/>
      <c r="H232" s="290"/>
      <c r="I232" s="290"/>
      <c r="J232" s="290"/>
      <c r="K232" s="290"/>
      <c r="L232" s="292"/>
      <c r="M232" s="292"/>
      <c r="N232" s="292"/>
      <c r="O232" s="290"/>
      <c r="P232" s="290"/>
      <c r="Q232" s="290"/>
    </row>
    <row r="233" spans="1:17" ht="12" customHeight="1">
      <c r="A233" s="290"/>
      <c r="B233" s="290"/>
      <c r="C233" s="290"/>
      <c r="D233" s="291"/>
      <c r="E233" s="291"/>
      <c r="F233" s="291"/>
      <c r="G233" s="291"/>
      <c r="H233" s="290"/>
      <c r="I233" s="290"/>
      <c r="J233" s="290"/>
      <c r="K233" s="290"/>
      <c r="L233" s="292"/>
      <c r="M233" s="292"/>
      <c r="N233" s="292"/>
      <c r="O233" s="290"/>
      <c r="P233" s="290"/>
      <c r="Q233" s="290"/>
    </row>
    <row r="234" spans="1:17" ht="12" customHeight="1">
      <c r="A234" s="290"/>
      <c r="B234" s="290"/>
      <c r="C234" s="290"/>
      <c r="D234" s="291"/>
      <c r="E234" s="291"/>
      <c r="F234" s="291"/>
      <c r="G234" s="291"/>
      <c r="H234" s="290"/>
      <c r="I234" s="290"/>
      <c r="J234" s="290"/>
      <c r="K234" s="290"/>
      <c r="L234" s="292"/>
      <c r="M234" s="292"/>
      <c r="N234" s="292"/>
      <c r="O234" s="290"/>
      <c r="P234" s="290"/>
      <c r="Q234" s="290"/>
    </row>
    <row r="235" spans="1:17" ht="12" customHeight="1">
      <c r="A235" s="290"/>
      <c r="B235" s="290"/>
      <c r="C235" s="290"/>
      <c r="D235" s="291"/>
      <c r="E235" s="291"/>
      <c r="F235" s="291"/>
      <c r="G235" s="291"/>
      <c r="H235" s="290"/>
      <c r="I235" s="290"/>
      <c r="J235" s="290"/>
      <c r="K235" s="290"/>
      <c r="L235" s="292"/>
      <c r="M235" s="292"/>
      <c r="N235" s="292"/>
      <c r="O235" s="290"/>
      <c r="P235" s="290"/>
      <c r="Q235" s="290"/>
    </row>
    <row r="236" spans="1:17" ht="12" customHeight="1">
      <c r="A236" s="290"/>
      <c r="B236" s="290"/>
      <c r="C236" s="290"/>
      <c r="D236" s="291"/>
      <c r="E236" s="291"/>
      <c r="F236" s="291"/>
      <c r="G236" s="291"/>
      <c r="H236" s="290"/>
      <c r="I236" s="290"/>
      <c r="J236" s="290"/>
      <c r="K236" s="290"/>
      <c r="L236" s="292"/>
      <c r="M236" s="292"/>
      <c r="N236" s="292"/>
      <c r="O236" s="290"/>
      <c r="P236" s="290"/>
      <c r="Q236" s="290"/>
    </row>
    <row r="237" spans="1:17" ht="12" customHeight="1">
      <c r="A237" s="290"/>
      <c r="B237" s="290"/>
      <c r="C237" s="290"/>
      <c r="D237" s="291"/>
      <c r="E237" s="291"/>
      <c r="F237" s="291"/>
      <c r="G237" s="291"/>
      <c r="H237" s="290"/>
      <c r="I237" s="290"/>
      <c r="J237" s="290"/>
      <c r="K237" s="290"/>
      <c r="L237" s="292"/>
      <c r="M237" s="292"/>
      <c r="N237" s="292"/>
      <c r="O237" s="290"/>
      <c r="P237" s="290"/>
      <c r="Q237" s="290"/>
    </row>
    <row r="238" spans="1:17" ht="12" customHeight="1">
      <c r="A238" s="290"/>
      <c r="B238" s="290"/>
      <c r="C238" s="290"/>
      <c r="D238" s="291"/>
      <c r="E238" s="291"/>
      <c r="F238" s="291"/>
      <c r="G238" s="291"/>
      <c r="H238" s="290"/>
      <c r="I238" s="290"/>
      <c r="J238" s="290"/>
      <c r="K238" s="290"/>
      <c r="L238" s="292"/>
      <c r="M238" s="292"/>
      <c r="N238" s="292"/>
      <c r="O238" s="290"/>
      <c r="P238" s="290"/>
      <c r="Q238" s="290"/>
    </row>
    <row r="239" spans="1:17" ht="12" customHeight="1">
      <c r="A239" s="290"/>
      <c r="B239" s="290"/>
      <c r="C239" s="290"/>
      <c r="D239" s="291"/>
      <c r="E239" s="291"/>
      <c r="F239" s="291"/>
      <c r="G239" s="291"/>
      <c r="H239" s="290"/>
      <c r="I239" s="290"/>
      <c r="J239" s="290"/>
      <c r="K239" s="290"/>
      <c r="L239" s="292"/>
      <c r="M239" s="292"/>
      <c r="N239" s="292"/>
      <c r="O239" s="290"/>
      <c r="P239" s="290"/>
      <c r="Q239" s="290"/>
    </row>
    <row r="240" spans="1:17" ht="12" customHeight="1">
      <c r="A240" s="290"/>
      <c r="B240" s="290"/>
      <c r="C240" s="290"/>
      <c r="D240" s="291"/>
      <c r="E240" s="291"/>
      <c r="F240" s="291"/>
      <c r="G240" s="291"/>
      <c r="H240" s="290"/>
      <c r="I240" s="290"/>
      <c r="J240" s="290"/>
      <c r="K240" s="290"/>
      <c r="L240" s="292"/>
      <c r="M240" s="292"/>
      <c r="N240" s="292"/>
      <c r="O240" s="290"/>
      <c r="P240" s="290"/>
      <c r="Q240" s="290"/>
    </row>
    <row r="241" spans="1:17" ht="12" customHeight="1">
      <c r="A241" s="290"/>
      <c r="B241" s="290"/>
      <c r="C241" s="290"/>
      <c r="D241" s="291"/>
      <c r="E241" s="291"/>
      <c r="F241" s="291"/>
      <c r="G241" s="291"/>
      <c r="H241" s="290"/>
      <c r="I241" s="290"/>
      <c r="J241" s="290"/>
      <c r="K241" s="290"/>
      <c r="L241" s="292"/>
      <c r="M241" s="292"/>
      <c r="N241" s="292"/>
      <c r="O241" s="290"/>
      <c r="P241" s="290"/>
      <c r="Q241" s="290"/>
    </row>
    <row r="242" spans="1:17" ht="12" customHeight="1">
      <c r="A242" s="290"/>
      <c r="B242" s="290"/>
      <c r="C242" s="290"/>
      <c r="D242" s="291"/>
      <c r="E242" s="291"/>
      <c r="F242" s="291"/>
      <c r="G242" s="291"/>
      <c r="H242" s="290"/>
      <c r="I242" s="290"/>
      <c r="J242" s="290"/>
      <c r="K242" s="290"/>
      <c r="L242" s="292"/>
      <c r="M242" s="292"/>
      <c r="N242" s="292"/>
      <c r="O242" s="290"/>
      <c r="P242" s="290"/>
      <c r="Q242" s="290"/>
    </row>
    <row r="243" spans="1:17" ht="12" customHeight="1">
      <c r="A243" s="290"/>
      <c r="B243" s="290"/>
      <c r="C243" s="290"/>
      <c r="D243" s="291"/>
      <c r="E243" s="291"/>
      <c r="F243" s="291"/>
      <c r="G243" s="291"/>
      <c r="H243" s="290"/>
      <c r="I243" s="290"/>
      <c r="J243" s="290"/>
      <c r="K243" s="290"/>
      <c r="L243" s="292"/>
      <c r="M243" s="292"/>
      <c r="N243" s="292"/>
      <c r="O243" s="290"/>
      <c r="P243" s="290"/>
      <c r="Q243" s="290"/>
    </row>
    <row r="244" spans="1:17" ht="12" customHeight="1">
      <c r="A244" s="290"/>
      <c r="B244" s="290"/>
      <c r="C244" s="290"/>
      <c r="D244" s="291"/>
      <c r="E244" s="291"/>
      <c r="F244" s="291"/>
      <c r="G244" s="291"/>
      <c r="H244" s="290"/>
      <c r="I244" s="290"/>
      <c r="J244" s="290"/>
      <c r="K244" s="290"/>
      <c r="L244" s="292"/>
      <c r="M244" s="292"/>
      <c r="N244" s="292"/>
      <c r="O244" s="290"/>
      <c r="P244" s="290"/>
      <c r="Q244" s="290"/>
    </row>
    <row r="245" spans="1:17" ht="12" customHeight="1">
      <c r="A245" s="290"/>
      <c r="B245" s="290"/>
      <c r="C245" s="290"/>
      <c r="D245" s="291"/>
      <c r="E245" s="291"/>
      <c r="F245" s="291"/>
      <c r="G245" s="291"/>
      <c r="H245" s="290"/>
      <c r="I245" s="290"/>
      <c r="J245" s="290"/>
      <c r="K245" s="290"/>
      <c r="L245" s="292"/>
      <c r="M245" s="292"/>
      <c r="N245" s="292"/>
      <c r="O245" s="290"/>
      <c r="P245" s="290"/>
      <c r="Q245" s="290"/>
    </row>
    <row r="246" spans="1:17" ht="12" customHeight="1">
      <c r="A246" s="290"/>
      <c r="B246" s="290"/>
      <c r="C246" s="290"/>
      <c r="D246" s="291"/>
      <c r="E246" s="291"/>
      <c r="F246" s="291"/>
      <c r="G246" s="291"/>
      <c r="H246" s="290"/>
      <c r="I246" s="290"/>
      <c r="J246" s="290"/>
      <c r="K246" s="290"/>
      <c r="L246" s="292"/>
      <c r="M246" s="292"/>
      <c r="N246" s="292"/>
      <c r="O246" s="290"/>
      <c r="P246" s="290"/>
      <c r="Q246" s="290"/>
    </row>
    <row r="247" spans="1:17" ht="12" customHeight="1">
      <c r="A247" s="290"/>
      <c r="B247" s="290"/>
      <c r="C247" s="290"/>
      <c r="D247" s="291"/>
      <c r="E247" s="291"/>
      <c r="F247" s="291"/>
      <c r="G247" s="291"/>
      <c r="H247" s="290"/>
      <c r="I247" s="290"/>
      <c r="J247" s="290"/>
      <c r="K247" s="290"/>
      <c r="L247" s="292"/>
      <c r="M247" s="292"/>
      <c r="N247" s="292"/>
      <c r="O247" s="290"/>
      <c r="P247" s="290"/>
      <c r="Q247" s="290"/>
    </row>
    <row r="248" spans="1:17" ht="12" customHeight="1">
      <c r="A248" s="290"/>
      <c r="B248" s="290"/>
      <c r="C248" s="290"/>
      <c r="D248" s="291"/>
      <c r="E248" s="291"/>
      <c r="F248" s="291"/>
      <c r="G248" s="291"/>
      <c r="H248" s="290"/>
      <c r="I248" s="290"/>
      <c r="J248" s="290"/>
      <c r="K248" s="290"/>
      <c r="L248" s="292"/>
      <c r="M248" s="292"/>
      <c r="N248" s="292"/>
      <c r="O248" s="290"/>
      <c r="P248" s="290"/>
      <c r="Q248" s="290"/>
    </row>
    <row r="249" spans="1:17" ht="12" customHeight="1">
      <c r="A249" s="290"/>
      <c r="B249" s="290"/>
      <c r="C249" s="290"/>
      <c r="D249" s="291"/>
      <c r="E249" s="291"/>
      <c r="F249" s="291"/>
      <c r="G249" s="291"/>
      <c r="H249" s="290"/>
      <c r="I249" s="290"/>
      <c r="J249" s="290"/>
      <c r="K249" s="290"/>
      <c r="L249" s="292"/>
      <c r="M249" s="292"/>
      <c r="N249" s="292"/>
      <c r="O249" s="290"/>
      <c r="P249" s="290"/>
      <c r="Q249" s="290"/>
    </row>
    <row r="250" spans="1:17" ht="12" customHeight="1">
      <c r="A250" s="290"/>
      <c r="B250" s="290"/>
      <c r="C250" s="290"/>
      <c r="D250" s="291"/>
      <c r="E250" s="291"/>
      <c r="F250" s="291"/>
      <c r="G250" s="291"/>
      <c r="H250" s="290"/>
      <c r="I250" s="290"/>
      <c r="J250" s="290"/>
      <c r="K250" s="290"/>
      <c r="L250" s="292"/>
      <c r="M250" s="292"/>
      <c r="N250" s="292"/>
      <c r="O250" s="290"/>
      <c r="P250" s="290"/>
      <c r="Q250" s="290"/>
    </row>
    <row r="251" spans="1:17" ht="12" customHeight="1">
      <c r="A251" s="290"/>
      <c r="B251" s="290"/>
      <c r="C251" s="290"/>
      <c r="D251" s="291"/>
      <c r="E251" s="291"/>
      <c r="F251" s="291"/>
      <c r="G251" s="291"/>
      <c r="H251" s="290"/>
      <c r="I251" s="290"/>
      <c r="J251" s="290"/>
      <c r="K251" s="290"/>
      <c r="L251" s="292"/>
      <c r="M251" s="292"/>
      <c r="N251" s="292"/>
      <c r="O251" s="290"/>
      <c r="P251" s="290"/>
      <c r="Q251" s="290"/>
    </row>
    <row r="252" spans="1:17" ht="12" customHeight="1">
      <c r="A252" s="290"/>
      <c r="B252" s="290"/>
      <c r="C252" s="290"/>
      <c r="D252" s="291"/>
      <c r="E252" s="291"/>
      <c r="F252" s="291"/>
      <c r="G252" s="291"/>
      <c r="H252" s="290"/>
      <c r="I252" s="290"/>
      <c r="J252" s="290"/>
      <c r="K252" s="290"/>
      <c r="L252" s="292"/>
      <c r="M252" s="292"/>
      <c r="N252" s="292"/>
      <c r="O252" s="290"/>
      <c r="P252" s="290"/>
      <c r="Q252" s="290"/>
    </row>
    <row r="253" spans="1:17" ht="12" customHeight="1">
      <c r="A253" s="290"/>
      <c r="B253" s="290"/>
      <c r="C253" s="290"/>
      <c r="D253" s="291"/>
      <c r="E253" s="291"/>
      <c r="F253" s="291"/>
      <c r="G253" s="291"/>
      <c r="H253" s="290"/>
      <c r="I253" s="290"/>
      <c r="J253" s="290"/>
      <c r="K253" s="290"/>
      <c r="L253" s="292"/>
      <c r="M253" s="292"/>
      <c r="N253" s="292"/>
      <c r="O253" s="290"/>
      <c r="P253" s="290"/>
      <c r="Q253" s="290"/>
    </row>
    <row r="254" spans="1:17" ht="12" customHeight="1">
      <c r="A254" s="290"/>
      <c r="B254" s="290"/>
      <c r="C254" s="290"/>
      <c r="D254" s="291"/>
      <c r="E254" s="291"/>
      <c r="F254" s="291"/>
      <c r="G254" s="291"/>
      <c r="H254" s="290"/>
      <c r="I254" s="290"/>
      <c r="J254" s="290"/>
      <c r="K254" s="290"/>
      <c r="L254" s="292"/>
      <c r="M254" s="292"/>
      <c r="N254" s="292"/>
      <c r="O254" s="290"/>
      <c r="P254" s="290"/>
      <c r="Q254" s="290"/>
    </row>
    <row r="255" spans="1:17" ht="12" customHeight="1">
      <c r="A255" s="290"/>
      <c r="B255" s="290"/>
      <c r="C255" s="290"/>
      <c r="D255" s="291"/>
      <c r="E255" s="291"/>
      <c r="F255" s="291"/>
      <c r="G255" s="291"/>
      <c r="H255" s="290"/>
      <c r="I255" s="290"/>
      <c r="J255" s="290"/>
      <c r="K255" s="290"/>
      <c r="L255" s="292"/>
      <c r="M255" s="292"/>
      <c r="N255" s="292"/>
      <c r="O255" s="290"/>
      <c r="P255" s="290"/>
      <c r="Q255" s="290"/>
    </row>
    <row r="256" spans="1:17" ht="12" customHeight="1">
      <c r="A256" s="290"/>
      <c r="B256" s="290"/>
      <c r="C256" s="290"/>
      <c r="D256" s="291"/>
      <c r="E256" s="291"/>
      <c r="F256" s="291"/>
      <c r="G256" s="291"/>
      <c r="H256" s="290"/>
      <c r="I256" s="290"/>
      <c r="J256" s="290"/>
      <c r="K256" s="290"/>
      <c r="L256" s="292"/>
      <c r="M256" s="292"/>
      <c r="N256" s="292"/>
      <c r="O256" s="290"/>
      <c r="P256" s="290"/>
      <c r="Q256" s="290"/>
    </row>
    <row r="257" spans="1:17" ht="12" customHeight="1">
      <c r="A257" s="290"/>
      <c r="B257" s="290"/>
      <c r="C257" s="290"/>
      <c r="D257" s="291"/>
      <c r="E257" s="291"/>
      <c r="F257" s="291"/>
      <c r="G257" s="291"/>
      <c r="H257" s="290"/>
      <c r="I257" s="290"/>
      <c r="J257" s="290"/>
      <c r="K257" s="290"/>
      <c r="L257" s="292"/>
      <c r="M257" s="292"/>
      <c r="N257" s="292"/>
      <c r="O257" s="290"/>
      <c r="P257" s="290"/>
      <c r="Q257" s="290"/>
    </row>
    <row r="258" spans="1:17" ht="12" customHeight="1">
      <c r="A258" s="290"/>
      <c r="B258" s="290"/>
      <c r="C258" s="290"/>
      <c r="D258" s="291"/>
      <c r="E258" s="291"/>
      <c r="F258" s="291"/>
      <c r="G258" s="291"/>
      <c r="H258" s="290"/>
      <c r="I258" s="290"/>
      <c r="J258" s="290"/>
      <c r="K258" s="290"/>
      <c r="L258" s="292"/>
      <c r="M258" s="292"/>
      <c r="N258" s="292"/>
      <c r="O258" s="290"/>
      <c r="P258" s="290"/>
      <c r="Q258" s="290"/>
    </row>
    <row r="259" spans="1:17" ht="12" customHeight="1">
      <c r="A259" s="290"/>
      <c r="B259" s="290"/>
      <c r="C259" s="290"/>
      <c r="D259" s="291"/>
      <c r="E259" s="291"/>
      <c r="F259" s="291"/>
      <c r="G259" s="291"/>
      <c r="H259" s="290"/>
      <c r="I259" s="290"/>
      <c r="J259" s="290"/>
      <c r="K259" s="290"/>
      <c r="L259" s="292"/>
      <c r="M259" s="292"/>
      <c r="N259" s="292"/>
      <c r="O259" s="290"/>
      <c r="P259" s="290"/>
      <c r="Q259" s="290"/>
    </row>
    <row r="260" spans="1:17" ht="12" customHeight="1">
      <c r="A260" s="290"/>
      <c r="B260" s="290"/>
      <c r="C260" s="290"/>
      <c r="D260" s="291"/>
      <c r="E260" s="291"/>
      <c r="F260" s="291"/>
      <c r="G260" s="291"/>
      <c r="H260" s="290"/>
      <c r="I260" s="290"/>
      <c r="J260" s="290"/>
      <c r="K260" s="290"/>
      <c r="L260" s="292"/>
      <c r="M260" s="292"/>
      <c r="N260" s="292"/>
      <c r="O260" s="290"/>
      <c r="P260" s="290"/>
      <c r="Q260" s="290"/>
    </row>
    <row r="261" spans="1:17" ht="12" customHeight="1">
      <c r="A261" s="290"/>
      <c r="B261" s="290"/>
      <c r="C261" s="290"/>
      <c r="D261" s="291"/>
      <c r="E261" s="291"/>
      <c r="F261" s="291"/>
      <c r="G261" s="291"/>
      <c r="H261" s="290"/>
      <c r="I261" s="290"/>
      <c r="J261" s="290"/>
      <c r="K261" s="290"/>
      <c r="L261" s="292"/>
      <c r="M261" s="292"/>
      <c r="N261" s="292"/>
      <c r="O261" s="290"/>
      <c r="P261" s="290"/>
      <c r="Q261" s="290"/>
    </row>
    <row r="262" spans="1:17" ht="12" customHeight="1">
      <c r="A262" s="290"/>
      <c r="B262" s="290"/>
      <c r="C262" s="290"/>
      <c r="D262" s="291"/>
      <c r="E262" s="291"/>
      <c r="F262" s="291"/>
      <c r="G262" s="291"/>
      <c r="H262" s="290"/>
      <c r="I262" s="290"/>
      <c r="J262" s="290"/>
      <c r="K262" s="290"/>
      <c r="L262" s="292"/>
      <c r="M262" s="292"/>
      <c r="N262" s="292"/>
      <c r="O262" s="290"/>
      <c r="P262" s="290"/>
      <c r="Q262" s="290"/>
    </row>
    <row r="263" spans="1:17" ht="12" customHeight="1">
      <c r="A263" s="290"/>
      <c r="B263" s="290"/>
      <c r="C263" s="290"/>
      <c r="D263" s="291"/>
      <c r="E263" s="291"/>
      <c r="F263" s="291"/>
      <c r="G263" s="291"/>
      <c r="H263" s="290"/>
      <c r="I263" s="290"/>
      <c r="J263" s="290"/>
      <c r="K263" s="290"/>
      <c r="L263" s="292"/>
      <c r="M263" s="292"/>
      <c r="N263" s="292"/>
      <c r="O263" s="290"/>
      <c r="P263" s="290"/>
      <c r="Q263" s="290"/>
    </row>
    <row r="264" spans="1:17" ht="12" customHeight="1">
      <c r="A264" s="290"/>
      <c r="B264" s="290"/>
      <c r="C264" s="290"/>
      <c r="D264" s="291"/>
      <c r="E264" s="291"/>
      <c r="F264" s="291"/>
      <c r="G264" s="291"/>
      <c r="H264" s="290"/>
      <c r="I264" s="290"/>
      <c r="J264" s="290"/>
      <c r="K264" s="290"/>
      <c r="L264" s="292"/>
      <c r="M264" s="292"/>
      <c r="N264" s="292"/>
      <c r="O264" s="290"/>
      <c r="P264" s="290"/>
      <c r="Q264" s="290"/>
    </row>
    <row r="265" spans="1:17" ht="12" customHeight="1">
      <c r="A265" s="290"/>
      <c r="B265" s="290"/>
      <c r="C265" s="290"/>
      <c r="D265" s="291"/>
      <c r="E265" s="291"/>
      <c r="F265" s="291"/>
      <c r="G265" s="291"/>
      <c r="H265" s="290"/>
      <c r="I265" s="290"/>
      <c r="J265" s="290"/>
      <c r="K265" s="290"/>
      <c r="L265" s="292"/>
      <c r="M265" s="292"/>
      <c r="N265" s="292"/>
      <c r="O265" s="290"/>
      <c r="P265" s="290"/>
      <c r="Q265" s="290"/>
    </row>
    <row r="266" spans="1:17" ht="12" customHeight="1">
      <c r="A266" s="290"/>
      <c r="B266" s="290"/>
      <c r="C266" s="290"/>
      <c r="D266" s="291"/>
      <c r="E266" s="291"/>
      <c r="F266" s="291"/>
      <c r="G266" s="291"/>
      <c r="H266" s="290"/>
      <c r="I266" s="290"/>
      <c r="J266" s="290"/>
      <c r="K266" s="290"/>
      <c r="L266" s="292"/>
      <c r="M266" s="292"/>
      <c r="N266" s="292"/>
      <c r="O266" s="290"/>
      <c r="P266" s="290"/>
      <c r="Q266" s="290"/>
    </row>
    <row r="267" spans="1:17" ht="12" customHeight="1">
      <c r="A267" s="290"/>
      <c r="B267" s="290"/>
      <c r="C267" s="290"/>
      <c r="D267" s="291"/>
      <c r="E267" s="291"/>
      <c r="F267" s="291"/>
      <c r="G267" s="291"/>
      <c r="H267" s="290"/>
      <c r="I267" s="290"/>
      <c r="J267" s="290"/>
      <c r="K267" s="290"/>
      <c r="L267" s="292"/>
      <c r="M267" s="292"/>
      <c r="N267" s="292"/>
      <c r="O267" s="290"/>
      <c r="P267" s="290"/>
      <c r="Q267" s="290"/>
    </row>
    <row r="268" spans="1:17" ht="12" customHeight="1">
      <c r="A268" s="290"/>
      <c r="B268" s="290"/>
      <c r="C268" s="290"/>
      <c r="D268" s="291"/>
      <c r="E268" s="291"/>
      <c r="F268" s="291"/>
      <c r="G268" s="291"/>
      <c r="H268" s="290"/>
      <c r="I268" s="290"/>
      <c r="J268" s="290"/>
      <c r="K268" s="290"/>
      <c r="L268" s="292"/>
      <c r="M268" s="292"/>
      <c r="N268" s="292"/>
      <c r="O268" s="290"/>
      <c r="P268" s="290"/>
      <c r="Q268" s="290"/>
    </row>
    <row r="269" spans="1:17" ht="12" customHeight="1">
      <c r="A269" s="290"/>
      <c r="B269" s="290"/>
      <c r="C269" s="290"/>
      <c r="D269" s="291"/>
      <c r="E269" s="291"/>
      <c r="F269" s="291"/>
      <c r="G269" s="291"/>
      <c r="H269" s="290"/>
      <c r="I269" s="290"/>
      <c r="J269" s="290"/>
      <c r="K269" s="290"/>
      <c r="L269" s="292"/>
      <c r="M269" s="292"/>
      <c r="N269" s="292"/>
      <c r="O269" s="290"/>
      <c r="P269" s="290"/>
      <c r="Q269" s="290"/>
    </row>
    <row r="270" spans="1:17" ht="12" customHeight="1">
      <c r="A270" s="290"/>
      <c r="B270" s="290"/>
      <c r="C270" s="290"/>
      <c r="D270" s="291"/>
      <c r="E270" s="291"/>
      <c r="F270" s="291"/>
      <c r="G270" s="291"/>
      <c r="H270" s="290"/>
      <c r="I270" s="290"/>
      <c r="J270" s="290"/>
      <c r="K270" s="290"/>
      <c r="L270" s="292"/>
      <c r="M270" s="292"/>
      <c r="N270" s="292"/>
      <c r="O270" s="290"/>
      <c r="P270" s="290"/>
      <c r="Q270" s="290"/>
    </row>
    <row r="271" spans="1:17" ht="12" customHeight="1">
      <c r="A271" s="290"/>
      <c r="B271" s="290"/>
      <c r="C271" s="290"/>
      <c r="D271" s="291"/>
      <c r="E271" s="291"/>
      <c r="F271" s="291"/>
      <c r="G271" s="291"/>
      <c r="H271" s="290"/>
      <c r="I271" s="290"/>
      <c r="J271" s="290"/>
      <c r="K271" s="290"/>
      <c r="L271" s="292"/>
      <c r="M271" s="292"/>
      <c r="N271" s="292"/>
      <c r="O271" s="290"/>
      <c r="P271" s="290"/>
      <c r="Q271" s="290"/>
    </row>
    <row r="272" spans="1:17" ht="12" customHeight="1">
      <c r="A272" s="290"/>
      <c r="B272" s="290"/>
      <c r="C272" s="290"/>
      <c r="D272" s="291"/>
      <c r="E272" s="291"/>
      <c r="F272" s="291"/>
      <c r="G272" s="291"/>
      <c r="H272" s="290"/>
      <c r="I272" s="290"/>
      <c r="J272" s="290"/>
      <c r="K272" s="290"/>
      <c r="L272" s="292"/>
      <c r="M272" s="292"/>
      <c r="N272" s="292"/>
      <c r="O272" s="290"/>
      <c r="P272" s="290"/>
      <c r="Q272" s="290"/>
    </row>
    <row r="273" spans="1:17" ht="12" customHeight="1">
      <c r="A273" s="290"/>
      <c r="B273" s="290"/>
      <c r="C273" s="290"/>
      <c r="D273" s="291"/>
      <c r="E273" s="291"/>
      <c r="F273" s="291"/>
      <c r="G273" s="291"/>
      <c r="H273" s="290"/>
      <c r="I273" s="290"/>
      <c r="J273" s="290"/>
      <c r="K273" s="290"/>
      <c r="L273" s="292"/>
      <c r="M273" s="292"/>
      <c r="N273" s="292"/>
      <c r="O273" s="290"/>
      <c r="P273" s="290"/>
      <c r="Q273" s="290"/>
    </row>
    <row r="274" spans="1:17" ht="12" customHeight="1">
      <c r="A274" s="290"/>
      <c r="B274" s="290"/>
      <c r="C274" s="290"/>
      <c r="D274" s="291"/>
      <c r="E274" s="291"/>
      <c r="F274" s="291"/>
      <c r="G274" s="291"/>
      <c r="H274" s="290"/>
      <c r="I274" s="290"/>
      <c r="J274" s="290"/>
      <c r="K274" s="290"/>
      <c r="L274" s="292"/>
      <c r="M274" s="292"/>
      <c r="N274" s="292"/>
      <c r="O274" s="290"/>
      <c r="P274" s="290"/>
      <c r="Q274" s="290"/>
    </row>
    <row r="275" spans="1:17" ht="12" customHeight="1">
      <c r="A275" s="290"/>
      <c r="B275" s="290"/>
      <c r="C275" s="290"/>
      <c r="D275" s="291"/>
      <c r="E275" s="291"/>
      <c r="F275" s="291"/>
      <c r="G275" s="291"/>
      <c r="H275" s="290"/>
      <c r="I275" s="290"/>
      <c r="J275" s="290"/>
      <c r="K275" s="290"/>
      <c r="L275" s="292"/>
      <c r="M275" s="292"/>
      <c r="N275" s="292"/>
      <c r="O275" s="290"/>
      <c r="P275" s="290"/>
      <c r="Q275" s="290"/>
    </row>
    <row r="276" spans="1:17" ht="12" customHeight="1">
      <c r="A276" s="290"/>
      <c r="B276" s="290"/>
      <c r="C276" s="290"/>
      <c r="D276" s="291"/>
      <c r="E276" s="291"/>
      <c r="F276" s="291"/>
      <c r="G276" s="291"/>
      <c r="H276" s="290"/>
      <c r="I276" s="290"/>
      <c r="J276" s="290"/>
      <c r="K276" s="290"/>
      <c r="L276" s="292"/>
      <c r="M276" s="292"/>
      <c r="N276" s="292"/>
      <c r="O276" s="290"/>
      <c r="P276" s="290"/>
      <c r="Q276" s="290"/>
    </row>
    <row r="277" spans="1:17" ht="12" customHeight="1">
      <c r="A277" s="290"/>
      <c r="B277" s="290"/>
      <c r="C277" s="290"/>
      <c r="D277" s="291"/>
      <c r="E277" s="291"/>
      <c r="F277" s="291"/>
      <c r="G277" s="291"/>
      <c r="H277" s="290"/>
      <c r="I277" s="290"/>
      <c r="J277" s="290"/>
      <c r="K277" s="290"/>
      <c r="L277" s="292"/>
      <c r="M277" s="292"/>
      <c r="N277" s="292"/>
      <c r="O277" s="290"/>
      <c r="P277" s="290"/>
      <c r="Q277" s="290"/>
    </row>
    <row r="278" spans="1:17" ht="12" customHeight="1">
      <c r="A278" s="290"/>
      <c r="B278" s="290"/>
      <c r="C278" s="290"/>
      <c r="D278" s="291"/>
      <c r="E278" s="291"/>
      <c r="F278" s="291"/>
      <c r="G278" s="291"/>
      <c r="H278" s="290"/>
      <c r="I278" s="290"/>
      <c r="J278" s="290"/>
      <c r="K278" s="290"/>
      <c r="L278" s="292"/>
      <c r="M278" s="292"/>
      <c r="N278" s="292"/>
      <c r="O278" s="290"/>
      <c r="P278" s="290"/>
      <c r="Q278" s="290"/>
    </row>
    <row r="279" spans="1:17" ht="12" customHeight="1">
      <c r="A279" s="290"/>
      <c r="B279" s="290"/>
      <c r="C279" s="290"/>
      <c r="D279" s="291"/>
      <c r="E279" s="291"/>
      <c r="F279" s="291"/>
      <c r="G279" s="291"/>
      <c r="H279" s="290"/>
      <c r="I279" s="290"/>
      <c r="J279" s="290"/>
      <c r="K279" s="290"/>
      <c r="L279" s="292"/>
      <c r="M279" s="292"/>
      <c r="N279" s="292"/>
      <c r="O279" s="290"/>
      <c r="P279" s="290"/>
      <c r="Q279" s="290"/>
    </row>
    <row r="280" spans="1:17" ht="12" customHeight="1">
      <c r="A280" s="290"/>
      <c r="B280" s="290"/>
      <c r="C280" s="290"/>
      <c r="D280" s="291"/>
      <c r="E280" s="291"/>
      <c r="F280" s="291"/>
      <c r="G280" s="291"/>
      <c r="H280" s="290"/>
      <c r="I280" s="290"/>
      <c r="J280" s="290"/>
      <c r="K280" s="290"/>
      <c r="L280" s="292"/>
      <c r="M280" s="292"/>
      <c r="N280" s="292"/>
      <c r="O280" s="290"/>
      <c r="P280" s="290"/>
      <c r="Q280" s="290"/>
    </row>
    <row r="281" spans="1:17" ht="12" customHeight="1">
      <c r="A281" s="290"/>
      <c r="B281" s="290"/>
      <c r="C281" s="290"/>
      <c r="D281" s="291"/>
      <c r="E281" s="291"/>
      <c r="F281" s="291"/>
      <c r="G281" s="291"/>
      <c r="H281" s="290"/>
      <c r="I281" s="290"/>
      <c r="J281" s="290"/>
      <c r="K281" s="290"/>
      <c r="L281" s="292"/>
      <c r="M281" s="292"/>
      <c r="N281" s="292"/>
      <c r="O281" s="290"/>
      <c r="P281" s="290"/>
      <c r="Q281" s="290"/>
    </row>
    <row r="282" spans="1:17" ht="12" customHeight="1">
      <c r="A282" s="290"/>
      <c r="B282" s="290"/>
      <c r="C282" s="290"/>
      <c r="D282" s="291"/>
      <c r="E282" s="291"/>
      <c r="F282" s="291"/>
      <c r="G282" s="291"/>
      <c r="H282" s="290"/>
      <c r="I282" s="290"/>
      <c r="J282" s="290"/>
      <c r="K282" s="290"/>
      <c r="L282" s="292"/>
      <c r="M282" s="292"/>
      <c r="N282" s="292"/>
      <c r="O282" s="290"/>
      <c r="P282" s="290"/>
      <c r="Q282" s="290"/>
    </row>
    <row r="283" spans="1:17" ht="12" customHeight="1">
      <c r="A283" s="290"/>
      <c r="B283" s="290"/>
      <c r="C283" s="290"/>
      <c r="D283" s="291"/>
      <c r="E283" s="291"/>
      <c r="F283" s="291"/>
      <c r="G283" s="291"/>
      <c r="H283" s="290"/>
      <c r="I283" s="290"/>
      <c r="J283" s="290"/>
      <c r="K283" s="290"/>
      <c r="L283" s="292"/>
      <c r="M283" s="292"/>
      <c r="N283" s="292"/>
      <c r="O283" s="290"/>
      <c r="P283" s="290"/>
      <c r="Q283" s="290"/>
    </row>
    <row r="284" spans="1:17" ht="12" customHeight="1">
      <c r="A284" s="290"/>
      <c r="B284" s="290"/>
      <c r="C284" s="290"/>
      <c r="D284" s="291"/>
      <c r="E284" s="291"/>
      <c r="F284" s="291"/>
      <c r="G284" s="291"/>
      <c r="H284" s="290"/>
      <c r="I284" s="290"/>
      <c r="J284" s="290"/>
      <c r="K284" s="290"/>
      <c r="L284" s="292"/>
      <c r="M284" s="292"/>
      <c r="N284" s="292"/>
      <c r="O284" s="290"/>
      <c r="P284" s="290"/>
      <c r="Q284" s="290"/>
    </row>
    <row r="285" spans="1:17" ht="12" customHeight="1">
      <c r="A285" s="290"/>
      <c r="B285" s="290"/>
      <c r="C285" s="290"/>
      <c r="D285" s="291"/>
      <c r="E285" s="291"/>
      <c r="F285" s="291"/>
      <c r="G285" s="291"/>
      <c r="H285" s="290"/>
      <c r="I285" s="290"/>
      <c r="J285" s="290"/>
      <c r="K285" s="290"/>
      <c r="L285" s="292"/>
      <c r="M285" s="292"/>
      <c r="N285" s="292"/>
      <c r="O285" s="290"/>
      <c r="P285" s="290"/>
      <c r="Q285" s="290"/>
    </row>
    <row r="286" spans="1:17" ht="12" customHeight="1">
      <c r="A286" s="290"/>
      <c r="B286" s="290"/>
      <c r="C286" s="290"/>
      <c r="D286" s="291"/>
      <c r="E286" s="291"/>
      <c r="F286" s="291"/>
      <c r="G286" s="291"/>
      <c r="H286" s="290"/>
      <c r="I286" s="290"/>
      <c r="J286" s="290"/>
      <c r="K286" s="290"/>
      <c r="L286" s="292"/>
      <c r="M286" s="292"/>
      <c r="N286" s="292"/>
      <c r="O286" s="290"/>
      <c r="P286" s="290"/>
      <c r="Q286" s="290"/>
    </row>
    <row r="287" spans="1:17" ht="12" customHeight="1">
      <c r="A287" s="290"/>
      <c r="B287" s="290"/>
      <c r="C287" s="290"/>
      <c r="D287" s="291"/>
      <c r="E287" s="291"/>
      <c r="F287" s="291"/>
      <c r="G287" s="291"/>
      <c r="H287" s="290"/>
      <c r="I287" s="290"/>
      <c r="J287" s="290"/>
      <c r="K287" s="290"/>
      <c r="L287" s="292"/>
      <c r="M287" s="292"/>
      <c r="N287" s="292"/>
      <c r="O287" s="290"/>
      <c r="P287" s="290"/>
      <c r="Q287" s="290"/>
    </row>
    <row r="288" spans="1:17" ht="12" customHeight="1">
      <c r="A288" s="290"/>
      <c r="B288" s="290"/>
      <c r="C288" s="290"/>
      <c r="D288" s="291"/>
      <c r="E288" s="291"/>
      <c r="F288" s="291"/>
      <c r="G288" s="291"/>
      <c r="H288" s="290"/>
      <c r="I288" s="290"/>
      <c r="J288" s="290"/>
      <c r="K288" s="290"/>
      <c r="L288" s="292"/>
      <c r="M288" s="292"/>
      <c r="N288" s="292"/>
      <c r="O288" s="290"/>
      <c r="P288" s="290"/>
      <c r="Q288" s="290"/>
    </row>
    <row r="289" spans="1:17" ht="12" customHeight="1">
      <c r="A289" s="290"/>
      <c r="B289" s="290"/>
      <c r="C289" s="290"/>
      <c r="D289" s="291"/>
      <c r="E289" s="291"/>
      <c r="F289" s="291"/>
      <c r="G289" s="291"/>
      <c r="H289" s="290"/>
      <c r="I289" s="290"/>
      <c r="J289" s="290"/>
      <c r="K289" s="290"/>
      <c r="L289" s="292"/>
      <c r="M289" s="292"/>
      <c r="N289" s="292"/>
      <c r="O289" s="290"/>
      <c r="P289" s="290"/>
      <c r="Q289" s="290"/>
    </row>
    <row r="290" spans="1:17" ht="12" customHeight="1">
      <c r="A290" s="290"/>
      <c r="B290" s="290"/>
      <c r="C290" s="290"/>
      <c r="D290" s="291"/>
      <c r="E290" s="291"/>
      <c r="F290" s="291"/>
      <c r="G290" s="291"/>
      <c r="H290" s="290"/>
      <c r="I290" s="290"/>
      <c r="J290" s="290"/>
      <c r="K290" s="290"/>
      <c r="L290" s="292"/>
      <c r="M290" s="292"/>
      <c r="N290" s="292"/>
      <c r="O290" s="290"/>
      <c r="P290" s="290"/>
      <c r="Q290" s="290"/>
    </row>
    <row r="291" spans="1:17" ht="12" customHeight="1">
      <c r="A291" s="290"/>
      <c r="B291" s="290"/>
      <c r="C291" s="290"/>
      <c r="D291" s="291"/>
      <c r="E291" s="291"/>
      <c r="F291" s="291"/>
      <c r="G291" s="291"/>
      <c r="H291" s="290"/>
      <c r="I291" s="290"/>
      <c r="J291" s="290"/>
      <c r="K291" s="290"/>
      <c r="L291" s="292"/>
      <c r="M291" s="292"/>
      <c r="N291" s="292"/>
      <c r="O291" s="290"/>
      <c r="P291" s="290"/>
      <c r="Q291" s="290"/>
    </row>
    <row r="292" spans="1:17" ht="12" customHeight="1">
      <c r="A292" s="290"/>
      <c r="B292" s="290"/>
      <c r="C292" s="290"/>
      <c r="D292" s="291"/>
      <c r="E292" s="291"/>
      <c r="F292" s="291"/>
      <c r="G292" s="291"/>
      <c r="H292" s="290"/>
      <c r="I292" s="290"/>
      <c r="J292" s="290"/>
      <c r="K292" s="290"/>
      <c r="L292" s="292"/>
      <c r="M292" s="292"/>
      <c r="N292" s="292"/>
      <c r="O292" s="290"/>
      <c r="P292" s="290"/>
      <c r="Q292" s="290"/>
    </row>
    <row r="293" spans="1:17" ht="12" customHeight="1">
      <c r="A293" s="290"/>
      <c r="B293" s="290"/>
      <c r="C293" s="290"/>
      <c r="D293" s="291"/>
      <c r="E293" s="291"/>
      <c r="F293" s="291"/>
      <c r="G293" s="291"/>
      <c r="H293" s="290"/>
      <c r="I293" s="290"/>
      <c r="J293" s="290"/>
      <c r="K293" s="290"/>
      <c r="L293" s="292"/>
      <c r="M293" s="292"/>
      <c r="N293" s="292"/>
      <c r="O293" s="290"/>
      <c r="P293" s="290"/>
      <c r="Q293" s="290"/>
    </row>
    <row r="294" spans="1:17" ht="12" customHeight="1">
      <c r="A294" s="290"/>
      <c r="B294" s="290"/>
      <c r="C294" s="290"/>
      <c r="D294" s="291"/>
      <c r="E294" s="291"/>
      <c r="F294" s="291"/>
      <c r="G294" s="291"/>
      <c r="H294" s="290"/>
      <c r="I294" s="290"/>
      <c r="J294" s="290"/>
      <c r="K294" s="290"/>
      <c r="L294" s="292"/>
      <c r="M294" s="292"/>
      <c r="N294" s="292"/>
      <c r="O294" s="290"/>
      <c r="P294" s="290"/>
      <c r="Q294" s="290"/>
    </row>
    <row r="295" spans="1:17" ht="12" customHeight="1">
      <c r="A295" s="290"/>
      <c r="B295" s="290"/>
      <c r="C295" s="290"/>
      <c r="D295" s="291"/>
      <c r="E295" s="291"/>
      <c r="F295" s="291"/>
      <c r="G295" s="291"/>
      <c r="H295" s="290"/>
      <c r="I295" s="290"/>
      <c r="J295" s="290"/>
      <c r="K295" s="290"/>
      <c r="L295" s="292"/>
      <c r="M295" s="292"/>
      <c r="N295" s="292"/>
      <c r="O295" s="290"/>
      <c r="P295" s="290"/>
      <c r="Q295" s="290"/>
    </row>
    <row r="296" spans="1:17" ht="12" customHeight="1">
      <c r="A296" s="290"/>
      <c r="B296" s="290"/>
      <c r="C296" s="290"/>
      <c r="D296" s="291"/>
      <c r="E296" s="291"/>
      <c r="F296" s="291"/>
      <c r="G296" s="291"/>
      <c r="H296" s="290"/>
      <c r="I296" s="290"/>
      <c r="J296" s="290"/>
      <c r="K296" s="290"/>
      <c r="L296" s="292"/>
      <c r="M296" s="292"/>
      <c r="N296" s="292"/>
      <c r="O296" s="290"/>
      <c r="P296" s="290"/>
      <c r="Q296" s="290"/>
    </row>
    <row r="297" spans="1:17" ht="12" customHeight="1">
      <c r="A297" s="290"/>
      <c r="B297" s="290"/>
      <c r="C297" s="290"/>
      <c r="D297" s="291"/>
      <c r="E297" s="291"/>
      <c r="F297" s="291"/>
      <c r="G297" s="291"/>
      <c r="H297" s="290"/>
      <c r="I297" s="290"/>
      <c r="J297" s="290"/>
      <c r="K297" s="290"/>
      <c r="L297" s="292"/>
      <c r="M297" s="292"/>
      <c r="N297" s="292"/>
      <c r="O297" s="290"/>
      <c r="P297" s="290"/>
      <c r="Q297" s="290"/>
    </row>
    <row r="298" spans="1:17" ht="12" customHeight="1">
      <c r="A298" s="290"/>
      <c r="B298" s="290"/>
      <c r="C298" s="290"/>
      <c r="D298" s="291"/>
      <c r="E298" s="291"/>
      <c r="F298" s="291"/>
      <c r="G298" s="291"/>
      <c r="H298" s="290"/>
      <c r="I298" s="290"/>
      <c r="J298" s="290"/>
      <c r="K298" s="290"/>
      <c r="L298" s="292"/>
      <c r="M298" s="292"/>
      <c r="N298" s="292"/>
      <c r="O298" s="290"/>
      <c r="P298" s="290"/>
      <c r="Q298" s="290"/>
    </row>
    <row r="299" spans="1:17" ht="12" customHeight="1">
      <c r="A299" s="290"/>
      <c r="B299" s="290"/>
      <c r="C299" s="290"/>
      <c r="D299" s="291"/>
      <c r="E299" s="291"/>
      <c r="F299" s="291"/>
      <c r="G299" s="291"/>
      <c r="H299" s="290"/>
      <c r="I299" s="290"/>
      <c r="J299" s="290"/>
      <c r="K299" s="290"/>
      <c r="L299" s="292"/>
      <c r="M299" s="292"/>
      <c r="N299" s="292"/>
      <c r="O299" s="290"/>
      <c r="P299" s="290"/>
      <c r="Q299" s="290"/>
    </row>
    <row r="300" spans="1:17" ht="12" customHeight="1">
      <c r="A300" s="290"/>
      <c r="B300" s="290"/>
      <c r="C300" s="290"/>
      <c r="D300" s="291"/>
      <c r="E300" s="291"/>
      <c r="F300" s="291"/>
      <c r="G300" s="291"/>
      <c r="H300" s="290"/>
      <c r="I300" s="290"/>
      <c r="J300" s="290"/>
      <c r="K300" s="290"/>
      <c r="L300" s="292"/>
      <c r="M300" s="292"/>
      <c r="N300" s="292"/>
      <c r="O300" s="290"/>
      <c r="P300" s="290"/>
      <c r="Q300" s="290"/>
    </row>
    <row r="301" spans="1:17" ht="12" customHeight="1">
      <c r="A301" s="290"/>
      <c r="B301" s="290"/>
      <c r="C301" s="290"/>
      <c r="D301" s="291"/>
      <c r="E301" s="291"/>
      <c r="F301" s="291"/>
      <c r="G301" s="291"/>
      <c r="H301" s="290"/>
      <c r="I301" s="290"/>
      <c r="J301" s="290"/>
      <c r="K301" s="290"/>
      <c r="L301" s="292"/>
      <c r="M301" s="292"/>
      <c r="N301" s="292"/>
      <c r="O301" s="290"/>
      <c r="P301" s="290"/>
      <c r="Q301" s="290"/>
    </row>
    <row r="302" spans="1:17" ht="12" customHeight="1">
      <c r="A302" s="290"/>
      <c r="B302" s="290"/>
      <c r="C302" s="290"/>
      <c r="D302" s="291"/>
      <c r="E302" s="291"/>
      <c r="F302" s="291"/>
      <c r="G302" s="291"/>
      <c r="H302" s="290"/>
      <c r="I302" s="290"/>
      <c r="J302" s="290"/>
      <c r="K302" s="290"/>
      <c r="L302" s="292"/>
      <c r="M302" s="292"/>
      <c r="N302" s="292"/>
      <c r="O302" s="290"/>
      <c r="P302" s="290"/>
      <c r="Q302" s="290"/>
    </row>
    <row r="303" spans="1:17" ht="12" customHeight="1">
      <c r="A303" s="290"/>
      <c r="B303" s="290"/>
      <c r="C303" s="290"/>
      <c r="D303" s="291"/>
      <c r="E303" s="291"/>
      <c r="F303" s="291"/>
      <c r="G303" s="291"/>
      <c r="H303" s="290"/>
      <c r="I303" s="290"/>
      <c r="J303" s="290"/>
      <c r="K303" s="290"/>
      <c r="L303" s="292"/>
      <c r="M303" s="292"/>
      <c r="N303" s="292"/>
      <c r="O303" s="290"/>
      <c r="P303" s="290"/>
      <c r="Q303" s="290"/>
    </row>
    <row r="304" spans="1:17" ht="12" customHeight="1">
      <c r="A304" s="290"/>
      <c r="B304" s="290"/>
      <c r="C304" s="290"/>
      <c r="D304" s="291"/>
      <c r="E304" s="291"/>
      <c r="F304" s="291"/>
      <c r="G304" s="291"/>
      <c r="H304" s="290"/>
      <c r="I304" s="290"/>
      <c r="J304" s="290"/>
      <c r="K304" s="290"/>
      <c r="L304" s="292"/>
      <c r="M304" s="292"/>
      <c r="N304" s="292"/>
      <c r="O304" s="290"/>
      <c r="P304" s="290"/>
      <c r="Q304" s="290"/>
    </row>
    <row r="305" spans="1:17" ht="12" customHeight="1">
      <c r="A305" s="290"/>
      <c r="B305" s="290"/>
      <c r="C305" s="290"/>
      <c r="D305" s="291"/>
      <c r="E305" s="291"/>
      <c r="F305" s="291"/>
      <c r="G305" s="291"/>
      <c r="H305" s="290"/>
      <c r="I305" s="290"/>
      <c r="J305" s="290"/>
      <c r="K305" s="290"/>
      <c r="L305" s="292"/>
      <c r="M305" s="292"/>
      <c r="N305" s="292"/>
      <c r="O305" s="290"/>
      <c r="P305" s="290"/>
      <c r="Q305" s="290"/>
    </row>
    <row r="306" spans="1:17" ht="12" customHeight="1">
      <c r="A306" s="290"/>
      <c r="B306" s="290"/>
      <c r="C306" s="290"/>
      <c r="D306" s="291"/>
      <c r="E306" s="291"/>
      <c r="F306" s="291"/>
      <c r="G306" s="291"/>
      <c r="H306" s="290"/>
      <c r="I306" s="290"/>
      <c r="J306" s="290"/>
      <c r="K306" s="290"/>
      <c r="L306" s="292"/>
      <c r="M306" s="292"/>
      <c r="N306" s="292"/>
      <c r="O306" s="290"/>
      <c r="P306" s="290"/>
      <c r="Q306" s="290"/>
    </row>
    <row r="307" spans="1:17" ht="12" customHeight="1">
      <c r="A307" s="290"/>
      <c r="B307" s="290"/>
      <c r="C307" s="290"/>
      <c r="D307" s="291"/>
      <c r="E307" s="291"/>
      <c r="F307" s="291"/>
      <c r="G307" s="291"/>
      <c r="H307" s="290"/>
      <c r="I307" s="290"/>
      <c r="J307" s="290"/>
      <c r="K307" s="290"/>
      <c r="L307" s="292"/>
      <c r="M307" s="292"/>
      <c r="N307" s="292"/>
      <c r="O307" s="290"/>
      <c r="P307" s="290"/>
      <c r="Q307" s="290"/>
    </row>
    <row r="308" spans="1:17" ht="12" customHeight="1">
      <c r="A308" s="290"/>
      <c r="B308" s="290"/>
      <c r="C308" s="290"/>
      <c r="D308" s="291"/>
      <c r="E308" s="291"/>
      <c r="F308" s="291"/>
      <c r="G308" s="291"/>
      <c r="H308" s="290"/>
      <c r="I308" s="290"/>
      <c r="J308" s="290"/>
      <c r="K308" s="290"/>
      <c r="L308" s="292"/>
      <c r="M308" s="292"/>
      <c r="N308" s="292"/>
      <c r="O308" s="290"/>
      <c r="P308" s="290"/>
      <c r="Q308" s="290"/>
    </row>
    <row r="309" spans="1:17" ht="12" customHeight="1">
      <c r="A309" s="290"/>
      <c r="B309" s="290"/>
      <c r="C309" s="290"/>
      <c r="D309" s="291"/>
      <c r="E309" s="291"/>
      <c r="F309" s="291"/>
      <c r="G309" s="291"/>
      <c r="H309" s="290"/>
      <c r="I309" s="290"/>
      <c r="J309" s="290"/>
      <c r="K309" s="290"/>
      <c r="L309" s="292"/>
      <c r="M309" s="292"/>
      <c r="N309" s="292"/>
      <c r="O309" s="290"/>
      <c r="P309" s="290"/>
      <c r="Q309" s="290"/>
    </row>
    <row r="310" spans="1:17" ht="12" customHeight="1">
      <c r="A310" s="290"/>
      <c r="B310" s="290"/>
      <c r="C310" s="290"/>
      <c r="D310" s="291"/>
      <c r="E310" s="291"/>
      <c r="F310" s="291"/>
      <c r="G310" s="291"/>
      <c r="H310" s="290"/>
      <c r="I310" s="290"/>
      <c r="J310" s="290"/>
      <c r="K310" s="290"/>
      <c r="L310" s="292"/>
      <c r="M310" s="292"/>
      <c r="N310" s="292"/>
      <c r="O310" s="290"/>
      <c r="P310" s="290"/>
      <c r="Q310" s="290"/>
    </row>
    <row r="311" spans="1:17" ht="12" customHeight="1">
      <c r="A311" s="290"/>
      <c r="B311" s="290"/>
      <c r="C311" s="290"/>
      <c r="D311" s="291"/>
      <c r="E311" s="291"/>
      <c r="F311" s="291"/>
      <c r="G311" s="291"/>
      <c r="H311" s="290"/>
      <c r="I311" s="290"/>
      <c r="J311" s="290"/>
      <c r="K311" s="290"/>
      <c r="L311" s="292"/>
      <c r="M311" s="292"/>
      <c r="N311" s="292"/>
      <c r="O311" s="290"/>
      <c r="P311" s="290"/>
      <c r="Q311" s="290"/>
    </row>
    <row r="312" spans="1:17" ht="12" customHeight="1">
      <c r="A312" s="290"/>
      <c r="B312" s="290"/>
      <c r="C312" s="290"/>
      <c r="D312" s="291"/>
      <c r="E312" s="291"/>
      <c r="F312" s="291"/>
      <c r="G312" s="291"/>
      <c r="H312" s="290"/>
      <c r="I312" s="290"/>
      <c r="J312" s="290"/>
      <c r="K312" s="290"/>
      <c r="L312" s="292"/>
      <c r="M312" s="292"/>
      <c r="N312" s="292"/>
      <c r="O312" s="290"/>
      <c r="P312" s="290"/>
      <c r="Q312" s="290"/>
    </row>
    <row r="313" spans="1:17" ht="12" customHeight="1">
      <c r="A313" s="290"/>
      <c r="B313" s="290"/>
      <c r="C313" s="290"/>
      <c r="D313" s="291"/>
      <c r="E313" s="291"/>
      <c r="F313" s="291"/>
      <c r="G313" s="291"/>
      <c r="H313" s="290"/>
      <c r="I313" s="290"/>
      <c r="J313" s="290"/>
      <c r="K313" s="290"/>
      <c r="L313" s="292"/>
      <c r="M313" s="292"/>
      <c r="N313" s="292"/>
      <c r="O313" s="290"/>
      <c r="P313" s="290"/>
      <c r="Q313" s="290"/>
    </row>
    <row r="314" spans="1:17" ht="12" customHeight="1">
      <c r="A314" s="290"/>
      <c r="B314" s="290"/>
      <c r="C314" s="290"/>
      <c r="D314" s="291"/>
      <c r="E314" s="291"/>
      <c r="F314" s="291"/>
      <c r="G314" s="291"/>
      <c r="H314" s="290"/>
      <c r="I314" s="290"/>
      <c r="J314" s="290"/>
      <c r="K314" s="290"/>
      <c r="L314" s="292"/>
      <c r="M314" s="292"/>
      <c r="N314" s="292"/>
      <c r="O314" s="290"/>
      <c r="P314" s="290"/>
      <c r="Q314" s="290"/>
    </row>
    <row r="315" spans="1:17" ht="12" customHeight="1">
      <c r="A315" s="290"/>
      <c r="B315" s="290"/>
      <c r="C315" s="290"/>
      <c r="D315" s="291"/>
      <c r="E315" s="291"/>
      <c r="F315" s="291"/>
      <c r="G315" s="291"/>
      <c r="H315" s="290"/>
      <c r="I315" s="290"/>
      <c r="J315" s="290"/>
      <c r="K315" s="290"/>
      <c r="L315" s="292"/>
      <c r="M315" s="292"/>
      <c r="N315" s="292"/>
      <c r="O315" s="290"/>
      <c r="P315" s="290"/>
      <c r="Q315" s="290"/>
    </row>
    <row r="316" spans="1:17" ht="12" customHeight="1">
      <c r="A316" s="290"/>
      <c r="B316" s="290"/>
      <c r="C316" s="290"/>
      <c r="D316" s="291"/>
      <c r="E316" s="291"/>
      <c r="F316" s="291"/>
      <c r="G316" s="291"/>
      <c r="H316" s="290"/>
      <c r="I316" s="290"/>
      <c r="J316" s="290"/>
      <c r="K316" s="290"/>
      <c r="L316" s="292"/>
      <c r="M316" s="292"/>
      <c r="N316" s="292"/>
      <c r="O316" s="290"/>
      <c r="P316" s="290"/>
      <c r="Q316" s="290"/>
    </row>
    <row r="317" spans="1:17" ht="12" customHeight="1">
      <c r="A317" s="290"/>
      <c r="B317" s="290"/>
      <c r="C317" s="290"/>
      <c r="D317" s="291"/>
      <c r="E317" s="291"/>
      <c r="F317" s="291"/>
      <c r="G317" s="291"/>
      <c r="H317" s="290"/>
      <c r="I317" s="290"/>
      <c r="J317" s="290"/>
      <c r="K317" s="290"/>
      <c r="L317" s="292"/>
      <c r="M317" s="292"/>
      <c r="N317" s="292"/>
      <c r="O317" s="290"/>
      <c r="P317" s="290"/>
      <c r="Q317" s="290"/>
    </row>
    <row r="318" spans="1:17" ht="12" customHeight="1">
      <c r="A318" s="290"/>
      <c r="B318" s="290"/>
      <c r="C318" s="290"/>
      <c r="D318" s="291"/>
      <c r="E318" s="291"/>
      <c r="F318" s="291"/>
      <c r="G318" s="291"/>
      <c r="H318" s="290"/>
      <c r="I318" s="290"/>
      <c r="J318" s="290"/>
      <c r="K318" s="290"/>
      <c r="L318" s="292"/>
      <c r="M318" s="292"/>
      <c r="N318" s="292"/>
      <c r="O318" s="290"/>
      <c r="P318" s="290"/>
      <c r="Q318" s="290"/>
    </row>
    <row r="319" spans="1:17" ht="12" customHeight="1">
      <c r="A319" s="290"/>
      <c r="B319" s="290"/>
      <c r="C319" s="290"/>
      <c r="D319" s="291"/>
      <c r="E319" s="291"/>
      <c r="F319" s="291"/>
      <c r="G319" s="291"/>
      <c r="H319" s="290"/>
      <c r="I319" s="290"/>
      <c r="J319" s="290"/>
      <c r="K319" s="290"/>
      <c r="L319" s="292"/>
      <c r="M319" s="292"/>
      <c r="N319" s="292"/>
      <c r="O319" s="290"/>
      <c r="P319" s="290"/>
      <c r="Q319" s="290"/>
    </row>
    <row r="320" spans="1:17" ht="12" customHeight="1">
      <c r="A320" s="290"/>
      <c r="B320" s="290"/>
      <c r="C320" s="290"/>
      <c r="D320" s="291"/>
      <c r="E320" s="291"/>
      <c r="F320" s="291"/>
      <c r="G320" s="291"/>
      <c r="H320" s="290"/>
      <c r="I320" s="290"/>
      <c r="J320" s="290"/>
      <c r="K320" s="290"/>
      <c r="L320" s="292"/>
      <c r="M320" s="292"/>
      <c r="N320" s="292"/>
      <c r="O320" s="290"/>
      <c r="P320" s="290"/>
      <c r="Q320" s="290"/>
    </row>
    <row r="321" spans="1:17" ht="12" customHeight="1">
      <c r="A321" s="290"/>
      <c r="B321" s="290"/>
      <c r="C321" s="290"/>
      <c r="D321" s="291"/>
      <c r="E321" s="291"/>
      <c r="F321" s="291"/>
      <c r="G321" s="291"/>
      <c r="H321" s="290"/>
      <c r="I321" s="290"/>
      <c r="J321" s="290"/>
      <c r="K321" s="290"/>
      <c r="L321" s="292"/>
      <c r="M321" s="292"/>
      <c r="N321" s="292"/>
      <c r="O321" s="290"/>
      <c r="P321" s="290"/>
      <c r="Q321" s="290"/>
    </row>
    <row r="322" spans="1:17" ht="12" customHeight="1">
      <c r="A322" s="290"/>
      <c r="B322" s="290"/>
      <c r="C322" s="290"/>
      <c r="D322" s="291"/>
      <c r="E322" s="291"/>
      <c r="F322" s="291"/>
      <c r="G322" s="291"/>
      <c r="H322" s="290"/>
      <c r="I322" s="290"/>
      <c r="J322" s="290"/>
      <c r="K322" s="290"/>
      <c r="L322" s="292"/>
      <c r="M322" s="292"/>
      <c r="N322" s="292"/>
      <c r="O322" s="290"/>
      <c r="P322" s="290"/>
      <c r="Q322" s="290"/>
    </row>
    <row r="323" spans="1:17" ht="12" customHeight="1">
      <c r="A323" s="290"/>
      <c r="B323" s="290"/>
      <c r="C323" s="290"/>
      <c r="D323" s="291"/>
      <c r="E323" s="291"/>
      <c r="F323" s="291"/>
      <c r="G323" s="291"/>
      <c r="H323" s="290"/>
      <c r="I323" s="290"/>
      <c r="J323" s="290"/>
      <c r="K323" s="290"/>
      <c r="L323" s="292"/>
      <c r="M323" s="292"/>
      <c r="N323" s="292"/>
      <c r="O323" s="290"/>
      <c r="P323" s="290"/>
      <c r="Q323" s="290"/>
    </row>
    <row r="324" spans="1:17" ht="12" customHeight="1">
      <c r="A324" s="290"/>
      <c r="B324" s="290"/>
      <c r="C324" s="290"/>
      <c r="D324" s="291"/>
      <c r="E324" s="291"/>
      <c r="F324" s="291"/>
      <c r="G324" s="291"/>
      <c r="H324" s="290"/>
      <c r="I324" s="290"/>
      <c r="J324" s="290"/>
      <c r="K324" s="290"/>
      <c r="L324" s="292"/>
      <c r="M324" s="292"/>
      <c r="N324" s="292"/>
      <c r="O324" s="290"/>
      <c r="P324" s="290"/>
      <c r="Q324" s="290"/>
    </row>
    <row r="325" spans="1:17" ht="12" customHeight="1">
      <c r="A325" s="290"/>
      <c r="B325" s="290"/>
      <c r="C325" s="290"/>
      <c r="D325" s="291"/>
      <c r="E325" s="291"/>
      <c r="F325" s="291"/>
      <c r="G325" s="291"/>
      <c r="H325" s="290"/>
      <c r="I325" s="290"/>
      <c r="J325" s="290"/>
      <c r="K325" s="290"/>
      <c r="L325" s="292"/>
      <c r="M325" s="292"/>
      <c r="N325" s="292"/>
      <c r="O325" s="290"/>
      <c r="P325" s="290"/>
      <c r="Q325" s="290"/>
    </row>
    <row r="326" spans="1:17" ht="12" customHeight="1">
      <c r="A326" s="290"/>
      <c r="B326" s="290"/>
      <c r="C326" s="290"/>
      <c r="D326" s="291"/>
      <c r="E326" s="291"/>
      <c r="F326" s="291"/>
      <c r="G326" s="291"/>
      <c r="H326" s="290"/>
      <c r="I326" s="290"/>
      <c r="J326" s="290"/>
      <c r="K326" s="290"/>
      <c r="L326" s="292"/>
      <c r="M326" s="292"/>
      <c r="N326" s="292"/>
      <c r="O326" s="290"/>
      <c r="P326" s="290"/>
      <c r="Q326" s="290"/>
    </row>
    <row r="327" spans="1:17" ht="12" customHeight="1">
      <c r="A327" s="290"/>
      <c r="B327" s="290"/>
      <c r="C327" s="290"/>
      <c r="D327" s="291"/>
      <c r="E327" s="291"/>
      <c r="F327" s="291"/>
      <c r="G327" s="291"/>
      <c r="H327" s="290"/>
      <c r="I327" s="290"/>
      <c r="J327" s="290"/>
      <c r="K327" s="290"/>
      <c r="L327" s="292"/>
      <c r="M327" s="292"/>
      <c r="N327" s="292"/>
      <c r="O327" s="290"/>
      <c r="P327" s="290"/>
      <c r="Q327" s="290"/>
    </row>
    <row r="328" spans="1:17" ht="12" customHeight="1">
      <c r="A328" s="290"/>
      <c r="B328" s="290"/>
      <c r="C328" s="290"/>
      <c r="D328" s="291"/>
      <c r="E328" s="291"/>
      <c r="F328" s="291"/>
      <c r="G328" s="291"/>
      <c r="H328" s="290"/>
      <c r="I328" s="290"/>
      <c r="J328" s="290"/>
      <c r="K328" s="290"/>
      <c r="L328" s="292"/>
      <c r="M328" s="292"/>
      <c r="N328" s="292"/>
      <c r="O328" s="290"/>
      <c r="P328" s="290"/>
      <c r="Q328" s="290"/>
    </row>
    <row r="329" spans="1:17" ht="12" customHeight="1">
      <c r="A329" s="290"/>
      <c r="B329" s="290"/>
      <c r="C329" s="290"/>
      <c r="D329" s="291"/>
      <c r="E329" s="291"/>
      <c r="F329" s="291"/>
      <c r="G329" s="291"/>
      <c r="H329" s="290"/>
      <c r="I329" s="290"/>
      <c r="J329" s="290"/>
      <c r="K329" s="290"/>
      <c r="L329" s="292"/>
      <c r="M329" s="292"/>
      <c r="N329" s="292"/>
      <c r="O329" s="290"/>
      <c r="P329" s="290"/>
      <c r="Q329" s="290"/>
    </row>
    <row r="330" spans="1:17" ht="12" customHeight="1">
      <c r="A330" s="290"/>
      <c r="B330" s="290"/>
      <c r="C330" s="290"/>
      <c r="D330" s="291"/>
      <c r="E330" s="291"/>
      <c r="F330" s="291"/>
      <c r="G330" s="291"/>
      <c r="H330" s="290"/>
      <c r="I330" s="290"/>
      <c r="J330" s="290"/>
      <c r="K330" s="290"/>
      <c r="L330" s="292"/>
      <c r="M330" s="292"/>
      <c r="N330" s="292"/>
      <c r="O330" s="290"/>
      <c r="P330" s="290"/>
      <c r="Q330" s="290"/>
    </row>
    <row r="331" spans="1:17" ht="12" customHeight="1">
      <c r="A331" s="290"/>
      <c r="B331" s="290"/>
      <c r="C331" s="290"/>
      <c r="D331" s="291"/>
      <c r="E331" s="291"/>
      <c r="F331" s="291"/>
      <c r="G331" s="291"/>
      <c r="H331" s="290"/>
      <c r="I331" s="290"/>
      <c r="J331" s="290"/>
      <c r="K331" s="290"/>
      <c r="L331" s="292"/>
      <c r="M331" s="292"/>
      <c r="N331" s="292"/>
      <c r="O331" s="290"/>
      <c r="P331" s="290"/>
      <c r="Q331" s="290"/>
    </row>
    <row r="332" spans="1:17" ht="12" customHeight="1">
      <c r="A332" s="290"/>
      <c r="B332" s="290"/>
      <c r="C332" s="290"/>
      <c r="D332" s="291"/>
      <c r="E332" s="291"/>
      <c r="F332" s="291"/>
      <c r="G332" s="291"/>
      <c r="H332" s="290"/>
      <c r="I332" s="290"/>
      <c r="J332" s="290"/>
      <c r="K332" s="290"/>
      <c r="L332" s="292"/>
      <c r="M332" s="292"/>
      <c r="N332" s="292"/>
      <c r="O332" s="290"/>
      <c r="P332" s="290"/>
      <c r="Q332" s="290"/>
    </row>
    <row r="333" spans="1:17" ht="12" customHeight="1">
      <c r="A333" s="290"/>
      <c r="B333" s="290"/>
      <c r="C333" s="290"/>
      <c r="D333" s="291"/>
      <c r="E333" s="291"/>
      <c r="F333" s="291"/>
      <c r="G333" s="291"/>
      <c r="H333" s="290"/>
      <c r="I333" s="290"/>
      <c r="J333" s="290"/>
      <c r="K333" s="290"/>
      <c r="L333" s="292"/>
      <c r="M333" s="292"/>
      <c r="N333" s="292"/>
      <c r="O333" s="290"/>
      <c r="P333" s="290"/>
      <c r="Q333" s="290"/>
    </row>
    <row r="334" spans="1:17" ht="12" customHeight="1">
      <c r="A334" s="290"/>
      <c r="B334" s="290"/>
      <c r="C334" s="290"/>
      <c r="D334" s="291"/>
      <c r="E334" s="291"/>
      <c r="F334" s="291"/>
      <c r="G334" s="291"/>
      <c r="H334" s="290"/>
      <c r="I334" s="290"/>
      <c r="J334" s="290"/>
      <c r="K334" s="290"/>
      <c r="L334" s="292"/>
      <c r="M334" s="292"/>
      <c r="N334" s="292"/>
      <c r="O334" s="290"/>
      <c r="P334" s="290"/>
      <c r="Q334" s="290"/>
    </row>
    <row r="335" spans="1:17" ht="12" customHeight="1">
      <c r="A335" s="290"/>
      <c r="B335" s="290"/>
      <c r="C335" s="290"/>
      <c r="D335" s="291"/>
      <c r="E335" s="291"/>
      <c r="F335" s="291"/>
      <c r="G335" s="291"/>
      <c r="H335" s="290"/>
      <c r="I335" s="290"/>
      <c r="J335" s="290"/>
      <c r="K335" s="290"/>
      <c r="L335" s="292"/>
      <c r="M335" s="292"/>
      <c r="N335" s="292"/>
      <c r="O335" s="290"/>
      <c r="P335" s="290"/>
      <c r="Q335" s="290"/>
    </row>
    <row r="336" spans="1:17" ht="12" customHeight="1">
      <c r="A336" s="290"/>
      <c r="B336" s="290"/>
      <c r="C336" s="290"/>
      <c r="D336" s="291"/>
      <c r="E336" s="291"/>
      <c r="F336" s="291"/>
      <c r="G336" s="291"/>
      <c r="H336" s="290"/>
      <c r="I336" s="290"/>
      <c r="J336" s="290"/>
      <c r="K336" s="290"/>
      <c r="L336" s="292"/>
      <c r="M336" s="292"/>
      <c r="N336" s="292"/>
      <c r="O336" s="290"/>
      <c r="P336" s="290"/>
      <c r="Q336" s="290"/>
    </row>
    <row r="337" spans="1:17" ht="12" customHeight="1">
      <c r="A337" s="290"/>
      <c r="B337" s="290"/>
      <c r="C337" s="290"/>
      <c r="D337" s="291"/>
      <c r="E337" s="291"/>
      <c r="F337" s="291"/>
      <c r="G337" s="291"/>
      <c r="H337" s="290"/>
      <c r="I337" s="290"/>
      <c r="J337" s="290"/>
      <c r="K337" s="290"/>
      <c r="L337" s="292"/>
      <c r="M337" s="292"/>
      <c r="N337" s="292"/>
      <c r="O337" s="290"/>
      <c r="P337" s="290"/>
      <c r="Q337" s="290"/>
    </row>
    <row r="338" spans="1:17" ht="12" customHeight="1">
      <c r="A338" s="290"/>
      <c r="B338" s="290"/>
      <c r="C338" s="290"/>
      <c r="D338" s="291"/>
      <c r="E338" s="291"/>
      <c r="F338" s="291"/>
      <c r="G338" s="291"/>
      <c r="H338" s="290"/>
      <c r="I338" s="290"/>
      <c r="J338" s="290"/>
      <c r="K338" s="290"/>
      <c r="L338" s="292"/>
      <c r="M338" s="292"/>
      <c r="N338" s="292"/>
      <c r="O338" s="290"/>
      <c r="P338" s="290"/>
      <c r="Q338" s="290"/>
    </row>
    <row r="339" spans="1:17" ht="12" customHeight="1">
      <c r="A339" s="290"/>
      <c r="B339" s="290"/>
      <c r="C339" s="290"/>
      <c r="D339" s="291"/>
      <c r="E339" s="291"/>
      <c r="F339" s="291"/>
      <c r="G339" s="291"/>
      <c r="H339" s="290"/>
      <c r="I339" s="290"/>
      <c r="J339" s="290"/>
      <c r="K339" s="290"/>
      <c r="L339" s="292"/>
      <c r="M339" s="292"/>
      <c r="N339" s="292"/>
      <c r="O339" s="290"/>
      <c r="P339" s="290"/>
      <c r="Q339" s="290"/>
    </row>
    <row r="340" spans="1:17" ht="12" customHeight="1">
      <c r="A340" s="290"/>
      <c r="B340" s="290"/>
      <c r="C340" s="290"/>
      <c r="D340" s="291"/>
      <c r="E340" s="291"/>
      <c r="F340" s="291"/>
      <c r="G340" s="291"/>
      <c r="H340" s="290"/>
      <c r="I340" s="290"/>
      <c r="J340" s="290"/>
      <c r="K340" s="290"/>
      <c r="L340" s="292"/>
      <c r="M340" s="292"/>
      <c r="N340" s="292"/>
      <c r="O340" s="290"/>
      <c r="P340" s="290"/>
      <c r="Q340" s="290"/>
    </row>
    <row r="341" spans="1:17" ht="12" customHeight="1">
      <c r="A341" s="290"/>
      <c r="B341" s="290"/>
      <c r="C341" s="290"/>
      <c r="D341" s="291"/>
      <c r="E341" s="291"/>
      <c r="F341" s="291"/>
      <c r="G341" s="291"/>
      <c r="H341" s="290"/>
      <c r="I341" s="290"/>
      <c r="J341" s="290"/>
      <c r="K341" s="290"/>
      <c r="L341" s="292"/>
      <c r="M341" s="292"/>
      <c r="N341" s="292"/>
      <c r="O341" s="290"/>
      <c r="P341" s="290"/>
      <c r="Q341" s="290"/>
    </row>
    <row r="342" spans="1:17" ht="12" customHeight="1">
      <c r="A342" s="290"/>
      <c r="B342" s="290"/>
      <c r="C342" s="290"/>
      <c r="D342" s="291"/>
      <c r="E342" s="291"/>
      <c r="F342" s="291"/>
      <c r="G342" s="291"/>
      <c r="H342" s="290"/>
      <c r="I342" s="290"/>
      <c r="J342" s="290"/>
      <c r="K342" s="290"/>
      <c r="L342" s="292"/>
      <c r="M342" s="292"/>
      <c r="N342" s="292"/>
      <c r="O342" s="290"/>
      <c r="P342" s="290"/>
      <c r="Q342" s="290"/>
    </row>
    <row r="343" spans="1:17" ht="12" customHeight="1">
      <c r="A343" s="290"/>
      <c r="B343" s="290"/>
      <c r="C343" s="290"/>
      <c r="D343" s="291"/>
      <c r="E343" s="291"/>
      <c r="F343" s="291"/>
      <c r="G343" s="291"/>
      <c r="H343" s="290"/>
      <c r="I343" s="290"/>
      <c r="J343" s="290"/>
      <c r="K343" s="290"/>
      <c r="L343" s="292"/>
      <c r="M343" s="292"/>
      <c r="N343" s="292"/>
      <c r="O343" s="290"/>
      <c r="P343" s="290"/>
      <c r="Q343" s="290"/>
    </row>
    <row r="344" spans="1:17" ht="12" customHeight="1">
      <c r="A344" s="290"/>
      <c r="B344" s="290"/>
      <c r="C344" s="290"/>
      <c r="D344" s="291"/>
      <c r="E344" s="291"/>
      <c r="F344" s="291"/>
      <c r="G344" s="291"/>
      <c r="H344" s="290"/>
      <c r="I344" s="290"/>
      <c r="J344" s="290"/>
      <c r="K344" s="290"/>
      <c r="L344" s="292"/>
      <c r="M344" s="292"/>
      <c r="N344" s="292"/>
      <c r="O344" s="290"/>
      <c r="P344" s="290"/>
      <c r="Q344" s="290"/>
    </row>
    <row r="345" spans="1:17" ht="12" customHeight="1">
      <c r="A345" s="290"/>
      <c r="B345" s="290"/>
      <c r="C345" s="290"/>
      <c r="D345" s="291"/>
      <c r="E345" s="291"/>
      <c r="F345" s="291"/>
      <c r="G345" s="291"/>
      <c r="H345" s="290"/>
      <c r="I345" s="290"/>
      <c r="J345" s="290"/>
      <c r="K345" s="290"/>
      <c r="L345" s="292"/>
      <c r="M345" s="292"/>
      <c r="N345" s="292"/>
      <c r="O345" s="290"/>
      <c r="P345" s="290"/>
      <c r="Q345" s="290"/>
    </row>
    <row r="346" spans="1:17" ht="12" customHeight="1">
      <c r="A346" s="290"/>
      <c r="B346" s="290"/>
      <c r="C346" s="290"/>
      <c r="D346" s="291"/>
      <c r="E346" s="291"/>
      <c r="F346" s="291"/>
      <c r="G346" s="291"/>
      <c r="H346" s="290"/>
      <c r="I346" s="290"/>
      <c r="J346" s="290"/>
      <c r="K346" s="290"/>
      <c r="L346" s="292"/>
      <c r="M346" s="292"/>
      <c r="N346" s="292"/>
      <c r="O346" s="290"/>
      <c r="P346" s="290"/>
      <c r="Q346" s="290"/>
    </row>
    <row r="347" spans="1:17" ht="12" customHeight="1">
      <c r="A347" s="290"/>
      <c r="B347" s="290"/>
      <c r="C347" s="290"/>
      <c r="D347" s="291"/>
      <c r="E347" s="291"/>
      <c r="F347" s="291"/>
      <c r="G347" s="291"/>
      <c r="H347" s="290"/>
      <c r="I347" s="290"/>
      <c r="J347" s="290"/>
      <c r="K347" s="290"/>
      <c r="L347" s="292"/>
      <c r="M347" s="292"/>
      <c r="N347" s="292"/>
      <c r="O347" s="290"/>
      <c r="P347" s="290"/>
      <c r="Q347" s="290"/>
    </row>
    <row r="348" spans="1:17" ht="12" customHeight="1">
      <c r="A348" s="290"/>
      <c r="B348" s="290"/>
      <c r="C348" s="290"/>
      <c r="D348" s="291"/>
      <c r="E348" s="291"/>
      <c r="F348" s="291"/>
      <c r="G348" s="291"/>
      <c r="H348" s="290"/>
      <c r="I348" s="290"/>
      <c r="J348" s="290"/>
      <c r="K348" s="290"/>
      <c r="L348" s="292"/>
      <c r="M348" s="292"/>
      <c r="N348" s="292"/>
      <c r="O348" s="290"/>
      <c r="P348" s="290"/>
      <c r="Q348" s="290"/>
    </row>
    <row r="349" spans="1:17" ht="12" customHeight="1">
      <c r="A349" s="290"/>
      <c r="B349" s="290"/>
      <c r="C349" s="290"/>
      <c r="D349" s="291"/>
      <c r="E349" s="291"/>
      <c r="F349" s="291"/>
      <c r="G349" s="291"/>
      <c r="H349" s="290"/>
      <c r="I349" s="290"/>
      <c r="J349" s="290"/>
      <c r="K349" s="290"/>
      <c r="L349" s="292"/>
      <c r="M349" s="292"/>
      <c r="N349" s="292"/>
      <c r="O349" s="290"/>
      <c r="P349" s="290"/>
      <c r="Q349" s="290"/>
    </row>
    <row r="350" spans="1:17" ht="12" customHeight="1">
      <c r="A350" s="290"/>
      <c r="B350" s="290"/>
      <c r="C350" s="290"/>
      <c r="D350" s="291"/>
      <c r="E350" s="291"/>
      <c r="F350" s="291"/>
      <c r="G350" s="291"/>
      <c r="H350" s="290"/>
      <c r="I350" s="290"/>
      <c r="J350" s="290"/>
      <c r="K350" s="290"/>
      <c r="L350" s="292"/>
      <c r="M350" s="292"/>
      <c r="N350" s="292"/>
      <c r="O350" s="290"/>
      <c r="P350" s="290"/>
      <c r="Q350" s="290"/>
    </row>
    <row r="351" spans="1:17" ht="12" customHeight="1">
      <c r="A351" s="290"/>
      <c r="B351" s="290"/>
      <c r="C351" s="290"/>
      <c r="D351" s="291"/>
      <c r="E351" s="291"/>
      <c r="F351" s="291"/>
      <c r="G351" s="291"/>
      <c r="H351" s="290"/>
      <c r="I351" s="290"/>
      <c r="J351" s="290"/>
      <c r="K351" s="290"/>
      <c r="L351" s="292"/>
      <c r="M351" s="292"/>
      <c r="N351" s="292"/>
      <c r="O351" s="290"/>
      <c r="P351" s="290"/>
      <c r="Q351" s="290"/>
    </row>
    <row r="352" spans="1:17" ht="12" customHeight="1">
      <c r="A352" s="290"/>
      <c r="B352" s="290"/>
      <c r="C352" s="290"/>
      <c r="D352" s="291"/>
      <c r="E352" s="291"/>
      <c r="F352" s="291"/>
      <c r="G352" s="291"/>
      <c r="H352" s="290"/>
      <c r="I352" s="290"/>
      <c r="J352" s="290"/>
      <c r="K352" s="290"/>
      <c r="L352" s="292"/>
      <c r="M352" s="292"/>
      <c r="N352" s="292"/>
      <c r="O352" s="290"/>
      <c r="P352" s="290"/>
      <c r="Q352" s="290"/>
    </row>
    <row r="353" spans="1:17" ht="12" customHeight="1">
      <c r="A353" s="290"/>
      <c r="B353" s="290"/>
      <c r="C353" s="290"/>
      <c r="D353" s="291"/>
      <c r="E353" s="291"/>
      <c r="F353" s="291"/>
      <c r="G353" s="291"/>
      <c r="H353" s="290"/>
      <c r="I353" s="290"/>
      <c r="J353" s="290"/>
      <c r="K353" s="290"/>
      <c r="L353" s="292"/>
      <c r="M353" s="292"/>
      <c r="N353" s="292"/>
      <c r="O353" s="290"/>
      <c r="P353" s="290"/>
      <c r="Q353" s="290"/>
    </row>
    <row r="354" spans="1:17" ht="12" customHeight="1">
      <c r="A354" s="290"/>
      <c r="B354" s="290"/>
      <c r="C354" s="290"/>
      <c r="D354" s="291"/>
      <c r="E354" s="291"/>
      <c r="F354" s="291"/>
      <c r="G354" s="291"/>
      <c r="H354" s="290"/>
      <c r="I354" s="290"/>
      <c r="J354" s="290"/>
      <c r="K354" s="290"/>
      <c r="L354" s="292"/>
      <c r="M354" s="292"/>
      <c r="N354" s="292"/>
      <c r="O354" s="290"/>
      <c r="P354" s="290"/>
      <c r="Q354" s="290"/>
    </row>
    <row r="355" spans="1:17" ht="12" customHeight="1">
      <c r="A355" s="290"/>
      <c r="B355" s="290"/>
      <c r="C355" s="290"/>
      <c r="D355" s="291"/>
      <c r="E355" s="291"/>
      <c r="F355" s="291"/>
      <c r="G355" s="291"/>
      <c r="H355" s="290"/>
      <c r="I355" s="290"/>
      <c r="J355" s="290"/>
      <c r="K355" s="290"/>
      <c r="L355" s="292"/>
      <c r="M355" s="292"/>
      <c r="N355" s="292"/>
      <c r="O355" s="290"/>
      <c r="P355" s="290"/>
      <c r="Q355" s="290"/>
    </row>
    <row r="356" spans="1:17" ht="12" customHeight="1">
      <c r="A356" s="290"/>
      <c r="B356" s="290"/>
      <c r="C356" s="290"/>
      <c r="D356" s="291"/>
      <c r="E356" s="291"/>
      <c r="F356" s="291"/>
      <c r="G356" s="291"/>
      <c r="H356" s="290"/>
      <c r="I356" s="290"/>
      <c r="J356" s="290"/>
      <c r="K356" s="290"/>
      <c r="L356" s="292"/>
      <c r="M356" s="292"/>
      <c r="N356" s="292"/>
      <c r="O356" s="290"/>
      <c r="P356" s="290"/>
      <c r="Q356" s="290"/>
    </row>
    <row r="357" spans="1:17" ht="12" customHeight="1">
      <c r="A357" s="290"/>
      <c r="B357" s="290"/>
      <c r="C357" s="290"/>
      <c r="D357" s="291"/>
      <c r="E357" s="291"/>
      <c r="F357" s="291"/>
      <c r="G357" s="291"/>
      <c r="H357" s="290"/>
      <c r="I357" s="290"/>
      <c r="J357" s="290"/>
      <c r="K357" s="290"/>
      <c r="L357" s="292"/>
      <c r="M357" s="292"/>
      <c r="N357" s="292"/>
      <c r="O357" s="290"/>
      <c r="P357" s="290"/>
      <c r="Q357" s="290"/>
    </row>
    <row r="358" spans="1:17" ht="12" customHeight="1">
      <c r="A358" s="290"/>
      <c r="B358" s="290"/>
      <c r="C358" s="290"/>
      <c r="D358" s="291"/>
      <c r="E358" s="291"/>
      <c r="F358" s="291"/>
      <c r="G358" s="291"/>
      <c r="H358" s="290"/>
      <c r="I358" s="290"/>
      <c r="J358" s="290"/>
      <c r="K358" s="290"/>
      <c r="L358" s="292"/>
      <c r="M358" s="292"/>
      <c r="N358" s="292"/>
      <c r="O358" s="290"/>
      <c r="P358" s="290"/>
      <c r="Q358" s="290"/>
    </row>
    <row r="359" spans="1:17" ht="12" customHeight="1">
      <c r="A359" s="290"/>
      <c r="B359" s="290"/>
      <c r="C359" s="290"/>
      <c r="D359" s="291"/>
      <c r="E359" s="291"/>
      <c r="F359" s="291"/>
      <c r="G359" s="291"/>
      <c r="H359" s="290"/>
      <c r="I359" s="290"/>
      <c r="J359" s="290"/>
      <c r="K359" s="290"/>
      <c r="L359" s="292"/>
      <c r="M359" s="292"/>
      <c r="N359" s="292"/>
      <c r="O359" s="290"/>
      <c r="P359" s="290"/>
      <c r="Q359" s="290"/>
    </row>
    <row r="360" spans="1:17" ht="12" customHeight="1">
      <c r="A360" s="290"/>
      <c r="B360" s="290"/>
      <c r="C360" s="290"/>
      <c r="D360" s="291"/>
      <c r="E360" s="291"/>
      <c r="F360" s="291"/>
      <c r="G360" s="291"/>
      <c r="H360" s="290"/>
      <c r="I360" s="290"/>
      <c r="J360" s="290"/>
      <c r="K360" s="290"/>
      <c r="L360" s="292"/>
      <c r="M360" s="292"/>
      <c r="N360" s="292"/>
      <c r="O360" s="290"/>
      <c r="P360" s="290"/>
      <c r="Q360" s="290"/>
    </row>
    <row r="361" spans="1:17" ht="12" customHeight="1">
      <c r="A361" s="290"/>
      <c r="B361" s="290"/>
      <c r="C361" s="290"/>
      <c r="D361" s="291"/>
      <c r="E361" s="291"/>
      <c r="F361" s="291"/>
      <c r="G361" s="291"/>
      <c r="H361" s="290"/>
      <c r="I361" s="290"/>
      <c r="J361" s="290"/>
      <c r="K361" s="290"/>
      <c r="L361" s="292"/>
      <c r="M361" s="292"/>
      <c r="N361" s="292"/>
      <c r="O361" s="290"/>
      <c r="P361" s="290"/>
      <c r="Q361" s="290"/>
    </row>
    <row r="362" spans="1:17" ht="12" customHeight="1">
      <c r="A362" s="290"/>
      <c r="B362" s="290"/>
      <c r="C362" s="290"/>
      <c r="D362" s="291"/>
      <c r="E362" s="291"/>
      <c r="F362" s="291"/>
      <c r="G362" s="291"/>
      <c r="H362" s="290"/>
      <c r="I362" s="290"/>
      <c r="J362" s="290"/>
      <c r="K362" s="290"/>
      <c r="L362" s="292"/>
      <c r="M362" s="292"/>
      <c r="N362" s="292"/>
      <c r="O362" s="290"/>
      <c r="P362" s="290"/>
      <c r="Q362" s="290"/>
    </row>
    <row r="363" spans="1:17" ht="12" customHeight="1">
      <c r="A363" s="290"/>
      <c r="B363" s="290"/>
      <c r="C363" s="290"/>
      <c r="D363" s="291"/>
      <c r="E363" s="291"/>
      <c r="F363" s="291"/>
      <c r="G363" s="291"/>
      <c r="H363" s="290"/>
      <c r="I363" s="290"/>
      <c r="J363" s="290"/>
      <c r="K363" s="290"/>
      <c r="L363" s="292"/>
      <c r="M363" s="292"/>
      <c r="N363" s="292"/>
      <c r="O363" s="290"/>
      <c r="P363" s="290"/>
      <c r="Q363" s="290"/>
    </row>
    <row r="364" spans="1:17" ht="12" customHeight="1">
      <c r="A364" s="290"/>
      <c r="B364" s="290"/>
      <c r="C364" s="290"/>
      <c r="D364" s="291"/>
      <c r="E364" s="291"/>
      <c r="F364" s="291"/>
      <c r="G364" s="291"/>
      <c r="H364" s="290"/>
      <c r="I364" s="290"/>
      <c r="J364" s="290"/>
      <c r="K364" s="290"/>
      <c r="L364" s="292"/>
      <c r="M364" s="292"/>
      <c r="N364" s="292"/>
      <c r="O364" s="290"/>
      <c r="P364" s="290"/>
      <c r="Q364" s="290"/>
    </row>
    <row r="365" spans="1:17" ht="12" customHeight="1">
      <c r="A365" s="290"/>
      <c r="B365" s="290"/>
      <c r="C365" s="290"/>
      <c r="D365" s="291"/>
      <c r="E365" s="291"/>
      <c r="F365" s="291"/>
      <c r="G365" s="291"/>
      <c r="H365" s="290"/>
      <c r="I365" s="290"/>
      <c r="J365" s="290"/>
      <c r="K365" s="290"/>
      <c r="L365" s="292"/>
      <c r="M365" s="292"/>
      <c r="N365" s="292"/>
      <c r="O365" s="290"/>
      <c r="P365" s="290"/>
      <c r="Q365" s="290"/>
    </row>
    <row r="366" spans="1:17" ht="12" customHeight="1">
      <c r="A366" s="290"/>
      <c r="B366" s="290"/>
      <c r="C366" s="290"/>
      <c r="D366" s="291"/>
      <c r="E366" s="291"/>
      <c r="F366" s="291"/>
      <c r="G366" s="291"/>
      <c r="H366" s="290"/>
      <c r="I366" s="290"/>
      <c r="J366" s="290"/>
      <c r="K366" s="290"/>
      <c r="L366" s="292"/>
      <c r="M366" s="292"/>
      <c r="N366" s="292"/>
      <c r="O366" s="290"/>
      <c r="P366" s="290"/>
      <c r="Q366" s="290"/>
    </row>
    <row r="367" spans="1:17" ht="12" customHeight="1">
      <c r="A367" s="290"/>
      <c r="B367" s="290"/>
      <c r="C367" s="290"/>
      <c r="D367" s="291"/>
      <c r="E367" s="291"/>
      <c r="F367" s="291"/>
      <c r="G367" s="291"/>
      <c r="H367" s="290"/>
      <c r="I367" s="290"/>
      <c r="J367" s="290"/>
      <c r="K367" s="290"/>
      <c r="L367" s="292"/>
      <c r="M367" s="292"/>
      <c r="N367" s="292"/>
      <c r="O367" s="290"/>
      <c r="P367" s="290"/>
      <c r="Q367" s="290"/>
    </row>
    <row r="368" spans="1:17" ht="12" customHeight="1">
      <c r="A368" s="290"/>
      <c r="B368" s="290"/>
      <c r="C368" s="290"/>
      <c r="D368" s="291"/>
      <c r="E368" s="291"/>
      <c r="F368" s="291"/>
      <c r="G368" s="291"/>
      <c r="H368" s="290"/>
      <c r="I368" s="290"/>
      <c r="J368" s="290"/>
      <c r="K368" s="290"/>
      <c r="L368" s="292"/>
      <c r="M368" s="292"/>
      <c r="N368" s="292"/>
      <c r="O368" s="290"/>
      <c r="P368" s="290"/>
      <c r="Q368" s="290"/>
    </row>
    <row r="369" spans="1:17" ht="12" customHeight="1">
      <c r="A369" s="290"/>
      <c r="B369" s="290"/>
      <c r="C369" s="290"/>
      <c r="D369" s="291"/>
      <c r="E369" s="291"/>
      <c r="F369" s="291"/>
      <c r="G369" s="291"/>
      <c r="H369" s="290"/>
      <c r="I369" s="290"/>
      <c r="J369" s="290"/>
      <c r="K369" s="290"/>
      <c r="L369" s="292"/>
      <c r="M369" s="292"/>
      <c r="N369" s="292"/>
      <c r="O369" s="290"/>
      <c r="P369" s="290"/>
      <c r="Q369" s="290"/>
    </row>
    <row r="370" spans="1:17" ht="12" customHeight="1">
      <c r="A370" s="290"/>
      <c r="B370" s="290"/>
      <c r="C370" s="290"/>
      <c r="D370" s="291"/>
      <c r="E370" s="291"/>
      <c r="F370" s="291"/>
      <c r="G370" s="291"/>
      <c r="H370" s="290"/>
      <c r="I370" s="290"/>
      <c r="J370" s="290"/>
      <c r="K370" s="290"/>
      <c r="L370" s="292"/>
      <c r="M370" s="292"/>
      <c r="N370" s="292"/>
      <c r="O370" s="290"/>
      <c r="P370" s="290"/>
      <c r="Q370" s="290"/>
    </row>
    <row r="371" spans="1:17" ht="12" customHeight="1">
      <c r="A371" s="290"/>
      <c r="B371" s="290"/>
      <c r="C371" s="290"/>
      <c r="D371" s="291"/>
      <c r="E371" s="291"/>
      <c r="F371" s="291"/>
      <c r="G371" s="291"/>
      <c r="H371" s="290"/>
      <c r="I371" s="290"/>
      <c r="J371" s="290"/>
      <c r="K371" s="290"/>
      <c r="L371" s="292"/>
      <c r="M371" s="292"/>
      <c r="N371" s="292"/>
      <c r="O371" s="290"/>
      <c r="P371" s="290"/>
      <c r="Q371" s="290"/>
    </row>
    <row r="372" spans="1:17" ht="12" customHeight="1">
      <c r="A372" s="290"/>
      <c r="B372" s="290"/>
      <c r="C372" s="290"/>
      <c r="D372" s="291"/>
      <c r="E372" s="291"/>
      <c r="F372" s="291"/>
      <c r="G372" s="291"/>
      <c r="H372" s="290"/>
      <c r="I372" s="290"/>
      <c r="J372" s="290"/>
      <c r="K372" s="290"/>
      <c r="L372" s="292"/>
      <c r="M372" s="292"/>
      <c r="N372" s="292"/>
      <c r="O372" s="290"/>
      <c r="P372" s="290"/>
      <c r="Q372" s="290"/>
    </row>
    <row r="373" spans="1:17" ht="12" customHeight="1">
      <c r="A373" s="290"/>
      <c r="B373" s="290"/>
      <c r="C373" s="290"/>
      <c r="D373" s="291"/>
      <c r="E373" s="291"/>
      <c r="F373" s="291"/>
      <c r="G373" s="291"/>
      <c r="H373" s="290"/>
      <c r="I373" s="290"/>
      <c r="J373" s="290"/>
      <c r="K373" s="290"/>
      <c r="L373" s="292"/>
      <c r="M373" s="292"/>
      <c r="N373" s="292"/>
      <c r="O373" s="290"/>
      <c r="P373" s="290"/>
      <c r="Q373" s="290"/>
    </row>
    <row r="374" spans="1:17" ht="12" customHeight="1">
      <c r="A374" s="290"/>
      <c r="B374" s="290"/>
      <c r="C374" s="290"/>
      <c r="D374" s="291"/>
      <c r="E374" s="291"/>
      <c r="F374" s="291"/>
      <c r="G374" s="291"/>
      <c r="H374" s="290"/>
      <c r="I374" s="290"/>
      <c r="J374" s="290"/>
      <c r="K374" s="290"/>
      <c r="L374" s="292"/>
      <c r="M374" s="292"/>
      <c r="N374" s="292"/>
      <c r="O374" s="290"/>
      <c r="P374" s="290"/>
      <c r="Q374" s="290"/>
    </row>
    <row r="375" spans="1:17" ht="12" customHeight="1">
      <c r="A375" s="290"/>
      <c r="B375" s="290"/>
      <c r="C375" s="290"/>
      <c r="D375" s="291"/>
      <c r="E375" s="291"/>
      <c r="F375" s="291"/>
      <c r="G375" s="291"/>
      <c r="H375" s="290"/>
      <c r="I375" s="290"/>
      <c r="J375" s="290"/>
      <c r="K375" s="290"/>
      <c r="L375" s="292"/>
      <c r="M375" s="292"/>
      <c r="N375" s="292"/>
      <c r="O375" s="290"/>
      <c r="P375" s="290"/>
      <c r="Q375" s="290"/>
    </row>
    <row r="376" spans="1:17" ht="12" customHeight="1">
      <c r="A376" s="290"/>
      <c r="B376" s="290"/>
      <c r="C376" s="290"/>
      <c r="D376" s="291"/>
      <c r="E376" s="291"/>
      <c r="F376" s="291"/>
      <c r="G376" s="291"/>
      <c r="H376" s="290"/>
      <c r="I376" s="290"/>
      <c r="J376" s="290"/>
      <c r="K376" s="290"/>
      <c r="L376" s="292"/>
      <c r="M376" s="292"/>
      <c r="N376" s="292"/>
      <c r="O376" s="290"/>
      <c r="P376" s="290"/>
      <c r="Q376" s="290"/>
    </row>
    <row r="377" spans="1:17" ht="12" customHeight="1">
      <c r="A377" s="290"/>
      <c r="B377" s="290"/>
      <c r="C377" s="290"/>
      <c r="D377" s="291"/>
      <c r="E377" s="291"/>
      <c r="F377" s="291"/>
      <c r="G377" s="291"/>
      <c r="H377" s="290"/>
      <c r="I377" s="290"/>
      <c r="J377" s="290"/>
      <c r="K377" s="290"/>
      <c r="L377" s="292"/>
      <c r="M377" s="292"/>
      <c r="N377" s="292"/>
      <c r="O377" s="290"/>
      <c r="P377" s="290"/>
      <c r="Q377" s="290"/>
    </row>
    <row r="378" spans="1:17" ht="12" customHeight="1">
      <c r="A378" s="290"/>
      <c r="B378" s="290"/>
      <c r="C378" s="290"/>
      <c r="D378" s="291"/>
      <c r="E378" s="291"/>
      <c r="F378" s="291"/>
      <c r="G378" s="291"/>
      <c r="H378" s="290"/>
      <c r="I378" s="290"/>
      <c r="J378" s="290"/>
      <c r="K378" s="290"/>
      <c r="L378" s="292"/>
      <c r="M378" s="292"/>
      <c r="N378" s="292"/>
      <c r="O378" s="290"/>
      <c r="P378" s="290"/>
      <c r="Q378" s="290"/>
    </row>
    <row r="379" spans="1:17" ht="12" customHeight="1">
      <c r="A379" s="290"/>
      <c r="B379" s="290"/>
      <c r="C379" s="290"/>
      <c r="D379" s="291"/>
      <c r="E379" s="291"/>
      <c r="F379" s="291"/>
      <c r="G379" s="291"/>
      <c r="H379" s="290"/>
      <c r="I379" s="290"/>
      <c r="J379" s="290"/>
      <c r="K379" s="290"/>
      <c r="L379" s="292"/>
      <c r="M379" s="292"/>
      <c r="N379" s="292"/>
      <c r="O379" s="290"/>
      <c r="P379" s="290"/>
      <c r="Q379" s="290"/>
    </row>
    <row r="380" spans="1:17" ht="12" customHeight="1">
      <c r="A380" s="290"/>
      <c r="B380" s="290"/>
      <c r="C380" s="290"/>
      <c r="D380" s="291"/>
      <c r="E380" s="291"/>
      <c r="F380" s="291"/>
      <c r="G380" s="291"/>
      <c r="H380" s="290"/>
      <c r="I380" s="290"/>
      <c r="J380" s="290"/>
      <c r="K380" s="290"/>
      <c r="L380" s="292"/>
      <c r="M380" s="292"/>
      <c r="N380" s="292"/>
      <c r="O380" s="290"/>
      <c r="P380" s="290"/>
      <c r="Q380" s="290"/>
    </row>
    <row r="381" spans="1:17" ht="12" customHeight="1">
      <c r="A381" s="290"/>
      <c r="B381" s="290"/>
      <c r="C381" s="290"/>
      <c r="D381" s="291"/>
      <c r="E381" s="291"/>
      <c r="F381" s="291"/>
      <c r="G381" s="291"/>
      <c r="H381" s="290"/>
      <c r="I381" s="290"/>
      <c r="J381" s="290"/>
      <c r="K381" s="290"/>
      <c r="L381" s="292"/>
      <c r="M381" s="292"/>
      <c r="N381" s="292"/>
      <c r="O381" s="290"/>
      <c r="P381" s="290"/>
      <c r="Q381" s="290"/>
    </row>
    <row r="382" spans="1:17" ht="12" customHeight="1">
      <c r="A382" s="290"/>
      <c r="B382" s="290"/>
      <c r="C382" s="290"/>
      <c r="D382" s="291"/>
      <c r="E382" s="291"/>
      <c r="F382" s="291"/>
      <c r="G382" s="291"/>
      <c r="H382" s="290"/>
      <c r="I382" s="290"/>
      <c r="J382" s="290"/>
      <c r="K382" s="290"/>
      <c r="L382" s="292"/>
      <c r="M382" s="292"/>
      <c r="N382" s="292"/>
      <c r="O382" s="290"/>
      <c r="P382" s="290"/>
      <c r="Q382" s="290"/>
    </row>
    <row r="383" spans="1:17" ht="12" customHeight="1">
      <c r="A383" s="290"/>
      <c r="B383" s="290"/>
      <c r="C383" s="290"/>
      <c r="D383" s="291"/>
      <c r="E383" s="291"/>
      <c r="F383" s="291"/>
      <c r="G383" s="291"/>
      <c r="H383" s="290"/>
      <c r="I383" s="290"/>
      <c r="J383" s="290"/>
      <c r="K383" s="290"/>
      <c r="L383" s="292"/>
      <c r="M383" s="292"/>
      <c r="N383" s="292"/>
      <c r="O383" s="290"/>
      <c r="P383" s="290"/>
      <c r="Q383" s="290"/>
    </row>
    <row r="384" spans="1:17" ht="12" customHeight="1">
      <c r="A384" s="290"/>
      <c r="B384" s="290"/>
      <c r="C384" s="290"/>
      <c r="D384" s="291"/>
      <c r="E384" s="291"/>
      <c r="F384" s="291"/>
      <c r="G384" s="291"/>
      <c r="H384" s="290"/>
      <c r="I384" s="290"/>
      <c r="J384" s="290"/>
      <c r="K384" s="290"/>
      <c r="L384" s="292"/>
      <c r="M384" s="292"/>
      <c r="N384" s="292"/>
      <c r="O384" s="290"/>
      <c r="P384" s="290"/>
      <c r="Q384" s="290"/>
    </row>
    <row r="385" spans="1:17" ht="12" customHeight="1">
      <c r="A385" s="290"/>
      <c r="B385" s="290"/>
      <c r="C385" s="290"/>
      <c r="D385" s="291"/>
      <c r="E385" s="291"/>
      <c r="F385" s="291"/>
      <c r="G385" s="291"/>
      <c r="H385" s="290"/>
      <c r="I385" s="290"/>
      <c r="J385" s="290"/>
      <c r="K385" s="290"/>
      <c r="L385" s="292"/>
      <c r="M385" s="292"/>
      <c r="N385" s="292"/>
      <c r="O385" s="290"/>
      <c r="P385" s="290"/>
      <c r="Q385" s="290"/>
    </row>
    <row r="386" spans="1:17" ht="12" customHeight="1">
      <c r="A386" s="290"/>
      <c r="B386" s="290"/>
      <c r="C386" s="290"/>
      <c r="D386" s="291"/>
      <c r="E386" s="291"/>
      <c r="F386" s="291"/>
      <c r="G386" s="291"/>
      <c r="H386" s="290"/>
      <c r="I386" s="290"/>
      <c r="J386" s="290"/>
      <c r="K386" s="290"/>
      <c r="L386" s="292"/>
      <c r="M386" s="292"/>
      <c r="N386" s="292"/>
      <c r="O386" s="290"/>
      <c r="P386" s="290"/>
      <c r="Q386" s="290"/>
    </row>
    <row r="387" spans="1:17" ht="12" customHeight="1">
      <c r="A387" s="290"/>
      <c r="B387" s="290"/>
      <c r="C387" s="290"/>
      <c r="D387" s="291"/>
      <c r="E387" s="291"/>
      <c r="F387" s="291"/>
      <c r="G387" s="291"/>
      <c r="H387" s="290"/>
      <c r="I387" s="290"/>
      <c r="J387" s="290"/>
      <c r="K387" s="290"/>
      <c r="L387" s="292"/>
      <c r="M387" s="292"/>
      <c r="N387" s="292"/>
      <c r="O387" s="290"/>
      <c r="P387" s="290"/>
      <c r="Q387" s="290"/>
    </row>
    <row r="388" spans="1:17" ht="12" customHeight="1">
      <c r="A388" s="290"/>
      <c r="B388" s="290"/>
      <c r="C388" s="290"/>
      <c r="D388" s="291"/>
      <c r="E388" s="291"/>
      <c r="F388" s="291"/>
      <c r="G388" s="291"/>
      <c r="H388" s="290"/>
      <c r="I388" s="290"/>
      <c r="J388" s="290"/>
      <c r="K388" s="290"/>
      <c r="L388" s="292"/>
      <c r="M388" s="292"/>
      <c r="N388" s="292"/>
      <c r="O388" s="290"/>
      <c r="P388" s="290"/>
      <c r="Q388" s="290"/>
    </row>
    <row r="389" spans="1:17" ht="12" customHeight="1">
      <c r="A389" s="290"/>
      <c r="B389" s="290"/>
      <c r="C389" s="290"/>
      <c r="D389" s="291"/>
      <c r="E389" s="291"/>
      <c r="F389" s="291"/>
      <c r="G389" s="291"/>
      <c r="H389" s="290"/>
      <c r="I389" s="290"/>
      <c r="J389" s="290"/>
      <c r="K389" s="290"/>
      <c r="L389" s="292"/>
      <c r="M389" s="292"/>
      <c r="N389" s="292"/>
      <c r="O389" s="290"/>
      <c r="P389" s="290"/>
      <c r="Q389" s="290"/>
    </row>
    <row r="390" spans="1:17" ht="12" customHeight="1">
      <c r="A390" s="290"/>
      <c r="B390" s="290"/>
      <c r="C390" s="290"/>
      <c r="D390" s="291"/>
      <c r="E390" s="291"/>
      <c r="F390" s="291"/>
      <c r="G390" s="291"/>
      <c r="H390" s="290"/>
      <c r="I390" s="290"/>
      <c r="J390" s="290"/>
      <c r="K390" s="290"/>
      <c r="L390" s="292"/>
      <c r="M390" s="292"/>
      <c r="N390" s="292"/>
      <c r="O390" s="290"/>
      <c r="P390" s="290"/>
      <c r="Q390" s="290"/>
    </row>
    <row r="391" spans="1:17" ht="12" customHeight="1">
      <c r="A391" s="290"/>
      <c r="B391" s="290"/>
      <c r="C391" s="290"/>
      <c r="D391" s="291"/>
      <c r="E391" s="291"/>
      <c r="F391" s="291"/>
      <c r="G391" s="291"/>
      <c r="H391" s="290"/>
      <c r="I391" s="290"/>
      <c r="J391" s="290"/>
      <c r="K391" s="290"/>
      <c r="L391" s="292"/>
      <c r="M391" s="292"/>
      <c r="N391" s="292"/>
      <c r="O391" s="290"/>
      <c r="P391" s="290"/>
      <c r="Q391" s="290"/>
    </row>
    <row r="392" spans="1:17" ht="12" customHeight="1">
      <c r="A392" s="290"/>
      <c r="B392" s="290"/>
      <c r="C392" s="290"/>
      <c r="D392" s="291"/>
      <c r="E392" s="291"/>
      <c r="F392" s="291"/>
      <c r="G392" s="291"/>
      <c r="H392" s="290"/>
      <c r="I392" s="290"/>
      <c r="J392" s="290"/>
      <c r="K392" s="290"/>
      <c r="L392" s="292"/>
      <c r="M392" s="292"/>
      <c r="N392" s="292"/>
      <c r="O392" s="290"/>
      <c r="P392" s="290"/>
      <c r="Q392" s="290"/>
    </row>
    <row r="393" spans="1:17" ht="12" customHeight="1">
      <c r="A393" s="290"/>
      <c r="B393" s="290"/>
      <c r="C393" s="290"/>
      <c r="D393" s="291"/>
      <c r="E393" s="291"/>
      <c r="F393" s="291"/>
      <c r="G393" s="291"/>
      <c r="H393" s="290"/>
      <c r="I393" s="290"/>
      <c r="J393" s="290"/>
      <c r="K393" s="290"/>
      <c r="L393" s="292"/>
      <c r="M393" s="292"/>
      <c r="N393" s="292"/>
      <c r="O393" s="290"/>
      <c r="P393" s="290"/>
      <c r="Q393" s="290"/>
    </row>
    <row r="394" spans="1:17" ht="12" customHeight="1">
      <c r="A394" s="290"/>
      <c r="B394" s="290"/>
      <c r="C394" s="290"/>
      <c r="D394" s="291"/>
      <c r="E394" s="291"/>
      <c r="F394" s="291"/>
      <c r="G394" s="291"/>
      <c r="H394" s="290"/>
      <c r="I394" s="290"/>
      <c r="J394" s="290"/>
      <c r="K394" s="290"/>
      <c r="L394" s="292"/>
      <c r="M394" s="292"/>
      <c r="N394" s="292"/>
      <c r="O394" s="290"/>
      <c r="P394" s="290"/>
      <c r="Q394" s="290"/>
    </row>
    <row r="395" spans="1:17" ht="12" customHeight="1">
      <c r="A395" s="290"/>
      <c r="B395" s="290"/>
      <c r="C395" s="290"/>
      <c r="D395" s="291"/>
      <c r="E395" s="291"/>
      <c r="F395" s="291"/>
      <c r="G395" s="291"/>
      <c r="H395" s="290"/>
      <c r="I395" s="290"/>
      <c r="J395" s="290"/>
      <c r="K395" s="290"/>
      <c r="L395" s="292"/>
      <c r="M395" s="292"/>
      <c r="N395" s="292"/>
      <c r="O395" s="290"/>
      <c r="P395" s="290"/>
      <c r="Q395" s="290"/>
    </row>
    <row r="396" spans="1:17" ht="12" customHeight="1">
      <c r="A396" s="290"/>
      <c r="B396" s="290"/>
      <c r="C396" s="290"/>
      <c r="D396" s="291"/>
      <c r="E396" s="291"/>
      <c r="F396" s="291"/>
      <c r="G396" s="291"/>
      <c r="H396" s="290"/>
      <c r="I396" s="290"/>
      <c r="J396" s="290"/>
      <c r="K396" s="290"/>
      <c r="L396" s="292"/>
      <c r="M396" s="292"/>
      <c r="N396" s="292"/>
      <c r="O396" s="290"/>
      <c r="P396" s="290"/>
      <c r="Q396" s="290"/>
    </row>
    <row r="397" spans="1:17" ht="12" customHeight="1">
      <c r="A397" s="290"/>
      <c r="B397" s="290"/>
      <c r="C397" s="290"/>
      <c r="D397" s="291"/>
      <c r="E397" s="291"/>
      <c r="F397" s="291"/>
      <c r="G397" s="291"/>
      <c r="H397" s="290"/>
      <c r="I397" s="290"/>
      <c r="J397" s="290"/>
      <c r="K397" s="290"/>
      <c r="L397" s="292"/>
      <c r="M397" s="292"/>
      <c r="N397" s="292"/>
      <c r="O397" s="290"/>
      <c r="P397" s="290"/>
      <c r="Q397" s="290"/>
    </row>
    <row r="398" spans="1:17" ht="12" customHeight="1">
      <c r="A398" s="290"/>
      <c r="B398" s="290"/>
      <c r="C398" s="290"/>
      <c r="D398" s="291"/>
      <c r="E398" s="291"/>
      <c r="F398" s="291"/>
      <c r="G398" s="291"/>
      <c r="H398" s="290"/>
      <c r="I398" s="290"/>
      <c r="J398" s="290"/>
      <c r="K398" s="290"/>
      <c r="L398" s="292"/>
      <c r="M398" s="292"/>
      <c r="N398" s="292"/>
      <c r="O398" s="290"/>
      <c r="P398" s="290"/>
      <c r="Q398" s="290"/>
    </row>
    <row r="399" spans="1:17" ht="12" customHeight="1">
      <c r="A399" s="290"/>
      <c r="B399" s="290"/>
      <c r="C399" s="290"/>
      <c r="D399" s="291"/>
      <c r="E399" s="291"/>
      <c r="F399" s="291"/>
      <c r="G399" s="291"/>
      <c r="H399" s="290"/>
      <c r="I399" s="290"/>
      <c r="J399" s="290"/>
      <c r="K399" s="290"/>
      <c r="L399" s="292"/>
      <c r="M399" s="292"/>
      <c r="N399" s="292"/>
      <c r="O399" s="290"/>
      <c r="P399" s="290"/>
      <c r="Q399" s="290"/>
    </row>
    <row r="400" spans="1:17" ht="12" customHeight="1">
      <c r="A400" s="290"/>
      <c r="B400" s="290"/>
      <c r="C400" s="290"/>
      <c r="D400" s="291"/>
      <c r="E400" s="291"/>
      <c r="F400" s="291"/>
      <c r="G400" s="291"/>
      <c r="H400" s="290"/>
      <c r="I400" s="290"/>
      <c r="J400" s="290"/>
      <c r="K400" s="290"/>
      <c r="L400" s="292"/>
      <c r="M400" s="292"/>
      <c r="N400" s="292"/>
      <c r="O400" s="290"/>
      <c r="P400" s="290"/>
      <c r="Q400" s="290"/>
    </row>
    <row r="401" spans="1:17" ht="12" customHeight="1">
      <c r="A401" s="290"/>
      <c r="B401" s="290"/>
      <c r="C401" s="290"/>
      <c r="D401" s="291"/>
      <c r="E401" s="291"/>
      <c r="F401" s="291"/>
      <c r="G401" s="291"/>
      <c r="H401" s="290"/>
      <c r="I401" s="290"/>
      <c r="J401" s="290"/>
      <c r="K401" s="290"/>
      <c r="L401" s="292"/>
      <c r="M401" s="292"/>
      <c r="N401" s="292"/>
      <c r="O401" s="290"/>
      <c r="P401" s="290"/>
      <c r="Q401" s="290"/>
    </row>
    <row r="402" spans="1:17" ht="12" customHeight="1">
      <c r="A402" s="290"/>
      <c r="B402" s="290"/>
      <c r="C402" s="290"/>
      <c r="D402" s="291"/>
      <c r="E402" s="291"/>
      <c r="F402" s="291"/>
      <c r="G402" s="291"/>
      <c r="H402" s="290"/>
      <c r="I402" s="290"/>
      <c r="J402" s="290"/>
      <c r="K402" s="290"/>
      <c r="L402" s="292"/>
      <c r="M402" s="292"/>
      <c r="N402" s="292"/>
      <c r="O402" s="290"/>
      <c r="P402" s="290"/>
      <c r="Q402" s="290"/>
    </row>
    <row r="403" spans="1:17" ht="12" customHeight="1">
      <c r="A403" s="290"/>
      <c r="B403" s="290"/>
      <c r="C403" s="290"/>
      <c r="D403" s="291"/>
      <c r="E403" s="291"/>
      <c r="F403" s="291"/>
      <c r="G403" s="291"/>
      <c r="H403" s="290"/>
      <c r="I403" s="290"/>
      <c r="J403" s="290"/>
      <c r="K403" s="290"/>
      <c r="L403" s="292"/>
      <c r="M403" s="292"/>
      <c r="N403" s="292"/>
      <c r="O403" s="290"/>
      <c r="P403" s="290"/>
      <c r="Q403" s="290"/>
    </row>
    <row r="404" spans="1:17" ht="12" customHeight="1">
      <c r="A404" s="290"/>
      <c r="B404" s="290"/>
      <c r="C404" s="290"/>
      <c r="D404" s="291"/>
      <c r="E404" s="291"/>
      <c r="F404" s="291"/>
      <c r="G404" s="291"/>
      <c r="H404" s="290"/>
      <c r="I404" s="290"/>
      <c r="J404" s="290"/>
      <c r="K404" s="290"/>
      <c r="L404" s="292"/>
      <c r="M404" s="292"/>
      <c r="N404" s="292"/>
      <c r="O404" s="290"/>
      <c r="P404" s="290"/>
      <c r="Q404" s="290"/>
    </row>
    <row r="405" spans="1:17" ht="12" customHeight="1">
      <c r="A405" s="290"/>
      <c r="B405" s="290"/>
      <c r="C405" s="290"/>
      <c r="D405" s="291"/>
      <c r="E405" s="291"/>
      <c r="F405" s="291"/>
      <c r="G405" s="291"/>
      <c r="H405" s="290"/>
      <c r="I405" s="290"/>
      <c r="J405" s="290"/>
      <c r="K405" s="290"/>
      <c r="L405" s="292"/>
      <c r="M405" s="292"/>
      <c r="N405" s="292"/>
      <c r="O405" s="290"/>
      <c r="P405" s="290"/>
      <c r="Q405" s="290"/>
    </row>
    <row r="406" spans="1:17" ht="12" customHeight="1">
      <c r="A406" s="290"/>
      <c r="B406" s="290"/>
      <c r="C406" s="290"/>
      <c r="D406" s="291"/>
      <c r="E406" s="291"/>
      <c r="F406" s="291"/>
      <c r="G406" s="291"/>
      <c r="H406" s="290"/>
      <c r="I406" s="290"/>
      <c r="J406" s="290"/>
      <c r="K406" s="290"/>
      <c r="L406" s="292"/>
      <c r="M406" s="292"/>
      <c r="N406" s="292"/>
      <c r="O406" s="290"/>
      <c r="P406" s="290"/>
      <c r="Q406" s="290"/>
    </row>
    <row r="407" spans="1:17" ht="12" customHeight="1">
      <c r="A407" s="290"/>
      <c r="B407" s="290"/>
      <c r="C407" s="290"/>
      <c r="D407" s="291"/>
      <c r="E407" s="291"/>
      <c r="F407" s="291"/>
      <c r="G407" s="291"/>
      <c r="H407" s="290"/>
      <c r="I407" s="290"/>
      <c r="J407" s="290"/>
      <c r="K407" s="290"/>
      <c r="L407" s="292"/>
      <c r="M407" s="292"/>
      <c r="N407" s="292"/>
      <c r="O407" s="290"/>
      <c r="P407" s="290"/>
      <c r="Q407" s="290"/>
    </row>
    <row r="408" spans="1:17" ht="12" customHeight="1">
      <c r="A408" s="290"/>
      <c r="B408" s="290"/>
      <c r="C408" s="290"/>
      <c r="D408" s="291"/>
      <c r="E408" s="291"/>
      <c r="F408" s="291"/>
      <c r="G408" s="291"/>
      <c r="H408" s="290"/>
      <c r="I408" s="290"/>
      <c r="J408" s="290"/>
      <c r="K408" s="290"/>
      <c r="L408" s="292"/>
      <c r="M408" s="292"/>
      <c r="N408" s="292"/>
      <c r="O408" s="290"/>
      <c r="P408" s="290"/>
      <c r="Q408" s="290"/>
    </row>
    <row r="409" spans="1:17" ht="12" customHeight="1">
      <c r="A409" s="290"/>
      <c r="B409" s="290"/>
      <c r="C409" s="290"/>
      <c r="D409" s="291"/>
      <c r="E409" s="291"/>
      <c r="F409" s="291"/>
      <c r="G409" s="291"/>
      <c r="H409" s="290"/>
      <c r="I409" s="290"/>
      <c r="J409" s="290"/>
      <c r="K409" s="290"/>
      <c r="L409" s="292"/>
      <c r="M409" s="292"/>
      <c r="N409" s="292"/>
      <c r="O409" s="290"/>
      <c r="P409" s="290"/>
      <c r="Q409" s="290"/>
    </row>
    <row r="410" spans="1:17" ht="12" customHeight="1">
      <c r="A410" s="290"/>
      <c r="B410" s="290"/>
      <c r="C410" s="290"/>
      <c r="D410" s="291"/>
      <c r="E410" s="291"/>
      <c r="F410" s="291"/>
      <c r="G410" s="291"/>
      <c r="H410" s="290"/>
      <c r="I410" s="290"/>
      <c r="J410" s="290"/>
      <c r="K410" s="290"/>
      <c r="L410" s="292"/>
      <c r="M410" s="292"/>
      <c r="N410" s="292"/>
      <c r="O410" s="290"/>
      <c r="P410" s="290"/>
      <c r="Q410" s="290"/>
    </row>
    <row r="411" spans="1:17" ht="12" customHeight="1">
      <c r="A411" s="290"/>
      <c r="B411" s="290"/>
      <c r="C411" s="290"/>
      <c r="D411" s="291"/>
      <c r="E411" s="291"/>
      <c r="F411" s="291"/>
      <c r="G411" s="291"/>
      <c r="H411" s="290"/>
      <c r="I411" s="290"/>
      <c r="J411" s="290"/>
      <c r="K411" s="290"/>
      <c r="L411" s="292"/>
      <c r="M411" s="292"/>
      <c r="N411" s="292"/>
      <c r="O411" s="290"/>
      <c r="P411" s="290"/>
      <c r="Q411" s="290"/>
    </row>
    <row r="412" spans="1:17" ht="12" customHeight="1">
      <c r="A412" s="290"/>
      <c r="B412" s="290"/>
      <c r="C412" s="290"/>
      <c r="D412" s="291"/>
      <c r="E412" s="291"/>
      <c r="F412" s="291"/>
      <c r="G412" s="291"/>
      <c r="H412" s="290"/>
      <c r="I412" s="290"/>
      <c r="J412" s="290"/>
      <c r="K412" s="290"/>
      <c r="L412" s="292"/>
      <c r="M412" s="292"/>
      <c r="N412" s="292"/>
      <c r="O412" s="290"/>
      <c r="P412" s="290"/>
      <c r="Q412" s="290"/>
    </row>
    <row r="413" spans="1:17" ht="12" customHeight="1">
      <c r="A413" s="290"/>
      <c r="B413" s="290"/>
      <c r="C413" s="290"/>
      <c r="D413" s="291"/>
      <c r="E413" s="291"/>
      <c r="F413" s="291"/>
      <c r="G413" s="291"/>
      <c r="H413" s="290"/>
      <c r="I413" s="290"/>
      <c r="J413" s="290"/>
      <c r="K413" s="290"/>
      <c r="L413" s="292"/>
      <c r="M413" s="292"/>
      <c r="N413" s="292"/>
      <c r="O413" s="290"/>
      <c r="P413" s="290"/>
      <c r="Q413" s="290"/>
    </row>
    <row r="414" spans="1:17" ht="12" customHeight="1">
      <c r="A414" s="290"/>
      <c r="B414" s="290"/>
      <c r="C414" s="290"/>
      <c r="D414" s="291"/>
      <c r="E414" s="291"/>
      <c r="F414" s="291"/>
      <c r="G414" s="291"/>
      <c r="H414" s="290"/>
      <c r="I414" s="290"/>
      <c r="J414" s="290"/>
      <c r="K414" s="290"/>
      <c r="L414" s="292"/>
      <c r="M414" s="292"/>
      <c r="N414" s="292"/>
      <c r="O414" s="290"/>
      <c r="P414" s="290"/>
      <c r="Q414" s="290"/>
    </row>
    <row r="415" spans="1:17" ht="12" customHeight="1">
      <c r="A415" s="290"/>
      <c r="B415" s="290"/>
      <c r="C415" s="290"/>
      <c r="D415" s="291"/>
      <c r="E415" s="291"/>
      <c r="F415" s="291"/>
      <c r="G415" s="291"/>
      <c r="H415" s="290"/>
      <c r="I415" s="290"/>
      <c r="J415" s="290"/>
      <c r="K415" s="290"/>
      <c r="L415" s="292"/>
      <c r="M415" s="292"/>
      <c r="N415" s="292"/>
      <c r="O415" s="290"/>
      <c r="P415" s="290"/>
      <c r="Q415" s="290"/>
    </row>
    <row r="416" spans="1:17" ht="12" customHeight="1">
      <c r="A416" s="290"/>
      <c r="B416" s="290"/>
      <c r="C416" s="290"/>
      <c r="D416" s="291"/>
      <c r="E416" s="291"/>
      <c r="F416" s="291"/>
      <c r="G416" s="291"/>
      <c r="H416" s="290"/>
      <c r="I416" s="290"/>
      <c r="J416" s="290"/>
      <c r="K416" s="290"/>
      <c r="L416" s="292"/>
      <c r="M416" s="292"/>
      <c r="N416" s="292"/>
      <c r="O416" s="290"/>
      <c r="P416" s="290"/>
      <c r="Q416" s="290"/>
    </row>
    <row r="417" spans="1:17" ht="12" customHeight="1">
      <c r="A417" s="290"/>
      <c r="B417" s="290"/>
      <c r="C417" s="290"/>
      <c r="D417" s="291"/>
      <c r="E417" s="291"/>
      <c r="F417" s="291"/>
      <c r="G417" s="291"/>
      <c r="H417" s="290"/>
      <c r="I417" s="290"/>
      <c r="J417" s="290"/>
      <c r="K417" s="290"/>
      <c r="L417" s="292"/>
      <c r="M417" s="292"/>
      <c r="N417" s="292"/>
      <c r="O417" s="290"/>
      <c r="P417" s="290"/>
      <c r="Q417" s="290"/>
    </row>
    <row r="418" spans="1:17" ht="12" customHeight="1">
      <c r="A418" s="290"/>
      <c r="B418" s="290"/>
      <c r="C418" s="290"/>
      <c r="D418" s="291"/>
      <c r="E418" s="291"/>
      <c r="F418" s="291"/>
      <c r="G418" s="291"/>
      <c r="H418" s="290"/>
      <c r="I418" s="290"/>
      <c r="J418" s="290"/>
      <c r="K418" s="290"/>
      <c r="L418" s="292"/>
      <c r="M418" s="292"/>
      <c r="N418" s="292"/>
      <c r="O418" s="290"/>
      <c r="P418" s="290"/>
      <c r="Q418" s="290"/>
    </row>
    <row r="419" spans="1:17" ht="12" customHeight="1">
      <c r="A419" s="290"/>
      <c r="B419" s="290"/>
      <c r="C419" s="290"/>
      <c r="D419" s="291"/>
      <c r="E419" s="291"/>
      <c r="F419" s="291"/>
      <c r="G419" s="291"/>
      <c r="H419" s="290"/>
      <c r="I419" s="290"/>
      <c r="J419" s="290"/>
      <c r="K419" s="290"/>
      <c r="L419" s="292"/>
      <c r="M419" s="292"/>
      <c r="N419" s="292"/>
      <c r="O419" s="290"/>
      <c r="P419" s="290"/>
      <c r="Q419" s="290"/>
    </row>
    <row r="420" spans="1:17" ht="12" customHeight="1">
      <c r="A420" s="290"/>
      <c r="B420" s="290"/>
      <c r="C420" s="290"/>
      <c r="D420" s="291"/>
      <c r="E420" s="291"/>
      <c r="F420" s="291"/>
      <c r="G420" s="291"/>
      <c r="H420" s="290"/>
      <c r="I420" s="290"/>
      <c r="J420" s="290"/>
      <c r="K420" s="290"/>
      <c r="L420" s="292"/>
      <c r="M420" s="292"/>
      <c r="N420" s="292"/>
      <c r="O420" s="290"/>
      <c r="P420" s="290"/>
      <c r="Q420" s="290"/>
    </row>
    <row r="421" spans="1:17" ht="12" customHeight="1">
      <c r="A421" s="290"/>
      <c r="B421" s="290"/>
      <c r="C421" s="290"/>
      <c r="D421" s="291"/>
      <c r="E421" s="291"/>
      <c r="F421" s="291"/>
      <c r="G421" s="291"/>
      <c r="H421" s="290"/>
      <c r="I421" s="290"/>
      <c r="J421" s="290"/>
      <c r="K421" s="290"/>
      <c r="L421" s="292"/>
      <c r="M421" s="292"/>
      <c r="N421" s="292"/>
      <c r="O421" s="290"/>
      <c r="P421" s="290"/>
      <c r="Q421" s="290"/>
    </row>
    <row r="422" spans="1:17" ht="12" customHeight="1">
      <c r="A422" s="290"/>
      <c r="B422" s="290"/>
      <c r="C422" s="290"/>
      <c r="D422" s="291"/>
      <c r="E422" s="291"/>
      <c r="F422" s="291"/>
      <c r="G422" s="291"/>
      <c r="H422" s="290"/>
      <c r="I422" s="290"/>
      <c r="J422" s="290"/>
      <c r="K422" s="290"/>
      <c r="L422" s="292"/>
      <c r="M422" s="292"/>
      <c r="N422" s="292"/>
      <c r="O422" s="290"/>
      <c r="P422" s="290"/>
      <c r="Q422" s="290"/>
    </row>
    <row r="423" spans="1:17" ht="12" customHeight="1">
      <c r="A423" s="290"/>
      <c r="B423" s="290"/>
      <c r="C423" s="290"/>
      <c r="D423" s="291"/>
      <c r="E423" s="291"/>
      <c r="F423" s="291"/>
      <c r="G423" s="291"/>
      <c r="H423" s="290"/>
      <c r="I423" s="290"/>
      <c r="J423" s="290"/>
      <c r="K423" s="290"/>
      <c r="L423" s="292"/>
      <c r="M423" s="292"/>
      <c r="N423" s="292"/>
      <c r="O423" s="290"/>
      <c r="P423" s="290"/>
      <c r="Q423" s="290"/>
    </row>
    <row r="424" spans="1:17" ht="12" customHeight="1">
      <c r="A424" s="290"/>
      <c r="B424" s="290"/>
      <c r="C424" s="290"/>
      <c r="D424" s="291"/>
      <c r="E424" s="291"/>
      <c r="F424" s="291"/>
      <c r="G424" s="291"/>
      <c r="H424" s="290"/>
      <c r="I424" s="290"/>
      <c r="J424" s="290"/>
      <c r="K424" s="290"/>
      <c r="L424" s="292"/>
      <c r="M424" s="292"/>
      <c r="N424" s="292"/>
      <c r="O424" s="290"/>
      <c r="P424" s="290"/>
      <c r="Q424" s="290"/>
    </row>
    <row r="425" spans="1:17" ht="12" customHeight="1">
      <c r="A425" s="290"/>
      <c r="B425" s="290"/>
      <c r="C425" s="290"/>
      <c r="D425" s="291"/>
      <c r="E425" s="291"/>
      <c r="F425" s="291"/>
      <c r="G425" s="291"/>
      <c r="H425" s="290"/>
      <c r="I425" s="290"/>
      <c r="J425" s="290"/>
      <c r="K425" s="290"/>
      <c r="L425" s="292"/>
      <c r="M425" s="292"/>
      <c r="N425" s="292"/>
      <c r="O425" s="290"/>
      <c r="P425" s="290"/>
      <c r="Q425" s="290"/>
    </row>
    <row r="426" spans="1:17" ht="12" customHeight="1">
      <c r="A426" s="290"/>
      <c r="B426" s="290"/>
      <c r="C426" s="290"/>
      <c r="D426" s="291"/>
      <c r="E426" s="291"/>
      <c r="F426" s="291"/>
      <c r="G426" s="291"/>
      <c r="H426" s="290"/>
      <c r="I426" s="290"/>
      <c r="J426" s="290"/>
      <c r="K426" s="290"/>
      <c r="L426" s="292"/>
      <c r="M426" s="292"/>
      <c r="N426" s="292"/>
      <c r="O426" s="290"/>
      <c r="P426" s="290"/>
      <c r="Q426" s="290"/>
    </row>
    <row r="427" spans="1:17" ht="12" customHeight="1">
      <c r="A427" s="290"/>
      <c r="B427" s="290"/>
      <c r="C427" s="290"/>
      <c r="D427" s="291"/>
      <c r="E427" s="291"/>
      <c r="F427" s="291"/>
      <c r="G427" s="291"/>
      <c r="H427" s="290"/>
      <c r="I427" s="290"/>
      <c r="J427" s="290"/>
      <c r="K427" s="290"/>
      <c r="L427" s="292"/>
      <c r="M427" s="292"/>
      <c r="N427" s="292"/>
      <c r="O427" s="290"/>
      <c r="P427" s="290"/>
      <c r="Q427" s="290"/>
    </row>
    <row r="428" spans="1:17" ht="12" customHeight="1">
      <c r="A428" s="290"/>
      <c r="B428" s="290"/>
      <c r="C428" s="290"/>
      <c r="D428" s="291"/>
      <c r="E428" s="291"/>
      <c r="F428" s="291"/>
      <c r="G428" s="291"/>
      <c r="H428" s="290"/>
      <c r="I428" s="290"/>
      <c r="J428" s="290"/>
      <c r="K428" s="290"/>
      <c r="L428" s="292"/>
      <c r="M428" s="292"/>
      <c r="N428" s="292"/>
      <c r="O428" s="290"/>
      <c r="P428" s="290"/>
      <c r="Q428" s="290"/>
    </row>
    <row r="429" spans="1:17" ht="12" customHeight="1">
      <c r="A429" s="290"/>
      <c r="B429" s="290"/>
      <c r="C429" s="290"/>
      <c r="D429" s="291"/>
      <c r="E429" s="291"/>
      <c r="F429" s="291"/>
      <c r="G429" s="291"/>
      <c r="H429" s="290"/>
      <c r="I429" s="290"/>
      <c r="J429" s="290"/>
      <c r="K429" s="290"/>
      <c r="L429" s="292"/>
      <c r="M429" s="292"/>
      <c r="N429" s="292"/>
      <c r="O429" s="290"/>
      <c r="P429" s="290"/>
      <c r="Q429" s="290"/>
    </row>
    <row r="430" spans="1:17" ht="12" customHeight="1">
      <c r="A430" s="290"/>
      <c r="B430" s="290"/>
      <c r="C430" s="290"/>
      <c r="D430" s="291"/>
      <c r="E430" s="291"/>
      <c r="F430" s="291"/>
      <c r="G430" s="291"/>
      <c r="H430" s="290"/>
      <c r="I430" s="290"/>
      <c r="J430" s="290"/>
      <c r="K430" s="290"/>
      <c r="L430" s="292"/>
      <c r="M430" s="292"/>
      <c r="N430" s="292"/>
      <c r="O430" s="290"/>
      <c r="P430" s="290"/>
      <c r="Q430" s="290"/>
    </row>
    <row r="431" spans="1:17" ht="12" customHeight="1">
      <c r="A431" s="290"/>
      <c r="B431" s="290"/>
      <c r="C431" s="290"/>
      <c r="D431" s="291"/>
      <c r="E431" s="291"/>
      <c r="F431" s="291"/>
      <c r="G431" s="291"/>
      <c r="H431" s="290"/>
      <c r="I431" s="290"/>
      <c r="J431" s="290"/>
      <c r="K431" s="290"/>
      <c r="L431" s="292"/>
      <c r="M431" s="292"/>
      <c r="N431" s="292"/>
      <c r="O431" s="290"/>
      <c r="P431" s="290"/>
      <c r="Q431" s="290"/>
    </row>
    <row r="432" spans="1:17" ht="12" customHeight="1">
      <c r="A432" s="290"/>
      <c r="B432" s="290"/>
      <c r="C432" s="290"/>
      <c r="D432" s="291"/>
      <c r="E432" s="291"/>
      <c r="F432" s="291"/>
      <c r="G432" s="291"/>
      <c r="H432" s="290"/>
      <c r="I432" s="290"/>
      <c r="J432" s="290"/>
      <c r="K432" s="290"/>
      <c r="L432" s="292"/>
      <c r="M432" s="292"/>
      <c r="N432" s="292"/>
      <c r="O432" s="290"/>
      <c r="P432" s="290"/>
      <c r="Q432" s="290"/>
    </row>
    <row r="433" spans="1:17" ht="12" customHeight="1">
      <c r="A433" s="290"/>
      <c r="B433" s="290"/>
      <c r="C433" s="290"/>
      <c r="D433" s="291"/>
      <c r="E433" s="291"/>
      <c r="F433" s="291"/>
      <c r="G433" s="291"/>
      <c r="H433" s="290"/>
      <c r="I433" s="290"/>
      <c r="J433" s="290"/>
      <c r="K433" s="290"/>
      <c r="L433" s="292"/>
      <c r="M433" s="292"/>
      <c r="N433" s="292"/>
      <c r="O433" s="290"/>
      <c r="P433" s="290"/>
      <c r="Q433" s="290"/>
    </row>
    <row r="434" spans="1:17" ht="12" customHeight="1">
      <c r="A434" s="290"/>
      <c r="B434" s="290"/>
      <c r="C434" s="290"/>
      <c r="D434" s="291"/>
      <c r="E434" s="291"/>
      <c r="F434" s="291"/>
      <c r="G434" s="291"/>
      <c r="H434" s="290"/>
      <c r="I434" s="290"/>
      <c r="J434" s="290"/>
      <c r="K434" s="290"/>
      <c r="L434" s="292"/>
      <c r="M434" s="292"/>
      <c r="N434" s="292"/>
      <c r="O434" s="290"/>
      <c r="P434" s="290"/>
      <c r="Q434" s="290"/>
    </row>
    <row r="435" spans="1:17" ht="12" customHeight="1">
      <c r="A435" s="290"/>
      <c r="B435" s="290"/>
      <c r="C435" s="290"/>
      <c r="D435" s="291"/>
      <c r="E435" s="291"/>
      <c r="F435" s="291"/>
      <c r="G435" s="291"/>
      <c r="H435" s="290"/>
      <c r="I435" s="290"/>
      <c r="J435" s="290"/>
      <c r="K435" s="290"/>
      <c r="L435" s="292"/>
      <c r="M435" s="292"/>
      <c r="N435" s="292"/>
      <c r="O435" s="290"/>
      <c r="P435" s="290"/>
      <c r="Q435" s="290"/>
    </row>
    <row r="436" spans="1:17" ht="12" customHeight="1">
      <c r="A436" s="290"/>
      <c r="B436" s="290"/>
      <c r="C436" s="290"/>
      <c r="D436" s="291"/>
      <c r="E436" s="291"/>
      <c r="F436" s="291"/>
      <c r="G436" s="291"/>
      <c r="H436" s="290"/>
      <c r="I436" s="290"/>
      <c r="J436" s="290"/>
      <c r="K436" s="290"/>
      <c r="L436" s="292"/>
      <c r="M436" s="292"/>
      <c r="N436" s="292"/>
      <c r="O436" s="290"/>
      <c r="P436" s="290"/>
      <c r="Q436" s="290"/>
    </row>
    <row r="437" spans="1:17" ht="12" customHeight="1">
      <c r="A437" s="290"/>
      <c r="B437" s="290"/>
      <c r="C437" s="290"/>
      <c r="D437" s="291"/>
      <c r="E437" s="291"/>
      <c r="F437" s="291"/>
      <c r="G437" s="291"/>
      <c r="H437" s="290"/>
      <c r="I437" s="290"/>
      <c r="J437" s="290"/>
      <c r="K437" s="290"/>
      <c r="L437" s="292"/>
      <c r="M437" s="292"/>
      <c r="N437" s="292"/>
      <c r="O437" s="290"/>
      <c r="P437" s="290"/>
      <c r="Q437" s="290"/>
    </row>
    <row r="438" spans="1:17" ht="12" customHeight="1">
      <c r="A438" s="290"/>
      <c r="B438" s="290"/>
      <c r="C438" s="290"/>
      <c r="D438" s="291"/>
      <c r="E438" s="291"/>
      <c r="F438" s="291"/>
      <c r="G438" s="291"/>
      <c r="H438" s="290"/>
      <c r="I438" s="290"/>
      <c r="J438" s="290"/>
      <c r="K438" s="290"/>
      <c r="L438" s="292"/>
      <c r="M438" s="292"/>
      <c r="N438" s="292"/>
      <c r="O438" s="290"/>
      <c r="P438" s="290"/>
      <c r="Q438" s="290"/>
    </row>
    <row r="439" spans="1:17" ht="12" customHeight="1">
      <c r="A439" s="290"/>
      <c r="B439" s="290"/>
      <c r="C439" s="290"/>
      <c r="D439" s="291"/>
      <c r="E439" s="291"/>
      <c r="F439" s="291"/>
      <c r="G439" s="291"/>
      <c r="H439" s="290"/>
      <c r="I439" s="290"/>
      <c r="J439" s="290"/>
      <c r="K439" s="290"/>
      <c r="L439" s="292"/>
      <c r="M439" s="292"/>
      <c r="N439" s="292"/>
      <c r="O439" s="290"/>
      <c r="P439" s="290"/>
      <c r="Q439" s="290"/>
    </row>
    <row r="440" spans="1:17" ht="12" customHeight="1">
      <c r="A440" s="290"/>
      <c r="B440" s="290"/>
      <c r="C440" s="290"/>
      <c r="D440" s="291"/>
      <c r="E440" s="291"/>
      <c r="F440" s="291"/>
      <c r="G440" s="291"/>
      <c r="H440" s="290"/>
      <c r="I440" s="290"/>
      <c r="J440" s="290"/>
      <c r="K440" s="290"/>
      <c r="L440" s="292"/>
      <c r="M440" s="292"/>
      <c r="N440" s="292"/>
      <c r="O440" s="290"/>
      <c r="P440" s="290"/>
      <c r="Q440" s="290"/>
    </row>
    <row r="441" spans="1:17" ht="12" customHeight="1">
      <c r="A441" s="290"/>
      <c r="B441" s="290"/>
      <c r="C441" s="290"/>
      <c r="D441" s="291"/>
      <c r="E441" s="291"/>
      <c r="F441" s="291"/>
      <c r="G441" s="291"/>
      <c r="H441" s="290"/>
      <c r="I441" s="290"/>
      <c r="J441" s="290"/>
      <c r="K441" s="290"/>
      <c r="L441" s="292"/>
      <c r="M441" s="292"/>
      <c r="N441" s="292"/>
      <c r="O441" s="290"/>
      <c r="P441" s="290"/>
      <c r="Q441" s="290"/>
    </row>
    <row r="442" spans="1:17" ht="12" customHeight="1">
      <c r="A442" s="290"/>
      <c r="B442" s="290"/>
      <c r="C442" s="290"/>
      <c r="D442" s="291"/>
      <c r="E442" s="291"/>
      <c r="F442" s="291"/>
      <c r="G442" s="291"/>
      <c r="H442" s="290"/>
      <c r="I442" s="290"/>
      <c r="J442" s="290"/>
      <c r="K442" s="290"/>
      <c r="L442" s="292"/>
      <c r="M442" s="292"/>
      <c r="N442" s="292"/>
      <c r="O442" s="290"/>
      <c r="P442" s="290"/>
      <c r="Q442" s="290"/>
    </row>
    <row r="443" spans="1:17" ht="12" customHeight="1">
      <c r="A443" s="290"/>
      <c r="B443" s="290"/>
      <c r="C443" s="290"/>
      <c r="D443" s="291"/>
      <c r="E443" s="291"/>
      <c r="F443" s="291"/>
      <c r="G443" s="291"/>
      <c r="H443" s="290"/>
      <c r="I443" s="290"/>
      <c r="J443" s="290"/>
      <c r="K443" s="290"/>
      <c r="L443" s="292"/>
      <c r="M443" s="292"/>
      <c r="N443" s="292"/>
      <c r="O443" s="290"/>
      <c r="P443" s="290"/>
      <c r="Q443" s="290"/>
    </row>
    <row r="444" spans="1:17" ht="12" customHeight="1">
      <c r="A444" s="290"/>
      <c r="B444" s="290"/>
      <c r="C444" s="290"/>
      <c r="D444" s="291"/>
      <c r="E444" s="291"/>
      <c r="F444" s="291"/>
      <c r="G444" s="291"/>
      <c r="H444" s="290"/>
      <c r="I444" s="290"/>
      <c r="J444" s="290"/>
      <c r="K444" s="290"/>
      <c r="L444" s="292"/>
      <c r="M444" s="292"/>
      <c r="N444" s="292"/>
      <c r="O444" s="290"/>
      <c r="P444" s="290"/>
      <c r="Q444" s="290"/>
    </row>
    <row r="445" spans="1:17" ht="12" customHeight="1">
      <c r="A445" s="290"/>
      <c r="B445" s="290"/>
      <c r="C445" s="290"/>
      <c r="D445" s="291"/>
      <c r="E445" s="291"/>
      <c r="F445" s="291"/>
      <c r="G445" s="291"/>
      <c r="H445" s="290"/>
      <c r="I445" s="290"/>
      <c r="J445" s="290"/>
      <c r="K445" s="290"/>
      <c r="L445" s="292"/>
      <c r="M445" s="292"/>
      <c r="N445" s="292"/>
      <c r="O445" s="290"/>
      <c r="P445" s="290"/>
      <c r="Q445" s="290"/>
    </row>
    <row r="446" spans="1:17" ht="12" customHeight="1">
      <c r="A446" s="290"/>
      <c r="B446" s="290"/>
      <c r="C446" s="290"/>
      <c r="D446" s="291"/>
      <c r="E446" s="291"/>
      <c r="F446" s="291"/>
      <c r="G446" s="291"/>
      <c r="H446" s="290"/>
      <c r="I446" s="290"/>
      <c r="J446" s="290"/>
      <c r="K446" s="290"/>
      <c r="L446" s="292"/>
      <c r="M446" s="292"/>
      <c r="N446" s="292"/>
      <c r="O446" s="290"/>
      <c r="P446" s="290"/>
      <c r="Q446" s="290"/>
    </row>
    <row r="447" spans="1:17" ht="12" customHeight="1">
      <c r="A447" s="290"/>
      <c r="B447" s="290"/>
      <c r="C447" s="290"/>
      <c r="D447" s="291"/>
      <c r="E447" s="291"/>
      <c r="F447" s="291"/>
      <c r="G447" s="291"/>
      <c r="H447" s="290"/>
      <c r="I447" s="290"/>
      <c r="J447" s="290"/>
      <c r="K447" s="290"/>
      <c r="L447" s="292"/>
      <c r="M447" s="292"/>
      <c r="N447" s="292"/>
      <c r="O447" s="290"/>
      <c r="P447" s="290"/>
      <c r="Q447" s="290"/>
    </row>
    <row r="448" spans="1:17" ht="12" customHeight="1">
      <c r="A448" s="290"/>
      <c r="B448" s="290"/>
      <c r="C448" s="290"/>
      <c r="D448" s="291"/>
      <c r="E448" s="291"/>
      <c r="F448" s="291"/>
      <c r="G448" s="291"/>
      <c r="H448" s="290"/>
      <c r="I448" s="290"/>
      <c r="J448" s="290"/>
      <c r="K448" s="290"/>
      <c r="L448" s="292"/>
      <c r="M448" s="292"/>
      <c r="N448" s="292"/>
      <c r="O448" s="290"/>
      <c r="P448" s="290"/>
      <c r="Q448" s="290"/>
    </row>
    <row r="449" spans="1:17" ht="12" customHeight="1">
      <c r="A449" s="290"/>
      <c r="B449" s="290"/>
      <c r="C449" s="290"/>
      <c r="D449" s="291"/>
      <c r="E449" s="291"/>
      <c r="F449" s="291"/>
      <c r="G449" s="291"/>
      <c r="H449" s="290"/>
      <c r="I449" s="290"/>
      <c r="J449" s="290"/>
      <c r="K449" s="290"/>
      <c r="L449" s="292"/>
      <c r="M449" s="292"/>
      <c r="N449" s="292"/>
      <c r="O449" s="290"/>
      <c r="P449" s="290"/>
      <c r="Q449" s="290"/>
    </row>
    <row r="450" spans="1:17" ht="12" customHeight="1">
      <c r="A450" s="290"/>
      <c r="B450" s="290"/>
      <c r="C450" s="290"/>
      <c r="D450" s="291"/>
      <c r="E450" s="291"/>
      <c r="F450" s="291"/>
      <c r="G450" s="291"/>
      <c r="H450" s="290"/>
      <c r="I450" s="290"/>
      <c r="J450" s="290"/>
      <c r="K450" s="290"/>
      <c r="L450" s="292"/>
      <c r="M450" s="292"/>
      <c r="N450" s="292"/>
      <c r="O450" s="290"/>
      <c r="P450" s="290"/>
      <c r="Q450" s="290"/>
    </row>
    <row r="451" spans="1:17" ht="12" customHeight="1">
      <c r="A451" s="290"/>
      <c r="B451" s="290"/>
      <c r="C451" s="290"/>
      <c r="D451" s="291"/>
      <c r="E451" s="291"/>
      <c r="F451" s="291"/>
      <c r="G451" s="291"/>
      <c r="H451" s="290"/>
      <c r="I451" s="290"/>
      <c r="J451" s="290"/>
      <c r="K451" s="290"/>
      <c r="L451" s="292"/>
      <c r="M451" s="292"/>
      <c r="N451" s="292"/>
      <c r="O451" s="290"/>
      <c r="P451" s="290"/>
      <c r="Q451" s="290"/>
    </row>
    <row r="452" spans="1:17" ht="12" customHeight="1">
      <c r="A452" s="290"/>
      <c r="B452" s="290"/>
      <c r="C452" s="290"/>
      <c r="D452" s="291"/>
      <c r="E452" s="291"/>
      <c r="F452" s="291"/>
      <c r="G452" s="291"/>
      <c r="H452" s="290"/>
      <c r="I452" s="290"/>
      <c r="J452" s="290"/>
      <c r="K452" s="290"/>
      <c r="L452" s="292"/>
      <c r="M452" s="292"/>
      <c r="N452" s="292"/>
      <c r="O452" s="290"/>
      <c r="P452" s="290"/>
      <c r="Q452" s="290"/>
    </row>
    <row r="453" spans="1:17" ht="12" customHeight="1">
      <c r="A453" s="290"/>
      <c r="B453" s="290"/>
      <c r="C453" s="290"/>
      <c r="D453" s="291"/>
      <c r="E453" s="291"/>
      <c r="F453" s="291"/>
      <c r="G453" s="291"/>
      <c r="H453" s="290"/>
      <c r="I453" s="290"/>
      <c r="J453" s="290"/>
      <c r="K453" s="290"/>
      <c r="L453" s="292"/>
      <c r="M453" s="292"/>
      <c r="N453" s="292"/>
      <c r="O453" s="290"/>
      <c r="P453" s="290"/>
      <c r="Q453" s="290"/>
    </row>
    <row r="454" spans="1:17" ht="12" customHeight="1">
      <c r="A454" s="290"/>
      <c r="B454" s="290"/>
      <c r="C454" s="290"/>
      <c r="D454" s="291"/>
      <c r="E454" s="291"/>
      <c r="F454" s="291"/>
      <c r="G454" s="291"/>
      <c r="H454" s="290"/>
      <c r="I454" s="290"/>
      <c r="J454" s="290"/>
      <c r="K454" s="290"/>
      <c r="L454" s="292"/>
      <c r="M454" s="292"/>
      <c r="N454" s="292"/>
      <c r="O454" s="290"/>
      <c r="P454" s="290"/>
      <c r="Q454" s="290"/>
    </row>
    <row r="455" spans="1:17" ht="12" customHeight="1">
      <c r="A455" s="290"/>
      <c r="B455" s="290"/>
      <c r="C455" s="290"/>
      <c r="D455" s="291"/>
      <c r="E455" s="291"/>
      <c r="F455" s="291"/>
      <c r="G455" s="291"/>
      <c r="H455" s="290"/>
      <c r="I455" s="290"/>
      <c r="J455" s="290"/>
      <c r="K455" s="290"/>
      <c r="L455" s="292"/>
      <c r="M455" s="292"/>
      <c r="N455" s="292"/>
      <c r="O455" s="290"/>
      <c r="P455" s="290"/>
      <c r="Q455" s="290"/>
    </row>
    <row r="456" spans="1:17" ht="12" customHeight="1">
      <c r="A456" s="290"/>
      <c r="B456" s="290"/>
      <c r="C456" s="290"/>
      <c r="D456" s="291"/>
      <c r="E456" s="291"/>
      <c r="F456" s="291"/>
      <c r="G456" s="291"/>
      <c r="H456" s="290"/>
      <c r="I456" s="290"/>
      <c r="J456" s="290"/>
      <c r="K456" s="290"/>
      <c r="L456" s="292"/>
      <c r="M456" s="292"/>
      <c r="N456" s="292"/>
      <c r="O456" s="290"/>
      <c r="P456" s="290"/>
      <c r="Q456" s="290"/>
    </row>
    <row r="457" spans="1:17" ht="12" customHeight="1">
      <c r="A457" s="290"/>
      <c r="B457" s="290"/>
      <c r="C457" s="290"/>
      <c r="D457" s="291"/>
      <c r="E457" s="291"/>
      <c r="F457" s="291"/>
      <c r="G457" s="291"/>
      <c r="H457" s="290"/>
      <c r="I457" s="290"/>
      <c r="J457" s="290"/>
      <c r="K457" s="290"/>
      <c r="L457" s="292"/>
      <c r="M457" s="292"/>
      <c r="N457" s="292"/>
      <c r="O457" s="290"/>
      <c r="P457" s="290"/>
      <c r="Q457" s="290"/>
    </row>
    <row r="458" spans="1:17" ht="12" customHeight="1">
      <c r="A458" s="290"/>
      <c r="B458" s="290"/>
      <c r="C458" s="290"/>
      <c r="D458" s="291"/>
      <c r="E458" s="291"/>
      <c r="F458" s="291"/>
      <c r="G458" s="291"/>
      <c r="H458" s="290"/>
      <c r="I458" s="290"/>
      <c r="J458" s="290"/>
      <c r="K458" s="290"/>
      <c r="L458" s="292"/>
      <c r="M458" s="292"/>
      <c r="N458" s="292"/>
      <c r="O458" s="290"/>
      <c r="P458" s="290"/>
      <c r="Q458" s="290"/>
    </row>
    <row r="459" spans="1:17" ht="12" customHeight="1">
      <c r="A459" s="290"/>
      <c r="B459" s="290"/>
      <c r="C459" s="290"/>
      <c r="D459" s="291"/>
      <c r="E459" s="291"/>
      <c r="F459" s="291"/>
      <c r="G459" s="291"/>
      <c r="H459" s="290"/>
      <c r="I459" s="290"/>
      <c r="J459" s="290"/>
      <c r="K459" s="290"/>
      <c r="L459" s="292"/>
      <c r="M459" s="292"/>
      <c r="N459" s="292"/>
      <c r="O459" s="290"/>
      <c r="P459" s="290"/>
      <c r="Q459" s="290"/>
    </row>
    <row r="460" spans="1:17" ht="12" customHeight="1">
      <c r="A460" s="290"/>
      <c r="B460" s="290"/>
      <c r="C460" s="290"/>
      <c r="D460" s="291"/>
      <c r="E460" s="291"/>
      <c r="F460" s="291"/>
      <c r="G460" s="291"/>
      <c r="H460" s="290"/>
      <c r="I460" s="290"/>
      <c r="J460" s="290"/>
      <c r="K460" s="290"/>
      <c r="L460" s="292"/>
      <c r="M460" s="292"/>
      <c r="N460" s="292"/>
      <c r="O460" s="290"/>
      <c r="P460" s="290"/>
      <c r="Q460" s="290"/>
    </row>
    <row r="461" spans="1:17" ht="12" customHeight="1">
      <c r="A461" s="290"/>
      <c r="B461" s="290"/>
      <c r="C461" s="290"/>
      <c r="D461" s="291"/>
      <c r="E461" s="291"/>
      <c r="F461" s="291"/>
      <c r="G461" s="291"/>
      <c r="H461" s="290"/>
      <c r="I461" s="290"/>
      <c r="J461" s="290"/>
      <c r="K461" s="290"/>
      <c r="L461" s="292"/>
      <c r="M461" s="292"/>
      <c r="N461" s="292"/>
      <c r="O461" s="290"/>
      <c r="P461" s="290"/>
      <c r="Q461" s="290"/>
    </row>
    <row r="462" spans="1:17" ht="12" customHeight="1">
      <c r="A462" s="290"/>
      <c r="B462" s="290"/>
      <c r="C462" s="290"/>
      <c r="D462" s="291"/>
      <c r="E462" s="291"/>
      <c r="F462" s="291"/>
      <c r="G462" s="291"/>
      <c r="H462" s="290"/>
      <c r="I462" s="290"/>
      <c r="J462" s="290"/>
      <c r="K462" s="290"/>
      <c r="L462" s="292"/>
      <c r="M462" s="292"/>
      <c r="N462" s="292"/>
      <c r="O462" s="290"/>
      <c r="P462" s="290"/>
      <c r="Q462" s="290"/>
    </row>
    <row r="463" spans="1:17" ht="12" customHeight="1">
      <c r="A463" s="290"/>
      <c r="B463" s="290"/>
      <c r="C463" s="290"/>
      <c r="D463" s="291"/>
      <c r="E463" s="291"/>
      <c r="F463" s="291"/>
      <c r="G463" s="291"/>
      <c r="H463" s="290"/>
      <c r="I463" s="290"/>
      <c r="J463" s="290"/>
      <c r="K463" s="290"/>
      <c r="L463" s="292"/>
      <c r="M463" s="292"/>
      <c r="N463" s="292"/>
      <c r="O463" s="290"/>
      <c r="P463" s="290"/>
      <c r="Q463" s="290"/>
    </row>
    <row r="464" spans="1:17" ht="12" customHeight="1">
      <c r="A464" s="290"/>
      <c r="B464" s="290"/>
      <c r="C464" s="290"/>
      <c r="D464" s="291"/>
      <c r="E464" s="291"/>
      <c r="F464" s="291"/>
      <c r="G464" s="291"/>
      <c r="H464" s="290"/>
      <c r="I464" s="290"/>
      <c r="J464" s="290"/>
      <c r="K464" s="290"/>
      <c r="L464" s="292"/>
      <c r="M464" s="292"/>
      <c r="N464" s="292"/>
      <c r="O464" s="290"/>
      <c r="P464" s="290"/>
      <c r="Q464" s="290"/>
    </row>
    <row r="465" spans="1:17" ht="12" customHeight="1">
      <c r="A465" s="290"/>
      <c r="B465" s="290"/>
      <c r="C465" s="290"/>
      <c r="D465" s="291"/>
      <c r="E465" s="291"/>
      <c r="F465" s="291"/>
      <c r="G465" s="291"/>
      <c r="H465" s="290"/>
      <c r="I465" s="290"/>
      <c r="J465" s="290"/>
      <c r="K465" s="290"/>
      <c r="L465" s="292"/>
      <c r="M465" s="292"/>
      <c r="N465" s="292"/>
      <c r="O465" s="290"/>
      <c r="P465" s="290"/>
      <c r="Q465" s="290"/>
    </row>
    <row r="466" spans="1:17" ht="12" customHeight="1">
      <c r="A466" s="290"/>
      <c r="B466" s="290"/>
      <c r="C466" s="290"/>
      <c r="D466" s="291"/>
      <c r="E466" s="291"/>
      <c r="F466" s="291"/>
      <c r="G466" s="291"/>
      <c r="H466" s="290"/>
      <c r="I466" s="290"/>
      <c r="J466" s="290"/>
      <c r="K466" s="290"/>
      <c r="L466" s="292"/>
      <c r="M466" s="292"/>
      <c r="N466" s="292"/>
      <c r="O466" s="290"/>
      <c r="P466" s="290"/>
      <c r="Q466" s="290"/>
    </row>
    <row r="467" spans="1:17" ht="12" customHeight="1">
      <c r="A467" s="290"/>
      <c r="B467" s="290"/>
      <c r="C467" s="290"/>
      <c r="D467" s="291"/>
      <c r="E467" s="291"/>
      <c r="F467" s="291"/>
      <c r="G467" s="291"/>
      <c r="H467" s="290"/>
      <c r="I467" s="290"/>
      <c r="J467" s="290"/>
      <c r="K467" s="290"/>
      <c r="L467" s="292"/>
      <c r="M467" s="292"/>
      <c r="N467" s="292"/>
      <c r="O467" s="290"/>
      <c r="P467" s="290"/>
      <c r="Q467" s="290"/>
    </row>
    <row r="468" spans="1:17" ht="12" customHeight="1">
      <c r="A468" s="290"/>
      <c r="B468" s="290"/>
      <c r="C468" s="290"/>
      <c r="D468" s="291"/>
      <c r="E468" s="291"/>
      <c r="F468" s="291"/>
      <c r="G468" s="291"/>
      <c r="H468" s="290"/>
      <c r="I468" s="290"/>
      <c r="J468" s="290"/>
      <c r="K468" s="290"/>
      <c r="L468" s="292"/>
      <c r="M468" s="292"/>
      <c r="N468" s="292"/>
      <c r="O468" s="290"/>
      <c r="P468" s="290"/>
      <c r="Q468" s="290"/>
    </row>
    <row r="469" spans="1:17" ht="12" customHeight="1">
      <c r="A469" s="290"/>
      <c r="B469" s="290"/>
      <c r="C469" s="290"/>
      <c r="D469" s="291"/>
      <c r="E469" s="291"/>
      <c r="F469" s="291"/>
      <c r="G469" s="291"/>
      <c r="H469" s="290"/>
      <c r="I469" s="290"/>
      <c r="J469" s="290"/>
      <c r="K469" s="290"/>
      <c r="L469" s="292"/>
      <c r="M469" s="292"/>
      <c r="N469" s="292"/>
      <c r="O469" s="290"/>
      <c r="P469" s="290"/>
      <c r="Q469" s="290"/>
    </row>
    <row r="470" spans="1:17" ht="12" customHeight="1">
      <c r="A470" s="290"/>
      <c r="B470" s="290"/>
      <c r="C470" s="290"/>
      <c r="D470" s="291"/>
      <c r="E470" s="291"/>
      <c r="F470" s="291"/>
      <c r="G470" s="291"/>
      <c r="H470" s="290"/>
      <c r="I470" s="290"/>
      <c r="J470" s="290"/>
      <c r="K470" s="290"/>
      <c r="L470" s="292"/>
      <c r="M470" s="292"/>
      <c r="N470" s="292"/>
      <c r="O470" s="290"/>
      <c r="P470" s="290"/>
      <c r="Q470" s="290"/>
    </row>
    <row r="471" spans="1:17" ht="12" customHeight="1">
      <c r="A471" s="290"/>
      <c r="B471" s="290"/>
      <c r="C471" s="290"/>
      <c r="D471" s="291"/>
      <c r="E471" s="291"/>
      <c r="F471" s="291"/>
      <c r="G471" s="291"/>
      <c r="H471" s="290"/>
      <c r="I471" s="290"/>
      <c r="J471" s="290"/>
      <c r="K471" s="290"/>
      <c r="L471" s="292"/>
      <c r="M471" s="292"/>
      <c r="N471" s="292"/>
      <c r="O471" s="290"/>
      <c r="P471" s="290"/>
      <c r="Q471" s="290"/>
    </row>
    <row r="472" spans="1:17" ht="12" customHeight="1">
      <c r="A472" s="290"/>
      <c r="B472" s="290"/>
      <c r="C472" s="290"/>
      <c r="D472" s="291"/>
      <c r="E472" s="291"/>
      <c r="F472" s="291"/>
      <c r="G472" s="291"/>
      <c r="H472" s="290"/>
      <c r="I472" s="290"/>
      <c r="J472" s="290"/>
      <c r="K472" s="290"/>
      <c r="L472" s="292"/>
      <c r="M472" s="292"/>
      <c r="N472" s="292"/>
      <c r="O472" s="290"/>
      <c r="P472" s="290"/>
      <c r="Q472" s="290"/>
    </row>
    <row r="473" spans="1:17" ht="12" customHeight="1">
      <c r="A473" s="290"/>
      <c r="B473" s="290"/>
      <c r="C473" s="290"/>
      <c r="D473" s="291"/>
      <c r="E473" s="291"/>
      <c r="F473" s="291"/>
      <c r="G473" s="291"/>
      <c r="H473" s="290"/>
      <c r="I473" s="290"/>
      <c r="J473" s="290"/>
      <c r="K473" s="290"/>
      <c r="L473" s="292"/>
      <c r="M473" s="292"/>
      <c r="N473" s="292"/>
      <c r="O473" s="290"/>
      <c r="P473" s="290"/>
      <c r="Q473" s="290"/>
    </row>
    <row r="474" spans="1:17" ht="12" customHeight="1">
      <c r="A474" s="290"/>
      <c r="B474" s="290"/>
      <c r="C474" s="290"/>
      <c r="D474" s="291"/>
      <c r="E474" s="291"/>
      <c r="F474" s="291"/>
      <c r="G474" s="291"/>
      <c r="H474" s="290"/>
      <c r="I474" s="290"/>
      <c r="J474" s="290"/>
      <c r="K474" s="290"/>
      <c r="L474" s="292"/>
      <c r="M474" s="292"/>
      <c r="N474" s="292"/>
      <c r="O474" s="290"/>
      <c r="P474" s="290"/>
      <c r="Q474" s="290"/>
    </row>
    <row r="475" spans="1:17" ht="12" customHeight="1">
      <c r="A475" s="290"/>
      <c r="B475" s="290"/>
      <c r="C475" s="290"/>
      <c r="D475" s="291"/>
      <c r="E475" s="291"/>
      <c r="F475" s="291"/>
      <c r="G475" s="291"/>
      <c r="H475" s="290"/>
      <c r="I475" s="290"/>
      <c r="J475" s="290"/>
      <c r="K475" s="290"/>
      <c r="L475" s="292"/>
      <c r="M475" s="292"/>
      <c r="N475" s="292"/>
      <c r="O475" s="290"/>
      <c r="P475" s="290"/>
      <c r="Q475" s="290"/>
    </row>
    <row r="476" spans="1:17" ht="12" customHeight="1">
      <c r="A476" s="290"/>
      <c r="B476" s="290"/>
      <c r="C476" s="290"/>
      <c r="D476" s="291"/>
      <c r="E476" s="291"/>
      <c r="F476" s="291"/>
      <c r="G476" s="291"/>
      <c r="H476" s="290"/>
      <c r="I476" s="290"/>
      <c r="J476" s="290"/>
      <c r="K476" s="290"/>
      <c r="L476" s="292"/>
      <c r="M476" s="292"/>
      <c r="N476" s="292"/>
      <c r="O476" s="290"/>
      <c r="P476" s="290"/>
      <c r="Q476" s="290"/>
    </row>
    <row r="477" spans="1:17" ht="12" customHeight="1">
      <c r="A477" s="290"/>
      <c r="B477" s="290"/>
      <c r="C477" s="290"/>
      <c r="D477" s="291"/>
      <c r="E477" s="291"/>
      <c r="F477" s="291"/>
      <c r="G477" s="291"/>
      <c r="H477" s="290"/>
      <c r="I477" s="290"/>
      <c r="J477" s="290"/>
      <c r="K477" s="290"/>
      <c r="L477" s="292"/>
      <c r="M477" s="292"/>
      <c r="N477" s="292"/>
      <c r="O477" s="290"/>
      <c r="P477" s="290"/>
      <c r="Q477" s="290"/>
    </row>
    <row r="478" spans="1:17" ht="12" customHeight="1">
      <c r="A478" s="290"/>
      <c r="B478" s="290"/>
      <c r="C478" s="290"/>
      <c r="D478" s="291"/>
      <c r="E478" s="291"/>
      <c r="F478" s="291"/>
      <c r="G478" s="291"/>
      <c r="H478" s="290"/>
      <c r="I478" s="290"/>
      <c r="J478" s="290"/>
      <c r="K478" s="290"/>
      <c r="L478" s="292"/>
      <c r="M478" s="292"/>
      <c r="N478" s="292"/>
      <c r="O478" s="290"/>
      <c r="P478" s="290"/>
      <c r="Q478" s="290"/>
    </row>
    <row r="479" spans="1:17" ht="12" customHeight="1">
      <c r="A479" s="290"/>
      <c r="B479" s="290"/>
      <c r="C479" s="290"/>
      <c r="D479" s="291"/>
      <c r="E479" s="291"/>
      <c r="F479" s="291"/>
      <c r="G479" s="291"/>
      <c r="H479" s="290"/>
      <c r="I479" s="290"/>
      <c r="J479" s="290"/>
      <c r="K479" s="290"/>
      <c r="L479" s="292"/>
      <c r="M479" s="292"/>
      <c r="N479" s="292"/>
      <c r="O479" s="290"/>
      <c r="P479" s="290"/>
      <c r="Q479" s="290"/>
    </row>
    <row r="480" spans="1:17" ht="12" customHeight="1">
      <c r="A480" s="290"/>
      <c r="B480" s="290"/>
      <c r="C480" s="290"/>
      <c r="D480" s="291"/>
      <c r="E480" s="291"/>
      <c r="F480" s="291"/>
      <c r="G480" s="291"/>
      <c r="H480" s="290"/>
      <c r="I480" s="290"/>
      <c r="J480" s="290"/>
      <c r="K480" s="290"/>
      <c r="L480" s="292"/>
      <c r="M480" s="292"/>
      <c r="N480" s="292"/>
      <c r="O480" s="290"/>
      <c r="P480" s="290"/>
      <c r="Q480" s="290"/>
    </row>
    <row r="481" spans="1:17" ht="12" customHeight="1">
      <c r="A481" s="290"/>
      <c r="B481" s="290"/>
      <c r="C481" s="290"/>
      <c r="D481" s="291"/>
      <c r="E481" s="291"/>
      <c r="F481" s="291"/>
      <c r="G481" s="291"/>
      <c r="H481" s="290"/>
      <c r="I481" s="290"/>
      <c r="J481" s="290"/>
      <c r="K481" s="290"/>
      <c r="L481" s="292"/>
      <c r="M481" s="292"/>
      <c r="N481" s="292"/>
      <c r="O481" s="290"/>
      <c r="P481" s="290"/>
      <c r="Q481" s="290"/>
    </row>
    <row r="482" spans="1:17" ht="12" customHeight="1">
      <c r="A482" s="290"/>
      <c r="B482" s="290"/>
      <c r="C482" s="290"/>
      <c r="D482" s="291"/>
      <c r="E482" s="291"/>
      <c r="F482" s="291"/>
      <c r="G482" s="291"/>
      <c r="H482" s="290"/>
      <c r="I482" s="290"/>
      <c r="J482" s="290"/>
      <c r="K482" s="290"/>
      <c r="L482" s="292"/>
      <c r="M482" s="292"/>
      <c r="N482" s="292"/>
      <c r="O482" s="290"/>
      <c r="P482" s="290"/>
      <c r="Q482" s="290"/>
    </row>
    <row r="483" spans="1:17" ht="12" customHeight="1">
      <c r="A483" s="290"/>
      <c r="B483" s="290"/>
      <c r="C483" s="290"/>
      <c r="D483" s="291"/>
      <c r="E483" s="291"/>
      <c r="F483" s="291"/>
      <c r="G483" s="291"/>
      <c r="H483" s="290"/>
      <c r="I483" s="290"/>
      <c r="J483" s="290"/>
      <c r="K483" s="290"/>
      <c r="L483" s="292"/>
      <c r="M483" s="292"/>
      <c r="N483" s="292"/>
      <c r="O483" s="290"/>
      <c r="P483" s="290"/>
      <c r="Q483" s="290"/>
    </row>
    <row r="484" spans="1:17" ht="12" customHeight="1">
      <c r="A484" s="290"/>
      <c r="B484" s="290"/>
      <c r="C484" s="290"/>
      <c r="D484" s="291"/>
      <c r="E484" s="291"/>
      <c r="F484" s="291"/>
      <c r="G484" s="291"/>
      <c r="H484" s="290"/>
      <c r="I484" s="290"/>
      <c r="J484" s="290"/>
      <c r="K484" s="290"/>
      <c r="L484" s="292"/>
      <c r="M484" s="292"/>
      <c r="N484" s="292"/>
      <c r="O484" s="290"/>
      <c r="P484" s="290"/>
      <c r="Q484" s="290"/>
    </row>
    <row r="485" spans="1:17" ht="12" customHeight="1">
      <c r="A485" s="290"/>
      <c r="B485" s="290"/>
      <c r="C485" s="290"/>
      <c r="D485" s="291"/>
      <c r="E485" s="291"/>
      <c r="F485" s="291"/>
      <c r="G485" s="291"/>
      <c r="H485" s="290"/>
      <c r="I485" s="290"/>
      <c r="J485" s="290"/>
      <c r="K485" s="290"/>
      <c r="L485" s="292"/>
      <c r="M485" s="292"/>
      <c r="N485" s="292"/>
      <c r="O485" s="290"/>
      <c r="P485" s="290"/>
      <c r="Q485" s="290"/>
    </row>
    <row r="486" spans="1:17" ht="12" customHeight="1">
      <c r="A486" s="290"/>
      <c r="B486" s="290"/>
      <c r="C486" s="290"/>
      <c r="D486" s="291"/>
      <c r="E486" s="291"/>
      <c r="F486" s="291"/>
      <c r="G486" s="291"/>
      <c r="H486" s="290"/>
      <c r="I486" s="290"/>
      <c r="J486" s="290"/>
      <c r="K486" s="290"/>
      <c r="L486" s="292"/>
      <c r="M486" s="292"/>
      <c r="N486" s="292"/>
      <c r="O486" s="290"/>
      <c r="P486" s="290"/>
      <c r="Q486" s="290"/>
    </row>
    <row r="487" spans="1:17" ht="12" customHeight="1">
      <c r="A487" s="290"/>
      <c r="B487" s="290"/>
      <c r="C487" s="290"/>
      <c r="D487" s="291"/>
      <c r="E487" s="291"/>
      <c r="F487" s="291"/>
      <c r="G487" s="291"/>
      <c r="H487" s="290"/>
      <c r="I487" s="290"/>
      <c r="J487" s="290"/>
      <c r="K487" s="290"/>
      <c r="L487" s="292"/>
      <c r="M487" s="292"/>
      <c r="N487" s="292"/>
      <c r="O487" s="290"/>
      <c r="P487" s="290"/>
      <c r="Q487" s="290"/>
    </row>
    <row r="488" spans="1:17" ht="12" customHeight="1">
      <c r="A488" s="290"/>
      <c r="B488" s="290"/>
      <c r="C488" s="290"/>
      <c r="D488" s="291"/>
      <c r="E488" s="291"/>
      <c r="F488" s="291"/>
      <c r="G488" s="291"/>
      <c r="H488" s="290"/>
      <c r="I488" s="290"/>
      <c r="J488" s="290"/>
      <c r="K488" s="290"/>
      <c r="L488" s="292"/>
      <c r="M488" s="292"/>
      <c r="N488" s="292"/>
      <c r="O488" s="290"/>
      <c r="P488" s="290"/>
      <c r="Q488" s="290"/>
    </row>
    <row r="489" spans="1:17" ht="12" customHeight="1">
      <c r="A489" s="290"/>
      <c r="B489" s="290"/>
      <c r="C489" s="290"/>
      <c r="D489" s="291"/>
      <c r="E489" s="291"/>
      <c r="F489" s="291"/>
      <c r="G489" s="291"/>
      <c r="H489" s="290"/>
      <c r="I489" s="290"/>
      <c r="J489" s="290"/>
      <c r="K489" s="290"/>
      <c r="L489" s="292"/>
      <c r="M489" s="292"/>
      <c r="N489" s="292"/>
      <c r="O489" s="290"/>
      <c r="P489" s="290"/>
      <c r="Q489" s="290"/>
    </row>
    <row r="490" spans="1:17" ht="12" customHeight="1">
      <c r="A490" s="290"/>
      <c r="B490" s="290"/>
      <c r="C490" s="290"/>
      <c r="D490" s="291"/>
      <c r="E490" s="291"/>
      <c r="F490" s="291"/>
      <c r="G490" s="291"/>
      <c r="H490" s="290"/>
      <c r="I490" s="290"/>
      <c r="J490" s="290"/>
      <c r="K490" s="290"/>
      <c r="L490" s="292"/>
      <c r="M490" s="292"/>
      <c r="N490" s="292"/>
      <c r="O490" s="290"/>
      <c r="P490" s="290"/>
      <c r="Q490" s="290"/>
    </row>
    <row r="491" spans="1:17" ht="12" customHeight="1">
      <c r="A491" s="290"/>
      <c r="B491" s="290"/>
      <c r="C491" s="290"/>
      <c r="D491" s="291"/>
      <c r="E491" s="291"/>
      <c r="F491" s="291"/>
      <c r="G491" s="291"/>
      <c r="H491" s="290"/>
      <c r="I491" s="290"/>
      <c r="J491" s="290"/>
      <c r="K491" s="290"/>
      <c r="L491" s="292"/>
      <c r="M491" s="292"/>
      <c r="N491" s="292"/>
      <c r="O491" s="290"/>
      <c r="P491" s="290"/>
      <c r="Q491" s="290"/>
    </row>
    <row r="492" spans="1:17" ht="12" customHeight="1">
      <c r="A492" s="290"/>
      <c r="B492" s="290"/>
      <c r="C492" s="290"/>
      <c r="D492" s="291"/>
      <c r="E492" s="291"/>
      <c r="F492" s="291"/>
      <c r="G492" s="291"/>
      <c r="H492" s="290"/>
      <c r="I492" s="290"/>
      <c r="J492" s="290"/>
      <c r="K492" s="290"/>
      <c r="L492" s="292"/>
      <c r="M492" s="292"/>
      <c r="N492" s="292"/>
      <c r="O492" s="290"/>
      <c r="P492" s="290"/>
      <c r="Q492" s="290"/>
    </row>
    <row r="493" spans="1:17" ht="12" customHeight="1">
      <c r="A493" s="290"/>
      <c r="B493" s="290"/>
      <c r="C493" s="290"/>
      <c r="D493" s="291"/>
      <c r="E493" s="291"/>
      <c r="F493" s="291"/>
      <c r="G493" s="291"/>
      <c r="H493" s="290"/>
      <c r="I493" s="290"/>
      <c r="J493" s="290"/>
      <c r="K493" s="290"/>
      <c r="L493" s="292"/>
      <c r="M493" s="292"/>
      <c r="N493" s="292"/>
      <c r="O493" s="290"/>
      <c r="P493" s="290"/>
      <c r="Q493" s="290"/>
    </row>
    <row r="494" spans="1:17" ht="12" customHeight="1">
      <c r="A494" s="290"/>
      <c r="B494" s="290"/>
      <c r="C494" s="290"/>
      <c r="D494" s="291"/>
      <c r="E494" s="291"/>
      <c r="F494" s="291"/>
      <c r="G494" s="291"/>
      <c r="H494" s="290"/>
      <c r="I494" s="290"/>
      <c r="J494" s="290"/>
      <c r="K494" s="290"/>
      <c r="L494" s="292"/>
      <c r="M494" s="292"/>
      <c r="N494" s="292"/>
      <c r="O494" s="290"/>
      <c r="P494" s="290"/>
      <c r="Q494" s="290"/>
    </row>
    <row r="495" spans="1:17" ht="12" customHeight="1">
      <c r="A495" s="290"/>
      <c r="B495" s="290"/>
      <c r="C495" s="290"/>
      <c r="D495" s="291"/>
      <c r="E495" s="291"/>
      <c r="F495" s="291"/>
      <c r="G495" s="291"/>
      <c r="H495" s="290"/>
      <c r="I495" s="290"/>
      <c r="J495" s="290"/>
      <c r="K495" s="290"/>
      <c r="L495" s="292"/>
      <c r="M495" s="292"/>
      <c r="N495" s="292"/>
      <c r="O495" s="290"/>
      <c r="P495" s="290"/>
      <c r="Q495" s="290"/>
    </row>
    <row r="496" spans="1:17" ht="12" customHeight="1">
      <c r="A496" s="290"/>
      <c r="B496" s="290"/>
      <c r="C496" s="290"/>
      <c r="D496" s="291"/>
      <c r="E496" s="291"/>
      <c r="F496" s="291"/>
      <c r="G496" s="291"/>
      <c r="H496" s="290"/>
      <c r="I496" s="290"/>
      <c r="J496" s="290"/>
      <c r="K496" s="290"/>
      <c r="L496" s="292"/>
      <c r="M496" s="292"/>
      <c r="N496" s="292"/>
      <c r="O496" s="290"/>
      <c r="P496" s="290"/>
      <c r="Q496" s="290"/>
    </row>
    <row r="497" spans="1:17" ht="12" customHeight="1">
      <c r="A497" s="290"/>
      <c r="B497" s="290"/>
      <c r="C497" s="290"/>
      <c r="D497" s="291"/>
      <c r="E497" s="291"/>
      <c r="F497" s="291"/>
      <c r="G497" s="291"/>
      <c r="H497" s="290"/>
      <c r="I497" s="290"/>
      <c r="J497" s="290"/>
      <c r="K497" s="290"/>
      <c r="L497" s="292"/>
      <c r="M497" s="292"/>
      <c r="N497" s="292"/>
      <c r="O497" s="290"/>
      <c r="P497" s="290"/>
      <c r="Q497" s="290"/>
    </row>
    <row r="498" spans="1:17" ht="12" customHeight="1">
      <c r="A498" s="290"/>
      <c r="B498" s="290"/>
      <c r="C498" s="290"/>
      <c r="D498" s="291"/>
      <c r="E498" s="291"/>
      <c r="F498" s="291"/>
      <c r="G498" s="291"/>
      <c r="H498" s="290"/>
      <c r="I498" s="290"/>
      <c r="J498" s="290"/>
      <c r="K498" s="290"/>
      <c r="L498" s="292"/>
      <c r="M498" s="292"/>
      <c r="N498" s="292"/>
      <c r="O498" s="290"/>
      <c r="P498" s="290"/>
      <c r="Q498" s="290"/>
    </row>
    <row r="499" spans="1:17" ht="12" customHeight="1">
      <c r="A499" s="290"/>
      <c r="B499" s="290"/>
      <c r="C499" s="290"/>
      <c r="D499" s="291"/>
      <c r="E499" s="291"/>
      <c r="F499" s="291"/>
      <c r="G499" s="291"/>
      <c r="H499" s="290"/>
      <c r="I499" s="290"/>
      <c r="J499" s="290"/>
      <c r="K499" s="290"/>
      <c r="L499" s="292"/>
      <c r="M499" s="292"/>
      <c r="N499" s="292"/>
      <c r="O499" s="290"/>
      <c r="P499" s="290"/>
      <c r="Q499" s="290"/>
    </row>
    <row r="500" spans="1:17" ht="12" customHeight="1">
      <c r="A500" s="290"/>
      <c r="B500" s="290"/>
      <c r="C500" s="290"/>
      <c r="D500" s="291"/>
      <c r="E500" s="291"/>
      <c r="F500" s="291"/>
      <c r="G500" s="291"/>
      <c r="H500" s="290"/>
      <c r="I500" s="290"/>
      <c r="J500" s="290"/>
      <c r="K500" s="290"/>
      <c r="L500" s="292"/>
      <c r="M500" s="292"/>
      <c r="N500" s="292"/>
      <c r="O500" s="290"/>
      <c r="P500" s="290"/>
      <c r="Q500" s="290"/>
    </row>
    <row r="501" spans="1:17" ht="12" customHeight="1">
      <c r="A501" s="290"/>
      <c r="B501" s="290"/>
      <c r="C501" s="290"/>
      <c r="D501" s="291"/>
      <c r="E501" s="291"/>
      <c r="F501" s="291"/>
      <c r="G501" s="291"/>
      <c r="H501" s="290"/>
      <c r="I501" s="290"/>
      <c r="J501" s="290"/>
      <c r="K501" s="290"/>
      <c r="L501" s="292"/>
      <c r="M501" s="292"/>
      <c r="N501" s="292"/>
      <c r="O501" s="290"/>
      <c r="P501" s="290"/>
      <c r="Q501" s="290"/>
    </row>
    <row r="502" spans="1:17" ht="12" customHeight="1">
      <c r="A502" s="290"/>
      <c r="B502" s="290"/>
      <c r="C502" s="290"/>
      <c r="D502" s="291"/>
      <c r="E502" s="291"/>
      <c r="F502" s="291"/>
      <c r="G502" s="291"/>
      <c r="H502" s="290"/>
      <c r="I502" s="290"/>
      <c r="J502" s="290"/>
      <c r="K502" s="290"/>
      <c r="L502" s="292"/>
      <c r="M502" s="292"/>
      <c r="N502" s="292"/>
      <c r="O502" s="290"/>
      <c r="P502" s="290"/>
      <c r="Q502" s="290"/>
    </row>
    <row r="503" spans="1:17" ht="12" customHeight="1">
      <c r="A503" s="290"/>
      <c r="B503" s="290"/>
      <c r="C503" s="290"/>
      <c r="D503" s="291"/>
      <c r="E503" s="291"/>
      <c r="F503" s="291"/>
      <c r="G503" s="291"/>
      <c r="H503" s="290"/>
      <c r="I503" s="290"/>
      <c r="J503" s="290"/>
      <c r="K503" s="290"/>
      <c r="L503" s="292"/>
      <c r="M503" s="292"/>
      <c r="N503" s="292"/>
      <c r="O503" s="290"/>
      <c r="P503" s="290"/>
      <c r="Q503" s="290"/>
    </row>
    <row r="504" spans="1:17" ht="12" customHeight="1">
      <c r="A504" s="290"/>
      <c r="B504" s="290"/>
      <c r="C504" s="290"/>
      <c r="D504" s="291"/>
      <c r="E504" s="291"/>
      <c r="F504" s="291"/>
      <c r="G504" s="291"/>
      <c r="H504" s="290"/>
      <c r="I504" s="290"/>
      <c r="J504" s="290"/>
      <c r="K504" s="290"/>
      <c r="L504" s="292"/>
      <c r="M504" s="292"/>
      <c r="N504" s="292"/>
      <c r="O504" s="290"/>
      <c r="P504" s="290"/>
      <c r="Q504" s="290"/>
    </row>
    <row r="505" spans="1:17" ht="12" customHeight="1">
      <c r="A505" s="290"/>
      <c r="B505" s="290"/>
      <c r="C505" s="290"/>
      <c r="D505" s="291"/>
      <c r="E505" s="291"/>
      <c r="F505" s="291"/>
      <c r="G505" s="291"/>
      <c r="H505" s="290"/>
      <c r="I505" s="290"/>
      <c r="J505" s="290"/>
      <c r="K505" s="290"/>
      <c r="L505" s="292"/>
      <c r="M505" s="292"/>
      <c r="N505" s="292"/>
      <c r="O505" s="290"/>
      <c r="P505" s="290"/>
      <c r="Q505" s="290"/>
    </row>
    <row r="506" spans="1:17" ht="12" customHeight="1">
      <c r="A506" s="290"/>
      <c r="B506" s="290"/>
      <c r="C506" s="290"/>
      <c r="D506" s="291"/>
      <c r="E506" s="291"/>
      <c r="F506" s="291"/>
      <c r="G506" s="291"/>
      <c r="H506" s="290"/>
      <c r="I506" s="290"/>
      <c r="J506" s="290"/>
      <c r="K506" s="290"/>
      <c r="L506" s="292"/>
      <c r="M506" s="292"/>
      <c r="N506" s="292"/>
      <c r="O506" s="290"/>
      <c r="P506" s="290"/>
      <c r="Q506" s="290"/>
    </row>
    <row r="507" spans="1:17" ht="12" customHeight="1">
      <c r="A507" s="290"/>
      <c r="B507" s="290"/>
      <c r="C507" s="290"/>
      <c r="D507" s="291"/>
      <c r="E507" s="291"/>
      <c r="F507" s="291"/>
      <c r="G507" s="291"/>
      <c r="H507" s="290"/>
      <c r="I507" s="290"/>
      <c r="J507" s="290"/>
      <c r="K507" s="290"/>
      <c r="L507" s="292"/>
      <c r="M507" s="292"/>
      <c r="N507" s="292"/>
      <c r="O507" s="290"/>
      <c r="P507" s="290"/>
      <c r="Q507" s="290"/>
    </row>
    <row r="508" spans="1:17" ht="12" customHeight="1">
      <c r="A508" s="290"/>
      <c r="B508" s="290"/>
      <c r="C508" s="290"/>
      <c r="D508" s="291"/>
      <c r="E508" s="291"/>
      <c r="F508" s="291"/>
      <c r="G508" s="291"/>
      <c r="H508" s="290"/>
      <c r="I508" s="290"/>
      <c r="J508" s="290"/>
      <c r="K508" s="290"/>
      <c r="L508" s="292"/>
      <c r="M508" s="292"/>
      <c r="N508" s="292"/>
      <c r="O508" s="290"/>
      <c r="P508" s="290"/>
      <c r="Q508" s="290"/>
    </row>
    <row r="509" spans="1:17" ht="12" customHeight="1">
      <c r="A509" s="290"/>
      <c r="B509" s="290"/>
      <c r="C509" s="290"/>
      <c r="D509" s="291"/>
      <c r="E509" s="291"/>
      <c r="F509" s="291"/>
      <c r="G509" s="291"/>
      <c r="H509" s="290"/>
      <c r="I509" s="290"/>
      <c r="J509" s="290"/>
      <c r="K509" s="290"/>
      <c r="L509" s="292"/>
      <c r="M509" s="292"/>
      <c r="N509" s="292"/>
      <c r="O509" s="290"/>
      <c r="P509" s="290"/>
      <c r="Q509" s="290"/>
    </row>
    <row r="510" spans="1:17" ht="12" customHeight="1">
      <c r="A510" s="290"/>
      <c r="B510" s="290"/>
      <c r="C510" s="290"/>
      <c r="D510" s="291"/>
      <c r="E510" s="291"/>
      <c r="F510" s="291"/>
      <c r="G510" s="291"/>
      <c r="H510" s="290"/>
      <c r="I510" s="290"/>
      <c r="J510" s="290"/>
      <c r="K510" s="290"/>
      <c r="L510" s="292"/>
      <c r="M510" s="292"/>
      <c r="N510" s="292"/>
      <c r="O510" s="290"/>
      <c r="P510" s="290"/>
      <c r="Q510" s="290"/>
    </row>
    <row r="511" spans="1:17" ht="12" customHeight="1">
      <c r="A511" s="290"/>
      <c r="B511" s="290"/>
      <c r="C511" s="290"/>
      <c r="D511" s="291"/>
      <c r="E511" s="291"/>
      <c r="F511" s="291"/>
      <c r="G511" s="291"/>
      <c r="H511" s="290"/>
      <c r="I511" s="290"/>
      <c r="J511" s="290"/>
      <c r="K511" s="290"/>
      <c r="L511" s="292"/>
      <c r="M511" s="292"/>
      <c r="N511" s="292"/>
      <c r="O511" s="290"/>
      <c r="P511" s="290"/>
      <c r="Q511" s="290"/>
    </row>
    <row r="512" spans="1:17" ht="12" customHeight="1">
      <c r="A512" s="290"/>
      <c r="B512" s="290"/>
      <c r="C512" s="290"/>
      <c r="D512" s="291"/>
      <c r="E512" s="291"/>
      <c r="F512" s="291"/>
      <c r="G512" s="291"/>
      <c r="H512" s="290"/>
      <c r="I512" s="290"/>
      <c r="J512" s="290"/>
      <c r="K512" s="290"/>
      <c r="L512" s="292"/>
      <c r="M512" s="292"/>
      <c r="N512" s="292"/>
      <c r="O512" s="290"/>
      <c r="P512" s="290"/>
      <c r="Q512" s="290"/>
    </row>
    <row r="513" spans="1:17" ht="12" customHeight="1">
      <c r="A513" s="290"/>
      <c r="B513" s="290"/>
      <c r="C513" s="290"/>
      <c r="D513" s="291"/>
      <c r="E513" s="291"/>
      <c r="F513" s="291"/>
      <c r="G513" s="291"/>
      <c r="H513" s="290"/>
      <c r="I513" s="290"/>
      <c r="J513" s="290"/>
      <c r="K513" s="290"/>
      <c r="L513" s="292"/>
      <c r="M513" s="292"/>
      <c r="N513" s="292"/>
      <c r="O513" s="290"/>
      <c r="P513" s="290"/>
      <c r="Q513" s="290"/>
    </row>
    <row r="514" spans="1:17" ht="12" customHeight="1">
      <c r="A514" s="290"/>
      <c r="B514" s="290"/>
      <c r="C514" s="290"/>
      <c r="D514" s="291"/>
      <c r="E514" s="291"/>
      <c r="F514" s="291"/>
      <c r="G514" s="291"/>
      <c r="H514" s="290"/>
      <c r="I514" s="290"/>
      <c r="J514" s="290"/>
      <c r="K514" s="290"/>
      <c r="L514" s="292"/>
      <c r="M514" s="292"/>
      <c r="N514" s="292"/>
      <c r="O514" s="290"/>
      <c r="P514" s="290"/>
      <c r="Q514" s="290"/>
    </row>
    <row r="515" spans="1:17" ht="12" customHeight="1">
      <c r="A515" s="290"/>
      <c r="B515" s="290"/>
      <c r="C515" s="290"/>
      <c r="D515" s="291"/>
      <c r="E515" s="291"/>
      <c r="F515" s="291"/>
      <c r="G515" s="291"/>
      <c r="H515" s="290"/>
      <c r="I515" s="290"/>
      <c r="J515" s="290"/>
      <c r="K515" s="290"/>
      <c r="L515" s="292"/>
      <c r="M515" s="292"/>
      <c r="N515" s="292"/>
      <c r="O515" s="290"/>
      <c r="P515" s="290"/>
      <c r="Q515" s="290"/>
    </row>
    <row r="516" spans="1:17" ht="12" customHeight="1">
      <c r="A516" s="290"/>
      <c r="B516" s="290"/>
      <c r="C516" s="290"/>
      <c r="D516" s="291"/>
      <c r="E516" s="291"/>
      <c r="F516" s="291"/>
      <c r="G516" s="291"/>
      <c r="H516" s="290"/>
      <c r="I516" s="290"/>
      <c r="J516" s="290"/>
      <c r="K516" s="290"/>
      <c r="L516" s="292"/>
      <c r="M516" s="292"/>
      <c r="N516" s="292"/>
      <c r="O516" s="290"/>
      <c r="P516" s="290"/>
      <c r="Q516" s="290"/>
    </row>
    <row r="517" spans="1:17" ht="12" customHeight="1">
      <c r="A517" s="290"/>
      <c r="B517" s="290"/>
      <c r="C517" s="290"/>
      <c r="D517" s="291"/>
      <c r="E517" s="291"/>
      <c r="F517" s="291"/>
      <c r="G517" s="291"/>
      <c r="H517" s="290"/>
      <c r="I517" s="290"/>
      <c r="J517" s="290"/>
      <c r="K517" s="290"/>
      <c r="L517" s="292"/>
      <c r="M517" s="292"/>
      <c r="N517" s="292"/>
      <c r="O517" s="290"/>
      <c r="P517" s="290"/>
      <c r="Q517" s="290"/>
    </row>
    <row r="518" spans="1:17" ht="12" customHeight="1">
      <c r="A518" s="290"/>
      <c r="B518" s="290"/>
      <c r="C518" s="290"/>
      <c r="D518" s="291"/>
      <c r="E518" s="291"/>
      <c r="F518" s="291"/>
      <c r="G518" s="291"/>
      <c r="H518" s="290"/>
      <c r="I518" s="290"/>
      <c r="J518" s="290"/>
      <c r="K518" s="290"/>
      <c r="L518" s="292"/>
      <c r="M518" s="292"/>
      <c r="N518" s="292"/>
      <c r="O518" s="290"/>
      <c r="P518" s="290"/>
      <c r="Q518" s="290"/>
    </row>
    <row r="519" spans="1:17" ht="12" customHeight="1">
      <c r="A519" s="290"/>
      <c r="B519" s="290"/>
      <c r="C519" s="290"/>
      <c r="D519" s="291"/>
      <c r="E519" s="291"/>
      <c r="F519" s="291"/>
      <c r="G519" s="291"/>
      <c r="H519" s="290"/>
      <c r="I519" s="290"/>
      <c r="J519" s="290"/>
      <c r="K519" s="290"/>
      <c r="L519" s="292"/>
      <c r="M519" s="292"/>
      <c r="N519" s="292"/>
      <c r="O519" s="290"/>
      <c r="P519" s="290"/>
      <c r="Q519" s="290"/>
    </row>
    <row r="520" spans="1:17" ht="12" customHeight="1">
      <c r="A520" s="290"/>
      <c r="B520" s="290"/>
      <c r="C520" s="290"/>
      <c r="D520" s="291"/>
      <c r="E520" s="291"/>
      <c r="F520" s="291"/>
      <c r="G520" s="291"/>
      <c r="H520" s="290"/>
      <c r="I520" s="290"/>
      <c r="J520" s="290"/>
      <c r="K520" s="290"/>
      <c r="L520" s="292"/>
      <c r="M520" s="292"/>
      <c r="N520" s="292"/>
      <c r="O520" s="290"/>
      <c r="P520" s="290"/>
      <c r="Q520" s="290"/>
    </row>
    <row r="521" spans="1:17" ht="12" customHeight="1">
      <c r="A521" s="290"/>
      <c r="B521" s="290"/>
      <c r="C521" s="290"/>
      <c r="D521" s="291"/>
      <c r="E521" s="291"/>
      <c r="F521" s="291"/>
      <c r="G521" s="291"/>
      <c r="H521" s="290"/>
      <c r="I521" s="290"/>
      <c r="J521" s="290"/>
      <c r="K521" s="290"/>
      <c r="L521" s="292"/>
      <c r="M521" s="292"/>
      <c r="N521" s="292"/>
      <c r="O521" s="290"/>
      <c r="P521" s="290"/>
      <c r="Q521" s="290"/>
    </row>
    <row r="522" spans="1:17" ht="12" customHeight="1">
      <c r="A522" s="290"/>
      <c r="B522" s="290"/>
      <c r="C522" s="290"/>
      <c r="D522" s="291"/>
      <c r="E522" s="291"/>
      <c r="F522" s="291"/>
      <c r="G522" s="291"/>
      <c r="H522" s="290"/>
      <c r="I522" s="290"/>
      <c r="J522" s="290"/>
      <c r="K522" s="290"/>
      <c r="L522" s="292"/>
      <c r="M522" s="292"/>
      <c r="N522" s="292"/>
      <c r="O522" s="290"/>
      <c r="P522" s="290"/>
      <c r="Q522" s="290"/>
    </row>
    <row r="523" spans="1:17" ht="12" customHeight="1">
      <c r="A523" s="290"/>
      <c r="B523" s="290"/>
      <c r="C523" s="290"/>
      <c r="D523" s="291"/>
      <c r="E523" s="291"/>
      <c r="F523" s="291"/>
      <c r="G523" s="291"/>
      <c r="H523" s="290"/>
      <c r="I523" s="290"/>
      <c r="J523" s="290"/>
      <c r="K523" s="290"/>
      <c r="L523" s="292"/>
      <c r="M523" s="292"/>
      <c r="N523" s="292"/>
      <c r="O523" s="290"/>
      <c r="P523" s="290"/>
      <c r="Q523" s="290"/>
    </row>
    <row r="524" spans="1:17" ht="12" customHeight="1">
      <c r="A524" s="290"/>
      <c r="B524" s="290"/>
      <c r="C524" s="290"/>
      <c r="D524" s="291"/>
      <c r="E524" s="291"/>
      <c r="F524" s="291"/>
      <c r="G524" s="291"/>
      <c r="H524" s="290"/>
      <c r="I524" s="290"/>
      <c r="J524" s="290"/>
      <c r="K524" s="290"/>
      <c r="L524" s="292"/>
      <c r="M524" s="292"/>
      <c r="N524" s="292"/>
      <c r="O524" s="290"/>
      <c r="P524" s="290"/>
      <c r="Q524" s="290"/>
    </row>
    <row r="525" spans="1:17" ht="12" customHeight="1">
      <c r="A525" s="290"/>
      <c r="B525" s="290"/>
      <c r="C525" s="290"/>
      <c r="D525" s="291"/>
      <c r="E525" s="291"/>
      <c r="F525" s="291"/>
      <c r="G525" s="291"/>
      <c r="H525" s="290"/>
      <c r="I525" s="290"/>
      <c r="J525" s="290"/>
      <c r="K525" s="290"/>
      <c r="L525" s="292"/>
      <c r="M525" s="292"/>
      <c r="N525" s="292"/>
      <c r="O525" s="290"/>
      <c r="P525" s="290"/>
      <c r="Q525" s="290"/>
    </row>
    <row r="526" spans="1:17" ht="12" customHeight="1">
      <c r="A526" s="290"/>
      <c r="B526" s="290"/>
      <c r="C526" s="290"/>
      <c r="D526" s="291"/>
      <c r="E526" s="291"/>
      <c r="F526" s="291"/>
      <c r="G526" s="291"/>
      <c r="H526" s="290"/>
      <c r="I526" s="290"/>
      <c r="J526" s="290"/>
      <c r="K526" s="290"/>
      <c r="L526" s="292"/>
      <c r="M526" s="292"/>
      <c r="N526" s="292"/>
      <c r="O526" s="290"/>
      <c r="P526" s="290"/>
      <c r="Q526" s="290"/>
    </row>
    <row r="527" spans="1:17" ht="12" customHeight="1">
      <c r="A527" s="290"/>
      <c r="B527" s="290"/>
      <c r="C527" s="290"/>
      <c r="D527" s="291"/>
      <c r="E527" s="291"/>
      <c r="F527" s="291"/>
      <c r="G527" s="291"/>
      <c r="H527" s="290"/>
      <c r="I527" s="290"/>
      <c r="J527" s="290"/>
      <c r="K527" s="290"/>
      <c r="L527" s="292"/>
      <c r="M527" s="292"/>
      <c r="N527" s="292"/>
      <c r="O527" s="290"/>
      <c r="P527" s="290"/>
      <c r="Q527" s="290"/>
    </row>
    <row r="528" spans="1:17" ht="12" customHeight="1">
      <c r="A528" s="290"/>
      <c r="B528" s="290"/>
      <c r="C528" s="290"/>
      <c r="D528" s="291"/>
      <c r="E528" s="291"/>
      <c r="F528" s="291"/>
      <c r="G528" s="291"/>
      <c r="H528" s="290"/>
      <c r="I528" s="290"/>
      <c r="J528" s="290"/>
      <c r="K528" s="290"/>
      <c r="L528" s="292"/>
      <c r="M528" s="292"/>
      <c r="N528" s="292"/>
      <c r="O528" s="290"/>
      <c r="P528" s="290"/>
      <c r="Q528" s="290"/>
    </row>
    <row r="529" spans="1:17" ht="12" customHeight="1">
      <c r="A529" s="290"/>
      <c r="B529" s="290"/>
      <c r="C529" s="290"/>
      <c r="D529" s="291"/>
      <c r="E529" s="291"/>
      <c r="F529" s="291"/>
      <c r="G529" s="291"/>
      <c r="H529" s="290"/>
      <c r="I529" s="290"/>
      <c r="J529" s="290"/>
      <c r="K529" s="290"/>
      <c r="L529" s="292"/>
      <c r="M529" s="292"/>
      <c r="N529" s="292"/>
      <c r="O529" s="290"/>
      <c r="P529" s="290"/>
      <c r="Q529" s="290"/>
    </row>
    <row r="530" spans="1:17" ht="12" customHeight="1">
      <c r="A530" s="290"/>
      <c r="B530" s="290"/>
      <c r="C530" s="290"/>
      <c r="D530" s="291"/>
      <c r="E530" s="291"/>
      <c r="F530" s="291"/>
      <c r="G530" s="291"/>
      <c r="H530" s="290"/>
      <c r="I530" s="290"/>
      <c r="J530" s="290"/>
      <c r="K530" s="290"/>
      <c r="L530" s="292"/>
      <c r="M530" s="292"/>
      <c r="N530" s="292"/>
      <c r="O530" s="290"/>
      <c r="P530" s="290"/>
      <c r="Q530" s="290"/>
    </row>
    <row r="531" spans="1:17" ht="12" customHeight="1">
      <c r="A531" s="290"/>
      <c r="B531" s="290"/>
      <c r="C531" s="290"/>
      <c r="D531" s="291"/>
      <c r="E531" s="291"/>
      <c r="F531" s="291"/>
      <c r="G531" s="291"/>
      <c r="H531" s="290"/>
      <c r="I531" s="290"/>
      <c r="J531" s="290"/>
      <c r="K531" s="290"/>
      <c r="L531" s="292"/>
      <c r="M531" s="292"/>
      <c r="N531" s="292"/>
      <c r="O531" s="290"/>
      <c r="P531" s="290"/>
      <c r="Q531" s="290"/>
    </row>
    <row r="532" spans="1:17" ht="12" customHeight="1">
      <c r="A532" s="290"/>
      <c r="B532" s="290"/>
      <c r="C532" s="290"/>
      <c r="D532" s="291"/>
      <c r="E532" s="291"/>
      <c r="F532" s="291"/>
      <c r="G532" s="291"/>
      <c r="H532" s="290"/>
      <c r="I532" s="290"/>
      <c r="J532" s="290"/>
      <c r="K532" s="290"/>
      <c r="L532" s="292"/>
      <c r="M532" s="292"/>
      <c r="N532" s="292"/>
      <c r="O532" s="290"/>
      <c r="P532" s="290"/>
      <c r="Q532" s="290"/>
    </row>
    <row r="533" spans="1:17" ht="12" customHeight="1">
      <c r="A533" s="290"/>
      <c r="B533" s="290"/>
      <c r="C533" s="290"/>
      <c r="D533" s="291"/>
      <c r="E533" s="291"/>
      <c r="F533" s="291"/>
      <c r="G533" s="291"/>
      <c r="H533" s="290"/>
      <c r="I533" s="290"/>
      <c r="J533" s="290"/>
      <c r="K533" s="290"/>
      <c r="L533" s="292"/>
      <c r="M533" s="292"/>
      <c r="N533" s="292"/>
      <c r="O533" s="290"/>
      <c r="P533" s="290"/>
      <c r="Q533" s="290"/>
    </row>
    <row r="534" spans="1:17" ht="12" customHeight="1">
      <c r="A534" s="290"/>
      <c r="B534" s="290"/>
      <c r="C534" s="290"/>
      <c r="D534" s="291"/>
      <c r="E534" s="291"/>
      <c r="F534" s="291"/>
      <c r="G534" s="291"/>
      <c r="H534" s="290"/>
      <c r="I534" s="290"/>
      <c r="J534" s="290"/>
      <c r="K534" s="290"/>
      <c r="L534" s="292"/>
      <c r="M534" s="292"/>
      <c r="N534" s="292"/>
      <c r="O534" s="290"/>
      <c r="P534" s="290"/>
      <c r="Q534" s="290"/>
    </row>
    <row r="535" spans="1:17" ht="12" customHeight="1">
      <c r="A535" s="290"/>
      <c r="B535" s="290"/>
      <c r="C535" s="290"/>
      <c r="D535" s="291"/>
      <c r="E535" s="291"/>
      <c r="F535" s="291"/>
      <c r="G535" s="291"/>
      <c r="H535" s="290"/>
      <c r="I535" s="290"/>
      <c r="J535" s="290"/>
      <c r="K535" s="290"/>
      <c r="L535" s="292"/>
      <c r="M535" s="292"/>
      <c r="N535" s="292"/>
      <c r="O535" s="290"/>
      <c r="P535" s="290"/>
      <c r="Q535" s="290"/>
    </row>
    <row r="536" spans="1:17" ht="12" customHeight="1">
      <c r="A536" s="290"/>
      <c r="B536" s="290"/>
      <c r="C536" s="290"/>
      <c r="D536" s="291"/>
      <c r="E536" s="291"/>
      <c r="F536" s="291"/>
      <c r="G536" s="291"/>
      <c r="H536" s="290"/>
      <c r="I536" s="290"/>
      <c r="J536" s="290"/>
      <c r="K536" s="290"/>
      <c r="L536" s="292"/>
      <c r="M536" s="292"/>
      <c r="N536" s="292"/>
      <c r="O536" s="290"/>
      <c r="P536" s="290"/>
      <c r="Q536" s="290"/>
    </row>
    <row r="537" spans="1:17" ht="12" customHeight="1">
      <c r="A537" s="290"/>
      <c r="B537" s="290"/>
      <c r="C537" s="290"/>
      <c r="D537" s="291"/>
      <c r="E537" s="291"/>
      <c r="F537" s="291"/>
      <c r="G537" s="291"/>
      <c r="H537" s="290"/>
      <c r="I537" s="290"/>
      <c r="J537" s="290"/>
      <c r="K537" s="290"/>
      <c r="L537" s="292"/>
      <c r="M537" s="292"/>
      <c r="N537" s="292"/>
      <c r="O537" s="290"/>
      <c r="P537" s="290"/>
      <c r="Q537" s="290"/>
    </row>
    <row r="538" spans="1:17" ht="12" customHeight="1">
      <c r="A538" s="290"/>
      <c r="B538" s="290"/>
      <c r="C538" s="290"/>
      <c r="D538" s="291"/>
      <c r="E538" s="291"/>
      <c r="F538" s="291"/>
      <c r="G538" s="291"/>
      <c r="H538" s="290"/>
      <c r="I538" s="290"/>
      <c r="J538" s="290"/>
      <c r="K538" s="290"/>
      <c r="L538" s="292"/>
      <c r="M538" s="292"/>
      <c r="N538" s="292"/>
      <c r="O538" s="290"/>
      <c r="P538" s="290"/>
      <c r="Q538" s="290"/>
    </row>
    <row r="539" spans="1:17" ht="12" customHeight="1">
      <c r="A539" s="290"/>
      <c r="B539" s="290"/>
      <c r="C539" s="290"/>
      <c r="D539" s="291"/>
      <c r="E539" s="291"/>
      <c r="F539" s="291"/>
      <c r="G539" s="291"/>
      <c r="H539" s="290"/>
      <c r="I539" s="290"/>
      <c r="J539" s="290"/>
      <c r="K539" s="290"/>
      <c r="L539" s="292"/>
      <c r="M539" s="292"/>
      <c r="N539" s="292"/>
      <c r="O539" s="290"/>
      <c r="P539" s="290"/>
      <c r="Q539" s="290"/>
    </row>
    <row r="540" spans="1:17" ht="12" customHeight="1">
      <c r="A540" s="290"/>
      <c r="B540" s="290"/>
      <c r="C540" s="290"/>
      <c r="D540" s="291"/>
      <c r="E540" s="291"/>
      <c r="F540" s="291"/>
      <c r="G540" s="291"/>
      <c r="H540" s="290"/>
      <c r="I540" s="290"/>
      <c r="J540" s="290"/>
      <c r="K540" s="290"/>
      <c r="L540" s="292"/>
      <c r="M540" s="292"/>
      <c r="N540" s="292"/>
      <c r="O540" s="290"/>
      <c r="P540" s="290"/>
      <c r="Q540" s="290"/>
    </row>
    <row r="541" spans="1:17" ht="12" customHeight="1">
      <c r="A541" s="290"/>
      <c r="B541" s="290"/>
      <c r="C541" s="290"/>
      <c r="D541" s="291"/>
      <c r="E541" s="291"/>
      <c r="F541" s="291"/>
      <c r="G541" s="291"/>
      <c r="H541" s="290"/>
      <c r="I541" s="290"/>
      <c r="J541" s="290"/>
      <c r="K541" s="290"/>
      <c r="L541" s="292"/>
      <c r="M541" s="292"/>
      <c r="N541" s="292"/>
      <c r="O541" s="290"/>
      <c r="P541" s="290"/>
      <c r="Q541" s="290"/>
    </row>
    <row r="542" spans="1:17" ht="12" customHeight="1">
      <c r="A542" s="290"/>
      <c r="B542" s="290"/>
      <c r="C542" s="290"/>
      <c r="D542" s="291"/>
      <c r="E542" s="291"/>
      <c r="F542" s="291"/>
      <c r="G542" s="291"/>
      <c r="H542" s="290"/>
      <c r="I542" s="290"/>
      <c r="J542" s="290"/>
      <c r="K542" s="290"/>
      <c r="L542" s="292"/>
      <c r="M542" s="292"/>
      <c r="N542" s="292"/>
      <c r="O542" s="290"/>
      <c r="P542" s="290"/>
      <c r="Q542" s="290"/>
    </row>
    <row r="543" spans="1:17" ht="12" customHeight="1">
      <c r="A543" s="290"/>
      <c r="B543" s="290"/>
      <c r="C543" s="290"/>
      <c r="D543" s="291"/>
      <c r="E543" s="291"/>
      <c r="F543" s="291"/>
      <c r="G543" s="291"/>
      <c r="H543" s="290"/>
      <c r="I543" s="290"/>
      <c r="J543" s="290"/>
      <c r="K543" s="290"/>
      <c r="L543" s="292"/>
      <c r="M543" s="292"/>
      <c r="N543" s="292"/>
      <c r="O543" s="290"/>
      <c r="P543" s="290"/>
      <c r="Q543" s="290"/>
    </row>
    <row r="544" spans="1:17" ht="12" customHeight="1">
      <c r="A544" s="290"/>
      <c r="B544" s="290"/>
      <c r="C544" s="290"/>
      <c r="D544" s="291"/>
      <c r="E544" s="291"/>
      <c r="F544" s="291"/>
      <c r="G544" s="291"/>
      <c r="H544" s="290"/>
      <c r="I544" s="290"/>
      <c r="J544" s="290"/>
      <c r="K544" s="290"/>
      <c r="L544" s="292"/>
      <c r="M544" s="292"/>
      <c r="N544" s="292"/>
      <c r="O544" s="290"/>
      <c r="P544" s="290"/>
      <c r="Q544" s="290"/>
    </row>
    <row r="545" spans="1:17" ht="12" customHeight="1">
      <c r="A545" s="290"/>
      <c r="B545" s="290"/>
      <c r="C545" s="290"/>
      <c r="D545" s="291"/>
      <c r="E545" s="291"/>
      <c r="F545" s="291"/>
      <c r="G545" s="291"/>
      <c r="H545" s="290"/>
      <c r="I545" s="290"/>
      <c r="J545" s="290"/>
      <c r="K545" s="290"/>
      <c r="L545" s="292"/>
      <c r="M545" s="292"/>
      <c r="N545" s="292"/>
      <c r="O545" s="290"/>
      <c r="P545" s="290"/>
      <c r="Q545" s="290"/>
    </row>
    <row r="546" spans="1:17" ht="12" customHeight="1">
      <c r="A546" s="290"/>
      <c r="B546" s="290"/>
      <c r="C546" s="290"/>
      <c r="D546" s="291"/>
      <c r="E546" s="291"/>
      <c r="F546" s="291"/>
      <c r="G546" s="291"/>
      <c r="H546" s="290"/>
      <c r="I546" s="290"/>
      <c r="J546" s="290"/>
      <c r="K546" s="290"/>
      <c r="L546" s="292"/>
      <c r="M546" s="292"/>
      <c r="N546" s="292"/>
      <c r="O546" s="290"/>
      <c r="P546" s="290"/>
      <c r="Q546" s="290"/>
    </row>
    <row r="547" spans="1:17" ht="12" customHeight="1">
      <c r="A547" s="290"/>
      <c r="B547" s="290"/>
      <c r="C547" s="290"/>
      <c r="D547" s="291"/>
      <c r="E547" s="291"/>
      <c r="F547" s="291"/>
      <c r="G547" s="291"/>
      <c r="H547" s="290"/>
      <c r="I547" s="290"/>
      <c r="J547" s="290"/>
      <c r="K547" s="290"/>
      <c r="L547" s="292"/>
      <c r="M547" s="292"/>
      <c r="N547" s="292"/>
      <c r="O547" s="290"/>
      <c r="P547" s="290"/>
      <c r="Q547" s="290"/>
    </row>
    <row r="548" spans="1:17" ht="12" customHeight="1">
      <c r="A548" s="290"/>
      <c r="B548" s="290"/>
      <c r="C548" s="290"/>
      <c r="D548" s="291"/>
      <c r="E548" s="291"/>
      <c r="F548" s="291"/>
      <c r="G548" s="291"/>
      <c r="H548" s="290"/>
      <c r="I548" s="290"/>
      <c r="J548" s="290"/>
      <c r="K548" s="290"/>
      <c r="L548" s="292"/>
      <c r="M548" s="292"/>
      <c r="N548" s="292"/>
      <c r="O548" s="290"/>
      <c r="P548" s="290"/>
      <c r="Q548" s="290"/>
    </row>
    <row r="549" spans="1:17" ht="12" customHeight="1">
      <c r="A549" s="290"/>
      <c r="B549" s="290"/>
      <c r="C549" s="290"/>
      <c r="D549" s="291"/>
      <c r="E549" s="291"/>
      <c r="F549" s="291"/>
      <c r="G549" s="291"/>
      <c r="H549" s="290"/>
      <c r="I549" s="290"/>
      <c r="J549" s="290"/>
      <c r="K549" s="290"/>
      <c r="L549" s="292"/>
      <c r="M549" s="292"/>
      <c r="N549" s="292"/>
      <c r="O549" s="290"/>
      <c r="P549" s="290"/>
      <c r="Q549" s="290"/>
    </row>
    <row r="550" spans="1:17" ht="12" customHeight="1">
      <c r="A550" s="290"/>
      <c r="B550" s="290"/>
      <c r="C550" s="290"/>
      <c r="D550" s="291"/>
      <c r="E550" s="291"/>
      <c r="F550" s="291"/>
      <c r="G550" s="291"/>
      <c r="H550" s="290"/>
      <c r="I550" s="290"/>
      <c r="J550" s="290"/>
      <c r="K550" s="290"/>
      <c r="L550" s="292"/>
      <c r="M550" s="292"/>
      <c r="N550" s="292"/>
      <c r="O550" s="290"/>
      <c r="P550" s="290"/>
      <c r="Q550" s="290"/>
    </row>
    <row r="551" spans="1:17" ht="12" customHeight="1">
      <c r="A551" s="290"/>
      <c r="B551" s="290"/>
      <c r="C551" s="290"/>
      <c r="D551" s="291"/>
      <c r="E551" s="291"/>
      <c r="F551" s="291"/>
      <c r="G551" s="291"/>
      <c r="H551" s="290"/>
      <c r="I551" s="290"/>
      <c r="J551" s="290"/>
      <c r="K551" s="290"/>
      <c r="L551" s="292"/>
      <c r="M551" s="292"/>
      <c r="N551" s="292"/>
      <c r="O551" s="290"/>
      <c r="P551" s="290"/>
      <c r="Q551" s="290"/>
    </row>
    <row r="552" spans="1:17" ht="12" customHeight="1">
      <c r="A552" s="290"/>
      <c r="B552" s="290"/>
      <c r="C552" s="290"/>
      <c r="D552" s="291"/>
      <c r="E552" s="291"/>
      <c r="F552" s="291"/>
      <c r="G552" s="291"/>
      <c r="H552" s="290"/>
      <c r="I552" s="290"/>
      <c r="J552" s="290"/>
      <c r="K552" s="290"/>
      <c r="L552" s="292"/>
      <c r="M552" s="292"/>
      <c r="N552" s="292"/>
      <c r="O552" s="290"/>
      <c r="P552" s="290"/>
      <c r="Q552" s="290"/>
    </row>
    <row r="553" spans="1:17" ht="12" customHeight="1">
      <c r="A553" s="290"/>
      <c r="B553" s="290"/>
      <c r="C553" s="290"/>
      <c r="D553" s="291"/>
      <c r="E553" s="291"/>
      <c r="F553" s="291"/>
      <c r="G553" s="291"/>
      <c r="H553" s="290"/>
      <c r="I553" s="290"/>
      <c r="J553" s="290"/>
      <c r="K553" s="290"/>
      <c r="L553" s="292"/>
      <c r="M553" s="292"/>
      <c r="N553" s="292"/>
      <c r="O553" s="290"/>
      <c r="P553" s="290"/>
      <c r="Q553" s="290"/>
    </row>
    <row r="554" spans="1:17" ht="12" customHeight="1">
      <c r="A554" s="290"/>
      <c r="B554" s="290"/>
      <c r="C554" s="290"/>
      <c r="D554" s="291"/>
      <c r="E554" s="291"/>
      <c r="F554" s="291"/>
      <c r="G554" s="291"/>
      <c r="H554" s="290"/>
      <c r="I554" s="290"/>
      <c r="J554" s="290"/>
      <c r="K554" s="290"/>
      <c r="L554" s="292"/>
      <c r="M554" s="292"/>
      <c r="N554" s="292"/>
      <c r="O554" s="290"/>
      <c r="P554" s="290"/>
      <c r="Q554" s="290"/>
    </row>
    <row r="555" spans="1:17" ht="12" customHeight="1">
      <c r="A555" s="290"/>
      <c r="B555" s="290"/>
      <c r="C555" s="290"/>
      <c r="D555" s="291"/>
      <c r="E555" s="291"/>
      <c r="F555" s="291"/>
      <c r="G555" s="291"/>
      <c r="H555" s="290"/>
      <c r="I555" s="290"/>
      <c r="J555" s="290"/>
      <c r="K555" s="290"/>
      <c r="L555" s="292"/>
      <c r="M555" s="292"/>
      <c r="N555" s="292"/>
      <c r="O555" s="290"/>
      <c r="P555" s="290"/>
      <c r="Q555" s="290"/>
    </row>
    <row r="556" spans="1:17" ht="12" customHeight="1">
      <c r="A556" s="290"/>
      <c r="B556" s="290"/>
      <c r="C556" s="290"/>
      <c r="D556" s="291"/>
      <c r="E556" s="291"/>
      <c r="F556" s="291"/>
      <c r="G556" s="291"/>
      <c r="H556" s="290"/>
      <c r="I556" s="290"/>
      <c r="J556" s="290"/>
      <c r="K556" s="290"/>
      <c r="L556" s="292"/>
      <c r="M556" s="292"/>
      <c r="N556" s="292"/>
      <c r="O556" s="290"/>
      <c r="P556" s="290"/>
      <c r="Q556" s="290"/>
    </row>
    <row r="557" spans="1:17" ht="12" customHeight="1">
      <c r="A557" s="290"/>
      <c r="B557" s="290"/>
      <c r="C557" s="290"/>
      <c r="D557" s="291"/>
      <c r="E557" s="291"/>
      <c r="F557" s="291"/>
      <c r="G557" s="291"/>
      <c r="H557" s="290"/>
      <c r="I557" s="290"/>
      <c r="J557" s="290"/>
      <c r="K557" s="290"/>
      <c r="L557" s="292"/>
      <c r="M557" s="292"/>
      <c r="N557" s="292"/>
      <c r="O557" s="290"/>
      <c r="P557" s="290"/>
      <c r="Q557" s="290"/>
    </row>
    <row r="558" spans="1:17" ht="12" customHeight="1">
      <c r="A558" s="290"/>
      <c r="B558" s="290"/>
      <c r="C558" s="290"/>
      <c r="D558" s="291"/>
      <c r="E558" s="291"/>
      <c r="F558" s="291"/>
      <c r="G558" s="291"/>
      <c r="H558" s="290"/>
      <c r="I558" s="290"/>
      <c r="J558" s="290"/>
      <c r="K558" s="290"/>
      <c r="L558" s="292"/>
      <c r="M558" s="292"/>
      <c r="N558" s="292"/>
      <c r="O558" s="290"/>
      <c r="P558" s="290"/>
      <c r="Q558" s="290"/>
    </row>
    <row r="559" spans="1:17" ht="12" customHeight="1">
      <c r="A559" s="290"/>
      <c r="B559" s="290"/>
      <c r="C559" s="290"/>
      <c r="D559" s="291"/>
      <c r="E559" s="291"/>
      <c r="F559" s="291"/>
      <c r="G559" s="291"/>
      <c r="H559" s="290"/>
      <c r="I559" s="290"/>
      <c r="J559" s="290"/>
      <c r="K559" s="290"/>
      <c r="L559" s="292"/>
      <c r="M559" s="292"/>
      <c r="N559" s="292"/>
      <c r="O559" s="290"/>
      <c r="P559" s="290"/>
      <c r="Q559" s="290"/>
    </row>
    <row r="560" spans="1:17" ht="12" customHeight="1">
      <c r="A560" s="290"/>
      <c r="B560" s="290"/>
      <c r="C560" s="290"/>
      <c r="D560" s="291"/>
      <c r="E560" s="291"/>
      <c r="F560" s="291"/>
      <c r="G560" s="291"/>
      <c r="H560" s="290"/>
      <c r="I560" s="290"/>
      <c r="J560" s="290"/>
      <c r="K560" s="290"/>
      <c r="L560" s="292"/>
      <c r="M560" s="292"/>
      <c r="N560" s="292"/>
      <c r="O560" s="290"/>
      <c r="P560" s="290"/>
      <c r="Q560" s="290"/>
    </row>
    <row r="561" spans="1:17" ht="12" customHeight="1">
      <c r="A561" s="290"/>
      <c r="B561" s="290"/>
      <c r="C561" s="290"/>
      <c r="D561" s="291"/>
      <c r="E561" s="291"/>
      <c r="F561" s="291"/>
      <c r="G561" s="291"/>
      <c r="H561" s="290"/>
      <c r="I561" s="290"/>
      <c r="J561" s="290"/>
      <c r="K561" s="290"/>
      <c r="L561" s="292"/>
      <c r="M561" s="292"/>
      <c r="N561" s="292"/>
      <c r="O561" s="290"/>
      <c r="P561" s="290"/>
      <c r="Q561" s="290"/>
    </row>
    <row r="562" spans="1:17" ht="12" customHeight="1">
      <c r="A562" s="290"/>
      <c r="B562" s="290"/>
      <c r="C562" s="290"/>
      <c r="D562" s="291"/>
      <c r="E562" s="291"/>
      <c r="F562" s="291"/>
      <c r="G562" s="291"/>
      <c r="H562" s="290"/>
      <c r="I562" s="290"/>
      <c r="J562" s="290"/>
      <c r="K562" s="290"/>
      <c r="L562" s="292"/>
      <c r="M562" s="292"/>
      <c r="N562" s="292"/>
      <c r="O562" s="290"/>
      <c r="P562" s="290"/>
      <c r="Q562" s="290"/>
    </row>
    <row r="563" spans="1:17" ht="12" customHeight="1">
      <c r="A563" s="290"/>
      <c r="B563" s="290"/>
      <c r="C563" s="290"/>
      <c r="D563" s="291"/>
      <c r="E563" s="291"/>
      <c r="F563" s="291"/>
      <c r="G563" s="291"/>
      <c r="H563" s="290"/>
      <c r="I563" s="290"/>
      <c r="J563" s="290"/>
      <c r="K563" s="290"/>
      <c r="L563" s="292"/>
      <c r="M563" s="292"/>
      <c r="N563" s="292"/>
      <c r="O563" s="290"/>
      <c r="P563" s="290"/>
      <c r="Q563" s="290"/>
    </row>
    <row r="564" spans="1:17" ht="12" customHeight="1">
      <c r="A564" s="290"/>
      <c r="B564" s="290"/>
      <c r="C564" s="290"/>
      <c r="D564" s="291"/>
      <c r="E564" s="291"/>
      <c r="F564" s="291"/>
      <c r="G564" s="291"/>
      <c r="H564" s="290"/>
      <c r="I564" s="290"/>
      <c r="J564" s="290"/>
      <c r="K564" s="290"/>
      <c r="L564" s="292"/>
      <c r="M564" s="292"/>
      <c r="N564" s="292"/>
      <c r="O564" s="290"/>
      <c r="P564" s="290"/>
      <c r="Q564" s="290"/>
    </row>
    <row r="565" spans="1:17" ht="12" customHeight="1">
      <c r="A565" s="290"/>
      <c r="B565" s="290"/>
      <c r="C565" s="290"/>
      <c r="D565" s="291"/>
      <c r="E565" s="291"/>
      <c r="F565" s="291"/>
      <c r="G565" s="291"/>
      <c r="H565" s="290"/>
      <c r="I565" s="290"/>
      <c r="J565" s="290"/>
      <c r="K565" s="290"/>
      <c r="L565" s="292"/>
      <c r="M565" s="292"/>
      <c r="N565" s="292"/>
      <c r="O565" s="290"/>
      <c r="P565" s="290"/>
      <c r="Q565" s="290"/>
    </row>
    <row r="566" spans="1:17" ht="12" customHeight="1">
      <c r="A566" s="290"/>
      <c r="B566" s="290"/>
      <c r="C566" s="290"/>
      <c r="D566" s="291"/>
      <c r="E566" s="291"/>
      <c r="F566" s="291"/>
      <c r="G566" s="291"/>
      <c r="H566" s="290"/>
      <c r="I566" s="290"/>
      <c r="J566" s="290"/>
      <c r="K566" s="290"/>
      <c r="L566" s="292"/>
      <c r="M566" s="292"/>
      <c r="N566" s="292"/>
      <c r="O566" s="290"/>
      <c r="P566" s="290"/>
      <c r="Q566" s="290"/>
    </row>
    <row r="567" spans="1:17" ht="12" customHeight="1">
      <c r="A567" s="290"/>
      <c r="B567" s="290"/>
      <c r="C567" s="290"/>
      <c r="D567" s="291"/>
      <c r="E567" s="291"/>
      <c r="F567" s="291"/>
      <c r="G567" s="291"/>
      <c r="H567" s="290"/>
      <c r="I567" s="290"/>
      <c r="J567" s="290"/>
      <c r="K567" s="290"/>
      <c r="L567" s="292"/>
      <c r="M567" s="292"/>
      <c r="N567" s="292"/>
      <c r="O567" s="290"/>
      <c r="P567" s="290"/>
      <c r="Q567" s="290"/>
    </row>
    <row r="568" spans="1:17" ht="12" customHeight="1">
      <c r="A568" s="290"/>
      <c r="B568" s="290"/>
      <c r="C568" s="290"/>
      <c r="D568" s="291"/>
      <c r="E568" s="291"/>
      <c r="F568" s="291"/>
      <c r="G568" s="291"/>
      <c r="H568" s="290"/>
      <c r="I568" s="290"/>
      <c r="J568" s="290"/>
      <c r="K568" s="290"/>
      <c r="L568" s="292"/>
      <c r="M568" s="292"/>
      <c r="N568" s="292"/>
      <c r="O568" s="290"/>
      <c r="P568" s="290"/>
      <c r="Q568" s="290"/>
    </row>
    <row r="569" spans="1:17" ht="12" customHeight="1">
      <c r="A569" s="290"/>
      <c r="B569" s="290"/>
      <c r="C569" s="290"/>
      <c r="D569" s="291"/>
      <c r="E569" s="291"/>
      <c r="F569" s="291"/>
      <c r="G569" s="291"/>
      <c r="H569" s="290"/>
      <c r="I569" s="290"/>
      <c r="J569" s="290"/>
      <c r="K569" s="290"/>
      <c r="L569" s="292"/>
      <c r="M569" s="292"/>
      <c r="N569" s="292"/>
      <c r="O569" s="290"/>
      <c r="P569" s="290"/>
      <c r="Q569" s="290"/>
    </row>
    <row r="570" spans="1:17" ht="12" customHeight="1">
      <c r="A570" s="290"/>
      <c r="B570" s="290"/>
      <c r="C570" s="290"/>
      <c r="D570" s="291"/>
      <c r="E570" s="291"/>
      <c r="F570" s="291"/>
      <c r="G570" s="291"/>
      <c r="H570" s="290"/>
      <c r="I570" s="290"/>
      <c r="J570" s="290"/>
      <c r="K570" s="290"/>
      <c r="L570" s="292"/>
      <c r="M570" s="292"/>
      <c r="N570" s="292"/>
      <c r="O570" s="290"/>
      <c r="P570" s="290"/>
      <c r="Q570" s="290"/>
    </row>
    <row r="571" spans="1:17" ht="12" customHeight="1">
      <c r="A571" s="290"/>
      <c r="B571" s="290"/>
      <c r="C571" s="290"/>
      <c r="D571" s="291"/>
      <c r="E571" s="291"/>
      <c r="F571" s="291"/>
      <c r="G571" s="291"/>
      <c r="H571" s="290"/>
      <c r="I571" s="290"/>
      <c r="J571" s="290"/>
      <c r="K571" s="290"/>
      <c r="L571" s="292"/>
      <c r="M571" s="292"/>
      <c r="N571" s="292"/>
      <c r="O571" s="290"/>
      <c r="P571" s="290"/>
      <c r="Q571" s="290"/>
    </row>
    <row r="572" spans="1:17" ht="12" customHeight="1">
      <c r="A572" s="290"/>
      <c r="B572" s="290"/>
      <c r="C572" s="290"/>
      <c r="D572" s="291"/>
      <c r="E572" s="291"/>
      <c r="F572" s="291"/>
      <c r="G572" s="291"/>
      <c r="H572" s="290"/>
      <c r="I572" s="290"/>
      <c r="J572" s="290"/>
      <c r="K572" s="290"/>
      <c r="L572" s="292"/>
      <c r="M572" s="292"/>
      <c r="N572" s="292"/>
      <c r="O572" s="290"/>
      <c r="P572" s="290"/>
      <c r="Q572" s="290"/>
    </row>
    <row r="573" spans="1:17" ht="12" customHeight="1">
      <c r="A573" s="290"/>
      <c r="B573" s="290"/>
      <c r="C573" s="290"/>
      <c r="D573" s="291"/>
      <c r="E573" s="291"/>
      <c r="F573" s="291"/>
      <c r="G573" s="291"/>
      <c r="H573" s="290"/>
      <c r="I573" s="290"/>
      <c r="J573" s="290"/>
      <c r="K573" s="290"/>
      <c r="L573" s="292"/>
      <c r="M573" s="292"/>
      <c r="N573" s="292"/>
      <c r="O573" s="290"/>
      <c r="P573" s="290"/>
      <c r="Q573" s="290"/>
    </row>
    <row r="574" spans="1:17" ht="12" customHeight="1">
      <c r="A574" s="290"/>
      <c r="B574" s="290"/>
      <c r="C574" s="290"/>
      <c r="D574" s="291"/>
      <c r="E574" s="291"/>
      <c r="F574" s="291"/>
      <c r="G574" s="291"/>
      <c r="H574" s="290"/>
      <c r="I574" s="290"/>
      <c r="J574" s="290"/>
      <c r="K574" s="290"/>
      <c r="L574" s="292"/>
      <c r="M574" s="292"/>
      <c r="N574" s="292"/>
      <c r="O574" s="290"/>
      <c r="P574" s="290"/>
      <c r="Q574" s="290"/>
    </row>
    <row r="575" spans="1:17" ht="12" customHeight="1">
      <c r="A575" s="290"/>
      <c r="B575" s="290"/>
      <c r="C575" s="290"/>
      <c r="D575" s="291"/>
      <c r="E575" s="291"/>
      <c r="F575" s="291"/>
      <c r="G575" s="291"/>
      <c r="H575" s="290"/>
      <c r="I575" s="290"/>
      <c r="J575" s="290"/>
      <c r="K575" s="290"/>
      <c r="L575" s="292"/>
      <c r="M575" s="292"/>
      <c r="N575" s="292"/>
      <c r="O575" s="290"/>
      <c r="P575" s="290"/>
      <c r="Q575" s="290"/>
    </row>
    <row r="576" spans="1:17" ht="12" customHeight="1">
      <c r="A576" s="290"/>
      <c r="B576" s="290"/>
      <c r="C576" s="290"/>
      <c r="D576" s="291"/>
      <c r="E576" s="291"/>
      <c r="F576" s="291"/>
      <c r="G576" s="291"/>
      <c r="H576" s="290"/>
      <c r="I576" s="290"/>
      <c r="J576" s="290"/>
      <c r="K576" s="290"/>
      <c r="L576" s="292"/>
      <c r="M576" s="292"/>
      <c r="N576" s="292"/>
      <c r="O576" s="290"/>
      <c r="P576" s="290"/>
      <c r="Q576" s="290"/>
    </row>
    <row r="577" spans="1:17" ht="12" customHeight="1">
      <c r="A577" s="290"/>
      <c r="B577" s="290"/>
      <c r="C577" s="290"/>
      <c r="D577" s="291"/>
      <c r="E577" s="291"/>
      <c r="F577" s="291"/>
      <c r="G577" s="291"/>
      <c r="H577" s="290"/>
      <c r="I577" s="290"/>
      <c r="J577" s="290"/>
      <c r="K577" s="290"/>
      <c r="L577" s="292"/>
      <c r="M577" s="292"/>
      <c r="N577" s="292"/>
      <c r="O577" s="290"/>
      <c r="P577" s="290"/>
      <c r="Q577" s="290"/>
    </row>
    <row r="578" spans="1:17" ht="12" customHeight="1">
      <c r="A578" s="290"/>
      <c r="B578" s="290"/>
      <c r="C578" s="290"/>
      <c r="D578" s="291"/>
      <c r="E578" s="291"/>
      <c r="F578" s="291"/>
      <c r="G578" s="291"/>
      <c r="H578" s="290"/>
      <c r="I578" s="290"/>
      <c r="J578" s="290"/>
      <c r="K578" s="290"/>
      <c r="L578" s="292"/>
      <c r="M578" s="292"/>
      <c r="N578" s="292"/>
      <c r="O578" s="290"/>
      <c r="P578" s="290"/>
      <c r="Q578" s="290"/>
    </row>
    <row r="579" spans="1:17" ht="12" customHeight="1">
      <c r="A579" s="290"/>
      <c r="B579" s="290"/>
      <c r="C579" s="290"/>
      <c r="D579" s="291"/>
      <c r="E579" s="291"/>
      <c r="F579" s="291"/>
      <c r="G579" s="291"/>
      <c r="H579" s="290"/>
      <c r="I579" s="290"/>
      <c r="J579" s="290"/>
      <c r="K579" s="290"/>
      <c r="L579" s="292"/>
      <c r="M579" s="292"/>
      <c r="N579" s="292"/>
      <c r="O579" s="290"/>
      <c r="P579" s="290"/>
      <c r="Q579" s="290"/>
    </row>
    <row r="580" spans="1:17" ht="12" customHeight="1">
      <c r="A580" s="290"/>
      <c r="B580" s="290"/>
      <c r="C580" s="290"/>
      <c r="D580" s="291"/>
      <c r="E580" s="291"/>
      <c r="F580" s="291"/>
      <c r="G580" s="291"/>
      <c r="H580" s="290"/>
      <c r="I580" s="290"/>
      <c r="J580" s="290"/>
      <c r="K580" s="290"/>
      <c r="L580" s="292"/>
      <c r="M580" s="292"/>
      <c r="N580" s="292"/>
      <c r="O580" s="290"/>
      <c r="P580" s="290"/>
      <c r="Q580" s="290"/>
    </row>
    <row r="581" spans="1:17" ht="12" customHeight="1">
      <c r="A581" s="290"/>
      <c r="B581" s="290"/>
      <c r="C581" s="290"/>
      <c r="D581" s="291"/>
      <c r="E581" s="291"/>
      <c r="F581" s="291"/>
      <c r="G581" s="291"/>
      <c r="H581" s="290"/>
      <c r="I581" s="290"/>
      <c r="J581" s="290"/>
      <c r="K581" s="290"/>
      <c r="L581" s="292"/>
      <c r="M581" s="292"/>
      <c r="N581" s="292"/>
      <c r="O581" s="290"/>
      <c r="P581" s="290"/>
      <c r="Q581" s="290"/>
    </row>
    <row r="582" spans="1:17" ht="12" customHeight="1">
      <c r="A582" s="290"/>
      <c r="B582" s="290"/>
      <c r="C582" s="290"/>
      <c r="D582" s="291"/>
      <c r="E582" s="291"/>
      <c r="F582" s="291"/>
      <c r="G582" s="291"/>
      <c r="H582" s="290"/>
      <c r="I582" s="290"/>
      <c r="J582" s="290"/>
      <c r="K582" s="290"/>
      <c r="L582" s="292"/>
      <c r="M582" s="292"/>
      <c r="N582" s="292"/>
      <c r="O582" s="290"/>
      <c r="P582" s="290"/>
      <c r="Q582" s="290"/>
    </row>
    <row r="583" spans="1:17" ht="12" customHeight="1">
      <c r="A583" s="290"/>
      <c r="B583" s="290"/>
      <c r="C583" s="290"/>
      <c r="D583" s="291"/>
      <c r="E583" s="291"/>
      <c r="F583" s="291"/>
      <c r="G583" s="291"/>
      <c r="H583" s="290"/>
      <c r="I583" s="290"/>
      <c r="J583" s="290"/>
      <c r="K583" s="290"/>
      <c r="L583" s="292"/>
      <c r="M583" s="292"/>
      <c r="N583" s="292"/>
      <c r="O583" s="290"/>
      <c r="P583" s="290"/>
      <c r="Q583" s="290"/>
    </row>
    <row r="584" spans="1:17" ht="12" customHeight="1">
      <c r="A584" s="290"/>
      <c r="B584" s="290"/>
      <c r="C584" s="290"/>
      <c r="D584" s="291"/>
      <c r="E584" s="291"/>
      <c r="F584" s="291"/>
      <c r="G584" s="291"/>
      <c r="H584" s="290"/>
      <c r="I584" s="290"/>
      <c r="J584" s="290"/>
      <c r="K584" s="290"/>
      <c r="L584" s="292"/>
      <c r="M584" s="292"/>
      <c r="N584" s="292"/>
      <c r="O584" s="290"/>
      <c r="P584" s="290"/>
      <c r="Q584" s="290"/>
    </row>
    <row r="585" spans="1:17" ht="12" customHeight="1">
      <c r="A585" s="290"/>
      <c r="B585" s="290"/>
      <c r="C585" s="290"/>
      <c r="D585" s="291"/>
      <c r="E585" s="291"/>
      <c r="F585" s="291"/>
      <c r="G585" s="291"/>
      <c r="H585" s="290"/>
      <c r="I585" s="290"/>
      <c r="J585" s="290"/>
      <c r="K585" s="290"/>
      <c r="L585" s="292"/>
      <c r="M585" s="292"/>
      <c r="N585" s="292"/>
      <c r="O585" s="290"/>
      <c r="P585" s="290"/>
      <c r="Q585" s="290"/>
    </row>
    <row r="586" spans="1:17" ht="12" customHeight="1">
      <c r="A586" s="290"/>
      <c r="B586" s="290"/>
      <c r="C586" s="290"/>
      <c r="D586" s="291"/>
      <c r="E586" s="291"/>
      <c r="F586" s="291"/>
      <c r="G586" s="291"/>
      <c r="H586" s="290"/>
      <c r="I586" s="290"/>
      <c r="J586" s="290"/>
      <c r="K586" s="290"/>
      <c r="L586" s="292"/>
      <c r="M586" s="292"/>
      <c r="N586" s="292"/>
      <c r="O586" s="290"/>
      <c r="P586" s="290"/>
      <c r="Q586" s="290"/>
    </row>
    <row r="587" spans="1:17" ht="12" customHeight="1">
      <c r="A587" s="290"/>
      <c r="B587" s="290"/>
      <c r="C587" s="290"/>
      <c r="D587" s="291"/>
      <c r="E587" s="291"/>
      <c r="F587" s="291"/>
      <c r="G587" s="291"/>
      <c r="H587" s="290"/>
      <c r="I587" s="290"/>
      <c r="J587" s="290"/>
      <c r="K587" s="290"/>
      <c r="L587" s="292"/>
      <c r="M587" s="292"/>
      <c r="N587" s="292"/>
      <c r="O587" s="290"/>
      <c r="P587" s="290"/>
      <c r="Q587" s="290"/>
    </row>
    <row r="588" spans="1:17" ht="12" customHeight="1">
      <c r="A588" s="290"/>
      <c r="B588" s="290"/>
      <c r="C588" s="290"/>
      <c r="D588" s="291"/>
      <c r="E588" s="291"/>
      <c r="F588" s="291"/>
      <c r="G588" s="291"/>
      <c r="H588" s="290"/>
      <c r="I588" s="290"/>
      <c r="J588" s="290"/>
      <c r="K588" s="290"/>
      <c r="L588" s="292"/>
      <c r="M588" s="292"/>
      <c r="N588" s="292"/>
      <c r="O588" s="290"/>
      <c r="P588" s="290"/>
      <c r="Q588" s="290"/>
    </row>
    <row r="589" spans="1:17" ht="12" customHeight="1">
      <c r="A589" s="290"/>
      <c r="B589" s="290"/>
      <c r="C589" s="290"/>
      <c r="D589" s="291"/>
      <c r="E589" s="291"/>
      <c r="F589" s="291"/>
      <c r="G589" s="291"/>
      <c r="H589" s="290"/>
      <c r="I589" s="290"/>
      <c r="J589" s="290"/>
      <c r="K589" s="290"/>
      <c r="L589" s="292"/>
      <c r="M589" s="292"/>
      <c r="N589" s="292"/>
      <c r="O589" s="290"/>
      <c r="P589" s="290"/>
      <c r="Q589" s="290"/>
    </row>
    <row r="590" spans="1:17" ht="12" customHeight="1">
      <c r="A590" s="290"/>
      <c r="B590" s="290"/>
      <c r="C590" s="290"/>
      <c r="D590" s="291"/>
      <c r="E590" s="291"/>
      <c r="F590" s="291"/>
      <c r="G590" s="291"/>
      <c r="H590" s="290"/>
      <c r="I590" s="290"/>
      <c r="J590" s="290"/>
      <c r="K590" s="290"/>
      <c r="L590" s="292"/>
      <c r="M590" s="292"/>
      <c r="N590" s="292"/>
      <c r="O590" s="290"/>
      <c r="P590" s="290"/>
      <c r="Q590" s="290"/>
    </row>
    <row r="591" spans="1:17" ht="12" customHeight="1">
      <c r="A591" s="290"/>
      <c r="B591" s="290"/>
      <c r="C591" s="290"/>
      <c r="D591" s="291"/>
      <c r="E591" s="291"/>
      <c r="F591" s="291"/>
      <c r="G591" s="291"/>
      <c r="H591" s="290"/>
      <c r="I591" s="290"/>
      <c r="J591" s="290"/>
      <c r="K591" s="290"/>
      <c r="L591" s="292"/>
      <c r="M591" s="292"/>
      <c r="N591" s="292"/>
      <c r="O591" s="290"/>
      <c r="P591" s="290"/>
      <c r="Q591" s="290"/>
    </row>
    <row r="592" spans="1:17" ht="12" customHeight="1">
      <c r="A592" s="290"/>
      <c r="B592" s="290"/>
      <c r="C592" s="290"/>
      <c r="D592" s="291"/>
      <c r="E592" s="291"/>
      <c r="F592" s="291"/>
      <c r="G592" s="291"/>
      <c r="H592" s="290"/>
      <c r="I592" s="290"/>
      <c r="J592" s="290"/>
      <c r="K592" s="290"/>
      <c r="L592" s="292"/>
      <c r="M592" s="292"/>
      <c r="N592" s="292"/>
      <c r="O592" s="290"/>
      <c r="P592" s="290"/>
      <c r="Q592" s="290"/>
    </row>
    <row r="593" spans="1:17" ht="12" customHeight="1">
      <c r="A593" s="290"/>
      <c r="B593" s="290"/>
      <c r="C593" s="290"/>
      <c r="D593" s="291"/>
      <c r="E593" s="291"/>
      <c r="F593" s="291"/>
      <c r="G593" s="291"/>
      <c r="H593" s="290"/>
      <c r="I593" s="290"/>
      <c r="J593" s="290"/>
      <c r="K593" s="290"/>
      <c r="L593" s="292"/>
      <c r="M593" s="292"/>
      <c r="N593" s="292"/>
      <c r="O593" s="290"/>
      <c r="P593" s="290"/>
      <c r="Q593" s="290"/>
    </row>
    <row r="594" spans="1:17" ht="12" customHeight="1">
      <c r="A594" s="290"/>
      <c r="B594" s="290"/>
      <c r="C594" s="290"/>
      <c r="D594" s="291"/>
      <c r="E594" s="291"/>
      <c r="F594" s="291"/>
      <c r="G594" s="291"/>
      <c r="H594" s="290"/>
      <c r="I594" s="290"/>
      <c r="J594" s="290"/>
      <c r="K594" s="290"/>
      <c r="L594" s="292"/>
      <c r="M594" s="292"/>
      <c r="N594" s="292"/>
      <c r="O594" s="290"/>
      <c r="P594" s="290"/>
      <c r="Q594" s="290"/>
    </row>
    <row r="595" spans="1:17" ht="12" customHeight="1">
      <c r="A595" s="290"/>
      <c r="B595" s="290"/>
      <c r="C595" s="290"/>
      <c r="D595" s="291"/>
      <c r="E595" s="291"/>
      <c r="F595" s="291"/>
      <c r="G595" s="291"/>
      <c r="H595" s="290"/>
      <c r="I595" s="290"/>
      <c r="J595" s="290"/>
      <c r="K595" s="290"/>
      <c r="L595" s="292"/>
      <c r="M595" s="292"/>
      <c r="N595" s="292"/>
      <c r="O595" s="290"/>
      <c r="P595" s="290"/>
      <c r="Q595" s="290"/>
    </row>
    <row r="596" spans="1:17" ht="12" customHeight="1">
      <c r="A596" s="290"/>
      <c r="B596" s="290"/>
      <c r="C596" s="290"/>
      <c r="D596" s="291"/>
      <c r="E596" s="291"/>
      <c r="F596" s="291"/>
      <c r="G596" s="291"/>
      <c r="H596" s="290"/>
      <c r="I596" s="290"/>
      <c r="J596" s="290"/>
      <c r="K596" s="290"/>
      <c r="L596" s="292"/>
      <c r="M596" s="292"/>
      <c r="N596" s="292"/>
      <c r="O596" s="290"/>
      <c r="P596" s="290"/>
      <c r="Q596" s="290"/>
    </row>
    <row r="597" spans="1:17" ht="12" customHeight="1">
      <c r="A597" s="290"/>
      <c r="B597" s="290"/>
      <c r="C597" s="290"/>
      <c r="D597" s="291"/>
      <c r="E597" s="291"/>
      <c r="F597" s="291"/>
      <c r="G597" s="291"/>
      <c r="H597" s="290"/>
      <c r="I597" s="290"/>
      <c r="J597" s="290"/>
      <c r="K597" s="290"/>
      <c r="L597" s="292"/>
      <c r="M597" s="292"/>
      <c r="N597" s="292"/>
      <c r="O597" s="290"/>
      <c r="P597" s="290"/>
      <c r="Q597" s="290"/>
    </row>
    <row r="598" spans="1:17" ht="12" customHeight="1">
      <c r="A598" s="290"/>
      <c r="B598" s="290"/>
      <c r="C598" s="290"/>
      <c r="D598" s="291"/>
      <c r="E598" s="291"/>
      <c r="F598" s="291"/>
      <c r="G598" s="291"/>
      <c r="H598" s="290"/>
      <c r="I598" s="290"/>
      <c r="J598" s="290"/>
      <c r="K598" s="290"/>
      <c r="L598" s="292"/>
      <c r="M598" s="292"/>
      <c r="N598" s="292"/>
      <c r="O598" s="290"/>
      <c r="P598" s="290"/>
      <c r="Q598" s="290"/>
    </row>
    <row r="599" spans="1:17" ht="12" customHeight="1">
      <c r="A599" s="290"/>
      <c r="B599" s="290"/>
      <c r="C599" s="290"/>
      <c r="D599" s="291"/>
      <c r="E599" s="291"/>
      <c r="F599" s="291"/>
      <c r="G599" s="291"/>
      <c r="H599" s="290"/>
      <c r="I599" s="290"/>
      <c r="J599" s="290"/>
      <c r="K599" s="290"/>
      <c r="L599" s="292"/>
      <c r="M599" s="292"/>
      <c r="N599" s="292"/>
      <c r="O599" s="290"/>
      <c r="P599" s="290"/>
      <c r="Q599" s="290"/>
    </row>
    <row r="600" spans="1:17" ht="12" customHeight="1">
      <c r="A600" s="290"/>
      <c r="B600" s="290"/>
      <c r="C600" s="290"/>
      <c r="D600" s="291"/>
      <c r="E600" s="291"/>
      <c r="F600" s="291"/>
      <c r="G600" s="291"/>
      <c r="H600" s="290"/>
      <c r="I600" s="290"/>
      <c r="J600" s="290"/>
      <c r="K600" s="290"/>
      <c r="L600" s="292"/>
      <c r="M600" s="292"/>
      <c r="N600" s="292"/>
      <c r="O600" s="290"/>
      <c r="P600" s="290"/>
      <c r="Q600" s="290"/>
    </row>
    <row r="601" spans="1:17" ht="12" customHeight="1">
      <c r="A601" s="290"/>
      <c r="B601" s="290"/>
      <c r="C601" s="290"/>
      <c r="D601" s="291"/>
      <c r="E601" s="291"/>
      <c r="F601" s="291"/>
      <c r="G601" s="291"/>
      <c r="H601" s="290"/>
      <c r="I601" s="290"/>
      <c r="J601" s="290"/>
      <c r="K601" s="290"/>
      <c r="L601" s="292"/>
      <c r="M601" s="292"/>
      <c r="N601" s="292"/>
      <c r="O601" s="290"/>
      <c r="P601" s="290"/>
      <c r="Q601" s="290"/>
    </row>
    <row r="602" spans="1:17" ht="12" customHeight="1">
      <c r="A602" s="290"/>
      <c r="B602" s="290"/>
      <c r="C602" s="290"/>
      <c r="D602" s="291"/>
      <c r="E602" s="291"/>
      <c r="F602" s="291"/>
      <c r="G602" s="291"/>
      <c r="H602" s="290"/>
      <c r="I602" s="290"/>
      <c r="J602" s="290"/>
      <c r="K602" s="290"/>
      <c r="L602" s="292"/>
      <c r="M602" s="292"/>
      <c r="N602" s="292"/>
      <c r="O602" s="290"/>
      <c r="P602" s="290"/>
      <c r="Q602" s="290"/>
    </row>
    <row r="603" spans="1:17" ht="12" customHeight="1">
      <c r="A603" s="290"/>
      <c r="B603" s="290"/>
      <c r="C603" s="290"/>
      <c r="D603" s="291"/>
      <c r="E603" s="291"/>
      <c r="F603" s="291"/>
      <c r="G603" s="291"/>
      <c r="H603" s="290"/>
      <c r="I603" s="290"/>
      <c r="J603" s="290"/>
      <c r="K603" s="290"/>
      <c r="L603" s="292"/>
      <c r="M603" s="292"/>
      <c r="N603" s="292"/>
      <c r="O603" s="290"/>
      <c r="P603" s="290"/>
      <c r="Q603" s="290"/>
    </row>
    <row r="604" spans="1:17" ht="12" customHeight="1">
      <c r="A604" s="290"/>
      <c r="B604" s="290"/>
      <c r="C604" s="290"/>
      <c r="D604" s="291"/>
      <c r="E604" s="291"/>
      <c r="F604" s="291"/>
      <c r="G604" s="291"/>
      <c r="H604" s="290"/>
      <c r="I604" s="290"/>
      <c r="J604" s="290"/>
      <c r="K604" s="290"/>
      <c r="L604" s="292"/>
      <c r="M604" s="292"/>
      <c r="N604" s="292"/>
      <c r="O604" s="290"/>
      <c r="P604" s="290"/>
      <c r="Q604" s="290"/>
    </row>
    <row r="605" spans="1:17" ht="12" customHeight="1">
      <c r="A605" s="290"/>
      <c r="B605" s="290"/>
      <c r="C605" s="290"/>
      <c r="D605" s="291"/>
      <c r="E605" s="291"/>
      <c r="F605" s="291"/>
      <c r="G605" s="291"/>
      <c r="H605" s="290"/>
      <c r="I605" s="290"/>
      <c r="J605" s="290"/>
      <c r="K605" s="290"/>
      <c r="L605" s="292"/>
      <c r="M605" s="292"/>
      <c r="N605" s="292"/>
      <c r="O605" s="290"/>
      <c r="P605" s="290"/>
      <c r="Q605" s="290"/>
    </row>
    <row r="606" spans="1:17" ht="12" customHeight="1">
      <c r="A606" s="290"/>
      <c r="B606" s="290"/>
      <c r="C606" s="290"/>
      <c r="D606" s="291"/>
      <c r="E606" s="291"/>
      <c r="F606" s="291"/>
      <c r="G606" s="291"/>
      <c r="H606" s="290"/>
      <c r="I606" s="290"/>
      <c r="J606" s="290"/>
      <c r="K606" s="290"/>
      <c r="L606" s="292"/>
      <c r="M606" s="292"/>
      <c r="N606" s="292"/>
      <c r="O606" s="290"/>
      <c r="P606" s="290"/>
      <c r="Q606" s="290"/>
    </row>
    <row r="607" spans="1:17" ht="12" customHeight="1">
      <c r="A607" s="290"/>
      <c r="B607" s="290"/>
      <c r="C607" s="290"/>
      <c r="D607" s="291"/>
      <c r="E607" s="291"/>
      <c r="F607" s="291"/>
      <c r="G607" s="291"/>
      <c r="H607" s="290"/>
      <c r="I607" s="290"/>
      <c r="J607" s="290"/>
      <c r="K607" s="290"/>
      <c r="L607" s="292"/>
      <c r="M607" s="292"/>
      <c r="N607" s="292"/>
      <c r="O607" s="290"/>
      <c r="P607" s="290"/>
      <c r="Q607" s="290"/>
    </row>
    <row r="608" spans="1:17" ht="12" customHeight="1">
      <c r="A608" s="290"/>
      <c r="B608" s="290"/>
      <c r="C608" s="290"/>
      <c r="D608" s="291"/>
      <c r="E608" s="291"/>
      <c r="F608" s="291"/>
      <c r="G608" s="291"/>
      <c r="H608" s="290"/>
      <c r="I608" s="290"/>
      <c r="J608" s="290"/>
      <c r="K608" s="290"/>
      <c r="L608" s="292"/>
      <c r="M608" s="292"/>
      <c r="N608" s="292"/>
      <c r="O608" s="290"/>
      <c r="P608" s="290"/>
      <c r="Q608" s="290"/>
    </row>
    <row r="609" spans="1:17" ht="12" customHeight="1">
      <c r="A609" s="290"/>
      <c r="B609" s="290"/>
      <c r="C609" s="290"/>
      <c r="D609" s="291"/>
      <c r="E609" s="291"/>
      <c r="F609" s="291"/>
      <c r="G609" s="291"/>
      <c r="H609" s="290"/>
      <c r="I609" s="290"/>
      <c r="J609" s="290"/>
      <c r="K609" s="290"/>
      <c r="L609" s="292"/>
      <c r="M609" s="292"/>
      <c r="N609" s="292"/>
      <c r="O609" s="290"/>
      <c r="P609" s="290"/>
      <c r="Q609" s="290"/>
    </row>
    <row r="610" spans="1:17" ht="12" customHeight="1">
      <c r="A610" s="290"/>
      <c r="B610" s="290"/>
      <c r="C610" s="290"/>
      <c r="D610" s="291"/>
      <c r="E610" s="291"/>
      <c r="F610" s="291"/>
      <c r="G610" s="291"/>
      <c r="H610" s="290"/>
      <c r="I610" s="290"/>
      <c r="J610" s="290"/>
      <c r="K610" s="290"/>
      <c r="L610" s="292"/>
      <c r="M610" s="292"/>
      <c r="N610" s="292"/>
      <c r="O610" s="290"/>
      <c r="P610" s="290"/>
      <c r="Q610" s="290"/>
    </row>
    <row r="611" spans="1:17" ht="12" customHeight="1">
      <c r="A611" s="290"/>
      <c r="B611" s="290"/>
      <c r="C611" s="290"/>
      <c r="D611" s="291"/>
      <c r="E611" s="291"/>
      <c r="F611" s="291"/>
      <c r="G611" s="291"/>
      <c r="H611" s="290"/>
      <c r="I611" s="290"/>
      <c r="J611" s="290"/>
      <c r="K611" s="290"/>
      <c r="L611" s="292"/>
      <c r="M611" s="292"/>
      <c r="N611" s="292"/>
      <c r="O611" s="290"/>
      <c r="P611" s="290"/>
      <c r="Q611" s="290"/>
    </row>
    <row r="612" spans="1:17" ht="12" customHeight="1">
      <c r="A612" s="290"/>
      <c r="B612" s="290"/>
      <c r="C612" s="290"/>
      <c r="D612" s="291"/>
      <c r="E612" s="291"/>
      <c r="F612" s="291"/>
      <c r="G612" s="291"/>
      <c r="H612" s="290"/>
      <c r="I612" s="290"/>
      <c r="J612" s="290"/>
      <c r="K612" s="290"/>
      <c r="L612" s="292"/>
      <c r="M612" s="292"/>
      <c r="N612" s="292"/>
      <c r="O612" s="290"/>
      <c r="P612" s="290"/>
      <c r="Q612" s="290"/>
    </row>
    <row r="613" spans="1:17" ht="12" customHeight="1">
      <c r="A613" s="290"/>
      <c r="B613" s="290"/>
      <c r="C613" s="290"/>
      <c r="D613" s="291"/>
      <c r="E613" s="291"/>
      <c r="F613" s="291"/>
      <c r="G613" s="291"/>
      <c r="H613" s="290"/>
      <c r="I613" s="290"/>
      <c r="J613" s="290"/>
      <c r="K613" s="290"/>
      <c r="L613" s="292"/>
      <c r="M613" s="292"/>
      <c r="N613" s="292"/>
      <c r="O613" s="290"/>
      <c r="P613" s="290"/>
      <c r="Q613" s="290"/>
    </row>
    <row r="614" spans="1:17" ht="12" customHeight="1">
      <c r="A614" s="290"/>
      <c r="B614" s="290"/>
      <c r="C614" s="290"/>
      <c r="D614" s="291"/>
      <c r="E614" s="291"/>
      <c r="F614" s="291"/>
      <c r="G614" s="291"/>
      <c r="H614" s="290"/>
      <c r="I614" s="290"/>
      <c r="J614" s="290"/>
      <c r="K614" s="290"/>
      <c r="L614" s="292"/>
      <c r="M614" s="292"/>
      <c r="N614" s="292"/>
      <c r="O614" s="290"/>
      <c r="P614" s="290"/>
      <c r="Q614" s="290"/>
    </row>
    <row r="615" spans="1:17" ht="12" customHeight="1">
      <c r="A615" s="290"/>
      <c r="B615" s="290"/>
      <c r="C615" s="290"/>
      <c r="D615" s="291"/>
      <c r="E615" s="291"/>
      <c r="F615" s="291"/>
      <c r="G615" s="291"/>
      <c r="H615" s="290"/>
      <c r="I615" s="290"/>
      <c r="J615" s="290"/>
      <c r="K615" s="290"/>
      <c r="L615" s="292"/>
      <c r="M615" s="292"/>
      <c r="N615" s="292"/>
      <c r="O615" s="290"/>
      <c r="P615" s="290"/>
      <c r="Q615" s="290"/>
    </row>
    <row r="616" spans="1:17" ht="12" customHeight="1">
      <c r="A616" s="290"/>
      <c r="B616" s="290"/>
      <c r="C616" s="290"/>
      <c r="D616" s="291"/>
      <c r="E616" s="291"/>
      <c r="F616" s="291"/>
      <c r="G616" s="291"/>
      <c r="H616" s="290"/>
      <c r="I616" s="290"/>
      <c r="J616" s="290"/>
      <c r="K616" s="290"/>
      <c r="L616" s="292"/>
      <c r="M616" s="292"/>
      <c r="N616" s="292"/>
      <c r="O616" s="290"/>
      <c r="P616" s="290"/>
      <c r="Q616" s="290"/>
    </row>
    <row r="617" spans="1:17" ht="12" customHeight="1">
      <c r="A617" s="290"/>
      <c r="B617" s="290"/>
      <c r="C617" s="290"/>
      <c r="D617" s="291"/>
      <c r="E617" s="291"/>
      <c r="F617" s="291"/>
      <c r="G617" s="291"/>
      <c r="H617" s="290"/>
      <c r="I617" s="290"/>
      <c r="J617" s="290"/>
      <c r="K617" s="290"/>
      <c r="L617" s="292"/>
      <c r="M617" s="292"/>
      <c r="N617" s="292"/>
      <c r="O617" s="290"/>
      <c r="P617" s="290"/>
      <c r="Q617" s="290"/>
    </row>
    <row r="618" spans="1:17" ht="12" customHeight="1">
      <c r="A618" s="290"/>
      <c r="B618" s="290"/>
      <c r="C618" s="290"/>
      <c r="D618" s="291"/>
      <c r="E618" s="291"/>
      <c r="F618" s="291"/>
      <c r="G618" s="291"/>
      <c r="H618" s="290"/>
      <c r="I618" s="290"/>
      <c r="J618" s="290"/>
      <c r="K618" s="290"/>
      <c r="L618" s="292"/>
      <c r="M618" s="292"/>
      <c r="N618" s="292"/>
      <c r="O618" s="290"/>
      <c r="P618" s="290"/>
      <c r="Q618" s="290"/>
    </row>
    <row r="619" spans="1:17" ht="12" customHeight="1">
      <c r="A619" s="290"/>
      <c r="B619" s="290"/>
      <c r="C619" s="290"/>
      <c r="D619" s="291"/>
      <c r="E619" s="291"/>
      <c r="F619" s="291"/>
      <c r="G619" s="291"/>
      <c r="H619" s="290"/>
      <c r="I619" s="290"/>
      <c r="J619" s="290"/>
      <c r="K619" s="290"/>
      <c r="L619" s="292"/>
      <c r="M619" s="292"/>
      <c r="N619" s="292"/>
      <c r="O619" s="290"/>
      <c r="P619" s="290"/>
      <c r="Q619" s="290"/>
    </row>
    <row r="620" spans="1:17" ht="12" customHeight="1">
      <c r="A620" s="290"/>
      <c r="B620" s="290"/>
      <c r="C620" s="290"/>
      <c r="D620" s="291"/>
      <c r="E620" s="291"/>
      <c r="F620" s="291"/>
      <c r="G620" s="291"/>
      <c r="H620" s="290"/>
      <c r="I620" s="290"/>
      <c r="J620" s="290"/>
      <c r="K620" s="290"/>
      <c r="L620" s="292"/>
      <c r="M620" s="292"/>
      <c r="N620" s="292"/>
      <c r="O620" s="290"/>
      <c r="P620" s="290"/>
      <c r="Q620" s="290"/>
    </row>
    <row r="621" spans="1:17" ht="12" customHeight="1">
      <c r="A621" s="290"/>
      <c r="B621" s="290"/>
      <c r="C621" s="290"/>
      <c r="D621" s="291"/>
      <c r="E621" s="291"/>
      <c r="F621" s="291"/>
      <c r="G621" s="291"/>
      <c r="H621" s="290"/>
      <c r="I621" s="290"/>
      <c r="J621" s="290"/>
      <c r="K621" s="290"/>
      <c r="L621" s="292"/>
      <c r="M621" s="292"/>
      <c r="N621" s="292"/>
      <c r="O621" s="290"/>
      <c r="P621" s="290"/>
      <c r="Q621" s="290"/>
    </row>
    <row r="622" spans="1:17" ht="12" customHeight="1">
      <c r="A622" s="290"/>
      <c r="B622" s="290"/>
      <c r="C622" s="290"/>
      <c r="D622" s="291"/>
      <c r="E622" s="291"/>
      <c r="F622" s="291"/>
      <c r="G622" s="291"/>
      <c r="H622" s="290"/>
      <c r="I622" s="290"/>
      <c r="J622" s="290"/>
      <c r="K622" s="290"/>
      <c r="L622" s="292"/>
      <c r="M622" s="292"/>
      <c r="N622" s="292"/>
      <c r="O622" s="290"/>
      <c r="P622" s="290"/>
      <c r="Q622" s="290"/>
    </row>
    <row r="623" spans="1:17" ht="12" customHeight="1">
      <c r="A623" s="290"/>
      <c r="B623" s="290"/>
      <c r="C623" s="290"/>
      <c r="D623" s="291"/>
      <c r="E623" s="291"/>
      <c r="F623" s="291"/>
      <c r="G623" s="291"/>
      <c r="H623" s="290"/>
      <c r="I623" s="290"/>
      <c r="J623" s="290"/>
      <c r="K623" s="290"/>
      <c r="L623" s="292"/>
      <c r="M623" s="292"/>
      <c r="N623" s="292"/>
      <c r="O623" s="290"/>
      <c r="P623" s="290"/>
      <c r="Q623" s="290"/>
    </row>
    <row r="624" spans="1:17" ht="12" customHeight="1">
      <c r="A624" s="290"/>
      <c r="B624" s="290"/>
      <c r="C624" s="290"/>
      <c r="D624" s="291"/>
      <c r="E624" s="291"/>
      <c r="F624" s="291"/>
      <c r="G624" s="291"/>
      <c r="H624" s="290"/>
      <c r="I624" s="290"/>
      <c r="J624" s="290"/>
      <c r="K624" s="290"/>
      <c r="L624" s="292"/>
      <c r="M624" s="292"/>
      <c r="N624" s="292"/>
      <c r="O624" s="290"/>
      <c r="P624" s="290"/>
      <c r="Q624" s="290"/>
    </row>
    <row r="625" spans="1:17" ht="12" customHeight="1">
      <c r="A625" s="290"/>
      <c r="B625" s="290"/>
      <c r="C625" s="290"/>
      <c r="D625" s="291"/>
      <c r="E625" s="291"/>
      <c r="F625" s="291"/>
      <c r="G625" s="291"/>
      <c r="H625" s="290"/>
      <c r="I625" s="290"/>
      <c r="J625" s="290"/>
      <c r="K625" s="290"/>
      <c r="L625" s="292"/>
      <c r="M625" s="292"/>
      <c r="N625" s="292"/>
      <c r="O625" s="290"/>
      <c r="P625" s="290"/>
      <c r="Q625" s="290"/>
    </row>
    <row r="626" spans="1:17" ht="12" customHeight="1">
      <c r="A626" s="290"/>
      <c r="B626" s="290"/>
      <c r="C626" s="290"/>
      <c r="D626" s="291"/>
      <c r="E626" s="291"/>
      <c r="F626" s="291"/>
      <c r="G626" s="291"/>
      <c r="H626" s="290"/>
      <c r="I626" s="290"/>
      <c r="J626" s="290"/>
      <c r="K626" s="290"/>
      <c r="L626" s="292"/>
      <c r="M626" s="292"/>
      <c r="N626" s="292"/>
      <c r="O626" s="290"/>
      <c r="P626" s="290"/>
      <c r="Q626" s="290"/>
    </row>
    <row r="627" spans="1:17" ht="12" customHeight="1">
      <c r="A627" s="290"/>
      <c r="B627" s="290"/>
      <c r="C627" s="290"/>
      <c r="D627" s="291"/>
      <c r="E627" s="291"/>
      <c r="F627" s="291"/>
      <c r="G627" s="291"/>
      <c r="H627" s="290"/>
      <c r="I627" s="290"/>
      <c r="J627" s="290"/>
      <c r="K627" s="290"/>
      <c r="L627" s="292"/>
      <c r="M627" s="292"/>
      <c r="N627" s="292"/>
      <c r="O627" s="290"/>
      <c r="P627" s="290"/>
      <c r="Q627" s="290"/>
    </row>
    <row r="628" spans="1:17" ht="12" customHeight="1">
      <c r="A628" s="290"/>
      <c r="B628" s="290"/>
      <c r="C628" s="290"/>
      <c r="D628" s="291"/>
      <c r="E628" s="291"/>
      <c r="F628" s="291"/>
      <c r="G628" s="291"/>
      <c r="H628" s="290"/>
      <c r="I628" s="290"/>
      <c r="J628" s="290"/>
      <c r="K628" s="290"/>
      <c r="L628" s="292"/>
      <c r="M628" s="292"/>
      <c r="N628" s="292"/>
      <c r="O628" s="290"/>
      <c r="P628" s="290"/>
      <c r="Q628" s="290"/>
    </row>
    <row r="629" spans="1:17" ht="12" customHeight="1">
      <c r="A629" s="290"/>
      <c r="B629" s="290"/>
      <c r="C629" s="290"/>
      <c r="D629" s="291"/>
      <c r="E629" s="291"/>
      <c r="F629" s="291"/>
      <c r="G629" s="291"/>
      <c r="H629" s="290"/>
      <c r="I629" s="290"/>
      <c r="J629" s="290"/>
      <c r="K629" s="290"/>
      <c r="L629" s="292"/>
      <c r="M629" s="292"/>
      <c r="N629" s="292"/>
      <c r="O629" s="290"/>
      <c r="P629" s="290"/>
      <c r="Q629" s="290"/>
    </row>
    <row r="630" spans="1:17" ht="12" customHeight="1">
      <c r="A630" s="290"/>
      <c r="B630" s="290"/>
      <c r="C630" s="290"/>
      <c r="D630" s="291"/>
      <c r="E630" s="291"/>
      <c r="F630" s="291"/>
      <c r="G630" s="291"/>
      <c r="H630" s="290"/>
      <c r="I630" s="290"/>
      <c r="J630" s="290"/>
      <c r="K630" s="290"/>
      <c r="L630" s="292"/>
      <c r="M630" s="292"/>
      <c r="N630" s="292"/>
      <c r="O630" s="290"/>
      <c r="P630" s="290"/>
      <c r="Q630" s="290"/>
    </row>
    <row r="631" spans="1:17" ht="12" customHeight="1">
      <c r="A631" s="290"/>
      <c r="B631" s="290"/>
      <c r="C631" s="290"/>
      <c r="D631" s="291"/>
      <c r="E631" s="291"/>
      <c r="F631" s="291"/>
      <c r="G631" s="291"/>
      <c r="H631" s="290"/>
      <c r="I631" s="290"/>
      <c r="J631" s="290"/>
      <c r="K631" s="290"/>
      <c r="L631" s="292"/>
      <c r="M631" s="292"/>
      <c r="N631" s="292"/>
      <c r="O631" s="290"/>
      <c r="P631" s="290"/>
      <c r="Q631" s="290"/>
    </row>
    <row r="632" spans="1:17" ht="12" customHeight="1">
      <c r="A632" s="290"/>
      <c r="B632" s="290"/>
      <c r="C632" s="290"/>
      <c r="D632" s="291"/>
      <c r="E632" s="291"/>
      <c r="F632" s="291"/>
      <c r="G632" s="291"/>
      <c r="H632" s="290"/>
      <c r="I632" s="290"/>
      <c r="J632" s="290"/>
      <c r="K632" s="290"/>
      <c r="L632" s="292"/>
      <c r="M632" s="292"/>
      <c r="N632" s="292"/>
      <c r="O632" s="290"/>
      <c r="P632" s="290"/>
      <c r="Q632" s="290"/>
    </row>
    <row r="633" spans="1:17" ht="12" customHeight="1">
      <c r="A633" s="290"/>
      <c r="B633" s="290"/>
      <c r="C633" s="290"/>
      <c r="D633" s="291"/>
      <c r="E633" s="291"/>
      <c r="F633" s="291"/>
      <c r="G633" s="291"/>
      <c r="H633" s="290"/>
      <c r="I633" s="290"/>
      <c r="J633" s="290"/>
      <c r="K633" s="290"/>
      <c r="L633" s="292"/>
      <c r="M633" s="292"/>
      <c r="N633" s="292"/>
      <c r="O633" s="290"/>
      <c r="P633" s="290"/>
      <c r="Q633" s="290"/>
    </row>
    <row r="634" spans="1:17" ht="12" customHeight="1">
      <c r="A634" s="290"/>
      <c r="B634" s="290"/>
      <c r="C634" s="290"/>
      <c r="D634" s="291"/>
      <c r="E634" s="291"/>
      <c r="F634" s="291"/>
      <c r="G634" s="291"/>
      <c r="H634" s="290"/>
      <c r="I634" s="290"/>
      <c r="J634" s="290"/>
      <c r="K634" s="290"/>
      <c r="L634" s="292"/>
      <c r="M634" s="292"/>
      <c r="N634" s="292"/>
      <c r="O634" s="290"/>
      <c r="P634" s="290"/>
      <c r="Q634" s="290"/>
    </row>
    <row r="635" spans="1:17" ht="12" customHeight="1">
      <c r="A635" s="290"/>
      <c r="B635" s="290"/>
      <c r="C635" s="290"/>
      <c r="D635" s="291"/>
      <c r="E635" s="291"/>
      <c r="F635" s="291"/>
      <c r="G635" s="291"/>
      <c r="H635" s="290"/>
      <c r="I635" s="290"/>
      <c r="J635" s="290"/>
      <c r="K635" s="290"/>
      <c r="L635" s="292"/>
      <c r="M635" s="292"/>
      <c r="N635" s="292"/>
      <c r="O635" s="290"/>
      <c r="P635" s="290"/>
      <c r="Q635" s="290"/>
    </row>
    <row r="636" spans="1:17" ht="12" customHeight="1">
      <c r="A636" s="290"/>
      <c r="B636" s="290"/>
      <c r="C636" s="290"/>
      <c r="D636" s="291"/>
      <c r="E636" s="291"/>
      <c r="F636" s="291"/>
      <c r="G636" s="291"/>
      <c r="H636" s="290"/>
      <c r="I636" s="290"/>
      <c r="J636" s="290"/>
      <c r="K636" s="290"/>
      <c r="L636" s="292"/>
      <c r="M636" s="292"/>
      <c r="N636" s="292"/>
      <c r="O636" s="290"/>
      <c r="P636" s="290"/>
      <c r="Q636" s="290"/>
    </row>
    <row r="637" spans="1:17" ht="12" customHeight="1">
      <c r="A637" s="290"/>
      <c r="B637" s="290"/>
      <c r="C637" s="290"/>
      <c r="D637" s="291"/>
      <c r="E637" s="291"/>
      <c r="F637" s="291"/>
      <c r="G637" s="291"/>
      <c r="H637" s="290"/>
      <c r="I637" s="290"/>
      <c r="J637" s="290"/>
      <c r="K637" s="290"/>
      <c r="L637" s="292"/>
      <c r="M637" s="292"/>
      <c r="N637" s="292"/>
      <c r="O637" s="290"/>
      <c r="P637" s="290"/>
      <c r="Q637" s="290"/>
    </row>
    <row r="638" spans="1:17" ht="12" customHeight="1">
      <c r="A638" s="290"/>
      <c r="B638" s="290"/>
      <c r="C638" s="290"/>
      <c r="D638" s="291"/>
      <c r="E638" s="291"/>
      <c r="F638" s="291"/>
      <c r="G638" s="291"/>
      <c r="H638" s="290"/>
      <c r="I638" s="290"/>
      <c r="J638" s="290"/>
      <c r="K638" s="290"/>
      <c r="L638" s="292"/>
      <c r="M638" s="292"/>
      <c r="N638" s="292"/>
      <c r="O638" s="290"/>
      <c r="P638" s="290"/>
      <c r="Q638" s="290"/>
    </row>
    <row r="639" spans="1:17" ht="12" customHeight="1">
      <c r="A639" s="290"/>
      <c r="B639" s="290"/>
      <c r="C639" s="290"/>
      <c r="D639" s="291"/>
      <c r="E639" s="291"/>
      <c r="F639" s="291"/>
      <c r="G639" s="291"/>
      <c r="H639" s="290"/>
      <c r="I639" s="290"/>
      <c r="J639" s="290"/>
      <c r="K639" s="290"/>
      <c r="L639" s="292"/>
      <c r="M639" s="292"/>
      <c r="N639" s="292"/>
      <c r="O639" s="290"/>
      <c r="P639" s="290"/>
      <c r="Q639" s="290"/>
    </row>
    <row r="640" spans="1:17" ht="12" customHeight="1">
      <c r="A640" s="290"/>
      <c r="B640" s="290"/>
      <c r="C640" s="290"/>
      <c r="D640" s="291"/>
      <c r="E640" s="291"/>
      <c r="F640" s="291"/>
      <c r="G640" s="291"/>
      <c r="H640" s="290"/>
      <c r="I640" s="290"/>
      <c r="J640" s="290"/>
      <c r="K640" s="290"/>
      <c r="L640" s="292"/>
      <c r="M640" s="292"/>
      <c r="N640" s="292"/>
      <c r="O640" s="290"/>
      <c r="P640" s="290"/>
      <c r="Q640" s="290"/>
    </row>
    <row r="641" spans="1:17" ht="12" customHeight="1">
      <c r="A641" s="290"/>
      <c r="B641" s="290"/>
      <c r="C641" s="290"/>
      <c r="D641" s="291"/>
      <c r="E641" s="291"/>
      <c r="F641" s="291"/>
      <c r="G641" s="291"/>
      <c r="H641" s="290"/>
      <c r="I641" s="290"/>
      <c r="J641" s="290"/>
      <c r="K641" s="290"/>
      <c r="L641" s="292"/>
      <c r="M641" s="292"/>
      <c r="N641" s="292"/>
      <c r="O641" s="290"/>
      <c r="P641" s="290"/>
      <c r="Q641" s="290"/>
    </row>
    <row r="642" spans="1:17" ht="12" customHeight="1">
      <c r="A642" s="290"/>
      <c r="B642" s="290"/>
      <c r="C642" s="290"/>
      <c r="D642" s="291"/>
      <c r="E642" s="291"/>
      <c r="F642" s="291"/>
      <c r="G642" s="291"/>
      <c r="H642" s="290"/>
      <c r="I642" s="290"/>
      <c r="J642" s="290"/>
      <c r="K642" s="290"/>
      <c r="L642" s="292"/>
      <c r="M642" s="292"/>
      <c r="N642" s="292"/>
      <c r="O642" s="290"/>
      <c r="P642" s="290"/>
      <c r="Q642" s="290"/>
    </row>
    <row r="643" spans="1:17" ht="12" customHeight="1">
      <c r="A643" s="290"/>
      <c r="B643" s="290"/>
      <c r="C643" s="290"/>
      <c r="D643" s="291"/>
      <c r="E643" s="291"/>
      <c r="F643" s="291"/>
      <c r="G643" s="291"/>
      <c r="H643" s="290"/>
      <c r="I643" s="290"/>
      <c r="J643" s="290"/>
      <c r="K643" s="290"/>
      <c r="L643" s="292"/>
      <c r="M643" s="292"/>
      <c r="N643" s="292"/>
      <c r="O643" s="290"/>
      <c r="P643" s="290"/>
      <c r="Q643" s="290"/>
    </row>
    <row r="644" spans="1:17" ht="12" customHeight="1">
      <c r="A644" s="290"/>
      <c r="B644" s="290"/>
      <c r="C644" s="290"/>
      <c r="D644" s="291"/>
      <c r="E644" s="291"/>
      <c r="F644" s="291"/>
      <c r="G644" s="291"/>
      <c r="H644" s="290"/>
      <c r="I644" s="290"/>
      <c r="J644" s="290"/>
      <c r="K644" s="290"/>
      <c r="L644" s="292"/>
      <c r="M644" s="292"/>
      <c r="N644" s="292"/>
      <c r="O644" s="290"/>
      <c r="P644" s="290"/>
      <c r="Q644" s="290"/>
    </row>
    <row r="645" spans="1:17" ht="12" customHeight="1">
      <c r="A645" s="290"/>
      <c r="B645" s="290"/>
      <c r="C645" s="290"/>
      <c r="D645" s="291"/>
      <c r="E645" s="291"/>
      <c r="F645" s="291"/>
      <c r="G645" s="291"/>
      <c r="H645" s="290"/>
      <c r="I645" s="290"/>
      <c r="J645" s="290"/>
      <c r="K645" s="290"/>
      <c r="L645" s="292"/>
      <c r="M645" s="292"/>
      <c r="N645" s="292"/>
      <c r="O645" s="290"/>
      <c r="P645" s="290"/>
      <c r="Q645" s="290"/>
    </row>
    <row r="646" spans="1:17" ht="12" customHeight="1">
      <c r="A646" s="290"/>
      <c r="B646" s="290"/>
      <c r="C646" s="290"/>
      <c r="D646" s="291"/>
      <c r="E646" s="291"/>
      <c r="F646" s="291"/>
      <c r="G646" s="291"/>
      <c r="H646" s="290"/>
      <c r="I646" s="290"/>
      <c r="J646" s="290"/>
      <c r="K646" s="290"/>
      <c r="L646" s="292"/>
      <c r="M646" s="292"/>
      <c r="N646" s="292"/>
      <c r="O646" s="290"/>
      <c r="P646" s="290"/>
      <c r="Q646" s="290"/>
    </row>
    <row r="647" spans="1:17" ht="12" customHeight="1">
      <c r="A647" s="290"/>
      <c r="B647" s="290"/>
      <c r="C647" s="290"/>
      <c r="D647" s="291"/>
      <c r="E647" s="291"/>
      <c r="F647" s="291"/>
      <c r="G647" s="291"/>
      <c r="H647" s="290"/>
      <c r="I647" s="290"/>
      <c r="J647" s="290"/>
      <c r="K647" s="290"/>
      <c r="L647" s="292"/>
      <c r="M647" s="292"/>
      <c r="N647" s="292"/>
      <c r="O647" s="290"/>
      <c r="P647" s="290"/>
      <c r="Q647" s="290"/>
    </row>
    <row r="648" spans="1:17" ht="12" customHeight="1">
      <c r="A648" s="290"/>
      <c r="B648" s="290"/>
      <c r="C648" s="290"/>
      <c r="D648" s="291"/>
      <c r="E648" s="291"/>
      <c r="F648" s="291"/>
      <c r="G648" s="291"/>
      <c r="H648" s="290"/>
      <c r="I648" s="290"/>
      <c r="J648" s="290"/>
      <c r="K648" s="290"/>
      <c r="L648" s="292"/>
      <c r="M648" s="292"/>
      <c r="N648" s="292"/>
      <c r="O648" s="290"/>
      <c r="P648" s="290"/>
      <c r="Q648" s="290"/>
    </row>
    <row r="649" spans="1:17" ht="12" customHeight="1">
      <c r="A649" s="290"/>
      <c r="B649" s="290"/>
      <c r="C649" s="290"/>
      <c r="D649" s="291"/>
      <c r="E649" s="291"/>
      <c r="F649" s="291"/>
      <c r="G649" s="291"/>
      <c r="H649" s="290"/>
      <c r="I649" s="290"/>
      <c r="J649" s="290"/>
      <c r="K649" s="290"/>
      <c r="L649" s="292"/>
      <c r="M649" s="292"/>
      <c r="N649" s="292"/>
      <c r="O649" s="290"/>
      <c r="P649" s="290"/>
      <c r="Q649" s="290"/>
    </row>
    <row r="650" spans="1:17" ht="12" customHeight="1">
      <c r="A650" s="290"/>
      <c r="B650" s="290"/>
      <c r="C650" s="290"/>
      <c r="D650" s="291"/>
      <c r="E650" s="291"/>
      <c r="F650" s="291"/>
      <c r="G650" s="291"/>
      <c r="H650" s="290"/>
      <c r="I650" s="290"/>
      <c r="J650" s="290"/>
      <c r="K650" s="290"/>
      <c r="L650" s="292"/>
      <c r="M650" s="292"/>
      <c r="N650" s="292"/>
      <c r="O650" s="290"/>
      <c r="P650" s="290"/>
      <c r="Q650" s="290"/>
    </row>
    <row r="651" spans="1:17" ht="12" customHeight="1">
      <c r="A651" s="290"/>
      <c r="B651" s="290"/>
      <c r="C651" s="290"/>
      <c r="D651" s="291"/>
      <c r="E651" s="291"/>
      <c r="F651" s="291"/>
      <c r="G651" s="291"/>
      <c r="H651" s="290"/>
      <c r="I651" s="290"/>
      <c r="J651" s="290"/>
      <c r="K651" s="290"/>
      <c r="L651" s="292"/>
      <c r="M651" s="292"/>
      <c r="N651" s="292"/>
      <c r="O651" s="290"/>
      <c r="P651" s="290"/>
      <c r="Q651" s="290"/>
    </row>
    <row r="652" spans="1:17" ht="12" customHeight="1">
      <c r="A652" s="290"/>
      <c r="B652" s="290"/>
      <c r="C652" s="290"/>
      <c r="D652" s="291"/>
      <c r="E652" s="291"/>
      <c r="F652" s="291"/>
      <c r="G652" s="291"/>
      <c r="H652" s="290"/>
      <c r="I652" s="290"/>
      <c r="J652" s="290"/>
      <c r="K652" s="290"/>
      <c r="L652" s="292"/>
      <c r="M652" s="292"/>
      <c r="N652" s="292"/>
      <c r="O652" s="290"/>
      <c r="P652" s="290"/>
      <c r="Q652" s="290"/>
    </row>
    <row r="653" spans="1:17" ht="12" customHeight="1">
      <c r="A653" s="290"/>
      <c r="B653" s="290"/>
      <c r="C653" s="290"/>
      <c r="D653" s="291"/>
      <c r="E653" s="291"/>
      <c r="F653" s="291"/>
      <c r="G653" s="291"/>
      <c r="H653" s="290"/>
      <c r="I653" s="290"/>
      <c r="J653" s="290"/>
      <c r="K653" s="290"/>
      <c r="L653" s="292"/>
      <c r="M653" s="292"/>
      <c r="N653" s="292"/>
      <c r="O653" s="290"/>
      <c r="P653" s="290"/>
      <c r="Q653" s="290"/>
    </row>
    <row r="654" spans="1:17" ht="12" customHeight="1">
      <c r="A654" s="290"/>
      <c r="B654" s="290"/>
      <c r="C654" s="290"/>
      <c r="D654" s="291"/>
      <c r="E654" s="291"/>
      <c r="F654" s="291"/>
      <c r="G654" s="291"/>
      <c r="H654" s="290"/>
      <c r="I654" s="290"/>
      <c r="J654" s="290"/>
      <c r="K654" s="290"/>
      <c r="L654" s="292"/>
      <c r="M654" s="292"/>
      <c r="N654" s="292"/>
      <c r="O654" s="290"/>
      <c r="P654" s="290"/>
      <c r="Q654" s="290"/>
    </row>
    <row r="655" spans="1:17" ht="12" customHeight="1">
      <c r="A655" s="290"/>
      <c r="B655" s="290"/>
      <c r="C655" s="290"/>
      <c r="D655" s="291"/>
      <c r="E655" s="291"/>
      <c r="F655" s="291"/>
      <c r="G655" s="291"/>
      <c r="H655" s="290"/>
      <c r="I655" s="290"/>
      <c r="J655" s="290"/>
      <c r="K655" s="290"/>
      <c r="L655" s="292"/>
      <c r="M655" s="292"/>
      <c r="N655" s="292"/>
      <c r="O655" s="290"/>
      <c r="P655" s="290"/>
      <c r="Q655" s="290"/>
    </row>
    <row r="656" spans="1:17" ht="12" customHeight="1">
      <c r="A656" s="290"/>
      <c r="B656" s="290"/>
      <c r="C656" s="290"/>
      <c r="D656" s="291"/>
      <c r="E656" s="291"/>
      <c r="F656" s="291"/>
      <c r="G656" s="291"/>
      <c r="H656" s="290"/>
      <c r="I656" s="290"/>
      <c r="J656" s="290"/>
      <c r="K656" s="290"/>
      <c r="L656" s="292"/>
      <c r="M656" s="292"/>
      <c r="N656" s="292"/>
      <c r="O656" s="290"/>
      <c r="P656" s="290"/>
      <c r="Q656" s="290"/>
    </row>
    <row r="657" spans="1:17" ht="12" customHeight="1">
      <c r="A657" s="290"/>
      <c r="B657" s="290"/>
      <c r="C657" s="290"/>
      <c r="D657" s="291"/>
      <c r="E657" s="291"/>
      <c r="F657" s="291"/>
      <c r="G657" s="291"/>
      <c r="H657" s="290"/>
      <c r="I657" s="290"/>
      <c r="J657" s="290"/>
      <c r="K657" s="290"/>
      <c r="L657" s="292"/>
      <c r="M657" s="292"/>
      <c r="N657" s="292"/>
      <c r="O657" s="290"/>
      <c r="P657" s="290"/>
      <c r="Q657" s="290"/>
    </row>
    <row r="658" spans="1:17" ht="12" customHeight="1">
      <c r="A658" s="290"/>
      <c r="B658" s="290"/>
      <c r="C658" s="290"/>
      <c r="D658" s="291"/>
      <c r="E658" s="291"/>
      <c r="F658" s="291"/>
      <c r="G658" s="291"/>
      <c r="H658" s="290"/>
      <c r="I658" s="290"/>
      <c r="J658" s="290"/>
      <c r="K658" s="290"/>
      <c r="L658" s="292"/>
      <c r="M658" s="292"/>
      <c r="N658" s="292"/>
      <c r="O658" s="290"/>
      <c r="P658" s="290"/>
      <c r="Q658" s="290"/>
    </row>
    <row r="659" spans="1:17" ht="12" customHeight="1">
      <c r="A659" s="290"/>
      <c r="B659" s="290"/>
      <c r="C659" s="290"/>
      <c r="D659" s="291"/>
      <c r="E659" s="291"/>
      <c r="F659" s="291"/>
      <c r="G659" s="291"/>
      <c r="H659" s="290"/>
      <c r="I659" s="290"/>
      <c r="J659" s="290"/>
      <c r="K659" s="290"/>
      <c r="L659" s="292"/>
      <c r="M659" s="292"/>
      <c r="N659" s="292"/>
      <c r="O659" s="290"/>
      <c r="P659" s="290"/>
      <c r="Q659" s="290"/>
    </row>
    <row r="660" spans="1:17" ht="12" customHeight="1">
      <c r="A660" s="290"/>
      <c r="B660" s="290"/>
      <c r="C660" s="290"/>
      <c r="D660" s="291"/>
      <c r="E660" s="291"/>
      <c r="F660" s="291"/>
      <c r="G660" s="291"/>
      <c r="H660" s="290"/>
      <c r="I660" s="290"/>
      <c r="J660" s="290"/>
      <c r="K660" s="290"/>
      <c r="L660" s="292"/>
      <c r="M660" s="292"/>
      <c r="N660" s="292"/>
      <c r="O660" s="290"/>
      <c r="P660" s="290"/>
      <c r="Q660" s="290"/>
    </row>
    <row r="661" spans="1:17" ht="12" customHeight="1">
      <c r="A661" s="290"/>
      <c r="B661" s="290"/>
      <c r="C661" s="290"/>
      <c r="D661" s="291"/>
      <c r="E661" s="291"/>
      <c r="F661" s="291"/>
      <c r="G661" s="291"/>
      <c r="H661" s="290"/>
      <c r="I661" s="290"/>
      <c r="J661" s="290"/>
      <c r="K661" s="290"/>
      <c r="L661" s="292"/>
      <c r="M661" s="292"/>
      <c r="N661" s="292"/>
      <c r="O661" s="290"/>
      <c r="P661" s="290"/>
      <c r="Q661" s="290"/>
    </row>
    <row r="662" spans="1:17" ht="12" customHeight="1">
      <c r="A662" s="290"/>
      <c r="B662" s="290"/>
      <c r="C662" s="290"/>
      <c r="D662" s="291"/>
      <c r="E662" s="291"/>
      <c r="F662" s="291"/>
      <c r="G662" s="291"/>
      <c r="H662" s="290"/>
      <c r="I662" s="290"/>
      <c r="J662" s="290"/>
      <c r="K662" s="290"/>
      <c r="L662" s="292"/>
      <c r="M662" s="292"/>
      <c r="N662" s="292"/>
      <c r="O662" s="290"/>
      <c r="P662" s="290"/>
      <c r="Q662" s="290"/>
    </row>
    <row r="663" spans="1:17" ht="12" customHeight="1">
      <c r="A663" s="290"/>
      <c r="B663" s="290"/>
      <c r="C663" s="290"/>
      <c r="D663" s="291"/>
      <c r="E663" s="291"/>
      <c r="F663" s="291"/>
      <c r="G663" s="291"/>
      <c r="H663" s="290"/>
      <c r="I663" s="290"/>
      <c r="J663" s="290"/>
      <c r="K663" s="290"/>
      <c r="L663" s="292"/>
      <c r="M663" s="292"/>
      <c r="N663" s="292"/>
      <c r="O663" s="290"/>
      <c r="P663" s="290"/>
      <c r="Q663" s="290"/>
    </row>
    <row r="664" spans="1:17" ht="12" customHeight="1">
      <c r="A664" s="290"/>
      <c r="B664" s="290"/>
      <c r="C664" s="290"/>
      <c r="D664" s="291"/>
      <c r="E664" s="291"/>
      <c r="F664" s="291"/>
      <c r="G664" s="291"/>
      <c r="H664" s="290"/>
      <c r="I664" s="290"/>
      <c r="J664" s="290"/>
      <c r="K664" s="290"/>
      <c r="L664" s="292"/>
      <c r="M664" s="292"/>
      <c r="N664" s="292"/>
      <c r="O664" s="290"/>
      <c r="P664" s="290"/>
      <c r="Q664" s="290"/>
    </row>
    <row r="665" spans="1:17" ht="12" customHeight="1">
      <c r="A665" s="290"/>
      <c r="B665" s="290"/>
      <c r="C665" s="290"/>
      <c r="D665" s="291"/>
      <c r="E665" s="291"/>
      <c r="F665" s="291"/>
      <c r="G665" s="291"/>
      <c r="H665" s="290"/>
      <c r="I665" s="290"/>
      <c r="J665" s="290"/>
      <c r="K665" s="290"/>
      <c r="L665" s="292"/>
      <c r="M665" s="292"/>
      <c r="N665" s="292"/>
      <c r="O665" s="290"/>
      <c r="P665" s="290"/>
      <c r="Q665" s="290"/>
    </row>
    <row r="666" spans="1:17" ht="12" customHeight="1">
      <c r="A666" s="290"/>
      <c r="B666" s="290"/>
      <c r="C666" s="290"/>
      <c r="D666" s="291"/>
      <c r="E666" s="291"/>
      <c r="F666" s="291"/>
      <c r="G666" s="291"/>
      <c r="H666" s="290"/>
      <c r="I666" s="290"/>
      <c r="J666" s="290"/>
      <c r="K666" s="290"/>
      <c r="L666" s="292"/>
      <c r="M666" s="292"/>
      <c r="N666" s="292"/>
      <c r="O666" s="290"/>
      <c r="P666" s="290"/>
      <c r="Q666" s="290"/>
    </row>
    <row r="667" spans="1:17" ht="12" customHeight="1">
      <c r="A667" s="290"/>
      <c r="B667" s="290"/>
      <c r="C667" s="290"/>
      <c r="D667" s="291"/>
      <c r="E667" s="291"/>
      <c r="F667" s="291"/>
      <c r="G667" s="291"/>
      <c r="H667" s="290"/>
      <c r="I667" s="290"/>
      <c r="J667" s="290"/>
      <c r="K667" s="290"/>
      <c r="L667" s="292"/>
      <c r="M667" s="292"/>
      <c r="N667" s="292"/>
      <c r="O667" s="290"/>
      <c r="P667" s="290"/>
      <c r="Q667" s="290"/>
    </row>
    <row r="668" spans="1:17" ht="12" customHeight="1">
      <c r="A668" s="290"/>
      <c r="B668" s="290"/>
      <c r="C668" s="290"/>
      <c r="D668" s="291"/>
      <c r="E668" s="291"/>
      <c r="F668" s="291"/>
      <c r="G668" s="291"/>
      <c r="H668" s="290"/>
      <c r="I668" s="290"/>
      <c r="J668" s="290"/>
      <c r="K668" s="290"/>
      <c r="L668" s="292"/>
      <c r="M668" s="292"/>
      <c r="N668" s="292"/>
      <c r="O668" s="290"/>
      <c r="P668" s="290"/>
      <c r="Q668" s="290"/>
    </row>
    <row r="669" spans="1:17" ht="12" customHeight="1">
      <c r="A669" s="290"/>
      <c r="B669" s="290"/>
      <c r="C669" s="290"/>
      <c r="D669" s="291"/>
      <c r="E669" s="291"/>
      <c r="F669" s="291"/>
      <c r="G669" s="291"/>
      <c r="H669" s="290"/>
      <c r="I669" s="290"/>
      <c r="J669" s="290"/>
      <c r="K669" s="290"/>
      <c r="L669" s="292"/>
      <c r="M669" s="292"/>
      <c r="N669" s="292"/>
      <c r="O669" s="290"/>
      <c r="P669" s="290"/>
      <c r="Q669" s="290"/>
    </row>
    <row r="670" spans="1:17" ht="12" customHeight="1">
      <c r="A670" s="290"/>
      <c r="B670" s="290"/>
      <c r="C670" s="290"/>
      <c r="D670" s="291"/>
      <c r="E670" s="291"/>
      <c r="F670" s="291"/>
      <c r="G670" s="291"/>
      <c r="H670" s="290"/>
      <c r="I670" s="290"/>
      <c r="J670" s="290"/>
      <c r="K670" s="290"/>
      <c r="L670" s="292"/>
      <c r="M670" s="292"/>
      <c r="N670" s="292"/>
      <c r="O670" s="290"/>
      <c r="P670" s="290"/>
      <c r="Q670" s="290"/>
    </row>
    <row r="671" spans="1:17" ht="12" customHeight="1">
      <c r="A671" s="290"/>
      <c r="B671" s="290"/>
      <c r="C671" s="290"/>
      <c r="D671" s="291"/>
      <c r="E671" s="291"/>
      <c r="F671" s="291"/>
      <c r="G671" s="291"/>
      <c r="H671" s="290"/>
      <c r="I671" s="290"/>
      <c r="J671" s="290"/>
      <c r="K671" s="290"/>
      <c r="L671" s="292"/>
      <c r="M671" s="292"/>
      <c r="N671" s="292"/>
      <c r="O671" s="290"/>
      <c r="P671" s="290"/>
      <c r="Q671" s="290"/>
    </row>
    <row r="672" spans="1:17" ht="12" customHeight="1">
      <c r="A672" s="290"/>
      <c r="B672" s="290"/>
      <c r="C672" s="290"/>
      <c r="D672" s="291"/>
      <c r="E672" s="291"/>
      <c r="F672" s="291"/>
      <c r="G672" s="291"/>
      <c r="H672" s="290"/>
      <c r="I672" s="290"/>
      <c r="J672" s="290"/>
      <c r="K672" s="290"/>
      <c r="L672" s="292"/>
      <c r="M672" s="292"/>
      <c r="N672" s="292"/>
      <c r="O672" s="290"/>
      <c r="P672" s="290"/>
      <c r="Q672" s="290"/>
    </row>
    <row r="673" spans="1:17" ht="12" customHeight="1">
      <c r="A673" s="290"/>
      <c r="B673" s="290"/>
      <c r="C673" s="290"/>
      <c r="D673" s="291"/>
      <c r="E673" s="291"/>
      <c r="F673" s="291"/>
      <c r="G673" s="291"/>
      <c r="H673" s="290"/>
      <c r="I673" s="290"/>
      <c r="J673" s="290"/>
      <c r="K673" s="290"/>
      <c r="L673" s="292"/>
      <c r="M673" s="292"/>
      <c r="N673" s="292"/>
      <c r="O673" s="290"/>
      <c r="P673" s="290"/>
      <c r="Q673" s="290"/>
    </row>
    <row r="674" spans="1:17" ht="12" customHeight="1">
      <c r="A674" s="290"/>
      <c r="B674" s="290"/>
      <c r="C674" s="290"/>
      <c r="D674" s="291"/>
      <c r="E674" s="291"/>
      <c r="F674" s="291"/>
      <c r="G674" s="291"/>
      <c r="H674" s="290"/>
      <c r="I674" s="290"/>
      <c r="J674" s="290"/>
      <c r="K674" s="290"/>
      <c r="L674" s="292"/>
      <c r="M674" s="292"/>
      <c r="N674" s="292"/>
      <c r="O674" s="290"/>
      <c r="P674" s="290"/>
      <c r="Q674" s="290"/>
    </row>
    <row r="675" spans="1:17" ht="12" customHeight="1">
      <c r="A675" s="290"/>
      <c r="B675" s="290"/>
      <c r="C675" s="290"/>
      <c r="D675" s="291"/>
      <c r="E675" s="291"/>
      <c r="F675" s="291"/>
      <c r="G675" s="291"/>
      <c r="H675" s="290"/>
      <c r="I675" s="290"/>
      <c r="J675" s="290"/>
      <c r="K675" s="290"/>
      <c r="L675" s="292"/>
      <c r="M675" s="292"/>
      <c r="N675" s="292"/>
      <c r="O675" s="290"/>
      <c r="P675" s="290"/>
      <c r="Q675" s="290"/>
    </row>
    <row r="676" spans="1:17" ht="12" customHeight="1">
      <c r="A676" s="290"/>
      <c r="B676" s="290"/>
      <c r="C676" s="290"/>
      <c r="D676" s="291"/>
      <c r="E676" s="291"/>
      <c r="F676" s="291"/>
      <c r="G676" s="291"/>
      <c r="H676" s="290"/>
      <c r="I676" s="290"/>
      <c r="J676" s="290"/>
      <c r="K676" s="290"/>
      <c r="L676" s="292"/>
      <c r="M676" s="292"/>
      <c r="N676" s="292"/>
      <c r="O676" s="290"/>
      <c r="P676" s="290"/>
      <c r="Q676" s="290"/>
    </row>
    <row r="677" spans="1:17" ht="12" customHeight="1">
      <c r="A677" s="290"/>
      <c r="B677" s="290"/>
      <c r="C677" s="290"/>
      <c r="D677" s="291"/>
      <c r="E677" s="291"/>
      <c r="F677" s="291"/>
      <c r="G677" s="291"/>
      <c r="H677" s="290"/>
      <c r="I677" s="290"/>
      <c r="J677" s="290"/>
      <c r="K677" s="290"/>
      <c r="L677" s="292"/>
      <c r="M677" s="292"/>
      <c r="N677" s="292"/>
      <c r="O677" s="290"/>
      <c r="P677" s="290"/>
      <c r="Q677" s="290"/>
    </row>
    <row r="678" spans="1:17" ht="12" customHeight="1">
      <c r="A678" s="290"/>
      <c r="B678" s="290"/>
      <c r="C678" s="290"/>
      <c r="D678" s="291"/>
      <c r="E678" s="291"/>
      <c r="F678" s="291"/>
      <c r="G678" s="291"/>
      <c r="H678" s="290"/>
      <c r="I678" s="290"/>
      <c r="J678" s="290"/>
      <c r="K678" s="290"/>
      <c r="L678" s="292"/>
      <c r="M678" s="292"/>
      <c r="N678" s="292"/>
      <c r="O678" s="290"/>
      <c r="P678" s="290"/>
      <c r="Q678" s="290"/>
    </row>
    <row r="679" spans="1:17" ht="12" customHeight="1">
      <c r="A679" s="290"/>
      <c r="B679" s="290"/>
      <c r="C679" s="290"/>
      <c r="D679" s="291"/>
      <c r="E679" s="291"/>
      <c r="F679" s="291"/>
      <c r="G679" s="291"/>
      <c r="H679" s="290"/>
      <c r="I679" s="290"/>
      <c r="J679" s="290"/>
      <c r="K679" s="290"/>
      <c r="L679" s="292"/>
      <c r="M679" s="292"/>
      <c r="N679" s="292"/>
      <c r="O679" s="290"/>
      <c r="P679" s="290"/>
      <c r="Q679" s="290"/>
    </row>
    <row r="680" spans="1:17" ht="12" customHeight="1">
      <c r="A680" s="290"/>
      <c r="B680" s="290"/>
      <c r="C680" s="290"/>
      <c r="D680" s="291"/>
      <c r="E680" s="291"/>
      <c r="F680" s="291"/>
      <c r="G680" s="291"/>
      <c r="H680" s="290"/>
      <c r="I680" s="290"/>
      <c r="J680" s="290"/>
      <c r="K680" s="290"/>
      <c r="L680" s="292"/>
      <c r="M680" s="292"/>
      <c r="N680" s="292"/>
      <c r="O680" s="290"/>
      <c r="P680" s="290"/>
      <c r="Q680" s="290"/>
    </row>
    <row r="681" spans="1:17" ht="12" customHeight="1">
      <c r="A681" s="290"/>
      <c r="B681" s="290"/>
      <c r="C681" s="290"/>
      <c r="D681" s="291"/>
      <c r="E681" s="291"/>
      <c r="F681" s="291"/>
      <c r="G681" s="291"/>
      <c r="H681" s="290"/>
      <c r="I681" s="290"/>
      <c r="J681" s="290"/>
      <c r="K681" s="290"/>
      <c r="L681" s="292"/>
      <c r="M681" s="292"/>
      <c r="N681" s="292"/>
      <c r="O681" s="290"/>
      <c r="P681" s="290"/>
      <c r="Q681" s="290"/>
    </row>
    <row r="682" spans="1:17" ht="12" customHeight="1">
      <c r="A682" s="290"/>
      <c r="B682" s="290"/>
      <c r="C682" s="290"/>
      <c r="D682" s="291"/>
      <c r="E682" s="291"/>
      <c r="F682" s="291"/>
      <c r="G682" s="291"/>
      <c r="H682" s="290"/>
      <c r="I682" s="290"/>
      <c r="J682" s="290"/>
      <c r="K682" s="290"/>
      <c r="L682" s="292"/>
      <c r="M682" s="292"/>
      <c r="N682" s="292"/>
      <c r="O682" s="290"/>
      <c r="P682" s="290"/>
      <c r="Q682" s="290"/>
    </row>
    <row r="683" spans="1:17" ht="12" customHeight="1">
      <c r="A683" s="290"/>
      <c r="B683" s="290"/>
      <c r="C683" s="290"/>
      <c r="D683" s="291"/>
      <c r="E683" s="291"/>
      <c r="F683" s="291"/>
      <c r="G683" s="291"/>
      <c r="H683" s="290"/>
      <c r="I683" s="290"/>
      <c r="J683" s="290"/>
      <c r="K683" s="290"/>
      <c r="L683" s="292"/>
      <c r="M683" s="292"/>
      <c r="N683" s="292"/>
      <c r="O683" s="290"/>
      <c r="P683" s="290"/>
      <c r="Q683" s="290"/>
    </row>
    <row r="684" spans="1:17" ht="12" customHeight="1">
      <c r="A684" s="290"/>
      <c r="B684" s="290"/>
      <c r="C684" s="290"/>
      <c r="D684" s="291"/>
      <c r="E684" s="291"/>
      <c r="F684" s="291"/>
      <c r="G684" s="291"/>
      <c r="H684" s="290"/>
      <c r="I684" s="290"/>
      <c r="J684" s="290"/>
      <c r="K684" s="290"/>
      <c r="L684" s="292"/>
      <c r="M684" s="292"/>
      <c r="N684" s="292"/>
      <c r="O684" s="290"/>
      <c r="P684" s="290"/>
      <c r="Q684" s="290"/>
    </row>
    <row r="685" spans="1:17" ht="12" customHeight="1">
      <c r="A685" s="290"/>
      <c r="B685" s="290"/>
      <c r="C685" s="290"/>
      <c r="D685" s="291"/>
      <c r="E685" s="291"/>
      <c r="F685" s="291"/>
      <c r="G685" s="291"/>
      <c r="H685" s="290"/>
      <c r="I685" s="290"/>
      <c r="J685" s="290"/>
      <c r="K685" s="290"/>
      <c r="L685" s="292"/>
      <c r="M685" s="292"/>
      <c r="N685" s="292"/>
      <c r="O685" s="290"/>
      <c r="P685" s="290"/>
      <c r="Q685" s="290"/>
    </row>
    <row r="686" spans="1:17" ht="12" customHeight="1">
      <c r="A686" s="290"/>
      <c r="B686" s="290"/>
      <c r="C686" s="290"/>
      <c r="D686" s="291"/>
      <c r="E686" s="291"/>
      <c r="F686" s="291"/>
      <c r="G686" s="291"/>
      <c r="H686" s="290"/>
      <c r="I686" s="290"/>
      <c r="J686" s="290"/>
      <c r="K686" s="290"/>
      <c r="L686" s="292"/>
      <c r="M686" s="292"/>
      <c r="N686" s="292"/>
      <c r="O686" s="290"/>
      <c r="P686" s="290"/>
      <c r="Q686" s="290"/>
    </row>
    <row r="687" spans="1:17" ht="12" customHeight="1">
      <c r="A687" s="290"/>
      <c r="B687" s="290"/>
      <c r="C687" s="290"/>
      <c r="D687" s="291"/>
      <c r="E687" s="291"/>
      <c r="F687" s="291"/>
      <c r="G687" s="291"/>
      <c r="H687" s="290"/>
      <c r="I687" s="290"/>
      <c r="J687" s="290"/>
      <c r="K687" s="290"/>
      <c r="L687" s="292"/>
      <c r="M687" s="292"/>
      <c r="N687" s="292"/>
      <c r="O687" s="290"/>
      <c r="P687" s="290"/>
      <c r="Q687" s="290"/>
    </row>
    <row r="688" spans="1:17" ht="12" customHeight="1">
      <c r="A688" s="290"/>
      <c r="B688" s="290"/>
      <c r="C688" s="290"/>
      <c r="D688" s="291"/>
      <c r="E688" s="291"/>
      <c r="F688" s="291"/>
      <c r="G688" s="291"/>
      <c r="H688" s="290"/>
      <c r="I688" s="290"/>
      <c r="J688" s="290"/>
      <c r="K688" s="290"/>
      <c r="L688" s="292"/>
      <c r="M688" s="292"/>
      <c r="N688" s="292"/>
      <c r="O688" s="290"/>
      <c r="P688" s="290"/>
      <c r="Q688" s="290"/>
    </row>
    <row r="689" spans="1:17" ht="12" customHeight="1">
      <c r="A689" s="290"/>
      <c r="B689" s="290"/>
      <c r="C689" s="290"/>
      <c r="D689" s="291"/>
      <c r="E689" s="291"/>
      <c r="F689" s="291"/>
      <c r="G689" s="291"/>
      <c r="H689" s="290"/>
      <c r="I689" s="290"/>
      <c r="J689" s="290"/>
      <c r="K689" s="290"/>
      <c r="L689" s="292"/>
      <c r="M689" s="292"/>
      <c r="N689" s="292"/>
      <c r="O689" s="290"/>
      <c r="P689" s="290"/>
      <c r="Q689" s="290"/>
    </row>
    <row r="690" spans="1:17" ht="12" customHeight="1">
      <c r="A690" s="290"/>
      <c r="B690" s="290"/>
      <c r="C690" s="290"/>
      <c r="D690" s="291"/>
      <c r="E690" s="291"/>
      <c r="F690" s="291"/>
      <c r="G690" s="291"/>
      <c r="H690" s="290"/>
      <c r="I690" s="290"/>
      <c r="J690" s="290"/>
      <c r="K690" s="290"/>
      <c r="L690" s="292"/>
      <c r="M690" s="292"/>
      <c r="N690" s="292"/>
      <c r="O690" s="290"/>
      <c r="P690" s="290"/>
      <c r="Q690" s="290"/>
    </row>
    <row r="691" spans="1:17" ht="12" customHeight="1">
      <c r="A691" s="290"/>
      <c r="B691" s="290"/>
      <c r="C691" s="290"/>
      <c r="D691" s="291"/>
      <c r="E691" s="291"/>
      <c r="F691" s="291"/>
      <c r="G691" s="291"/>
      <c r="H691" s="290"/>
      <c r="I691" s="290"/>
      <c r="J691" s="290"/>
      <c r="K691" s="290"/>
      <c r="L691" s="292"/>
      <c r="M691" s="292"/>
      <c r="N691" s="292"/>
      <c r="O691" s="290"/>
      <c r="P691" s="290"/>
      <c r="Q691" s="290"/>
    </row>
    <row r="692" spans="1:17" ht="12" customHeight="1">
      <c r="A692" s="290"/>
      <c r="B692" s="290"/>
      <c r="C692" s="290"/>
      <c r="D692" s="291"/>
      <c r="E692" s="291"/>
      <c r="F692" s="291"/>
      <c r="G692" s="291"/>
      <c r="H692" s="290"/>
      <c r="I692" s="290"/>
      <c r="J692" s="290"/>
      <c r="K692" s="290"/>
      <c r="L692" s="292"/>
      <c r="M692" s="292"/>
      <c r="N692" s="292"/>
      <c r="O692" s="290"/>
      <c r="P692" s="290"/>
      <c r="Q692" s="290"/>
    </row>
    <row r="693" spans="1:17" ht="12" customHeight="1">
      <c r="A693" s="290"/>
      <c r="B693" s="290"/>
      <c r="C693" s="290"/>
      <c r="D693" s="291"/>
      <c r="E693" s="291"/>
      <c r="F693" s="291"/>
      <c r="G693" s="291"/>
      <c r="H693" s="290"/>
      <c r="I693" s="290"/>
      <c r="J693" s="290"/>
      <c r="K693" s="290"/>
      <c r="L693" s="292"/>
      <c r="M693" s="292"/>
      <c r="N693" s="292"/>
      <c r="O693" s="290"/>
      <c r="P693" s="290"/>
      <c r="Q693" s="290"/>
    </row>
    <row r="694" spans="1:17" ht="12" customHeight="1">
      <c r="A694" s="290"/>
      <c r="B694" s="290"/>
      <c r="C694" s="290"/>
      <c r="D694" s="291"/>
      <c r="E694" s="291"/>
      <c r="F694" s="291"/>
      <c r="G694" s="291"/>
      <c r="H694" s="290"/>
      <c r="I694" s="290"/>
      <c r="J694" s="290"/>
      <c r="K694" s="290"/>
      <c r="L694" s="292"/>
      <c r="M694" s="292"/>
      <c r="N694" s="292"/>
      <c r="O694" s="290"/>
      <c r="P694" s="290"/>
      <c r="Q694" s="290"/>
    </row>
    <row r="695" spans="1:17" ht="12" customHeight="1">
      <c r="A695" s="290"/>
      <c r="B695" s="290"/>
      <c r="C695" s="290"/>
      <c r="D695" s="291"/>
      <c r="E695" s="291"/>
      <c r="F695" s="291"/>
      <c r="G695" s="291"/>
      <c r="H695" s="290"/>
      <c r="I695" s="290"/>
      <c r="J695" s="290"/>
      <c r="K695" s="290"/>
      <c r="L695" s="292"/>
      <c r="M695" s="292"/>
      <c r="N695" s="292"/>
      <c r="O695" s="290"/>
      <c r="P695" s="290"/>
      <c r="Q695" s="290"/>
    </row>
    <row r="696" spans="1:17" ht="12" customHeight="1">
      <c r="A696" s="290"/>
      <c r="B696" s="290"/>
      <c r="C696" s="290"/>
      <c r="D696" s="291"/>
      <c r="E696" s="291"/>
      <c r="F696" s="291"/>
      <c r="G696" s="291"/>
      <c r="H696" s="290"/>
      <c r="I696" s="290"/>
      <c r="J696" s="290"/>
      <c r="K696" s="290"/>
      <c r="L696" s="292"/>
      <c r="M696" s="292"/>
      <c r="N696" s="292"/>
      <c r="O696" s="290"/>
      <c r="P696" s="290"/>
      <c r="Q696" s="290"/>
    </row>
    <row r="697" spans="1:17" ht="12" customHeight="1">
      <c r="A697" s="290"/>
      <c r="B697" s="290"/>
      <c r="C697" s="290"/>
      <c r="D697" s="291"/>
      <c r="E697" s="291"/>
      <c r="F697" s="291"/>
      <c r="G697" s="291"/>
      <c r="H697" s="290"/>
      <c r="I697" s="290"/>
      <c r="J697" s="290"/>
      <c r="K697" s="290"/>
      <c r="L697" s="292"/>
      <c r="M697" s="292"/>
      <c r="N697" s="292"/>
      <c r="O697" s="290"/>
      <c r="P697" s="290"/>
      <c r="Q697" s="290"/>
    </row>
    <row r="698" spans="1:17" ht="12" customHeight="1">
      <c r="A698" s="290"/>
      <c r="B698" s="290"/>
      <c r="C698" s="290"/>
      <c r="D698" s="291"/>
      <c r="E698" s="291"/>
      <c r="F698" s="291"/>
      <c r="G698" s="291"/>
      <c r="H698" s="290"/>
      <c r="I698" s="290"/>
      <c r="J698" s="290"/>
      <c r="K698" s="290"/>
      <c r="L698" s="292"/>
      <c r="M698" s="292"/>
      <c r="N698" s="292"/>
      <c r="O698" s="290"/>
      <c r="P698" s="290"/>
      <c r="Q698" s="290"/>
    </row>
    <row r="699" spans="1:17" ht="12" customHeight="1">
      <c r="A699" s="290"/>
      <c r="B699" s="290"/>
      <c r="C699" s="290"/>
      <c r="D699" s="291"/>
      <c r="E699" s="291"/>
      <c r="F699" s="291"/>
      <c r="G699" s="291"/>
      <c r="H699" s="290"/>
      <c r="I699" s="290"/>
      <c r="J699" s="290"/>
      <c r="K699" s="290"/>
      <c r="L699" s="292"/>
      <c r="M699" s="292"/>
      <c r="N699" s="292"/>
      <c r="O699" s="290"/>
      <c r="P699" s="290"/>
      <c r="Q699" s="290"/>
    </row>
    <row r="700" spans="1:17" ht="12" customHeight="1">
      <c r="A700" s="290"/>
      <c r="B700" s="290"/>
      <c r="C700" s="290"/>
      <c r="D700" s="291"/>
      <c r="E700" s="291"/>
      <c r="F700" s="291"/>
      <c r="G700" s="291"/>
      <c r="H700" s="290"/>
      <c r="I700" s="290"/>
      <c r="J700" s="290"/>
      <c r="K700" s="290"/>
      <c r="L700" s="292"/>
      <c r="M700" s="292"/>
      <c r="N700" s="292"/>
      <c r="O700" s="290"/>
      <c r="P700" s="290"/>
      <c r="Q700" s="290"/>
    </row>
    <row r="701" spans="1:17" ht="12" customHeight="1">
      <c r="A701" s="290"/>
      <c r="B701" s="290"/>
      <c r="C701" s="290"/>
      <c r="D701" s="291"/>
      <c r="E701" s="291"/>
      <c r="F701" s="291"/>
      <c r="G701" s="291"/>
      <c r="H701" s="290"/>
      <c r="I701" s="290"/>
      <c r="J701" s="290"/>
      <c r="K701" s="290"/>
      <c r="L701" s="292"/>
      <c r="M701" s="292"/>
      <c r="N701" s="292"/>
      <c r="O701" s="290"/>
      <c r="P701" s="290"/>
      <c r="Q701" s="290"/>
    </row>
    <row r="702" spans="1:17" ht="12" customHeight="1">
      <c r="A702" s="290"/>
      <c r="B702" s="290"/>
      <c r="C702" s="290"/>
      <c r="D702" s="291"/>
      <c r="E702" s="291"/>
      <c r="F702" s="291"/>
      <c r="G702" s="291"/>
      <c r="H702" s="290"/>
      <c r="I702" s="290"/>
      <c r="J702" s="290"/>
      <c r="K702" s="290"/>
      <c r="L702" s="292"/>
      <c r="M702" s="292"/>
      <c r="N702" s="292"/>
      <c r="O702" s="290"/>
      <c r="P702" s="290"/>
      <c r="Q702" s="290"/>
    </row>
    <row r="703" spans="1:17" ht="12" customHeight="1">
      <c r="A703" s="290"/>
      <c r="B703" s="290"/>
      <c r="C703" s="290"/>
      <c r="D703" s="291"/>
      <c r="E703" s="291"/>
      <c r="F703" s="291"/>
      <c r="G703" s="291"/>
      <c r="H703" s="290"/>
      <c r="I703" s="290"/>
      <c r="J703" s="290"/>
      <c r="K703" s="290"/>
      <c r="L703" s="292"/>
      <c r="M703" s="292"/>
      <c r="N703" s="292"/>
      <c r="O703" s="290"/>
      <c r="P703" s="290"/>
      <c r="Q703" s="290"/>
    </row>
    <row r="704" spans="1:17" ht="12" customHeight="1">
      <c r="A704" s="290"/>
      <c r="B704" s="290"/>
      <c r="C704" s="290"/>
      <c r="D704" s="291"/>
      <c r="E704" s="291"/>
      <c r="F704" s="291"/>
      <c r="G704" s="291"/>
      <c r="H704" s="290"/>
      <c r="I704" s="290"/>
      <c r="J704" s="290"/>
      <c r="K704" s="290"/>
      <c r="L704" s="292"/>
      <c r="M704" s="292"/>
      <c r="N704" s="292"/>
      <c r="O704" s="290"/>
      <c r="P704" s="290"/>
      <c r="Q704" s="290"/>
    </row>
    <row r="705" spans="1:17" ht="12" customHeight="1">
      <c r="A705" s="290"/>
      <c r="B705" s="290"/>
      <c r="C705" s="290"/>
      <c r="D705" s="291"/>
      <c r="E705" s="291"/>
      <c r="F705" s="291"/>
      <c r="G705" s="291"/>
      <c r="H705" s="290"/>
      <c r="I705" s="290"/>
      <c r="J705" s="290"/>
      <c r="K705" s="290"/>
      <c r="L705" s="292"/>
      <c r="M705" s="292"/>
      <c r="N705" s="292"/>
      <c r="O705" s="290"/>
      <c r="P705" s="290"/>
      <c r="Q705" s="290"/>
    </row>
    <row r="706" spans="1:17" ht="12" customHeight="1">
      <c r="A706" s="290"/>
      <c r="B706" s="290"/>
      <c r="C706" s="290"/>
      <c r="D706" s="291"/>
      <c r="E706" s="291"/>
      <c r="F706" s="291"/>
      <c r="G706" s="291"/>
      <c r="H706" s="290"/>
      <c r="I706" s="290"/>
      <c r="J706" s="290"/>
      <c r="K706" s="290"/>
      <c r="L706" s="292"/>
      <c r="M706" s="292"/>
      <c r="N706" s="292"/>
      <c r="O706" s="290"/>
      <c r="P706" s="290"/>
      <c r="Q706" s="290"/>
    </row>
    <row r="707" spans="1:17" ht="12" customHeight="1">
      <c r="A707" s="290"/>
      <c r="B707" s="290"/>
      <c r="C707" s="290"/>
      <c r="D707" s="291"/>
      <c r="E707" s="291"/>
      <c r="F707" s="291"/>
      <c r="G707" s="291"/>
      <c r="H707" s="290"/>
      <c r="I707" s="290"/>
      <c r="J707" s="290"/>
      <c r="K707" s="290"/>
      <c r="L707" s="292"/>
      <c r="M707" s="292"/>
      <c r="N707" s="292"/>
      <c r="O707" s="290"/>
      <c r="P707" s="290"/>
      <c r="Q707" s="290"/>
    </row>
    <row r="708" spans="1:17" ht="12" customHeight="1">
      <c r="A708" s="290"/>
      <c r="B708" s="290"/>
      <c r="C708" s="290"/>
      <c r="D708" s="291"/>
      <c r="E708" s="291"/>
      <c r="F708" s="291"/>
      <c r="G708" s="291"/>
      <c r="H708" s="290"/>
      <c r="I708" s="290"/>
      <c r="J708" s="290"/>
      <c r="K708" s="290"/>
      <c r="L708" s="292"/>
      <c r="M708" s="292"/>
      <c r="N708" s="292"/>
      <c r="O708" s="290"/>
      <c r="P708" s="290"/>
      <c r="Q708" s="290"/>
    </row>
    <row r="709" spans="1:17" ht="12" customHeight="1">
      <c r="A709" s="290"/>
      <c r="B709" s="290"/>
      <c r="C709" s="290"/>
      <c r="D709" s="291"/>
      <c r="E709" s="291"/>
      <c r="F709" s="291"/>
      <c r="G709" s="291"/>
      <c r="H709" s="290"/>
      <c r="I709" s="290"/>
      <c r="J709" s="290"/>
      <c r="K709" s="290"/>
      <c r="L709" s="292"/>
      <c r="M709" s="292"/>
      <c r="N709" s="292"/>
      <c r="O709" s="290"/>
      <c r="P709" s="290"/>
      <c r="Q709" s="290"/>
    </row>
    <row r="710" spans="1:17" ht="12" customHeight="1">
      <c r="A710" s="290"/>
      <c r="B710" s="290"/>
      <c r="C710" s="290"/>
      <c r="D710" s="291"/>
      <c r="E710" s="291"/>
      <c r="F710" s="291"/>
      <c r="G710" s="291"/>
      <c r="H710" s="290"/>
      <c r="I710" s="290"/>
      <c r="J710" s="290"/>
      <c r="K710" s="290"/>
      <c r="L710" s="292"/>
      <c r="M710" s="292"/>
      <c r="N710" s="292"/>
      <c r="O710" s="290"/>
      <c r="P710" s="290"/>
      <c r="Q710" s="290"/>
    </row>
    <row r="711" spans="1:17" ht="12" customHeight="1">
      <c r="A711" s="290"/>
      <c r="B711" s="290"/>
      <c r="C711" s="290"/>
      <c r="D711" s="291"/>
      <c r="E711" s="291"/>
      <c r="F711" s="291"/>
      <c r="G711" s="291"/>
      <c r="H711" s="290"/>
      <c r="I711" s="290"/>
      <c r="J711" s="290"/>
      <c r="K711" s="290"/>
      <c r="L711" s="292"/>
      <c r="M711" s="292"/>
      <c r="N711" s="292"/>
      <c r="O711" s="290"/>
      <c r="P711" s="290"/>
      <c r="Q711" s="290"/>
    </row>
    <row r="712" spans="1:17" ht="12" customHeight="1">
      <c r="A712" s="290"/>
      <c r="B712" s="290"/>
      <c r="C712" s="290"/>
      <c r="D712" s="291"/>
      <c r="E712" s="291"/>
      <c r="F712" s="291"/>
      <c r="G712" s="291"/>
      <c r="H712" s="290"/>
      <c r="I712" s="290"/>
      <c r="J712" s="290"/>
      <c r="K712" s="290"/>
      <c r="L712" s="292"/>
      <c r="M712" s="292"/>
      <c r="N712" s="292"/>
      <c r="O712" s="290"/>
      <c r="P712" s="290"/>
      <c r="Q712" s="290"/>
    </row>
    <row r="713" spans="1:17" ht="12" customHeight="1">
      <c r="A713" s="290"/>
      <c r="B713" s="290"/>
      <c r="C713" s="290"/>
      <c r="D713" s="291"/>
      <c r="E713" s="291"/>
      <c r="F713" s="291"/>
      <c r="G713" s="291"/>
      <c r="H713" s="290"/>
      <c r="I713" s="290"/>
      <c r="J713" s="290"/>
      <c r="K713" s="290"/>
      <c r="L713" s="292"/>
      <c r="M713" s="292"/>
      <c r="N713" s="292"/>
      <c r="O713" s="290"/>
      <c r="P713" s="290"/>
      <c r="Q713" s="290"/>
    </row>
    <row r="714" spans="1:17" ht="12" customHeight="1">
      <c r="A714" s="290"/>
      <c r="B714" s="290"/>
      <c r="C714" s="290"/>
      <c r="D714" s="291"/>
      <c r="E714" s="291"/>
      <c r="F714" s="291"/>
      <c r="G714" s="291"/>
      <c r="H714" s="290"/>
      <c r="I714" s="290"/>
      <c r="J714" s="290"/>
      <c r="K714" s="290"/>
      <c r="L714" s="292"/>
      <c r="M714" s="292"/>
      <c r="N714" s="292"/>
      <c r="O714" s="290"/>
      <c r="P714" s="290"/>
      <c r="Q714" s="290"/>
    </row>
    <row r="715" spans="1:17" ht="12" customHeight="1">
      <c r="A715" s="290"/>
      <c r="B715" s="290"/>
      <c r="C715" s="290"/>
      <c r="D715" s="291"/>
      <c r="E715" s="291"/>
      <c r="F715" s="291"/>
      <c r="G715" s="291"/>
      <c r="H715" s="290"/>
      <c r="I715" s="290"/>
      <c r="J715" s="290"/>
      <c r="K715" s="290"/>
      <c r="L715" s="292"/>
      <c r="M715" s="292"/>
      <c r="N715" s="292"/>
      <c r="O715" s="290"/>
      <c r="P715" s="290"/>
      <c r="Q715" s="290"/>
    </row>
    <row r="716" spans="1:17" ht="12" customHeight="1">
      <c r="A716" s="290"/>
      <c r="B716" s="290"/>
      <c r="C716" s="290"/>
      <c r="D716" s="291"/>
      <c r="E716" s="291"/>
      <c r="F716" s="291"/>
      <c r="G716" s="291"/>
      <c r="H716" s="290"/>
      <c r="I716" s="290"/>
      <c r="J716" s="290"/>
      <c r="K716" s="290"/>
      <c r="L716" s="292"/>
      <c r="M716" s="292"/>
      <c r="N716" s="292"/>
      <c r="O716" s="290"/>
      <c r="P716" s="290"/>
      <c r="Q716" s="290"/>
    </row>
    <row r="717" spans="1:17" ht="12" customHeight="1">
      <c r="A717" s="290"/>
      <c r="B717" s="290"/>
      <c r="C717" s="290"/>
      <c r="D717" s="291"/>
      <c r="E717" s="291"/>
      <c r="F717" s="291"/>
      <c r="G717" s="291"/>
      <c r="H717" s="290"/>
      <c r="I717" s="290"/>
      <c r="J717" s="290"/>
      <c r="K717" s="290"/>
      <c r="L717" s="292"/>
      <c r="M717" s="292"/>
      <c r="N717" s="292"/>
      <c r="O717" s="290"/>
      <c r="P717" s="290"/>
      <c r="Q717" s="290"/>
    </row>
    <row r="718" spans="1:17" ht="12" customHeight="1">
      <c r="A718" s="290"/>
      <c r="B718" s="290"/>
      <c r="C718" s="290"/>
      <c r="D718" s="291"/>
      <c r="E718" s="291"/>
      <c r="F718" s="291"/>
      <c r="G718" s="291"/>
      <c r="H718" s="290"/>
      <c r="I718" s="290"/>
      <c r="J718" s="290"/>
      <c r="K718" s="290"/>
      <c r="L718" s="292"/>
      <c r="M718" s="292"/>
      <c r="N718" s="292"/>
      <c r="O718" s="290"/>
      <c r="P718" s="290"/>
      <c r="Q718" s="290"/>
    </row>
    <row r="719" spans="1:17" ht="12" customHeight="1">
      <c r="A719" s="290"/>
      <c r="B719" s="290"/>
      <c r="C719" s="290"/>
      <c r="D719" s="291"/>
      <c r="E719" s="291"/>
      <c r="F719" s="291"/>
      <c r="G719" s="291"/>
      <c r="H719" s="290"/>
      <c r="I719" s="290"/>
      <c r="J719" s="290"/>
      <c r="K719" s="290"/>
      <c r="L719" s="292"/>
      <c r="M719" s="292"/>
      <c r="N719" s="292"/>
      <c r="O719" s="290"/>
      <c r="P719" s="290"/>
      <c r="Q719" s="290"/>
    </row>
    <row r="720" spans="1:17" ht="12" customHeight="1">
      <c r="A720" s="290"/>
      <c r="B720" s="290"/>
      <c r="C720" s="290"/>
      <c r="D720" s="291"/>
      <c r="E720" s="291"/>
      <c r="F720" s="291"/>
      <c r="G720" s="291"/>
      <c r="H720" s="290"/>
      <c r="I720" s="290"/>
      <c r="J720" s="290"/>
      <c r="K720" s="290"/>
      <c r="L720" s="292"/>
      <c r="M720" s="292"/>
      <c r="N720" s="292"/>
      <c r="O720" s="290"/>
      <c r="P720" s="290"/>
      <c r="Q720" s="290"/>
    </row>
    <row r="721" spans="1:17" ht="12" customHeight="1">
      <c r="A721" s="290"/>
      <c r="B721" s="290"/>
      <c r="C721" s="290"/>
      <c r="D721" s="291"/>
      <c r="E721" s="291"/>
      <c r="F721" s="291"/>
      <c r="G721" s="291"/>
      <c r="H721" s="290"/>
      <c r="I721" s="290"/>
      <c r="J721" s="290"/>
      <c r="K721" s="290"/>
      <c r="L721" s="292"/>
      <c r="M721" s="292"/>
      <c r="N721" s="292"/>
      <c r="O721" s="290"/>
      <c r="P721" s="290"/>
      <c r="Q721" s="290"/>
    </row>
    <row r="722" spans="1:17" ht="12" customHeight="1">
      <c r="A722" s="290"/>
      <c r="B722" s="290"/>
      <c r="C722" s="290"/>
      <c r="D722" s="291"/>
      <c r="E722" s="291"/>
      <c r="F722" s="291"/>
      <c r="G722" s="291"/>
      <c r="H722" s="290"/>
      <c r="I722" s="290"/>
      <c r="J722" s="290"/>
      <c r="K722" s="290"/>
      <c r="L722" s="292"/>
      <c r="M722" s="292"/>
      <c r="N722" s="292"/>
      <c r="O722" s="290"/>
      <c r="P722" s="290"/>
      <c r="Q722" s="290"/>
    </row>
    <row r="723" spans="1:17" ht="12" customHeight="1">
      <c r="A723" s="290"/>
      <c r="B723" s="290"/>
      <c r="C723" s="290"/>
      <c r="D723" s="291"/>
      <c r="E723" s="291"/>
      <c r="F723" s="291"/>
      <c r="G723" s="291"/>
      <c r="H723" s="290"/>
      <c r="I723" s="290"/>
      <c r="J723" s="290"/>
      <c r="K723" s="290"/>
      <c r="L723" s="292"/>
      <c r="M723" s="292"/>
      <c r="N723" s="292"/>
      <c r="O723" s="290"/>
      <c r="P723" s="290"/>
      <c r="Q723" s="290"/>
    </row>
    <row r="724" spans="1:17" ht="12" customHeight="1">
      <c r="A724" s="290"/>
      <c r="B724" s="290"/>
      <c r="C724" s="290"/>
      <c r="D724" s="291"/>
      <c r="E724" s="291"/>
      <c r="F724" s="291"/>
      <c r="G724" s="291"/>
      <c r="H724" s="290"/>
      <c r="I724" s="290"/>
      <c r="J724" s="290"/>
      <c r="K724" s="290"/>
      <c r="L724" s="292"/>
      <c r="M724" s="292"/>
      <c r="N724" s="292"/>
      <c r="O724" s="290"/>
      <c r="P724" s="290"/>
      <c r="Q724" s="290"/>
    </row>
    <row r="725" spans="1:17" ht="12" customHeight="1">
      <c r="A725" s="290"/>
      <c r="B725" s="290"/>
      <c r="C725" s="290"/>
      <c r="D725" s="291"/>
      <c r="E725" s="291"/>
      <c r="F725" s="291"/>
      <c r="G725" s="291"/>
      <c r="H725" s="290"/>
      <c r="I725" s="290"/>
      <c r="J725" s="290"/>
      <c r="K725" s="290"/>
      <c r="L725" s="292"/>
      <c r="M725" s="292"/>
      <c r="N725" s="292"/>
      <c r="O725" s="290"/>
      <c r="P725" s="290"/>
      <c r="Q725" s="290"/>
    </row>
    <row r="726" spans="1:17" ht="12" customHeight="1">
      <c r="A726" s="290"/>
      <c r="B726" s="290"/>
      <c r="C726" s="290"/>
      <c r="D726" s="291"/>
      <c r="E726" s="291"/>
      <c r="F726" s="291"/>
      <c r="G726" s="291"/>
      <c r="H726" s="290"/>
      <c r="I726" s="290"/>
      <c r="J726" s="290"/>
      <c r="K726" s="290"/>
      <c r="L726" s="292"/>
      <c r="M726" s="292"/>
      <c r="N726" s="292"/>
      <c r="O726" s="290"/>
      <c r="P726" s="290"/>
      <c r="Q726" s="290"/>
    </row>
    <row r="727" spans="1:17" ht="12" customHeight="1">
      <c r="A727" s="290"/>
      <c r="B727" s="290"/>
      <c r="C727" s="290"/>
      <c r="D727" s="291"/>
      <c r="E727" s="291"/>
      <c r="F727" s="291"/>
      <c r="G727" s="291"/>
      <c r="H727" s="290"/>
      <c r="I727" s="290"/>
      <c r="J727" s="290"/>
      <c r="K727" s="290"/>
      <c r="L727" s="292"/>
      <c r="M727" s="292"/>
      <c r="N727" s="292"/>
      <c r="O727" s="290"/>
      <c r="P727" s="290"/>
      <c r="Q727" s="290"/>
    </row>
    <row r="728" spans="1:17" ht="12" customHeight="1">
      <c r="A728" s="290"/>
      <c r="B728" s="290"/>
      <c r="C728" s="290"/>
      <c r="D728" s="291"/>
      <c r="E728" s="291"/>
      <c r="F728" s="291"/>
      <c r="G728" s="291"/>
      <c r="H728" s="290"/>
      <c r="I728" s="290"/>
      <c r="J728" s="290"/>
      <c r="K728" s="290"/>
      <c r="L728" s="292"/>
      <c r="M728" s="292"/>
      <c r="N728" s="292"/>
      <c r="O728" s="290"/>
      <c r="P728" s="290"/>
      <c r="Q728" s="290"/>
    </row>
    <row r="729" spans="1:17" ht="12" customHeight="1">
      <c r="A729" s="290"/>
      <c r="B729" s="290"/>
      <c r="C729" s="290"/>
      <c r="D729" s="291"/>
      <c r="E729" s="291"/>
      <c r="F729" s="291"/>
      <c r="G729" s="291"/>
      <c r="H729" s="290"/>
      <c r="I729" s="290"/>
      <c r="J729" s="290"/>
      <c r="K729" s="290"/>
      <c r="L729" s="292"/>
      <c r="M729" s="292"/>
      <c r="N729" s="292"/>
      <c r="O729" s="290"/>
      <c r="P729" s="290"/>
      <c r="Q729" s="290"/>
    </row>
    <row r="730" spans="1:17" ht="12" customHeight="1">
      <c r="A730" s="290"/>
      <c r="B730" s="290"/>
      <c r="C730" s="290"/>
      <c r="D730" s="291"/>
      <c r="E730" s="291"/>
      <c r="F730" s="291"/>
      <c r="G730" s="291"/>
      <c r="H730" s="290"/>
      <c r="I730" s="290"/>
      <c r="J730" s="290"/>
      <c r="K730" s="290"/>
      <c r="L730" s="292"/>
      <c r="M730" s="292"/>
      <c r="N730" s="292"/>
      <c r="O730" s="290"/>
      <c r="P730" s="290"/>
      <c r="Q730" s="290"/>
    </row>
    <row r="731" spans="1:17" ht="12" customHeight="1">
      <c r="A731" s="290"/>
      <c r="B731" s="290"/>
      <c r="C731" s="290"/>
      <c r="D731" s="291"/>
      <c r="E731" s="291"/>
      <c r="F731" s="291"/>
      <c r="G731" s="291"/>
      <c r="H731" s="290"/>
      <c r="I731" s="290"/>
      <c r="J731" s="290"/>
      <c r="K731" s="290"/>
      <c r="L731" s="292"/>
      <c r="M731" s="292"/>
      <c r="N731" s="292"/>
      <c r="O731" s="290"/>
      <c r="P731" s="290"/>
      <c r="Q731" s="290"/>
    </row>
    <row r="732" spans="1:17" ht="12" customHeight="1">
      <c r="A732" s="290"/>
      <c r="B732" s="290"/>
      <c r="C732" s="290"/>
      <c r="D732" s="291"/>
      <c r="E732" s="291"/>
      <c r="F732" s="291"/>
      <c r="G732" s="291"/>
      <c r="H732" s="290"/>
      <c r="I732" s="290"/>
      <c r="J732" s="290"/>
      <c r="K732" s="290"/>
      <c r="L732" s="292"/>
      <c r="M732" s="292"/>
      <c r="N732" s="292"/>
      <c r="O732" s="290"/>
      <c r="P732" s="290"/>
      <c r="Q732" s="290"/>
    </row>
    <row r="733" spans="1:17" ht="12" customHeight="1">
      <c r="A733" s="290"/>
      <c r="B733" s="290"/>
      <c r="C733" s="290"/>
      <c r="D733" s="291"/>
      <c r="E733" s="291"/>
      <c r="F733" s="291"/>
      <c r="G733" s="291"/>
      <c r="H733" s="290"/>
      <c r="I733" s="290"/>
      <c r="J733" s="290"/>
      <c r="K733" s="290"/>
      <c r="L733" s="292"/>
      <c r="M733" s="292"/>
      <c r="N733" s="292"/>
      <c r="O733" s="290"/>
      <c r="P733" s="290"/>
      <c r="Q733" s="290"/>
    </row>
    <row r="734" spans="1:17" ht="12" customHeight="1">
      <c r="A734" s="290"/>
      <c r="B734" s="290"/>
      <c r="C734" s="290"/>
      <c r="D734" s="291"/>
      <c r="E734" s="291"/>
      <c r="F734" s="291"/>
      <c r="G734" s="291"/>
      <c r="H734" s="290"/>
      <c r="I734" s="290"/>
      <c r="J734" s="290"/>
      <c r="K734" s="290"/>
      <c r="L734" s="292"/>
      <c r="M734" s="292"/>
      <c r="N734" s="292"/>
      <c r="O734" s="290"/>
      <c r="P734" s="290"/>
      <c r="Q734" s="290"/>
    </row>
    <row r="735" spans="1:17" ht="12" customHeight="1">
      <c r="A735" s="290"/>
      <c r="B735" s="290"/>
      <c r="C735" s="290"/>
      <c r="D735" s="291"/>
      <c r="E735" s="291"/>
      <c r="F735" s="291"/>
      <c r="G735" s="291"/>
      <c r="H735" s="290"/>
      <c r="I735" s="290"/>
      <c r="J735" s="290"/>
      <c r="K735" s="290"/>
      <c r="L735" s="292"/>
      <c r="M735" s="292"/>
      <c r="N735" s="292"/>
      <c r="O735" s="290"/>
      <c r="P735" s="290"/>
      <c r="Q735" s="290"/>
    </row>
    <row r="736" spans="1:17" ht="12" customHeight="1">
      <c r="A736" s="290"/>
      <c r="B736" s="290"/>
      <c r="C736" s="290"/>
      <c r="D736" s="291"/>
      <c r="E736" s="291"/>
      <c r="F736" s="291"/>
      <c r="G736" s="291"/>
      <c r="H736" s="290"/>
      <c r="I736" s="290"/>
      <c r="J736" s="290"/>
      <c r="K736" s="290"/>
      <c r="L736" s="292"/>
      <c r="M736" s="292"/>
      <c r="N736" s="292"/>
      <c r="O736" s="290"/>
      <c r="P736" s="290"/>
      <c r="Q736" s="290"/>
    </row>
    <row r="737" spans="1:17" ht="12" customHeight="1">
      <c r="A737" s="290"/>
      <c r="B737" s="290"/>
      <c r="C737" s="290"/>
      <c r="D737" s="291"/>
      <c r="E737" s="291"/>
      <c r="F737" s="291"/>
      <c r="G737" s="291"/>
      <c r="H737" s="290"/>
      <c r="I737" s="290"/>
      <c r="J737" s="290"/>
      <c r="K737" s="290"/>
      <c r="L737" s="292"/>
      <c r="M737" s="292"/>
      <c r="N737" s="292"/>
      <c r="O737" s="290"/>
      <c r="P737" s="290"/>
      <c r="Q737" s="290"/>
    </row>
    <row r="738" spans="1:17" ht="12" customHeight="1">
      <c r="A738" s="290"/>
      <c r="B738" s="290"/>
      <c r="C738" s="290"/>
      <c r="D738" s="291"/>
      <c r="E738" s="291"/>
      <c r="F738" s="291"/>
      <c r="G738" s="291"/>
      <c r="H738" s="290"/>
      <c r="I738" s="290"/>
      <c r="J738" s="290"/>
      <c r="K738" s="290"/>
      <c r="L738" s="292"/>
      <c r="M738" s="292"/>
      <c r="N738" s="292"/>
      <c r="O738" s="290"/>
      <c r="P738" s="290"/>
      <c r="Q738" s="290"/>
    </row>
    <row r="739" spans="1:17" ht="12" customHeight="1">
      <c r="A739" s="290"/>
      <c r="B739" s="290"/>
      <c r="C739" s="290"/>
      <c r="D739" s="291"/>
      <c r="E739" s="291"/>
      <c r="F739" s="291"/>
      <c r="G739" s="291"/>
      <c r="H739" s="290"/>
      <c r="I739" s="290"/>
      <c r="J739" s="290"/>
      <c r="K739" s="290"/>
      <c r="L739" s="292"/>
      <c r="M739" s="292"/>
      <c r="N739" s="292"/>
      <c r="O739" s="290"/>
      <c r="P739" s="290"/>
      <c r="Q739" s="290"/>
    </row>
    <row r="740" spans="1:17" ht="12" customHeight="1">
      <c r="A740" s="290"/>
      <c r="B740" s="290"/>
      <c r="C740" s="290"/>
      <c r="D740" s="291"/>
      <c r="E740" s="291"/>
      <c r="F740" s="291"/>
      <c r="G740" s="291"/>
      <c r="H740" s="290"/>
      <c r="I740" s="290"/>
      <c r="J740" s="290"/>
      <c r="K740" s="290"/>
      <c r="L740" s="292"/>
      <c r="M740" s="292"/>
      <c r="N740" s="292"/>
      <c r="O740" s="290"/>
      <c r="P740" s="290"/>
      <c r="Q740" s="290"/>
    </row>
    <row r="741" spans="1:17" ht="12" customHeight="1">
      <c r="A741" s="290"/>
      <c r="B741" s="290"/>
      <c r="C741" s="290"/>
      <c r="D741" s="291"/>
      <c r="E741" s="291"/>
      <c r="F741" s="291"/>
      <c r="G741" s="291"/>
      <c r="H741" s="290"/>
      <c r="I741" s="290"/>
      <c r="J741" s="290"/>
      <c r="K741" s="290"/>
      <c r="L741" s="292"/>
      <c r="M741" s="292"/>
      <c r="N741" s="292"/>
      <c r="O741" s="290"/>
      <c r="P741" s="290"/>
      <c r="Q741" s="290"/>
    </row>
    <row r="742" spans="1:17" ht="12" customHeight="1">
      <c r="A742" s="290"/>
      <c r="B742" s="290"/>
      <c r="C742" s="290"/>
      <c r="D742" s="291"/>
      <c r="E742" s="291"/>
      <c r="F742" s="291"/>
      <c r="G742" s="291"/>
      <c r="H742" s="290"/>
      <c r="I742" s="290"/>
      <c r="J742" s="290"/>
      <c r="K742" s="290"/>
      <c r="L742" s="292"/>
      <c r="M742" s="292"/>
      <c r="N742" s="292"/>
      <c r="O742" s="290"/>
      <c r="P742" s="290"/>
      <c r="Q742" s="290"/>
    </row>
    <row r="743" spans="1:17" ht="12" customHeight="1">
      <c r="A743" s="290"/>
      <c r="B743" s="290"/>
      <c r="C743" s="290"/>
      <c r="D743" s="291"/>
      <c r="E743" s="291"/>
      <c r="F743" s="291"/>
      <c r="G743" s="291"/>
      <c r="H743" s="290"/>
      <c r="I743" s="290"/>
      <c r="J743" s="290"/>
      <c r="K743" s="290"/>
      <c r="L743" s="292"/>
      <c r="M743" s="292"/>
      <c r="N743" s="292"/>
      <c r="O743" s="290"/>
      <c r="P743" s="290"/>
      <c r="Q743" s="290"/>
    </row>
    <row r="744" spans="1:17" ht="12" customHeight="1">
      <c r="A744" s="290"/>
      <c r="B744" s="290"/>
      <c r="C744" s="290"/>
      <c r="D744" s="291"/>
      <c r="E744" s="291"/>
      <c r="F744" s="291"/>
      <c r="G744" s="291"/>
      <c r="H744" s="290"/>
      <c r="I744" s="290"/>
      <c r="J744" s="290"/>
      <c r="K744" s="290"/>
      <c r="L744" s="292"/>
      <c r="M744" s="292"/>
      <c r="N744" s="292"/>
      <c r="O744" s="290"/>
      <c r="P744" s="290"/>
      <c r="Q744" s="290"/>
    </row>
    <row r="745" spans="1:17" ht="12" customHeight="1">
      <c r="A745" s="290"/>
      <c r="B745" s="290"/>
      <c r="C745" s="290"/>
      <c r="D745" s="291"/>
      <c r="E745" s="291"/>
      <c r="F745" s="291"/>
      <c r="G745" s="291"/>
      <c r="H745" s="290"/>
      <c r="I745" s="290"/>
      <c r="J745" s="290"/>
      <c r="K745" s="290"/>
      <c r="L745" s="292"/>
      <c r="M745" s="292"/>
      <c r="N745" s="292"/>
      <c r="O745" s="290"/>
      <c r="P745" s="290"/>
      <c r="Q745" s="290"/>
    </row>
    <row r="746" spans="1:17" ht="12" customHeight="1">
      <c r="A746" s="290"/>
      <c r="B746" s="290"/>
      <c r="C746" s="290"/>
      <c r="D746" s="291"/>
      <c r="E746" s="291"/>
      <c r="F746" s="291"/>
      <c r="G746" s="291"/>
      <c r="H746" s="290"/>
      <c r="I746" s="290"/>
      <c r="J746" s="290"/>
      <c r="K746" s="290"/>
      <c r="L746" s="292"/>
      <c r="M746" s="292"/>
      <c r="N746" s="292"/>
      <c r="O746" s="290"/>
      <c r="P746" s="290"/>
      <c r="Q746" s="290"/>
    </row>
    <row r="747" spans="1:17" ht="12" customHeight="1">
      <c r="A747" s="290"/>
      <c r="B747" s="290"/>
      <c r="C747" s="290"/>
      <c r="D747" s="291"/>
      <c r="E747" s="291"/>
      <c r="F747" s="291"/>
      <c r="G747" s="291"/>
      <c r="H747" s="290"/>
      <c r="I747" s="290"/>
      <c r="J747" s="290"/>
      <c r="K747" s="290"/>
      <c r="L747" s="292"/>
      <c r="M747" s="292"/>
      <c r="N747" s="292"/>
      <c r="O747" s="290"/>
      <c r="P747" s="290"/>
      <c r="Q747" s="290"/>
    </row>
    <row r="748" spans="1:17" ht="12" customHeight="1">
      <c r="A748" s="290"/>
      <c r="B748" s="290"/>
      <c r="C748" s="290"/>
      <c r="D748" s="291"/>
      <c r="E748" s="291"/>
      <c r="F748" s="291"/>
      <c r="G748" s="291"/>
      <c r="H748" s="290"/>
      <c r="I748" s="290"/>
      <c r="J748" s="290"/>
      <c r="K748" s="290"/>
      <c r="L748" s="292"/>
      <c r="M748" s="292"/>
      <c r="N748" s="292"/>
      <c r="O748" s="290"/>
      <c r="P748" s="290"/>
      <c r="Q748" s="290"/>
    </row>
    <row r="749" spans="1:17" ht="12" customHeight="1">
      <c r="A749" s="290"/>
      <c r="B749" s="290"/>
      <c r="C749" s="290"/>
      <c r="D749" s="291"/>
      <c r="E749" s="291"/>
      <c r="F749" s="291"/>
      <c r="G749" s="291"/>
      <c r="H749" s="290"/>
      <c r="I749" s="290"/>
      <c r="J749" s="290"/>
      <c r="K749" s="290"/>
      <c r="L749" s="292"/>
      <c r="M749" s="292"/>
      <c r="N749" s="292"/>
      <c r="O749" s="290"/>
      <c r="P749" s="290"/>
      <c r="Q749" s="290"/>
    </row>
    <row r="750" spans="1:17" ht="12" customHeight="1">
      <c r="A750" s="290"/>
      <c r="B750" s="290"/>
      <c r="C750" s="290"/>
      <c r="D750" s="291"/>
      <c r="E750" s="291"/>
      <c r="F750" s="291"/>
      <c r="G750" s="291"/>
      <c r="H750" s="290"/>
      <c r="I750" s="290"/>
      <c r="J750" s="290"/>
      <c r="K750" s="290"/>
      <c r="L750" s="292"/>
      <c r="M750" s="292"/>
      <c r="N750" s="292"/>
      <c r="O750" s="290"/>
      <c r="P750" s="290"/>
      <c r="Q750" s="290"/>
    </row>
    <row r="751" spans="1:17" ht="12" customHeight="1">
      <c r="A751" s="290"/>
      <c r="B751" s="290"/>
      <c r="C751" s="290"/>
      <c r="D751" s="291"/>
      <c r="E751" s="291"/>
      <c r="F751" s="291"/>
      <c r="G751" s="291"/>
      <c r="H751" s="290"/>
      <c r="I751" s="290"/>
      <c r="J751" s="290"/>
      <c r="K751" s="290"/>
      <c r="L751" s="292"/>
      <c r="M751" s="292"/>
      <c r="N751" s="292"/>
      <c r="O751" s="290"/>
      <c r="P751" s="290"/>
      <c r="Q751" s="290"/>
    </row>
    <row r="752" spans="1:17" ht="12" customHeight="1">
      <c r="A752" s="290"/>
      <c r="B752" s="290"/>
      <c r="C752" s="290"/>
      <c r="D752" s="291"/>
      <c r="E752" s="291"/>
      <c r="F752" s="291"/>
      <c r="G752" s="291"/>
      <c r="H752" s="290"/>
      <c r="I752" s="290"/>
      <c r="J752" s="290"/>
      <c r="K752" s="290"/>
      <c r="L752" s="292"/>
      <c r="M752" s="292"/>
      <c r="N752" s="292"/>
      <c r="O752" s="290"/>
      <c r="P752" s="290"/>
      <c r="Q752" s="290"/>
    </row>
    <row r="753" spans="1:17" ht="12" customHeight="1">
      <c r="A753" s="290"/>
      <c r="B753" s="290"/>
      <c r="C753" s="290"/>
      <c r="D753" s="291"/>
      <c r="E753" s="291"/>
      <c r="F753" s="291"/>
      <c r="G753" s="291"/>
      <c r="H753" s="290"/>
      <c r="I753" s="290"/>
      <c r="J753" s="290"/>
      <c r="K753" s="290"/>
      <c r="L753" s="292"/>
      <c r="M753" s="292"/>
      <c r="N753" s="292"/>
      <c r="O753" s="290"/>
      <c r="P753" s="290"/>
      <c r="Q753" s="290"/>
    </row>
    <row r="754" spans="1:17" ht="12" customHeight="1">
      <c r="A754" s="290"/>
      <c r="B754" s="290"/>
      <c r="C754" s="290"/>
      <c r="D754" s="291"/>
      <c r="E754" s="291"/>
      <c r="F754" s="291"/>
      <c r="G754" s="291"/>
      <c r="H754" s="290"/>
      <c r="I754" s="290"/>
      <c r="J754" s="290"/>
      <c r="K754" s="290"/>
      <c r="L754" s="292"/>
      <c r="M754" s="292"/>
      <c r="N754" s="292"/>
      <c r="O754" s="290"/>
      <c r="P754" s="290"/>
      <c r="Q754" s="290"/>
    </row>
    <row r="755" spans="1:17" ht="12" customHeight="1">
      <c r="A755" s="290"/>
      <c r="B755" s="290"/>
      <c r="C755" s="290"/>
      <c r="D755" s="291"/>
      <c r="E755" s="291"/>
      <c r="F755" s="291"/>
      <c r="G755" s="291"/>
      <c r="H755" s="290"/>
      <c r="I755" s="290"/>
      <c r="J755" s="290"/>
      <c r="K755" s="290"/>
      <c r="L755" s="292"/>
      <c r="M755" s="292"/>
      <c r="N755" s="292"/>
      <c r="O755" s="290"/>
      <c r="P755" s="290"/>
      <c r="Q755" s="290"/>
    </row>
    <row r="756" spans="1:17" ht="12" customHeight="1">
      <c r="A756" s="290"/>
      <c r="B756" s="290"/>
      <c r="C756" s="290"/>
      <c r="D756" s="291"/>
      <c r="E756" s="291"/>
      <c r="F756" s="291"/>
      <c r="G756" s="291"/>
      <c r="H756" s="290"/>
      <c r="I756" s="290"/>
      <c r="J756" s="290"/>
      <c r="K756" s="290"/>
      <c r="L756" s="292"/>
      <c r="M756" s="292"/>
      <c r="N756" s="292"/>
      <c r="O756" s="290"/>
      <c r="P756" s="290"/>
      <c r="Q756" s="290"/>
    </row>
    <row r="757" spans="1:17" ht="12" customHeight="1">
      <c r="A757" s="290"/>
      <c r="B757" s="290"/>
      <c r="C757" s="290"/>
      <c r="D757" s="291"/>
      <c r="E757" s="291"/>
      <c r="F757" s="291"/>
      <c r="G757" s="291"/>
      <c r="H757" s="290"/>
      <c r="I757" s="290"/>
      <c r="J757" s="290"/>
      <c r="K757" s="290"/>
      <c r="L757" s="292"/>
      <c r="M757" s="292"/>
      <c r="N757" s="292"/>
      <c r="O757" s="290"/>
      <c r="P757" s="290"/>
      <c r="Q757" s="290"/>
    </row>
    <row r="758" spans="1:17" ht="12" customHeight="1">
      <c r="A758" s="290"/>
      <c r="B758" s="290"/>
      <c r="C758" s="290"/>
      <c r="D758" s="291"/>
      <c r="E758" s="291"/>
      <c r="F758" s="291"/>
      <c r="G758" s="291"/>
      <c r="H758" s="290"/>
      <c r="I758" s="290"/>
      <c r="J758" s="290"/>
      <c r="K758" s="290"/>
      <c r="L758" s="292"/>
      <c r="M758" s="292"/>
      <c r="N758" s="292"/>
      <c r="O758" s="290"/>
      <c r="P758" s="290"/>
      <c r="Q758" s="290"/>
    </row>
    <row r="759" spans="1:17" ht="12" customHeight="1">
      <c r="A759" s="290"/>
      <c r="B759" s="290"/>
      <c r="C759" s="290"/>
      <c r="D759" s="291"/>
      <c r="E759" s="291"/>
      <c r="F759" s="291"/>
      <c r="G759" s="291"/>
      <c r="H759" s="290"/>
      <c r="I759" s="290"/>
      <c r="J759" s="290"/>
      <c r="K759" s="290"/>
      <c r="L759" s="292"/>
      <c r="M759" s="292"/>
      <c r="N759" s="292"/>
      <c r="O759" s="290"/>
      <c r="P759" s="290"/>
      <c r="Q759" s="290"/>
    </row>
    <row r="760" spans="1:17" ht="12" customHeight="1">
      <c r="A760" s="290"/>
      <c r="B760" s="290"/>
      <c r="C760" s="290"/>
      <c r="D760" s="291"/>
      <c r="E760" s="291"/>
      <c r="F760" s="291"/>
      <c r="G760" s="291"/>
      <c r="H760" s="290"/>
      <c r="I760" s="290"/>
      <c r="J760" s="290"/>
      <c r="K760" s="290"/>
      <c r="L760" s="292"/>
      <c r="M760" s="292"/>
      <c r="N760" s="292"/>
      <c r="O760" s="290"/>
      <c r="P760" s="290"/>
      <c r="Q760" s="290"/>
    </row>
    <row r="761" spans="1:17" ht="12" customHeight="1">
      <c r="A761" s="290"/>
      <c r="B761" s="290"/>
      <c r="C761" s="290"/>
      <c r="D761" s="291"/>
      <c r="E761" s="291"/>
      <c r="F761" s="291"/>
      <c r="G761" s="291"/>
      <c r="H761" s="290"/>
      <c r="I761" s="290"/>
      <c r="J761" s="290"/>
      <c r="K761" s="290"/>
      <c r="L761" s="292"/>
      <c r="M761" s="292"/>
      <c r="N761" s="292"/>
      <c r="O761" s="290"/>
      <c r="P761" s="290"/>
      <c r="Q761" s="290"/>
    </row>
    <row r="762" spans="1:17" ht="12" customHeight="1">
      <c r="A762" s="290"/>
      <c r="B762" s="290"/>
      <c r="C762" s="290"/>
      <c r="D762" s="291"/>
      <c r="E762" s="291"/>
      <c r="F762" s="291"/>
      <c r="G762" s="291"/>
      <c r="H762" s="290"/>
      <c r="I762" s="290"/>
      <c r="J762" s="290"/>
      <c r="K762" s="290"/>
      <c r="L762" s="292"/>
      <c r="M762" s="292"/>
      <c r="N762" s="292"/>
      <c r="O762" s="290"/>
      <c r="P762" s="290"/>
      <c r="Q762" s="290"/>
    </row>
    <row r="763" spans="1:17" ht="12" customHeight="1">
      <c r="A763" s="290"/>
      <c r="B763" s="290"/>
      <c r="C763" s="290"/>
      <c r="D763" s="291"/>
      <c r="E763" s="291"/>
      <c r="F763" s="291"/>
      <c r="G763" s="291"/>
      <c r="H763" s="290"/>
      <c r="I763" s="290"/>
      <c r="J763" s="290"/>
      <c r="K763" s="290"/>
      <c r="L763" s="292"/>
      <c r="M763" s="292"/>
      <c r="N763" s="292"/>
      <c r="O763" s="290"/>
      <c r="P763" s="290"/>
      <c r="Q763" s="290"/>
    </row>
    <row r="764" spans="1:17" ht="12" customHeight="1">
      <c r="A764" s="290"/>
      <c r="B764" s="290"/>
      <c r="C764" s="290"/>
      <c r="D764" s="291"/>
      <c r="E764" s="291"/>
      <c r="F764" s="291"/>
      <c r="G764" s="291"/>
      <c r="H764" s="290"/>
      <c r="I764" s="290"/>
      <c r="J764" s="290"/>
      <c r="K764" s="290"/>
      <c r="L764" s="292"/>
      <c r="M764" s="292"/>
      <c r="N764" s="292"/>
      <c r="O764" s="290"/>
      <c r="P764" s="290"/>
      <c r="Q764" s="290"/>
    </row>
    <row r="765" spans="1:17" ht="12" customHeight="1">
      <c r="A765" s="290"/>
      <c r="B765" s="290"/>
      <c r="C765" s="290"/>
      <c r="D765" s="291"/>
      <c r="E765" s="291"/>
      <c r="F765" s="291"/>
      <c r="G765" s="291"/>
      <c r="H765" s="290"/>
      <c r="I765" s="290"/>
      <c r="J765" s="290"/>
      <c r="K765" s="290"/>
      <c r="L765" s="292"/>
      <c r="M765" s="292"/>
      <c r="N765" s="292"/>
      <c r="O765" s="290"/>
      <c r="P765" s="290"/>
      <c r="Q765" s="290"/>
    </row>
    <row r="766" spans="1:17" ht="12" customHeight="1">
      <c r="A766" s="290"/>
      <c r="B766" s="290"/>
      <c r="C766" s="290"/>
      <c r="D766" s="291"/>
      <c r="E766" s="291"/>
      <c r="F766" s="291"/>
      <c r="G766" s="291"/>
      <c r="H766" s="290"/>
      <c r="I766" s="290"/>
      <c r="J766" s="290"/>
      <c r="K766" s="290"/>
      <c r="L766" s="292"/>
      <c r="M766" s="292"/>
      <c r="N766" s="292"/>
      <c r="O766" s="290"/>
      <c r="P766" s="290"/>
      <c r="Q766" s="290"/>
    </row>
    <row r="767" spans="1:17" ht="12" customHeight="1">
      <c r="A767" s="290"/>
      <c r="B767" s="290"/>
      <c r="C767" s="290"/>
      <c r="D767" s="291"/>
      <c r="E767" s="291"/>
      <c r="F767" s="291"/>
      <c r="G767" s="291"/>
      <c r="H767" s="290"/>
      <c r="I767" s="290"/>
      <c r="J767" s="290"/>
      <c r="K767" s="290"/>
      <c r="L767" s="292"/>
      <c r="M767" s="292"/>
      <c r="N767" s="292"/>
      <c r="O767" s="290"/>
      <c r="P767" s="290"/>
      <c r="Q767" s="290"/>
    </row>
    <row r="768" spans="1:17" ht="12" customHeight="1">
      <c r="A768" s="290"/>
      <c r="B768" s="290"/>
      <c r="C768" s="290"/>
      <c r="D768" s="291"/>
      <c r="E768" s="291"/>
      <c r="F768" s="291"/>
      <c r="G768" s="291"/>
      <c r="H768" s="290"/>
      <c r="I768" s="290"/>
      <c r="J768" s="290"/>
      <c r="K768" s="290"/>
      <c r="L768" s="292"/>
      <c r="M768" s="292"/>
      <c r="N768" s="292"/>
      <c r="O768" s="290"/>
      <c r="P768" s="290"/>
      <c r="Q768" s="290"/>
    </row>
    <row r="769" spans="1:17" ht="12" customHeight="1">
      <c r="A769" s="290"/>
      <c r="B769" s="290"/>
      <c r="C769" s="290"/>
      <c r="D769" s="291"/>
      <c r="E769" s="291"/>
      <c r="F769" s="291"/>
      <c r="G769" s="291"/>
      <c r="H769" s="290"/>
      <c r="I769" s="290"/>
      <c r="J769" s="290"/>
      <c r="K769" s="290"/>
      <c r="L769" s="292"/>
      <c r="M769" s="292"/>
      <c r="N769" s="292"/>
      <c r="O769" s="290"/>
      <c r="P769" s="290"/>
      <c r="Q769" s="290"/>
    </row>
    <row r="770" spans="1:17" ht="12" customHeight="1">
      <c r="A770" s="290"/>
      <c r="B770" s="290"/>
      <c r="C770" s="290"/>
      <c r="D770" s="291"/>
      <c r="E770" s="291"/>
      <c r="F770" s="291"/>
      <c r="G770" s="291"/>
      <c r="H770" s="290"/>
      <c r="I770" s="290"/>
      <c r="J770" s="290"/>
      <c r="K770" s="290"/>
      <c r="L770" s="292"/>
      <c r="M770" s="292"/>
      <c r="N770" s="292"/>
      <c r="O770" s="290"/>
      <c r="P770" s="290"/>
      <c r="Q770" s="290"/>
    </row>
    <row r="771" spans="1:17" ht="12" customHeight="1">
      <c r="A771" s="290"/>
      <c r="B771" s="290"/>
      <c r="C771" s="290"/>
      <c r="D771" s="291"/>
      <c r="E771" s="291"/>
      <c r="F771" s="291"/>
      <c r="G771" s="291"/>
      <c r="H771" s="290"/>
      <c r="I771" s="290"/>
      <c r="J771" s="290"/>
      <c r="K771" s="290"/>
      <c r="L771" s="292"/>
      <c r="M771" s="292"/>
      <c r="N771" s="292"/>
      <c r="O771" s="290"/>
      <c r="P771" s="290"/>
      <c r="Q771" s="290"/>
    </row>
    <row r="772" spans="1:17" ht="12" customHeight="1">
      <c r="A772" s="290"/>
      <c r="B772" s="290"/>
      <c r="C772" s="290"/>
      <c r="D772" s="291"/>
      <c r="E772" s="291"/>
      <c r="F772" s="291"/>
      <c r="G772" s="291"/>
      <c r="H772" s="290"/>
      <c r="I772" s="290"/>
      <c r="J772" s="290"/>
      <c r="K772" s="290"/>
      <c r="L772" s="292"/>
      <c r="M772" s="292"/>
      <c r="N772" s="292"/>
      <c r="O772" s="290"/>
      <c r="P772" s="290"/>
      <c r="Q772" s="290"/>
    </row>
    <row r="773" spans="1:17" ht="12" customHeight="1">
      <c r="A773" s="290"/>
      <c r="B773" s="290"/>
      <c r="C773" s="290"/>
      <c r="D773" s="291"/>
      <c r="E773" s="291"/>
      <c r="F773" s="291"/>
      <c r="G773" s="291"/>
      <c r="H773" s="290"/>
      <c r="I773" s="290"/>
      <c r="J773" s="290"/>
      <c r="K773" s="290"/>
      <c r="L773" s="292"/>
      <c r="M773" s="292"/>
      <c r="N773" s="292"/>
      <c r="O773" s="290"/>
      <c r="P773" s="290"/>
      <c r="Q773" s="290"/>
    </row>
    <row r="774" spans="1:17" ht="12" customHeight="1">
      <c r="A774" s="290"/>
      <c r="B774" s="290"/>
      <c r="C774" s="290"/>
      <c r="D774" s="291"/>
      <c r="E774" s="291"/>
      <c r="F774" s="291"/>
      <c r="G774" s="291"/>
      <c r="H774" s="290"/>
      <c r="I774" s="290"/>
      <c r="J774" s="290"/>
      <c r="K774" s="290"/>
      <c r="L774" s="292"/>
      <c r="M774" s="292"/>
      <c r="N774" s="292"/>
      <c r="O774" s="290"/>
      <c r="P774" s="290"/>
      <c r="Q774" s="290"/>
    </row>
    <row r="775" spans="1:17" ht="12" customHeight="1">
      <c r="A775" s="290"/>
      <c r="B775" s="290"/>
      <c r="C775" s="290"/>
      <c r="D775" s="291"/>
      <c r="E775" s="291"/>
      <c r="F775" s="291"/>
      <c r="G775" s="291"/>
      <c r="H775" s="290"/>
      <c r="I775" s="290"/>
      <c r="J775" s="290"/>
      <c r="K775" s="290"/>
      <c r="L775" s="292"/>
      <c r="M775" s="292"/>
      <c r="N775" s="292"/>
      <c r="O775" s="290"/>
      <c r="P775" s="290"/>
      <c r="Q775" s="290"/>
    </row>
    <row r="776" spans="1:17" ht="12" customHeight="1">
      <c r="A776" s="290"/>
      <c r="B776" s="290"/>
      <c r="C776" s="290"/>
      <c r="D776" s="291"/>
      <c r="E776" s="291"/>
      <c r="F776" s="291"/>
      <c r="G776" s="291"/>
      <c r="H776" s="290"/>
      <c r="I776" s="290"/>
      <c r="J776" s="290"/>
      <c r="K776" s="290"/>
      <c r="L776" s="292"/>
      <c r="M776" s="292"/>
      <c r="N776" s="292"/>
      <c r="O776" s="290"/>
      <c r="P776" s="290"/>
      <c r="Q776" s="290"/>
    </row>
    <row r="777" spans="1:17" ht="12" customHeight="1">
      <c r="A777" s="290"/>
      <c r="B777" s="290"/>
      <c r="C777" s="290"/>
      <c r="D777" s="291"/>
      <c r="E777" s="291"/>
      <c r="F777" s="291"/>
      <c r="G777" s="291"/>
      <c r="H777" s="290"/>
      <c r="I777" s="290"/>
      <c r="J777" s="290"/>
      <c r="K777" s="290"/>
      <c r="L777" s="292"/>
      <c r="M777" s="292"/>
      <c r="N777" s="292"/>
      <c r="O777" s="290"/>
      <c r="P777" s="290"/>
      <c r="Q777" s="290"/>
    </row>
    <row r="778" spans="1:17" ht="12" customHeight="1">
      <c r="A778" s="290"/>
      <c r="B778" s="290"/>
      <c r="C778" s="290"/>
      <c r="D778" s="291"/>
      <c r="E778" s="291"/>
      <c r="F778" s="291"/>
      <c r="G778" s="291"/>
      <c r="H778" s="290"/>
      <c r="I778" s="290"/>
      <c r="J778" s="290"/>
      <c r="K778" s="290"/>
      <c r="L778" s="292"/>
      <c r="M778" s="292"/>
      <c r="N778" s="292"/>
      <c r="O778" s="290"/>
      <c r="P778" s="290"/>
      <c r="Q778" s="290"/>
    </row>
    <row r="779" spans="1:17" ht="12" customHeight="1">
      <c r="A779" s="290"/>
      <c r="B779" s="290"/>
      <c r="C779" s="290"/>
      <c r="D779" s="291"/>
      <c r="E779" s="291"/>
      <c r="F779" s="291"/>
      <c r="G779" s="291"/>
      <c r="H779" s="290"/>
      <c r="I779" s="290"/>
      <c r="J779" s="290"/>
      <c r="K779" s="290"/>
      <c r="L779" s="292"/>
      <c r="M779" s="292"/>
      <c r="N779" s="292"/>
      <c r="O779" s="290"/>
      <c r="P779" s="290"/>
      <c r="Q779" s="290"/>
    </row>
    <row r="780" spans="1:17" ht="12" customHeight="1">
      <c r="A780" s="290"/>
      <c r="B780" s="290"/>
      <c r="C780" s="290"/>
      <c r="D780" s="291"/>
      <c r="E780" s="291"/>
      <c r="F780" s="291"/>
      <c r="G780" s="291"/>
      <c r="H780" s="290"/>
      <c r="I780" s="290"/>
      <c r="J780" s="290"/>
      <c r="K780" s="290"/>
      <c r="L780" s="292"/>
      <c r="M780" s="292"/>
      <c r="N780" s="292"/>
      <c r="O780" s="290"/>
      <c r="P780" s="290"/>
      <c r="Q780" s="290"/>
    </row>
    <row r="781" spans="1:17" ht="12" customHeight="1">
      <c r="A781" s="290"/>
      <c r="B781" s="290"/>
      <c r="C781" s="290"/>
      <c r="D781" s="291"/>
      <c r="E781" s="291"/>
      <c r="F781" s="291"/>
      <c r="G781" s="291"/>
      <c r="H781" s="290"/>
      <c r="I781" s="290"/>
      <c r="J781" s="290"/>
      <c r="K781" s="290"/>
      <c r="L781" s="292"/>
      <c r="M781" s="292"/>
      <c r="N781" s="292"/>
      <c r="O781" s="290"/>
      <c r="P781" s="290"/>
      <c r="Q781" s="290"/>
    </row>
    <row r="782" spans="1:17" ht="12" customHeight="1">
      <c r="A782" s="290"/>
      <c r="B782" s="290"/>
      <c r="C782" s="290"/>
      <c r="D782" s="291"/>
      <c r="E782" s="291"/>
      <c r="F782" s="291"/>
      <c r="G782" s="291"/>
      <c r="H782" s="290"/>
      <c r="I782" s="290"/>
      <c r="J782" s="290"/>
      <c r="K782" s="290"/>
      <c r="L782" s="292"/>
      <c r="M782" s="292"/>
      <c r="N782" s="292"/>
      <c r="O782" s="290"/>
      <c r="P782" s="290"/>
      <c r="Q782" s="290"/>
    </row>
    <row r="783" spans="1:17" ht="12" customHeight="1">
      <c r="A783" s="290"/>
      <c r="B783" s="290"/>
      <c r="C783" s="290"/>
      <c r="D783" s="291"/>
      <c r="E783" s="291"/>
      <c r="F783" s="291"/>
      <c r="G783" s="291"/>
      <c r="H783" s="290"/>
      <c r="I783" s="290"/>
      <c r="J783" s="290"/>
      <c r="K783" s="290"/>
      <c r="L783" s="292"/>
      <c r="M783" s="292"/>
      <c r="N783" s="292"/>
      <c r="O783" s="290"/>
      <c r="P783" s="290"/>
      <c r="Q783" s="290"/>
    </row>
    <row r="784" spans="1:17" ht="12" customHeight="1">
      <c r="A784" s="290"/>
      <c r="B784" s="290"/>
      <c r="C784" s="290"/>
      <c r="D784" s="291"/>
      <c r="E784" s="291"/>
      <c r="F784" s="291"/>
      <c r="G784" s="291"/>
      <c r="H784" s="290"/>
      <c r="I784" s="290"/>
      <c r="J784" s="290"/>
      <c r="K784" s="290"/>
      <c r="L784" s="292"/>
      <c r="M784" s="292"/>
      <c r="N784" s="292"/>
      <c r="O784" s="290"/>
      <c r="P784" s="290"/>
      <c r="Q784" s="290"/>
    </row>
    <row r="785" spans="1:17" ht="12" customHeight="1">
      <c r="A785" s="290"/>
      <c r="B785" s="290"/>
      <c r="C785" s="290"/>
      <c r="D785" s="291"/>
      <c r="E785" s="291"/>
      <c r="F785" s="291"/>
      <c r="G785" s="291"/>
      <c r="H785" s="290"/>
      <c r="I785" s="290"/>
      <c r="J785" s="290"/>
      <c r="K785" s="290"/>
      <c r="L785" s="292"/>
      <c r="M785" s="292"/>
      <c r="N785" s="292"/>
      <c r="O785" s="290"/>
      <c r="P785" s="290"/>
      <c r="Q785" s="290"/>
    </row>
    <row r="786" spans="1:17" ht="12" customHeight="1">
      <c r="A786" s="290"/>
      <c r="B786" s="290"/>
      <c r="C786" s="290"/>
      <c r="D786" s="291"/>
      <c r="E786" s="291"/>
      <c r="F786" s="291"/>
      <c r="G786" s="291"/>
      <c r="H786" s="290"/>
      <c r="I786" s="290"/>
      <c r="J786" s="290"/>
      <c r="K786" s="290"/>
      <c r="L786" s="292"/>
      <c r="M786" s="292"/>
      <c r="N786" s="292"/>
      <c r="O786" s="290"/>
      <c r="P786" s="290"/>
      <c r="Q786" s="290"/>
    </row>
    <row r="787" spans="1:17" ht="12" customHeight="1">
      <c r="A787" s="290"/>
      <c r="B787" s="290"/>
      <c r="C787" s="290"/>
      <c r="D787" s="291"/>
      <c r="E787" s="291"/>
      <c r="F787" s="291"/>
      <c r="G787" s="291"/>
      <c r="H787" s="290"/>
      <c r="I787" s="290"/>
      <c r="J787" s="290"/>
      <c r="K787" s="290"/>
      <c r="L787" s="292"/>
      <c r="M787" s="292"/>
      <c r="N787" s="292"/>
      <c r="O787" s="290"/>
      <c r="P787" s="290"/>
      <c r="Q787" s="290"/>
    </row>
    <row r="788" spans="1:17" ht="12" customHeight="1">
      <c r="A788" s="290"/>
      <c r="B788" s="290"/>
      <c r="C788" s="290"/>
      <c r="D788" s="291"/>
      <c r="E788" s="291"/>
      <c r="F788" s="291"/>
      <c r="G788" s="291"/>
      <c r="H788" s="290"/>
      <c r="I788" s="290"/>
      <c r="J788" s="290"/>
      <c r="K788" s="290"/>
      <c r="L788" s="292"/>
      <c r="M788" s="292"/>
      <c r="N788" s="292"/>
      <c r="O788" s="290"/>
      <c r="P788" s="290"/>
      <c r="Q788" s="290"/>
    </row>
    <row r="789" spans="1:17" ht="12" customHeight="1">
      <c r="A789" s="290"/>
      <c r="B789" s="290"/>
      <c r="C789" s="290"/>
      <c r="D789" s="291"/>
      <c r="E789" s="291"/>
      <c r="F789" s="291"/>
      <c r="G789" s="291"/>
      <c r="H789" s="290"/>
      <c r="I789" s="290"/>
      <c r="J789" s="290"/>
      <c r="K789" s="290"/>
      <c r="L789" s="292"/>
      <c r="M789" s="292"/>
      <c r="N789" s="292"/>
      <c r="O789" s="290"/>
      <c r="P789" s="290"/>
      <c r="Q789" s="290"/>
    </row>
    <row r="790" spans="1:17" ht="12" customHeight="1">
      <c r="A790" s="290"/>
      <c r="B790" s="290"/>
      <c r="C790" s="290"/>
      <c r="D790" s="291"/>
      <c r="E790" s="291"/>
      <c r="F790" s="291"/>
      <c r="G790" s="291"/>
      <c r="H790" s="290"/>
      <c r="I790" s="290"/>
      <c r="J790" s="290"/>
      <c r="K790" s="290"/>
      <c r="L790" s="292"/>
      <c r="M790" s="292"/>
      <c r="N790" s="292"/>
      <c r="O790" s="290"/>
      <c r="P790" s="290"/>
      <c r="Q790" s="290"/>
    </row>
    <row r="791" spans="1:17" ht="12" customHeight="1">
      <c r="A791" s="290"/>
      <c r="B791" s="290"/>
      <c r="C791" s="290"/>
      <c r="D791" s="291"/>
      <c r="E791" s="291"/>
      <c r="F791" s="291"/>
      <c r="G791" s="291"/>
      <c r="H791" s="290"/>
      <c r="I791" s="290"/>
      <c r="J791" s="290"/>
      <c r="K791" s="290"/>
      <c r="L791" s="292"/>
      <c r="M791" s="292"/>
      <c r="N791" s="292"/>
      <c r="O791" s="290"/>
      <c r="P791" s="290"/>
      <c r="Q791" s="290"/>
    </row>
    <row r="792" spans="1:17" ht="12" customHeight="1">
      <c r="A792" s="290"/>
      <c r="B792" s="290"/>
      <c r="C792" s="290"/>
      <c r="D792" s="291"/>
      <c r="E792" s="291"/>
      <c r="F792" s="291"/>
      <c r="G792" s="291"/>
      <c r="H792" s="290"/>
      <c r="I792" s="290"/>
      <c r="J792" s="290"/>
      <c r="K792" s="290"/>
      <c r="L792" s="292"/>
      <c r="M792" s="292"/>
      <c r="N792" s="292"/>
      <c r="O792" s="290"/>
      <c r="P792" s="290"/>
      <c r="Q792" s="290"/>
    </row>
    <row r="793" spans="1:17" ht="12" customHeight="1">
      <c r="A793" s="290"/>
      <c r="B793" s="290"/>
      <c r="C793" s="290"/>
      <c r="D793" s="291"/>
      <c r="E793" s="291"/>
      <c r="F793" s="291"/>
      <c r="G793" s="291"/>
      <c r="H793" s="290"/>
      <c r="I793" s="290"/>
      <c r="J793" s="290"/>
      <c r="K793" s="290"/>
      <c r="L793" s="292"/>
      <c r="M793" s="292"/>
      <c r="N793" s="292"/>
      <c r="O793" s="290"/>
      <c r="P793" s="290"/>
      <c r="Q793" s="290"/>
    </row>
    <row r="794" spans="1:17" ht="12" customHeight="1">
      <c r="A794" s="290"/>
      <c r="B794" s="290"/>
      <c r="C794" s="290"/>
      <c r="D794" s="291"/>
      <c r="E794" s="291"/>
      <c r="F794" s="291"/>
      <c r="G794" s="291"/>
      <c r="H794" s="290"/>
      <c r="I794" s="290"/>
      <c r="J794" s="290"/>
      <c r="K794" s="290"/>
      <c r="L794" s="292"/>
      <c r="M794" s="292"/>
      <c r="N794" s="292"/>
      <c r="O794" s="290"/>
      <c r="P794" s="290"/>
      <c r="Q794" s="290"/>
    </row>
    <row r="795" spans="1:17" ht="12" customHeight="1">
      <c r="A795" s="290"/>
      <c r="B795" s="290"/>
      <c r="C795" s="290"/>
      <c r="D795" s="291"/>
      <c r="E795" s="291"/>
      <c r="F795" s="291"/>
      <c r="G795" s="291"/>
      <c r="H795" s="290"/>
      <c r="I795" s="290"/>
      <c r="J795" s="290"/>
      <c r="K795" s="290"/>
      <c r="L795" s="292"/>
      <c r="M795" s="292"/>
      <c r="N795" s="292"/>
      <c r="O795" s="290"/>
      <c r="P795" s="290"/>
      <c r="Q795" s="290"/>
    </row>
    <row r="796" spans="1:17" ht="12" customHeight="1">
      <c r="A796" s="290"/>
      <c r="B796" s="290"/>
      <c r="C796" s="290"/>
      <c r="D796" s="291"/>
      <c r="E796" s="291"/>
      <c r="F796" s="291"/>
      <c r="G796" s="291"/>
      <c r="H796" s="290"/>
      <c r="I796" s="290"/>
      <c r="J796" s="290"/>
      <c r="K796" s="290"/>
      <c r="L796" s="292"/>
      <c r="M796" s="292"/>
      <c r="N796" s="292"/>
      <c r="O796" s="290"/>
      <c r="P796" s="290"/>
      <c r="Q796" s="290"/>
    </row>
    <row r="797" spans="1:17" ht="12" customHeight="1">
      <c r="A797" s="290"/>
      <c r="B797" s="290"/>
      <c r="C797" s="290"/>
      <c r="D797" s="291"/>
      <c r="E797" s="291"/>
      <c r="F797" s="291"/>
      <c r="G797" s="291"/>
      <c r="H797" s="290"/>
      <c r="I797" s="290"/>
      <c r="J797" s="290"/>
      <c r="K797" s="290"/>
      <c r="L797" s="292"/>
      <c r="M797" s="292"/>
      <c r="N797" s="292"/>
      <c r="O797" s="290"/>
      <c r="P797" s="290"/>
      <c r="Q797" s="290"/>
    </row>
    <row r="798" spans="1:17" ht="12" customHeight="1">
      <c r="A798" s="290"/>
      <c r="B798" s="290"/>
      <c r="C798" s="290"/>
      <c r="D798" s="291"/>
      <c r="E798" s="291"/>
      <c r="F798" s="291"/>
      <c r="G798" s="291"/>
      <c r="H798" s="290"/>
      <c r="I798" s="290"/>
      <c r="J798" s="290"/>
      <c r="K798" s="290"/>
      <c r="L798" s="292"/>
      <c r="M798" s="292"/>
      <c r="N798" s="292"/>
      <c r="O798" s="290"/>
      <c r="P798" s="290"/>
      <c r="Q798" s="290"/>
    </row>
    <row r="799" spans="1:17" ht="12" customHeight="1">
      <c r="A799" s="290"/>
      <c r="B799" s="290"/>
      <c r="C799" s="290"/>
      <c r="D799" s="291"/>
      <c r="E799" s="291"/>
      <c r="F799" s="291"/>
      <c r="G799" s="291"/>
      <c r="H799" s="290"/>
      <c r="I799" s="290"/>
      <c r="J799" s="290"/>
      <c r="K799" s="290"/>
      <c r="L799" s="292"/>
      <c r="M799" s="292"/>
      <c r="N799" s="292"/>
      <c r="O799" s="290"/>
      <c r="P799" s="290"/>
      <c r="Q799" s="290"/>
    </row>
    <row r="800" spans="1:17" ht="12" customHeight="1">
      <c r="A800" s="290"/>
      <c r="B800" s="290"/>
      <c r="C800" s="290"/>
      <c r="D800" s="291"/>
      <c r="E800" s="291"/>
      <c r="F800" s="291"/>
      <c r="G800" s="291"/>
      <c r="H800" s="290"/>
      <c r="I800" s="290"/>
      <c r="J800" s="290"/>
      <c r="K800" s="290"/>
      <c r="L800" s="292"/>
      <c r="M800" s="292"/>
      <c r="N800" s="292"/>
      <c r="O800" s="290"/>
      <c r="P800" s="290"/>
      <c r="Q800" s="290"/>
    </row>
    <row r="801" spans="1:17" ht="12" customHeight="1">
      <c r="A801" s="290"/>
      <c r="B801" s="290"/>
      <c r="C801" s="290"/>
      <c r="D801" s="291"/>
      <c r="E801" s="291"/>
      <c r="F801" s="291"/>
      <c r="G801" s="291"/>
      <c r="H801" s="290"/>
      <c r="I801" s="290"/>
      <c r="J801" s="290"/>
      <c r="K801" s="290"/>
      <c r="L801" s="292"/>
      <c r="M801" s="292"/>
      <c r="N801" s="292"/>
      <c r="O801" s="290"/>
      <c r="P801" s="290"/>
      <c r="Q801" s="290"/>
    </row>
    <row r="802" spans="1:17" ht="12" customHeight="1">
      <c r="A802" s="290"/>
      <c r="B802" s="290"/>
      <c r="C802" s="290"/>
      <c r="D802" s="291"/>
      <c r="E802" s="291"/>
      <c r="F802" s="291"/>
      <c r="G802" s="291"/>
      <c r="H802" s="290"/>
      <c r="I802" s="290"/>
      <c r="J802" s="290"/>
      <c r="K802" s="290"/>
      <c r="L802" s="292"/>
      <c r="M802" s="292"/>
      <c r="N802" s="292"/>
      <c r="O802" s="290"/>
      <c r="P802" s="290"/>
      <c r="Q802" s="290"/>
    </row>
    <row r="803" spans="1:17" ht="12" customHeight="1">
      <c r="A803" s="290"/>
      <c r="B803" s="290"/>
      <c r="C803" s="290"/>
      <c r="D803" s="291"/>
      <c r="E803" s="291"/>
      <c r="F803" s="291"/>
      <c r="G803" s="291"/>
      <c r="H803" s="290"/>
      <c r="I803" s="290"/>
      <c r="J803" s="290"/>
      <c r="K803" s="290"/>
      <c r="L803" s="292"/>
      <c r="M803" s="292"/>
      <c r="N803" s="292"/>
      <c r="O803" s="290"/>
      <c r="P803" s="290"/>
      <c r="Q803" s="290"/>
    </row>
    <row r="804" spans="1:17" ht="12" customHeight="1">
      <c r="A804" s="290"/>
      <c r="B804" s="290"/>
      <c r="C804" s="290"/>
      <c r="D804" s="291"/>
      <c r="E804" s="291"/>
      <c r="F804" s="291"/>
      <c r="G804" s="291"/>
      <c r="H804" s="290"/>
      <c r="I804" s="290"/>
      <c r="J804" s="290"/>
      <c r="K804" s="290"/>
      <c r="L804" s="292"/>
      <c r="M804" s="292"/>
      <c r="N804" s="292"/>
      <c r="O804" s="290"/>
      <c r="P804" s="290"/>
      <c r="Q804" s="290"/>
    </row>
    <row r="805" spans="1:17" ht="12" customHeight="1">
      <c r="A805" s="290"/>
      <c r="B805" s="290"/>
      <c r="C805" s="290"/>
      <c r="D805" s="291"/>
      <c r="E805" s="291"/>
      <c r="F805" s="291"/>
      <c r="G805" s="291"/>
      <c r="H805" s="290"/>
      <c r="I805" s="290"/>
      <c r="J805" s="290"/>
      <c r="K805" s="290"/>
      <c r="L805" s="292"/>
      <c r="M805" s="292"/>
      <c r="N805" s="292"/>
      <c r="O805" s="290"/>
      <c r="P805" s="290"/>
      <c r="Q805" s="290"/>
    </row>
    <row r="806" spans="1:17" ht="12" customHeight="1">
      <c r="A806" s="290"/>
      <c r="B806" s="290"/>
      <c r="C806" s="290"/>
      <c r="D806" s="291"/>
      <c r="E806" s="291"/>
      <c r="F806" s="291"/>
      <c r="G806" s="291"/>
      <c r="H806" s="290"/>
      <c r="I806" s="290"/>
      <c r="J806" s="290"/>
      <c r="K806" s="290"/>
      <c r="L806" s="292"/>
      <c r="M806" s="292"/>
      <c r="N806" s="292"/>
      <c r="O806" s="290"/>
      <c r="P806" s="290"/>
      <c r="Q806" s="290"/>
    </row>
    <row r="807" spans="1:17" ht="12" customHeight="1">
      <c r="A807" s="290"/>
      <c r="B807" s="290"/>
      <c r="C807" s="290"/>
      <c r="D807" s="291"/>
      <c r="E807" s="291"/>
      <c r="F807" s="291"/>
      <c r="G807" s="291"/>
      <c r="H807" s="290"/>
      <c r="I807" s="290"/>
      <c r="J807" s="290"/>
      <c r="K807" s="290"/>
      <c r="L807" s="292"/>
      <c r="M807" s="292"/>
      <c r="N807" s="292"/>
      <c r="O807" s="290"/>
      <c r="P807" s="290"/>
      <c r="Q807" s="290"/>
    </row>
    <row r="808" spans="1:17" ht="12" customHeight="1">
      <c r="A808" s="290"/>
      <c r="B808" s="290"/>
      <c r="C808" s="290"/>
      <c r="D808" s="291"/>
      <c r="E808" s="291"/>
      <c r="F808" s="291"/>
      <c r="G808" s="291"/>
      <c r="H808" s="290"/>
      <c r="I808" s="290"/>
      <c r="J808" s="290"/>
      <c r="K808" s="290"/>
      <c r="L808" s="292"/>
      <c r="M808" s="292"/>
      <c r="N808" s="292"/>
      <c r="O808" s="290"/>
      <c r="P808" s="290"/>
      <c r="Q808" s="290"/>
    </row>
    <row r="809" spans="1:17" ht="12" customHeight="1">
      <c r="A809" s="290"/>
      <c r="B809" s="290"/>
      <c r="C809" s="290"/>
      <c r="D809" s="291"/>
      <c r="E809" s="291"/>
      <c r="F809" s="291"/>
      <c r="G809" s="291"/>
      <c r="H809" s="290"/>
      <c r="I809" s="290"/>
      <c r="J809" s="290"/>
      <c r="K809" s="290"/>
      <c r="L809" s="292"/>
      <c r="M809" s="292"/>
      <c r="N809" s="292"/>
      <c r="O809" s="290"/>
      <c r="P809" s="290"/>
      <c r="Q809" s="290"/>
    </row>
    <row r="810" spans="1:17" ht="12" customHeight="1">
      <c r="A810" s="290"/>
      <c r="B810" s="290"/>
      <c r="C810" s="290"/>
      <c r="D810" s="291"/>
      <c r="E810" s="291"/>
      <c r="F810" s="291"/>
      <c r="G810" s="291"/>
      <c r="H810" s="290"/>
      <c r="I810" s="290"/>
      <c r="J810" s="290"/>
      <c r="K810" s="290"/>
      <c r="L810" s="292"/>
      <c r="M810" s="292"/>
      <c r="N810" s="292"/>
      <c r="O810" s="290"/>
      <c r="P810" s="290"/>
      <c r="Q810" s="290"/>
    </row>
    <row r="811" spans="1:17" ht="12" customHeight="1">
      <c r="A811" s="290"/>
      <c r="B811" s="290"/>
      <c r="C811" s="290"/>
      <c r="D811" s="291"/>
      <c r="E811" s="291"/>
      <c r="F811" s="291"/>
      <c r="G811" s="291"/>
      <c r="H811" s="290"/>
      <c r="I811" s="290"/>
      <c r="J811" s="290"/>
      <c r="K811" s="290"/>
      <c r="L811" s="292"/>
      <c r="M811" s="292"/>
      <c r="N811" s="292"/>
      <c r="O811" s="290"/>
      <c r="P811" s="290"/>
      <c r="Q811" s="290"/>
    </row>
    <row r="812" spans="1:17" ht="12" customHeight="1">
      <c r="A812" s="290"/>
      <c r="B812" s="290"/>
      <c r="C812" s="290"/>
      <c r="D812" s="291"/>
      <c r="E812" s="291"/>
      <c r="F812" s="291"/>
      <c r="G812" s="291"/>
      <c r="H812" s="290"/>
      <c r="I812" s="290"/>
      <c r="J812" s="290"/>
      <c r="K812" s="290"/>
      <c r="L812" s="292"/>
      <c r="M812" s="292"/>
      <c r="N812" s="292"/>
      <c r="O812" s="290"/>
      <c r="P812" s="290"/>
      <c r="Q812" s="290"/>
    </row>
    <row r="813" spans="1:17" ht="12" customHeight="1">
      <c r="A813" s="290"/>
      <c r="B813" s="290"/>
      <c r="C813" s="290"/>
      <c r="D813" s="291"/>
      <c r="E813" s="291"/>
      <c r="F813" s="291"/>
      <c r="G813" s="291"/>
      <c r="H813" s="290"/>
      <c r="I813" s="290"/>
      <c r="J813" s="290"/>
      <c r="K813" s="290"/>
      <c r="L813" s="292"/>
      <c r="M813" s="292"/>
      <c r="N813" s="292"/>
      <c r="O813" s="290"/>
      <c r="P813" s="290"/>
      <c r="Q813" s="290"/>
    </row>
    <row r="814" spans="1:17" ht="12" customHeight="1">
      <c r="A814" s="290"/>
      <c r="B814" s="290"/>
      <c r="C814" s="290"/>
      <c r="D814" s="291"/>
      <c r="E814" s="291"/>
      <c r="F814" s="291"/>
      <c r="G814" s="291"/>
      <c r="H814" s="290"/>
      <c r="I814" s="290"/>
      <c r="J814" s="290"/>
      <c r="K814" s="290"/>
      <c r="L814" s="292"/>
      <c r="M814" s="292"/>
      <c r="N814" s="292"/>
      <c r="O814" s="290"/>
      <c r="P814" s="290"/>
      <c r="Q814" s="290"/>
    </row>
    <row r="815" spans="1:17" ht="12" customHeight="1">
      <c r="A815" s="290"/>
      <c r="B815" s="290"/>
      <c r="C815" s="290"/>
      <c r="D815" s="291"/>
      <c r="E815" s="291"/>
      <c r="F815" s="291"/>
      <c r="G815" s="291"/>
      <c r="H815" s="290"/>
      <c r="I815" s="290"/>
      <c r="J815" s="290"/>
      <c r="K815" s="290"/>
      <c r="L815" s="292"/>
      <c r="M815" s="292"/>
      <c r="N815" s="292"/>
      <c r="O815" s="290"/>
      <c r="P815" s="290"/>
      <c r="Q815" s="290"/>
    </row>
    <row r="816" spans="1:17" ht="12" customHeight="1">
      <c r="A816" s="290"/>
      <c r="B816" s="290"/>
      <c r="C816" s="290"/>
      <c r="D816" s="291"/>
      <c r="E816" s="291"/>
      <c r="F816" s="291"/>
      <c r="G816" s="291"/>
      <c r="H816" s="290"/>
      <c r="I816" s="290"/>
      <c r="J816" s="290"/>
      <c r="K816" s="290"/>
      <c r="L816" s="292"/>
      <c r="M816" s="292"/>
      <c r="N816" s="292"/>
      <c r="O816" s="290"/>
      <c r="P816" s="290"/>
      <c r="Q816" s="290"/>
    </row>
    <row r="817" spans="1:17" ht="12" customHeight="1">
      <c r="A817" s="290"/>
      <c r="B817" s="290"/>
      <c r="C817" s="290"/>
      <c r="D817" s="291"/>
      <c r="E817" s="291"/>
      <c r="F817" s="291"/>
      <c r="G817" s="291"/>
      <c r="H817" s="290"/>
      <c r="I817" s="290"/>
      <c r="J817" s="290"/>
      <c r="K817" s="290"/>
      <c r="L817" s="292"/>
      <c r="M817" s="292"/>
      <c r="N817" s="292"/>
      <c r="O817" s="290"/>
      <c r="P817" s="290"/>
      <c r="Q817" s="290"/>
    </row>
    <row r="818" spans="1:17" ht="12" customHeight="1">
      <c r="A818" s="290"/>
      <c r="B818" s="290"/>
      <c r="C818" s="290"/>
      <c r="D818" s="291"/>
      <c r="E818" s="291"/>
      <c r="F818" s="291"/>
      <c r="G818" s="291"/>
      <c r="H818" s="290"/>
      <c r="I818" s="290"/>
      <c r="J818" s="290"/>
      <c r="K818" s="290"/>
      <c r="L818" s="292"/>
      <c r="M818" s="292"/>
      <c r="N818" s="292"/>
      <c r="O818" s="290"/>
      <c r="P818" s="290"/>
      <c r="Q818" s="290"/>
    </row>
    <row r="819" spans="1:17" ht="12" customHeight="1">
      <c r="A819" s="290"/>
      <c r="B819" s="290"/>
      <c r="C819" s="290"/>
      <c r="D819" s="291"/>
      <c r="E819" s="291"/>
      <c r="F819" s="291"/>
      <c r="G819" s="291"/>
      <c r="H819" s="290"/>
      <c r="I819" s="290"/>
      <c r="J819" s="290"/>
      <c r="K819" s="290"/>
      <c r="L819" s="292"/>
      <c r="M819" s="292"/>
      <c r="N819" s="292"/>
      <c r="O819" s="290"/>
      <c r="P819" s="290"/>
      <c r="Q819" s="290"/>
    </row>
    <row r="820" spans="1:17" ht="12" customHeight="1">
      <c r="A820" s="290"/>
      <c r="B820" s="290"/>
      <c r="C820" s="290"/>
      <c r="D820" s="291"/>
      <c r="E820" s="291"/>
      <c r="F820" s="291"/>
      <c r="G820" s="291"/>
      <c r="H820" s="290"/>
      <c r="I820" s="290"/>
      <c r="J820" s="290"/>
      <c r="K820" s="290"/>
      <c r="L820" s="292"/>
      <c r="M820" s="292"/>
      <c r="N820" s="292"/>
      <c r="O820" s="290"/>
      <c r="P820" s="290"/>
      <c r="Q820" s="290"/>
    </row>
    <row r="821" spans="1:17" ht="12" customHeight="1">
      <c r="A821" s="290"/>
      <c r="B821" s="290"/>
      <c r="C821" s="290"/>
      <c r="D821" s="291"/>
      <c r="E821" s="291"/>
      <c r="F821" s="291"/>
      <c r="G821" s="291"/>
      <c r="H821" s="290"/>
      <c r="I821" s="290"/>
      <c r="J821" s="290"/>
      <c r="K821" s="290"/>
      <c r="L821" s="292"/>
      <c r="M821" s="292"/>
      <c r="N821" s="292"/>
      <c r="O821" s="290"/>
      <c r="P821" s="290"/>
      <c r="Q821" s="290"/>
    </row>
    <row r="822" spans="1:17" ht="12" customHeight="1">
      <c r="A822" s="290"/>
      <c r="B822" s="290"/>
      <c r="C822" s="290"/>
      <c r="D822" s="291"/>
      <c r="E822" s="291"/>
      <c r="F822" s="291"/>
      <c r="G822" s="291"/>
      <c r="H822" s="290"/>
      <c r="I822" s="290"/>
      <c r="J822" s="290"/>
      <c r="K822" s="290"/>
      <c r="L822" s="292"/>
      <c r="M822" s="292"/>
      <c r="N822" s="292"/>
      <c r="O822" s="290"/>
      <c r="P822" s="290"/>
      <c r="Q822" s="290"/>
    </row>
    <row r="823" spans="1:17" ht="12" customHeight="1">
      <c r="A823" s="290"/>
      <c r="B823" s="290"/>
      <c r="C823" s="290"/>
      <c r="D823" s="291"/>
      <c r="E823" s="291"/>
      <c r="F823" s="291"/>
      <c r="G823" s="291"/>
      <c r="H823" s="290"/>
      <c r="I823" s="290"/>
      <c r="J823" s="290"/>
      <c r="K823" s="290"/>
      <c r="L823" s="292"/>
      <c r="M823" s="292"/>
      <c r="N823" s="292"/>
      <c r="O823" s="290"/>
      <c r="P823" s="290"/>
      <c r="Q823" s="290"/>
    </row>
    <row r="824" spans="1:17" ht="12" customHeight="1">
      <c r="A824" s="290"/>
      <c r="B824" s="290"/>
      <c r="C824" s="290"/>
      <c r="D824" s="291"/>
      <c r="E824" s="291"/>
      <c r="F824" s="291"/>
      <c r="G824" s="291"/>
      <c r="H824" s="290"/>
      <c r="I824" s="290"/>
      <c r="J824" s="290"/>
      <c r="K824" s="290"/>
      <c r="L824" s="292"/>
      <c r="M824" s="292"/>
      <c r="N824" s="292"/>
      <c r="O824" s="290"/>
      <c r="P824" s="290"/>
      <c r="Q824" s="290"/>
    </row>
    <row r="825" spans="1:17" ht="12" customHeight="1">
      <c r="A825" s="290"/>
      <c r="B825" s="290"/>
      <c r="C825" s="290"/>
      <c r="D825" s="291"/>
      <c r="E825" s="291"/>
      <c r="F825" s="291"/>
      <c r="G825" s="291"/>
      <c r="H825" s="290"/>
      <c r="I825" s="290"/>
      <c r="J825" s="290"/>
      <c r="K825" s="290"/>
      <c r="L825" s="292"/>
      <c r="M825" s="292"/>
      <c r="N825" s="292"/>
      <c r="O825" s="290"/>
      <c r="P825" s="290"/>
      <c r="Q825" s="290"/>
    </row>
    <row r="826" spans="1:17" ht="12" customHeight="1">
      <c r="A826" s="290"/>
      <c r="B826" s="290"/>
      <c r="C826" s="290"/>
      <c r="D826" s="291"/>
      <c r="E826" s="291"/>
      <c r="F826" s="291"/>
      <c r="G826" s="291"/>
      <c r="H826" s="290"/>
      <c r="I826" s="290"/>
      <c r="J826" s="290"/>
      <c r="K826" s="290"/>
      <c r="L826" s="292"/>
      <c r="M826" s="292"/>
      <c r="N826" s="292"/>
      <c r="O826" s="290"/>
      <c r="P826" s="290"/>
      <c r="Q826" s="290"/>
    </row>
    <row r="827" spans="1:17" ht="12" customHeight="1">
      <c r="A827" s="290"/>
      <c r="B827" s="290"/>
      <c r="C827" s="290"/>
      <c r="D827" s="291"/>
      <c r="E827" s="291"/>
      <c r="F827" s="291"/>
      <c r="G827" s="291"/>
      <c r="H827" s="290"/>
      <c r="I827" s="290"/>
      <c r="J827" s="290"/>
      <c r="K827" s="290"/>
      <c r="L827" s="292"/>
      <c r="M827" s="292"/>
      <c r="N827" s="292"/>
      <c r="O827" s="290"/>
      <c r="P827" s="290"/>
      <c r="Q827" s="290"/>
    </row>
    <row r="828" spans="1:17" ht="12" customHeight="1">
      <c r="A828" s="290"/>
      <c r="B828" s="290"/>
      <c r="C828" s="290"/>
      <c r="D828" s="291"/>
      <c r="E828" s="291"/>
      <c r="F828" s="291"/>
      <c r="G828" s="291"/>
      <c r="H828" s="290"/>
      <c r="I828" s="290"/>
      <c r="J828" s="290"/>
      <c r="K828" s="290"/>
      <c r="L828" s="292"/>
      <c r="M828" s="292"/>
      <c r="N828" s="292"/>
      <c r="O828" s="290"/>
      <c r="P828" s="290"/>
      <c r="Q828" s="290"/>
    </row>
    <row r="829" spans="1:17" ht="12" customHeight="1">
      <c r="A829" s="290"/>
      <c r="B829" s="290"/>
      <c r="C829" s="290"/>
      <c r="D829" s="291"/>
      <c r="E829" s="291"/>
      <c r="F829" s="291"/>
      <c r="G829" s="291"/>
      <c r="H829" s="290"/>
      <c r="I829" s="290"/>
      <c r="J829" s="290"/>
      <c r="K829" s="290"/>
      <c r="L829" s="292"/>
      <c r="M829" s="292"/>
      <c r="N829" s="292"/>
      <c r="O829" s="290"/>
      <c r="P829" s="290"/>
      <c r="Q829" s="290"/>
    </row>
    <row r="830" spans="1:17" ht="12" customHeight="1">
      <c r="A830" s="290"/>
      <c r="B830" s="290"/>
      <c r="C830" s="290"/>
      <c r="D830" s="291"/>
      <c r="E830" s="291"/>
      <c r="F830" s="291"/>
      <c r="G830" s="291"/>
      <c r="H830" s="290"/>
      <c r="I830" s="290"/>
      <c r="J830" s="290"/>
      <c r="K830" s="290"/>
      <c r="L830" s="292"/>
      <c r="M830" s="292"/>
      <c r="N830" s="292"/>
      <c r="O830" s="290"/>
      <c r="P830" s="290"/>
      <c r="Q830" s="290"/>
    </row>
    <row r="831" spans="1:17" ht="12" customHeight="1">
      <c r="A831" s="290"/>
      <c r="B831" s="290"/>
      <c r="C831" s="290"/>
      <c r="D831" s="291"/>
      <c r="E831" s="291"/>
      <c r="F831" s="291"/>
      <c r="G831" s="291"/>
      <c r="H831" s="290"/>
      <c r="I831" s="290"/>
      <c r="J831" s="290"/>
      <c r="K831" s="290"/>
      <c r="L831" s="292"/>
      <c r="M831" s="292"/>
      <c r="N831" s="292"/>
      <c r="O831" s="290"/>
      <c r="P831" s="290"/>
      <c r="Q831" s="290"/>
    </row>
    <row r="832" spans="1:17" ht="12" customHeight="1">
      <c r="A832" s="290"/>
      <c r="B832" s="290"/>
      <c r="C832" s="290"/>
      <c r="D832" s="291"/>
      <c r="E832" s="291"/>
      <c r="F832" s="291"/>
      <c r="G832" s="291"/>
      <c r="H832" s="290"/>
      <c r="I832" s="290"/>
      <c r="J832" s="290"/>
      <c r="K832" s="290"/>
      <c r="L832" s="292"/>
      <c r="M832" s="292"/>
      <c r="N832" s="292"/>
      <c r="O832" s="290"/>
      <c r="P832" s="290"/>
      <c r="Q832" s="290"/>
    </row>
    <row r="833" spans="1:17" ht="12" customHeight="1">
      <c r="A833" s="290"/>
      <c r="B833" s="290"/>
      <c r="C833" s="290"/>
      <c r="D833" s="291"/>
      <c r="E833" s="291"/>
      <c r="F833" s="291"/>
      <c r="G833" s="291"/>
      <c r="H833" s="290"/>
      <c r="I833" s="290"/>
      <c r="J833" s="290"/>
      <c r="K833" s="290"/>
      <c r="L833" s="292"/>
      <c r="M833" s="292"/>
      <c r="N833" s="292"/>
      <c r="O833" s="290"/>
      <c r="P833" s="290"/>
      <c r="Q833" s="290"/>
    </row>
    <row r="834" spans="1:17" ht="12" customHeight="1">
      <c r="A834" s="290"/>
      <c r="B834" s="290"/>
      <c r="C834" s="290"/>
      <c r="D834" s="291"/>
      <c r="E834" s="291"/>
      <c r="F834" s="291"/>
      <c r="G834" s="291"/>
      <c r="H834" s="290"/>
      <c r="I834" s="290"/>
      <c r="J834" s="290"/>
      <c r="K834" s="290"/>
      <c r="L834" s="292"/>
      <c r="M834" s="292"/>
      <c r="N834" s="292"/>
      <c r="O834" s="290"/>
      <c r="P834" s="290"/>
      <c r="Q834" s="290"/>
    </row>
    <row r="835" spans="1:17" ht="12" customHeight="1">
      <c r="A835" s="290"/>
      <c r="B835" s="290"/>
      <c r="C835" s="290"/>
      <c r="D835" s="291"/>
      <c r="E835" s="291"/>
      <c r="F835" s="291"/>
      <c r="G835" s="291"/>
      <c r="H835" s="290"/>
      <c r="I835" s="290"/>
      <c r="J835" s="290"/>
      <c r="K835" s="290"/>
      <c r="L835" s="292"/>
      <c r="M835" s="292"/>
      <c r="N835" s="292"/>
      <c r="O835" s="290"/>
      <c r="P835" s="290"/>
      <c r="Q835" s="290"/>
    </row>
    <row r="836" spans="1:17" ht="12" customHeight="1">
      <c r="A836" s="290"/>
      <c r="B836" s="290"/>
      <c r="C836" s="290"/>
      <c r="D836" s="291"/>
      <c r="E836" s="291"/>
      <c r="F836" s="291"/>
      <c r="G836" s="291"/>
      <c r="H836" s="290"/>
      <c r="I836" s="290"/>
      <c r="J836" s="290"/>
      <c r="K836" s="290"/>
      <c r="L836" s="292"/>
      <c r="M836" s="292"/>
      <c r="N836" s="292"/>
      <c r="O836" s="290"/>
      <c r="P836" s="290"/>
      <c r="Q836" s="290"/>
    </row>
    <row r="837" spans="1:17" ht="12" customHeight="1">
      <c r="A837" s="290"/>
      <c r="B837" s="290"/>
      <c r="C837" s="290"/>
      <c r="D837" s="291"/>
      <c r="E837" s="291"/>
      <c r="F837" s="291"/>
      <c r="G837" s="291"/>
      <c r="H837" s="290"/>
      <c r="I837" s="290"/>
      <c r="J837" s="290"/>
      <c r="K837" s="290"/>
      <c r="L837" s="292"/>
      <c r="M837" s="292"/>
      <c r="N837" s="292"/>
      <c r="O837" s="290"/>
      <c r="P837" s="290"/>
      <c r="Q837" s="290"/>
    </row>
    <row r="838" spans="1:17" ht="12" customHeight="1">
      <c r="A838" s="290"/>
      <c r="B838" s="290"/>
      <c r="C838" s="290"/>
      <c r="D838" s="291"/>
      <c r="E838" s="291"/>
      <c r="F838" s="291"/>
      <c r="G838" s="291"/>
      <c r="H838" s="290"/>
      <c r="I838" s="290"/>
      <c r="J838" s="290"/>
      <c r="K838" s="290"/>
      <c r="L838" s="292"/>
      <c r="M838" s="292"/>
      <c r="N838" s="292"/>
      <c r="O838" s="290"/>
      <c r="P838" s="290"/>
      <c r="Q838" s="290"/>
    </row>
    <row r="839" spans="1:17" ht="12" customHeight="1">
      <c r="A839" s="290"/>
      <c r="B839" s="290"/>
      <c r="C839" s="290"/>
      <c r="D839" s="291"/>
      <c r="E839" s="291"/>
      <c r="F839" s="291"/>
      <c r="G839" s="291"/>
      <c r="H839" s="290"/>
      <c r="I839" s="290"/>
      <c r="J839" s="290"/>
      <c r="K839" s="290"/>
      <c r="L839" s="292"/>
      <c r="M839" s="292"/>
      <c r="N839" s="292"/>
      <c r="O839" s="290"/>
      <c r="P839" s="290"/>
      <c r="Q839" s="290"/>
    </row>
    <row r="840" spans="1:17" ht="12" customHeight="1">
      <c r="A840" s="290"/>
      <c r="B840" s="290"/>
      <c r="C840" s="290"/>
      <c r="D840" s="291"/>
      <c r="E840" s="291"/>
      <c r="F840" s="291"/>
      <c r="G840" s="291"/>
      <c r="H840" s="290"/>
      <c r="I840" s="290"/>
      <c r="J840" s="290"/>
      <c r="K840" s="290"/>
      <c r="L840" s="292"/>
      <c r="M840" s="292"/>
      <c r="N840" s="292"/>
      <c r="O840" s="290"/>
      <c r="P840" s="290"/>
      <c r="Q840" s="290"/>
    </row>
    <row r="841" spans="1:17" ht="12" customHeight="1">
      <c r="A841" s="290"/>
      <c r="B841" s="290"/>
      <c r="C841" s="290"/>
      <c r="D841" s="291"/>
      <c r="E841" s="291"/>
      <c r="F841" s="291"/>
      <c r="G841" s="291"/>
      <c r="H841" s="290"/>
      <c r="I841" s="290"/>
      <c r="J841" s="290"/>
      <c r="K841" s="290"/>
      <c r="L841" s="292"/>
      <c r="M841" s="292"/>
      <c r="N841" s="292"/>
      <c r="O841" s="290"/>
      <c r="P841" s="290"/>
      <c r="Q841" s="290"/>
    </row>
    <row r="842" spans="1:17" ht="12" customHeight="1">
      <c r="A842" s="290"/>
      <c r="B842" s="290"/>
      <c r="C842" s="290"/>
      <c r="D842" s="291"/>
      <c r="E842" s="291"/>
      <c r="F842" s="291"/>
      <c r="G842" s="291"/>
      <c r="H842" s="290"/>
      <c r="I842" s="290"/>
      <c r="J842" s="290"/>
      <c r="K842" s="290"/>
      <c r="L842" s="292"/>
      <c r="M842" s="292"/>
      <c r="N842" s="292"/>
      <c r="O842" s="290"/>
      <c r="P842" s="290"/>
      <c r="Q842" s="290"/>
    </row>
    <row r="843" spans="1:17" ht="12" customHeight="1">
      <c r="A843" s="290"/>
      <c r="B843" s="290"/>
      <c r="C843" s="290"/>
      <c r="D843" s="291"/>
      <c r="E843" s="291"/>
      <c r="F843" s="291"/>
      <c r="G843" s="291"/>
      <c r="H843" s="290"/>
      <c r="I843" s="290"/>
      <c r="J843" s="290"/>
      <c r="K843" s="290"/>
      <c r="L843" s="292"/>
      <c r="M843" s="292"/>
      <c r="N843" s="292"/>
      <c r="O843" s="290"/>
      <c r="P843" s="290"/>
      <c r="Q843" s="290"/>
    </row>
    <row r="844" spans="1:17" ht="12" customHeight="1">
      <c r="A844" s="290"/>
      <c r="B844" s="290"/>
      <c r="C844" s="290"/>
      <c r="D844" s="291"/>
      <c r="E844" s="291"/>
      <c r="F844" s="291"/>
      <c r="G844" s="291"/>
      <c r="H844" s="290"/>
      <c r="I844" s="290"/>
      <c r="J844" s="290"/>
      <c r="K844" s="290"/>
      <c r="L844" s="292"/>
      <c r="M844" s="292"/>
      <c r="N844" s="292"/>
      <c r="O844" s="290"/>
      <c r="P844" s="290"/>
      <c r="Q844" s="290"/>
    </row>
    <row r="845" spans="1:17" ht="12" customHeight="1">
      <c r="A845" s="290"/>
      <c r="B845" s="290"/>
      <c r="C845" s="290"/>
      <c r="D845" s="291"/>
      <c r="E845" s="291"/>
      <c r="F845" s="291"/>
      <c r="G845" s="291"/>
      <c r="H845" s="290"/>
      <c r="I845" s="290"/>
      <c r="J845" s="290"/>
      <c r="K845" s="290"/>
      <c r="L845" s="292"/>
      <c r="M845" s="292"/>
      <c r="N845" s="292"/>
      <c r="O845" s="290"/>
      <c r="P845" s="290"/>
      <c r="Q845" s="290"/>
    </row>
    <row r="846" spans="1:17" ht="12" customHeight="1">
      <c r="A846" s="290"/>
      <c r="B846" s="290"/>
      <c r="C846" s="290"/>
      <c r="D846" s="291"/>
      <c r="E846" s="291"/>
      <c r="F846" s="291"/>
      <c r="G846" s="291"/>
      <c r="H846" s="290"/>
      <c r="I846" s="290"/>
      <c r="J846" s="290"/>
      <c r="K846" s="290"/>
      <c r="L846" s="292"/>
      <c r="M846" s="292"/>
      <c r="N846" s="292"/>
      <c r="O846" s="290"/>
      <c r="P846" s="290"/>
      <c r="Q846" s="290"/>
    </row>
    <row r="847" spans="1:17" ht="12" customHeight="1">
      <c r="A847" s="290"/>
      <c r="B847" s="290"/>
      <c r="C847" s="290"/>
      <c r="D847" s="291"/>
      <c r="E847" s="291"/>
      <c r="F847" s="291"/>
      <c r="G847" s="291"/>
      <c r="H847" s="290"/>
      <c r="I847" s="290"/>
      <c r="J847" s="290"/>
      <c r="K847" s="290"/>
      <c r="L847" s="292"/>
      <c r="M847" s="292"/>
      <c r="N847" s="292"/>
      <c r="O847" s="290"/>
      <c r="P847" s="290"/>
      <c r="Q847" s="290"/>
    </row>
    <row r="848" spans="1:17" ht="12" customHeight="1">
      <c r="A848" s="290"/>
      <c r="B848" s="290"/>
      <c r="C848" s="290"/>
      <c r="D848" s="291"/>
      <c r="E848" s="291"/>
      <c r="F848" s="291"/>
      <c r="G848" s="291"/>
      <c r="H848" s="290"/>
      <c r="I848" s="290"/>
      <c r="J848" s="290"/>
      <c r="K848" s="290"/>
      <c r="L848" s="292"/>
      <c r="M848" s="292"/>
      <c r="N848" s="292"/>
      <c r="O848" s="290"/>
      <c r="P848" s="290"/>
      <c r="Q848" s="290"/>
    </row>
    <row r="849" spans="1:17" ht="12" customHeight="1">
      <c r="A849" s="290"/>
      <c r="B849" s="290"/>
      <c r="C849" s="290"/>
      <c r="D849" s="291"/>
      <c r="E849" s="291"/>
      <c r="F849" s="291"/>
      <c r="G849" s="291"/>
      <c r="H849" s="290"/>
      <c r="I849" s="290"/>
      <c r="J849" s="290"/>
      <c r="K849" s="290"/>
      <c r="L849" s="292"/>
      <c r="M849" s="292"/>
      <c r="N849" s="292"/>
      <c r="O849" s="290"/>
      <c r="P849" s="290"/>
      <c r="Q849" s="290"/>
    </row>
    <row r="850" spans="1:17" ht="12" customHeight="1">
      <c r="A850" s="290"/>
      <c r="B850" s="290"/>
      <c r="C850" s="290"/>
      <c r="D850" s="291"/>
      <c r="E850" s="291"/>
      <c r="F850" s="291"/>
      <c r="G850" s="291"/>
      <c r="H850" s="290"/>
      <c r="I850" s="290"/>
      <c r="J850" s="290"/>
      <c r="K850" s="290"/>
      <c r="L850" s="292"/>
      <c r="M850" s="292"/>
      <c r="N850" s="292"/>
      <c r="O850" s="290"/>
      <c r="P850" s="290"/>
      <c r="Q850" s="290"/>
    </row>
    <row r="851" spans="1:17" ht="12" customHeight="1">
      <c r="A851" s="290"/>
      <c r="B851" s="290"/>
      <c r="C851" s="290"/>
      <c r="D851" s="291"/>
      <c r="E851" s="291"/>
      <c r="F851" s="291"/>
      <c r="G851" s="291"/>
      <c r="H851" s="290"/>
      <c r="I851" s="290"/>
      <c r="J851" s="290"/>
      <c r="K851" s="290"/>
      <c r="L851" s="292"/>
      <c r="M851" s="292"/>
      <c r="N851" s="292"/>
      <c r="O851" s="290"/>
      <c r="P851" s="290"/>
      <c r="Q851" s="290"/>
    </row>
    <row r="852" spans="1:17" ht="12" customHeight="1">
      <c r="A852" s="290"/>
      <c r="B852" s="290"/>
      <c r="C852" s="290"/>
      <c r="D852" s="291"/>
      <c r="E852" s="291"/>
      <c r="F852" s="291"/>
      <c r="G852" s="291"/>
      <c r="H852" s="290"/>
      <c r="I852" s="290"/>
      <c r="J852" s="290"/>
      <c r="K852" s="290"/>
      <c r="L852" s="292"/>
      <c r="M852" s="292"/>
      <c r="N852" s="292"/>
      <c r="O852" s="290"/>
      <c r="P852" s="290"/>
      <c r="Q852" s="290"/>
    </row>
    <row r="853" spans="1:17" ht="12" customHeight="1">
      <c r="A853" s="290"/>
      <c r="B853" s="290"/>
      <c r="C853" s="290"/>
      <c r="D853" s="291"/>
      <c r="E853" s="291"/>
      <c r="F853" s="291"/>
      <c r="G853" s="291"/>
      <c r="H853" s="290"/>
      <c r="I853" s="290"/>
      <c r="J853" s="290"/>
      <c r="K853" s="290"/>
      <c r="L853" s="292"/>
      <c r="M853" s="292"/>
      <c r="N853" s="292"/>
      <c r="O853" s="290"/>
      <c r="P853" s="290"/>
      <c r="Q853" s="290"/>
    </row>
    <row r="854" spans="1:17" ht="12" customHeight="1">
      <c r="A854" s="290"/>
      <c r="B854" s="290"/>
      <c r="C854" s="290"/>
      <c r="D854" s="291"/>
      <c r="E854" s="291"/>
      <c r="F854" s="291"/>
      <c r="G854" s="291"/>
      <c r="H854" s="290"/>
      <c r="I854" s="290"/>
      <c r="J854" s="290"/>
      <c r="K854" s="290"/>
      <c r="L854" s="292"/>
      <c r="M854" s="292"/>
      <c r="N854" s="292"/>
      <c r="O854" s="290"/>
      <c r="P854" s="290"/>
      <c r="Q854" s="290"/>
    </row>
    <row r="855" spans="1:17" ht="12" customHeight="1">
      <c r="A855" s="290"/>
      <c r="B855" s="290"/>
      <c r="C855" s="290"/>
      <c r="D855" s="291"/>
      <c r="E855" s="291"/>
      <c r="F855" s="291"/>
      <c r="G855" s="291"/>
      <c r="H855" s="290"/>
      <c r="I855" s="290"/>
      <c r="J855" s="290"/>
      <c r="K855" s="290"/>
      <c r="L855" s="292"/>
      <c r="M855" s="292"/>
      <c r="N855" s="292"/>
      <c r="O855" s="290"/>
      <c r="P855" s="290"/>
      <c r="Q855" s="290"/>
    </row>
    <row r="856" spans="1:17" ht="12" customHeight="1">
      <c r="A856" s="290"/>
      <c r="B856" s="290"/>
      <c r="C856" s="290"/>
      <c r="D856" s="291"/>
      <c r="E856" s="291"/>
      <c r="F856" s="291"/>
      <c r="G856" s="291"/>
      <c r="H856" s="290"/>
      <c r="I856" s="290"/>
      <c r="J856" s="290"/>
      <c r="K856" s="290"/>
      <c r="L856" s="292"/>
      <c r="M856" s="292"/>
      <c r="N856" s="292"/>
      <c r="O856" s="290"/>
      <c r="P856" s="290"/>
      <c r="Q856" s="290"/>
    </row>
    <row r="857" spans="1:17" ht="12" customHeight="1">
      <c r="A857" s="290"/>
      <c r="B857" s="290"/>
      <c r="C857" s="290"/>
      <c r="D857" s="291"/>
      <c r="E857" s="291"/>
      <c r="F857" s="291"/>
      <c r="G857" s="291"/>
      <c r="H857" s="290"/>
      <c r="I857" s="290"/>
      <c r="J857" s="290"/>
      <c r="K857" s="290"/>
      <c r="L857" s="292"/>
      <c r="M857" s="292"/>
      <c r="N857" s="292"/>
      <c r="O857" s="290"/>
      <c r="P857" s="290"/>
      <c r="Q857" s="290"/>
    </row>
    <row r="858" spans="1:17" ht="12" customHeight="1">
      <c r="A858" s="290"/>
      <c r="B858" s="290"/>
      <c r="C858" s="290"/>
      <c r="D858" s="291"/>
      <c r="E858" s="291"/>
      <c r="F858" s="291"/>
      <c r="G858" s="291"/>
      <c r="H858" s="290"/>
      <c r="I858" s="290"/>
      <c r="J858" s="290"/>
      <c r="K858" s="290"/>
      <c r="L858" s="292"/>
      <c r="M858" s="292"/>
      <c r="N858" s="292"/>
      <c r="O858" s="290"/>
      <c r="P858" s="290"/>
      <c r="Q858" s="290"/>
    </row>
    <row r="859" spans="1:17" ht="12" customHeight="1">
      <c r="A859" s="290"/>
      <c r="B859" s="290"/>
      <c r="C859" s="290"/>
      <c r="D859" s="291"/>
      <c r="E859" s="291"/>
      <c r="F859" s="291"/>
      <c r="G859" s="291"/>
      <c r="H859" s="290"/>
      <c r="I859" s="290"/>
      <c r="J859" s="290"/>
      <c r="K859" s="290"/>
      <c r="L859" s="292"/>
      <c r="M859" s="292"/>
      <c r="N859" s="292"/>
      <c r="O859" s="290"/>
      <c r="P859" s="290"/>
      <c r="Q859" s="290"/>
    </row>
    <row r="860" spans="1:17" ht="12" customHeight="1">
      <c r="A860" s="290"/>
      <c r="B860" s="290"/>
      <c r="C860" s="290"/>
      <c r="D860" s="291"/>
      <c r="E860" s="291"/>
      <c r="F860" s="291"/>
      <c r="G860" s="291"/>
      <c r="H860" s="290"/>
      <c r="I860" s="290"/>
      <c r="J860" s="290"/>
      <c r="K860" s="290"/>
      <c r="L860" s="292"/>
      <c r="M860" s="292"/>
      <c r="N860" s="292"/>
      <c r="O860" s="290"/>
      <c r="P860" s="290"/>
      <c r="Q860" s="290"/>
    </row>
    <row r="861" spans="1:17" ht="12" customHeight="1">
      <c r="A861" s="290"/>
      <c r="B861" s="290"/>
      <c r="C861" s="290"/>
      <c r="D861" s="291"/>
      <c r="E861" s="291"/>
      <c r="F861" s="291"/>
      <c r="G861" s="291"/>
      <c r="H861" s="290"/>
      <c r="I861" s="290"/>
      <c r="J861" s="290"/>
      <c r="K861" s="290"/>
      <c r="L861" s="292"/>
      <c r="M861" s="292"/>
      <c r="N861" s="292"/>
      <c r="O861" s="290"/>
      <c r="P861" s="290"/>
      <c r="Q861" s="290"/>
    </row>
    <row r="862" spans="1:17" ht="12" customHeight="1">
      <c r="A862" s="290"/>
      <c r="B862" s="290"/>
      <c r="C862" s="290"/>
      <c r="D862" s="291"/>
      <c r="E862" s="291"/>
      <c r="F862" s="291"/>
      <c r="G862" s="291"/>
      <c r="H862" s="290"/>
      <c r="I862" s="290"/>
      <c r="J862" s="290"/>
      <c r="K862" s="290"/>
      <c r="L862" s="292"/>
      <c r="M862" s="292"/>
      <c r="N862" s="292"/>
      <c r="O862" s="290"/>
      <c r="P862" s="290"/>
      <c r="Q862" s="290"/>
    </row>
    <row r="863" spans="1:17" ht="12" customHeight="1">
      <c r="A863" s="290"/>
      <c r="B863" s="290"/>
      <c r="C863" s="290"/>
      <c r="D863" s="291"/>
      <c r="E863" s="291"/>
      <c r="F863" s="291"/>
      <c r="G863" s="291"/>
      <c r="H863" s="290"/>
      <c r="I863" s="290"/>
      <c r="J863" s="290"/>
      <c r="K863" s="290"/>
      <c r="L863" s="292"/>
      <c r="M863" s="292"/>
      <c r="N863" s="292"/>
      <c r="O863" s="290"/>
      <c r="P863" s="290"/>
      <c r="Q863" s="290"/>
    </row>
    <row r="864" spans="1:17" ht="12" customHeight="1">
      <c r="A864" s="290"/>
      <c r="B864" s="290"/>
      <c r="C864" s="290"/>
      <c r="D864" s="291"/>
      <c r="E864" s="291"/>
      <c r="F864" s="291"/>
      <c r="G864" s="291"/>
      <c r="H864" s="290"/>
      <c r="I864" s="290"/>
      <c r="J864" s="290"/>
      <c r="K864" s="290"/>
      <c r="L864" s="292"/>
      <c r="M864" s="292"/>
      <c r="N864" s="292"/>
      <c r="O864" s="290"/>
      <c r="P864" s="290"/>
      <c r="Q864" s="290"/>
    </row>
    <row r="865" spans="1:17" ht="12" customHeight="1">
      <c r="A865" s="290"/>
      <c r="B865" s="290"/>
      <c r="C865" s="290"/>
      <c r="D865" s="291"/>
      <c r="E865" s="291"/>
      <c r="F865" s="291"/>
      <c r="G865" s="291"/>
      <c r="H865" s="290"/>
      <c r="I865" s="290"/>
      <c r="J865" s="290"/>
      <c r="K865" s="290"/>
      <c r="L865" s="292"/>
      <c r="M865" s="292"/>
      <c r="N865" s="292"/>
      <c r="O865" s="290"/>
      <c r="P865" s="290"/>
      <c r="Q865" s="290"/>
    </row>
    <row r="866" spans="1:17" ht="12" customHeight="1">
      <c r="A866" s="290"/>
      <c r="B866" s="290"/>
      <c r="C866" s="290"/>
      <c r="D866" s="291"/>
      <c r="E866" s="291"/>
      <c r="F866" s="291"/>
      <c r="G866" s="291"/>
      <c r="H866" s="290"/>
      <c r="I866" s="290"/>
      <c r="J866" s="290"/>
      <c r="K866" s="290"/>
      <c r="L866" s="292"/>
      <c r="M866" s="292"/>
      <c r="N866" s="292"/>
      <c r="O866" s="290"/>
      <c r="P866" s="290"/>
      <c r="Q866" s="290"/>
    </row>
    <row r="867" spans="1:17" ht="12" customHeight="1">
      <c r="A867" s="290"/>
      <c r="B867" s="290"/>
      <c r="C867" s="290"/>
      <c r="D867" s="291"/>
      <c r="E867" s="291"/>
      <c r="F867" s="291"/>
      <c r="G867" s="291"/>
      <c r="H867" s="290"/>
      <c r="I867" s="290"/>
      <c r="J867" s="290"/>
      <c r="K867" s="290"/>
      <c r="L867" s="292"/>
      <c r="M867" s="292"/>
      <c r="N867" s="292"/>
      <c r="O867" s="290"/>
      <c r="P867" s="290"/>
      <c r="Q867" s="290"/>
    </row>
    <row r="868" spans="1:17" ht="12" customHeight="1">
      <c r="A868" s="290"/>
      <c r="B868" s="290"/>
      <c r="C868" s="290"/>
      <c r="D868" s="291"/>
      <c r="E868" s="291"/>
      <c r="F868" s="291"/>
      <c r="G868" s="291"/>
      <c r="H868" s="290"/>
      <c r="I868" s="290"/>
      <c r="J868" s="290"/>
      <c r="K868" s="290"/>
      <c r="L868" s="292"/>
      <c r="M868" s="292"/>
      <c r="N868" s="292"/>
      <c r="O868" s="290"/>
      <c r="P868" s="290"/>
      <c r="Q868" s="290"/>
    </row>
    <row r="869" spans="1:17" ht="12" customHeight="1">
      <c r="A869" s="290"/>
      <c r="B869" s="290"/>
      <c r="C869" s="290"/>
      <c r="D869" s="291"/>
      <c r="E869" s="291"/>
      <c r="F869" s="291"/>
      <c r="G869" s="291"/>
      <c r="H869" s="290"/>
      <c r="I869" s="290"/>
      <c r="J869" s="290"/>
      <c r="K869" s="290"/>
      <c r="L869" s="292"/>
      <c r="M869" s="292"/>
      <c r="N869" s="292"/>
      <c r="O869" s="290"/>
      <c r="P869" s="290"/>
      <c r="Q869" s="290"/>
    </row>
    <row r="870" spans="1:17" ht="12" customHeight="1">
      <c r="A870" s="290"/>
      <c r="B870" s="290"/>
      <c r="C870" s="290"/>
      <c r="D870" s="291"/>
      <c r="E870" s="291"/>
      <c r="F870" s="291"/>
      <c r="G870" s="291"/>
      <c r="H870" s="290"/>
      <c r="I870" s="290"/>
      <c r="J870" s="290"/>
      <c r="K870" s="290"/>
      <c r="L870" s="292"/>
      <c r="M870" s="292"/>
      <c r="N870" s="292"/>
      <c r="O870" s="290"/>
      <c r="P870" s="290"/>
      <c r="Q870" s="290"/>
    </row>
    <row r="871" spans="1:17" ht="12" customHeight="1">
      <c r="A871" s="290"/>
      <c r="B871" s="290"/>
      <c r="C871" s="290"/>
      <c r="D871" s="291"/>
      <c r="E871" s="291"/>
      <c r="F871" s="291"/>
      <c r="G871" s="291"/>
      <c r="H871" s="290"/>
      <c r="I871" s="290"/>
      <c r="J871" s="290"/>
      <c r="K871" s="290"/>
      <c r="L871" s="292"/>
      <c r="M871" s="292"/>
      <c r="N871" s="292"/>
      <c r="O871" s="290"/>
      <c r="P871" s="290"/>
      <c r="Q871" s="290"/>
    </row>
    <row r="872" spans="1:17" ht="12" customHeight="1">
      <c r="A872" s="290"/>
      <c r="B872" s="290"/>
      <c r="C872" s="290"/>
      <c r="D872" s="291"/>
      <c r="E872" s="291"/>
      <c r="F872" s="291"/>
      <c r="G872" s="291"/>
      <c r="H872" s="290"/>
      <c r="I872" s="290"/>
      <c r="J872" s="290"/>
      <c r="K872" s="290"/>
      <c r="L872" s="292"/>
      <c r="M872" s="292"/>
      <c r="N872" s="292"/>
      <c r="O872" s="290"/>
      <c r="P872" s="290"/>
      <c r="Q872" s="290"/>
    </row>
    <row r="873" spans="1:17" ht="12" customHeight="1">
      <c r="A873" s="290"/>
      <c r="B873" s="290"/>
      <c r="C873" s="290"/>
      <c r="D873" s="291"/>
      <c r="E873" s="291"/>
      <c r="F873" s="291"/>
      <c r="G873" s="291"/>
      <c r="H873" s="290"/>
      <c r="I873" s="290"/>
      <c r="J873" s="290"/>
      <c r="K873" s="290"/>
      <c r="L873" s="292"/>
      <c r="M873" s="292"/>
      <c r="N873" s="292"/>
      <c r="O873" s="290"/>
      <c r="P873" s="290"/>
      <c r="Q873" s="290"/>
    </row>
    <row r="874" spans="1:17" ht="12" customHeight="1">
      <c r="A874" s="290"/>
      <c r="B874" s="290"/>
      <c r="C874" s="290"/>
      <c r="D874" s="291"/>
      <c r="E874" s="291"/>
      <c r="F874" s="291"/>
      <c r="G874" s="291"/>
      <c r="H874" s="290"/>
      <c r="I874" s="290"/>
      <c r="J874" s="290"/>
      <c r="K874" s="290"/>
      <c r="L874" s="292"/>
      <c r="M874" s="292"/>
      <c r="N874" s="292"/>
      <c r="O874" s="290"/>
      <c r="P874" s="290"/>
      <c r="Q874" s="290"/>
    </row>
    <row r="875" spans="1:17" ht="12" customHeight="1">
      <c r="A875" s="290"/>
      <c r="B875" s="290"/>
      <c r="C875" s="290"/>
      <c r="D875" s="291"/>
      <c r="E875" s="291"/>
      <c r="F875" s="291"/>
      <c r="G875" s="291"/>
      <c r="H875" s="290"/>
      <c r="I875" s="290"/>
      <c r="J875" s="290"/>
      <c r="K875" s="290"/>
      <c r="L875" s="292"/>
      <c r="M875" s="292"/>
      <c r="N875" s="292"/>
      <c r="O875" s="290"/>
      <c r="P875" s="290"/>
      <c r="Q875" s="290"/>
    </row>
    <row r="876" spans="1:17" ht="12" customHeight="1">
      <c r="A876" s="290"/>
      <c r="B876" s="290"/>
      <c r="C876" s="290"/>
      <c r="D876" s="291"/>
      <c r="E876" s="291"/>
      <c r="F876" s="291"/>
      <c r="G876" s="291"/>
      <c r="H876" s="290"/>
      <c r="I876" s="290"/>
      <c r="J876" s="290"/>
      <c r="K876" s="290"/>
      <c r="L876" s="292"/>
      <c r="M876" s="292"/>
      <c r="N876" s="292"/>
      <c r="O876" s="290"/>
      <c r="P876" s="290"/>
      <c r="Q876" s="290"/>
    </row>
    <row r="877" spans="1:17" ht="12" customHeight="1">
      <c r="A877" s="290"/>
      <c r="B877" s="290"/>
      <c r="C877" s="290"/>
      <c r="D877" s="291"/>
      <c r="E877" s="291"/>
      <c r="F877" s="291"/>
      <c r="G877" s="291"/>
      <c r="H877" s="290"/>
      <c r="I877" s="290"/>
      <c r="J877" s="290"/>
      <c r="K877" s="290"/>
      <c r="L877" s="292"/>
      <c r="M877" s="292"/>
      <c r="N877" s="292"/>
      <c r="O877" s="290"/>
      <c r="P877" s="290"/>
      <c r="Q877" s="290"/>
    </row>
    <row r="878" spans="1:17" ht="12" customHeight="1">
      <c r="A878" s="290"/>
      <c r="B878" s="290"/>
      <c r="C878" s="290"/>
      <c r="D878" s="291"/>
      <c r="E878" s="291"/>
      <c r="F878" s="291"/>
      <c r="G878" s="291"/>
      <c r="H878" s="290"/>
      <c r="I878" s="290"/>
      <c r="J878" s="290"/>
      <c r="K878" s="290"/>
      <c r="L878" s="292"/>
      <c r="M878" s="292"/>
      <c r="N878" s="292"/>
      <c r="O878" s="290"/>
      <c r="P878" s="290"/>
      <c r="Q878" s="290"/>
    </row>
    <row r="879" spans="1:17" ht="12" customHeight="1">
      <c r="A879" s="290"/>
      <c r="B879" s="290"/>
      <c r="C879" s="290"/>
      <c r="D879" s="291"/>
      <c r="E879" s="291"/>
      <c r="F879" s="291"/>
      <c r="G879" s="291"/>
      <c r="H879" s="290"/>
      <c r="I879" s="290"/>
      <c r="J879" s="290"/>
      <c r="K879" s="290"/>
      <c r="L879" s="292"/>
      <c r="M879" s="292"/>
      <c r="N879" s="292"/>
      <c r="O879" s="290"/>
      <c r="P879" s="290"/>
      <c r="Q879" s="290"/>
    </row>
    <row r="880" spans="1:17" ht="12" customHeight="1">
      <c r="A880" s="290"/>
      <c r="B880" s="290"/>
      <c r="C880" s="290"/>
      <c r="D880" s="291"/>
      <c r="E880" s="291"/>
      <c r="F880" s="291"/>
      <c r="G880" s="291"/>
      <c r="H880" s="290"/>
      <c r="I880" s="290"/>
      <c r="J880" s="290"/>
      <c r="K880" s="290"/>
      <c r="L880" s="292"/>
      <c r="M880" s="292"/>
      <c r="N880" s="292"/>
      <c r="O880" s="290"/>
      <c r="P880" s="290"/>
      <c r="Q880" s="290"/>
    </row>
    <row r="881" spans="1:17" ht="12" customHeight="1">
      <c r="A881" s="290"/>
      <c r="B881" s="290"/>
      <c r="C881" s="290"/>
      <c r="D881" s="291"/>
      <c r="E881" s="291"/>
      <c r="F881" s="291"/>
      <c r="G881" s="291"/>
      <c r="H881" s="290"/>
      <c r="I881" s="290"/>
      <c r="J881" s="290"/>
      <c r="K881" s="290"/>
      <c r="L881" s="292"/>
      <c r="M881" s="292"/>
      <c r="N881" s="292"/>
      <c r="O881" s="290"/>
      <c r="P881" s="290"/>
      <c r="Q881" s="290"/>
    </row>
    <row r="882" spans="1:17" ht="12" customHeight="1">
      <c r="A882" s="290"/>
      <c r="B882" s="290"/>
      <c r="C882" s="290"/>
      <c r="D882" s="291"/>
      <c r="E882" s="291"/>
      <c r="F882" s="291"/>
      <c r="G882" s="291"/>
      <c r="H882" s="290"/>
      <c r="I882" s="290"/>
      <c r="J882" s="290"/>
      <c r="K882" s="290"/>
      <c r="L882" s="292"/>
      <c r="M882" s="292"/>
      <c r="N882" s="292"/>
      <c r="O882" s="290"/>
      <c r="P882" s="290"/>
      <c r="Q882" s="290"/>
    </row>
    <row r="883" spans="1:17" ht="12" customHeight="1">
      <c r="A883" s="290"/>
      <c r="B883" s="290"/>
      <c r="C883" s="290"/>
      <c r="D883" s="291"/>
      <c r="E883" s="291"/>
      <c r="F883" s="291"/>
      <c r="G883" s="291"/>
      <c r="H883" s="290"/>
      <c r="I883" s="290"/>
      <c r="J883" s="290"/>
      <c r="K883" s="290"/>
      <c r="L883" s="292"/>
      <c r="M883" s="292"/>
      <c r="N883" s="292"/>
      <c r="O883" s="290"/>
      <c r="P883" s="290"/>
      <c r="Q883" s="290"/>
    </row>
    <row r="884" spans="1:17" ht="12" customHeight="1">
      <c r="A884" s="290"/>
      <c r="B884" s="290"/>
      <c r="C884" s="290"/>
      <c r="D884" s="291"/>
      <c r="E884" s="291"/>
      <c r="F884" s="291"/>
      <c r="G884" s="291"/>
      <c r="H884" s="290"/>
      <c r="I884" s="290"/>
      <c r="J884" s="290"/>
      <c r="K884" s="290"/>
      <c r="L884" s="292"/>
      <c r="M884" s="292"/>
      <c r="N884" s="292"/>
      <c r="O884" s="290"/>
      <c r="P884" s="290"/>
      <c r="Q884" s="290"/>
    </row>
    <row r="885" spans="1:17" ht="12" customHeight="1">
      <c r="A885" s="290"/>
      <c r="B885" s="290"/>
      <c r="C885" s="290"/>
      <c r="D885" s="291"/>
      <c r="E885" s="291"/>
      <c r="F885" s="291"/>
      <c r="G885" s="291"/>
      <c r="H885" s="290"/>
      <c r="I885" s="290"/>
      <c r="J885" s="290"/>
      <c r="K885" s="290"/>
      <c r="L885" s="292"/>
      <c r="M885" s="292"/>
      <c r="N885" s="292"/>
      <c r="O885" s="290"/>
      <c r="P885" s="290"/>
      <c r="Q885" s="290"/>
    </row>
    <row r="886" spans="1:17" ht="12" customHeight="1">
      <c r="A886" s="290"/>
      <c r="B886" s="290"/>
      <c r="C886" s="290"/>
      <c r="D886" s="291"/>
      <c r="E886" s="291"/>
      <c r="F886" s="291"/>
      <c r="G886" s="291"/>
      <c r="H886" s="290"/>
      <c r="I886" s="290"/>
      <c r="J886" s="290"/>
      <c r="K886" s="290"/>
      <c r="L886" s="292"/>
      <c r="M886" s="292"/>
      <c r="N886" s="292"/>
      <c r="O886" s="290"/>
      <c r="P886" s="290"/>
      <c r="Q886" s="290"/>
    </row>
    <row r="887" spans="1:17" ht="12" customHeight="1">
      <c r="A887" s="290"/>
      <c r="B887" s="290"/>
      <c r="C887" s="290"/>
      <c r="D887" s="291"/>
      <c r="E887" s="291"/>
      <c r="F887" s="291"/>
      <c r="G887" s="291"/>
      <c r="H887" s="290"/>
      <c r="I887" s="290"/>
      <c r="J887" s="290"/>
      <c r="K887" s="290"/>
      <c r="L887" s="292"/>
      <c r="M887" s="292"/>
      <c r="N887" s="292"/>
      <c r="O887" s="290"/>
      <c r="P887" s="290"/>
      <c r="Q887" s="290"/>
    </row>
    <row r="888" spans="1:17" ht="12" customHeight="1">
      <c r="A888" s="290"/>
      <c r="B888" s="290"/>
      <c r="C888" s="290"/>
      <c r="D888" s="291"/>
      <c r="E888" s="291"/>
      <c r="F888" s="291"/>
      <c r="G888" s="291"/>
      <c r="H888" s="290"/>
      <c r="I888" s="290"/>
      <c r="J888" s="290"/>
      <c r="K888" s="290"/>
      <c r="L888" s="292"/>
      <c r="M888" s="292"/>
      <c r="N888" s="292"/>
      <c r="O888" s="290"/>
      <c r="P888" s="290"/>
      <c r="Q888" s="290"/>
    </row>
    <row r="889" spans="1:17" ht="12" customHeight="1">
      <c r="A889" s="290"/>
      <c r="B889" s="290"/>
      <c r="C889" s="290"/>
      <c r="D889" s="291"/>
      <c r="E889" s="291"/>
      <c r="F889" s="291"/>
      <c r="G889" s="291"/>
      <c r="H889" s="290"/>
      <c r="I889" s="290"/>
      <c r="J889" s="290"/>
      <c r="K889" s="290"/>
      <c r="L889" s="292"/>
      <c r="M889" s="292"/>
      <c r="N889" s="292"/>
      <c r="O889" s="290"/>
      <c r="P889" s="290"/>
      <c r="Q889" s="290"/>
    </row>
    <row r="890" spans="1:17" ht="12" customHeight="1">
      <c r="A890" s="290"/>
      <c r="B890" s="290"/>
      <c r="C890" s="290"/>
      <c r="D890" s="291"/>
      <c r="E890" s="291"/>
      <c r="F890" s="291"/>
      <c r="G890" s="291"/>
      <c r="H890" s="290"/>
      <c r="I890" s="290"/>
      <c r="J890" s="290"/>
      <c r="K890" s="290"/>
      <c r="L890" s="292"/>
      <c r="M890" s="292"/>
      <c r="N890" s="292"/>
      <c r="O890" s="290"/>
      <c r="P890" s="290"/>
      <c r="Q890" s="290"/>
    </row>
    <row r="891" spans="1:17" ht="12" customHeight="1">
      <c r="A891" s="290"/>
      <c r="B891" s="290"/>
      <c r="C891" s="290"/>
      <c r="D891" s="291"/>
      <c r="E891" s="291"/>
      <c r="F891" s="291"/>
      <c r="G891" s="291"/>
      <c r="H891" s="290"/>
      <c r="I891" s="290"/>
      <c r="J891" s="290"/>
      <c r="K891" s="290"/>
      <c r="L891" s="292"/>
      <c r="M891" s="292"/>
      <c r="N891" s="292"/>
      <c r="O891" s="290"/>
      <c r="P891" s="290"/>
      <c r="Q891" s="290"/>
    </row>
    <row r="892" spans="1:17" ht="12" customHeight="1">
      <c r="A892" s="290"/>
      <c r="B892" s="290"/>
      <c r="C892" s="290"/>
      <c r="D892" s="291"/>
      <c r="E892" s="291"/>
      <c r="F892" s="291"/>
      <c r="G892" s="291"/>
      <c r="H892" s="290"/>
      <c r="I892" s="290"/>
      <c r="J892" s="290"/>
      <c r="K892" s="290"/>
      <c r="L892" s="292"/>
      <c r="M892" s="292"/>
      <c r="N892" s="292"/>
      <c r="O892" s="290"/>
      <c r="P892" s="290"/>
      <c r="Q892" s="290"/>
    </row>
    <row r="893" spans="1:17" ht="12" customHeight="1">
      <c r="A893" s="290"/>
      <c r="B893" s="290"/>
      <c r="C893" s="290"/>
      <c r="D893" s="291"/>
      <c r="E893" s="291"/>
      <c r="F893" s="291"/>
      <c r="G893" s="291"/>
      <c r="H893" s="290"/>
      <c r="I893" s="290"/>
      <c r="J893" s="290"/>
      <c r="K893" s="290"/>
      <c r="L893" s="292"/>
      <c r="M893" s="292"/>
      <c r="N893" s="292"/>
      <c r="O893" s="290"/>
      <c r="P893" s="290"/>
      <c r="Q893" s="290"/>
    </row>
    <row r="894" spans="1:17" ht="12" customHeight="1">
      <c r="A894" s="290"/>
      <c r="B894" s="290"/>
      <c r="C894" s="290"/>
      <c r="D894" s="291"/>
      <c r="E894" s="291"/>
      <c r="F894" s="291"/>
      <c r="G894" s="291"/>
      <c r="H894" s="290"/>
      <c r="I894" s="290"/>
      <c r="J894" s="290"/>
      <c r="K894" s="290"/>
      <c r="L894" s="292"/>
      <c r="M894" s="292"/>
      <c r="N894" s="292"/>
      <c r="O894" s="290"/>
      <c r="P894" s="290"/>
      <c r="Q894" s="290"/>
    </row>
    <row r="895" spans="1:17" ht="12" customHeight="1">
      <c r="A895" s="290"/>
      <c r="B895" s="290"/>
      <c r="C895" s="290"/>
      <c r="D895" s="291"/>
      <c r="E895" s="291"/>
      <c r="F895" s="291"/>
      <c r="G895" s="291"/>
      <c r="H895" s="290"/>
      <c r="I895" s="290"/>
      <c r="J895" s="290"/>
      <c r="K895" s="290"/>
      <c r="L895" s="292"/>
      <c r="M895" s="292"/>
      <c r="N895" s="292"/>
      <c r="O895" s="290"/>
      <c r="P895" s="290"/>
      <c r="Q895" s="290"/>
    </row>
    <row r="896" spans="1:17" ht="12" customHeight="1">
      <c r="A896" s="290"/>
      <c r="B896" s="290"/>
      <c r="C896" s="290"/>
      <c r="D896" s="291"/>
      <c r="E896" s="291"/>
      <c r="F896" s="291"/>
      <c r="G896" s="291"/>
      <c r="H896" s="290"/>
      <c r="I896" s="290"/>
      <c r="J896" s="290"/>
      <c r="K896" s="290"/>
      <c r="L896" s="292"/>
      <c r="M896" s="292"/>
      <c r="N896" s="292"/>
      <c r="O896" s="290"/>
      <c r="P896" s="290"/>
      <c r="Q896" s="290"/>
    </row>
    <row r="897" spans="1:17" ht="12" customHeight="1">
      <c r="A897" s="290"/>
      <c r="B897" s="290"/>
      <c r="C897" s="290"/>
      <c r="D897" s="291"/>
      <c r="E897" s="291"/>
      <c r="F897" s="291"/>
      <c r="G897" s="291"/>
      <c r="H897" s="290"/>
      <c r="I897" s="290"/>
      <c r="J897" s="290"/>
      <c r="K897" s="290"/>
      <c r="L897" s="292"/>
      <c r="M897" s="292"/>
      <c r="N897" s="292"/>
      <c r="O897" s="290"/>
      <c r="P897" s="290"/>
      <c r="Q897" s="290"/>
    </row>
    <row r="898" spans="1:17" ht="12" customHeight="1">
      <c r="A898" s="290"/>
      <c r="B898" s="290"/>
      <c r="C898" s="290"/>
      <c r="D898" s="291"/>
      <c r="E898" s="291"/>
      <c r="F898" s="291"/>
      <c r="G898" s="291"/>
      <c r="H898" s="290"/>
      <c r="I898" s="290"/>
      <c r="J898" s="290"/>
      <c r="K898" s="290"/>
      <c r="L898" s="292"/>
      <c r="M898" s="292"/>
      <c r="N898" s="292"/>
      <c r="O898" s="290"/>
      <c r="P898" s="290"/>
      <c r="Q898" s="290"/>
    </row>
    <row r="899" spans="1:17" ht="12" customHeight="1">
      <c r="A899" s="290"/>
      <c r="B899" s="290"/>
      <c r="C899" s="290"/>
      <c r="D899" s="291"/>
      <c r="E899" s="291"/>
      <c r="F899" s="291"/>
      <c r="G899" s="291"/>
      <c r="H899" s="290"/>
      <c r="I899" s="290"/>
      <c r="J899" s="290"/>
      <c r="K899" s="290"/>
      <c r="L899" s="292"/>
      <c r="M899" s="292"/>
      <c r="N899" s="292"/>
      <c r="O899" s="290"/>
      <c r="P899" s="290"/>
      <c r="Q899" s="290"/>
    </row>
    <row r="900" spans="1:17" ht="12" customHeight="1">
      <c r="A900" s="290"/>
      <c r="B900" s="290"/>
      <c r="C900" s="290"/>
      <c r="D900" s="291"/>
      <c r="E900" s="291"/>
      <c r="F900" s="291"/>
      <c r="G900" s="291"/>
      <c r="H900" s="290"/>
      <c r="I900" s="290"/>
      <c r="J900" s="290"/>
      <c r="K900" s="290"/>
      <c r="L900" s="292"/>
      <c r="M900" s="292"/>
      <c r="N900" s="292"/>
      <c r="O900" s="290"/>
      <c r="P900" s="290"/>
      <c r="Q900" s="290"/>
    </row>
    <row r="901" spans="1:17" ht="12" customHeight="1">
      <c r="A901" s="290"/>
      <c r="B901" s="290"/>
      <c r="C901" s="290"/>
      <c r="D901" s="291"/>
      <c r="E901" s="291"/>
      <c r="F901" s="291"/>
      <c r="G901" s="291"/>
      <c r="H901" s="290"/>
      <c r="I901" s="290"/>
      <c r="J901" s="290"/>
      <c r="K901" s="290"/>
      <c r="L901" s="292"/>
      <c r="M901" s="292"/>
      <c r="N901" s="292"/>
      <c r="O901" s="290"/>
      <c r="P901" s="290"/>
      <c r="Q901" s="290"/>
    </row>
    <row r="902" spans="1:17" ht="12" customHeight="1">
      <c r="A902" s="290"/>
      <c r="B902" s="290"/>
      <c r="C902" s="290"/>
      <c r="D902" s="291"/>
      <c r="E902" s="291"/>
      <c r="F902" s="291"/>
      <c r="G902" s="291"/>
      <c r="H902" s="290"/>
      <c r="I902" s="290"/>
      <c r="J902" s="290"/>
      <c r="K902" s="290"/>
      <c r="L902" s="292"/>
      <c r="M902" s="292"/>
      <c r="N902" s="292"/>
      <c r="O902" s="290"/>
      <c r="P902" s="290"/>
      <c r="Q902" s="290"/>
    </row>
    <row r="903" spans="1:17" ht="12" customHeight="1">
      <c r="A903" s="290"/>
      <c r="B903" s="290"/>
      <c r="C903" s="290"/>
      <c r="D903" s="291"/>
      <c r="E903" s="291"/>
      <c r="F903" s="291"/>
      <c r="G903" s="291"/>
      <c r="H903" s="290"/>
      <c r="I903" s="290"/>
      <c r="J903" s="290"/>
      <c r="K903" s="290"/>
      <c r="L903" s="292"/>
      <c r="M903" s="292"/>
      <c r="N903" s="292"/>
      <c r="O903" s="290"/>
      <c r="P903" s="290"/>
      <c r="Q903" s="290"/>
    </row>
    <row r="904" spans="1:17" ht="12" customHeight="1">
      <c r="A904" s="290"/>
      <c r="B904" s="290"/>
      <c r="C904" s="290"/>
      <c r="D904" s="291"/>
      <c r="E904" s="291"/>
      <c r="F904" s="291"/>
      <c r="G904" s="291"/>
      <c r="H904" s="290"/>
      <c r="I904" s="290"/>
      <c r="J904" s="290"/>
      <c r="K904" s="290"/>
      <c r="L904" s="292"/>
      <c r="M904" s="292"/>
      <c r="N904" s="292"/>
      <c r="O904" s="290"/>
      <c r="P904" s="290"/>
      <c r="Q904" s="290"/>
    </row>
    <row r="905" spans="1:17" ht="12" customHeight="1">
      <c r="A905" s="290"/>
      <c r="B905" s="290"/>
      <c r="C905" s="290"/>
      <c r="D905" s="291"/>
      <c r="E905" s="291"/>
      <c r="F905" s="291"/>
      <c r="G905" s="291"/>
      <c r="H905" s="290"/>
      <c r="I905" s="290"/>
      <c r="J905" s="290"/>
      <c r="K905" s="290"/>
      <c r="L905" s="292"/>
      <c r="M905" s="292"/>
      <c r="N905" s="292"/>
      <c r="O905" s="290"/>
      <c r="P905" s="290"/>
      <c r="Q905" s="290"/>
    </row>
    <row r="906" spans="1:17" ht="12" customHeight="1">
      <c r="A906" s="290"/>
      <c r="B906" s="290"/>
      <c r="C906" s="290"/>
      <c r="D906" s="291"/>
      <c r="E906" s="291"/>
      <c r="F906" s="291"/>
      <c r="G906" s="291"/>
      <c r="H906" s="290"/>
      <c r="I906" s="290"/>
      <c r="J906" s="290"/>
      <c r="K906" s="290"/>
      <c r="L906" s="292"/>
      <c r="M906" s="292"/>
      <c r="N906" s="292"/>
      <c r="O906" s="290"/>
      <c r="P906" s="290"/>
      <c r="Q906" s="290"/>
    </row>
    <row r="907" spans="1:17" ht="12" customHeight="1">
      <c r="A907" s="290"/>
      <c r="B907" s="290"/>
      <c r="C907" s="290"/>
      <c r="D907" s="291"/>
      <c r="E907" s="291"/>
      <c r="F907" s="291"/>
      <c r="G907" s="291"/>
      <c r="H907" s="290"/>
      <c r="I907" s="290"/>
      <c r="J907" s="290"/>
      <c r="K907" s="290"/>
      <c r="L907" s="292"/>
      <c r="M907" s="292"/>
      <c r="N907" s="292"/>
      <c r="O907" s="290"/>
      <c r="P907" s="290"/>
      <c r="Q907" s="290"/>
    </row>
    <row r="908" spans="1:17" ht="12" customHeight="1">
      <c r="A908" s="290"/>
      <c r="B908" s="290"/>
      <c r="C908" s="290"/>
      <c r="D908" s="291"/>
      <c r="E908" s="291"/>
      <c r="F908" s="291"/>
      <c r="G908" s="291"/>
      <c r="H908" s="290"/>
      <c r="I908" s="290"/>
      <c r="J908" s="290"/>
      <c r="K908" s="290"/>
      <c r="L908" s="292"/>
      <c r="M908" s="292"/>
      <c r="N908" s="292"/>
      <c r="O908" s="290"/>
      <c r="P908" s="290"/>
      <c r="Q908" s="290"/>
    </row>
    <row r="909" spans="1:17" ht="12" customHeight="1">
      <c r="A909" s="290"/>
      <c r="B909" s="290"/>
      <c r="C909" s="290"/>
      <c r="D909" s="291"/>
      <c r="E909" s="291"/>
      <c r="F909" s="291"/>
      <c r="G909" s="291"/>
      <c r="H909" s="290"/>
      <c r="I909" s="290"/>
      <c r="J909" s="290"/>
      <c r="K909" s="290"/>
      <c r="L909" s="292"/>
      <c r="M909" s="292"/>
      <c r="N909" s="292"/>
      <c r="O909" s="290"/>
      <c r="P909" s="290"/>
      <c r="Q909" s="290"/>
    </row>
    <row r="910" spans="1:17" ht="12" customHeight="1">
      <c r="A910" s="290"/>
      <c r="B910" s="290"/>
      <c r="C910" s="290"/>
      <c r="D910" s="291"/>
      <c r="E910" s="291"/>
      <c r="F910" s="291"/>
      <c r="G910" s="291"/>
      <c r="H910" s="290"/>
      <c r="I910" s="290"/>
      <c r="J910" s="290"/>
      <c r="K910" s="290"/>
      <c r="L910" s="292"/>
      <c r="M910" s="292"/>
      <c r="N910" s="292"/>
      <c r="O910" s="290"/>
      <c r="P910" s="290"/>
      <c r="Q910" s="290"/>
    </row>
    <row r="911" spans="1:17" ht="12" customHeight="1">
      <c r="A911" s="290"/>
      <c r="B911" s="290"/>
      <c r="C911" s="290"/>
      <c r="D911" s="291"/>
      <c r="E911" s="291"/>
      <c r="F911" s="291"/>
      <c r="G911" s="291"/>
      <c r="H911" s="290"/>
      <c r="I911" s="290"/>
      <c r="J911" s="290"/>
      <c r="K911" s="290"/>
      <c r="L911" s="292"/>
      <c r="M911" s="292"/>
      <c r="N911" s="292"/>
      <c r="O911" s="290"/>
      <c r="P911" s="290"/>
      <c r="Q911" s="290"/>
    </row>
    <row r="912" spans="1:17" ht="12" customHeight="1">
      <c r="A912" s="290"/>
      <c r="B912" s="290"/>
      <c r="C912" s="290"/>
      <c r="D912" s="291"/>
      <c r="E912" s="291"/>
      <c r="F912" s="291"/>
      <c r="G912" s="291"/>
      <c r="H912" s="290"/>
      <c r="I912" s="290"/>
      <c r="J912" s="290"/>
      <c r="K912" s="290"/>
      <c r="L912" s="292"/>
      <c r="M912" s="292"/>
      <c r="N912" s="292"/>
      <c r="O912" s="290"/>
      <c r="P912" s="290"/>
      <c r="Q912" s="290"/>
    </row>
    <row r="913" spans="1:17" ht="12" customHeight="1">
      <c r="A913" s="290"/>
      <c r="B913" s="290"/>
      <c r="C913" s="290"/>
      <c r="D913" s="291"/>
      <c r="E913" s="291"/>
      <c r="F913" s="291"/>
      <c r="G913" s="291"/>
      <c r="H913" s="290"/>
      <c r="I913" s="290"/>
      <c r="J913" s="290"/>
      <c r="K913" s="290"/>
      <c r="L913" s="292"/>
      <c r="M913" s="292"/>
      <c r="N913" s="292"/>
      <c r="O913" s="290"/>
      <c r="P913" s="290"/>
      <c r="Q913" s="290"/>
    </row>
    <row r="914" spans="1:17" ht="12" customHeight="1">
      <c r="A914" s="290"/>
      <c r="B914" s="290"/>
      <c r="C914" s="290"/>
      <c r="D914" s="291"/>
      <c r="E914" s="291"/>
      <c r="F914" s="291"/>
      <c r="G914" s="291"/>
      <c r="H914" s="290"/>
      <c r="I914" s="290"/>
      <c r="J914" s="290"/>
      <c r="K914" s="290"/>
      <c r="L914" s="292"/>
      <c r="M914" s="292"/>
      <c r="N914" s="292"/>
      <c r="O914" s="290"/>
      <c r="P914" s="290"/>
      <c r="Q914" s="290"/>
    </row>
    <row r="915" spans="1:17" ht="12" customHeight="1">
      <c r="A915" s="290"/>
      <c r="B915" s="290"/>
      <c r="C915" s="290"/>
      <c r="D915" s="291"/>
      <c r="E915" s="291"/>
      <c r="F915" s="291"/>
      <c r="G915" s="291"/>
      <c r="H915" s="290"/>
      <c r="I915" s="290"/>
      <c r="J915" s="290"/>
      <c r="K915" s="290"/>
      <c r="L915" s="292"/>
      <c r="M915" s="292"/>
      <c r="N915" s="292"/>
      <c r="O915" s="290"/>
      <c r="P915" s="290"/>
      <c r="Q915" s="290"/>
    </row>
    <row r="916" spans="1:17" ht="12" customHeight="1">
      <c r="A916" s="290"/>
      <c r="B916" s="290"/>
      <c r="C916" s="290"/>
      <c r="D916" s="291"/>
      <c r="E916" s="291"/>
      <c r="F916" s="291"/>
      <c r="G916" s="291"/>
      <c r="H916" s="290"/>
      <c r="I916" s="290"/>
      <c r="J916" s="290"/>
      <c r="K916" s="290"/>
      <c r="L916" s="292"/>
      <c r="M916" s="292"/>
      <c r="N916" s="292"/>
      <c r="O916" s="290"/>
      <c r="P916" s="290"/>
      <c r="Q916" s="290"/>
    </row>
    <row r="917" spans="1:17" ht="12" customHeight="1">
      <c r="A917" s="290"/>
      <c r="B917" s="290"/>
      <c r="C917" s="290"/>
      <c r="D917" s="291"/>
      <c r="E917" s="291"/>
      <c r="F917" s="291"/>
      <c r="G917" s="291"/>
      <c r="H917" s="290"/>
      <c r="I917" s="290"/>
      <c r="J917" s="290"/>
      <c r="K917" s="290"/>
      <c r="L917" s="292"/>
      <c r="M917" s="292"/>
      <c r="N917" s="292"/>
      <c r="O917" s="290"/>
      <c r="P917" s="290"/>
      <c r="Q917" s="290"/>
    </row>
    <row r="918" spans="1:17" ht="12" customHeight="1">
      <c r="A918" s="290"/>
      <c r="B918" s="290"/>
      <c r="C918" s="290"/>
      <c r="D918" s="291"/>
      <c r="E918" s="291"/>
      <c r="F918" s="291"/>
      <c r="G918" s="291"/>
      <c r="H918" s="290"/>
      <c r="I918" s="290"/>
      <c r="J918" s="290"/>
      <c r="K918" s="290"/>
      <c r="L918" s="292"/>
      <c r="M918" s="292"/>
      <c r="N918" s="292"/>
      <c r="O918" s="290"/>
      <c r="P918" s="290"/>
      <c r="Q918" s="290"/>
    </row>
    <row r="919" spans="1:17" ht="12" customHeight="1">
      <c r="A919" s="290"/>
      <c r="B919" s="290"/>
      <c r="C919" s="290"/>
      <c r="D919" s="291"/>
      <c r="E919" s="291"/>
      <c r="F919" s="291"/>
      <c r="G919" s="291"/>
      <c r="H919" s="290"/>
      <c r="I919" s="290"/>
      <c r="J919" s="290"/>
      <c r="K919" s="290"/>
      <c r="L919" s="292"/>
      <c r="M919" s="292"/>
      <c r="N919" s="292"/>
      <c r="O919" s="290"/>
      <c r="P919" s="290"/>
      <c r="Q919" s="290"/>
    </row>
    <row r="920" spans="1:17" ht="12" customHeight="1">
      <c r="A920" s="290"/>
      <c r="B920" s="290"/>
      <c r="C920" s="290"/>
      <c r="D920" s="291"/>
      <c r="E920" s="291"/>
      <c r="F920" s="291"/>
      <c r="G920" s="291"/>
      <c r="H920" s="290"/>
      <c r="I920" s="290"/>
      <c r="J920" s="290"/>
      <c r="K920" s="290"/>
      <c r="L920" s="292"/>
      <c r="M920" s="292"/>
      <c r="N920" s="292"/>
      <c r="O920" s="290"/>
      <c r="P920" s="290"/>
      <c r="Q920" s="290"/>
    </row>
    <row r="921" spans="1:17" ht="12" customHeight="1">
      <c r="A921" s="290"/>
      <c r="B921" s="290"/>
      <c r="C921" s="290"/>
      <c r="D921" s="291"/>
      <c r="E921" s="291"/>
      <c r="F921" s="291"/>
      <c r="G921" s="291"/>
      <c r="H921" s="290"/>
      <c r="I921" s="290"/>
      <c r="J921" s="290"/>
      <c r="K921" s="290"/>
      <c r="L921" s="292"/>
      <c r="M921" s="292"/>
      <c r="N921" s="292"/>
      <c r="O921" s="290"/>
      <c r="P921" s="290"/>
      <c r="Q921" s="290"/>
    </row>
    <row r="922" spans="1:17" ht="12" customHeight="1">
      <c r="A922" s="290"/>
      <c r="B922" s="290"/>
      <c r="C922" s="290"/>
      <c r="D922" s="291"/>
      <c r="E922" s="291"/>
      <c r="F922" s="291"/>
      <c r="G922" s="291"/>
      <c r="H922" s="290"/>
      <c r="I922" s="290"/>
      <c r="J922" s="290"/>
      <c r="K922" s="290"/>
      <c r="L922" s="292"/>
      <c r="M922" s="292"/>
      <c r="N922" s="292"/>
      <c r="O922" s="290"/>
      <c r="P922" s="290"/>
      <c r="Q922" s="290"/>
    </row>
    <row r="923" spans="1:17" ht="12" customHeight="1">
      <c r="A923" s="290"/>
      <c r="B923" s="290"/>
      <c r="C923" s="290"/>
      <c r="D923" s="291"/>
      <c r="E923" s="291"/>
      <c r="F923" s="291"/>
      <c r="G923" s="291"/>
      <c r="H923" s="290"/>
      <c r="I923" s="290"/>
      <c r="J923" s="290"/>
      <c r="K923" s="290"/>
      <c r="L923" s="292"/>
      <c r="M923" s="292"/>
      <c r="N923" s="292"/>
      <c r="O923" s="290"/>
      <c r="P923" s="290"/>
      <c r="Q923" s="290"/>
    </row>
    <row r="924" spans="1:17" ht="12" customHeight="1">
      <c r="A924" s="290"/>
      <c r="B924" s="290"/>
      <c r="C924" s="290"/>
      <c r="D924" s="291"/>
      <c r="E924" s="291"/>
      <c r="F924" s="291"/>
      <c r="G924" s="291"/>
      <c r="H924" s="290"/>
      <c r="I924" s="290"/>
      <c r="J924" s="290"/>
      <c r="K924" s="290"/>
      <c r="L924" s="292"/>
      <c r="M924" s="292"/>
      <c r="N924" s="292"/>
      <c r="O924" s="290"/>
      <c r="P924" s="290"/>
      <c r="Q924" s="290"/>
    </row>
    <row r="925" spans="1:17" ht="12" customHeight="1">
      <c r="A925" s="290"/>
      <c r="B925" s="290"/>
      <c r="C925" s="290"/>
      <c r="D925" s="291"/>
      <c r="E925" s="291"/>
      <c r="F925" s="291"/>
      <c r="G925" s="291"/>
      <c r="H925" s="290"/>
      <c r="I925" s="290"/>
      <c r="J925" s="290"/>
      <c r="K925" s="290"/>
      <c r="L925" s="292"/>
      <c r="M925" s="292"/>
      <c r="N925" s="292"/>
      <c r="O925" s="290"/>
      <c r="P925" s="290"/>
      <c r="Q925" s="290"/>
    </row>
    <row r="926" spans="1:17" ht="12" customHeight="1">
      <c r="A926" s="290"/>
      <c r="B926" s="290"/>
      <c r="C926" s="290"/>
      <c r="D926" s="291"/>
      <c r="E926" s="291"/>
      <c r="F926" s="291"/>
      <c r="G926" s="291"/>
      <c r="H926" s="290"/>
      <c r="I926" s="290"/>
      <c r="J926" s="290"/>
      <c r="K926" s="290"/>
      <c r="L926" s="292"/>
      <c r="M926" s="292"/>
      <c r="N926" s="292"/>
      <c r="O926" s="290"/>
      <c r="P926" s="290"/>
      <c r="Q926" s="290"/>
    </row>
    <row r="927" spans="1:17" ht="12" customHeight="1">
      <c r="A927" s="290"/>
      <c r="B927" s="290"/>
      <c r="C927" s="290"/>
      <c r="D927" s="291"/>
      <c r="E927" s="291"/>
      <c r="F927" s="291"/>
      <c r="G927" s="291"/>
      <c r="H927" s="290"/>
      <c r="I927" s="290"/>
      <c r="J927" s="290"/>
      <c r="K927" s="290"/>
      <c r="L927" s="292"/>
      <c r="M927" s="292"/>
      <c r="N927" s="292"/>
      <c r="O927" s="290"/>
      <c r="P927" s="290"/>
      <c r="Q927" s="290"/>
    </row>
    <row r="928" spans="1:17" ht="12" customHeight="1">
      <c r="A928" s="290"/>
      <c r="B928" s="290"/>
      <c r="C928" s="290"/>
      <c r="D928" s="291"/>
      <c r="E928" s="291"/>
      <c r="F928" s="291"/>
      <c r="G928" s="291"/>
      <c r="H928" s="290"/>
      <c r="I928" s="290"/>
      <c r="J928" s="290"/>
      <c r="K928" s="290"/>
      <c r="L928" s="292"/>
      <c r="M928" s="292"/>
      <c r="N928" s="292"/>
      <c r="O928" s="290"/>
      <c r="P928" s="290"/>
      <c r="Q928" s="290"/>
    </row>
    <row r="929" spans="1:17" ht="12" customHeight="1">
      <c r="A929" s="290"/>
      <c r="B929" s="290"/>
      <c r="C929" s="290"/>
      <c r="D929" s="291"/>
      <c r="E929" s="291"/>
      <c r="F929" s="291"/>
      <c r="G929" s="291"/>
      <c r="H929" s="290"/>
      <c r="I929" s="290"/>
      <c r="J929" s="290"/>
      <c r="K929" s="290"/>
      <c r="L929" s="292"/>
      <c r="M929" s="292"/>
      <c r="N929" s="292"/>
      <c r="O929" s="290"/>
      <c r="P929" s="290"/>
      <c r="Q929" s="290"/>
    </row>
    <row r="930" spans="1:17" ht="12" customHeight="1">
      <c r="A930" s="290"/>
      <c r="B930" s="290"/>
      <c r="C930" s="290"/>
      <c r="D930" s="291"/>
      <c r="E930" s="291"/>
      <c r="F930" s="291"/>
      <c r="G930" s="291"/>
      <c r="H930" s="290"/>
      <c r="I930" s="290"/>
      <c r="J930" s="290"/>
      <c r="K930" s="290"/>
      <c r="L930" s="292"/>
      <c r="M930" s="292"/>
      <c r="N930" s="292"/>
      <c r="O930" s="290"/>
      <c r="P930" s="290"/>
      <c r="Q930" s="290"/>
    </row>
    <row r="931" spans="1:17" ht="12" customHeight="1">
      <c r="A931" s="290"/>
      <c r="B931" s="290"/>
      <c r="C931" s="290"/>
      <c r="D931" s="291"/>
      <c r="E931" s="291"/>
      <c r="F931" s="291"/>
      <c r="G931" s="291"/>
      <c r="H931" s="290"/>
      <c r="I931" s="290"/>
      <c r="J931" s="290"/>
      <c r="K931" s="290"/>
      <c r="L931" s="292"/>
      <c r="M931" s="292"/>
      <c r="N931" s="292"/>
      <c r="O931" s="290"/>
      <c r="P931" s="290"/>
      <c r="Q931" s="290"/>
    </row>
    <row r="932" spans="1:17" ht="12" customHeight="1">
      <c r="A932" s="290"/>
      <c r="B932" s="290"/>
      <c r="C932" s="290"/>
      <c r="D932" s="291"/>
      <c r="E932" s="291"/>
      <c r="F932" s="291"/>
      <c r="G932" s="291"/>
      <c r="H932" s="290"/>
      <c r="I932" s="290"/>
      <c r="J932" s="290"/>
      <c r="K932" s="290"/>
      <c r="L932" s="292"/>
      <c r="M932" s="292"/>
      <c r="N932" s="292"/>
      <c r="O932" s="290"/>
      <c r="P932" s="290"/>
      <c r="Q932" s="290"/>
    </row>
    <row r="933" spans="1:17" ht="12" customHeight="1">
      <c r="A933" s="290"/>
      <c r="B933" s="290"/>
      <c r="C933" s="290"/>
      <c r="D933" s="291"/>
      <c r="E933" s="291"/>
      <c r="F933" s="291"/>
      <c r="G933" s="291"/>
      <c r="H933" s="290"/>
      <c r="I933" s="290"/>
      <c r="J933" s="290"/>
      <c r="K933" s="290"/>
      <c r="L933" s="292"/>
      <c r="M933" s="292"/>
      <c r="N933" s="292"/>
      <c r="O933" s="290"/>
      <c r="P933" s="290"/>
      <c r="Q933" s="290"/>
    </row>
    <row r="934" spans="1:17" ht="12" customHeight="1">
      <c r="A934" s="290"/>
      <c r="B934" s="290"/>
      <c r="C934" s="290"/>
      <c r="D934" s="291"/>
      <c r="E934" s="291"/>
      <c r="F934" s="291"/>
      <c r="G934" s="291"/>
      <c r="H934" s="290"/>
      <c r="I934" s="290"/>
      <c r="J934" s="290"/>
      <c r="K934" s="290"/>
      <c r="L934" s="292"/>
      <c r="M934" s="292"/>
      <c r="N934" s="292"/>
      <c r="O934" s="290"/>
      <c r="P934" s="290"/>
      <c r="Q934" s="290"/>
    </row>
    <row r="935" spans="1:17" ht="12" customHeight="1">
      <c r="A935" s="290"/>
      <c r="B935" s="290"/>
      <c r="C935" s="290"/>
      <c r="D935" s="291"/>
      <c r="E935" s="291"/>
      <c r="F935" s="291"/>
      <c r="G935" s="291"/>
      <c r="H935" s="290"/>
      <c r="I935" s="290"/>
      <c r="J935" s="290"/>
      <c r="K935" s="290"/>
      <c r="L935" s="292"/>
      <c r="M935" s="292"/>
      <c r="N935" s="292"/>
      <c r="O935" s="290"/>
      <c r="P935" s="290"/>
      <c r="Q935" s="290"/>
    </row>
    <row r="936" spans="1:17" ht="12" customHeight="1">
      <c r="A936" s="290"/>
      <c r="B936" s="290"/>
      <c r="C936" s="290"/>
      <c r="D936" s="291"/>
      <c r="E936" s="291"/>
      <c r="F936" s="291"/>
      <c r="G936" s="291"/>
      <c r="H936" s="290"/>
      <c r="I936" s="290"/>
      <c r="J936" s="290"/>
      <c r="K936" s="290"/>
      <c r="L936" s="292"/>
      <c r="M936" s="292"/>
      <c r="N936" s="292"/>
      <c r="O936" s="290"/>
      <c r="P936" s="290"/>
      <c r="Q936" s="290"/>
    </row>
    <row r="937" spans="1:17" ht="12" customHeight="1">
      <c r="A937" s="290"/>
      <c r="B937" s="290"/>
      <c r="C937" s="290"/>
      <c r="D937" s="291"/>
      <c r="E937" s="291"/>
      <c r="F937" s="291"/>
      <c r="G937" s="291"/>
      <c r="H937" s="290"/>
      <c r="I937" s="290"/>
      <c r="J937" s="290"/>
      <c r="K937" s="290"/>
      <c r="L937" s="292"/>
      <c r="M937" s="292"/>
      <c r="N937" s="292"/>
      <c r="O937" s="290"/>
      <c r="P937" s="290"/>
      <c r="Q937" s="290"/>
    </row>
    <row r="938" spans="1:17" ht="12" customHeight="1">
      <c r="A938" s="290"/>
      <c r="B938" s="290"/>
      <c r="C938" s="290"/>
      <c r="D938" s="291"/>
      <c r="E938" s="291"/>
      <c r="F938" s="291"/>
      <c r="G938" s="291"/>
      <c r="H938" s="290"/>
      <c r="I938" s="290"/>
      <c r="J938" s="290"/>
      <c r="K938" s="290"/>
      <c r="L938" s="292"/>
      <c r="M938" s="292"/>
      <c r="N938" s="292"/>
      <c r="O938" s="290"/>
      <c r="P938" s="290"/>
      <c r="Q938" s="290"/>
    </row>
    <row r="939" spans="1:17" ht="12" customHeight="1">
      <c r="A939" s="290"/>
      <c r="B939" s="290"/>
      <c r="C939" s="290"/>
      <c r="D939" s="291"/>
      <c r="E939" s="291"/>
      <c r="F939" s="291"/>
      <c r="G939" s="291"/>
      <c r="H939" s="290"/>
      <c r="I939" s="290"/>
      <c r="J939" s="290"/>
      <c r="K939" s="290"/>
      <c r="L939" s="292"/>
      <c r="M939" s="292"/>
      <c r="N939" s="292"/>
      <c r="O939" s="290"/>
      <c r="P939" s="290"/>
      <c r="Q939" s="290"/>
    </row>
    <row r="940" spans="1:17" ht="12" customHeight="1">
      <c r="A940" s="290"/>
      <c r="B940" s="290"/>
      <c r="C940" s="290"/>
      <c r="D940" s="291"/>
      <c r="E940" s="291"/>
      <c r="F940" s="291"/>
      <c r="G940" s="291"/>
      <c r="H940" s="290"/>
      <c r="I940" s="290"/>
      <c r="J940" s="290"/>
      <c r="K940" s="290"/>
      <c r="L940" s="292"/>
      <c r="M940" s="292"/>
      <c r="N940" s="292"/>
      <c r="O940" s="290"/>
      <c r="P940" s="290"/>
      <c r="Q940" s="290"/>
    </row>
    <row r="941" spans="1:17" ht="12" customHeight="1">
      <c r="A941" s="290"/>
      <c r="B941" s="290"/>
      <c r="C941" s="290"/>
      <c r="D941" s="291"/>
      <c r="E941" s="291"/>
      <c r="F941" s="291"/>
      <c r="G941" s="291"/>
      <c r="H941" s="290"/>
      <c r="I941" s="290"/>
      <c r="J941" s="290"/>
      <c r="K941" s="290"/>
      <c r="L941" s="292"/>
      <c r="M941" s="292"/>
      <c r="N941" s="292"/>
      <c r="O941" s="290"/>
      <c r="P941" s="290"/>
      <c r="Q941" s="290"/>
    </row>
    <row r="942" spans="1:17" ht="12" customHeight="1">
      <c r="A942" s="290"/>
      <c r="B942" s="290"/>
      <c r="C942" s="290"/>
      <c r="D942" s="291"/>
      <c r="E942" s="291"/>
      <c r="F942" s="291"/>
      <c r="G942" s="291"/>
      <c r="H942" s="290"/>
      <c r="I942" s="290"/>
      <c r="J942" s="290"/>
      <c r="K942" s="290"/>
      <c r="L942" s="292"/>
      <c r="M942" s="292"/>
      <c r="N942" s="292"/>
      <c r="O942" s="290"/>
      <c r="P942" s="290"/>
      <c r="Q942" s="290"/>
    </row>
    <row r="943" spans="1:17" ht="12" customHeight="1">
      <c r="A943" s="290"/>
      <c r="B943" s="290"/>
      <c r="C943" s="290"/>
      <c r="D943" s="291"/>
      <c r="E943" s="291"/>
      <c r="F943" s="291"/>
      <c r="G943" s="291"/>
      <c r="H943" s="290"/>
      <c r="I943" s="290"/>
      <c r="J943" s="290"/>
      <c r="K943" s="290"/>
      <c r="L943" s="292"/>
      <c r="M943" s="292"/>
      <c r="N943" s="292"/>
      <c r="O943" s="290"/>
      <c r="P943" s="290"/>
      <c r="Q943" s="290"/>
    </row>
    <row r="944" spans="1:17" ht="12" customHeight="1">
      <c r="A944" s="290"/>
      <c r="B944" s="290"/>
      <c r="C944" s="290"/>
      <c r="D944" s="291"/>
      <c r="E944" s="291"/>
      <c r="F944" s="291"/>
      <c r="G944" s="291"/>
      <c r="H944" s="290"/>
      <c r="I944" s="290"/>
      <c r="J944" s="290"/>
      <c r="K944" s="290"/>
      <c r="L944" s="292"/>
      <c r="M944" s="292"/>
      <c r="N944" s="292"/>
      <c r="O944" s="290"/>
      <c r="P944" s="290"/>
      <c r="Q944" s="290"/>
    </row>
    <row r="945" spans="1:17" ht="12" customHeight="1">
      <c r="A945" s="290"/>
      <c r="B945" s="290"/>
      <c r="C945" s="290"/>
      <c r="D945" s="291"/>
      <c r="E945" s="291"/>
      <c r="F945" s="291"/>
      <c r="G945" s="291"/>
      <c r="H945" s="290"/>
      <c r="I945" s="290"/>
      <c r="J945" s="290"/>
      <c r="K945" s="290"/>
      <c r="L945" s="292"/>
      <c r="M945" s="292"/>
      <c r="N945" s="292"/>
      <c r="O945" s="290"/>
      <c r="P945" s="290"/>
      <c r="Q945" s="290"/>
    </row>
    <row r="946" spans="1:17" ht="12" customHeight="1">
      <c r="A946" s="290"/>
      <c r="B946" s="290"/>
      <c r="C946" s="290"/>
      <c r="D946" s="291"/>
      <c r="E946" s="291"/>
      <c r="F946" s="291"/>
      <c r="G946" s="291"/>
      <c r="H946" s="290"/>
      <c r="I946" s="290"/>
      <c r="J946" s="290"/>
      <c r="K946" s="290"/>
      <c r="L946" s="292"/>
      <c r="M946" s="292"/>
      <c r="N946" s="292"/>
      <c r="O946" s="290"/>
      <c r="P946" s="290"/>
      <c r="Q946" s="290"/>
    </row>
    <row r="947" spans="1:17" ht="12" customHeight="1">
      <c r="A947" s="290"/>
      <c r="B947" s="290"/>
      <c r="C947" s="290"/>
      <c r="D947" s="291"/>
      <c r="E947" s="291"/>
      <c r="F947" s="291"/>
      <c r="G947" s="291"/>
      <c r="H947" s="290"/>
      <c r="I947" s="290"/>
      <c r="J947" s="290"/>
      <c r="K947" s="290"/>
      <c r="L947" s="292"/>
      <c r="M947" s="292"/>
      <c r="N947" s="292"/>
      <c r="O947" s="290"/>
      <c r="P947" s="290"/>
      <c r="Q947" s="290"/>
    </row>
    <row r="948" spans="1:17" ht="12" customHeight="1">
      <c r="A948" s="290"/>
      <c r="B948" s="290"/>
      <c r="C948" s="290"/>
      <c r="D948" s="291"/>
      <c r="E948" s="291"/>
      <c r="F948" s="291"/>
      <c r="G948" s="291"/>
      <c r="H948" s="290"/>
      <c r="I948" s="290"/>
      <c r="J948" s="290"/>
      <c r="K948" s="290"/>
      <c r="L948" s="292"/>
      <c r="M948" s="292"/>
      <c r="N948" s="292"/>
      <c r="O948" s="290"/>
      <c r="P948" s="290"/>
      <c r="Q948" s="290"/>
    </row>
    <row r="949" spans="1:17" ht="12" customHeight="1">
      <c r="A949" s="290"/>
      <c r="B949" s="290"/>
      <c r="C949" s="290"/>
      <c r="D949" s="291"/>
      <c r="E949" s="291"/>
      <c r="F949" s="291"/>
      <c r="G949" s="291"/>
      <c r="H949" s="290"/>
      <c r="I949" s="290"/>
      <c r="J949" s="290"/>
      <c r="K949" s="290"/>
      <c r="L949" s="292"/>
      <c r="M949" s="292"/>
      <c r="N949" s="292"/>
      <c r="O949" s="290"/>
      <c r="P949" s="290"/>
      <c r="Q949" s="290"/>
    </row>
    <row r="950" spans="1:17" ht="12" customHeight="1">
      <c r="A950" s="290"/>
      <c r="B950" s="290"/>
      <c r="C950" s="290"/>
      <c r="D950" s="291"/>
      <c r="E950" s="291"/>
      <c r="F950" s="291"/>
      <c r="G950" s="291"/>
      <c r="H950" s="290"/>
      <c r="I950" s="290"/>
      <c r="J950" s="290"/>
      <c r="K950" s="290"/>
      <c r="L950" s="292"/>
      <c r="M950" s="292"/>
      <c r="N950" s="292"/>
      <c r="O950" s="290"/>
      <c r="P950" s="290"/>
      <c r="Q950" s="290"/>
    </row>
    <row r="951" spans="1:17" ht="12" customHeight="1">
      <c r="A951" s="290"/>
      <c r="B951" s="290"/>
      <c r="C951" s="290"/>
      <c r="D951" s="291"/>
      <c r="E951" s="291"/>
      <c r="F951" s="291"/>
      <c r="G951" s="291"/>
      <c r="H951" s="290"/>
      <c r="I951" s="290"/>
      <c r="J951" s="290"/>
      <c r="K951" s="290"/>
      <c r="L951" s="292"/>
      <c r="M951" s="292"/>
      <c r="N951" s="292"/>
      <c r="O951" s="290"/>
      <c r="P951" s="290"/>
      <c r="Q951" s="290"/>
    </row>
    <row r="952" spans="1:17" ht="12" customHeight="1">
      <c r="A952" s="290"/>
      <c r="B952" s="290"/>
      <c r="C952" s="290"/>
      <c r="D952" s="291"/>
      <c r="E952" s="291"/>
      <c r="F952" s="291"/>
      <c r="G952" s="291"/>
      <c r="H952" s="290"/>
      <c r="I952" s="290"/>
      <c r="J952" s="290"/>
      <c r="K952" s="290"/>
      <c r="L952" s="292"/>
      <c r="M952" s="292"/>
      <c r="N952" s="292"/>
      <c r="O952" s="290"/>
      <c r="P952" s="290"/>
      <c r="Q952" s="290"/>
    </row>
    <row r="953" spans="1:17" ht="12" customHeight="1">
      <c r="A953" s="290"/>
      <c r="B953" s="290"/>
      <c r="C953" s="290"/>
      <c r="D953" s="291"/>
      <c r="E953" s="291"/>
      <c r="F953" s="291"/>
      <c r="G953" s="291"/>
      <c r="H953" s="290"/>
      <c r="I953" s="290"/>
      <c r="J953" s="290"/>
      <c r="K953" s="290"/>
      <c r="L953" s="292"/>
      <c r="M953" s="292"/>
      <c r="N953" s="292"/>
      <c r="O953" s="290"/>
      <c r="P953" s="290"/>
      <c r="Q953" s="290"/>
    </row>
    <row r="954" spans="1:17" ht="12" customHeight="1">
      <c r="A954" s="290"/>
      <c r="B954" s="290"/>
      <c r="C954" s="290"/>
      <c r="D954" s="291"/>
      <c r="E954" s="291"/>
      <c r="F954" s="291"/>
      <c r="G954" s="291"/>
      <c r="H954" s="290"/>
      <c r="I954" s="290"/>
      <c r="J954" s="290"/>
      <c r="K954" s="290"/>
      <c r="L954" s="292"/>
      <c r="M954" s="292"/>
      <c r="N954" s="292"/>
      <c r="O954" s="290"/>
      <c r="P954" s="290"/>
      <c r="Q954" s="290"/>
    </row>
    <row r="955" spans="1:17" ht="12" customHeight="1">
      <c r="A955" s="290"/>
      <c r="B955" s="290"/>
      <c r="C955" s="290"/>
      <c r="D955" s="291"/>
      <c r="E955" s="291"/>
      <c r="F955" s="291"/>
      <c r="G955" s="291"/>
      <c r="H955" s="290"/>
      <c r="I955" s="290"/>
      <c r="J955" s="290"/>
      <c r="K955" s="290"/>
      <c r="L955" s="292"/>
      <c r="M955" s="292"/>
      <c r="N955" s="292"/>
      <c r="O955" s="290"/>
      <c r="P955" s="290"/>
      <c r="Q955" s="290"/>
    </row>
    <row r="956" spans="1:17" ht="12" customHeight="1">
      <c r="A956" s="290"/>
      <c r="B956" s="290"/>
      <c r="C956" s="290"/>
      <c r="D956" s="291"/>
      <c r="E956" s="291"/>
      <c r="F956" s="291"/>
      <c r="G956" s="291"/>
      <c r="H956" s="290"/>
      <c r="I956" s="290"/>
      <c r="J956" s="290"/>
      <c r="K956" s="290"/>
      <c r="L956" s="292"/>
      <c r="M956" s="292"/>
      <c r="N956" s="292"/>
      <c r="O956" s="290"/>
      <c r="P956" s="290"/>
      <c r="Q956" s="290"/>
    </row>
    <row r="957" spans="1:17" ht="12" customHeight="1">
      <c r="A957" s="290"/>
      <c r="B957" s="290"/>
      <c r="C957" s="290"/>
      <c r="D957" s="291"/>
      <c r="E957" s="291"/>
      <c r="F957" s="291"/>
      <c r="G957" s="291"/>
      <c r="H957" s="290"/>
      <c r="I957" s="290"/>
      <c r="J957" s="290"/>
      <c r="K957" s="290"/>
      <c r="L957" s="292"/>
      <c r="M957" s="292"/>
      <c r="N957" s="292"/>
      <c r="O957" s="290"/>
      <c r="P957" s="290"/>
      <c r="Q957" s="290"/>
    </row>
    <row r="958" spans="1:17" ht="12" customHeight="1">
      <c r="A958" s="290"/>
      <c r="B958" s="290"/>
      <c r="C958" s="290"/>
      <c r="D958" s="291"/>
      <c r="E958" s="291"/>
      <c r="F958" s="291"/>
      <c r="G958" s="291"/>
      <c r="H958" s="290"/>
      <c r="I958" s="290"/>
      <c r="J958" s="290"/>
      <c r="K958" s="290"/>
      <c r="L958" s="292"/>
      <c r="M958" s="292"/>
      <c r="N958" s="292"/>
      <c r="O958" s="290"/>
      <c r="P958" s="290"/>
      <c r="Q958" s="290"/>
    </row>
    <row r="959" spans="1:17" ht="12" customHeight="1">
      <c r="A959" s="290"/>
      <c r="B959" s="290"/>
      <c r="C959" s="290"/>
      <c r="D959" s="291"/>
      <c r="E959" s="291"/>
      <c r="F959" s="291"/>
      <c r="G959" s="291"/>
      <c r="H959" s="290"/>
      <c r="I959" s="290"/>
      <c r="J959" s="290"/>
      <c r="K959" s="290"/>
      <c r="L959" s="292"/>
      <c r="M959" s="292"/>
      <c r="N959" s="292"/>
      <c r="O959" s="290"/>
      <c r="P959" s="290"/>
      <c r="Q959" s="290"/>
    </row>
    <row r="960" spans="1:17" ht="12" customHeight="1">
      <c r="A960" s="290"/>
      <c r="B960" s="290"/>
      <c r="C960" s="290"/>
      <c r="D960" s="291"/>
      <c r="E960" s="291"/>
      <c r="F960" s="291"/>
      <c r="G960" s="291"/>
      <c r="H960" s="290"/>
      <c r="I960" s="290"/>
      <c r="J960" s="290"/>
      <c r="K960" s="290"/>
      <c r="L960" s="292"/>
      <c r="M960" s="292"/>
      <c r="N960" s="292"/>
      <c r="O960" s="290"/>
      <c r="P960" s="290"/>
      <c r="Q960" s="290"/>
    </row>
    <row r="961" spans="1:17" ht="12" customHeight="1">
      <c r="A961" s="290"/>
      <c r="B961" s="290"/>
      <c r="C961" s="290"/>
      <c r="D961" s="291"/>
      <c r="E961" s="291"/>
      <c r="F961" s="291"/>
      <c r="G961" s="291"/>
      <c r="H961" s="290"/>
      <c r="I961" s="290"/>
      <c r="J961" s="290"/>
      <c r="K961" s="290"/>
      <c r="L961" s="292"/>
      <c r="M961" s="292"/>
      <c r="N961" s="292"/>
      <c r="O961" s="290"/>
      <c r="P961" s="290"/>
      <c r="Q961" s="290"/>
    </row>
    <row r="962" spans="1:17" ht="12" customHeight="1">
      <c r="A962" s="290"/>
      <c r="B962" s="290"/>
      <c r="C962" s="290"/>
      <c r="D962" s="291"/>
      <c r="E962" s="291"/>
      <c r="F962" s="291"/>
      <c r="G962" s="291"/>
      <c r="H962" s="290"/>
      <c r="I962" s="290"/>
      <c r="J962" s="290"/>
      <c r="K962" s="290"/>
      <c r="L962" s="292"/>
      <c r="M962" s="292"/>
      <c r="N962" s="292"/>
      <c r="O962" s="290"/>
      <c r="P962" s="290"/>
      <c r="Q962" s="290"/>
    </row>
    <row r="963" spans="1:17" ht="12" customHeight="1">
      <c r="A963" s="290"/>
      <c r="B963" s="290"/>
      <c r="C963" s="290"/>
      <c r="D963" s="291"/>
      <c r="E963" s="291"/>
      <c r="F963" s="291"/>
      <c r="G963" s="291"/>
      <c r="H963" s="290"/>
      <c r="I963" s="290"/>
      <c r="J963" s="290"/>
      <c r="K963" s="290"/>
      <c r="L963" s="292"/>
      <c r="M963" s="292"/>
      <c r="N963" s="292"/>
      <c r="O963" s="290"/>
      <c r="P963" s="290"/>
      <c r="Q963" s="290"/>
    </row>
    <row r="964" spans="1:17" ht="12" customHeight="1">
      <c r="A964" s="290"/>
      <c r="B964" s="290"/>
      <c r="C964" s="290"/>
      <c r="D964" s="291"/>
      <c r="E964" s="291"/>
      <c r="F964" s="291"/>
      <c r="G964" s="291"/>
      <c r="H964" s="290"/>
      <c r="I964" s="290"/>
      <c r="J964" s="290"/>
      <c r="K964" s="290"/>
      <c r="L964" s="292"/>
      <c r="M964" s="292"/>
      <c r="N964" s="292"/>
      <c r="O964" s="290"/>
      <c r="P964" s="290"/>
      <c r="Q964" s="290"/>
    </row>
    <row r="965" spans="1:17" ht="12" customHeight="1">
      <c r="A965" s="290"/>
      <c r="B965" s="290"/>
      <c r="C965" s="290"/>
      <c r="D965" s="291"/>
      <c r="E965" s="291"/>
      <c r="F965" s="291"/>
      <c r="G965" s="291"/>
      <c r="H965" s="290"/>
      <c r="I965" s="290"/>
      <c r="J965" s="290"/>
      <c r="K965" s="290"/>
      <c r="L965" s="292"/>
      <c r="M965" s="292"/>
      <c r="N965" s="292"/>
      <c r="O965" s="290"/>
      <c r="P965" s="290"/>
      <c r="Q965" s="290"/>
    </row>
    <row r="966" spans="1:17" ht="12" customHeight="1">
      <c r="A966" s="290"/>
      <c r="B966" s="290"/>
      <c r="C966" s="290"/>
      <c r="D966" s="291"/>
      <c r="E966" s="291"/>
      <c r="F966" s="291"/>
      <c r="G966" s="291"/>
      <c r="H966" s="290"/>
      <c r="I966" s="290"/>
      <c r="J966" s="290"/>
      <c r="K966" s="290"/>
      <c r="L966" s="292"/>
      <c r="M966" s="292"/>
      <c r="N966" s="292"/>
      <c r="O966" s="290"/>
      <c r="P966" s="290"/>
      <c r="Q966" s="290"/>
    </row>
    <row r="967" spans="1:17" ht="12" customHeight="1">
      <c r="A967" s="290"/>
      <c r="B967" s="290"/>
      <c r="C967" s="290"/>
      <c r="D967" s="291"/>
      <c r="E967" s="291"/>
      <c r="F967" s="291"/>
      <c r="G967" s="291"/>
      <c r="H967" s="290"/>
      <c r="I967" s="290"/>
      <c r="J967" s="290"/>
      <c r="K967" s="290"/>
      <c r="L967" s="292"/>
      <c r="M967" s="292"/>
      <c r="N967" s="292"/>
      <c r="O967" s="290"/>
      <c r="P967" s="290"/>
      <c r="Q967" s="290"/>
    </row>
    <row r="968" spans="1:17" ht="12" customHeight="1">
      <c r="A968" s="290"/>
      <c r="B968" s="290"/>
      <c r="C968" s="290"/>
      <c r="D968" s="291"/>
      <c r="E968" s="291"/>
      <c r="F968" s="291"/>
      <c r="G968" s="291"/>
      <c r="H968" s="290"/>
      <c r="I968" s="290"/>
      <c r="J968" s="290"/>
      <c r="K968" s="290"/>
      <c r="L968" s="292"/>
      <c r="M968" s="292"/>
      <c r="N968" s="292"/>
      <c r="O968" s="290"/>
      <c r="P968" s="290"/>
      <c r="Q968" s="290"/>
    </row>
    <row r="969" spans="1:17" ht="12" customHeight="1">
      <c r="A969" s="290"/>
      <c r="B969" s="290"/>
      <c r="C969" s="290"/>
      <c r="D969" s="291"/>
      <c r="E969" s="291"/>
      <c r="F969" s="291"/>
      <c r="G969" s="291"/>
      <c r="H969" s="290"/>
      <c r="I969" s="290"/>
      <c r="J969" s="290"/>
      <c r="K969" s="290"/>
      <c r="L969" s="292"/>
      <c r="M969" s="292"/>
      <c r="N969" s="292"/>
      <c r="O969" s="290"/>
      <c r="P969" s="290"/>
      <c r="Q969" s="290"/>
    </row>
    <row r="970" spans="1:17" ht="12" customHeight="1">
      <c r="A970" s="290"/>
      <c r="B970" s="290"/>
      <c r="C970" s="290"/>
      <c r="D970" s="291"/>
      <c r="E970" s="291"/>
      <c r="F970" s="291"/>
      <c r="G970" s="291"/>
      <c r="H970" s="290"/>
      <c r="I970" s="290"/>
      <c r="J970" s="290"/>
      <c r="K970" s="290"/>
      <c r="L970" s="292"/>
      <c r="M970" s="292"/>
      <c r="N970" s="292"/>
      <c r="O970" s="290"/>
      <c r="P970" s="290"/>
      <c r="Q970" s="290"/>
    </row>
    <row r="971" spans="1:17" ht="12" customHeight="1">
      <c r="A971" s="290"/>
      <c r="B971" s="290"/>
      <c r="C971" s="290"/>
      <c r="D971" s="291"/>
      <c r="E971" s="291"/>
      <c r="F971" s="291"/>
      <c r="G971" s="291"/>
      <c r="H971" s="290"/>
      <c r="I971" s="290"/>
      <c r="J971" s="290"/>
      <c r="K971" s="290"/>
      <c r="L971" s="292"/>
      <c r="M971" s="292"/>
      <c r="N971" s="292"/>
      <c r="O971" s="290"/>
      <c r="P971" s="290"/>
      <c r="Q971" s="290"/>
    </row>
    <row r="972" spans="1:17" ht="12" customHeight="1">
      <c r="A972" s="290"/>
      <c r="B972" s="290"/>
      <c r="C972" s="290"/>
      <c r="D972" s="291"/>
      <c r="E972" s="291"/>
      <c r="F972" s="291"/>
      <c r="G972" s="291"/>
      <c r="H972" s="290"/>
      <c r="I972" s="290"/>
      <c r="J972" s="290"/>
      <c r="K972" s="290"/>
      <c r="L972" s="292"/>
      <c r="M972" s="292"/>
      <c r="N972" s="292"/>
      <c r="O972" s="290"/>
      <c r="P972" s="290"/>
      <c r="Q972" s="290"/>
    </row>
    <row r="973" spans="1:17" ht="12" customHeight="1">
      <c r="A973" s="290"/>
      <c r="B973" s="290"/>
      <c r="C973" s="290"/>
      <c r="D973" s="291"/>
      <c r="E973" s="291"/>
      <c r="F973" s="291"/>
      <c r="G973" s="291"/>
      <c r="H973" s="290"/>
      <c r="I973" s="290"/>
      <c r="J973" s="290"/>
      <c r="K973" s="290"/>
      <c r="L973" s="292"/>
      <c r="M973" s="292"/>
      <c r="N973" s="292"/>
      <c r="O973" s="290"/>
      <c r="P973" s="290"/>
      <c r="Q973" s="290"/>
    </row>
    <row r="974" spans="1:17" ht="12" customHeight="1">
      <c r="A974" s="290"/>
      <c r="B974" s="290"/>
      <c r="C974" s="290"/>
      <c r="D974" s="291"/>
      <c r="E974" s="291"/>
      <c r="F974" s="291"/>
      <c r="G974" s="291"/>
      <c r="H974" s="290"/>
      <c r="I974" s="290"/>
      <c r="J974" s="290"/>
      <c r="K974" s="290"/>
      <c r="L974" s="292"/>
      <c r="M974" s="292"/>
      <c r="N974" s="292"/>
      <c r="O974" s="290"/>
      <c r="P974" s="290"/>
      <c r="Q974" s="290"/>
    </row>
    <row r="975" spans="1:17" ht="12" customHeight="1">
      <c r="A975" s="290"/>
      <c r="B975" s="290"/>
      <c r="C975" s="290"/>
      <c r="D975" s="291"/>
      <c r="E975" s="291"/>
      <c r="F975" s="291"/>
      <c r="G975" s="291"/>
      <c r="H975" s="290"/>
      <c r="I975" s="290"/>
      <c r="J975" s="290"/>
      <c r="K975" s="290"/>
      <c r="L975" s="292"/>
      <c r="M975" s="292"/>
      <c r="N975" s="292"/>
      <c r="O975" s="290"/>
      <c r="P975" s="290"/>
      <c r="Q975" s="290"/>
    </row>
    <row r="976" spans="1:17" ht="12" customHeight="1">
      <c r="A976" s="290"/>
      <c r="B976" s="290"/>
      <c r="C976" s="290"/>
      <c r="D976" s="291"/>
      <c r="E976" s="291"/>
      <c r="F976" s="291"/>
      <c r="G976" s="291"/>
      <c r="H976" s="290"/>
      <c r="I976" s="290"/>
      <c r="J976" s="290"/>
      <c r="K976" s="290"/>
      <c r="L976" s="292"/>
      <c r="M976" s="292"/>
      <c r="N976" s="292"/>
      <c r="O976" s="290"/>
      <c r="P976" s="290"/>
      <c r="Q976" s="290"/>
    </row>
    <row r="977" spans="1:17" ht="12" customHeight="1">
      <c r="A977" s="290"/>
      <c r="B977" s="290"/>
      <c r="C977" s="290"/>
      <c r="D977" s="291"/>
      <c r="E977" s="291"/>
      <c r="F977" s="291"/>
      <c r="G977" s="291"/>
      <c r="H977" s="290"/>
      <c r="I977" s="290"/>
      <c r="J977" s="290"/>
      <c r="K977" s="290"/>
      <c r="L977" s="292"/>
      <c r="M977" s="292"/>
      <c r="N977" s="292"/>
      <c r="O977" s="290"/>
      <c r="P977" s="290"/>
      <c r="Q977" s="290"/>
    </row>
    <row r="978" spans="1:17" ht="12" customHeight="1">
      <c r="A978" s="290"/>
      <c r="B978" s="290"/>
      <c r="C978" s="290"/>
      <c r="D978" s="291"/>
      <c r="E978" s="291"/>
      <c r="F978" s="291"/>
      <c r="G978" s="291"/>
      <c r="H978" s="290"/>
      <c r="I978" s="290"/>
      <c r="J978" s="290"/>
      <c r="K978" s="290"/>
      <c r="L978" s="292"/>
      <c r="M978" s="292"/>
      <c r="N978" s="292"/>
      <c r="O978" s="290"/>
      <c r="P978" s="290"/>
      <c r="Q978" s="290"/>
    </row>
    <row r="979" spans="1:17" ht="12" customHeight="1">
      <c r="A979" s="290"/>
      <c r="B979" s="290"/>
      <c r="C979" s="290"/>
      <c r="D979" s="291"/>
      <c r="E979" s="291"/>
      <c r="F979" s="291"/>
      <c r="G979" s="291"/>
      <c r="H979" s="290"/>
      <c r="I979" s="290"/>
      <c r="J979" s="290"/>
      <c r="K979" s="290"/>
      <c r="L979" s="292"/>
      <c r="M979" s="292"/>
      <c r="N979" s="292"/>
      <c r="O979" s="290"/>
      <c r="P979" s="290"/>
      <c r="Q979" s="290"/>
    </row>
    <row r="980" spans="1:17" ht="12" customHeight="1">
      <c r="A980" s="290"/>
      <c r="B980" s="290"/>
      <c r="C980" s="290"/>
      <c r="D980" s="291"/>
      <c r="E980" s="291"/>
      <c r="F980" s="291"/>
      <c r="G980" s="291"/>
      <c r="H980" s="290"/>
      <c r="I980" s="290"/>
      <c r="J980" s="290"/>
      <c r="K980" s="290"/>
      <c r="L980" s="292"/>
      <c r="M980" s="292"/>
      <c r="N980" s="292"/>
      <c r="O980" s="290"/>
      <c r="P980" s="290"/>
      <c r="Q980" s="290"/>
    </row>
    <row r="981" spans="1:17" ht="12" customHeight="1">
      <c r="A981" s="290"/>
      <c r="B981" s="290"/>
      <c r="C981" s="290"/>
      <c r="D981" s="291"/>
      <c r="E981" s="291"/>
      <c r="F981" s="291"/>
      <c r="G981" s="291"/>
      <c r="H981" s="290"/>
      <c r="I981" s="290"/>
      <c r="J981" s="290"/>
      <c r="K981" s="290"/>
      <c r="L981" s="292"/>
      <c r="M981" s="292"/>
      <c r="N981" s="292"/>
      <c r="O981" s="290"/>
      <c r="P981" s="290"/>
      <c r="Q981" s="290"/>
    </row>
    <row r="982" spans="1:17" ht="12" customHeight="1">
      <c r="A982" s="290"/>
      <c r="B982" s="290"/>
      <c r="C982" s="290"/>
      <c r="D982" s="291"/>
      <c r="E982" s="291"/>
      <c r="F982" s="291"/>
      <c r="G982" s="291"/>
      <c r="H982" s="290"/>
      <c r="I982" s="290"/>
      <c r="J982" s="290"/>
      <c r="K982" s="290"/>
      <c r="L982" s="292"/>
      <c r="M982" s="292"/>
      <c r="N982" s="292"/>
      <c r="O982" s="290"/>
      <c r="P982" s="290"/>
      <c r="Q982" s="290"/>
    </row>
    <row r="983" spans="1:17" ht="12" customHeight="1">
      <c r="A983" s="290"/>
      <c r="B983" s="290"/>
      <c r="C983" s="290"/>
      <c r="D983" s="291"/>
      <c r="E983" s="291"/>
      <c r="F983" s="291"/>
      <c r="G983" s="291"/>
      <c r="H983" s="290"/>
      <c r="I983" s="290"/>
      <c r="J983" s="290"/>
      <c r="K983" s="290"/>
      <c r="L983" s="292"/>
      <c r="M983" s="292"/>
      <c r="N983" s="292"/>
      <c r="O983" s="290"/>
      <c r="P983" s="290"/>
      <c r="Q983" s="290"/>
    </row>
    <row r="984" spans="1:17" ht="12" customHeight="1">
      <c r="A984" s="290"/>
      <c r="B984" s="290"/>
      <c r="C984" s="290"/>
      <c r="D984" s="291"/>
      <c r="E984" s="291"/>
      <c r="F984" s="291"/>
      <c r="G984" s="291"/>
      <c r="H984" s="290"/>
      <c r="I984" s="290"/>
      <c r="J984" s="290"/>
      <c r="K984" s="290"/>
      <c r="L984" s="292"/>
      <c r="M984" s="292"/>
      <c r="N984" s="292"/>
      <c r="O984" s="290"/>
      <c r="P984" s="290"/>
      <c r="Q984" s="290"/>
    </row>
    <row r="985" spans="1:17" ht="12" customHeight="1">
      <c r="A985" s="290"/>
      <c r="B985" s="290"/>
      <c r="C985" s="290"/>
      <c r="D985" s="291"/>
      <c r="E985" s="291"/>
      <c r="F985" s="291"/>
      <c r="G985" s="291"/>
      <c r="H985" s="290"/>
      <c r="I985" s="290"/>
      <c r="J985" s="290"/>
      <c r="K985" s="290"/>
      <c r="L985" s="292"/>
      <c r="M985" s="292"/>
      <c r="N985" s="292"/>
      <c r="O985" s="290"/>
      <c r="P985" s="290"/>
      <c r="Q985" s="290"/>
    </row>
    <row r="986" spans="1:17" ht="12" customHeight="1">
      <c r="A986" s="290"/>
      <c r="B986" s="290"/>
      <c r="C986" s="290"/>
      <c r="D986" s="291"/>
      <c r="E986" s="291"/>
      <c r="F986" s="291"/>
      <c r="G986" s="291"/>
      <c r="H986" s="290"/>
      <c r="I986" s="290"/>
      <c r="J986" s="290"/>
      <c r="K986" s="290"/>
      <c r="L986" s="292"/>
      <c r="M986" s="292"/>
      <c r="N986" s="292"/>
      <c r="O986" s="290"/>
      <c r="P986" s="290"/>
      <c r="Q986" s="290"/>
    </row>
    <row r="987" spans="1:17" ht="12" customHeight="1">
      <c r="A987" s="290"/>
      <c r="B987" s="290"/>
      <c r="C987" s="290"/>
      <c r="D987" s="291"/>
      <c r="E987" s="291"/>
      <c r="F987" s="291"/>
      <c r="G987" s="291"/>
      <c r="H987" s="290"/>
      <c r="I987" s="290"/>
      <c r="J987" s="290"/>
      <c r="K987" s="290"/>
      <c r="L987" s="292"/>
      <c r="M987" s="292"/>
      <c r="N987" s="292"/>
      <c r="O987" s="290"/>
      <c r="P987" s="290"/>
      <c r="Q987" s="290"/>
    </row>
    <row r="988" spans="1:17" ht="12" customHeight="1">
      <c r="A988" s="290"/>
      <c r="B988" s="290"/>
      <c r="C988" s="290"/>
      <c r="D988" s="291"/>
      <c r="E988" s="291"/>
      <c r="F988" s="291"/>
      <c r="G988" s="291"/>
      <c r="H988" s="290"/>
      <c r="I988" s="290"/>
      <c r="J988" s="290"/>
      <c r="K988" s="290"/>
      <c r="L988" s="292"/>
      <c r="M988" s="292"/>
      <c r="N988" s="292"/>
      <c r="O988" s="290"/>
      <c r="P988" s="290"/>
      <c r="Q988" s="290"/>
    </row>
    <row r="989" spans="1:17" ht="12" customHeight="1">
      <c r="A989" s="290"/>
      <c r="B989" s="290"/>
      <c r="C989" s="290"/>
      <c r="D989" s="291"/>
      <c r="E989" s="291"/>
      <c r="F989" s="291"/>
      <c r="G989" s="291"/>
      <c r="H989" s="290"/>
      <c r="I989" s="290"/>
      <c r="J989" s="290"/>
      <c r="K989" s="290"/>
      <c r="L989" s="292"/>
      <c r="M989" s="292"/>
      <c r="N989" s="292"/>
      <c r="O989" s="290"/>
      <c r="P989" s="290"/>
      <c r="Q989" s="290"/>
    </row>
    <row r="990" spans="1:17" ht="12" customHeight="1">
      <c r="A990" s="290"/>
      <c r="B990" s="290"/>
      <c r="C990" s="290"/>
      <c r="D990" s="291"/>
      <c r="E990" s="291"/>
      <c r="F990" s="291"/>
      <c r="G990" s="291"/>
      <c r="H990" s="290"/>
      <c r="I990" s="290"/>
      <c r="J990" s="290"/>
      <c r="K990" s="290"/>
      <c r="L990" s="292"/>
      <c r="M990" s="292"/>
      <c r="N990" s="292"/>
      <c r="O990" s="290"/>
      <c r="P990" s="290"/>
      <c r="Q990" s="290"/>
    </row>
    <row r="991" spans="1:17" ht="12" customHeight="1">
      <c r="A991" s="290"/>
      <c r="B991" s="290"/>
      <c r="C991" s="290"/>
      <c r="D991" s="291"/>
      <c r="E991" s="291"/>
      <c r="F991" s="291"/>
      <c r="G991" s="291"/>
      <c r="H991" s="290"/>
      <c r="I991" s="290"/>
      <c r="J991" s="290"/>
      <c r="K991" s="290"/>
      <c r="L991" s="292"/>
      <c r="M991" s="292"/>
      <c r="N991" s="292"/>
      <c r="O991" s="290"/>
      <c r="P991" s="290"/>
      <c r="Q991" s="290"/>
    </row>
    <row r="992" spans="1:17" ht="12" customHeight="1">
      <c r="A992" s="290"/>
      <c r="B992" s="290"/>
      <c r="C992" s="290"/>
      <c r="D992" s="291"/>
      <c r="E992" s="291"/>
      <c r="F992" s="291"/>
      <c r="G992" s="291"/>
      <c r="H992" s="290"/>
      <c r="I992" s="290"/>
      <c r="J992" s="290"/>
      <c r="K992" s="290"/>
      <c r="L992" s="292"/>
      <c r="M992" s="292"/>
      <c r="N992" s="292"/>
      <c r="O992" s="290"/>
      <c r="P992" s="290"/>
      <c r="Q992" s="290"/>
    </row>
    <row r="993" spans="1:17" ht="12" customHeight="1">
      <c r="A993" s="290"/>
      <c r="B993" s="290"/>
      <c r="C993" s="290"/>
      <c r="D993" s="291"/>
      <c r="E993" s="291"/>
      <c r="F993" s="291"/>
      <c r="G993" s="291"/>
      <c r="H993" s="290"/>
      <c r="I993" s="290"/>
      <c r="J993" s="290"/>
      <c r="K993" s="290"/>
      <c r="L993" s="292"/>
      <c r="M993" s="292"/>
      <c r="N993" s="292"/>
      <c r="O993" s="290"/>
      <c r="P993" s="290"/>
      <c r="Q993" s="290"/>
    </row>
    <row r="994" spans="1:17" ht="12" customHeight="1">
      <c r="A994" s="290"/>
      <c r="B994" s="290"/>
      <c r="C994" s="290"/>
      <c r="D994" s="291"/>
      <c r="E994" s="291"/>
      <c r="F994" s="291"/>
      <c r="G994" s="291"/>
      <c r="H994" s="290"/>
      <c r="I994" s="290"/>
      <c r="J994" s="290"/>
      <c r="K994" s="290"/>
      <c r="L994" s="292"/>
      <c r="M994" s="292"/>
      <c r="N994" s="292"/>
      <c r="O994" s="290"/>
      <c r="P994" s="290"/>
      <c r="Q994" s="290"/>
    </row>
    <row r="995" spans="1:17" ht="12" customHeight="1">
      <c r="A995" s="290"/>
      <c r="B995" s="290"/>
      <c r="C995" s="290"/>
      <c r="D995" s="291"/>
      <c r="E995" s="291"/>
      <c r="F995" s="291"/>
      <c r="G995" s="291"/>
      <c r="H995" s="290"/>
      <c r="I995" s="290"/>
      <c r="J995" s="290"/>
      <c r="K995" s="290"/>
      <c r="L995" s="292"/>
      <c r="M995" s="292"/>
      <c r="N995" s="292"/>
      <c r="O995" s="290"/>
      <c r="P995" s="290"/>
      <c r="Q995" s="290"/>
    </row>
    <row r="996" spans="1:17" ht="12" customHeight="1">
      <c r="A996" s="290"/>
      <c r="B996" s="290"/>
      <c r="C996" s="290"/>
      <c r="D996" s="291"/>
      <c r="E996" s="291"/>
      <c r="F996" s="291"/>
      <c r="G996" s="291"/>
      <c r="H996" s="290"/>
      <c r="I996" s="290"/>
      <c r="J996" s="290"/>
      <c r="K996" s="290"/>
      <c r="L996" s="292"/>
      <c r="M996" s="292"/>
      <c r="N996" s="292"/>
      <c r="O996" s="290"/>
      <c r="P996" s="290"/>
      <c r="Q996" s="290"/>
    </row>
    <row r="997" spans="1:17" ht="12" customHeight="1">
      <c r="A997" s="290"/>
      <c r="B997" s="290"/>
      <c r="C997" s="290"/>
      <c r="D997" s="291"/>
      <c r="E997" s="291"/>
      <c r="F997" s="291"/>
      <c r="G997" s="291"/>
      <c r="H997" s="290"/>
      <c r="I997" s="290"/>
      <c r="J997" s="290"/>
      <c r="K997" s="290"/>
      <c r="L997" s="292"/>
      <c r="M997" s="292"/>
      <c r="N997" s="292"/>
      <c r="O997" s="290"/>
      <c r="P997" s="290"/>
      <c r="Q997" s="290"/>
    </row>
    <row r="998" spans="1:17" ht="12" customHeight="1">
      <c r="A998" s="290"/>
      <c r="B998" s="290"/>
      <c r="C998" s="290"/>
      <c r="D998" s="291"/>
      <c r="E998" s="291"/>
      <c r="F998" s="291"/>
      <c r="G998" s="291"/>
      <c r="H998" s="290"/>
      <c r="I998" s="290"/>
      <c r="J998" s="290"/>
      <c r="K998" s="290"/>
      <c r="L998" s="292"/>
      <c r="M998" s="292"/>
      <c r="N998" s="292"/>
      <c r="O998" s="290"/>
      <c r="P998" s="290"/>
      <c r="Q998" s="290"/>
    </row>
    <row r="999" spans="1:17" ht="12" customHeight="1">
      <c r="A999" s="290"/>
      <c r="B999" s="290"/>
      <c r="C999" s="290"/>
      <c r="D999" s="291"/>
      <c r="E999" s="291"/>
      <c r="F999" s="291"/>
      <c r="G999" s="291"/>
      <c r="H999" s="290"/>
      <c r="I999" s="290"/>
      <c r="J999" s="290"/>
      <c r="K999" s="290"/>
      <c r="L999" s="292"/>
      <c r="M999" s="292"/>
      <c r="N999" s="292"/>
      <c r="O999" s="290"/>
      <c r="P999" s="290"/>
      <c r="Q999" s="290"/>
    </row>
    <row r="1000" spans="1:17" ht="12" customHeight="1">
      <c r="A1000" s="290"/>
      <c r="B1000" s="290"/>
      <c r="C1000" s="290"/>
      <c r="D1000" s="291"/>
      <c r="E1000" s="291"/>
      <c r="F1000" s="291"/>
      <c r="G1000" s="291"/>
      <c r="H1000" s="290"/>
      <c r="I1000" s="290"/>
      <c r="J1000" s="290"/>
      <c r="K1000" s="290"/>
      <c r="L1000" s="292"/>
      <c r="M1000" s="292"/>
      <c r="N1000" s="292"/>
      <c r="O1000" s="290"/>
      <c r="P1000" s="290"/>
      <c r="Q1000" s="290"/>
    </row>
    <row r="1001" spans="1:17" ht="12" customHeight="1">
      <c r="A1001" s="290"/>
      <c r="B1001" s="290"/>
      <c r="C1001" s="290"/>
      <c r="D1001" s="291"/>
      <c r="E1001" s="291"/>
      <c r="F1001" s="291"/>
      <c r="G1001" s="291"/>
      <c r="H1001" s="290"/>
      <c r="I1001" s="290"/>
      <c r="J1001" s="290"/>
      <c r="K1001" s="290"/>
      <c r="L1001" s="292"/>
      <c r="M1001" s="292"/>
      <c r="N1001" s="292"/>
      <c r="O1001" s="290"/>
      <c r="P1001" s="290"/>
      <c r="Q1001" s="290"/>
    </row>
    <row r="1002" spans="1:17" ht="12" customHeight="1">
      <c r="A1002" s="290"/>
      <c r="B1002" s="290"/>
      <c r="C1002" s="290"/>
      <c r="D1002" s="291"/>
      <c r="E1002" s="291"/>
      <c r="F1002" s="291"/>
      <c r="G1002" s="291"/>
      <c r="H1002" s="290"/>
      <c r="I1002" s="290"/>
      <c r="J1002" s="290"/>
      <c r="K1002" s="290"/>
      <c r="L1002" s="292"/>
      <c r="M1002" s="292"/>
      <c r="N1002" s="292"/>
      <c r="O1002" s="290"/>
      <c r="P1002" s="290"/>
      <c r="Q1002" s="290"/>
    </row>
    <row r="1003" spans="1:17" ht="12" customHeight="1">
      <c r="A1003" s="290"/>
      <c r="B1003" s="290"/>
      <c r="C1003" s="290"/>
      <c r="D1003" s="291"/>
      <c r="E1003" s="291"/>
      <c r="F1003" s="291"/>
      <c r="G1003" s="291"/>
      <c r="H1003" s="290"/>
      <c r="I1003" s="290"/>
      <c r="J1003" s="290"/>
      <c r="K1003" s="290"/>
      <c r="L1003" s="292"/>
      <c r="M1003" s="292"/>
      <c r="N1003" s="292"/>
      <c r="O1003" s="290"/>
      <c r="P1003" s="290"/>
      <c r="Q1003" s="290"/>
    </row>
    <row r="1004" spans="1:17" ht="12" customHeight="1">
      <c r="A1004" s="290"/>
      <c r="B1004" s="290"/>
      <c r="C1004" s="290"/>
      <c r="D1004" s="291"/>
      <c r="E1004" s="291"/>
      <c r="F1004" s="291"/>
      <c r="G1004" s="291"/>
      <c r="H1004" s="290"/>
      <c r="I1004" s="290"/>
      <c r="J1004" s="290"/>
      <c r="K1004" s="290"/>
      <c r="L1004" s="292"/>
      <c r="M1004" s="292"/>
      <c r="N1004" s="292"/>
      <c r="O1004" s="290"/>
      <c r="P1004" s="290"/>
      <c r="Q1004" s="290"/>
    </row>
    <row r="1005" spans="1:17" ht="12" customHeight="1">
      <c r="A1005" s="290"/>
      <c r="B1005" s="290"/>
      <c r="C1005" s="290"/>
      <c r="D1005" s="291"/>
      <c r="E1005" s="291"/>
      <c r="F1005" s="291"/>
      <c r="G1005" s="291"/>
      <c r="H1005" s="290"/>
      <c r="I1005" s="290"/>
      <c r="J1005" s="290"/>
      <c r="K1005" s="290"/>
      <c r="L1005" s="292"/>
      <c r="M1005" s="292"/>
      <c r="N1005" s="292"/>
      <c r="O1005" s="290"/>
      <c r="P1005" s="290"/>
      <c r="Q1005" s="290"/>
    </row>
    <row r="1006" spans="1:17" ht="12" customHeight="1">
      <c r="A1006" s="290"/>
      <c r="B1006" s="290"/>
      <c r="C1006" s="290"/>
      <c r="D1006" s="291"/>
      <c r="E1006" s="291"/>
      <c r="F1006" s="291"/>
      <c r="G1006" s="291"/>
      <c r="H1006" s="290"/>
      <c r="I1006" s="290"/>
      <c r="J1006" s="290"/>
      <c r="K1006" s="290"/>
      <c r="L1006" s="292"/>
      <c r="M1006" s="292"/>
      <c r="N1006" s="292"/>
      <c r="O1006" s="290"/>
      <c r="P1006" s="290"/>
      <c r="Q1006" s="290"/>
    </row>
    <row r="1007" spans="1:17" ht="12" customHeight="1">
      <c r="A1007" s="290"/>
      <c r="B1007" s="290"/>
      <c r="C1007" s="290"/>
      <c r="D1007" s="291"/>
      <c r="E1007" s="291"/>
      <c r="F1007" s="291"/>
      <c r="G1007" s="291"/>
      <c r="H1007" s="290"/>
      <c r="I1007" s="290"/>
      <c r="J1007" s="290"/>
      <c r="K1007" s="290"/>
      <c r="L1007" s="292"/>
      <c r="M1007" s="292"/>
      <c r="N1007" s="292"/>
      <c r="O1007" s="290"/>
      <c r="P1007" s="290"/>
      <c r="Q1007" s="290"/>
    </row>
    <row r="1008" spans="1:17" ht="12" customHeight="1">
      <c r="A1008" s="290"/>
      <c r="B1008" s="290"/>
      <c r="C1008" s="290"/>
      <c r="D1008" s="291"/>
      <c r="E1008" s="291"/>
      <c r="F1008" s="291"/>
      <c r="G1008" s="291"/>
      <c r="H1008" s="290"/>
      <c r="I1008" s="290"/>
      <c r="J1008" s="290"/>
      <c r="K1008" s="290"/>
      <c r="L1008" s="292"/>
      <c r="M1008" s="292"/>
      <c r="N1008" s="292"/>
      <c r="O1008" s="290"/>
      <c r="P1008" s="290"/>
      <c r="Q1008" s="290"/>
    </row>
    <row r="1009" spans="1:17" ht="12" customHeight="1">
      <c r="A1009" s="290"/>
      <c r="B1009" s="290"/>
      <c r="C1009" s="290"/>
      <c r="D1009" s="291"/>
      <c r="E1009" s="291"/>
      <c r="F1009" s="291"/>
      <c r="G1009" s="291"/>
      <c r="H1009" s="290"/>
      <c r="I1009" s="290"/>
      <c r="J1009" s="290"/>
      <c r="K1009" s="290"/>
      <c r="L1009" s="292"/>
      <c r="M1009" s="292"/>
      <c r="N1009" s="292"/>
      <c r="O1009" s="290"/>
      <c r="P1009" s="290"/>
      <c r="Q1009" s="290"/>
    </row>
    <row r="1010" spans="1:17" ht="12" customHeight="1">
      <c r="A1010" s="290"/>
      <c r="B1010" s="290"/>
      <c r="C1010" s="290"/>
      <c r="D1010" s="291"/>
      <c r="E1010" s="291"/>
      <c r="F1010" s="291"/>
      <c r="G1010" s="291"/>
      <c r="H1010" s="290"/>
      <c r="I1010" s="290"/>
      <c r="J1010" s="290"/>
      <c r="K1010" s="290"/>
      <c r="L1010" s="292"/>
      <c r="M1010" s="292"/>
      <c r="N1010" s="292"/>
      <c r="O1010" s="290"/>
      <c r="P1010" s="290"/>
      <c r="Q1010" s="290"/>
    </row>
    <row r="1011" spans="1:17" ht="12" customHeight="1">
      <c r="A1011" s="290"/>
      <c r="B1011" s="290"/>
      <c r="C1011" s="290"/>
      <c r="D1011" s="291"/>
      <c r="E1011" s="291"/>
      <c r="F1011" s="291"/>
      <c r="G1011" s="291"/>
      <c r="H1011" s="290"/>
      <c r="I1011" s="290"/>
      <c r="J1011" s="290"/>
      <c r="K1011" s="290"/>
      <c r="L1011" s="292"/>
      <c r="M1011" s="292"/>
      <c r="N1011" s="292"/>
      <c r="O1011" s="290"/>
      <c r="P1011" s="290"/>
      <c r="Q1011" s="290"/>
    </row>
    <row r="1012" spans="1:17" ht="12" customHeight="1">
      <c r="A1012" s="290"/>
      <c r="B1012" s="290"/>
      <c r="C1012" s="290"/>
      <c r="D1012" s="291"/>
      <c r="E1012" s="291"/>
      <c r="F1012" s="291"/>
      <c r="G1012" s="291"/>
      <c r="H1012" s="290"/>
      <c r="I1012" s="290"/>
      <c r="J1012" s="290"/>
      <c r="K1012" s="290"/>
      <c r="L1012" s="292"/>
      <c r="M1012" s="292"/>
      <c r="N1012" s="292"/>
      <c r="O1012" s="290"/>
      <c r="P1012" s="290"/>
      <c r="Q1012" s="290"/>
    </row>
    <row r="1013" spans="1:17" ht="12" customHeight="1">
      <c r="A1013" s="290"/>
      <c r="B1013" s="290"/>
      <c r="C1013" s="290"/>
      <c r="D1013" s="291"/>
      <c r="E1013" s="291"/>
      <c r="F1013" s="291"/>
      <c r="G1013" s="291"/>
      <c r="H1013" s="290"/>
      <c r="I1013" s="290"/>
      <c r="J1013" s="290"/>
      <c r="K1013" s="290"/>
      <c r="L1013" s="292"/>
      <c r="M1013" s="292"/>
      <c r="N1013" s="292"/>
      <c r="O1013" s="290"/>
      <c r="P1013" s="290"/>
      <c r="Q1013" s="290"/>
    </row>
    <row r="1014" spans="1:17" ht="12" customHeight="1">
      <c r="A1014" s="290"/>
      <c r="B1014" s="290"/>
      <c r="C1014" s="290"/>
      <c r="D1014" s="291"/>
      <c r="E1014" s="291"/>
      <c r="F1014" s="291"/>
      <c r="G1014" s="291"/>
      <c r="H1014" s="290"/>
      <c r="I1014" s="290"/>
      <c r="J1014" s="290"/>
      <c r="K1014" s="290"/>
      <c r="L1014" s="292"/>
      <c r="M1014" s="292"/>
      <c r="N1014" s="292"/>
      <c r="O1014" s="290"/>
      <c r="P1014" s="290"/>
      <c r="Q1014" s="290"/>
    </row>
    <row r="1015" spans="1:17" ht="12" customHeight="1">
      <c r="A1015" s="290"/>
      <c r="B1015" s="290"/>
      <c r="C1015" s="290"/>
      <c r="D1015" s="291"/>
      <c r="E1015" s="291"/>
      <c r="F1015" s="291"/>
      <c r="G1015" s="291"/>
      <c r="H1015" s="290"/>
      <c r="I1015" s="290"/>
      <c r="J1015" s="290"/>
      <c r="K1015" s="290"/>
      <c r="L1015" s="292"/>
      <c r="M1015" s="292"/>
      <c r="N1015" s="292"/>
      <c r="O1015" s="290"/>
      <c r="P1015" s="290"/>
      <c r="Q1015" s="290"/>
    </row>
    <row r="1016" spans="1:17" ht="12" customHeight="1">
      <c r="A1016" s="290"/>
      <c r="B1016" s="290"/>
      <c r="C1016" s="290"/>
      <c r="D1016" s="291"/>
      <c r="E1016" s="291"/>
      <c r="F1016" s="291"/>
      <c r="G1016" s="291"/>
      <c r="H1016" s="290"/>
      <c r="I1016" s="290"/>
      <c r="J1016" s="290"/>
      <c r="K1016" s="290"/>
      <c r="L1016" s="292"/>
      <c r="M1016" s="292"/>
      <c r="N1016" s="292"/>
      <c r="O1016" s="290"/>
      <c r="P1016" s="290"/>
      <c r="Q1016" s="290"/>
    </row>
    <row r="1017" spans="1:17" ht="12" customHeight="1">
      <c r="A1017" s="290"/>
      <c r="B1017" s="290"/>
      <c r="C1017" s="290"/>
      <c r="D1017" s="291"/>
      <c r="E1017" s="291"/>
      <c r="F1017" s="291"/>
      <c r="G1017" s="291"/>
      <c r="H1017" s="290"/>
      <c r="I1017" s="290"/>
      <c r="J1017" s="290"/>
      <c r="K1017" s="290"/>
      <c r="L1017" s="292"/>
      <c r="M1017" s="292"/>
      <c r="N1017" s="292"/>
      <c r="O1017" s="290"/>
      <c r="P1017" s="290"/>
      <c r="Q1017" s="290"/>
    </row>
    <row r="1018" spans="1:17" ht="12" customHeight="1">
      <c r="A1018" s="290"/>
      <c r="B1018" s="290"/>
      <c r="C1018" s="290"/>
      <c r="D1018" s="291"/>
      <c r="E1018" s="291"/>
      <c r="F1018" s="291"/>
      <c r="G1018" s="291"/>
      <c r="H1018" s="290"/>
      <c r="I1018" s="290"/>
      <c r="J1018" s="290"/>
      <c r="K1018" s="290"/>
      <c r="L1018" s="292"/>
      <c r="M1018" s="292"/>
      <c r="N1018" s="292"/>
      <c r="O1018" s="290"/>
      <c r="P1018" s="290"/>
      <c r="Q1018" s="290"/>
    </row>
    <row r="1019" spans="1:17" ht="12" customHeight="1">
      <c r="A1019" s="290"/>
      <c r="B1019" s="290"/>
      <c r="C1019" s="290"/>
      <c r="D1019" s="291"/>
      <c r="E1019" s="291"/>
      <c r="F1019" s="291"/>
      <c r="G1019" s="291"/>
      <c r="H1019" s="290"/>
      <c r="I1019" s="290"/>
      <c r="J1019" s="290"/>
      <c r="K1019" s="290"/>
      <c r="L1019" s="292"/>
      <c r="M1019" s="292"/>
      <c r="N1019" s="292"/>
      <c r="O1019" s="290"/>
      <c r="P1019" s="290"/>
      <c r="Q1019" s="290"/>
    </row>
    <row r="1020" spans="1:17" ht="12" customHeight="1">
      <c r="A1020" s="290"/>
      <c r="B1020" s="290"/>
      <c r="C1020" s="290"/>
      <c r="D1020" s="291"/>
      <c r="E1020" s="291"/>
      <c r="F1020" s="291"/>
      <c r="G1020" s="291"/>
      <c r="H1020" s="290"/>
      <c r="I1020" s="290"/>
      <c r="J1020" s="290"/>
      <c r="K1020" s="290"/>
      <c r="L1020" s="292"/>
      <c r="M1020" s="292"/>
      <c r="N1020" s="292"/>
      <c r="O1020" s="290"/>
      <c r="P1020" s="290"/>
      <c r="Q1020" s="290"/>
    </row>
    <row r="1021" spans="1:17" ht="12" customHeight="1">
      <c r="A1021" s="290"/>
      <c r="B1021" s="290"/>
      <c r="C1021" s="290"/>
      <c r="D1021" s="291"/>
      <c r="E1021" s="291"/>
      <c r="F1021" s="291"/>
      <c r="G1021" s="291"/>
      <c r="H1021" s="290"/>
      <c r="I1021" s="290"/>
      <c r="J1021" s="290"/>
      <c r="K1021" s="290"/>
      <c r="L1021" s="292"/>
      <c r="M1021" s="292"/>
      <c r="N1021" s="292"/>
      <c r="O1021" s="290"/>
      <c r="P1021" s="290"/>
      <c r="Q1021" s="290"/>
    </row>
    <row r="1022" spans="1:17" ht="12" customHeight="1">
      <c r="A1022" s="290"/>
      <c r="B1022" s="290"/>
      <c r="C1022" s="290"/>
      <c r="D1022" s="291"/>
      <c r="E1022" s="291"/>
      <c r="F1022" s="291"/>
      <c r="G1022" s="291"/>
      <c r="H1022" s="290"/>
      <c r="I1022" s="290"/>
      <c r="J1022" s="290"/>
      <c r="K1022" s="290"/>
      <c r="L1022" s="292"/>
      <c r="M1022" s="292"/>
      <c r="N1022" s="292"/>
      <c r="O1022" s="290"/>
      <c r="P1022" s="290"/>
      <c r="Q1022" s="290"/>
    </row>
    <row r="1023" spans="1:17" ht="12" customHeight="1">
      <c r="A1023" s="290"/>
      <c r="B1023" s="290"/>
      <c r="C1023" s="290"/>
      <c r="D1023" s="291"/>
      <c r="E1023" s="291"/>
      <c r="F1023" s="291"/>
      <c r="G1023" s="291"/>
      <c r="H1023" s="290"/>
      <c r="I1023" s="290"/>
      <c r="J1023" s="290"/>
      <c r="K1023" s="290"/>
      <c r="L1023" s="292"/>
      <c r="M1023" s="292"/>
      <c r="N1023" s="292"/>
      <c r="O1023" s="290"/>
      <c r="P1023" s="290"/>
      <c r="Q1023" s="290"/>
    </row>
    <row r="1024" spans="1:17" ht="12" customHeight="1">
      <c r="A1024" s="290"/>
      <c r="B1024" s="290"/>
      <c r="C1024" s="290"/>
      <c r="D1024" s="291"/>
      <c r="E1024" s="291"/>
      <c r="F1024" s="291"/>
      <c r="G1024" s="291"/>
      <c r="H1024" s="290"/>
      <c r="I1024" s="290"/>
      <c r="J1024" s="290"/>
      <c r="K1024" s="290"/>
      <c r="L1024" s="292"/>
      <c r="M1024" s="292"/>
      <c r="N1024" s="292"/>
      <c r="O1024" s="290"/>
      <c r="P1024" s="290"/>
      <c r="Q1024" s="290"/>
    </row>
    <row r="1025" spans="1:17" ht="12" customHeight="1">
      <c r="A1025" s="290"/>
      <c r="B1025" s="290"/>
      <c r="C1025" s="290"/>
      <c r="D1025" s="291"/>
      <c r="E1025" s="291"/>
      <c r="F1025" s="291"/>
      <c r="G1025" s="291"/>
      <c r="H1025" s="290"/>
      <c r="I1025" s="290"/>
      <c r="J1025" s="290"/>
      <c r="K1025" s="290"/>
      <c r="L1025" s="292"/>
      <c r="M1025" s="292"/>
      <c r="N1025" s="292"/>
      <c r="O1025" s="290"/>
      <c r="P1025" s="290"/>
      <c r="Q1025" s="290"/>
    </row>
    <row r="1026" spans="1:17" ht="12" customHeight="1">
      <c r="A1026" s="290"/>
      <c r="B1026" s="290"/>
      <c r="C1026" s="290"/>
      <c r="D1026" s="291"/>
      <c r="E1026" s="291"/>
      <c r="F1026" s="291"/>
      <c r="G1026" s="291"/>
      <c r="H1026" s="290"/>
      <c r="I1026" s="290"/>
      <c r="J1026" s="290"/>
      <c r="K1026" s="290"/>
      <c r="L1026" s="292"/>
      <c r="M1026" s="292"/>
      <c r="N1026" s="292"/>
      <c r="O1026" s="290"/>
      <c r="P1026" s="290"/>
      <c r="Q1026" s="290"/>
    </row>
    <row r="1027" spans="1:17" ht="12" customHeight="1">
      <c r="A1027" s="290"/>
      <c r="B1027" s="290"/>
      <c r="C1027" s="290"/>
      <c r="D1027" s="291"/>
      <c r="E1027" s="291"/>
      <c r="F1027" s="291"/>
      <c r="G1027" s="291"/>
      <c r="H1027" s="290"/>
      <c r="I1027" s="290"/>
      <c r="J1027" s="290"/>
      <c r="K1027" s="290"/>
      <c r="L1027" s="292"/>
      <c r="M1027" s="292"/>
      <c r="N1027" s="292"/>
      <c r="O1027" s="290"/>
      <c r="P1027" s="290"/>
      <c r="Q1027" s="290"/>
    </row>
    <row r="1028" spans="1:17" ht="12" customHeight="1">
      <c r="A1028" s="290"/>
      <c r="B1028" s="290"/>
      <c r="C1028" s="290"/>
      <c r="D1028" s="291"/>
      <c r="E1028" s="291"/>
      <c r="F1028" s="291"/>
      <c r="G1028" s="291"/>
      <c r="H1028" s="290"/>
      <c r="I1028" s="290"/>
      <c r="J1028" s="290"/>
      <c r="K1028" s="290"/>
      <c r="L1028" s="292"/>
      <c r="M1028" s="292"/>
      <c r="N1028" s="292"/>
      <c r="O1028" s="290"/>
      <c r="P1028" s="290"/>
      <c r="Q1028" s="290"/>
    </row>
    <row r="1029" spans="1:17" ht="12" customHeight="1">
      <c r="A1029" s="290"/>
      <c r="B1029" s="290"/>
      <c r="C1029" s="290"/>
      <c r="D1029" s="291"/>
      <c r="E1029" s="291"/>
      <c r="F1029" s="291"/>
      <c r="G1029" s="291"/>
      <c r="H1029" s="290"/>
      <c r="I1029" s="290"/>
      <c r="J1029" s="290"/>
      <c r="K1029" s="290"/>
      <c r="L1029" s="292"/>
      <c r="M1029" s="292"/>
      <c r="N1029" s="292"/>
      <c r="O1029" s="290"/>
      <c r="P1029" s="290"/>
      <c r="Q1029" s="290"/>
    </row>
    <row r="1030" spans="1:17" ht="12" customHeight="1">
      <c r="A1030" s="290"/>
      <c r="B1030" s="290"/>
      <c r="C1030" s="290"/>
      <c r="D1030" s="291"/>
      <c r="E1030" s="291"/>
      <c r="F1030" s="291"/>
      <c r="G1030" s="291"/>
      <c r="H1030" s="290"/>
      <c r="I1030" s="290"/>
      <c r="J1030" s="290"/>
      <c r="K1030" s="290"/>
      <c r="L1030" s="292"/>
      <c r="M1030" s="292"/>
      <c r="N1030" s="292"/>
      <c r="O1030" s="290"/>
      <c r="P1030" s="290"/>
      <c r="Q1030" s="290"/>
    </row>
    <row r="1031" spans="1:17" ht="12" customHeight="1">
      <c r="A1031" s="290"/>
      <c r="B1031" s="290"/>
      <c r="C1031" s="290"/>
      <c r="D1031" s="291"/>
      <c r="E1031" s="291"/>
      <c r="F1031" s="291"/>
      <c r="G1031" s="291"/>
      <c r="H1031" s="290"/>
      <c r="I1031" s="290"/>
      <c r="J1031" s="290"/>
      <c r="K1031" s="290"/>
      <c r="L1031" s="292"/>
      <c r="M1031" s="292"/>
      <c r="N1031" s="292"/>
      <c r="O1031" s="290"/>
      <c r="P1031" s="290"/>
      <c r="Q1031" s="290"/>
    </row>
    <row r="1032" spans="1:17" ht="12" customHeight="1">
      <c r="A1032" s="290"/>
      <c r="B1032" s="290"/>
      <c r="C1032" s="290"/>
      <c r="D1032" s="291"/>
      <c r="E1032" s="291"/>
      <c r="F1032" s="291"/>
      <c r="G1032" s="291"/>
      <c r="H1032" s="290"/>
      <c r="I1032" s="290"/>
      <c r="J1032" s="290"/>
      <c r="K1032" s="290"/>
      <c r="L1032" s="292"/>
      <c r="M1032" s="292"/>
      <c r="N1032" s="292"/>
      <c r="O1032" s="290"/>
      <c r="P1032" s="290"/>
      <c r="Q1032" s="290"/>
    </row>
    <row r="1033" spans="1:17" ht="12" customHeight="1">
      <c r="A1033" s="290"/>
      <c r="B1033" s="290"/>
      <c r="C1033" s="290"/>
      <c r="D1033" s="291"/>
      <c r="E1033" s="291"/>
      <c r="F1033" s="291"/>
      <c r="G1033" s="291"/>
      <c r="H1033" s="290"/>
      <c r="I1033" s="290"/>
      <c r="J1033" s="290"/>
      <c r="K1033" s="290"/>
      <c r="L1033" s="292"/>
      <c r="M1033" s="292"/>
      <c r="N1033" s="292"/>
      <c r="O1033" s="290"/>
      <c r="P1033" s="290"/>
      <c r="Q1033" s="290"/>
    </row>
    <row r="1034" spans="1:17" ht="12" customHeight="1">
      <c r="A1034" s="290"/>
      <c r="B1034" s="290"/>
      <c r="C1034" s="290"/>
      <c r="D1034" s="291"/>
      <c r="E1034" s="291"/>
      <c r="F1034" s="291"/>
      <c r="G1034" s="291"/>
      <c r="H1034" s="290"/>
      <c r="I1034" s="290"/>
      <c r="J1034" s="290"/>
      <c r="K1034" s="290"/>
      <c r="L1034" s="292"/>
      <c r="M1034" s="292"/>
      <c r="N1034" s="292"/>
      <c r="O1034" s="290"/>
      <c r="P1034" s="290"/>
      <c r="Q1034" s="290"/>
    </row>
    <row r="1035" spans="1:17" ht="12" customHeight="1">
      <c r="A1035" s="290"/>
      <c r="B1035" s="290"/>
      <c r="C1035" s="290"/>
      <c r="D1035" s="291"/>
      <c r="E1035" s="291"/>
      <c r="F1035" s="291"/>
      <c r="G1035" s="291"/>
      <c r="H1035" s="290"/>
      <c r="I1035" s="290"/>
      <c r="J1035" s="290"/>
      <c r="K1035" s="290"/>
      <c r="L1035" s="292"/>
      <c r="M1035" s="292"/>
      <c r="N1035" s="292"/>
      <c r="O1035" s="290"/>
      <c r="P1035" s="290"/>
      <c r="Q1035" s="290"/>
    </row>
    <row r="1036" spans="1:17" ht="12" customHeight="1">
      <c r="A1036" s="290"/>
      <c r="B1036" s="290"/>
      <c r="C1036" s="290"/>
      <c r="D1036" s="291"/>
      <c r="E1036" s="291"/>
      <c r="F1036" s="291"/>
      <c r="G1036" s="291"/>
      <c r="H1036" s="290"/>
      <c r="I1036" s="290"/>
      <c r="J1036" s="290"/>
      <c r="K1036" s="290"/>
      <c r="L1036" s="292"/>
      <c r="M1036" s="292"/>
      <c r="N1036" s="292"/>
      <c r="O1036" s="290"/>
      <c r="P1036" s="290"/>
      <c r="Q1036" s="290"/>
    </row>
    <row r="1037" spans="1:17" ht="12" customHeight="1">
      <c r="A1037" s="290"/>
      <c r="B1037" s="290"/>
      <c r="C1037" s="290"/>
      <c r="D1037" s="291"/>
      <c r="E1037" s="291"/>
      <c r="F1037" s="291"/>
      <c r="G1037" s="291"/>
      <c r="H1037" s="290"/>
      <c r="I1037" s="290"/>
      <c r="J1037" s="290"/>
      <c r="K1037" s="290"/>
      <c r="L1037" s="292"/>
      <c r="M1037" s="292"/>
      <c r="N1037" s="292"/>
      <c r="O1037" s="290"/>
      <c r="P1037" s="290"/>
      <c r="Q1037" s="290"/>
    </row>
    <row r="1038" spans="1:17" ht="12" customHeight="1">
      <c r="A1038" s="290"/>
      <c r="B1038" s="290"/>
      <c r="C1038" s="290"/>
      <c r="D1038" s="291"/>
      <c r="E1038" s="291"/>
      <c r="F1038" s="291"/>
      <c r="G1038" s="291"/>
      <c r="H1038" s="290"/>
      <c r="I1038" s="290"/>
      <c r="J1038" s="290"/>
      <c r="K1038" s="290"/>
      <c r="L1038" s="292"/>
      <c r="M1038" s="292"/>
      <c r="N1038" s="292"/>
      <c r="O1038" s="290"/>
      <c r="P1038" s="290"/>
      <c r="Q1038" s="290"/>
    </row>
    <row r="1039" spans="1:17" ht="12" customHeight="1">
      <c r="A1039" s="290"/>
      <c r="B1039" s="290"/>
      <c r="C1039" s="290"/>
      <c r="D1039" s="291"/>
      <c r="E1039" s="291"/>
      <c r="F1039" s="291"/>
      <c r="G1039" s="291"/>
      <c r="H1039" s="290"/>
      <c r="I1039" s="290"/>
      <c r="J1039" s="290"/>
      <c r="K1039" s="290"/>
      <c r="L1039" s="292"/>
      <c r="M1039" s="292"/>
      <c r="N1039" s="292"/>
      <c r="O1039" s="290"/>
      <c r="P1039" s="290"/>
      <c r="Q1039" s="290"/>
    </row>
    <row r="1040" spans="1:17" ht="12" customHeight="1">
      <c r="A1040" s="290"/>
      <c r="B1040" s="290"/>
      <c r="C1040" s="290"/>
      <c r="D1040" s="291"/>
      <c r="E1040" s="291"/>
      <c r="F1040" s="291"/>
      <c r="G1040" s="291"/>
      <c r="H1040" s="290"/>
      <c r="I1040" s="290"/>
      <c r="J1040" s="290"/>
      <c r="K1040" s="290"/>
      <c r="L1040" s="292"/>
      <c r="M1040" s="292"/>
      <c r="N1040" s="292"/>
      <c r="O1040" s="290"/>
      <c r="P1040" s="290"/>
      <c r="Q1040" s="290"/>
    </row>
    <row r="1041" spans="1:17" ht="12" customHeight="1">
      <c r="A1041" s="290"/>
      <c r="B1041" s="290"/>
      <c r="C1041" s="290"/>
      <c r="D1041" s="291"/>
      <c r="E1041" s="291"/>
      <c r="F1041" s="291"/>
      <c r="G1041" s="291"/>
      <c r="H1041" s="290"/>
      <c r="I1041" s="290"/>
      <c r="J1041" s="290"/>
      <c r="K1041" s="290"/>
      <c r="L1041" s="292"/>
      <c r="M1041" s="292"/>
      <c r="N1041" s="292"/>
      <c r="O1041" s="290"/>
      <c r="P1041" s="290"/>
      <c r="Q1041" s="290"/>
    </row>
    <row r="1042" spans="1:17" ht="12" customHeight="1">
      <c r="A1042" s="290"/>
      <c r="B1042" s="290"/>
      <c r="C1042" s="290"/>
      <c r="D1042" s="291"/>
      <c r="E1042" s="291"/>
      <c r="F1042" s="291"/>
      <c r="G1042" s="291"/>
      <c r="H1042" s="290"/>
      <c r="I1042" s="290"/>
      <c r="J1042" s="290"/>
      <c r="K1042" s="290"/>
      <c r="L1042" s="292"/>
      <c r="M1042" s="292"/>
      <c r="N1042" s="292"/>
      <c r="O1042" s="290"/>
      <c r="P1042" s="290"/>
      <c r="Q1042" s="290"/>
    </row>
    <row r="1043" spans="1:17" ht="12" customHeight="1">
      <c r="A1043" s="290"/>
      <c r="B1043" s="290"/>
      <c r="C1043" s="290"/>
      <c r="D1043" s="291"/>
      <c r="E1043" s="291"/>
      <c r="F1043" s="291"/>
      <c r="G1043" s="291"/>
      <c r="H1043" s="290"/>
      <c r="I1043" s="290"/>
      <c r="J1043" s="290"/>
      <c r="K1043" s="290"/>
      <c r="L1043" s="292"/>
      <c r="M1043" s="292"/>
      <c r="N1043" s="292"/>
      <c r="O1043" s="290"/>
      <c r="P1043" s="290"/>
      <c r="Q1043" s="290"/>
    </row>
    <row r="1044" spans="1:17" ht="12" customHeight="1">
      <c r="A1044" s="290"/>
      <c r="B1044" s="290"/>
      <c r="C1044" s="290"/>
      <c r="D1044" s="291"/>
      <c r="E1044" s="291"/>
      <c r="F1044" s="291"/>
      <c r="G1044" s="291"/>
      <c r="H1044" s="290"/>
      <c r="I1044" s="290"/>
      <c r="J1044" s="290"/>
      <c r="K1044" s="290"/>
      <c r="L1044" s="292"/>
      <c r="M1044" s="292"/>
      <c r="N1044" s="292"/>
      <c r="O1044" s="290"/>
      <c r="P1044" s="290"/>
      <c r="Q1044" s="290"/>
    </row>
    <row r="1045" spans="1:17" ht="12" customHeight="1">
      <c r="A1045" s="290"/>
      <c r="B1045" s="290"/>
      <c r="C1045" s="290"/>
      <c r="D1045" s="291"/>
      <c r="E1045" s="291"/>
      <c r="F1045" s="291"/>
      <c r="G1045" s="291"/>
      <c r="H1045" s="290"/>
      <c r="I1045" s="290"/>
      <c r="J1045" s="290"/>
      <c r="K1045" s="290"/>
      <c r="L1045" s="292"/>
      <c r="M1045" s="292"/>
      <c r="N1045" s="292"/>
      <c r="O1045" s="290"/>
      <c r="P1045" s="290"/>
      <c r="Q1045" s="290"/>
    </row>
    <row r="1046" spans="1:17" ht="12" customHeight="1">
      <c r="A1046" s="290"/>
      <c r="B1046" s="290"/>
      <c r="C1046" s="290"/>
      <c r="D1046" s="291"/>
      <c r="E1046" s="291"/>
      <c r="F1046" s="291"/>
      <c r="G1046" s="291"/>
      <c r="H1046" s="290"/>
      <c r="I1046" s="290"/>
      <c r="J1046" s="290"/>
      <c r="K1046" s="290"/>
      <c r="L1046" s="292"/>
      <c r="M1046" s="292"/>
      <c r="N1046" s="292"/>
      <c r="O1046" s="290"/>
      <c r="P1046" s="290"/>
      <c r="Q1046" s="290"/>
    </row>
    <row r="1047" spans="1:17" ht="12" customHeight="1">
      <c r="A1047" s="290"/>
      <c r="B1047" s="290"/>
      <c r="C1047" s="290"/>
      <c r="D1047" s="291"/>
      <c r="E1047" s="291"/>
      <c r="F1047" s="291"/>
      <c r="G1047" s="291"/>
      <c r="H1047" s="290"/>
      <c r="I1047" s="290"/>
      <c r="J1047" s="290"/>
      <c r="K1047" s="290"/>
      <c r="L1047" s="292"/>
      <c r="M1047" s="292"/>
      <c r="N1047" s="292"/>
      <c r="O1047" s="290"/>
      <c r="P1047" s="290"/>
      <c r="Q1047" s="290"/>
    </row>
    <row r="1048" spans="1:17" ht="12" customHeight="1">
      <c r="A1048" s="290"/>
      <c r="B1048" s="290"/>
      <c r="C1048" s="290"/>
      <c r="D1048" s="291"/>
      <c r="E1048" s="291"/>
      <c r="F1048" s="291"/>
      <c r="G1048" s="291"/>
      <c r="H1048" s="290"/>
      <c r="I1048" s="290"/>
      <c r="J1048" s="290"/>
      <c r="K1048" s="290"/>
      <c r="L1048" s="292"/>
      <c r="M1048" s="292"/>
      <c r="N1048" s="292"/>
      <c r="O1048" s="290"/>
      <c r="P1048" s="290"/>
      <c r="Q1048" s="290"/>
    </row>
    <row r="1049" spans="1:17" ht="12" customHeight="1">
      <c r="A1049" s="290"/>
      <c r="B1049" s="290"/>
      <c r="C1049" s="290"/>
      <c r="D1049" s="291"/>
      <c r="E1049" s="291"/>
      <c r="F1049" s="291"/>
      <c r="G1049" s="291"/>
      <c r="H1049" s="290"/>
      <c r="I1049" s="290"/>
      <c r="J1049" s="290"/>
      <c r="K1049" s="290"/>
      <c r="L1049" s="292"/>
      <c r="M1049" s="292"/>
      <c r="N1049" s="292"/>
      <c r="O1049" s="290"/>
      <c r="P1049" s="290"/>
      <c r="Q1049" s="290"/>
    </row>
    <row r="1050" spans="1:17" ht="12" customHeight="1">
      <c r="A1050" s="290"/>
      <c r="B1050" s="290"/>
      <c r="C1050" s="290"/>
      <c r="D1050" s="291"/>
      <c r="E1050" s="291"/>
      <c r="F1050" s="291"/>
      <c r="G1050" s="291"/>
      <c r="H1050" s="290"/>
      <c r="I1050" s="290"/>
      <c r="J1050" s="290"/>
      <c r="K1050" s="290"/>
      <c r="L1050" s="292"/>
      <c r="M1050" s="292"/>
      <c r="N1050" s="292"/>
      <c r="O1050" s="290"/>
      <c r="P1050" s="290"/>
      <c r="Q1050" s="290"/>
    </row>
    <row r="1051" spans="1:17" ht="12" customHeight="1">
      <c r="A1051" s="290"/>
      <c r="B1051" s="290"/>
      <c r="C1051" s="290"/>
      <c r="D1051" s="291"/>
      <c r="E1051" s="291"/>
      <c r="F1051" s="291"/>
      <c r="G1051" s="291"/>
      <c r="H1051" s="290"/>
      <c r="I1051" s="290"/>
      <c r="J1051" s="290"/>
      <c r="K1051" s="290"/>
      <c r="L1051" s="292"/>
      <c r="M1051" s="292"/>
      <c r="N1051" s="292"/>
      <c r="O1051" s="290"/>
      <c r="P1051" s="290"/>
      <c r="Q1051" s="290"/>
    </row>
    <row r="1052" spans="1:17" ht="12" customHeight="1">
      <c r="A1052" s="290"/>
      <c r="B1052" s="290"/>
      <c r="C1052" s="290"/>
      <c r="D1052" s="291"/>
      <c r="E1052" s="291"/>
      <c r="F1052" s="291"/>
      <c r="G1052" s="291"/>
      <c r="H1052" s="290"/>
      <c r="I1052" s="290"/>
      <c r="J1052" s="290"/>
      <c r="K1052" s="290"/>
      <c r="L1052" s="292"/>
      <c r="M1052" s="292"/>
      <c r="N1052" s="292"/>
      <c r="O1052" s="290"/>
      <c r="P1052" s="290"/>
      <c r="Q1052" s="290"/>
    </row>
    <row r="1053" spans="1:17" ht="12" customHeight="1">
      <c r="A1053" s="290"/>
      <c r="B1053" s="290"/>
      <c r="C1053" s="290"/>
      <c r="D1053" s="291"/>
      <c r="E1053" s="291"/>
      <c r="F1053" s="291"/>
      <c r="G1053" s="291"/>
      <c r="H1053" s="290"/>
      <c r="I1053" s="290"/>
      <c r="J1053" s="290"/>
      <c r="K1053" s="290"/>
      <c r="L1053" s="292"/>
      <c r="M1053" s="292"/>
      <c r="N1053" s="292"/>
      <c r="O1053" s="290"/>
      <c r="P1053" s="290"/>
      <c r="Q1053" s="290"/>
    </row>
    <row r="1054" spans="1:17" ht="12" customHeight="1">
      <c r="A1054" s="290"/>
      <c r="B1054" s="290"/>
      <c r="C1054" s="290"/>
      <c r="D1054" s="291"/>
      <c r="E1054" s="291"/>
      <c r="F1054" s="291"/>
      <c r="G1054" s="291"/>
      <c r="H1054" s="290"/>
      <c r="I1054" s="290"/>
      <c r="J1054" s="290"/>
      <c r="K1054" s="290"/>
      <c r="L1054" s="292"/>
      <c r="M1054" s="292"/>
      <c r="N1054" s="292"/>
      <c r="O1054" s="290"/>
      <c r="P1054" s="290"/>
      <c r="Q1054" s="290"/>
    </row>
    <row r="1055" spans="1:17" ht="12" customHeight="1">
      <c r="A1055" s="290"/>
      <c r="B1055" s="290"/>
      <c r="C1055" s="290"/>
      <c r="D1055" s="291"/>
      <c r="E1055" s="291"/>
      <c r="F1055" s="291"/>
      <c r="G1055" s="291"/>
      <c r="H1055" s="290"/>
      <c r="I1055" s="290"/>
      <c r="J1055" s="290"/>
      <c r="K1055" s="290"/>
      <c r="L1055" s="292"/>
      <c r="M1055" s="292"/>
      <c r="N1055" s="292"/>
      <c r="O1055" s="290"/>
      <c r="P1055" s="290"/>
      <c r="Q1055" s="290"/>
    </row>
    <row r="1056" spans="1:17" ht="12" customHeight="1">
      <c r="A1056" s="290"/>
      <c r="B1056" s="290"/>
      <c r="C1056" s="290"/>
      <c r="D1056" s="291"/>
      <c r="E1056" s="291"/>
      <c r="F1056" s="291"/>
      <c r="G1056" s="291"/>
      <c r="H1056" s="290"/>
      <c r="I1056" s="290"/>
      <c r="J1056" s="290"/>
      <c r="K1056" s="290"/>
      <c r="L1056" s="292"/>
      <c r="M1056" s="292"/>
      <c r="N1056" s="292"/>
      <c r="O1056" s="290"/>
      <c r="P1056" s="290"/>
      <c r="Q1056" s="290"/>
    </row>
    <row r="1057" spans="1:17" ht="12" customHeight="1">
      <c r="A1057" s="290"/>
      <c r="B1057" s="290"/>
      <c r="C1057" s="290"/>
      <c r="D1057" s="291"/>
      <c r="E1057" s="291"/>
      <c r="F1057" s="291"/>
      <c r="G1057" s="291"/>
      <c r="H1057" s="290"/>
      <c r="I1057" s="290"/>
      <c r="J1057" s="290"/>
      <c r="K1057" s="290"/>
      <c r="L1057" s="292"/>
      <c r="M1057" s="292"/>
      <c r="N1057" s="292"/>
      <c r="O1057" s="290"/>
      <c r="P1057" s="290"/>
      <c r="Q1057" s="290"/>
    </row>
    <row r="1058" spans="1:17" ht="12" customHeight="1">
      <c r="A1058" s="290"/>
      <c r="B1058" s="290"/>
      <c r="C1058" s="290"/>
      <c r="D1058" s="291"/>
      <c r="E1058" s="291"/>
      <c r="F1058" s="291"/>
      <c r="G1058" s="291"/>
      <c r="H1058" s="290"/>
      <c r="I1058" s="290"/>
      <c r="J1058" s="290"/>
      <c r="K1058" s="290"/>
      <c r="L1058" s="292"/>
      <c r="M1058" s="292"/>
      <c r="N1058" s="292"/>
      <c r="O1058" s="290"/>
      <c r="P1058" s="290"/>
      <c r="Q1058" s="290"/>
    </row>
    <row r="1059" spans="1:17" ht="12" customHeight="1">
      <c r="A1059" s="290"/>
      <c r="B1059" s="290"/>
      <c r="C1059" s="290"/>
      <c r="D1059" s="291"/>
      <c r="E1059" s="291"/>
      <c r="F1059" s="291"/>
      <c r="G1059" s="291"/>
      <c r="H1059" s="290"/>
      <c r="I1059" s="290"/>
      <c r="J1059" s="290"/>
      <c r="K1059" s="290"/>
      <c r="L1059" s="292"/>
      <c r="M1059" s="292"/>
      <c r="N1059" s="292"/>
      <c r="O1059" s="290"/>
      <c r="P1059" s="290"/>
      <c r="Q1059" s="290"/>
    </row>
    <row r="1060" spans="1:17" ht="12" customHeight="1">
      <c r="A1060" s="290"/>
      <c r="B1060" s="290"/>
      <c r="C1060" s="290"/>
      <c r="D1060" s="291"/>
      <c r="E1060" s="291"/>
      <c r="F1060" s="291"/>
      <c r="G1060" s="291"/>
      <c r="H1060" s="290"/>
      <c r="I1060" s="290"/>
      <c r="J1060" s="290"/>
      <c r="K1060" s="290"/>
      <c r="L1060" s="292"/>
      <c r="M1060" s="292"/>
      <c r="N1060" s="292"/>
      <c r="O1060" s="290"/>
      <c r="P1060" s="290"/>
      <c r="Q1060" s="290"/>
    </row>
    <row r="1061" spans="1:17" ht="12" customHeight="1">
      <c r="A1061" s="290"/>
      <c r="B1061" s="290"/>
      <c r="C1061" s="290"/>
      <c r="D1061" s="291"/>
      <c r="E1061" s="291"/>
      <c r="F1061" s="291"/>
      <c r="G1061" s="291"/>
      <c r="H1061" s="290"/>
      <c r="I1061" s="290"/>
      <c r="J1061" s="290"/>
      <c r="K1061" s="290"/>
      <c r="L1061" s="292"/>
      <c r="M1061" s="292"/>
      <c r="N1061" s="292"/>
      <c r="O1061" s="290"/>
      <c r="P1061" s="290"/>
      <c r="Q1061" s="290"/>
    </row>
    <row r="1062" spans="1:17" ht="12" customHeight="1">
      <c r="A1062" s="290"/>
      <c r="B1062" s="290"/>
      <c r="C1062" s="290"/>
      <c r="D1062" s="291"/>
      <c r="E1062" s="291"/>
      <c r="F1062" s="291"/>
      <c r="G1062" s="291"/>
      <c r="H1062" s="290"/>
      <c r="I1062" s="290"/>
      <c r="J1062" s="290"/>
      <c r="K1062" s="290"/>
      <c r="L1062" s="292"/>
      <c r="M1062" s="292"/>
      <c r="N1062" s="292"/>
      <c r="O1062" s="290"/>
      <c r="P1062" s="290"/>
      <c r="Q1062" s="290"/>
    </row>
    <row r="1063" spans="1:17" ht="12" customHeight="1">
      <c r="A1063" s="290"/>
      <c r="B1063" s="290"/>
      <c r="C1063" s="290"/>
      <c r="D1063" s="291"/>
      <c r="E1063" s="291"/>
      <c r="F1063" s="291"/>
      <c r="G1063" s="291"/>
      <c r="H1063" s="290"/>
      <c r="I1063" s="290"/>
      <c r="J1063" s="290"/>
      <c r="K1063" s="290"/>
      <c r="L1063" s="292"/>
      <c r="M1063" s="292"/>
      <c r="N1063" s="292"/>
      <c r="O1063" s="290"/>
      <c r="P1063" s="290"/>
      <c r="Q1063" s="290"/>
    </row>
    <row r="1064" spans="1:17" ht="12.45" customHeight="1">
      <c r="A1064" s="39"/>
      <c r="B1064" s="39"/>
      <c r="C1064" s="39"/>
      <c r="D1064" s="39"/>
      <c r="E1064" s="39"/>
      <c r="F1064" s="39"/>
      <c r="G1064" s="39"/>
      <c r="H1064" s="39"/>
      <c r="I1064" s="39"/>
      <c r="J1064" s="39"/>
      <c r="K1064" s="39"/>
      <c r="L1064" s="39"/>
      <c r="M1064" s="39"/>
      <c r="N1064" s="39"/>
      <c r="O1064" s="39"/>
      <c r="P1064" s="39"/>
      <c r="Q1064" s="39"/>
    </row>
    <row r="1065" spans="1:17" ht="12" customHeight="1">
      <c r="A1065" s="17"/>
      <c r="B1065" s="287" t="s">
        <v>8022</v>
      </c>
      <c r="C1065" s="17"/>
      <c r="D1065" s="17"/>
      <c r="E1065" s="17"/>
      <c r="F1065" s="17"/>
      <c r="G1065" s="17"/>
      <c r="H1065" s="17"/>
      <c r="I1065" s="17"/>
      <c r="J1065" s="17"/>
      <c r="K1065" s="17"/>
      <c r="L1065" s="287">
        <v>125242.71</v>
      </c>
      <c r="M1065" s="287">
        <v>79689.39</v>
      </c>
      <c r="N1065" s="287">
        <v>45553.32</v>
      </c>
      <c r="O1065" s="17"/>
      <c r="P1065" s="17"/>
      <c r="Q1065" s="17"/>
    </row>
    <row r="1067" spans="1:17" ht="12" customHeight="1">
      <c r="A1067" s="17"/>
      <c r="B1067" s="287" t="s">
        <v>8023</v>
      </c>
      <c r="C1067" s="17"/>
      <c r="D1067" s="17"/>
      <c r="E1067" s="17"/>
      <c r="F1067" s="17"/>
    </row>
    <row r="1068" spans="1:17" ht="12" customHeight="1">
      <c r="A1068" s="17"/>
      <c r="B1068" s="17"/>
      <c r="C1068" s="17"/>
      <c r="D1068" s="17"/>
      <c r="E1068" s="17"/>
      <c r="F1068" s="17"/>
    </row>
    <row r="1069" spans="1:17" ht="12.45" customHeight="1">
      <c r="A1069" s="746" t="s">
        <v>8024</v>
      </c>
      <c r="B1069" s="746"/>
      <c r="C1069" s="746"/>
      <c r="D1069" s="54"/>
      <c r="E1069" s="54"/>
      <c r="F1069" s="54"/>
    </row>
    <row r="1070" spans="1:17" ht="12" customHeight="1">
      <c r="A1070" s="288" t="s">
        <v>381</v>
      </c>
      <c r="B1070" s="288" t="s">
        <v>320</v>
      </c>
      <c r="C1070" s="288" t="s">
        <v>8025</v>
      </c>
      <c r="D1070" s="288" t="s">
        <v>7651</v>
      </c>
      <c r="E1070" s="288" t="s">
        <v>7652</v>
      </c>
      <c r="F1070" s="288" t="s">
        <v>8026</v>
      </c>
    </row>
    <row r="1071" spans="1:17" ht="12" customHeight="1">
      <c r="A1071" s="288"/>
      <c r="B1071" s="288"/>
      <c r="C1071" s="288"/>
      <c r="D1071" s="288"/>
      <c r="E1071" s="288"/>
      <c r="F1071" s="288"/>
    </row>
    <row r="1072" spans="1:17" ht="12" customHeight="1">
      <c r="A1072" s="288"/>
      <c r="B1072" s="288"/>
      <c r="C1072" s="288"/>
      <c r="D1072" s="288"/>
      <c r="E1072" s="288"/>
      <c r="F1072" s="288"/>
    </row>
    <row r="1073" spans="1:6" ht="12" customHeight="1">
      <c r="A1073" s="288"/>
      <c r="B1073" s="288"/>
      <c r="C1073" s="288"/>
      <c r="D1073" s="288"/>
      <c r="E1073" s="288"/>
      <c r="F1073" s="288"/>
    </row>
    <row r="1074" spans="1:6" ht="12" customHeight="1">
      <c r="A1074" s="288"/>
      <c r="B1074" s="288"/>
      <c r="C1074" s="288"/>
      <c r="D1074" s="288"/>
      <c r="E1074" s="288"/>
      <c r="F1074" s="288"/>
    </row>
    <row r="1075" spans="1:6" ht="12" customHeight="1">
      <c r="A1075" s="288"/>
      <c r="B1075" s="288"/>
      <c r="C1075" s="288"/>
      <c r="D1075" s="288"/>
      <c r="E1075" s="288"/>
      <c r="F1075" s="288"/>
    </row>
    <row r="1076" spans="1:6" ht="12" customHeight="1">
      <c r="A1076" s="288"/>
      <c r="B1076" s="288"/>
      <c r="C1076" s="288"/>
      <c r="D1076" s="288"/>
      <c r="E1076" s="288"/>
      <c r="F1076" s="288"/>
    </row>
    <row r="1077" spans="1:6" ht="12" customHeight="1">
      <c r="A1077" s="288"/>
      <c r="B1077" s="288"/>
      <c r="C1077" s="288"/>
      <c r="D1077" s="288"/>
      <c r="E1077" s="288"/>
      <c r="F1077" s="288"/>
    </row>
    <row r="1078" spans="1:6" ht="12" customHeight="1">
      <c r="A1078" s="288"/>
      <c r="B1078" s="288"/>
      <c r="C1078" s="288"/>
      <c r="D1078" s="288"/>
      <c r="E1078" s="288"/>
      <c r="F1078" s="288"/>
    </row>
    <row r="1079" spans="1:6" ht="12" customHeight="1">
      <c r="A1079" s="288"/>
      <c r="B1079" s="288"/>
      <c r="C1079" s="288"/>
      <c r="D1079" s="288"/>
      <c r="E1079" s="288"/>
      <c r="F1079" s="288"/>
    </row>
    <row r="1080" spans="1:6" ht="12" customHeight="1">
      <c r="A1080" s="288"/>
      <c r="B1080" s="288"/>
      <c r="C1080" s="288"/>
      <c r="D1080" s="288"/>
      <c r="E1080" s="288"/>
      <c r="F1080" s="288"/>
    </row>
    <row r="1081" spans="1:6" ht="12" customHeight="1">
      <c r="A1081" s="288"/>
      <c r="B1081" s="288"/>
      <c r="C1081" s="288"/>
      <c r="D1081" s="288"/>
      <c r="E1081" s="288"/>
      <c r="F1081" s="288"/>
    </row>
    <row r="1082" spans="1:6" ht="12" customHeight="1">
      <c r="A1082" s="288"/>
      <c r="B1082" s="288"/>
      <c r="C1082" s="288"/>
      <c r="D1082" s="288"/>
      <c r="E1082" s="288"/>
      <c r="F1082" s="288"/>
    </row>
    <row r="1083" spans="1:6" ht="12" customHeight="1">
      <c r="A1083" s="288"/>
      <c r="B1083" s="288"/>
      <c r="C1083" s="288"/>
      <c r="D1083" s="288"/>
      <c r="E1083" s="288"/>
      <c r="F1083" s="288"/>
    </row>
    <row r="1084" spans="1:6" ht="12" customHeight="1">
      <c r="A1084" s="288"/>
      <c r="B1084" s="288"/>
      <c r="C1084" s="288"/>
      <c r="D1084" s="288"/>
      <c r="E1084" s="288"/>
      <c r="F1084" s="288"/>
    </row>
    <row r="1085" spans="1:6" ht="12" customHeight="1">
      <c r="A1085" s="288"/>
      <c r="B1085" s="288"/>
      <c r="C1085" s="288"/>
      <c r="D1085" s="288"/>
      <c r="E1085" s="288"/>
      <c r="F1085" s="288"/>
    </row>
    <row r="1086" spans="1:6" ht="12" customHeight="1">
      <c r="A1086" s="288"/>
      <c r="B1086" s="288"/>
      <c r="C1086" s="288"/>
      <c r="D1086" s="288"/>
      <c r="E1086" s="288"/>
      <c r="F1086" s="288"/>
    </row>
    <row r="1087" spans="1:6" ht="12" customHeight="1">
      <c r="A1087" s="288"/>
      <c r="B1087" s="288"/>
      <c r="C1087" s="288"/>
      <c r="D1087" s="288"/>
      <c r="E1087" s="288"/>
      <c r="F1087" s="288"/>
    </row>
    <row r="1088" spans="1:6" ht="12" customHeight="1">
      <c r="A1088" s="288"/>
      <c r="B1088" s="288"/>
      <c r="C1088" s="288"/>
      <c r="D1088" s="288"/>
      <c r="E1088" s="288"/>
      <c r="F1088" s="288"/>
    </row>
    <row r="1089" spans="1:6" ht="12" customHeight="1">
      <c r="A1089" s="288"/>
      <c r="B1089" s="288"/>
      <c r="C1089" s="288"/>
      <c r="D1089" s="288"/>
      <c r="E1089" s="288"/>
      <c r="F1089" s="288"/>
    </row>
    <row r="1090" spans="1:6" ht="12" customHeight="1">
      <c r="A1090" s="288"/>
      <c r="B1090" s="288"/>
      <c r="C1090" s="288"/>
      <c r="D1090" s="288"/>
      <c r="E1090" s="288"/>
      <c r="F1090" s="288"/>
    </row>
    <row r="1091" spans="1:6" ht="12" customHeight="1">
      <c r="A1091" s="288"/>
      <c r="B1091" s="288"/>
      <c r="C1091" s="288"/>
      <c r="D1091" s="288"/>
      <c r="E1091" s="288"/>
      <c r="F1091" s="288"/>
    </row>
    <row r="1092" spans="1:6" ht="11.85" customHeight="1">
      <c r="A1092" s="747" t="s">
        <v>367</v>
      </c>
      <c r="B1092" s="747"/>
      <c r="C1092" s="293"/>
      <c r="D1092" s="293"/>
      <c r="E1092" s="293"/>
      <c r="F1092" s="294"/>
    </row>
    <row r="1093" spans="1:6" ht="12" customHeight="1">
      <c r="A1093" s="17"/>
      <c r="B1093" s="17"/>
      <c r="C1093" s="17"/>
      <c r="D1093" s="17"/>
      <c r="E1093" s="17"/>
      <c r="F1093" s="17"/>
    </row>
    <row r="1094" spans="1:6" ht="12.45" customHeight="1">
      <c r="A1094" s="746" t="s">
        <v>8027</v>
      </c>
      <c r="B1094" s="746"/>
      <c r="C1094" s="54"/>
      <c r="D1094" s="54"/>
      <c r="E1094" s="54"/>
      <c r="F1094" s="54"/>
    </row>
    <row r="1095" spans="1:6" ht="12" customHeight="1">
      <c r="A1095" s="288" t="s">
        <v>381</v>
      </c>
      <c r="B1095" s="288" t="s">
        <v>8017</v>
      </c>
      <c r="C1095" s="288" t="s">
        <v>8025</v>
      </c>
      <c r="D1095" s="288" t="s">
        <v>7651</v>
      </c>
      <c r="E1095" s="288" t="s">
        <v>7652</v>
      </c>
      <c r="F1095" s="288" t="s">
        <v>8026</v>
      </c>
    </row>
    <row r="1096" spans="1:6" ht="12" customHeight="1">
      <c r="A1096" s="288"/>
      <c r="B1096" s="288"/>
      <c r="C1096" s="288"/>
      <c r="D1096" s="288"/>
      <c r="E1096" s="288"/>
      <c r="F1096" s="288"/>
    </row>
    <row r="1097" spans="1:6" ht="12" customHeight="1">
      <c r="A1097" s="288"/>
      <c r="B1097" s="288"/>
      <c r="C1097" s="288"/>
      <c r="D1097" s="288"/>
      <c r="E1097" s="288"/>
      <c r="F1097" s="288"/>
    </row>
    <row r="1098" spans="1:6" ht="12" customHeight="1">
      <c r="A1098" s="288"/>
      <c r="B1098" s="288"/>
      <c r="C1098" s="288"/>
      <c r="D1098" s="288"/>
      <c r="E1098" s="288"/>
      <c r="F1098" s="288"/>
    </row>
    <row r="1099" spans="1:6" ht="12" customHeight="1">
      <c r="A1099" s="288"/>
      <c r="B1099" s="288"/>
      <c r="C1099" s="288"/>
      <c r="D1099" s="288"/>
      <c r="E1099" s="288"/>
      <c r="F1099" s="288"/>
    </row>
    <row r="1100" spans="1:6" ht="12" customHeight="1">
      <c r="A1100" s="288"/>
      <c r="B1100" s="288"/>
      <c r="C1100" s="288"/>
      <c r="D1100" s="288"/>
      <c r="E1100" s="288"/>
      <c r="F1100" s="288"/>
    </row>
    <row r="1101" spans="1:6" ht="12" customHeight="1">
      <c r="A1101" s="288"/>
      <c r="B1101" s="288"/>
      <c r="C1101" s="288"/>
      <c r="D1101" s="288"/>
      <c r="E1101" s="288"/>
      <c r="F1101" s="288"/>
    </row>
    <row r="1102" spans="1:6" ht="12" customHeight="1">
      <c r="A1102" s="288"/>
      <c r="B1102" s="288"/>
      <c r="C1102" s="288"/>
      <c r="D1102" s="288"/>
      <c r="E1102" s="288"/>
      <c r="F1102" s="288"/>
    </row>
    <row r="1103" spans="1:6" ht="12" customHeight="1">
      <c r="A1103" s="288"/>
      <c r="B1103" s="288"/>
      <c r="C1103" s="288"/>
      <c r="D1103" s="288"/>
      <c r="E1103" s="288"/>
      <c r="F1103" s="288"/>
    </row>
    <row r="1104" spans="1:6" ht="12" customHeight="1">
      <c r="A1104" s="288"/>
      <c r="B1104" s="288"/>
      <c r="C1104" s="288"/>
      <c r="D1104" s="288"/>
      <c r="E1104" s="288"/>
      <c r="F1104" s="288"/>
    </row>
    <row r="1105" spans="1:6" ht="12" customHeight="1">
      <c r="A1105" s="288"/>
      <c r="B1105" s="288"/>
      <c r="C1105" s="288"/>
      <c r="D1105" s="288"/>
      <c r="E1105" s="288"/>
      <c r="F1105" s="288"/>
    </row>
    <row r="1106" spans="1:6" ht="12" customHeight="1">
      <c r="A1106" s="288"/>
      <c r="B1106" s="288"/>
      <c r="C1106" s="288"/>
      <c r="D1106" s="288"/>
      <c r="E1106" s="288"/>
      <c r="F1106" s="288"/>
    </row>
    <row r="1107" spans="1:6" ht="12" customHeight="1">
      <c r="A1107" s="288"/>
      <c r="B1107" s="288"/>
      <c r="C1107" s="288"/>
      <c r="D1107" s="288"/>
      <c r="E1107" s="288"/>
      <c r="F1107" s="288"/>
    </row>
    <row r="1108" spans="1:6" ht="12" customHeight="1">
      <c r="A1108" s="288"/>
      <c r="B1108" s="288"/>
      <c r="C1108" s="288"/>
      <c r="D1108" s="288"/>
      <c r="E1108" s="288"/>
      <c r="F1108" s="288"/>
    </row>
    <row r="1109" spans="1:6" ht="12" customHeight="1">
      <c r="A1109" s="288"/>
      <c r="B1109" s="288"/>
      <c r="C1109" s="288"/>
      <c r="D1109" s="288"/>
      <c r="E1109" s="288"/>
      <c r="F1109" s="288"/>
    </row>
    <row r="1110" spans="1:6" ht="12" customHeight="1">
      <c r="A1110" s="288"/>
      <c r="B1110" s="288"/>
      <c r="C1110" s="288"/>
      <c r="D1110" s="288"/>
      <c r="E1110" s="288"/>
      <c r="F1110" s="288"/>
    </row>
    <row r="1111" spans="1:6" ht="12" customHeight="1">
      <c r="A1111" s="288"/>
      <c r="B1111" s="288"/>
      <c r="C1111" s="288"/>
      <c r="D1111" s="288"/>
      <c r="E1111" s="288"/>
      <c r="F1111" s="288"/>
    </row>
    <row r="1112" spans="1:6" ht="12" customHeight="1">
      <c r="A1112" s="288"/>
      <c r="B1112" s="288"/>
      <c r="C1112" s="288"/>
      <c r="D1112" s="288"/>
      <c r="E1112" s="288"/>
      <c r="F1112" s="288"/>
    </row>
    <row r="1113" spans="1:6" ht="12" customHeight="1">
      <c r="A1113" s="288"/>
      <c r="B1113" s="288"/>
      <c r="C1113" s="288"/>
      <c r="D1113" s="288"/>
      <c r="E1113" s="288"/>
      <c r="F1113" s="288"/>
    </row>
    <row r="1114" spans="1:6" ht="12" customHeight="1">
      <c r="A1114" s="288"/>
      <c r="B1114" s="288"/>
      <c r="C1114" s="288"/>
      <c r="D1114" s="288"/>
      <c r="E1114" s="288"/>
      <c r="F1114" s="288"/>
    </row>
    <row r="1115" spans="1:6" ht="12" customHeight="1">
      <c r="A1115" s="288"/>
      <c r="B1115" s="288"/>
      <c r="C1115" s="288"/>
      <c r="D1115" s="288"/>
      <c r="E1115" s="288"/>
      <c r="F1115" s="288"/>
    </row>
    <row r="1116" spans="1:6" ht="12" customHeight="1">
      <c r="A1116" s="288"/>
      <c r="B1116" s="288"/>
      <c r="C1116" s="288"/>
      <c r="D1116" s="288"/>
      <c r="E1116" s="288"/>
      <c r="F1116" s="288"/>
    </row>
    <row r="1117" spans="1:6" ht="12" customHeight="1">
      <c r="A1117" s="288"/>
      <c r="B1117" s="288"/>
      <c r="C1117" s="288"/>
      <c r="D1117" s="288"/>
      <c r="E1117" s="288"/>
      <c r="F1117" s="288"/>
    </row>
    <row r="1118" spans="1:6" ht="12" customHeight="1">
      <c r="A1118" s="288"/>
      <c r="B1118" s="288"/>
      <c r="C1118" s="288"/>
      <c r="D1118" s="288"/>
      <c r="E1118" s="288"/>
      <c r="F1118" s="288"/>
    </row>
    <row r="1119" spans="1:6" ht="12" customHeight="1">
      <c r="A1119" s="288"/>
      <c r="B1119" s="288"/>
      <c r="C1119" s="288"/>
      <c r="D1119" s="288"/>
      <c r="E1119" s="288"/>
      <c r="F1119" s="288"/>
    </row>
    <row r="1120" spans="1:6" ht="12" customHeight="1">
      <c r="A1120" s="288"/>
      <c r="B1120" s="288"/>
      <c r="C1120" s="288"/>
      <c r="D1120" s="288"/>
      <c r="E1120" s="288"/>
      <c r="F1120" s="288"/>
    </row>
    <row r="1121" spans="1:6" ht="12" customHeight="1">
      <c r="A1121" s="288"/>
      <c r="B1121" s="288"/>
      <c r="C1121" s="288"/>
      <c r="D1121" s="288"/>
      <c r="E1121" s="288"/>
      <c r="F1121" s="288"/>
    </row>
    <row r="1122" spans="1:6" ht="12" customHeight="1">
      <c r="A1122" s="288"/>
      <c r="B1122" s="288"/>
      <c r="C1122" s="288"/>
      <c r="D1122" s="288"/>
      <c r="E1122" s="288"/>
      <c r="F1122" s="288"/>
    </row>
    <row r="1123" spans="1:6" ht="12" customHeight="1">
      <c r="A1123" s="288"/>
      <c r="B1123" s="288"/>
      <c r="C1123" s="288"/>
      <c r="D1123" s="288"/>
      <c r="E1123" s="288"/>
      <c r="F1123" s="288"/>
    </row>
    <row r="1124" spans="1:6" ht="12" customHeight="1">
      <c r="A1124" s="288"/>
      <c r="B1124" s="288"/>
      <c r="C1124" s="288"/>
      <c r="D1124" s="288"/>
      <c r="E1124" s="288"/>
      <c r="F1124" s="288"/>
    </row>
    <row r="1125" spans="1:6" ht="12" customHeight="1">
      <c r="A1125" s="288"/>
      <c r="B1125" s="288"/>
      <c r="C1125" s="288"/>
      <c r="D1125" s="288"/>
      <c r="E1125" s="288"/>
      <c r="F1125" s="288"/>
    </row>
    <row r="1126" spans="1:6" ht="12" customHeight="1">
      <c r="A1126" s="288"/>
      <c r="B1126" s="288"/>
      <c r="C1126" s="288"/>
      <c r="D1126" s="288"/>
      <c r="E1126" s="288"/>
      <c r="F1126" s="288"/>
    </row>
    <row r="1127" spans="1:6" ht="12" customHeight="1">
      <c r="A1127" s="288"/>
      <c r="B1127" s="288"/>
      <c r="C1127" s="288"/>
      <c r="D1127" s="288"/>
      <c r="E1127" s="288"/>
      <c r="F1127" s="288"/>
    </row>
    <row r="1128" spans="1:6" ht="12" customHeight="1">
      <c r="A1128" s="288"/>
      <c r="B1128" s="288"/>
      <c r="C1128" s="288"/>
      <c r="D1128" s="288"/>
      <c r="E1128" s="288"/>
      <c r="F1128" s="288"/>
    </row>
    <row r="1129" spans="1:6" ht="12" customHeight="1">
      <c r="A1129" s="288"/>
      <c r="B1129" s="288"/>
      <c r="C1129" s="288"/>
      <c r="D1129" s="288"/>
      <c r="E1129" s="288"/>
      <c r="F1129" s="288"/>
    </row>
    <row r="1130" spans="1:6" ht="12" customHeight="1">
      <c r="A1130" s="288"/>
      <c r="B1130" s="288"/>
      <c r="C1130" s="288"/>
      <c r="D1130" s="288"/>
      <c r="E1130" s="288"/>
      <c r="F1130" s="288"/>
    </row>
    <row r="1131" spans="1:6" ht="12" customHeight="1">
      <c r="A1131" s="288"/>
      <c r="B1131" s="288"/>
      <c r="C1131" s="288"/>
      <c r="D1131" s="288"/>
      <c r="E1131" s="288"/>
      <c r="F1131" s="288"/>
    </row>
    <row r="1132" spans="1:6" ht="12" customHeight="1">
      <c r="A1132" s="288"/>
      <c r="B1132" s="288"/>
      <c r="C1132" s="288"/>
      <c r="D1132" s="288"/>
      <c r="E1132" s="288"/>
      <c r="F1132" s="288"/>
    </row>
    <row r="1133" spans="1:6" ht="12" customHeight="1">
      <c r="A1133" s="288"/>
      <c r="B1133" s="288"/>
      <c r="C1133" s="288"/>
      <c r="D1133" s="288"/>
      <c r="E1133" s="288"/>
      <c r="F1133" s="288"/>
    </row>
    <row r="1134" spans="1:6" ht="12" customHeight="1">
      <c r="A1134" s="288"/>
      <c r="B1134" s="288"/>
      <c r="C1134" s="288"/>
      <c r="D1134" s="288"/>
      <c r="E1134" s="288"/>
      <c r="F1134" s="288"/>
    </row>
    <row r="1135" spans="1:6" ht="12" customHeight="1">
      <c r="A1135" s="288"/>
      <c r="B1135" s="288"/>
      <c r="C1135" s="288"/>
      <c r="D1135" s="288"/>
      <c r="E1135" s="288"/>
      <c r="F1135" s="288"/>
    </row>
    <row r="1136" spans="1:6" ht="12" customHeight="1">
      <c r="A1136" s="288"/>
      <c r="B1136" s="288"/>
      <c r="C1136" s="288"/>
      <c r="D1136" s="288"/>
      <c r="E1136" s="288"/>
      <c r="F1136" s="288"/>
    </row>
    <row r="1137" spans="1:6" ht="12" customHeight="1">
      <c r="A1137" s="288"/>
      <c r="B1137" s="288"/>
      <c r="C1137" s="288"/>
      <c r="D1137" s="288"/>
      <c r="E1137" s="288"/>
      <c r="F1137" s="288"/>
    </row>
    <row r="1138" spans="1:6" ht="12" customHeight="1">
      <c r="A1138" s="288"/>
      <c r="B1138" s="288"/>
      <c r="C1138" s="288"/>
      <c r="D1138" s="288"/>
      <c r="E1138" s="288"/>
      <c r="F1138" s="288"/>
    </row>
    <row r="1139" spans="1:6" ht="12" customHeight="1">
      <c r="A1139" s="288"/>
      <c r="B1139" s="288"/>
      <c r="C1139" s="288"/>
      <c r="D1139" s="288"/>
      <c r="E1139" s="288"/>
      <c r="F1139" s="288"/>
    </row>
    <row r="1140" spans="1:6" ht="12" customHeight="1">
      <c r="A1140" s="288"/>
      <c r="B1140" s="288"/>
      <c r="C1140" s="288"/>
      <c r="D1140" s="288"/>
      <c r="E1140" s="288"/>
      <c r="F1140" s="288"/>
    </row>
    <row r="1141" spans="1:6" ht="12" customHeight="1">
      <c r="A1141" s="288"/>
      <c r="B1141" s="288"/>
      <c r="C1141" s="288"/>
      <c r="D1141" s="288"/>
      <c r="E1141" s="288"/>
      <c r="F1141" s="288"/>
    </row>
    <row r="1142" spans="1:6" ht="12" customHeight="1">
      <c r="A1142" s="288"/>
      <c r="B1142" s="288"/>
      <c r="C1142" s="288"/>
      <c r="D1142" s="288"/>
      <c r="E1142" s="288"/>
      <c r="F1142" s="288"/>
    </row>
    <row r="1143" spans="1:6" ht="12" customHeight="1">
      <c r="A1143" s="288"/>
      <c r="B1143" s="288"/>
      <c r="C1143" s="288"/>
      <c r="D1143" s="288"/>
      <c r="E1143" s="288"/>
      <c r="F1143" s="288"/>
    </row>
    <row r="1144" spans="1:6" ht="12" customHeight="1">
      <c r="A1144" s="288"/>
      <c r="B1144" s="288"/>
      <c r="C1144" s="288"/>
      <c r="D1144" s="288"/>
      <c r="E1144" s="288"/>
      <c r="F1144" s="288"/>
    </row>
    <row r="1145" spans="1:6" ht="12" customHeight="1">
      <c r="A1145" s="288"/>
      <c r="B1145" s="288"/>
      <c r="C1145" s="288"/>
      <c r="D1145" s="288"/>
      <c r="E1145" s="288"/>
      <c r="F1145" s="288"/>
    </row>
    <row r="1146" spans="1:6" ht="12" customHeight="1">
      <c r="A1146" s="288"/>
      <c r="B1146" s="288"/>
      <c r="C1146" s="288"/>
      <c r="D1146" s="288"/>
      <c r="E1146" s="288"/>
      <c r="F1146" s="288"/>
    </row>
    <row r="1147" spans="1:6" ht="12" customHeight="1">
      <c r="A1147" s="288"/>
      <c r="B1147" s="288"/>
      <c r="C1147" s="288"/>
      <c r="D1147" s="288"/>
      <c r="E1147" s="288"/>
      <c r="F1147" s="288"/>
    </row>
    <row r="1148" spans="1:6" ht="12" customHeight="1">
      <c r="A1148" s="288"/>
      <c r="B1148" s="288"/>
      <c r="C1148" s="288"/>
      <c r="D1148" s="288"/>
      <c r="E1148" s="288"/>
      <c r="F1148" s="288"/>
    </row>
    <row r="1149" spans="1:6" ht="12" customHeight="1">
      <c r="A1149" s="288"/>
      <c r="B1149" s="288"/>
      <c r="C1149" s="288"/>
      <c r="D1149" s="288"/>
      <c r="E1149" s="288"/>
      <c r="F1149" s="288"/>
    </row>
    <row r="1150" spans="1:6" ht="12" customHeight="1">
      <c r="A1150" s="288"/>
      <c r="B1150" s="288"/>
      <c r="C1150" s="288"/>
      <c r="D1150" s="288"/>
      <c r="E1150" s="288"/>
      <c r="F1150" s="288"/>
    </row>
    <row r="1151" spans="1:6" ht="12" customHeight="1">
      <c r="A1151" s="288"/>
      <c r="B1151" s="288"/>
      <c r="C1151" s="288"/>
      <c r="D1151" s="288"/>
      <c r="E1151" s="288"/>
      <c r="F1151" s="288"/>
    </row>
    <row r="1152" spans="1:6" ht="12" customHeight="1">
      <c r="A1152" s="288"/>
      <c r="B1152" s="288"/>
      <c r="C1152" s="288"/>
      <c r="D1152" s="288"/>
      <c r="E1152" s="288"/>
      <c r="F1152" s="288"/>
    </row>
    <row r="1153" spans="1:6" ht="12" customHeight="1">
      <c r="A1153" s="288"/>
      <c r="B1153" s="288"/>
      <c r="C1153" s="288"/>
      <c r="D1153" s="288"/>
      <c r="E1153" s="288"/>
      <c r="F1153" s="288"/>
    </row>
    <row r="1154" spans="1:6" ht="12" customHeight="1">
      <c r="A1154" s="288"/>
      <c r="B1154" s="288"/>
      <c r="C1154" s="288"/>
      <c r="D1154" s="288"/>
      <c r="E1154" s="288"/>
      <c r="F1154" s="288"/>
    </row>
    <row r="1155" spans="1:6" ht="12" customHeight="1">
      <c r="A1155" s="288"/>
      <c r="B1155" s="288"/>
      <c r="C1155" s="288"/>
      <c r="D1155" s="288"/>
      <c r="E1155" s="288"/>
      <c r="F1155" s="288"/>
    </row>
    <row r="1156" spans="1:6" ht="12" customHeight="1">
      <c r="A1156" s="288"/>
      <c r="B1156" s="288"/>
      <c r="C1156" s="288"/>
      <c r="D1156" s="288"/>
      <c r="E1156" s="288"/>
      <c r="F1156" s="288"/>
    </row>
    <row r="1157" spans="1:6" ht="12" customHeight="1">
      <c r="A1157" s="288"/>
      <c r="B1157" s="288"/>
      <c r="C1157" s="288"/>
      <c r="D1157" s="288"/>
      <c r="E1157" s="288"/>
      <c r="F1157" s="288"/>
    </row>
    <row r="1158" spans="1:6" ht="12" customHeight="1">
      <c r="A1158" s="288"/>
      <c r="B1158" s="288"/>
      <c r="C1158" s="288"/>
      <c r="D1158" s="288"/>
      <c r="E1158" s="288"/>
      <c r="F1158" s="288"/>
    </row>
    <row r="1159" spans="1:6" ht="12" customHeight="1">
      <c r="A1159" s="288"/>
      <c r="B1159" s="288"/>
      <c r="C1159" s="288"/>
      <c r="D1159" s="288"/>
      <c r="E1159" s="288"/>
      <c r="F1159" s="288"/>
    </row>
    <row r="1160" spans="1:6" ht="12" customHeight="1">
      <c r="A1160" s="288"/>
      <c r="B1160" s="288"/>
      <c r="C1160" s="288"/>
      <c r="D1160" s="288"/>
      <c r="E1160" s="288"/>
      <c r="F1160" s="288"/>
    </row>
    <row r="1161" spans="1:6" ht="12" customHeight="1">
      <c r="A1161" s="288"/>
      <c r="B1161" s="288"/>
      <c r="C1161" s="288"/>
      <c r="D1161" s="288"/>
      <c r="E1161" s="288"/>
      <c r="F1161" s="288"/>
    </row>
    <row r="1162" spans="1:6" ht="12" customHeight="1">
      <c r="A1162" s="288"/>
      <c r="B1162" s="288"/>
      <c r="C1162" s="288"/>
      <c r="D1162" s="288"/>
      <c r="E1162" s="288"/>
      <c r="F1162" s="288"/>
    </row>
    <row r="1163" spans="1:6" ht="12" customHeight="1">
      <c r="A1163" s="288"/>
      <c r="B1163" s="288"/>
      <c r="C1163" s="288"/>
      <c r="D1163" s="288"/>
      <c r="E1163" s="288"/>
      <c r="F1163" s="288"/>
    </row>
    <row r="1164" spans="1:6" ht="12" customHeight="1">
      <c r="A1164" s="288"/>
      <c r="B1164" s="288"/>
      <c r="C1164" s="288"/>
      <c r="D1164" s="288"/>
      <c r="E1164" s="288"/>
      <c r="F1164" s="288"/>
    </row>
    <row r="1165" spans="1:6" ht="12" customHeight="1">
      <c r="A1165" s="288"/>
      <c r="B1165" s="288"/>
      <c r="C1165" s="288"/>
      <c r="D1165" s="288"/>
      <c r="E1165" s="288"/>
      <c r="F1165" s="288"/>
    </row>
    <row r="1166" spans="1:6" ht="12" customHeight="1">
      <c r="A1166" s="288"/>
      <c r="B1166" s="288"/>
      <c r="C1166" s="288"/>
      <c r="D1166" s="288"/>
      <c r="E1166" s="288"/>
      <c r="F1166" s="288"/>
    </row>
    <row r="1167" spans="1:6" ht="12" customHeight="1">
      <c r="A1167" s="288"/>
      <c r="B1167" s="288"/>
      <c r="C1167" s="288"/>
      <c r="D1167" s="288"/>
      <c r="E1167" s="288"/>
      <c r="F1167" s="288"/>
    </row>
    <row r="1168" spans="1:6" ht="12" customHeight="1">
      <c r="A1168" s="288"/>
      <c r="B1168" s="288"/>
      <c r="C1168" s="288"/>
      <c r="D1168" s="288"/>
      <c r="E1168" s="288"/>
      <c r="F1168" s="288"/>
    </row>
    <row r="1169" spans="1:6" ht="12" customHeight="1">
      <c r="A1169" s="288"/>
      <c r="B1169" s="288"/>
      <c r="C1169" s="288"/>
      <c r="D1169" s="288"/>
      <c r="E1169" s="288"/>
      <c r="F1169" s="288"/>
    </row>
    <row r="1170" spans="1:6" ht="12" customHeight="1">
      <c r="A1170" s="288"/>
      <c r="B1170" s="288"/>
      <c r="C1170" s="288"/>
      <c r="D1170" s="288"/>
      <c r="E1170" s="288"/>
      <c r="F1170" s="288"/>
    </row>
    <row r="1171" spans="1:6" ht="12" customHeight="1">
      <c r="A1171" s="288"/>
      <c r="B1171" s="288"/>
      <c r="C1171" s="288"/>
      <c r="D1171" s="288"/>
      <c r="E1171" s="288"/>
      <c r="F1171" s="288"/>
    </row>
    <row r="1172" spans="1:6" ht="12" customHeight="1">
      <c r="A1172" s="288"/>
      <c r="B1172" s="288"/>
      <c r="C1172" s="288"/>
      <c r="D1172" s="288"/>
      <c r="E1172" s="288"/>
      <c r="F1172" s="288"/>
    </row>
    <row r="1173" spans="1:6" ht="12" customHeight="1">
      <c r="A1173" s="288"/>
      <c r="B1173" s="288"/>
      <c r="C1173" s="288"/>
      <c r="D1173" s="288"/>
      <c r="E1173" s="288"/>
      <c r="F1173" s="288"/>
    </row>
    <row r="1174" spans="1:6" ht="12" customHeight="1">
      <c r="A1174" s="288"/>
      <c r="B1174" s="288"/>
      <c r="C1174" s="288"/>
      <c r="D1174" s="288"/>
      <c r="E1174" s="288"/>
      <c r="F1174" s="288"/>
    </row>
    <row r="1175" spans="1:6" ht="12" customHeight="1">
      <c r="A1175" s="288"/>
      <c r="B1175" s="288"/>
      <c r="C1175" s="288"/>
      <c r="D1175" s="288"/>
      <c r="E1175" s="288"/>
      <c r="F1175" s="288"/>
    </row>
    <row r="1176" spans="1:6" ht="12" customHeight="1">
      <c r="A1176" s="288"/>
      <c r="B1176" s="288"/>
      <c r="C1176" s="288"/>
      <c r="D1176" s="288"/>
      <c r="E1176" s="288"/>
      <c r="F1176" s="288"/>
    </row>
    <row r="1177" spans="1:6" ht="12" customHeight="1">
      <c r="A1177" s="288"/>
      <c r="B1177" s="288"/>
      <c r="C1177" s="288"/>
      <c r="D1177" s="288"/>
      <c r="E1177" s="288"/>
      <c r="F1177" s="288"/>
    </row>
    <row r="1178" spans="1:6" ht="12" customHeight="1">
      <c r="A1178" s="288"/>
      <c r="B1178" s="288"/>
      <c r="C1178" s="288"/>
      <c r="D1178" s="288"/>
      <c r="E1178" s="288"/>
      <c r="F1178" s="288"/>
    </row>
    <row r="1179" spans="1:6" ht="12" customHeight="1">
      <c r="A1179" s="288"/>
      <c r="B1179" s="288"/>
      <c r="C1179" s="288"/>
      <c r="D1179" s="288"/>
      <c r="E1179" s="288"/>
      <c r="F1179" s="288"/>
    </row>
    <row r="1180" spans="1:6" ht="12" customHeight="1">
      <c r="A1180" s="288"/>
      <c r="B1180" s="288"/>
      <c r="C1180" s="288"/>
      <c r="D1180" s="288"/>
      <c r="E1180" s="288"/>
      <c r="F1180" s="288"/>
    </row>
    <row r="1181" spans="1:6" ht="12" customHeight="1">
      <c r="A1181" s="288"/>
      <c r="B1181" s="288"/>
      <c r="C1181" s="288"/>
      <c r="D1181" s="288"/>
      <c r="E1181" s="288"/>
      <c r="F1181" s="288"/>
    </row>
    <row r="1182" spans="1:6" ht="12" customHeight="1">
      <c r="A1182" s="288"/>
      <c r="B1182" s="288"/>
      <c r="C1182" s="288"/>
      <c r="D1182" s="288"/>
      <c r="E1182" s="288"/>
      <c r="F1182" s="288"/>
    </row>
    <row r="1183" spans="1:6" ht="12" customHeight="1">
      <c r="A1183" s="288"/>
      <c r="B1183" s="288"/>
      <c r="C1183" s="288"/>
      <c r="D1183" s="288"/>
      <c r="E1183" s="288"/>
      <c r="F1183" s="288"/>
    </row>
    <row r="1184" spans="1:6" ht="12" customHeight="1">
      <c r="A1184" s="288"/>
      <c r="B1184" s="288"/>
      <c r="C1184" s="288"/>
      <c r="D1184" s="288"/>
      <c r="E1184" s="288"/>
      <c r="F1184" s="288"/>
    </row>
    <row r="1185" spans="1:6" ht="12" customHeight="1">
      <c r="A1185" s="288"/>
      <c r="B1185" s="288"/>
      <c r="C1185" s="288"/>
      <c r="D1185" s="288"/>
      <c r="E1185" s="288"/>
      <c r="F1185" s="288"/>
    </row>
    <row r="1186" spans="1:6" ht="12" customHeight="1">
      <c r="A1186" s="288"/>
      <c r="B1186" s="288"/>
      <c r="C1186" s="288"/>
      <c r="D1186" s="288"/>
      <c r="E1186" s="288"/>
      <c r="F1186" s="288"/>
    </row>
    <row r="1187" spans="1:6" ht="12" customHeight="1">
      <c r="A1187" s="288"/>
      <c r="B1187" s="288"/>
      <c r="C1187" s="288"/>
      <c r="D1187" s="288"/>
      <c r="E1187" s="288"/>
      <c r="F1187" s="288"/>
    </row>
    <row r="1188" spans="1:6" ht="12" customHeight="1">
      <c r="A1188" s="288"/>
      <c r="B1188" s="288"/>
      <c r="C1188" s="288"/>
      <c r="D1188" s="288"/>
      <c r="E1188" s="288"/>
      <c r="F1188" s="288"/>
    </row>
    <row r="1189" spans="1:6" ht="12" customHeight="1">
      <c r="A1189" s="288"/>
      <c r="B1189" s="288"/>
      <c r="C1189" s="288"/>
      <c r="D1189" s="288"/>
      <c r="E1189" s="288"/>
      <c r="F1189" s="288"/>
    </row>
    <row r="1190" spans="1:6" ht="12" customHeight="1">
      <c r="A1190" s="288"/>
      <c r="B1190" s="288"/>
      <c r="C1190" s="288"/>
      <c r="D1190" s="288"/>
      <c r="E1190" s="288"/>
      <c r="F1190" s="288"/>
    </row>
    <row r="1191" spans="1:6" ht="12" customHeight="1">
      <c r="A1191" s="288"/>
      <c r="B1191" s="288"/>
      <c r="C1191" s="288"/>
      <c r="D1191" s="288"/>
      <c r="E1191" s="288"/>
      <c r="F1191" s="288"/>
    </row>
    <row r="1192" spans="1:6" ht="12" customHeight="1">
      <c r="A1192" s="288"/>
      <c r="B1192" s="288"/>
      <c r="C1192" s="288"/>
      <c r="D1192" s="288"/>
      <c r="E1192" s="288"/>
      <c r="F1192" s="288"/>
    </row>
    <row r="1193" spans="1:6" ht="11.85" customHeight="1">
      <c r="A1193" s="748" t="s">
        <v>367</v>
      </c>
      <c r="B1193" s="748"/>
      <c r="C1193" s="295"/>
      <c r="D1193" s="295"/>
      <c r="E1193" s="295"/>
      <c r="F1193" s="295"/>
    </row>
    <row r="1194" spans="1:6" ht="12" customHeight="1">
      <c r="A1194" s="17"/>
      <c r="B1194" s="17"/>
      <c r="C1194" s="17"/>
      <c r="D1194" s="17"/>
      <c r="E1194" s="17"/>
      <c r="F1194" s="17"/>
    </row>
    <row r="1195" spans="1:6" ht="12" customHeight="1">
      <c r="A1195" s="18"/>
      <c r="B1195" s="287" t="s">
        <v>8028</v>
      </c>
      <c r="C1195" s="17"/>
      <c r="D1195" s="17"/>
      <c r="E1195" s="17"/>
      <c r="F1195" s="17"/>
    </row>
    <row r="1196" spans="1:6" ht="12.45" customHeight="1">
      <c r="A1196" s="54"/>
      <c r="B1196" s="54"/>
      <c r="C1196" s="54"/>
      <c r="D1196" s="54"/>
      <c r="E1196" s="54"/>
      <c r="F1196" s="54"/>
    </row>
    <row r="1197" spans="1:6" ht="12" customHeight="1">
      <c r="A1197" s="296" t="s">
        <v>381</v>
      </c>
      <c r="B1197" s="296" t="s">
        <v>390</v>
      </c>
      <c r="C1197" s="296" t="s">
        <v>8025</v>
      </c>
      <c r="D1197" s="296" t="s">
        <v>7651</v>
      </c>
      <c r="E1197" s="296" t="s">
        <v>7652</v>
      </c>
      <c r="F1197" s="296" t="s">
        <v>8026</v>
      </c>
    </row>
    <row r="1198" spans="1:6" ht="12" customHeight="1">
      <c r="A1198" s="288">
        <v>1</v>
      </c>
      <c r="B1198" s="288"/>
      <c r="C1198" s="288"/>
      <c r="D1198" s="288"/>
      <c r="E1198" s="288"/>
      <c r="F1198" s="288"/>
    </row>
    <row r="1199" spans="1:6" ht="12" customHeight="1">
      <c r="A1199" s="288">
        <v>2</v>
      </c>
      <c r="B1199" s="288"/>
      <c r="C1199" s="288"/>
      <c r="D1199" s="288"/>
      <c r="E1199" s="288"/>
      <c r="F1199" s="288"/>
    </row>
    <row r="1200" spans="1:6" ht="11.85" customHeight="1">
      <c r="A1200" s="47"/>
      <c r="B1200" s="297" t="s">
        <v>8029</v>
      </c>
      <c r="C1200" s="295"/>
      <c r="D1200" s="295"/>
      <c r="E1200" s="295"/>
      <c r="F1200" s="295"/>
    </row>
    <row r="1201" spans="1:6" ht="12" customHeight="1">
      <c r="A1201" s="17"/>
      <c r="B1201" s="17"/>
      <c r="C1201" s="17"/>
      <c r="D1201" s="17"/>
      <c r="E1201" s="17"/>
      <c r="F1201" s="17"/>
    </row>
    <row r="1202" spans="1:6" ht="12" customHeight="1">
      <c r="A1202" s="296" t="s">
        <v>381</v>
      </c>
      <c r="B1202" s="296" t="s">
        <v>390</v>
      </c>
      <c r="C1202" s="296" t="s">
        <v>8025</v>
      </c>
      <c r="D1202" s="296" t="s">
        <v>7651</v>
      </c>
      <c r="E1202" s="296" t="s">
        <v>7652</v>
      </c>
      <c r="F1202" s="296" t="s">
        <v>8026</v>
      </c>
    </row>
    <row r="1203" spans="1:6" ht="12" customHeight="1">
      <c r="A1203" s="288">
        <v>1</v>
      </c>
      <c r="B1203" s="288"/>
      <c r="C1203" s="288"/>
      <c r="D1203" s="288"/>
      <c r="E1203" s="288"/>
      <c r="F1203" s="288"/>
    </row>
    <row r="1204" spans="1:6" ht="12" customHeight="1">
      <c r="A1204" s="288">
        <v>2</v>
      </c>
      <c r="B1204" s="288"/>
      <c r="C1204" s="288"/>
      <c r="D1204" s="288"/>
      <c r="E1204" s="288"/>
      <c r="F1204" s="288"/>
    </row>
    <row r="1205" spans="1:6" ht="11.85" customHeight="1">
      <c r="A1205" s="47"/>
      <c r="B1205" s="297" t="s">
        <v>8029</v>
      </c>
      <c r="C1205" s="295"/>
      <c r="D1205" s="295"/>
      <c r="E1205" s="295"/>
      <c r="F1205" s="295"/>
    </row>
    <row r="1206" spans="1:6" ht="12" customHeight="1">
      <c r="A1206" s="17"/>
      <c r="B1206" s="17"/>
      <c r="C1206" s="17"/>
      <c r="D1206" s="17"/>
      <c r="E1206" s="17"/>
      <c r="F1206" s="17"/>
    </row>
    <row r="1207" spans="1:6" ht="12" customHeight="1">
      <c r="A1207" s="424" t="s">
        <v>8030</v>
      </c>
      <c r="B1207" s="424"/>
      <c r="C1207" s="17"/>
      <c r="D1207" s="17"/>
      <c r="E1207" s="17"/>
      <c r="F1207" s="17"/>
    </row>
    <row r="1208" spans="1:6" ht="12.45" customHeight="1">
      <c r="A1208" s="54"/>
      <c r="B1208" s="54"/>
      <c r="C1208" s="54"/>
      <c r="D1208" s="54"/>
      <c r="E1208" s="54"/>
      <c r="F1208" s="54"/>
    </row>
    <row r="1209" spans="1:6" ht="12" customHeight="1">
      <c r="A1209" s="296" t="s">
        <v>381</v>
      </c>
      <c r="B1209" s="296" t="s">
        <v>393</v>
      </c>
      <c r="C1209" s="296" t="s">
        <v>8025</v>
      </c>
      <c r="D1209" s="296" t="s">
        <v>7651</v>
      </c>
      <c r="E1209" s="296" t="s">
        <v>7652</v>
      </c>
      <c r="F1209" s="296" t="s">
        <v>8026</v>
      </c>
    </row>
    <row r="1210" spans="1:6" ht="12" customHeight="1">
      <c r="A1210" s="288">
        <v>1</v>
      </c>
      <c r="B1210" s="288"/>
      <c r="C1210" s="288"/>
      <c r="D1210" s="288"/>
      <c r="E1210" s="288"/>
      <c r="F1210" s="288"/>
    </row>
    <row r="1211" spans="1:6" ht="12" customHeight="1">
      <c r="A1211" s="288">
        <v>2</v>
      </c>
      <c r="B1211" s="288"/>
      <c r="C1211" s="288"/>
      <c r="D1211" s="288"/>
      <c r="E1211" s="288"/>
      <c r="F1211" s="288"/>
    </row>
    <row r="1212" spans="1:6" ht="11.85" customHeight="1">
      <c r="A1212" s="47"/>
      <c r="B1212" s="297" t="s">
        <v>8029</v>
      </c>
      <c r="C1212" s="295"/>
      <c r="D1212" s="295"/>
      <c r="E1212" s="295"/>
      <c r="F1212" s="295"/>
    </row>
    <row r="1213" spans="1:6" ht="12" customHeight="1">
      <c r="A1213" s="17"/>
      <c r="B1213" s="17"/>
      <c r="C1213" s="17"/>
      <c r="D1213" s="17"/>
      <c r="E1213" s="17"/>
      <c r="F1213" s="17"/>
    </row>
    <row r="1214" spans="1:6" ht="12" customHeight="1">
      <c r="A1214" s="17"/>
      <c r="B1214" s="17"/>
      <c r="C1214" s="17"/>
      <c r="D1214" s="17"/>
      <c r="E1214" s="17"/>
      <c r="F1214" s="17"/>
    </row>
    <row r="1215" spans="1:6" ht="12" customHeight="1">
      <c r="A1215" s="17"/>
      <c r="B1215" s="17"/>
      <c r="C1215" s="17"/>
      <c r="D1215" s="17"/>
      <c r="E1215" s="17"/>
      <c r="F1215" s="17"/>
    </row>
    <row r="1216" spans="1:6" ht="12" customHeight="1">
      <c r="A1216" s="17"/>
      <c r="B1216" s="17"/>
      <c r="C1216" s="17"/>
      <c r="D1216" s="17"/>
      <c r="E1216" s="17"/>
      <c r="F1216" s="17"/>
    </row>
    <row r="1217" spans="1:6" ht="12" customHeight="1">
      <c r="A1217" s="17"/>
      <c r="B1217" s="17"/>
      <c r="C1217" s="17"/>
      <c r="D1217" s="17"/>
      <c r="E1217" s="17"/>
      <c r="F1217" s="17"/>
    </row>
  </sheetData>
  <mergeCells count="6">
    <mergeCell ref="A1207:B1207"/>
    <mergeCell ref="D1:F1"/>
    <mergeCell ref="A1069:C1069"/>
    <mergeCell ref="A1092:B1092"/>
    <mergeCell ref="A1094:B1094"/>
    <mergeCell ref="A1193:B119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48E20-FE6D-4511-80DA-1E70E90B8BD1}">
  <dimension ref="A1:Q50"/>
  <sheetViews>
    <sheetView showGridLines="0" workbookViewId="0">
      <selection activeCell="A9" sqref="A9:H9"/>
    </sheetView>
  </sheetViews>
  <sheetFormatPr defaultRowHeight="14.4"/>
  <cols>
    <col min="1" max="1" width="3.21875" bestFit="1" customWidth="1"/>
    <col min="2" max="2" width="12.44140625" bestFit="1" customWidth="1"/>
    <col min="3" max="3" width="127.77734375" customWidth="1"/>
    <col min="4" max="4" width="12.5546875" bestFit="1" customWidth="1"/>
    <col min="5" max="5" width="5" bestFit="1" customWidth="1"/>
    <col min="6" max="6" width="13.21875" bestFit="1" customWidth="1"/>
    <col min="7" max="7" width="13.44140625" bestFit="1" customWidth="1"/>
    <col min="8" max="8" width="16.21875" customWidth="1"/>
    <col min="9" max="9" width="21" customWidth="1"/>
    <col min="10" max="10" width="16.21875" customWidth="1"/>
    <col min="11" max="11" width="21" customWidth="1"/>
    <col min="12" max="13" width="16.21875" customWidth="1"/>
    <col min="14" max="14" width="11.21875" bestFit="1" customWidth="1"/>
    <col min="15" max="15" width="15.21875" customWidth="1"/>
    <col min="16" max="16" width="11.21875" bestFit="1" customWidth="1"/>
    <col min="17" max="17" width="18.77734375" bestFit="1" customWidth="1"/>
  </cols>
  <sheetData>
    <row r="1" spans="1:17" ht="15" customHeight="1">
      <c r="A1" s="17"/>
      <c r="B1" s="17"/>
      <c r="C1" s="17"/>
      <c r="D1" s="17"/>
      <c r="E1" s="17"/>
      <c r="F1" s="17"/>
      <c r="G1" s="17"/>
      <c r="H1" s="17"/>
      <c r="I1" s="17"/>
      <c r="J1" s="17"/>
      <c r="K1" s="17"/>
      <c r="L1" s="17"/>
      <c r="M1" s="17"/>
      <c r="N1" s="17"/>
      <c r="O1" s="17"/>
      <c r="P1" s="17"/>
      <c r="Q1" s="17"/>
    </row>
    <row r="2" spans="1:17" ht="15" customHeight="1">
      <c r="A2" s="416" t="s">
        <v>311</v>
      </c>
      <c r="B2" s="416"/>
      <c r="C2" s="416"/>
      <c r="D2" s="416"/>
      <c r="E2" s="17"/>
      <c r="F2" s="17"/>
      <c r="G2" s="17"/>
      <c r="H2" s="17"/>
      <c r="I2" s="17"/>
      <c r="J2" s="17"/>
      <c r="K2" s="17"/>
      <c r="L2" s="17"/>
      <c r="M2" s="17"/>
      <c r="N2" s="17"/>
      <c r="O2" s="17"/>
      <c r="P2" s="33" t="s">
        <v>298</v>
      </c>
      <c r="Q2" s="34"/>
    </row>
    <row r="3" spans="1:17" ht="15" customHeight="1">
      <c r="A3" s="416" t="s">
        <v>334</v>
      </c>
      <c r="B3" s="416"/>
      <c r="C3" s="416"/>
      <c r="D3" s="17"/>
      <c r="E3" s="17"/>
      <c r="F3" s="17"/>
      <c r="G3" s="17"/>
      <c r="H3" s="17"/>
      <c r="I3" s="17"/>
      <c r="J3" s="17"/>
      <c r="K3" s="17"/>
      <c r="L3" s="17"/>
      <c r="M3" s="17"/>
      <c r="N3" s="17"/>
      <c r="O3" s="17"/>
      <c r="P3" s="33" t="s">
        <v>313</v>
      </c>
      <c r="Q3" s="34"/>
    </row>
    <row r="4" spans="1:17" ht="15" customHeight="1">
      <c r="A4" s="17"/>
      <c r="B4" s="17"/>
      <c r="C4" s="17"/>
      <c r="D4" s="17"/>
      <c r="E4" s="17"/>
      <c r="F4" s="17"/>
      <c r="G4" s="17"/>
      <c r="H4" s="17"/>
      <c r="I4" s="17"/>
      <c r="J4" s="17"/>
      <c r="K4" s="17"/>
      <c r="L4" s="17"/>
      <c r="M4" s="17"/>
      <c r="N4" s="17"/>
      <c r="O4" s="17"/>
      <c r="P4" s="17"/>
      <c r="Q4" s="17"/>
    </row>
    <row r="5" spans="1:17" ht="15" customHeight="1">
      <c r="A5" s="416" t="s">
        <v>335</v>
      </c>
      <c r="B5" s="416"/>
      <c r="C5" s="416"/>
      <c r="D5" s="416"/>
      <c r="E5" s="17"/>
      <c r="F5" s="17"/>
      <c r="G5" s="17"/>
      <c r="H5" s="17"/>
      <c r="I5" s="17"/>
      <c r="J5" s="17"/>
      <c r="K5" s="17"/>
      <c r="L5" s="17"/>
      <c r="M5" s="17"/>
      <c r="N5" s="17"/>
      <c r="O5" s="17"/>
      <c r="P5" s="17"/>
      <c r="Q5" s="17"/>
    </row>
    <row r="6" spans="1:17" ht="15" customHeight="1">
      <c r="A6" s="416" t="s">
        <v>336</v>
      </c>
      <c r="B6" s="416"/>
      <c r="C6" s="416"/>
      <c r="D6" s="416"/>
      <c r="E6" s="17"/>
      <c r="F6" s="17"/>
      <c r="G6" s="17"/>
      <c r="H6" s="17"/>
      <c r="I6" s="17"/>
      <c r="J6" s="17"/>
      <c r="K6" s="17"/>
      <c r="L6" s="17"/>
      <c r="M6" s="17"/>
      <c r="N6" s="17"/>
      <c r="O6" s="17"/>
      <c r="P6" s="17"/>
      <c r="Q6" s="17"/>
    </row>
    <row r="7" spans="1:17" ht="15" customHeight="1">
      <c r="A7" s="416" t="s">
        <v>315</v>
      </c>
      <c r="B7" s="416"/>
      <c r="C7" s="416"/>
      <c r="D7" s="416"/>
      <c r="E7" s="416"/>
      <c r="F7" s="416"/>
      <c r="G7" s="416"/>
      <c r="H7" s="416"/>
      <c r="I7" s="17"/>
      <c r="J7" s="17"/>
      <c r="K7" s="17"/>
      <c r="L7" s="17"/>
      <c r="M7" s="17"/>
      <c r="N7" s="17"/>
      <c r="O7" s="17"/>
      <c r="P7" s="17"/>
      <c r="Q7" s="17"/>
    </row>
    <row r="8" spans="1:17" ht="15" customHeight="1">
      <c r="A8" s="416" t="s">
        <v>316</v>
      </c>
      <c r="B8" s="416"/>
      <c r="C8" s="416"/>
      <c r="D8" s="416"/>
      <c r="E8" s="416"/>
      <c r="F8" s="416"/>
      <c r="G8" s="416"/>
      <c r="H8" s="416"/>
      <c r="I8" s="17"/>
      <c r="J8" s="17"/>
      <c r="K8" s="17"/>
      <c r="L8" s="17"/>
      <c r="M8" s="17"/>
      <c r="N8" s="17"/>
      <c r="O8" s="17"/>
      <c r="P8" s="17"/>
      <c r="Q8" s="17"/>
    </row>
    <row r="9" spans="1:17" ht="15" customHeight="1">
      <c r="A9" s="416" t="s">
        <v>337</v>
      </c>
      <c r="B9" s="416"/>
      <c r="C9" s="416"/>
      <c r="D9" s="416"/>
      <c r="E9" s="416"/>
      <c r="F9" s="416"/>
      <c r="G9" s="416"/>
      <c r="H9" s="416"/>
      <c r="I9" s="17"/>
      <c r="J9" s="17"/>
      <c r="K9" s="17"/>
      <c r="L9" s="17"/>
      <c r="M9" s="17"/>
      <c r="N9" s="17"/>
      <c r="O9" s="17"/>
      <c r="P9" s="17"/>
      <c r="Q9" s="17"/>
    </row>
    <row r="10" spans="1:17" ht="15" customHeight="1">
      <c r="A10" s="416" t="s">
        <v>338</v>
      </c>
      <c r="B10" s="416"/>
      <c r="C10" s="416"/>
      <c r="D10" s="416"/>
      <c r="E10" s="416"/>
      <c r="F10" s="416"/>
      <c r="G10" s="416"/>
      <c r="H10" s="416"/>
      <c r="I10" s="17"/>
      <c r="J10" s="17"/>
      <c r="K10" s="17"/>
      <c r="L10" s="17"/>
      <c r="M10" s="17"/>
      <c r="N10" s="17"/>
      <c r="O10" s="17"/>
      <c r="P10" s="17"/>
      <c r="Q10" s="17"/>
    </row>
    <row r="11" spans="1:17" ht="22.2" customHeight="1">
      <c r="A11" s="17"/>
      <c r="B11" s="17"/>
      <c r="C11" s="17"/>
      <c r="D11" s="17"/>
      <c r="E11" s="17"/>
      <c r="F11" s="17"/>
      <c r="G11" s="17"/>
      <c r="H11" s="417" t="s">
        <v>339</v>
      </c>
      <c r="I11" s="417"/>
      <c r="J11" s="417"/>
      <c r="K11" s="417"/>
      <c r="L11" s="417"/>
      <c r="M11" s="417"/>
      <c r="N11" s="17"/>
      <c r="O11" s="17"/>
      <c r="P11" s="17"/>
      <c r="Q11" s="17"/>
    </row>
    <row r="13" spans="1:17" ht="26.7" customHeight="1">
      <c r="A13" s="418"/>
      <c r="B13" s="419"/>
      <c r="C13" s="419"/>
      <c r="D13" s="419"/>
      <c r="E13" s="419"/>
      <c r="F13" s="420"/>
      <c r="G13" s="414" t="s">
        <v>340</v>
      </c>
      <c r="H13" s="415"/>
      <c r="I13" s="414" t="s">
        <v>341</v>
      </c>
      <c r="J13" s="415"/>
      <c r="K13" s="414" t="s">
        <v>342</v>
      </c>
      <c r="L13" s="415"/>
      <c r="M13" s="414" t="s">
        <v>343</v>
      </c>
      <c r="N13" s="415"/>
      <c r="O13" s="414" t="s">
        <v>344</v>
      </c>
      <c r="P13" s="415"/>
    </row>
    <row r="14" spans="1:17" ht="26.7" customHeight="1">
      <c r="A14" s="35" t="s">
        <v>283</v>
      </c>
      <c r="B14" s="35" t="s">
        <v>323</v>
      </c>
      <c r="C14" s="35" t="s">
        <v>324</v>
      </c>
      <c r="D14" s="35" t="s">
        <v>325</v>
      </c>
      <c r="E14" s="35" t="s">
        <v>318</v>
      </c>
      <c r="F14" s="35" t="s">
        <v>319</v>
      </c>
      <c r="G14" s="35" t="s">
        <v>327</v>
      </c>
      <c r="H14" s="35" t="s">
        <v>328</v>
      </c>
      <c r="I14" s="35" t="s">
        <v>327</v>
      </c>
      <c r="J14" s="35" t="s">
        <v>328</v>
      </c>
      <c r="K14" s="35" t="s">
        <v>327</v>
      </c>
      <c r="L14" s="35" t="s">
        <v>328</v>
      </c>
      <c r="M14" s="35" t="s">
        <v>327</v>
      </c>
      <c r="N14" s="35" t="s">
        <v>328</v>
      </c>
      <c r="O14" s="35" t="s">
        <v>327</v>
      </c>
      <c r="P14" s="35" t="s">
        <v>328</v>
      </c>
    </row>
    <row r="15" spans="1:17" ht="12.45" customHeight="1">
      <c r="A15" s="36"/>
      <c r="B15" s="36"/>
      <c r="C15" s="37"/>
      <c r="D15" s="36"/>
      <c r="E15" s="36"/>
      <c r="F15" s="36"/>
      <c r="G15" s="38"/>
      <c r="H15" s="38"/>
      <c r="I15" s="38"/>
      <c r="J15" s="38"/>
      <c r="K15" s="38"/>
      <c r="L15" s="38"/>
      <c r="M15" s="38"/>
      <c r="N15" s="38"/>
      <c r="O15" s="38"/>
      <c r="P15" s="38"/>
    </row>
    <row r="16" spans="1:17" ht="12.45" customHeight="1">
      <c r="A16" s="36"/>
      <c r="B16" s="36"/>
      <c r="C16" s="37"/>
      <c r="D16" s="36"/>
      <c r="E16" s="36"/>
      <c r="F16" s="36"/>
      <c r="G16" s="38"/>
      <c r="H16" s="38"/>
      <c r="I16" s="38"/>
      <c r="J16" s="38"/>
      <c r="K16" s="38"/>
      <c r="L16" s="38"/>
      <c r="M16" s="38"/>
      <c r="N16" s="38"/>
      <c r="O16" s="38"/>
      <c r="P16" s="38"/>
    </row>
    <row r="17" spans="1:16" ht="12.45" customHeight="1">
      <c r="A17" s="36"/>
      <c r="B17" s="36"/>
      <c r="C17" s="37"/>
      <c r="D17" s="36"/>
      <c r="E17" s="36"/>
      <c r="F17" s="36"/>
      <c r="G17" s="38"/>
      <c r="H17" s="38"/>
      <c r="I17" s="38"/>
      <c r="J17" s="38"/>
      <c r="K17" s="38"/>
      <c r="L17" s="38"/>
      <c r="M17" s="38"/>
      <c r="N17" s="38"/>
      <c r="O17" s="38"/>
      <c r="P17" s="38"/>
    </row>
    <row r="18" spans="1:16" ht="12.45" customHeight="1">
      <c r="A18" s="36"/>
      <c r="B18" s="36"/>
      <c r="C18" s="37"/>
      <c r="D18" s="36"/>
      <c r="E18" s="36"/>
      <c r="F18" s="36"/>
      <c r="G18" s="38"/>
      <c r="H18" s="38"/>
      <c r="I18" s="38"/>
      <c r="J18" s="38"/>
      <c r="K18" s="38"/>
      <c r="L18" s="38"/>
      <c r="M18" s="38"/>
      <c r="N18" s="38"/>
      <c r="O18" s="38"/>
      <c r="P18" s="38"/>
    </row>
    <row r="19" spans="1:16" ht="12.45" customHeight="1">
      <c r="A19" s="36"/>
      <c r="B19" s="36"/>
      <c r="C19" s="37"/>
      <c r="D19" s="36"/>
      <c r="E19" s="36"/>
      <c r="F19" s="36"/>
      <c r="G19" s="38"/>
      <c r="H19" s="38"/>
      <c r="I19" s="38"/>
      <c r="J19" s="38"/>
      <c r="K19" s="38"/>
      <c r="L19" s="38"/>
      <c r="M19" s="38"/>
      <c r="N19" s="38"/>
      <c r="O19" s="38"/>
      <c r="P19" s="38"/>
    </row>
    <row r="20" spans="1:16" ht="12.45" customHeight="1">
      <c r="A20" s="36"/>
      <c r="B20" s="36"/>
      <c r="C20" s="37"/>
      <c r="D20" s="36"/>
      <c r="E20" s="36"/>
      <c r="F20" s="36"/>
      <c r="G20" s="38"/>
      <c r="H20" s="38"/>
      <c r="I20" s="38"/>
      <c r="J20" s="38"/>
      <c r="K20" s="38"/>
      <c r="L20" s="38"/>
      <c r="M20" s="38"/>
      <c r="N20" s="38"/>
      <c r="O20" s="38"/>
      <c r="P20" s="38"/>
    </row>
    <row r="21" spans="1:16" ht="12.45" customHeight="1">
      <c r="A21" s="36"/>
      <c r="B21" s="36"/>
      <c r="C21" s="37"/>
      <c r="D21" s="36"/>
      <c r="E21" s="36"/>
      <c r="F21" s="36"/>
      <c r="G21" s="38"/>
      <c r="H21" s="38"/>
      <c r="I21" s="38"/>
      <c r="J21" s="38"/>
      <c r="K21" s="38"/>
      <c r="L21" s="38"/>
      <c r="M21" s="38"/>
      <c r="N21" s="38"/>
      <c r="O21" s="38"/>
      <c r="P21" s="38"/>
    </row>
    <row r="22" spans="1:16" ht="12.45" customHeight="1">
      <c r="A22" s="36"/>
      <c r="B22" s="36"/>
      <c r="C22" s="37"/>
      <c r="D22" s="36"/>
      <c r="E22" s="36"/>
      <c r="F22" s="36"/>
      <c r="G22" s="38"/>
      <c r="H22" s="38"/>
      <c r="I22" s="38"/>
      <c r="J22" s="38"/>
      <c r="K22" s="38"/>
      <c r="L22" s="38"/>
      <c r="M22" s="38"/>
      <c r="N22" s="38"/>
      <c r="O22" s="38"/>
      <c r="P22" s="38"/>
    </row>
    <row r="23" spans="1:16" ht="12.45" customHeight="1">
      <c r="A23" s="36"/>
      <c r="B23" s="36"/>
      <c r="C23" s="37"/>
      <c r="D23" s="36"/>
      <c r="E23" s="36"/>
      <c r="F23" s="36"/>
      <c r="G23" s="38"/>
      <c r="H23" s="38"/>
      <c r="I23" s="38"/>
      <c r="J23" s="38"/>
      <c r="K23" s="38"/>
      <c r="L23" s="38"/>
      <c r="M23" s="38"/>
      <c r="N23" s="38"/>
      <c r="O23" s="38"/>
      <c r="P23" s="38"/>
    </row>
    <row r="24" spans="1:16" ht="12.45" customHeight="1">
      <c r="A24" s="36"/>
      <c r="B24" s="36"/>
      <c r="C24" s="37"/>
      <c r="D24" s="36"/>
      <c r="E24" s="36"/>
      <c r="F24" s="36"/>
      <c r="G24" s="38"/>
      <c r="H24" s="38"/>
      <c r="I24" s="38"/>
      <c r="J24" s="38"/>
      <c r="K24" s="38"/>
      <c r="L24" s="38"/>
      <c r="M24" s="38"/>
      <c r="N24" s="38"/>
      <c r="O24" s="38"/>
      <c r="P24" s="38"/>
    </row>
    <row r="25" spans="1:16" ht="12.45" customHeight="1">
      <c r="A25" s="36"/>
      <c r="B25" s="36"/>
      <c r="C25" s="37"/>
      <c r="D25" s="36"/>
      <c r="E25" s="36"/>
      <c r="F25" s="36"/>
      <c r="G25" s="38"/>
      <c r="H25" s="38"/>
      <c r="I25" s="38"/>
      <c r="J25" s="38"/>
      <c r="K25" s="38"/>
      <c r="L25" s="38"/>
      <c r="M25" s="38"/>
      <c r="N25" s="38"/>
      <c r="O25" s="38"/>
      <c r="P25" s="38"/>
    </row>
    <row r="26" spans="1:16" ht="12.45" customHeight="1">
      <c r="A26" s="36"/>
      <c r="B26" s="36"/>
      <c r="C26" s="37"/>
      <c r="D26" s="36"/>
      <c r="E26" s="36"/>
      <c r="F26" s="36"/>
      <c r="G26" s="38"/>
      <c r="H26" s="38"/>
      <c r="I26" s="38"/>
      <c r="J26" s="38"/>
      <c r="K26" s="38"/>
      <c r="L26" s="38"/>
      <c r="M26" s="38"/>
      <c r="N26" s="38"/>
      <c r="O26" s="38"/>
      <c r="P26" s="38"/>
    </row>
    <row r="27" spans="1:16" ht="12.45" customHeight="1">
      <c r="A27" s="36"/>
      <c r="B27" s="36"/>
      <c r="C27" s="37"/>
      <c r="D27" s="36"/>
      <c r="E27" s="36"/>
      <c r="F27" s="36"/>
      <c r="G27" s="38"/>
      <c r="H27" s="38"/>
      <c r="I27" s="38"/>
      <c r="J27" s="38"/>
      <c r="K27" s="38"/>
      <c r="L27" s="38"/>
      <c r="M27" s="38"/>
      <c r="N27" s="38"/>
      <c r="O27" s="38"/>
      <c r="P27" s="38"/>
    </row>
    <row r="28" spans="1:16" ht="12.45" customHeight="1">
      <c r="A28" s="36"/>
      <c r="B28" s="36"/>
      <c r="C28" s="37"/>
      <c r="D28" s="36"/>
      <c r="E28" s="36"/>
      <c r="F28" s="36"/>
      <c r="G28" s="38"/>
      <c r="H28" s="38"/>
      <c r="I28" s="38"/>
      <c r="J28" s="38"/>
      <c r="K28" s="38"/>
      <c r="L28" s="38"/>
      <c r="M28" s="38"/>
      <c r="N28" s="38"/>
      <c r="O28" s="38"/>
      <c r="P28" s="38"/>
    </row>
    <row r="29" spans="1:16" ht="12.45" customHeight="1">
      <c r="A29" s="36"/>
      <c r="B29" s="36"/>
      <c r="C29" s="37"/>
      <c r="D29" s="36"/>
      <c r="E29" s="36"/>
      <c r="F29" s="36"/>
      <c r="G29" s="38"/>
      <c r="H29" s="38"/>
      <c r="I29" s="38"/>
      <c r="J29" s="38"/>
      <c r="K29" s="38"/>
      <c r="L29" s="38"/>
      <c r="M29" s="38"/>
      <c r="N29" s="38"/>
      <c r="O29" s="38"/>
      <c r="P29" s="38"/>
    </row>
    <row r="30" spans="1:16" ht="12.45" customHeight="1">
      <c r="A30" s="36"/>
      <c r="B30" s="36"/>
      <c r="C30" s="37"/>
      <c r="D30" s="36"/>
      <c r="E30" s="36"/>
      <c r="F30" s="36"/>
      <c r="G30" s="38"/>
      <c r="H30" s="38"/>
      <c r="I30" s="38"/>
      <c r="J30" s="38"/>
      <c r="K30" s="38"/>
      <c r="L30" s="38"/>
      <c r="M30" s="38"/>
      <c r="N30" s="38"/>
      <c r="O30" s="38"/>
      <c r="P30" s="38"/>
    </row>
    <row r="31" spans="1:16" ht="12.45" customHeight="1">
      <c r="A31" s="36"/>
      <c r="B31" s="36"/>
      <c r="C31" s="37"/>
      <c r="D31" s="36"/>
      <c r="E31" s="36"/>
      <c r="F31" s="36"/>
      <c r="G31" s="38"/>
      <c r="H31" s="38"/>
      <c r="I31" s="38"/>
      <c r="J31" s="38"/>
      <c r="K31" s="38"/>
      <c r="L31" s="38"/>
      <c r="M31" s="38"/>
      <c r="N31" s="38"/>
      <c r="O31" s="38"/>
      <c r="P31" s="38"/>
    </row>
    <row r="32" spans="1:16" ht="12.45" customHeight="1">
      <c r="A32" s="36"/>
      <c r="B32" s="36"/>
      <c r="C32" s="37"/>
      <c r="D32" s="36"/>
      <c r="E32" s="36"/>
      <c r="F32" s="36"/>
      <c r="G32" s="38"/>
      <c r="H32" s="38"/>
      <c r="I32" s="38"/>
      <c r="J32" s="38"/>
      <c r="K32" s="38"/>
      <c r="L32" s="38"/>
      <c r="M32" s="38"/>
      <c r="N32" s="38"/>
      <c r="O32" s="38"/>
      <c r="P32" s="38"/>
    </row>
    <row r="33" spans="1:16" ht="12.45" customHeight="1">
      <c r="A33" s="36"/>
      <c r="B33" s="36"/>
      <c r="C33" s="37"/>
      <c r="D33" s="36"/>
      <c r="E33" s="36"/>
      <c r="F33" s="36"/>
      <c r="G33" s="38"/>
      <c r="H33" s="38"/>
      <c r="I33" s="38"/>
      <c r="J33" s="38"/>
      <c r="K33" s="38"/>
      <c r="L33" s="38"/>
      <c r="M33" s="38"/>
      <c r="N33" s="38"/>
      <c r="O33" s="38"/>
      <c r="P33" s="38"/>
    </row>
    <row r="34" spans="1:16" ht="12.45" customHeight="1">
      <c r="A34" s="36"/>
      <c r="B34" s="36"/>
      <c r="C34" s="37"/>
      <c r="D34" s="36"/>
      <c r="E34" s="36"/>
      <c r="F34" s="36"/>
      <c r="G34" s="38"/>
      <c r="H34" s="38"/>
      <c r="I34" s="38"/>
      <c r="J34" s="38"/>
      <c r="K34" s="38"/>
      <c r="L34" s="38"/>
      <c r="M34" s="38"/>
      <c r="N34" s="38"/>
      <c r="O34" s="38"/>
      <c r="P34" s="38"/>
    </row>
    <row r="35" spans="1:16" ht="12.45" customHeight="1">
      <c r="A35" s="36"/>
      <c r="B35" s="36"/>
      <c r="C35" s="37"/>
      <c r="D35" s="36"/>
      <c r="E35" s="36"/>
      <c r="F35" s="36"/>
      <c r="G35" s="38"/>
      <c r="H35" s="38"/>
      <c r="I35" s="38"/>
      <c r="J35" s="38"/>
      <c r="K35" s="38"/>
      <c r="L35" s="38"/>
      <c r="M35" s="38"/>
      <c r="N35" s="38"/>
      <c r="O35" s="38"/>
      <c r="P35" s="38"/>
    </row>
    <row r="36" spans="1:16" ht="12.45" customHeight="1">
      <c r="A36" s="36"/>
      <c r="B36" s="36"/>
      <c r="C36" s="37"/>
      <c r="D36" s="36"/>
      <c r="E36" s="36"/>
      <c r="F36" s="36"/>
      <c r="G36" s="38"/>
      <c r="H36" s="38"/>
      <c r="I36" s="38"/>
      <c r="J36" s="38"/>
      <c r="K36" s="38"/>
      <c r="L36" s="38"/>
      <c r="M36" s="38"/>
      <c r="N36" s="38"/>
      <c r="O36" s="38"/>
      <c r="P36" s="38"/>
    </row>
    <row r="37" spans="1:16" ht="12.45" customHeight="1">
      <c r="A37" s="36"/>
      <c r="B37" s="36"/>
      <c r="C37" s="37"/>
      <c r="D37" s="36"/>
      <c r="E37" s="36"/>
      <c r="F37" s="36"/>
      <c r="G37" s="38"/>
      <c r="H37" s="38"/>
      <c r="I37" s="38"/>
      <c r="J37" s="38"/>
      <c r="K37" s="38"/>
      <c r="L37" s="38"/>
      <c r="M37" s="38"/>
      <c r="N37" s="38"/>
      <c r="O37" s="38"/>
      <c r="P37" s="38"/>
    </row>
    <row r="38" spans="1:16" ht="12.45" customHeight="1">
      <c r="A38" s="36"/>
      <c r="B38" s="36"/>
      <c r="C38" s="37"/>
      <c r="D38" s="36"/>
      <c r="E38" s="36"/>
      <c r="F38" s="36"/>
      <c r="G38" s="38"/>
      <c r="H38" s="38"/>
      <c r="I38" s="38"/>
      <c r="J38" s="38"/>
      <c r="K38" s="38"/>
      <c r="L38" s="38"/>
      <c r="M38" s="38"/>
      <c r="N38" s="38"/>
      <c r="O38" s="38"/>
      <c r="P38" s="38"/>
    </row>
    <row r="39" spans="1:16" ht="12.45" customHeight="1">
      <c r="A39" s="36"/>
      <c r="B39" s="36"/>
      <c r="C39" s="37"/>
      <c r="D39" s="36"/>
      <c r="E39" s="36"/>
      <c r="F39" s="36"/>
      <c r="G39" s="38"/>
      <c r="H39" s="38"/>
      <c r="I39" s="38"/>
      <c r="J39" s="38"/>
      <c r="K39" s="38"/>
      <c r="L39" s="38"/>
      <c r="M39" s="38"/>
      <c r="N39" s="38"/>
      <c r="O39" s="38"/>
      <c r="P39" s="38"/>
    </row>
    <row r="40" spans="1:16" ht="12.45" customHeight="1">
      <c r="A40" s="36"/>
      <c r="B40" s="36"/>
      <c r="C40" s="37"/>
      <c r="D40" s="36"/>
      <c r="E40" s="36"/>
      <c r="F40" s="36"/>
      <c r="G40" s="38"/>
      <c r="H40" s="38"/>
      <c r="I40" s="38"/>
      <c r="J40" s="38"/>
      <c r="K40" s="38"/>
      <c r="L40" s="38"/>
      <c r="M40" s="38"/>
      <c r="N40" s="38"/>
      <c r="O40" s="38"/>
      <c r="P40" s="38"/>
    </row>
    <row r="41" spans="1:16" ht="12.45" customHeight="1">
      <c r="A41" s="36"/>
      <c r="B41" s="36"/>
      <c r="C41" s="37"/>
      <c r="D41" s="36"/>
      <c r="E41" s="36"/>
      <c r="F41" s="36"/>
      <c r="G41" s="38"/>
      <c r="H41" s="38"/>
      <c r="I41" s="38"/>
      <c r="J41" s="38"/>
      <c r="K41" s="38"/>
      <c r="L41" s="38"/>
      <c r="M41" s="38"/>
      <c r="N41" s="38"/>
      <c r="O41" s="38"/>
      <c r="P41" s="38"/>
    </row>
    <row r="42" spans="1:16" ht="12.45" customHeight="1">
      <c r="A42" s="36"/>
      <c r="B42" s="36"/>
      <c r="C42" s="37"/>
      <c r="D42" s="36"/>
      <c r="E42" s="36"/>
      <c r="F42" s="36"/>
      <c r="G42" s="38"/>
      <c r="H42" s="38"/>
      <c r="I42" s="38"/>
      <c r="J42" s="38"/>
      <c r="K42" s="38"/>
      <c r="L42" s="38"/>
      <c r="M42" s="38"/>
      <c r="N42" s="38"/>
      <c r="O42" s="38"/>
      <c r="P42" s="38"/>
    </row>
    <row r="43" spans="1:16" ht="12.45" customHeight="1">
      <c r="A43" s="36"/>
      <c r="B43" s="36"/>
      <c r="C43" s="37"/>
      <c r="D43" s="36"/>
      <c r="E43" s="36"/>
      <c r="F43" s="36"/>
      <c r="G43" s="38"/>
      <c r="H43" s="38"/>
      <c r="I43" s="38"/>
      <c r="J43" s="38"/>
      <c r="K43" s="38"/>
      <c r="L43" s="38"/>
      <c r="M43" s="38"/>
      <c r="N43" s="38"/>
      <c r="O43" s="38"/>
      <c r="P43" s="38"/>
    </row>
    <row r="44" spans="1:16" ht="12.45" customHeight="1">
      <c r="A44" s="36"/>
      <c r="B44" s="36"/>
      <c r="C44" s="37"/>
      <c r="D44" s="36"/>
      <c r="E44" s="36"/>
      <c r="F44" s="36"/>
      <c r="G44" s="38"/>
      <c r="H44" s="38"/>
      <c r="I44" s="38"/>
      <c r="J44" s="38"/>
      <c r="K44" s="38"/>
      <c r="L44" s="38"/>
      <c r="M44" s="38"/>
      <c r="N44" s="38"/>
      <c r="O44" s="38"/>
      <c r="P44" s="38"/>
    </row>
    <row r="45" spans="1:16" ht="12.45" customHeight="1">
      <c r="A45" s="36"/>
      <c r="B45" s="36"/>
      <c r="C45" s="37"/>
      <c r="D45" s="36"/>
      <c r="E45" s="36"/>
      <c r="F45" s="36"/>
      <c r="G45" s="38"/>
      <c r="H45" s="38"/>
      <c r="I45" s="38"/>
      <c r="J45" s="38"/>
      <c r="K45" s="38"/>
      <c r="L45" s="38"/>
      <c r="M45" s="38"/>
      <c r="N45" s="38"/>
      <c r="O45" s="38"/>
      <c r="P45" s="38"/>
    </row>
    <row r="46" spans="1:16" ht="12.45" customHeight="1">
      <c r="A46" s="36"/>
      <c r="B46" s="36"/>
      <c r="C46" s="37"/>
      <c r="D46" s="36"/>
      <c r="E46" s="36"/>
      <c r="F46" s="36"/>
      <c r="G46" s="38"/>
      <c r="H46" s="38"/>
      <c r="I46" s="38"/>
      <c r="J46" s="38"/>
      <c r="K46" s="38"/>
      <c r="L46" s="38"/>
      <c r="M46" s="38"/>
      <c r="N46" s="38"/>
      <c r="O46" s="38"/>
      <c r="P46" s="38"/>
    </row>
    <row r="47" spans="1:16" ht="12.45" customHeight="1">
      <c r="A47" s="36"/>
      <c r="B47" s="36"/>
      <c r="C47" s="37"/>
      <c r="D47" s="36"/>
      <c r="E47" s="36"/>
      <c r="F47" s="36"/>
      <c r="G47" s="38"/>
      <c r="H47" s="38"/>
      <c r="I47" s="38"/>
      <c r="J47" s="38"/>
      <c r="K47" s="38"/>
      <c r="L47" s="38"/>
      <c r="M47" s="38"/>
      <c r="N47" s="38"/>
      <c r="O47" s="38"/>
      <c r="P47" s="38"/>
    </row>
    <row r="48" spans="1:16" ht="12.45" customHeight="1">
      <c r="A48" s="36"/>
      <c r="B48" s="36"/>
      <c r="C48" s="37"/>
      <c r="D48" s="36"/>
      <c r="E48" s="36"/>
      <c r="F48" s="36"/>
      <c r="G48" s="38"/>
      <c r="H48" s="38"/>
      <c r="I48" s="38"/>
      <c r="J48" s="38"/>
      <c r="K48" s="38"/>
      <c r="L48" s="38"/>
      <c r="M48" s="38"/>
      <c r="N48" s="38"/>
      <c r="O48" s="38"/>
      <c r="P48" s="38"/>
    </row>
    <row r="49" spans="1:16" ht="12.45" customHeight="1">
      <c r="A49" s="36"/>
      <c r="B49" s="36"/>
      <c r="C49" s="37"/>
      <c r="D49" s="36"/>
      <c r="E49" s="36"/>
      <c r="F49" s="36"/>
      <c r="G49" s="38"/>
      <c r="H49" s="38"/>
      <c r="I49" s="38"/>
      <c r="J49" s="38"/>
      <c r="K49" s="38"/>
      <c r="L49" s="38"/>
      <c r="M49" s="38"/>
      <c r="N49" s="38"/>
      <c r="O49" s="38"/>
      <c r="P49" s="38"/>
    </row>
    <row r="50" spans="1:16" ht="12.45" customHeight="1">
      <c r="A50" s="39"/>
      <c r="B50" s="39"/>
      <c r="C50" s="39"/>
      <c r="D50" s="39"/>
      <c r="E50" s="40"/>
      <c r="F50" s="41" t="s">
        <v>345</v>
      </c>
      <c r="G50" s="42"/>
      <c r="H50" s="42"/>
      <c r="I50" s="42"/>
      <c r="J50" s="42"/>
      <c r="K50" s="42"/>
      <c r="L50" s="42"/>
      <c r="M50" s="42"/>
      <c r="N50" s="42"/>
      <c r="O50" s="42"/>
      <c r="P50" s="42"/>
    </row>
  </sheetData>
  <mergeCells count="15">
    <mergeCell ref="A8:H8"/>
    <mergeCell ref="A2:D2"/>
    <mergeCell ref="A3:C3"/>
    <mergeCell ref="A5:D5"/>
    <mergeCell ref="A6:D6"/>
    <mergeCell ref="A7:H7"/>
    <mergeCell ref="O13:P13"/>
    <mergeCell ref="A9:H9"/>
    <mergeCell ref="A10:H10"/>
    <mergeCell ref="H11:M11"/>
    <mergeCell ref="A13:F13"/>
    <mergeCell ref="G13:H13"/>
    <mergeCell ref="I13:J13"/>
    <mergeCell ref="K13:L13"/>
    <mergeCell ref="M13:N13"/>
  </mergeCell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46BF-3D34-49AA-A503-87B1BA458461}">
  <dimension ref="A1:A59"/>
  <sheetViews>
    <sheetView workbookViewId="0">
      <selection activeCell="P14" sqref="P14"/>
    </sheetView>
  </sheetViews>
  <sheetFormatPr defaultRowHeight="14.4"/>
  <sheetData>
    <row r="1" spans="1:1">
      <c r="A1" t="s">
        <v>9057</v>
      </c>
    </row>
    <row r="2" spans="1:1">
      <c r="A2" t="s">
        <v>9058</v>
      </c>
    </row>
    <row r="3" spans="1:1">
      <c r="A3" t="s">
        <v>9059</v>
      </c>
    </row>
    <row r="5" spans="1:1">
      <c r="A5" t="s">
        <v>9060</v>
      </c>
    </row>
    <row r="7" spans="1:1">
      <c r="A7" t="s">
        <v>9061</v>
      </c>
    </row>
    <row r="8" spans="1:1">
      <c r="A8" t="s">
        <v>9062</v>
      </c>
    </row>
    <row r="9" spans="1:1">
      <c r="A9" t="s">
        <v>9063</v>
      </c>
    </row>
    <row r="10" spans="1:1">
      <c r="A10" t="s">
        <v>9064</v>
      </c>
    </row>
    <row r="12" spans="1:1">
      <c r="A12" t="s">
        <v>9065</v>
      </c>
    </row>
    <row r="13" spans="1:1">
      <c r="A13" t="s">
        <v>9066</v>
      </c>
    </row>
    <row r="14" spans="1:1">
      <c r="A14" t="s">
        <v>9067</v>
      </c>
    </row>
    <row r="16" spans="1:1">
      <c r="A16" t="s">
        <v>8906</v>
      </c>
    </row>
    <row r="22" spans="1:1">
      <c r="A22" t="s">
        <v>9068</v>
      </c>
    </row>
    <row r="23" spans="1:1">
      <c r="A23" t="s">
        <v>9069</v>
      </c>
    </row>
    <row r="24" spans="1:1">
      <c r="A24" t="s">
        <v>9070</v>
      </c>
    </row>
    <row r="26" spans="1:1">
      <c r="A26" t="s">
        <v>9060</v>
      </c>
    </row>
    <row r="31" spans="1:1">
      <c r="A31" t="s">
        <v>8431</v>
      </c>
    </row>
    <row r="36" spans="1:1">
      <c r="A36" t="s">
        <v>9071</v>
      </c>
    </row>
    <row r="38" spans="1:1">
      <c r="A38" t="s">
        <v>9072</v>
      </c>
    </row>
    <row r="41" spans="1:1">
      <c r="A41" t="s">
        <v>9073</v>
      </c>
    </row>
    <row r="42" spans="1:1">
      <c r="A42" t="s">
        <v>9074</v>
      </c>
    </row>
    <row r="44" spans="1:1">
      <c r="A44" t="s">
        <v>9075</v>
      </c>
    </row>
    <row r="45" spans="1:1">
      <c r="A45" t="s">
        <v>9076</v>
      </c>
    </row>
    <row r="48" spans="1:1">
      <c r="A48" t="s">
        <v>9077</v>
      </c>
    </row>
    <row r="50" spans="1:1">
      <c r="A50" t="s">
        <v>9075</v>
      </c>
    </row>
    <row r="51" spans="1:1">
      <c r="A51" t="s">
        <v>9078</v>
      </c>
    </row>
    <row r="52" spans="1:1">
      <c r="A52" t="s">
        <v>9079</v>
      </c>
    </row>
    <row r="55" spans="1:1">
      <c r="A55" t="s">
        <v>9080</v>
      </c>
    </row>
    <row r="57" spans="1:1">
      <c r="A57" t="s">
        <v>9075</v>
      </c>
    </row>
    <row r="58" spans="1:1">
      <c r="A58" t="s">
        <v>9081</v>
      </c>
    </row>
    <row r="59" spans="1:1">
      <c r="A59" t="s">
        <v>9082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C82D6-9F4F-4D42-9732-4FFA42136173}">
  <dimension ref="A1:A36"/>
  <sheetViews>
    <sheetView workbookViewId="0">
      <selection activeCell="P11" sqref="P11"/>
    </sheetView>
  </sheetViews>
  <sheetFormatPr defaultRowHeight="14.4"/>
  <sheetData>
    <row r="1" spans="1:1">
      <c r="A1" t="s">
        <v>9677</v>
      </c>
    </row>
    <row r="2" spans="1:1">
      <c r="A2" t="s">
        <v>9678</v>
      </c>
    </row>
    <row r="3" spans="1:1">
      <c r="A3" t="s">
        <v>9679</v>
      </c>
    </row>
    <row r="5" spans="1:1">
      <c r="A5" t="s">
        <v>9680</v>
      </c>
    </row>
    <row r="7" spans="1:1">
      <c r="A7" t="s">
        <v>9061</v>
      </c>
    </row>
    <row r="8" spans="1:1">
      <c r="A8" t="s">
        <v>9062</v>
      </c>
    </row>
    <row r="9" spans="1:1">
      <c r="A9" t="s">
        <v>9063</v>
      </c>
    </row>
    <row r="10" spans="1:1">
      <c r="A10" t="s">
        <v>9064</v>
      </c>
    </row>
    <row r="12" spans="1:1">
      <c r="A12" t="s">
        <v>9065</v>
      </c>
    </row>
    <row r="13" spans="1:1">
      <c r="A13" t="s">
        <v>9066</v>
      </c>
    </row>
    <row r="14" spans="1:1">
      <c r="A14" t="s">
        <v>9067</v>
      </c>
    </row>
    <row r="16" spans="1:1">
      <c r="A16" t="s">
        <v>8906</v>
      </c>
    </row>
    <row r="20" spans="1:1">
      <c r="A20" t="s">
        <v>8640</v>
      </c>
    </row>
    <row r="21" spans="1:1">
      <c r="A21" t="s">
        <v>9087</v>
      </c>
    </row>
    <row r="23" spans="1:1">
      <c r="A23" t="s">
        <v>9681</v>
      </c>
    </row>
    <row r="24" spans="1:1">
      <c r="A24" t="s">
        <v>9070</v>
      </c>
    </row>
    <row r="26" spans="1:1">
      <c r="A26" t="s">
        <v>9680</v>
      </c>
    </row>
    <row r="31" spans="1:1">
      <c r="A31" t="s">
        <v>9682</v>
      </c>
    </row>
    <row r="36" spans="1:1">
      <c r="A36" t="s">
        <v>9682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7566-B35A-407D-ACAF-96B183FB8F8D}">
  <dimension ref="A1:A90"/>
  <sheetViews>
    <sheetView workbookViewId="0">
      <selection activeCell="N23" sqref="N23"/>
    </sheetView>
  </sheetViews>
  <sheetFormatPr defaultRowHeight="14.4"/>
  <sheetData>
    <row r="1" spans="1:1">
      <c r="A1" t="s">
        <v>9083</v>
      </c>
    </row>
    <row r="2" spans="1:1">
      <c r="A2" t="s">
        <v>9084</v>
      </c>
    </row>
    <row r="3" spans="1:1">
      <c r="A3" t="s">
        <v>9070</v>
      </c>
    </row>
    <row r="5" spans="1:1">
      <c r="A5" t="s">
        <v>9085</v>
      </c>
    </row>
    <row r="7" spans="1:1">
      <c r="A7" t="s">
        <v>9061</v>
      </c>
    </row>
    <row r="8" spans="1:1">
      <c r="A8" t="s">
        <v>9062</v>
      </c>
    </row>
    <row r="9" spans="1:1">
      <c r="A9" t="s">
        <v>9063</v>
      </c>
    </row>
    <row r="10" spans="1:1">
      <c r="A10" t="s">
        <v>9064</v>
      </c>
    </row>
    <row r="12" spans="1:1">
      <c r="A12" t="s">
        <v>9065</v>
      </c>
    </row>
    <row r="13" spans="1:1">
      <c r="A13" t="s">
        <v>9066</v>
      </c>
    </row>
    <row r="14" spans="1:1">
      <c r="A14" t="s">
        <v>9067</v>
      </c>
    </row>
    <row r="16" spans="1:1">
      <c r="A16" t="s">
        <v>8906</v>
      </c>
    </row>
    <row r="21" spans="1:1">
      <c r="A21" t="s">
        <v>8640</v>
      </c>
    </row>
    <row r="22" spans="1:1">
      <c r="A22" t="s">
        <v>9083</v>
      </c>
    </row>
    <row r="24" spans="1:1">
      <c r="A24" t="s">
        <v>9086</v>
      </c>
    </row>
    <row r="25" spans="1:1">
      <c r="A25" t="s">
        <v>9070</v>
      </c>
    </row>
    <row r="27" spans="1:1">
      <c r="A27" t="s">
        <v>9085</v>
      </c>
    </row>
    <row r="33" spans="1:1">
      <c r="A33" t="s">
        <v>8640</v>
      </c>
    </row>
    <row r="34" spans="1:1">
      <c r="A34" t="s">
        <v>9087</v>
      </c>
    </row>
    <row r="35" spans="1:1">
      <c r="A35" t="s">
        <v>9088</v>
      </c>
    </row>
    <row r="36" spans="1:1">
      <c r="A36" t="s">
        <v>9070</v>
      </c>
    </row>
    <row r="38" spans="1:1">
      <c r="A38" t="s">
        <v>9085</v>
      </c>
    </row>
    <row r="43" spans="1:1">
      <c r="A43" t="s">
        <v>8906</v>
      </c>
    </row>
    <row r="45" spans="1:1">
      <c r="A45" t="s">
        <v>9083</v>
      </c>
    </row>
    <row r="46" spans="1:1">
      <c r="A46" t="s">
        <v>9089</v>
      </c>
    </row>
    <row r="47" spans="1:1">
      <c r="A47" t="s">
        <v>9070</v>
      </c>
    </row>
    <row r="49" spans="1:1">
      <c r="A49" t="s">
        <v>9085</v>
      </c>
    </row>
    <row r="54" spans="1:1">
      <c r="A54" t="s">
        <v>8906</v>
      </c>
    </row>
    <row r="56" spans="1:1">
      <c r="A56" t="s">
        <v>8640</v>
      </c>
    </row>
    <row r="57" spans="1:1">
      <c r="A57" t="s">
        <v>9090</v>
      </c>
    </row>
    <row r="59" spans="1:1">
      <c r="A59" t="s">
        <v>9091</v>
      </c>
    </row>
    <row r="60" spans="1:1">
      <c r="A60" t="s">
        <v>9070</v>
      </c>
    </row>
    <row r="63" spans="1:1">
      <c r="A63" t="s">
        <v>9085</v>
      </c>
    </row>
    <row r="66" spans="1:1">
      <c r="A66" t="s">
        <v>9092</v>
      </c>
    </row>
    <row r="69" spans="1:1">
      <c r="A69" t="s">
        <v>9093</v>
      </c>
    </row>
    <row r="72" spans="1:1">
      <c r="A72" t="s">
        <v>9073</v>
      </c>
    </row>
    <row r="73" spans="1:1">
      <c r="A73" t="s">
        <v>9074</v>
      </c>
    </row>
    <row r="75" spans="1:1">
      <c r="A75" t="s">
        <v>9075</v>
      </c>
    </row>
    <row r="76" spans="1:1">
      <c r="A76" t="s">
        <v>9076</v>
      </c>
    </row>
    <row r="79" spans="1:1">
      <c r="A79" t="s">
        <v>9077</v>
      </c>
    </row>
    <row r="81" spans="1:1">
      <c r="A81" t="s">
        <v>9075</v>
      </c>
    </row>
    <row r="82" spans="1:1">
      <c r="A82" t="s">
        <v>9078</v>
      </c>
    </row>
    <row r="83" spans="1:1">
      <c r="A83" t="s">
        <v>9079</v>
      </c>
    </row>
    <row r="86" spans="1:1">
      <c r="A86" t="s">
        <v>9080</v>
      </c>
    </row>
    <row r="88" spans="1:1">
      <c r="A88" t="s">
        <v>9075</v>
      </c>
    </row>
    <row r="89" spans="1:1">
      <c r="A89" t="s">
        <v>9081</v>
      </c>
    </row>
    <row r="90" spans="1:1">
      <c r="A90" t="s">
        <v>9082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CC3E3-F0B8-4CF8-8FAA-075EDD32080F}">
  <dimension ref="A1"/>
  <sheetViews>
    <sheetView workbookViewId="0"/>
  </sheetViews>
  <sheetFormatPr defaultRowHeight="14.4"/>
  <sheetData>
    <row r="1" spans="1:1">
      <c r="A1" t="s">
        <v>9683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6745-AC6F-4641-ADD7-71B74495BA29}">
  <dimension ref="A1:O33"/>
  <sheetViews>
    <sheetView showGridLines="0" topLeftCell="A13" workbookViewId="0">
      <selection activeCell="F35" sqref="F35"/>
    </sheetView>
  </sheetViews>
  <sheetFormatPr defaultRowHeight="14.4"/>
  <cols>
    <col min="1" max="2" width="11.44140625" customWidth="1"/>
    <col min="3" max="3" width="17.5546875" customWidth="1"/>
    <col min="4" max="4" width="20.21875" customWidth="1"/>
    <col min="5" max="5" width="18.77734375" customWidth="1"/>
    <col min="6" max="6" width="21.5546875" customWidth="1"/>
    <col min="7" max="7" width="17.5546875" customWidth="1"/>
    <col min="8" max="8" width="14.77734375" customWidth="1"/>
    <col min="9" max="9" width="31.21875" customWidth="1"/>
    <col min="10" max="11" width="20.21875" customWidth="1"/>
    <col min="12" max="12" width="8.21875" customWidth="1"/>
    <col min="13" max="13" width="23" customWidth="1"/>
    <col min="14" max="14" width="13.5546875" customWidth="1"/>
    <col min="15" max="15" width="33.77734375" customWidth="1"/>
  </cols>
  <sheetData>
    <row r="1" spans="1:15" ht="31.95" customHeight="1">
      <c r="A1" s="424" t="s">
        <v>346</v>
      </c>
      <c r="B1" s="424"/>
      <c r="C1" s="424"/>
      <c r="D1" s="18"/>
      <c r="E1" s="18"/>
      <c r="F1" s="18"/>
      <c r="G1" s="18"/>
      <c r="H1" s="18"/>
      <c r="I1" s="18"/>
      <c r="J1" s="18"/>
      <c r="K1" s="18"/>
      <c r="L1" s="18"/>
      <c r="M1" s="18"/>
      <c r="N1" s="18"/>
      <c r="O1" s="18"/>
    </row>
    <row r="2" spans="1:15" ht="31.35" customHeight="1">
      <c r="A2" s="425" t="s">
        <v>334</v>
      </c>
      <c r="B2" s="425"/>
      <c r="C2" s="17"/>
      <c r="D2" s="18"/>
      <c r="E2" s="18"/>
      <c r="F2" s="18"/>
      <c r="G2" s="18"/>
      <c r="H2" s="18"/>
      <c r="I2" s="18"/>
      <c r="J2" s="18"/>
      <c r="K2" s="18"/>
      <c r="L2" s="18"/>
      <c r="M2" s="18"/>
      <c r="N2" s="18"/>
      <c r="O2" s="18"/>
    </row>
    <row r="3" spans="1:15" ht="31.35" customHeight="1">
      <c r="A3" s="17"/>
      <c r="B3" s="18"/>
      <c r="C3" s="18"/>
      <c r="D3" s="18"/>
      <c r="E3" s="18"/>
      <c r="F3" s="18"/>
      <c r="G3" s="18"/>
      <c r="H3" s="18"/>
      <c r="I3" s="18"/>
      <c r="J3" s="18"/>
      <c r="K3" s="18"/>
      <c r="L3" s="18"/>
      <c r="M3" s="18"/>
      <c r="N3" s="18"/>
      <c r="O3" s="18"/>
    </row>
    <row r="4" spans="1:15" ht="31.35" customHeight="1">
      <c r="A4" s="17"/>
      <c r="B4" s="18"/>
      <c r="C4" s="18"/>
      <c r="D4" s="18"/>
      <c r="E4" s="18"/>
      <c r="F4" s="421" t="s">
        <v>347</v>
      </c>
      <c r="G4" s="421"/>
      <c r="H4" s="421"/>
      <c r="I4" s="421"/>
      <c r="J4" s="18"/>
      <c r="K4" s="18"/>
      <c r="L4" s="18"/>
      <c r="M4" s="18"/>
      <c r="N4" s="18"/>
      <c r="O4" s="18"/>
    </row>
    <row r="5" spans="1:15" ht="31.35" customHeight="1">
      <c r="A5" s="17"/>
      <c r="B5" s="18"/>
      <c r="C5" s="18"/>
      <c r="D5" s="18"/>
      <c r="E5" s="18"/>
      <c r="F5" s="18"/>
      <c r="G5" s="18"/>
      <c r="H5" s="18"/>
      <c r="I5" s="18"/>
      <c r="J5" s="18"/>
      <c r="K5" s="18"/>
      <c r="L5" s="18"/>
      <c r="M5" s="18"/>
      <c r="N5" s="18"/>
      <c r="O5" s="18"/>
    </row>
    <row r="6" spans="1:15" ht="30.6" customHeight="1">
      <c r="A6" s="426" t="s">
        <v>348</v>
      </c>
      <c r="B6" s="426"/>
      <c r="C6" s="426"/>
      <c r="D6" s="18"/>
      <c r="E6" s="18"/>
      <c r="F6" s="18"/>
      <c r="G6" s="18"/>
      <c r="H6" s="18"/>
      <c r="I6" s="18"/>
      <c r="J6" s="18"/>
      <c r="K6" s="18"/>
      <c r="L6" s="18"/>
      <c r="M6" s="18"/>
      <c r="N6" s="18"/>
      <c r="O6" s="18"/>
    </row>
    <row r="7" spans="1:15" ht="31.35" customHeight="1">
      <c r="A7" s="422" t="s">
        <v>335</v>
      </c>
      <c r="B7" s="422"/>
      <c r="C7" s="422"/>
      <c r="D7" s="18"/>
      <c r="E7" s="18"/>
      <c r="F7" s="18"/>
      <c r="G7" s="18"/>
      <c r="H7" s="18"/>
      <c r="I7" s="18"/>
      <c r="J7" s="18"/>
      <c r="K7" s="18"/>
      <c r="L7" s="18"/>
      <c r="M7" s="18"/>
      <c r="N7" s="18"/>
      <c r="O7" s="18"/>
    </row>
    <row r="8" spans="1:15" ht="31.35" customHeight="1">
      <c r="A8" s="422" t="s">
        <v>349</v>
      </c>
      <c r="B8" s="422"/>
      <c r="C8" s="422"/>
      <c r="D8" s="18"/>
      <c r="E8" s="18"/>
      <c r="F8" s="18"/>
      <c r="G8" s="18"/>
      <c r="H8" s="18"/>
      <c r="I8" s="18"/>
      <c r="J8" s="18"/>
      <c r="K8" s="18"/>
      <c r="L8" s="18"/>
      <c r="M8" s="18"/>
      <c r="N8" s="18"/>
      <c r="O8" s="18"/>
    </row>
    <row r="9" spans="1:15" ht="31.35" customHeight="1">
      <c r="A9" s="422" t="s">
        <v>350</v>
      </c>
      <c r="B9" s="422"/>
      <c r="C9" s="422"/>
      <c r="D9" s="18"/>
      <c r="E9" s="18"/>
      <c r="F9" s="18"/>
      <c r="G9" s="18"/>
      <c r="H9" s="18"/>
      <c r="I9" s="18"/>
      <c r="J9" s="18"/>
      <c r="K9" s="18"/>
      <c r="L9" s="18"/>
      <c r="M9" s="18"/>
      <c r="N9" s="18"/>
      <c r="O9" s="18"/>
    </row>
    <row r="10" spans="1:15" ht="31.2" customHeight="1">
      <c r="A10" s="422" t="s">
        <v>351</v>
      </c>
      <c r="B10" s="422"/>
      <c r="C10" s="422"/>
      <c r="D10" s="422"/>
      <c r="E10" s="18"/>
      <c r="F10" s="18"/>
      <c r="G10" s="18"/>
      <c r="H10" s="18"/>
      <c r="I10" s="18"/>
      <c r="J10" s="18"/>
      <c r="K10" s="18"/>
      <c r="L10" s="18"/>
      <c r="M10" s="18"/>
      <c r="N10" s="18"/>
      <c r="O10" s="18"/>
    </row>
    <row r="11" spans="1:15" ht="31.35" customHeight="1">
      <c r="A11" s="422" t="s">
        <v>352</v>
      </c>
      <c r="B11" s="422"/>
      <c r="C11" s="422"/>
      <c r="D11" s="422"/>
      <c r="E11" s="422"/>
      <c r="F11" s="422"/>
      <c r="G11" s="422"/>
      <c r="H11" s="18"/>
      <c r="I11" s="18"/>
      <c r="J11" s="18"/>
      <c r="K11" s="18"/>
      <c r="L11" s="18"/>
      <c r="M11" s="18"/>
      <c r="N11" s="18"/>
      <c r="O11" s="18"/>
    </row>
    <row r="12" spans="1:15" ht="31.35" customHeight="1">
      <c r="A12" s="422" t="s">
        <v>353</v>
      </c>
      <c r="B12" s="422"/>
      <c r="C12" s="422"/>
      <c r="D12" s="422"/>
      <c r="E12" s="422"/>
      <c r="F12" s="422"/>
      <c r="G12" s="422"/>
      <c r="H12" s="18"/>
      <c r="I12" s="18"/>
      <c r="J12" s="18"/>
      <c r="K12" s="18"/>
      <c r="L12" s="18"/>
      <c r="M12" s="18"/>
      <c r="N12" s="18"/>
      <c r="O12" s="18"/>
    </row>
    <row r="13" spans="1:15" ht="31.35" customHeight="1">
      <c r="A13" s="422" t="s">
        <v>354</v>
      </c>
      <c r="B13" s="422"/>
      <c r="C13" s="422"/>
      <c r="D13" s="18"/>
      <c r="E13" s="18"/>
      <c r="F13" s="18"/>
      <c r="G13" s="18"/>
      <c r="H13" s="18"/>
      <c r="I13" s="18"/>
      <c r="J13" s="18"/>
      <c r="K13" s="18"/>
      <c r="L13" s="18"/>
      <c r="M13" s="18"/>
      <c r="N13" s="18"/>
      <c r="O13" s="18"/>
    </row>
    <row r="14" spans="1:15" ht="31.35" customHeight="1">
      <c r="A14" s="17"/>
      <c r="B14" s="18"/>
      <c r="C14" s="18"/>
      <c r="D14" s="18"/>
      <c r="E14" s="18"/>
      <c r="F14" s="18"/>
      <c r="G14" s="18"/>
      <c r="H14" s="18"/>
      <c r="I14" s="18"/>
      <c r="J14" s="18"/>
      <c r="K14" s="18"/>
      <c r="L14" s="18"/>
      <c r="M14" s="18"/>
      <c r="N14" s="18"/>
      <c r="O14" s="18"/>
    </row>
    <row r="15" spans="1:15" ht="31.35" customHeight="1">
      <c r="A15" s="423" t="s">
        <v>355</v>
      </c>
      <c r="B15" s="423"/>
      <c r="C15" s="423"/>
      <c r="D15" s="18"/>
      <c r="E15" s="18"/>
      <c r="F15" s="18"/>
      <c r="G15" s="18"/>
      <c r="H15" s="18"/>
      <c r="I15" s="18"/>
      <c r="J15" s="18"/>
      <c r="K15" s="18"/>
      <c r="L15" s="18"/>
      <c r="M15" s="18"/>
      <c r="N15" s="18"/>
      <c r="O15" s="18"/>
    </row>
    <row r="16" spans="1:15" ht="31.95" customHeight="1">
      <c r="A16" s="43"/>
      <c r="B16" s="43"/>
      <c r="C16" s="43"/>
      <c r="D16" s="43"/>
      <c r="E16" s="43"/>
      <c r="F16" s="43"/>
      <c r="G16" s="43"/>
      <c r="H16" s="43"/>
      <c r="I16" s="43"/>
      <c r="J16" s="43"/>
      <c r="K16" s="43"/>
      <c r="L16" s="43"/>
      <c r="M16" s="43"/>
      <c r="N16" s="43"/>
      <c r="O16" s="43"/>
    </row>
    <row r="17" spans="1:15" ht="30.6" customHeight="1">
      <c r="A17" s="44" t="s">
        <v>317</v>
      </c>
      <c r="B17" s="44" t="s">
        <v>356</v>
      </c>
      <c r="C17" s="44" t="s">
        <v>357</v>
      </c>
      <c r="D17" s="44" t="s">
        <v>358</v>
      </c>
      <c r="E17" s="44" t="s">
        <v>359</v>
      </c>
      <c r="F17" s="44" t="s">
        <v>360</v>
      </c>
      <c r="G17" s="44" t="s">
        <v>361</v>
      </c>
      <c r="H17" s="44" t="s">
        <v>362</v>
      </c>
      <c r="I17" s="44" t="s">
        <v>363</v>
      </c>
      <c r="J17" s="44" t="s">
        <v>364</v>
      </c>
      <c r="K17" s="44" t="s">
        <v>365</v>
      </c>
      <c r="L17" s="44" t="s">
        <v>318</v>
      </c>
      <c r="M17" s="44" t="s">
        <v>320</v>
      </c>
      <c r="N17" s="44" t="s">
        <v>322</v>
      </c>
      <c r="O17" s="44" t="s">
        <v>366</v>
      </c>
    </row>
    <row r="18" spans="1:15" ht="30.6" customHeight="1">
      <c r="A18" s="44">
        <v>1</v>
      </c>
      <c r="B18" s="44"/>
      <c r="C18" s="44"/>
      <c r="D18" s="45"/>
      <c r="E18" s="44"/>
      <c r="F18" s="44"/>
      <c r="G18" s="44"/>
      <c r="H18" s="44"/>
      <c r="I18" s="46"/>
      <c r="J18" s="46"/>
      <c r="K18" s="46"/>
      <c r="L18" s="44"/>
      <c r="M18" s="44"/>
      <c r="N18" s="44"/>
      <c r="O18" s="45"/>
    </row>
    <row r="19" spans="1:15" ht="30.6" customHeight="1">
      <c r="A19" s="44">
        <v>2</v>
      </c>
      <c r="B19" s="44"/>
      <c r="C19" s="44"/>
      <c r="D19" s="45"/>
      <c r="E19" s="44"/>
      <c r="F19" s="44"/>
      <c r="G19" s="44"/>
      <c r="H19" s="44"/>
      <c r="I19" s="46"/>
      <c r="J19" s="46"/>
      <c r="K19" s="46"/>
      <c r="L19" s="44"/>
      <c r="M19" s="44"/>
      <c r="N19" s="44"/>
      <c r="O19" s="45"/>
    </row>
    <row r="20" spans="1:15" ht="30.6" customHeight="1">
      <c r="A20" s="44">
        <v>3</v>
      </c>
      <c r="B20" s="44"/>
      <c r="C20" s="44"/>
      <c r="D20" s="45"/>
      <c r="E20" s="44"/>
      <c r="F20" s="44"/>
      <c r="G20" s="44"/>
      <c r="H20" s="44"/>
      <c r="I20" s="46"/>
      <c r="J20" s="46"/>
      <c r="K20" s="46"/>
      <c r="L20" s="44"/>
      <c r="M20" s="44"/>
      <c r="N20" s="44"/>
      <c r="O20" s="45"/>
    </row>
    <row r="21" spans="1:15" ht="30.6" customHeight="1">
      <c r="A21" s="44">
        <v>4</v>
      </c>
      <c r="B21" s="44"/>
      <c r="C21" s="44"/>
      <c r="D21" s="45"/>
      <c r="E21" s="44"/>
      <c r="F21" s="44"/>
      <c r="G21" s="44"/>
      <c r="H21" s="44"/>
      <c r="I21" s="46"/>
      <c r="J21" s="46"/>
      <c r="K21" s="46"/>
      <c r="L21" s="44"/>
      <c r="M21" s="44"/>
      <c r="N21" s="44"/>
      <c r="O21" s="45"/>
    </row>
    <row r="22" spans="1:15" ht="30.6" customHeight="1">
      <c r="A22" s="44">
        <v>5</v>
      </c>
      <c r="B22" s="44"/>
      <c r="C22" s="44"/>
      <c r="D22" s="45"/>
      <c r="E22" s="44"/>
      <c r="F22" s="44"/>
      <c r="G22" s="44"/>
      <c r="H22" s="44"/>
      <c r="I22" s="46"/>
      <c r="J22" s="46"/>
      <c r="K22" s="46"/>
      <c r="L22" s="44"/>
      <c r="M22" s="44"/>
      <c r="N22" s="44"/>
      <c r="O22" s="45"/>
    </row>
    <row r="23" spans="1:15" ht="33.75" customHeight="1">
      <c r="A23" s="47"/>
      <c r="B23" s="47"/>
      <c r="C23" s="47"/>
      <c r="D23" s="47"/>
      <c r="E23" s="47"/>
      <c r="F23" s="47"/>
      <c r="G23" s="48"/>
      <c r="H23" s="49" t="s">
        <v>367</v>
      </c>
      <c r="I23" s="46"/>
      <c r="J23" s="46"/>
      <c r="K23" s="46"/>
      <c r="L23" s="50"/>
      <c r="M23" s="47"/>
      <c r="N23" s="47"/>
      <c r="O23" s="47"/>
    </row>
    <row r="24" spans="1:15" ht="31.35" customHeight="1">
      <c r="A24" s="18"/>
      <c r="B24" s="18"/>
      <c r="C24" s="18"/>
      <c r="D24" s="18"/>
      <c r="E24" s="18"/>
      <c r="F24" s="18"/>
      <c r="G24" s="18"/>
      <c r="H24" s="18"/>
      <c r="I24" s="18"/>
      <c r="J24" s="18"/>
      <c r="K24" s="18"/>
      <c r="L24" s="18"/>
      <c r="M24" s="18"/>
      <c r="N24" s="18"/>
      <c r="O24" s="18"/>
    </row>
    <row r="25" spans="1:15" ht="31.35" customHeight="1">
      <c r="A25" s="421" t="s">
        <v>368</v>
      </c>
      <c r="B25" s="421"/>
      <c r="C25" s="18"/>
      <c r="D25" s="18"/>
      <c r="E25" s="18"/>
      <c r="F25" s="18"/>
      <c r="G25" s="18"/>
      <c r="H25" s="18"/>
      <c r="I25" s="18"/>
      <c r="J25" s="18"/>
      <c r="K25" s="18"/>
      <c r="L25" s="18"/>
      <c r="M25" s="18"/>
      <c r="N25" s="18"/>
      <c r="O25" s="18"/>
    </row>
    <row r="26" spans="1:15" ht="32.1" customHeight="1">
      <c r="A26" s="43"/>
      <c r="B26" s="43"/>
      <c r="C26" s="43"/>
      <c r="D26" s="43"/>
      <c r="E26" s="43"/>
      <c r="F26" s="43"/>
      <c r="G26" s="43"/>
      <c r="H26" s="18"/>
      <c r="I26" s="18"/>
      <c r="J26" s="18"/>
      <c r="K26" s="18"/>
      <c r="L26" s="18"/>
      <c r="M26" s="18"/>
      <c r="N26" s="18"/>
      <c r="O26" s="18"/>
    </row>
    <row r="27" spans="1:15" ht="65.099999999999994" customHeight="1">
      <c r="A27" s="44" t="s">
        <v>318</v>
      </c>
      <c r="B27" s="44" t="s">
        <v>320</v>
      </c>
      <c r="C27" s="44" t="s">
        <v>322</v>
      </c>
      <c r="D27" s="44" t="s">
        <v>362</v>
      </c>
      <c r="E27" s="44" t="s">
        <v>363</v>
      </c>
      <c r="F27" s="44" t="s">
        <v>364</v>
      </c>
      <c r="G27" s="44" t="s">
        <v>365</v>
      </c>
      <c r="H27" s="51"/>
      <c r="I27" s="18"/>
      <c r="J27" s="18"/>
      <c r="K27" s="18"/>
      <c r="L27" s="18"/>
      <c r="M27" s="18"/>
      <c r="N27" s="18"/>
      <c r="O27" s="18"/>
    </row>
    <row r="28" spans="1:15" ht="34.200000000000003" customHeight="1">
      <c r="A28" s="44" t="str">
        <f>"0192"</f>
        <v>0192</v>
      </c>
      <c r="B28" s="44"/>
      <c r="C28" s="44"/>
      <c r="D28" s="44"/>
      <c r="E28" s="46"/>
      <c r="F28" s="46"/>
      <c r="G28" s="46"/>
      <c r="H28" s="51"/>
      <c r="I28" s="18"/>
      <c r="J28" s="18"/>
      <c r="K28" s="18"/>
      <c r="L28" s="18"/>
      <c r="M28" s="18"/>
      <c r="N28" s="18"/>
      <c r="O28" s="18"/>
    </row>
    <row r="29" spans="1:15" ht="34.200000000000003" customHeight="1">
      <c r="A29" s="44" t="str">
        <f>"0192"</f>
        <v>0192</v>
      </c>
      <c r="B29" s="44"/>
      <c r="C29" s="44"/>
      <c r="D29" s="44"/>
      <c r="E29" s="46"/>
      <c r="F29" s="46"/>
      <c r="G29" s="46"/>
      <c r="H29" s="51"/>
      <c r="I29" s="18"/>
      <c r="J29" s="18"/>
      <c r="K29" s="18"/>
      <c r="L29" s="18"/>
      <c r="M29" s="18"/>
      <c r="N29" s="18"/>
      <c r="O29" s="18"/>
    </row>
    <row r="30" spans="1:15" ht="34.200000000000003" customHeight="1">
      <c r="A30" s="44" t="str">
        <f>"0192"</f>
        <v>0192</v>
      </c>
      <c r="B30" s="44"/>
      <c r="C30" s="44"/>
      <c r="D30" s="44"/>
      <c r="E30" s="46"/>
      <c r="F30" s="46"/>
      <c r="G30" s="46"/>
      <c r="H30" s="51"/>
      <c r="I30" s="18"/>
      <c r="J30" s="18"/>
      <c r="K30" s="18"/>
      <c r="L30" s="18"/>
      <c r="M30" s="18"/>
      <c r="N30" s="18"/>
      <c r="O30" s="18"/>
    </row>
    <row r="31" spans="1:15" ht="34.200000000000003" customHeight="1">
      <c r="A31" s="44" t="str">
        <f>"0192"</f>
        <v>0192</v>
      </c>
      <c r="B31" s="44"/>
      <c r="C31" s="44"/>
      <c r="D31" s="44"/>
      <c r="E31" s="46"/>
      <c r="F31" s="46"/>
      <c r="G31" s="46"/>
      <c r="H31" s="51"/>
      <c r="I31" s="18"/>
      <c r="J31" s="18"/>
      <c r="K31" s="18"/>
      <c r="L31" s="18"/>
      <c r="M31" s="18"/>
      <c r="N31" s="18"/>
      <c r="O31" s="18"/>
    </row>
    <row r="32" spans="1:15" ht="34.200000000000003" customHeight="1">
      <c r="A32" s="44" t="str">
        <f>"0192"</f>
        <v>0192</v>
      </c>
      <c r="B32" s="44"/>
      <c r="C32" s="44"/>
      <c r="D32" s="44"/>
      <c r="E32" s="46"/>
      <c r="F32" s="46"/>
      <c r="G32" s="46"/>
      <c r="H32" s="51"/>
      <c r="I32" s="18"/>
      <c r="J32" s="18"/>
      <c r="K32" s="18"/>
      <c r="L32" s="18"/>
      <c r="M32" s="18"/>
      <c r="N32" s="18"/>
      <c r="O32" s="18"/>
    </row>
    <row r="33" spans="1:15" ht="31.35" customHeight="1">
      <c r="A33" s="18"/>
      <c r="B33" s="18"/>
      <c r="C33" s="18"/>
      <c r="D33" s="18"/>
      <c r="E33" s="18"/>
      <c r="F33" s="18"/>
      <c r="G33" s="386"/>
      <c r="H33" s="386"/>
      <c r="I33" s="18"/>
      <c r="J33" s="18"/>
      <c r="K33" s="18"/>
      <c r="L33" s="18"/>
      <c r="M33" s="18"/>
      <c r="N33" s="18"/>
      <c r="O33" s="18"/>
    </row>
  </sheetData>
  <mergeCells count="14">
    <mergeCell ref="A8:C8"/>
    <mergeCell ref="A1:C1"/>
    <mergeCell ref="A2:B2"/>
    <mergeCell ref="F4:I4"/>
    <mergeCell ref="A6:C6"/>
    <mergeCell ref="A7:C7"/>
    <mergeCell ref="A25:B25"/>
    <mergeCell ref="G33:H33"/>
    <mergeCell ref="A9:C9"/>
    <mergeCell ref="A10:D10"/>
    <mergeCell ref="A11:G11"/>
    <mergeCell ref="A12:G12"/>
    <mergeCell ref="A13:C13"/>
    <mergeCell ref="A15:C15"/>
  </mergeCell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A32E3-BD3B-4CAA-948D-2917EF6F1D85}">
  <dimension ref="A1:P1334"/>
  <sheetViews>
    <sheetView showGridLines="0" topLeftCell="F1" workbookViewId="0">
      <selection activeCell="A1074" sqref="A1074:F1334"/>
    </sheetView>
  </sheetViews>
  <sheetFormatPr defaultColWidth="8.77734375" defaultRowHeight="14.4"/>
  <cols>
    <col min="1" max="1" width="34.21875" style="298" bestFit="1" customWidth="1"/>
    <col min="2" max="2" width="23" style="298" bestFit="1" customWidth="1"/>
    <col min="3" max="3" width="28.5546875" style="298" bestFit="1" customWidth="1"/>
    <col min="4" max="4" width="24.5546875" style="298" bestFit="1" customWidth="1"/>
    <col min="5" max="5" width="28.5546875" style="298" bestFit="1" customWidth="1"/>
    <col min="6" max="6" width="16" style="298" bestFit="1" customWidth="1"/>
    <col min="7" max="7" width="28.5546875" style="298" bestFit="1" customWidth="1"/>
    <col min="8" max="8" width="24.5546875" style="298" bestFit="1" customWidth="1"/>
    <col min="9" max="9" width="9.77734375" style="298" bestFit="1" customWidth="1"/>
    <col min="10" max="10" width="9.21875" style="298" bestFit="1" customWidth="1"/>
    <col min="11" max="11" width="14.77734375" style="298" bestFit="1" customWidth="1"/>
    <col min="12" max="12" width="28.5546875" style="298" bestFit="1" customWidth="1"/>
    <col min="13" max="13" width="16.77734375" style="298" bestFit="1" customWidth="1"/>
    <col min="14" max="14" width="9.77734375" style="298" bestFit="1" customWidth="1"/>
    <col min="15" max="15" width="13.21875" style="298" bestFit="1" customWidth="1"/>
    <col min="16" max="16" width="16.21875" style="298" bestFit="1" customWidth="1"/>
    <col min="17" max="16384" width="8.77734375" style="298"/>
  </cols>
  <sheetData>
    <row r="1" spans="1:7" ht="13.95" customHeight="1">
      <c r="A1" s="316" t="s">
        <v>8934</v>
      </c>
      <c r="B1" s="300"/>
      <c r="C1" s="300"/>
      <c r="D1" s="300"/>
      <c r="E1" s="300"/>
      <c r="F1" s="300"/>
      <c r="G1" s="317"/>
    </row>
    <row r="2" spans="1:7" ht="13.95" customHeight="1">
      <c r="A2" s="427" t="s">
        <v>9113</v>
      </c>
      <c r="B2" s="427"/>
      <c r="C2" s="427"/>
      <c r="D2" s="427"/>
      <c r="E2" s="427"/>
      <c r="F2" s="427"/>
      <c r="G2" s="427"/>
    </row>
    <row r="3" spans="1:7" ht="13.95" customHeight="1">
      <c r="A3" s="316"/>
      <c r="B3" s="300"/>
      <c r="C3" s="300"/>
      <c r="D3" s="300"/>
      <c r="E3" s="300"/>
      <c r="F3" s="300"/>
      <c r="G3" s="300"/>
    </row>
    <row r="5" spans="1:7" ht="13.95" customHeight="1">
      <c r="A5" s="428" t="s">
        <v>6833</v>
      </c>
      <c r="B5" s="428"/>
    </row>
    <row r="6" spans="1:7" ht="13.95" customHeight="1">
      <c r="A6" s="311" t="s">
        <v>9112</v>
      </c>
      <c r="B6" s="300"/>
    </row>
    <row r="7" spans="1:7" ht="13.95" customHeight="1">
      <c r="A7" s="311" t="s">
        <v>9111</v>
      </c>
      <c r="B7" s="300"/>
    </row>
    <row r="8" spans="1:7" ht="13.95" customHeight="1">
      <c r="A8" s="311" t="s">
        <v>9110</v>
      </c>
      <c r="B8" s="311" t="s">
        <v>9109</v>
      </c>
    </row>
    <row r="9" spans="1:7" ht="13.95" customHeight="1">
      <c r="A9" s="311" t="s">
        <v>375</v>
      </c>
      <c r="B9" s="315"/>
    </row>
    <row r="10" spans="1:7" ht="13.95" customHeight="1">
      <c r="A10" s="311" t="s">
        <v>336</v>
      </c>
      <c r="B10" s="315"/>
    </row>
    <row r="11" spans="1:7" ht="13.95" customHeight="1">
      <c r="A11" s="311" t="s">
        <v>8305</v>
      </c>
      <c r="B11" s="311" t="s">
        <v>419</v>
      </c>
    </row>
    <row r="12" spans="1:7" ht="13.95" customHeight="1">
      <c r="A12" s="311" t="s">
        <v>7907</v>
      </c>
      <c r="B12" s="300"/>
    </row>
    <row r="13" spans="1:7" ht="13.95" customHeight="1">
      <c r="A13" s="311" t="s">
        <v>9108</v>
      </c>
      <c r="B13" s="300"/>
    </row>
    <row r="14" spans="1:7" ht="13.95" customHeight="1">
      <c r="A14" s="311" t="s">
        <v>9107</v>
      </c>
      <c r="B14" s="300"/>
    </row>
    <row r="15" spans="1:7" ht="13.95" customHeight="1">
      <c r="A15" s="311" t="s">
        <v>9106</v>
      </c>
      <c r="B15" s="311" t="s">
        <v>355</v>
      </c>
    </row>
    <row r="16" spans="1:7" ht="15.6">
      <c r="A16" s="314"/>
    </row>
    <row r="17" spans="1:16" ht="14.7" customHeight="1">
      <c r="A17" s="429" t="s">
        <v>7567</v>
      </c>
      <c r="B17" s="431" t="s">
        <v>28</v>
      </c>
      <c r="C17" s="432"/>
      <c r="D17" s="432"/>
      <c r="E17" s="432"/>
      <c r="F17" s="432"/>
      <c r="G17" s="432"/>
      <c r="H17" s="432"/>
      <c r="I17" s="432"/>
      <c r="J17" s="433"/>
      <c r="K17" s="431" t="s">
        <v>9105</v>
      </c>
      <c r="L17" s="432"/>
      <c r="M17" s="432"/>
      <c r="N17" s="432"/>
      <c r="O17" s="432"/>
      <c r="P17" s="433"/>
    </row>
    <row r="18" spans="1:16" ht="26.7" customHeight="1">
      <c r="A18" s="430"/>
      <c r="B18" s="289" t="s">
        <v>6846</v>
      </c>
      <c r="C18" s="289" t="s">
        <v>399</v>
      </c>
      <c r="D18" s="289" t="s">
        <v>6847</v>
      </c>
      <c r="E18" s="289" t="s">
        <v>319</v>
      </c>
      <c r="F18" s="289" t="s">
        <v>9101</v>
      </c>
      <c r="G18" s="289" t="s">
        <v>9100</v>
      </c>
      <c r="H18" s="289" t="s">
        <v>9099</v>
      </c>
      <c r="I18" s="289" t="s">
        <v>386</v>
      </c>
      <c r="J18" s="289" t="s">
        <v>389</v>
      </c>
      <c r="K18" s="289" t="s">
        <v>383</v>
      </c>
      <c r="L18" s="289" t="s">
        <v>9104</v>
      </c>
      <c r="M18" s="289" t="s">
        <v>9103</v>
      </c>
      <c r="N18" s="289" t="s">
        <v>7574</v>
      </c>
      <c r="O18" s="289" t="s">
        <v>7895</v>
      </c>
      <c r="P18" s="289" t="s">
        <v>9102</v>
      </c>
    </row>
    <row r="19" spans="1:16" ht="14.7" customHeight="1">
      <c r="A19" s="289">
        <v>1</v>
      </c>
      <c r="B19" s="289"/>
      <c r="C19" s="289"/>
      <c r="D19" s="313"/>
      <c r="E19" s="289"/>
      <c r="F19" s="289"/>
      <c r="G19" s="289"/>
      <c r="H19" s="289"/>
      <c r="I19" s="312"/>
      <c r="J19" s="312"/>
      <c r="K19" s="289"/>
      <c r="L19" s="289"/>
      <c r="M19" s="313"/>
      <c r="N19" s="312"/>
      <c r="O19" s="30"/>
      <c r="P19" s="30"/>
    </row>
    <row r="20" spans="1:16" ht="14.7" customHeight="1">
      <c r="A20" s="289">
        <v>2</v>
      </c>
      <c r="B20" s="289"/>
      <c r="C20" s="289"/>
      <c r="D20" s="313"/>
      <c r="E20" s="289"/>
      <c r="F20" s="289"/>
      <c r="G20" s="289"/>
      <c r="H20" s="289"/>
      <c r="I20" s="312"/>
      <c r="J20" s="312"/>
      <c r="K20" s="289"/>
      <c r="L20" s="289"/>
      <c r="M20" s="313"/>
      <c r="N20" s="312"/>
      <c r="O20" s="30"/>
      <c r="P20" s="30"/>
    </row>
    <row r="21" spans="1:16" ht="14.7" customHeight="1">
      <c r="A21" s="289">
        <v>3</v>
      </c>
      <c r="B21" s="289"/>
      <c r="C21" s="289"/>
      <c r="D21" s="313"/>
      <c r="E21" s="289"/>
      <c r="F21" s="289"/>
      <c r="G21" s="289"/>
      <c r="H21" s="289"/>
      <c r="I21" s="312"/>
      <c r="J21" s="312"/>
      <c r="K21" s="289"/>
      <c r="L21" s="289"/>
      <c r="M21" s="313"/>
      <c r="N21" s="312"/>
      <c r="O21" s="30"/>
      <c r="P21" s="30"/>
    </row>
    <row r="22" spans="1:16" ht="14.7" customHeight="1">
      <c r="A22" s="289">
        <v>4</v>
      </c>
      <c r="B22" s="289"/>
      <c r="C22" s="289"/>
      <c r="D22" s="313"/>
      <c r="E22" s="289"/>
      <c r="F22" s="289"/>
      <c r="G22" s="289"/>
      <c r="H22" s="289"/>
      <c r="I22" s="312"/>
      <c r="J22" s="312"/>
      <c r="K22" s="289"/>
      <c r="L22" s="289"/>
      <c r="M22" s="313"/>
      <c r="N22" s="312"/>
      <c r="O22" s="30"/>
      <c r="P22" s="30"/>
    </row>
    <row r="23" spans="1:16" ht="14.7" customHeight="1">
      <c r="A23" s="289">
        <v>5</v>
      </c>
      <c r="B23" s="289"/>
      <c r="C23" s="289"/>
      <c r="D23" s="313"/>
      <c r="E23" s="289"/>
      <c r="F23" s="289"/>
      <c r="G23" s="289"/>
      <c r="H23" s="289"/>
      <c r="I23" s="312"/>
      <c r="J23" s="312"/>
      <c r="K23" s="289"/>
      <c r="L23" s="289"/>
      <c r="M23" s="313"/>
      <c r="N23" s="312"/>
      <c r="O23" s="30"/>
      <c r="P23" s="30"/>
    </row>
    <row r="24" spans="1:16" ht="14.7" customHeight="1">
      <c r="A24" s="289">
        <v>6</v>
      </c>
      <c r="B24" s="289"/>
      <c r="C24" s="289"/>
      <c r="D24" s="313"/>
      <c r="E24" s="289"/>
      <c r="F24" s="289"/>
      <c r="G24" s="289"/>
      <c r="H24" s="289"/>
      <c r="I24" s="312"/>
      <c r="J24" s="312"/>
      <c r="K24" s="289"/>
      <c r="L24" s="289"/>
      <c r="M24" s="313"/>
      <c r="N24" s="312"/>
      <c r="O24" s="30"/>
      <c r="P24" s="30"/>
    </row>
    <row r="25" spans="1:16" ht="14.7" customHeight="1">
      <c r="A25" s="289">
        <v>7</v>
      </c>
      <c r="B25" s="289"/>
      <c r="C25" s="289"/>
      <c r="D25" s="313"/>
      <c r="E25" s="289"/>
      <c r="F25" s="289"/>
      <c r="G25" s="289"/>
      <c r="H25" s="289"/>
      <c r="I25" s="312"/>
      <c r="J25" s="312"/>
      <c r="K25" s="289"/>
      <c r="L25" s="289"/>
      <c r="M25" s="313"/>
      <c r="N25" s="312"/>
      <c r="O25" s="30"/>
      <c r="P25" s="30"/>
    </row>
    <row r="26" spans="1:16" ht="14.7" customHeight="1">
      <c r="A26" s="289">
        <v>8</v>
      </c>
      <c r="B26" s="289"/>
      <c r="C26" s="289"/>
      <c r="D26" s="313"/>
      <c r="E26" s="289"/>
      <c r="F26" s="289"/>
      <c r="G26" s="289"/>
      <c r="H26" s="289"/>
      <c r="I26" s="312"/>
      <c r="J26" s="312"/>
      <c r="K26" s="289"/>
      <c r="L26" s="289"/>
      <c r="M26" s="313"/>
      <c r="N26" s="312"/>
      <c r="O26" s="30"/>
      <c r="P26" s="30"/>
    </row>
    <row r="27" spans="1:16" ht="14.7" customHeight="1">
      <c r="A27" s="289">
        <v>9</v>
      </c>
      <c r="B27" s="289"/>
      <c r="C27" s="289"/>
      <c r="D27" s="313"/>
      <c r="E27" s="289"/>
      <c r="F27" s="289"/>
      <c r="G27" s="289"/>
      <c r="H27" s="289"/>
      <c r="I27" s="312"/>
      <c r="J27" s="312"/>
      <c r="K27" s="289"/>
      <c r="L27" s="289"/>
      <c r="M27" s="313"/>
      <c r="N27" s="312"/>
      <c r="O27" s="30"/>
      <c r="P27" s="30"/>
    </row>
    <row r="28" spans="1:16" ht="14.7" customHeight="1">
      <c r="A28" s="289">
        <v>10</v>
      </c>
      <c r="B28" s="289"/>
      <c r="C28" s="289"/>
      <c r="D28" s="313"/>
      <c r="E28" s="289"/>
      <c r="F28" s="289"/>
      <c r="G28" s="289"/>
      <c r="H28" s="289"/>
      <c r="I28" s="312"/>
      <c r="J28" s="312"/>
      <c r="K28" s="289"/>
      <c r="L28" s="289"/>
      <c r="M28" s="313"/>
      <c r="N28" s="312"/>
      <c r="O28" s="30"/>
      <c r="P28" s="30"/>
    </row>
    <row r="29" spans="1:16" ht="14.7" customHeight="1">
      <c r="A29" s="289">
        <v>11</v>
      </c>
      <c r="B29" s="289"/>
      <c r="C29" s="289"/>
      <c r="D29" s="313"/>
      <c r="E29" s="289"/>
      <c r="F29" s="289"/>
      <c r="G29" s="289"/>
      <c r="H29" s="289"/>
      <c r="I29" s="312"/>
      <c r="J29" s="312"/>
      <c r="K29" s="289"/>
      <c r="L29" s="289"/>
      <c r="M29" s="313"/>
      <c r="N29" s="312"/>
      <c r="O29" s="30"/>
      <c r="P29" s="30"/>
    </row>
    <row r="30" spans="1:16" ht="14.7" customHeight="1">
      <c r="A30" s="289">
        <v>12</v>
      </c>
      <c r="B30" s="289"/>
      <c r="C30" s="289"/>
      <c r="D30" s="313"/>
      <c r="E30" s="289"/>
      <c r="F30" s="289"/>
      <c r="G30" s="289"/>
      <c r="H30" s="289"/>
      <c r="I30" s="312"/>
      <c r="J30" s="312"/>
      <c r="K30" s="289"/>
      <c r="L30" s="289"/>
      <c r="M30" s="313"/>
      <c r="N30" s="312"/>
      <c r="O30" s="30"/>
      <c r="P30" s="30"/>
    </row>
    <row r="31" spans="1:16" ht="14.7" customHeight="1">
      <c r="A31" s="289">
        <v>13</v>
      </c>
      <c r="B31" s="289"/>
      <c r="C31" s="289"/>
      <c r="D31" s="313"/>
      <c r="E31" s="289"/>
      <c r="F31" s="289"/>
      <c r="G31" s="289"/>
      <c r="H31" s="289"/>
      <c r="I31" s="312"/>
      <c r="J31" s="312"/>
      <c r="K31" s="289"/>
      <c r="L31" s="289"/>
      <c r="M31" s="313"/>
      <c r="N31" s="312"/>
      <c r="O31" s="30"/>
      <c r="P31" s="30"/>
    </row>
    <row r="32" spans="1:16" ht="14.7" customHeight="1">
      <c r="A32" s="289">
        <v>14</v>
      </c>
      <c r="B32" s="289"/>
      <c r="C32" s="289"/>
      <c r="D32" s="313"/>
      <c r="E32" s="289"/>
      <c r="F32" s="289"/>
      <c r="G32" s="289"/>
      <c r="H32" s="289"/>
      <c r="I32" s="312"/>
      <c r="J32" s="312"/>
      <c r="K32" s="289"/>
      <c r="L32" s="289"/>
      <c r="M32" s="313"/>
      <c r="N32" s="312"/>
      <c r="O32" s="30"/>
      <c r="P32" s="30"/>
    </row>
    <row r="33" spans="1:16" ht="14.7" customHeight="1">
      <c r="A33" s="289">
        <v>15</v>
      </c>
      <c r="B33" s="289"/>
      <c r="C33" s="289"/>
      <c r="D33" s="313"/>
      <c r="E33" s="289"/>
      <c r="F33" s="289"/>
      <c r="G33" s="289"/>
      <c r="H33" s="289"/>
      <c r="I33" s="312"/>
      <c r="J33" s="312"/>
      <c r="K33" s="289"/>
      <c r="L33" s="289"/>
      <c r="M33" s="313"/>
      <c r="N33" s="312"/>
      <c r="O33" s="30"/>
      <c r="P33" s="30"/>
    </row>
    <row r="34" spans="1:16" ht="14.7" customHeight="1">
      <c r="A34" s="289">
        <v>16</v>
      </c>
      <c r="B34" s="289"/>
      <c r="C34" s="289"/>
      <c r="D34" s="313"/>
      <c r="E34" s="289"/>
      <c r="F34" s="289"/>
      <c r="G34" s="289"/>
      <c r="H34" s="289"/>
      <c r="I34" s="312"/>
      <c r="J34" s="312"/>
      <c r="K34" s="289"/>
      <c r="L34" s="289"/>
      <c r="M34" s="313"/>
      <c r="N34" s="312"/>
      <c r="O34" s="30"/>
      <c r="P34" s="30"/>
    </row>
    <row r="35" spans="1:16" ht="14.7" customHeight="1">
      <c r="A35" s="289">
        <v>17</v>
      </c>
      <c r="B35" s="289"/>
      <c r="C35" s="289"/>
      <c r="D35" s="313"/>
      <c r="E35" s="289"/>
      <c r="F35" s="289"/>
      <c r="G35" s="289"/>
      <c r="H35" s="289"/>
      <c r="I35" s="312"/>
      <c r="J35" s="312"/>
      <c r="K35" s="289"/>
      <c r="L35" s="289"/>
      <c r="M35" s="313"/>
      <c r="N35" s="312"/>
      <c r="O35" s="30"/>
      <c r="P35" s="30"/>
    </row>
    <row r="36" spans="1:16" ht="14.7" customHeight="1">
      <c r="A36" s="289">
        <v>18</v>
      </c>
      <c r="B36" s="289"/>
      <c r="C36" s="289"/>
      <c r="D36" s="313"/>
      <c r="E36" s="289"/>
      <c r="F36" s="289"/>
      <c r="G36" s="289"/>
      <c r="H36" s="289"/>
      <c r="I36" s="312"/>
      <c r="J36" s="312"/>
      <c r="K36" s="289"/>
      <c r="L36" s="289"/>
      <c r="M36" s="313"/>
      <c r="N36" s="312"/>
      <c r="O36" s="30"/>
      <c r="P36" s="30"/>
    </row>
    <row r="37" spans="1:16" ht="14.7" customHeight="1">
      <c r="A37" s="289">
        <v>19</v>
      </c>
      <c r="B37" s="289"/>
      <c r="C37" s="289"/>
      <c r="D37" s="313"/>
      <c r="E37" s="289"/>
      <c r="F37" s="289"/>
      <c r="G37" s="289"/>
      <c r="H37" s="289"/>
      <c r="I37" s="312"/>
      <c r="J37" s="312"/>
      <c r="K37" s="289"/>
      <c r="L37" s="289"/>
      <c r="M37" s="313"/>
      <c r="N37" s="312"/>
      <c r="O37" s="30"/>
      <c r="P37" s="30"/>
    </row>
    <row r="38" spans="1:16" ht="14.7" customHeight="1">
      <c r="A38" s="289">
        <v>20</v>
      </c>
      <c r="B38" s="289"/>
      <c r="C38" s="289"/>
      <c r="D38" s="313"/>
      <c r="E38" s="289"/>
      <c r="F38" s="289"/>
      <c r="G38" s="289"/>
      <c r="H38" s="289"/>
      <c r="I38" s="312"/>
      <c r="J38" s="312"/>
      <c r="K38" s="289"/>
      <c r="L38" s="289"/>
      <c r="M38" s="313"/>
      <c r="N38" s="312"/>
      <c r="O38" s="30"/>
      <c r="P38" s="30"/>
    </row>
    <row r="39" spans="1:16" ht="14.7" customHeight="1">
      <c r="A39" s="289">
        <v>21</v>
      </c>
      <c r="B39" s="289"/>
      <c r="C39" s="289"/>
      <c r="D39" s="313"/>
      <c r="E39" s="289"/>
      <c r="F39" s="289"/>
      <c r="G39" s="289"/>
      <c r="H39" s="289"/>
      <c r="I39" s="312"/>
      <c r="J39" s="312"/>
      <c r="K39" s="289"/>
      <c r="L39" s="289"/>
      <c r="M39" s="313"/>
      <c r="N39" s="312"/>
      <c r="O39" s="30"/>
      <c r="P39" s="30"/>
    </row>
    <row r="40" spans="1:16" ht="14.7" customHeight="1">
      <c r="A40" s="289">
        <v>22</v>
      </c>
      <c r="B40" s="289"/>
      <c r="C40" s="289"/>
      <c r="D40" s="313"/>
      <c r="E40" s="289"/>
      <c r="F40" s="289"/>
      <c r="G40" s="289"/>
      <c r="H40" s="289"/>
      <c r="I40" s="312"/>
      <c r="J40" s="312"/>
      <c r="K40" s="289"/>
      <c r="L40" s="289"/>
      <c r="M40" s="313"/>
      <c r="N40" s="312"/>
      <c r="O40" s="30"/>
      <c r="P40" s="30"/>
    </row>
    <row r="41" spans="1:16" ht="14.7" customHeight="1">
      <c r="A41" s="289">
        <v>23</v>
      </c>
      <c r="B41" s="289"/>
      <c r="C41" s="289"/>
      <c r="D41" s="313"/>
      <c r="E41" s="289"/>
      <c r="F41" s="289"/>
      <c r="G41" s="289"/>
      <c r="H41" s="289"/>
      <c r="I41" s="312"/>
      <c r="J41" s="312"/>
      <c r="K41" s="289"/>
      <c r="L41" s="289"/>
      <c r="M41" s="313"/>
      <c r="N41" s="312"/>
      <c r="O41" s="30"/>
      <c r="P41" s="30"/>
    </row>
    <row r="42" spans="1:16" ht="14.7" customHeight="1">
      <c r="A42" s="289">
        <v>24</v>
      </c>
      <c r="B42" s="289"/>
      <c r="C42" s="289"/>
      <c r="D42" s="313"/>
      <c r="E42" s="289"/>
      <c r="F42" s="289"/>
      <c r="G42" s="289"/>
      <c r="H42" s="289"/>
      <c r="I42" s="312"/>
      <c r="J42" s="312"/>
      <c r="K42" s="289"/>
      <c r="L42" s="289"/>
      <c r="M42" s="313"/>
      <c r="N42" s="312"/>
      <c r="O42" s="30"/>
      <c r="P42" s="30"/>
    </row>
    <row r="43" spans="1:16" ht="14.7" customHeight="1">
      <c r="A43" s="289">
        <v>25</v>
      </c>
      <c r="B43" s="289"/>
      <c r="C43" s="289"/>
      <c r="D43" s="313"/>
      <c r="E43" s="289"/>
      <c r="F43" s="289"/>
      <c r="G43" s="289"/>
      <c r="H43" s="289"/>
      <c r="I43" s="312"/>
      <c r="J43" s="312"/>
      <c r="K43" s="289"/>
      <c r="L43" s="289"/>
      <c r="M43" s="313"/>
      <c r="N43" s="312"/>
      <c r="O43" s="30"/>
      <c r="P43" s="30"/>
    </row>
    <row r="44" spans="1:16" ht="14.7" customHeight="1">
      <c r="A44" s="289">
        <v>26</v>
      </c>
      <c r="B44" s="289"/>
      <c r="C44" s="289"/>
      <c r="D44" s="313"/>
      <c r="E44" s="289"/>
      <c r="F44" s="289"/>
      <c r="G44" s="289"/>
      <c r="H44" s="289"/>
      <c r="I44" s="312"/>
      <c r="J44" s="312"/>
      <c r="K44" s="289"/>
      <c r="L44" s="289"/>
      <c r="M44" s="313"/>
      <c r="N44" s="312"/>
      <c r="O44" s="30"/>
      <c r="P44" s="30"/>
    </row>
    <row r="45" spans="1:16" ht="14.7" customHeight="1">
      <c r="A45" s="289">
        <v>27</v>
      </c>
      <c r="B45" s="289"/>
      <c r="C45" s="289"/>
      <c r="D45" s="313"/>
      <c r="E45" s="289"/>
      <c r="F45" s="289"/>
      <c r="G45" s="289"/>
      <c r="H45" s="289"/>
      <c r="I45" s="312"/>
      <c r="J45" s="312"/>
      <c r="K45" s="289"/>
      <c r="L45" s="289"/>
      <c r="M45" s="313"/>
      <c r="N45" s="312"/>
      <c r="O45" s="30"/>
      <c r="P45" s="30"/>
    </row>
    <row r="46" spans="1:16" ht="14.7" customHeight="1">
      <c r="A46" s="289">
        <v>28</v>
      </c>
      <c r="B46" s="289"/>
      <c r="C46" s="289"/>
      <c r="D46" s="313"/>
      <c r="E46" s="289"/>
      <c r="F46" s="289"/>
      <c r="G46" s="289"/>
      <c r="H46" s="289"/>
      <c r="I46" s="312"/>
      <c r="J46" s="312"/>
      <c r="K46" s="289"/>
      <c r="L46" s="289"/>
      <c r="M46" s="313"/>
      <c r="N46" s="312"/>
      <c r="O46" s="30"/>
      <c r="P46" s="30"/>
    </row>
    <row r="47" spans="1:16" ht="14.7" customHeight="1">
      <c r="A47" s="289">
        <v>29</v>
      </c>
      <c r="B47" s="289"/>
      <c r="C47" s="289"/>
      <c r="D47" s="313"/>
      <c r="E47" s="289"/>
      <c r="F47" s="289"/>
      <c r="G47" s="289"/>
      <c r="H47" s="289"/>
      <c r="I47" s="312"/>
      <c r="J47" s="312"/>
      <c r="K47" s="289"/>
      <c r="L47" s="289"/>
      <c r="M47" s="313"/>
      <c r="N47" s="312"/>
      <c r="O47" s="30"/>
      <c r="P47" s="30"/>
    </row>
    <row r="48" spans="1:16" ht="14.7" customHeight="1">
      <c r="A48" s="289">
        <v>30</v>
      </c>
      <c r="B48" s="289"/>
      <c r="C48" s="289"/>
      <c r="D48" s="313"/>
      <c r="E48" s="289"/>
      <c r="F48" s="289"/>
      <c r="G48" s="289"/>
      <c r="H48" s="289"/>
      <c r="I48" s="312"/>
      <c r="J48" s="312"/>
      <c r="K48" s="289"/>
      <c r="L48" s="289"/>
      <c r="M48" s="313"/>
      <c r="N48" s="312"/>
      <c r="O48" s="30"/>
      <c r="P48" s="30"/>
    </row>
    <row r="49" spans="1:16" ht="14.7" customHeight="1">
      <c r="A49" s="289">
        <v>31</v>
      </c>
      <c r="B49" s="289"/>
      <c r="C49" s="289"/>
      <c r="D49" s="313"/>
      <c r="E49" s="289"/>
      <c r="F49" s="289"/>
      <c r="G49" s="289"/>
      <c r="H49" s="289"/>
      <c r="I49" s="312"/>
      <c r="J49" s="312"/>
      <c r="K49" s="289"/>
      <c r="L49" s="289"/>
      <c r="M49" s="313"/>
      <c r="N49" s="312"/>
      <c r="O49" s="30"/>
      <c r="P49" s="30"/>
    </row>
    <row r="50" spans="1:16" ht="14.7" customHeight="1">
      <c r="A50" s="289">
        <v>32</v>
      </c>
      <c r="B50" s="289"/>
      <c r="C50" s="289"/>
      <c r="D50" s="313"/>
      <c r="E50" s="289"/>
      <c r="F50" s="289"/>
      <c r="G50" s="289"/>
      <c r="H50" s="289"/>
      <c r="I50" s="312"/>
      <c r="J50" s="312"/>
      <c r="K50" s="289"/>
      <c r="L50" s="289"/>
      <c r="M50" s="313"/>
      <c r="N50" s="312"/>
      <c r="O50" s="30"/>
      <c r="P50" s="30"/>
    </row>
    <row r="51" spans="1:16" ht="14.7" customHeight="1">
      <c r="A51" s="289">
        <v>33</v>
      </c>
      <c r="B51" s="289"/>
      <c r="C51" s="289"/>
      <c r="D51" s="313"/>
      <c r="E51" s="289"/>
      <c r="F51" s="289"/>
      <c r="G51" s="289"/>
      <c r="H51" s="289"/>
      <c r="I51" s="312"/>
      <c r="J51" s="312"/>
      <c r="K51" s="289"/>
      <c r="L51" s="289"/>
      <c r="M51" s="313"/>
      <c r="N51" s="312"/>
      <c r="O51" s="30"/>
      <c r="P51" s="30"/>
    </row>
    <row r="52" spans="1:16" ht="14.7" customHeight="1">
      <c r="A52" s="289">
        <v>34</v>
      </c>
      <c r="B52" s="289"/>
      <c r="C52" s="289"/>
      <c r="D52" s="313"/>
      <c r="E52" s="289"/>
      <c r="F52" s="289"/>
      <c r="G52" s="289"/>
      <c r="H52" s="289"/>
      <c r="I52" s="312"/>
      <c r="J52" s="312"/>
      <c r="K52" s="289"/>
      <c r="L52" s="289"/>
      <c r="M52" s="313"/>
      <c r="N52" s="312"/>
      <c r="O52" s="30"/>
      <c r="P52" s="30"/>
    </row>
    <row r="53" spans="1:16" ht="14.7" customHeight="1">
      <c r="A53" s="289">
        <v>35</v>
      </c>
      <c r="B53" s="289"/>
      <c r="C53" s="289"/>
      <c r="D53" s="313"/>
      <c r="E53" s="289"/>
      <c r="F53" s="289"/>
      <c r="G53" s="289"/>
      <c r="H53" s="289"/>
      <c r="I53" s="312"/>
      <c r="J53" s="312"/>
      <c r="K53" s="289"/>
      <c r="L53" s="289"/>
      <c r="M53" s="313"/>
      <c r="N53" s="312"/>
      <c r="O53" s="30"/>
      <c r="P53" s="30"/>
    </row>
    <row r="54" spans="1:16" ht="14.7" customHeight="1">
      <c r="A54" s="289">
        <v>36</v>
      </c>
      <c r="B54" s="289"/>
      <c r="C54" s="289"/>
      <c r="D54" s="313"/>
      <c r="E54" s="289"/>
      <c r="F54" s="289"/>
      <c r="G54" s="289"/>
      <c r="H54" s="289"/>
      <c r="I54" s="312"/>
      <c r="J54" s="312"/>
      <c r="K54" s="289"/>
      <c r="L54" s="289"/>
      <c r="M54" s="313"/>
      <c r="N54" s="312"/>
      <c r="O54" s="30"/>
      <c r="P54" s="30"/>
    </row>
    <row r="55" spans="1:16" ht="14.7" customHeight="1">
      <c r="A55" s="289">
        <v>37</v>
      </c>
      <c r="B55" s="289"/>
      <c r="C55" s="289"/>
      <c r="D55" s="313"/>
      <c r="E55" s="289"/>
      <c r="F55" s="289"/>
      <c r="G55" s="289"/>
      <c r="H55" s="289"/>
      <c r="I55" s="312"/>
      <c r="J55" s="312"/>
      <c r="K55" s="289"/>
      <c r="L55" s="289"/>
      <c r="M55" s="313"/>
      <c r="N55" s="312"/>
      <c r="O55" s="30"/>
      <c r="P55" s="30"/>
    </row>
    <row r="56" spans="1:16" ht="14.7" customHeight="1">
      <c r="A56" s="289">
        <v>38</v>
      </c>
      <c r="B56" s="289"/>
      <c r="C56" s="289"/>
      <c r="D56" s="313"/>
      <c r="E56" s="289"/>
      <c r="F56" s="289"/>
      <c r="G56" s="289"/>
      <c r="H56" s="289"/>
      <c r="I56" s="312"/>
      <c r="J56" s="312"/>
      <c r="K56" s="289"/>
      <c r="L56" s="289"/>
      <c r="M56" s="313"/>
      <c r="N56" s="312"/>
      <c r="O56" s="30"/>
      <c r="P56" s="30"/>
    </row>
    <row r="57" spans="1:16" ht="14.7" customHeight="1">
      <c r="A57" s="289">
        <v>39</v>
      </c>
      <c r="B57" s="289"/>
      <c r="C57" s="289"/>
      <c r="D57" s="313"/>
      <c r="E57" s="289"/>
      <c r="F57" s="289"/>
      <c r="G57" s="289"/>
      <c r="H57" s="289"/>
      <c r="I57" s="312"/>
      <c r="J57" s="312"/>
      <c r="K57" s="289"/>
      <c r="L57" s="289"/>
      <c r="M57" s="313"/>
      <c r="N57" s="312"/>
      <c r="O57" s="30"/>
      <c r="P57" s="30"/>
    </row>
    <row r="58" spans="1:16" ht="14.7" customHeight="1">
      <c r="A58" s="289">
        <v>40</v>
      </c>
      <c r="B58" s="289"/>
      <c r="C58" s="289"/>
      <c r="D58" s="313"/>
      <c r="E58" s="289"/>
      <c r="F58" s="289"/>
      <c r="G58" s="289"/>
      <c r="H58" s="289"/>
      <c r="I58" s="312"/>
      <c r="J58" s="312"/>
      <c r="K58" s="289"/>
      <c r="L58" s="289"/>
      <c r="M58" s="313"/>
      <c r="N58" s="312"/>
      <c r="O58" s="30"/>
      <c r="P58" s="30"/>
    </row>
    <row r="59" spans="1:16" ht="14.7" customHeight="1">
      <c r="A59" s="289">
        <v>41</v>
      </c>
      <c r="B59" s="289"/>
      <c r="C59" s="289"/>
      <c r="D59" s="313"/>
      <c r="E59" s="289"/>
      <c r="F59" s="289"/>
      <c r="G59" s="289"/>
      <c r="H59" s="289"/>
      <c r="I59" s="312"/>
      <c r="J59" s="312"/>
      <c r="K59" s="289"/>
      <c r="L59" s="289"/>
      <c r="M59" s="313"/>
      <c r="N59" s="312"/>
      <c r="O59" s="30"/>
      <c r="P59" s="30"/>
    </row>
    <row r="60" spans="1:16" ht="14.7" customHeight="1">
      <c r="A60" s="289">
        <v>42</v>
      </c>
      <c r="B60" s="289"/>
      <c r="C60" s="289"/>
      <c r="D60" s="313"/>
      <c r="E60" s="289"/>
      <c r="F60" s="289"/>
      <c r="G60" s="289"/>
      <c r="H60" s="289"/>
      <c r="I60" s="312"/>
      <c r="J60" s="312"/>
      <c r="K60" s="289"/>
      <c r="L60" s="289"/>
      <c r="M60" s="313"/>
      <c r="N60" s="312"/>
      <c r="O60" s="30"/>
      <c r="P60" s="30"/>
    </row>
    <row r="61" spans="1:16" ht="14.7" customHeight="1">
      <c r="A61" s="289">
        <v>43</v>
      </c>
      <c r="B61" s="289"/>
      <c r="C61" s="289"/>
      <c r="D61" s="313"/>
      <c r="E61" s="289"/>
      <c r="F61" s="289"/>
      <c r="G61" s="289"/>
      <c r="H61" s="289"/>
      <c r="I61" s="312"/>
      <c r="J61" s="312"/>
      <c r="K61" s="289"/>
      <c r="L61" s="289"/>
      <c r="M61" s="313"/>
      <c r="N61" s="312"/>
      <c r="O61" s="30"/>
      <c r="P61" s="30"/>
    </row>
    <row r="62" spans="1:16" ht="14.7" customHeight="1">
      <c r="A62" s="289">
        <v>44</v>
      </c>
      <c r="B62" s="289"/>
      <c r="C62" s="289"/>
      <c r="D62" s="313"/>
      <c r="E62" s="289"/>
      <c r="F62" s="289"/>
      <c r="G62" s="289"/>
      <c r="H62" s="289"/>
      <c r="I62" s="312"/>
      <c r="J62" s="312"/>
      <c r="K62" s="289"/>
      <c r="L62" s="289"/>
      <c r="M62" s="313"/>
      <c r="N62" s="312"/>
      <c r="O62" s="30"/>
      <c r="P62" s="30"/>
    </row>
    <row r="63" spans="1:16" ht="14.7" customHeight="1">
      <c r="A63" s="289">
        <v>45</v>
      </c>
      <c r="B63" s="289"/>
      <c r="C63" s="289"/>
      <c r="D63" s="313"/>
      <c r="E63" s="289"/>
      <c r="F63" s="289"/>
      <c r="G63" s="289"/>
      <c r="H63" s="289"/>
      <c r="I63" s="312"/>
      <c r="J63" s="312"/>
      <c r="K63" s="289"/>
      <c r="L63" s="289"/>
      <c r="M63" s="313"/>
      <c r="N63" s="312"/>
      <c r="O63" s="30"/>
      <c r="P63" s="30"/>
    </row>
    <row r="64" spans="1:16" ht="14.7" customHeight="1">
      <c r="A64" s="289">
        <v>46</v>
      </c>
      <c r="B64" s="289"/>
      <c r="C64" s="289"/>
      <c r="D64" s="313"/>
      <c r="E64" s="289"/>
      <c r="F64" s="289"/>
      <c r="G64" s="289"/>
      <c r="H64" s="289"/>
      <c r="I64" s="312"/>
      <c r="J64" s="312"/>
      <c r="K64" s="289"/>
      <c r="L64" s="289"/>
      <c r="M64" s="313"/>
      <c r="N64" s="312"/>
      <c r="O64" s="30"/>
      <c r="P64" s="30"/>
    </row>
    <row r="65" spans="1:16" ht="14.7" customHeight="1">
      <c r="A65" s="289">
        <v>47</v>
      </c>
      <c r="B65" s="289"/>
      <c r="C65" s="289"/>
      <c r="D65" s="313"/>
      <c r="E65" s="289"/>
      <c r="F65" s="289"/>
      <c r="G65" s="289"/>
      <c r="H65" s="289"/>
      <c r="I65" s="312"/>
      <c r="J65" s="312"/>
      <c r="K65" s="289"/>
      <c r="L65" s="289"/>
      <c r="M65" s="313"/>
      <c r="N65" s="312"/>
      <c r="O65" s="30"/>
      <c r="P65" s="30"/>
    </row>
    <row r="66" spans="1:16" ht="14.7" customHeight="1">
      <c r="A66" s="289">
        <v>48</v>
      </c>
      <c r="B66" s="289"/>
      <c r="C66" s="289"/>
      <c r="D66" s="313"/>
      <c r="E66" s="289"/>
      <c r="F66" s="289"/>
      <c r="G66" s="289"/>
      <c r="H66" s="289"/>
      <c r="I66" s="312"/>
      <c r="J66" s="312"/>
      <c r="K66" s="289"/>
      <c r="L66" s="289"/>
      <c r="M66" s="313"/>
      <c r="N66" s="312"/>
      <c r="O66" s="30"/>
      <c r="P66" s="30"/>
    </row>
    <row r="67" spans="1:16" ht="14.7" customHeight="1">
      <c r="A67" s="289">
        <v>49</v>
      </c>
      <c r="B67" s="289"/>
      <c r="C67" s="289"/>
      <c r="D67" s="313"/>
      <c r="E67" s="289"/>
      <c r="F67" s="289"/>
      <c r="G67" s="289"/>
      <c r="H67" s="289"/>
      <c r="I67" s="312"/>
      <c r="J67" s="312"/>
      <c r="K67" s="289"/>
      <c r="L67" s="289"/>
      <c r="M67" s="313"/>
      <c r="N67" s="312"/>
      <c r="O67" s="30"/>
      <c r="P67" s="30"/>
    </row>
    <row r="68" spans="1:16" ht="14.7" customHeight="1">
      <c r="A68" s="289">
        <v>50</v>
      </c>
      <c r="B68" s="289"/>
      <c r="C68" s="289"/>
      <c r="D68" s="313"/>
      <c r="E68" s="289"/>
      <c r="F68" s="289"/>
      <c r="G68" s="289"/>
      <c r="H68" s="289"/>
      <c r="I68" s="312"/>
      <c r="J68" s="312"/>
      <c r="K68" s="289"/>
      <c r="L68" s="289"/>
      <c r="M68" s="313"/>
      <c r="N68" s="312"/>
      <c r="O68" s="30"/>
      <c r="P68" s="30"/>
    </row>
    <row r="69" spans="1:16" ht="14.7" customHeight="1">
      <c r="A69" s="289">
        <v>51</v>
      </c>
      <c r="B69" s="289"/>
      <c r="C69" s="289"/>
      <c r="D69" s="313"/>
      <c r="E69" s="289"/>
      <c r="F69" s="289"/>
      <c r="G69" s="289"/>
      <c r="H69" s="289"/>
      <c r="I69" s="312"/>
      <c r="J69" s="312"/>
      <c r="K69" s="289"/>
      <c r="L69" s="289"/>
      <c r="M69" s="313"/>
      <c r="N69" s="312"/>
      <c r="O69" s="30"/>
      <c r="P69" s="30"/>
    </row>
    <row r="70" spans="1:16" ht="14.7" customHeight="1">
      <c r="A70" s="289">
        <v>52</v>
      </c>
      <c r="B70" s="289"/>
      <c r="C70" s="289"/>
      <c r="D70" s="313"/>
      <c r="E70" s="289"/>
      <c r="F70" s="289"/>
      <c r="G70" s="289"/>
      <c r="H70" s="289"/>
      <c r="I70" s="312"/>
      <c r="J70" s="312"/>
      <c r="K70" s="289"/>
      <c r="L70" s="289"/>
      <c r="M70" s="313"/>
      <c r="N70" s="312"/>
      <c r="O70" s="30"/>
      <c r="P70" s="30"/>
    </row>
    <row r="71" spans="1:16" ht="14.7" customHeight="1">
      <c r="A71" s="289">
        <v>53</v>
      </c>
      <c r="B71" s="289"/>
      <c r="C71" s="289"/>
      <c r="D71" s="313"/>
      <c r="E71" s="289"/>
      <c r="F71" s="289"/>
      <c r="G71" s="289"/>
      <c r="H71" s="289"/>
      <c r="I71" s="312"/>
      <c r="J71" s="312"/>
      <c r="K71" s="289"/>
      <c r="L71" s="289"/>
      <c r="M71" s="313"/>
      <c r="N71" s="312"/>
      <c r="O71" s="30"/>
      <c r="P71" s="30"/>
    </row>
    <row r="72" spans="1:16" ht="14.7" customHeight="1">
      <c r="A72" s="289">
        <v>54</v>
      </c>
      <c r="B72" s="289"/>
      <c r="C72" s="289"/>
      <c r="D72" s="313"/>
      <c r="E72" s="289"/>
      <c r="F72" s="289"/>
      <c r="G72" s="289"/>
      <c r="H72" s="289"/>
      <c r="I72" s="312"/>
      <c r="J72" s="312"/>
      <c r="K72" s="289"/>
      <c r="L72" s="289"/>
      <c r="M72" s="313"/>
      <c r="N72" s="312"/>
      <c r="O72" s="30"/>
      <c r="P72" s="30"/>
    </row>
    <row r="73" spans="1:16" ht="14.7" customHeight="1">
      <c r="A73" s="289">
        <v>55</v>
      </c>
      <c r="B73" s="289"/>
      <c r="C73" s="289"/>
      <c r="D73" s="313"/>
      <c r="E73" s="289"/>
      <c r="F73" s="289"/>
      <c r="G73" s="289"/>
      <c r="H73" s="289"/>
      <c r="I73" s="312"/>
      <c r="J73" s="312"/>
      <c r="K73" s="289"/>
      <c r="L73" s="289"/>
      <c r="M73" s="313"/>
      <c r="N73" s="312"/>
      <c r="O73" s="30"/>
      <c r="P73" s="30"/>
    </row>
    <row r="74" spans="1:16" ht="14.7" customHeight="1">
      <c r="A74" s="289">
        <v>56</v>
      </c>
      <c r="B74" s="289"/>
      <c r="C74" s="289"/>
      <c r="D74" s="313"/>
      <c r="E74" s="289"/>
      <c r="F74" s="289"/>
      <c r="G74" s="289"/>
      <c r="H74" s="289"/>
      <c r="I74" s="312"/>
      <c r="J74" s="312"/>
      <c r="K74" s="289"/>
      <c r="L74" s="289"/>
      <c r="M74" s="313"/>
      <c r="N74" s="312"/>
      <c r="O74" s="30"/>
      <c r="P74" s="30"/>
    </row>
    <row r="75" spans="1:16" ht="14.7" customHeight="1">
      <c r="A75" s="289">
        <v>57</v>
      </c>
      <c r="B75" s="289"/>
      <c r="C75" s="289"/>
      <c r="D75" s="313"/>
      <c r="E75" s="289"/>
      <c r="F75" s="289"/>
      <c r="G75" s="289"/>
      <c r="H75" s="289"/>
      <c r="I75" s="312"/>
      <c r="J75" s="312"/>
      <c r="K75" s="289"/>
      <c r="L75" s="289"/>
      <c r="M75" s="313"/>
      <c r="N75" s="312"/>
      <c r="O75" s="30"/>
      <c r="P75" s="30"/>
    </row>
    <row r="76" spans="1:16" ht="14.7" customHeight="1">
      <c r="A76" s="289">
        <v>58</v>
      </c>
      <c r="B76" s="289"/>
      <c r="C76" s="289"/>
      <c r="D76" s="313"/>
      <c r="E76" s="289"/>
      <c r="F76" s="289"/>
      <c r="G76" s="289"/>
      <c r="H76" s="289"/>
      <c r="I76" s="312"/>
      <c r="J76" s="312"/>
      <c r="K76" s="289"/>
      <c r="L76" s="289"/>
      <c r="M76" s="313"/>
      <c r="N76" s="312"/>
      <c r="O76" s="30"/>
      <c r="P76" s="30"/>
    </row>
    <row r="77" spans="1:16" ht="14.7" customHeight="1">
      <c r="A77" s="289">
        <v>59</v>
      </c>
      <c r="B77" s="289"/>
      <c r="C77" s="289"/>
      <c r="D77" s="313"/>
      <c r="E77" s="289"/>
      <c r="F77" s="289"/>
      <c r="G77" s="289"/>
      <c r="H77" s="289"/>
      <c r="I77" s="312"/>
      <c r="J77" s="312"/>
      <c r="K77" s="289"/>
      <c r="L77" s="289"/>
      <c r="M77" s="313"/>
      <c r="N77" s="312"/>
      <c r="O77" s="30"/>
      <c r="P77" s="30"/>
    </row>
    <row r="78" spans="1:16" ht="14.7" customHeight="1">
      <c r="A78" s="289">
        <v>60</v>
      </c>
      <c r="B78" s="289"/>
      <c r="C78" s="289"/>
      <c r="D78" s="313"/>
      <c r="E78" s="289"/>
      <c r="F78" s="289"/>
      <c r="G78" s="289"/>
      <c r="H78" s="289"/>
      <c r="I78" s="312"/>
      <c r="J78" s="312"/>
      <c r="K78" s="289"/>
      <c r="L78" s="289"/>
      <c r="M78" s="313"/>
      <c r="N78" s="312"/>
      <c r="O78" s="30"/>
      <c r="P78" s="30"/>
    </row>
    <row r="79" spans="1:16" ht="14.7" customHeight="1">
      <c r="A79" s="289">
        <v>61</v>
      </c>
      <c r="B79" s="289"/>
      <c r="C79" s="289"/>
      <c r="D79" s="313"/>
      <c r="E79" s="289"/>
      <c r="F79" s="289"/>
      <c r="G79" s="289"/>
      <c r="H79" s="289"/>
      <c r="I79" s="312"/>
      <c r="J79" s="312"/>
      <c r="K79" s="289"/>
      <c r="L79" s="289"/>
      <c r="M79" s="313"/>
      <c r="N79" s="312"/>
      <c r="O79" s="30"/>
      <c r="P79" s="30"/>
    </row>
    <row r="80" spans="1:16" ht="14.7" customHeight="1">
      <c r="A80" s="289">
        <v>62</v>
      </c>
      <c r="B80" s="289"/>
      <c r="C80" s="289"/>
      <c r="D80" s="313"/>
      <c r="E80" s="289"/>
      <c r="F80" s="289"/>
      <c r="G80" s="289"/>
      <c r="H80" s="289"/>
      <c r="I80" s="312"/>
      <c r="J80" s="312"/>
      <c r="K80" s="289"/>
      <c r="L80" s="289"/>
      <c r="M80" s="313"/>
      <c r="N80" s="312"/>
      <c r="O80" s="30"/>
      <c r="P80" s="30"/>
    </row>
    <row r="81" spans="1:16" ht="14.7" customHeight="1">
      <c r="A81" s="289">
        <v>63</v>
      </c>
      <c r="B81" s="289"/>
      <c r="C81" s="289"/>
      <c r="D81" s="313"/>
      <c r="E81" s="289"/>
      <c r="F81" s="289"/>
      <c r="G81" s="289"/>
      <c r="H81" s="289"/>
      <c r="I81" s="312"/>
      <c r="J81" s="312"/>
      <c r="K81" s="289"/>
      <c r="L81" s="289"/>
      <c r="M81" s="313"/>
      <c r="N81" s="312"/>
      <c r="O81" s="30"/>
      <c r="P81" s="30"/>
    </row>
    <row r="82" spans="1:16" ht="14.7" customHeight="1">
      <c r="A82" s="289">
        <v>64</v>
      </c>
      <c r="B82" s="289"/>
      <c r="C82" s="289"/>
      <c r="D82" s="313"/>
      <c r="E82" s="289"/>
      <c r="F82" s="289"/>
      <c r="G82" s="289"/>
      <c r="H82" s="289"/>
      <c r="I82" s="312"/>
      <c r="J82" s="312"/>
      <c r="K82" s="289"/>
      <c r="L82" s="289"/>
      <c r="M82" s="313"/>
      <c r="N82" s="312"/>
      <c r="O82" s="30"/>
      <c r="P82" s="30"/>
    </row>
    <row r="83" spans="1:16" ht="14.7" customHeight="1">
      <c r="A83" s="289">
        <v>65</v>
      </c>
      <c r="B83" s="289"/>
      <c r="C83" s="289"/>
      <c r="D83" s="313"/>
      <c r="E83" s="289"/>
      <c r="F83" s="289"/>
      <c r="G83" s="289"/>
      <c r="H83" s="289"/>
      <c r="I83" s="312"/>
      <c r="J83" s="312"/>
      <c r="K83" s="289"/>
      <c r="L83" s="289"/>
      <c r="M83" s="313"/>
      <c r="N83" s="312"/>
      <c r="O83" s="30"/>
      <c r="P83" s="30"/>
    </row>
    <row r="84" spans="1:16" ht="14.7" customHeight="1">
      <c r="A84" s="289">
        <v>66</v>
      </c>
      <c r="B84" s="289"/>
      <c r="C84" s="289"/>
      <c r="D84" s="313"/>
      <c r="E84" s="289"/>
      <c r="F84" s="289"/>
      <c r="G84" s="289"/>
      <c r="H84" s="289"/>
      <c r="I84" s="312"/>
      <c r="J84" s="312"/>
      <c r="K84" s="289"/>
      <c r="L84" s="289"/>
      <c r="M84" s="313"/>
      <c r="N84" s="312"/>
      <c r="O84" s="30"/>
      <c r="P84" s="30"/>
    </row>
    <row r="85" spans="1:16" ht="14.7" customHeight="1">
      <c r="A85" s="289">
        <v>67</v>
      </c>
      <c r="B85" s="289"/>
      <c r="C85" s="289"/>
      <c r="D85" s="313"/>
      <c r="E85" s="289"/>
      <c r="F85" s="289"/>
      <c r="G85" s="289"/>
      <c r="H85" s="289"/>
      <c r="I85" s="312"/>
      <c r="J85" s="312"/>
      <c r="K85" s="289"/>
      <c r="L85" s="289"/>
      <c r="M85" s="313"/>
      <c r="N85" s="312"/>
      <c r="O85" s="30"/>
      <c r="P85" s="30"/>
    </row>
    <row r="86" spans="1:16" ht="14.7" customHeight="1">
      <c r="A86" s="289">
        <v>68</v>
      </c>
      <c r="B86" s="289"/>
      <c r="C86" s="289"/>
      <c r="D86" s="313"/>
      <c r="E86" s="289"/>
      <c r="F86" s="289"/>
      <c r="G86" s="289"/>
      <c r="H86" s="289"/>
      <c r="I86" s="312"/>
      <c r="J86" s="312"/>
      <c r="K86" s="289"/>
      <c r="L86" s="289"/>
      <c r="M86" s="313"/>
      <c r="N86" s="312"/>
      <c r="O86" s="30"/>
      <c r="P86" s="30"/>
    </row>
    <row r="87" spans="1:16" ht="14.7" customHeight="1">
      <c r="A87" s="289">
        <v>69</v>
      </c>
      <c r="B87" s="289"/>
      <c r="C87" s="289"/>
      <c r="D87" s="313"/>
      <c r="E87" s="289"/>
      <c r="F87" s="289"/>
      <c r="G87" s="289"/>
      <c r="H87" s="289"/>
      <c r="I87" s="312"/>
      <c r="J87" s="312"/>
      <c r="K87" s="289"/>
      <c r="L87" s="289"/>
      <c r="M87" s="313"/>
      <c r="N87" s="312"/>
      <c r="O87" s="30"/>
      <c r="P87" s="30"/>
    </row>
    <row r="88" spans="1:16" ht="14.7" customHeight="1">
      <c r="A88" s="289">
        <v>70</v>
      </c>
      <c r="B88" s="289"/>
      <c r="C88" s="289"/>
      <c r="D88" s="313"/>
      <c r="E88" s="289"/>
      <c r="F88" s="289"/>
      <c r="G88" s="289"/>
      <c r="H88" s="289"/>
      <c r="I88" s="312"/>
      <c r="J88" s="312"/>
      <c r="K88" s="289"/>
      <c r="L88" s="289"/>
      <c r="M88" s="313"/>
      <c r="N88" s="312"/>
      <c r="O88" s="30"/>
      <c r="P88" s="30"/>
    </row>
    <row r="89" spans="1:16" ht="14.7" customHeight="1">
      <c r="A89" s="289">
        <v>71</v>
      </c>
      <c r="B89" s="289"/>
      <c r="C89" s="289"/>
      <c r="D89" s="313"/>
      <c r="E89" s="289"/>
      <c r="F89" s="289"/>
      <c r="G89" s="289"/>
      <c r="H89" s="289"/>
      <c r="I89" s="312"/>
      <c r="J89" s="312"/>
      <c r="K89" s="289"/>
      <c r="L89" s="289"/>
      <c r="M89" s="313"/>
      <c r="N89" s="312"/>
      <c r="O89" s="30"/>
      <c r="P89" s="30"/>
    </row>
    <row r="90" spans="1:16" ht="14.7" customHeight="1">
      <c r="A90" s="289">
        <v>72</v>
      </c>
      <c r="B90" s="289"/>
      <c r="C90" s="289"/>
      <c r="D90" s="313"/>
      <c r="E90" s="289"/>
      <c r="F90" s="289"/>
      <c r="G90" s="289"/>
      <c r="H90" s="289"/>
      <c r="I90" s="312"/>
      <c r="J90" s="312"/>
      <c r="K90" s="289"/>
      <c r="L90" s="289"/>
      <c r="M90" s="313"/>
      <c r="N90" s="312"/>
      <c r="O90" s="30"/>
      <c r="P90" s="30"/>
    </row>
    <row r="91" spans="1:16" ht="14.7" customHeight="1">
      <c r="A91" s="289">
        <v>73</v>
      </c>
      <c r="B91" s="289"/>
      <c r="C91" s="289"/>
      <c r="D91" s="313"/>
      <c r="E91" s="289"/>
      <c r="F91" s="289"/>
      <c r="G91" s="289"/>
      <c r="H91" s="289"/>
      <c r="I91" s="312"/>
      <c r="J91" s="312"/>
      <c r="K91" s="289"/>
      <c r="L91" s="289"/>
      <c r="M91" s="313"/>
      <c r="N91" s="312"/>
      <c r="O91" s="30"/>
      <c r="P91" s="30"/>
    </row>
    <row r="92" spans="1:16" ht="14.7" customHeight="1">
      <c r="A92" s="289">
        <v>74</v>
      </c>
      <c r="B92" s="289"/>
      <c r="C92" s="289"/>
      <c r="D92" s="313"/>
      <c r="E92" s="289"/>
      <c r="F92" s="289"/>
      <c r="G92" s="289"/>
      <c r="H92" s="289"/>
      <c r="I92" s="312"/>
      <c r="J92" s="312"/>
      <c r="K92" s="289"/>
      <c r="L92" s="289"/>
      <c r="M92" s="313"/>
      <c r="N92" s="312"/>
      <c r="O92" s="30"/>
      <c r="P92" s="30"/>
    </row>
    <row r="93" spans="1:16" ht="14.7" customHeight="1">
      <c r="A93" s="289">
        <v>75</v>
      </c>
      <c r="B93" s="289"/>
      <c r="C93" s="289"/>
      <c r="D93" s="313"/>
      <c r="E93" s="289"/>
      <c r="F93" s="289"/>
      <c r="G93" s="289"/>
      <c r="H93" s="289"/>
      <c r="I93" s="312"/>
      <c r="J93" s="312"/>
      <c r="K93" s="289"/>
      <c r="L93" s="289"/>
      <c r="M93" s="313"/>
      <c r="N93" s="312"/>
      <c r="O93" s="30"/>
      <c r="P93" s="30"/>
    </row>
    <row r="94" spans="1:16" ht="14.7" customHeight="1">
      <c r="A94" s="289">
        <v>76</v>
      </c>
      <c r="B94" s="289"/>
      <c r="C94" s="289"/>
      <c r="D94" s="313"/>
      <c r="E94" s="289"/>
      <c r="F94" s="289"/>
      <c r="G94" s="289"/>
      <c r="H94" s="289"/>
      <c r="I94" s="312"/>
      <c r="J94" s="312"/>
      <c r="K94" s="289"/>
      <c r="L94" s="289"/>
      <c r="M94" s="313"/>
      <c r="N94" s="312"/>
      <c r="O94" s="30"/>
      <c r="P94" s="30"/>
    </row>
    <row r="95" spans="1:16" ht="14.7" customHeight="1">
      <c r="A95" s="289">
        <v>77</v>
      </c>
      <c r="B95" s="289"/>
      <c r="C95" s="289"/>
      <c r="D95" s="313"/>
      <c r="E95" s="289"/>
      <c r="F95" s="289"/>
      <c r="G95" s="289"/>
      <c r="H95" s="289"/>
      <c r="I95" s="312"/>
      <c r="J95" s="312"/>
      <c r="K95" s="289"/>
      <c r="L95" s="289"/>
      <c r="M95" s="313"/>
      <c r="N95" s="312"/>
      <c r="O95" s="30"/>
      <c r="P95" s="30"/>
    </row>
    <row r="96" spans="1:16" ht="14.7" customHeight="1">
      <c r="A96" s="289">
        <v>78</v>
      </c>
      <c r="B96" s="289"/>
      <c r="C96" s="289"/>
      <c r="D96" s="313"/>
      <c r="E96" s="289"/>
      <c r="F96" s="289"/>
      <c r="G96" s="289"/>
      <c r="H96" s="289"/>
      <c r="I96" s="312"/>
      <c r="J96" s="312"/>
      <c r="K96" s="289"/>
      <c r="L96" s="289"/>
      <c r="M96" s="313"/>
      <c r="N96" s="312"/>
      <c r="O96" s="30"/>
      <c r="P96" s="30"/>
    </row>
    <row r="97" spans="1:16" ht="14.7" customHeight="1">
      <c r="A97" s="289">
        <v>79</v>
      </c>
      <c r="B97" s="289"/>
      <c r="C97" s="289"/>
      <c r="D97" s="313"/>
      <c r="E97" s="289"/>
      <c r="F97" s="289"/>
      <c r="G97" s="289"/>
      <c r="H97" s="289"/>
      <c r="I97" s="312"/>
      <c r="J97" s="312"/>
      <c r="K97" s="289"/>
      <c r="L97" s="289"/>
      <c r="M97" s="313"/>
      <c r="N97" s="312"/>
      <c r="O97" s="30"/>
      <c r="P97" s="30"/>
    </row>
    <row r="98" spans="1:16" ht="14.7" customHeight="1">
      <c r="A98" s="289">
        <v>80</v>
      </c>
      <c r="B98" s="289"/>
      <c r="C98" s="289"/>
      <c r="D98" s="313"/>
      <c r="E98" s="289"/>
      <c r="F98" s="289"/>
      <c r="G98" s="289"/>
      <c r="H98" s="289"/>
      <c r="I98" s="312"/>
      <c r="J98" s="312"/>
      <c r="K98" s="289"/>
      <c r="L98" s="289"/>
      <c r="M98" s="313"/>
      <c r="N98" s="312"/>
      <c r="O98" s="30"/>
      <c r="P98" s="30"/>
    </row>
    <row r="99" spans="1:16" ht="14.7" customHeight="1">
      <c r="A99" s="289">
        <v>81</v>
      </c>
      <c r="B99" s="289"/>
      <c r="C99" s="289"/>
      <c r="D99" s="313"/>
      <c r="E99" s="289"/>
      <c r="F99" s="289"/>
      <c r="G99" s="289"/>
      <c r="H99" s="289"/>
      <c r="I99" s="312"/>
      <c r="J99" s="312"/>
      <c r="K99" s="289"/>
      <c r="L99" s="289"/>
      <c r="M99" s="313"/>
      <c r="N99" s="312"/>
      <c r="O99" s="30"/>
      <c r="P99" s="30"/>
    </row>
    <row r="100" spans="1:16" ht="14.7" customHeight="1">
      <c r="A100" s="289">
        <v>82</v>
      </c>
      <c r="B100" s="289"/>
      <c r="C100" s="289"/>
      <c r="D100" s="313"/>
      <c r="E100" s="289"/>
      <c r="F100" s="289"/>
      <c r="G100" s="289"/>
      <c r="H100" s="289"/>
      <c r="I100" s="312"/>
      <c r="J100" s="312"/>
      <c r="K100" s="289"/>
      <c r="L100" s="289"/>
      <c r="M100" s="313"/>
      <c r="N100" s="312"/>
      <c r="O100" s="30"/>
      <c r="P100" s="30"/>
    </row>
    <row r="101" spans="1:16" ht="14.7" customHeight="1">
      <c r="A101" s="289">
        <v>83</v>
      </c>
      <c r="B101" s="289"/>
      <c r="C101" s="289"/>
      <c r="D101" s="313"/>
      <c r="E101" s="289"/>
      <c r="F101" s="289"/>
      <c r="G101" s="289"/>
      <c r="H101" s="289"/>
      <c r="I101" s="312"/>
      <c r="J101" s="312"/>
      <c r="K101" s="289"/>
      <c r="L101" s="289"/>
      <c r="M101" s="313"/>
      <c r="N101" s="312"/>
      <c r="O101" s="30"/>
      <c r="P101" s="30"/>
    </row>
    <row r="102" spans="1:16" ht="14.7" customHeight="1">
      <c r="A102" s="289">
        <v>84</v>
      </c>
      <c r="B102" s="289"/>
      <c r="C102" s="289"/>
      <c r="D102" s="313"/>
      <c r="E102" s="289"/>
      <c r="F102" s="289"/>
      <c r="G102" s="289"/>
      <c r="H102" s="289"/>
      <c r="I102" s="312"/>
      <c r="J102" s="312"/>
      <c r="K102" s="289"/>
      <c r="L102" s="289"/>
      <c r="M102" s="313"/>
      <c r="N102" s="312"/>
      <c r="O102" s="30"/>
      <c r="P102" s="30"/>
    </row>
    <row r="103" spans="1:16" ht="14.7" customHeight="1">
      <c r="A103" s="289">
        <v>85</v>
      </c>
      <c r="B103" s="289"/>
      <c r="C103" s="289"/>
      <c r="D103" s="313"/>
      <c r="E103" s="289"/>
      <c r="F103" s="289"/>
      <c r="G103" s="289"/>
      <c r="H103" s="289"/>
      <c r="I103" s="312"/>
      <c r="J103" s="312"/>
      <c r="K103" s="289"/>
      <c r="L103" s="289"/>
      <c r="M103" s="313"/>
      <c r="N103" s="312"/>
      <c r="O103" s="30"/>
      <c r="P103" s="30"/>
    </row>
    <row r="104" spans="1:16" ht="14.7" customHeight="1">
      <c r="A104" s="289">
        <v>86</v>
      </c>
      <c r="B104" s="289"/>
      <c r="C104" s="289"/>
      <c r="D104" s="313"/>
      <c r="E104" s="289"/>
      <c r="F104" s="289"/>
      <c r="G104" s="289"/>
      <c r="H104" s="289"/>
      <c r="I104" s="312"/>
      <c r="J104" s="312"/>
      <c r="K104" s="289"/>
      <c r="L104" s="289"/>
      <c r="M104" s="313"/>
      <c r="N104" s="312"/>
      <c r="O104" s="30"/>
      <c r="P104" s="30"/>
    </row>
    <row r="105" spans="1:16" ht="14.7" customHeight="1">
      <c r="A105" s="289">
        <v>87</v>
      </c>
      <c r="B105" s="289"/>
      <c r="C105" s="289"/>
      <c r="D105" s="313"/>
      <c r="E105" s="289"/>
      <c r="F105" s="289"/>
      <c r="G105" s="289"/>
      <c r="H105" s="289"/>
      <c r="I105" s="312"/>
      <c r="J105" s="312"/>
      <c r="K105" s="289"/>
      <c r="L105" s="289"/>
      <c r="M105" s="313"/>
      <c r="N105" s="312"/>
      <c r="O105" s="30"/>
      <c r="P105" s="30"/>
    </row>
    <row r="106" spans="1:16" ht="14.7" customHeight="1">
      <c r="A106" s="289">
        <v>88</v>
      </c>
      <c r="B106" s="289"/>
      <c r="C106" s="289"/>
      <c r="D106" s="313"/>
      <c r="E106" s="289"/>
      <c r="F106" s="289"/>
      <c r="G106" s="289"/>
      <c r="H106" s="289"/>
      <c r="I106" s="312"/>
      <c r="J106" s="312"/>
      <c r="K106" s="289"/>
      <c r="L106" s="289"/>
      <c r="M106" s="313"/>
      <c r="N106" s="312"/>
      <c r="O106" s="30"/>
      <c r="P106" s="30"/>
    </row>
    <row r="107" spans="1:16" ht="14.7" customHeight="1">
      <c r="A107" s="289">
        <v>89</v>
      </c>
      <c r="B107" s="289"/>
      <c r="C107" s="289"/>
      <c r="D107" s="313"/>
      <c r="E107" s="289"/>
      <c r="F107" s="289"/>
      <c r="G107" s="289"/>
      <c r="H107" s="289"/>
      <c r="I107" s="312"/>
      <c r="J107" s="312"/>
      <c r="K107" s="289"/>
      <c r="L107" s="289"/>
      <c r="M107" s="313"/>
      <c r="N107" s="312"/>
      <c r="O107" s="30"/>
      <c r="P107" s="30"/>
    </row>
    <row r="108" spans="1:16" ht="14.7" customHeight="1">
      <c r="A108" s="289">
        <v>90</v>
      </c>
      <c r="B108" s="289"/>
      <c r="C108" s="289"/>
      <c r="D108" s="313"/>
      <c r="E108" s="289"/>
      <c r="F108" s="289"/>
      <c r="G108" s="289"/>
      <c r="H108" s="289"/>
      <c r="I108" s="312"/>
      <c r="J108" s="312"/>
      <c r="K108" s="289"/>
      <c r="L108" s="289"/>
      <c r="M108" s="313"/>
      <c r="N108" s="312"/>
      <c r="O108" s="30"/>
      <c r="P108" s="30"/>
    </row>
    <row r="109" spans="1:16" ht="14.7" customHeight="1">
      <c r="A109" s="289">
        <v>91</v>
      </c>
      <c r="B109" s="289"/>
      <c r="C109" s="289"/>
      <c r="D109" s="313"/>
      <c r="E109" s="289"/>
      <c r="F109" s="289"/>
      <c r="G109" s="289"/>
      <c r="H109" s="289"/>
      <c r="I109" s="312"/>
      <c r="J109" s="312"/>
      <c r="K109" s="289"/>
      <c r="L109" s="289"/>
      <c r="M109" s="313"/>
      <c r="N109" s="312"/>
      <c r="O109" s="30"/>
      <c r="P109" s="30"/>
    </row>
    <row r="110" spans="1:16" ht="14.7" customHeight="1">
      <c r="A110" s="289">
        <v>92</v>
      </c>
      <c r="B110" s="289"/>
      <c r="C110" s="289"/>
      <c r="D110" s="313"/>
      <c r="E110" s="289"/>
      <c r="F110" s="289"/>
      <c r="G110" s="289"/>
      <c r="H110" s="289"/>
      <c r="I110" s="312"/>
      <c r="J110" s="312"/>
      <c r="K110" s="289"/>
      <c r="L110" s="289"/>
      <c r="M110" s="313"/>
      <c r="N110" s="312"/>
      <c r="O110" s="30"/>
      <c r="P110" s="30"/>
    </row>
    <row r="111" spans="1:16" ht="14.7" customHeight="1">
      <c r="A111" s="289">
        <v>93</v>
      </c>
      <c r="B111" s="289"/>
      <c r="C111" s="289"/>
      <c r="D111" s="313"/>
      <c r="E111" s="289"/>
      <c r="F111" s="289"/>
      <c r="G111" s="289"/>
      <c r="H111" s="289"/>
      <c r="I111" s="312"/>
      <c r="J111" s="312"/>
      <c r="K111" s="289"/>
      <c r="L111" s="289"/>
      <c r="M111" s="313"/>
      <c r="N111" s="312"/>
      <c r="O111" s="30"/>
      <c r="P111" s="30"/>
    </row>
    <row r="112" spans="1:16" ht="14.7" customHeight="1">
      <c r="A112" s="289">
        <v>94</v>
      </c>
      <c r="B112" s="289"/>
      <c r="C112" s="289"/>
      <c r="D112" s="313"/>
      <c r="E112" s="289"/>
      <c r="F112" s="289"/>
      <c r="G112" s="289"/>
      <c r="H112" s="289"/>
      <c r="I112" s="312"/>
      <c r="J112" s="312"/>
      <c r="K112" s="289"/>
      <c r="L112" s="289"/>
      <c r="M112" s="313"/>
      <c r="N112" s="312"/>
      <c r="O112" s="30"/>
      <c r="P112" s="30"/>
    </row>
    <row r="113" spans="1:16" ht="14.7" customHeight="1">
      <c r="A113" s="289">
        <v>95</v>
      </c>
      <c r="B113" s="289"/>
      <c r="C113" s="289"/>
      <c r="D113" s="313"/>
      <c r="E113" s="289"/>
      <c r="F113" s="289"/>
      <c r="G113" s="289"/>
      <c r="H113" s="289"/>
      <c r="I113" s="312"/>
      <c r="J113" s="312"/>
      <c r="K113" s="289"/>
      <c r="L113" s="289"/>
      <c r="M113" s="313"/>
      <c r="N113" s="312"/>
      <c r="O113" s="30"/>
      <c r="P113" s="30"/>
    </row>
    <row r="114" spans="1:16" ht="14.7" customHeight="1">
      <c r="A114" s="289">
        <v>96</v>
      </c>
      <c r="B114" s="289"/>
      <c r="C114" s="289"/>
      <c r="D114" s="313"/>
      <c r="E114" s="289"/>
      <c r="F114" s="289"/>
      <c r="G114" s="289"/>
      <c r="H114" s="289"/>
      <c r="I114" s="312"/>
      <c r="J114" s="312"/>
      <c r="K114" s="289"/>
      <c r="L114" s="289"/>
      <c r="M114" s="313"/>
      <c r="N114" s="312"/>
      <c r="O114" s="30"/>
      <c r="P114" s="30"/>
    </row>
    <row r="115" spans="1:16" ht="14.7" customHeight="1">
      <c r="A115" s="289">
        <v>97</v>
      </c>
      <c r="B115" s="289"/>
      <c r="C115" s="289"/>
      <c r="D115" s="313"/>
      <c r="E115" s="289"/>
      <c r="F115" s="289"/>
      <c r="G115" s="289"/>
      <c r="H115" s="289"/>
      <c r="I115" s="312"/>
      <c r="J115" s="312"/>
      <c r="K115" s="289"/>
      <c r="L115" s="289"/>
      <c r="M115" s="313"/>
      <c r="N115" s="312"/>
      <c r="O115" s="30"/>
      <c r="P115" s="30"/>
    </row>
    <row r="116" spans="1:16" ht="14.7" customHeight="1">
      <c r="A116" s="289">
        <v>98</v>
      </c>
      <c r="B116" s="289"/>
      <c r="C116" s="289"/>
      <c r="D116" s="313"/>
      <c r="E116" s="289"/>
      <c r="F116" s="289"/>
      <c r="G116" s="289"/>
      <c r="H116" s="289"/>
      <c r="I116" s="312"/>
      <c r="J116" s="312"/>
      <c r="K116" s="289"/>
      <c r="L116" s="289"/>
      <c r="M116" s="313"/>
      <c r="N116" s="312"/>
      <c r="O116" s="30"/>
      <c r="P116" s="30"/>
    </row>
    <row r="117" spans="1:16" ht="14.7" customHeight="1">
      <c r="A117" s="289">
        <v>99</v>
      </c>
      <c r="B117" s="289"/>
      <c r="C117" s="289"/>
      <c r="D117" s="313"/>
      <c r="E117" s="289"/>
      <c r="F117" s="289"/>
      <c r="G117" s="289"/>
      <c r="H117" s="289"/>
      <c r="I117" s="312"/>
      <c r="J117" s="312"/>
      <c r="K117" s="289"/>
      <c r="L117" s="289"/>
      <c r="M117" s="313"/>
      <c r="N117" s="312"/>
      <c r="O117" s="30"/>
      <c r="P117" s="30"/>
    </row>
    <row r="118" spans="1:16" ht="14.7" customHeight="1">
      <c r="A118" s="289">
        <v>100</v>
      </c>
      <c r="B118" s="289"/>
      <c r="C118" s="289"/>
      <c r="D118" s="313"/>
      <c r="E118" s="289"/>
      <c r="F118" s="289"/>
      <c r="G118" s="289"/>
      <c r="H118" s="289"/>
      <c r="I118" s="312"/>
      <c r="J118" s="312"/>
      <c r="K118" s="289"/>
      <c r="L118" s="289"/>
      <c r="M118" s="313"/>
      <c r="N118" s="312"/>
      <c r="O118" s="30"/>
      <c r="P118" s="30"/>
    </row>
    <row r="119" spans="1:16" ht="14.7" customHeight="1">
      <c r="A119" s="289">
        <v>101</v>
      </c>
      <c r="B119" s="289"/>
      <c r="C119" s="289"/>
      <c r="D119" s="313"/>
      <c r="E119" s="289"/>
      <c r="F119" s="289"/>
      <c r="G119" s="289"/>
      <c r="H119" s="289"/>
      <c r="I119" s="312"/>
      <c r="J119" s="312"/>
      <c r="K119" s="289"/>
      <c r="L119" s="289"/>
      <c r="M119" s="313"/>
      <c r="N119" s="312"/>
      <c r="O119" s="30"/>
      <c r="P119" s="30"/>
    </row>
    <row r="120" spans="1:16" ht="14.7" customHeight="1">
      <c r="A120" s="289">
        <v>102</v>
      </c>
      <c r="B120" s="289"/>
      <c r="C120" s="289"/>
      <c r="D120" s="313"/>
      <c r="E120" s="289"/>
      <c r="F120" s="289"/>
      <c r="G120" s="289"/>
      <c r="H120" s="289"/>
      <c r="I120" s="312"/>
      <c r="J120" s="312"/>
      <c r="K120" s="289"/>
      <c r="L120" s="289"/>
      <c r="M120" s="313"/>
      <c r="N120" s="312"/>
      <c r="O120" s="30"/>
      <c r="P120" s="30"/>
    </row>
    <row r="121" spans="1:16" ht="14.7" customHeight="1">
      <c r="A121" s="289">
        <v>103</v>
      </c>
      <c r="B121" s="289"/>
      <c r="C121" s="289"/>
      <c r="D121" s="313"/>
      <c r="E121" s="289"/>
      <c r="F121" s="289"/>
      <c r="G121" s="289"/>
      <c r="H121" s="289"/>
      <c r="I121" s="312"/>
      <c r="J121" s="312"/>
      <c r="K121" s="289"/>
      <c r="L121" s="289"/>
      <c r="M121" s="313"/>
      <c r="N121" s="312"/>
      <c r="O121" s="30"/>
      <c r="P121" s="30"/>
    </row>
    <row r="122" spans="1:16" ht="14.7" customHeight="1">
      <c r="A122" s="289">
        <v>104</v>
      </c>
      <c r="B122" s="289"/>
      <c r="C122" s="289"/>
      <c r="D122" s="313"/>
      <c r="E122" s="289"/>
      <c r="F122" s="289"/>
      <c r="G122" s="289"/>
      <c r="H122" s="289"/>
      <c r="I122" s="312"/>
      <c r="J122" s="312"/>
      <c r="K122" s="289"/>
      <c r="L122" s="289"/>
      <c r="M122" s="313"/>
      <c r="N122" s="312"/>
      <c r="O122" s="30"/>
      <c r="P122" s="30"/>
    </row>
    <row r="123" spans="1:16" ht="14.7" customHeight="1">
      <c r="A123" s="289">
        <v>105</v>
      </c>
      <c r="B123" s="289"/>
      <c r="C123" s="289"/>
      <c r="D123" s="313"/>
      <c r="E123" s="289"/>
      <c r="F123" s="289"/>
      <c r="G123" s="289"/>
      <c r="H123" s="289"/>
      <c r="I123" s="312"/>
      <c r="J123" s="312"/>
      <c r="K123" s="289"/>
      <c r="L123" s="289"/>
      <c r="M123" s="313"/>
      <c r="N123" s="312"/>
      <c r="O123" s="30"/>
      <c r="P123" s="30"/>
    </row>
    <row r="124" spans="1:16" ht="14.7" customHeight="1">
      <c r="A124" s="289">
        <v>106</v>
      </c>
      <c r="B124" s="289"/>
      <c r="C124" s="289"/>
      <c r="D124" s="313"/>
      <c r="E124" s="289"/>
      <c r="F124" s="289"/>
      <c r="G124" s="289"/>
      <c r="H124" s="289"/>
      <c r="I124" s="312"/>
      <c r="J124" s="312"/>
      <c r="K124" s="289"/>
      <c r="L124" s="289"/>
      <c r="M124" s="313"/>
      <c r="N124" s="312"/>
      <c r="O124" s="30"/>
      <c r="P124" s="30"/>
    </row>
    <row r="125" spans="1:16" ht="14.7" customHeight="1">
      <c r="A125" s="289">
        <v>107</v>
      </c>
      <c r="B125" s="289"/>
      <c r="C125" s="289"/>
      <c r="D125" s="313"/>
      <c r="E125" s="289"/>
      <c r="F125" s="289"/>
      <c r="G125" s="289"/>
      <c r="H125" s="289"/>
      <c r="I125" s="312"/>
      <c r="J125" s="312"/>
      <c r="K125" s="289"/>
      <c r="L125" s="289"/>
      <c r="M125" s="313"/>
      <c r="N125" s="312"/>
      <c r="O125" s="30"/>
      <c r="P125" s="30"/>
    </row>
    <row r="126" spans="1:16" ht="14.7" customHeight="1">
      <c r="A126" s="289">
        <v>108</v>
      </c>
      <c r="B126" s="289"/>
      <c r="C126" s="289"/>
      <c r="D126" s="313"/>
      <c r="E126" s="289"/>
      <c r="F126" s="289"/>
      <c r="G126" s="289"/>
      <c r="H126" s="289"/>
      <c r="I126" s="312"/>
      <c r="J126" s="312"/>
      <c r="K126" s="289"/>
      <c r="L126" s="289"/>
      <c r="M126" s="313"/>
      <c r="N126" s="312"/>
      <c r="O126" s="30"/>
      <c r="P126" s="30"/>
    </row>
    <row r="127" spans="1:16" ht="14.7" customHeight="1">
      <c r="A127" s="289">
        <v>109</v>
      </c>
      <c r="B127" s="289"/>
      <c r="C127" s="289"/>
      <c r="D127" s="313"/>
      <c r="E127" s="289"/>
      <c r="F127" s="289"/>
      <c r="G127" s="289"/>
      <c r="H127" s="289"/>
      <c r="I127" s="312"/>
      <c r="J127" s="312"/>
      <c r="K127" s="289"/>
      <c r="L127" s="289"/>
      <c r="M127" s="313"/>
      <c r="N127" s="312"/>
      <c r="O127" s="30"/>
      <c r="P127" s="30"/>
    </row>
    <row r="128" spans="1:16" ht="14.7" customHeight="1">
      <c r="A128" s="289">
        <v>110</v>
      </c>
      <c r="B128" s="289"/>
      <c r="C128" s="289"/>
      <c r="D128" s="313"/>
      <c r="E128" s="289"/>
      <c r="F128" s="289"/>
      <c r="G128" s="289"/>
      <c r="H128" s="289"/>
      <c r="I128" s="312"/>
      <c r="J128" s="312"/>
      <c r="K128" s="289"/>
      <c r="L128" s="289"/>
      <c r="M128" s="313"/>
      <c r="N128" s="312"/>
      <c r="O128" s="30"/>
      <c r="P128" s="30"/>
    </row>
    <row r="129" spans="1:16" ht="14.7" customHeight="1">
      <c r="A129" s="289">
        <v>111</v>
      </c>
      <c r="B129" s="289"/>
      <c r="C129" s="289"/>
      <c r="D129" s="313"/>
      <c r="E129" s="289"/>
      <c r="F129" s="289"/>
      <c r="G129" s="289"/>
      <c r="H129" s="289"/>
      <c r="I129" s="312"/>
      <c r="J129" s="312"/>
      <c r="K129" s="289"/>
      <c r="L129" s="289"/>
      <c r="M129" s="313"/>
      <c r="N129" s="312"/>
      <c r="O129" s="30"/>
      <c r="P129" s="30"/>
    </row>
    <row r="130" spans="1:16" ht="14.7" customHeight="1">
      <c r="A130" s="289">
        <v>112</v>
      </c>
      <c r="B130" s="289"/>
      <c r="C130" s="289"/>
      <c r="D130" s="313"/>
      <c r="E130" s="289"/>
      <c r="F130" s="289"/>
      <c r="G130" s="289"/>
      <c r="H130" s="289"/>
      <c r="I130" s="312"/>
      <c r="J130" s="312"/>
      <c r="K130" s="289"/>
      <c r="L130" s="289"/>
      <c r="M130" s="313"/>
      <c r="N130" s="312"/>
      <c r="O130" s="30"/>
      <c r="P130" s="30"/>
    </row>
    <row r="131" spans="1:16" ht="14.7" customHeight="1">
      <c r="A131" s="289">
        <v>113</v>
      </c>
      <c r="B131" s="289"/>
      <c r="C131" s="289"/>
      <c r="D131" s="313"/>
      <c r="E131" s="289"/>
      <c r="F131" s="289"/>
      <c r="G131" s="289"/>
      <c r="H131" s="289"/>
      <c r="I131" s="312"/>
      <c r="J131" s="312"/>
      <c r="K131" s="289"/>
      <c r="L131" s="289"/>
      <c r="M131" s="313"/>
      <c r="N131" s="312"/>
      <c r="O131" s="30"/>
      <c r="P131" s="30"/>
    </row>
    <row r="132" spans="1:16" ht="14.7" customHeight="1">
      <c r="A132" s="289">
        <v>114</v>
      </c>
      <c r="B132" s="289"/>
      <c r="C132" s="289"/>
      <c r="D132" s="313"/>
      <c r="E132" s="289"/>
      <c r="F132" s="289"/>
      <c r="G132" s="289"/>
      <c r="H132" s="289"/>
      <c r="I132" s="312"/>
      <c r="J132" s="312"/>
      <c r="K132" s="289"/>
      <c r="L132" s="289"/>
      <c r="M132" s="313"/>
      <c r="N132" s="312"/>
      <c r="O132" s="30"/>
      <c r="P132" s="30"/>
    </row>
    <row r="133" spans="1:16" ht="14.7" customHeight="1">
      <c r="A133" s="289">
        <v>115</v>
      </c>
      <c r="B133" s="289"/>
      <c r="C133" s="289"/>
      <c r="D133" s="313"/>
      <c r="E133" s="289"/>
      <c r="F133" s="289"/>
      <c r="G133" s="289"/>
      <c r="H133" s="289"/>
      <c r="I133" s="312"/>
      <c r="J133" s="312"/>
      <c r="K133" s="289"/>
      <c r="L133" s="289"/>
      <c r="M133" s="313"/>
      <c r="N133" s="312"/>
      <c r="O133" s="30"/>
      <c r="P133" s="30"/>
    </row>
    <row r="134" spans="1:16" ht="14.7" customHeight="1">
      <c r="A134" s="289">
        <v>116</v>
      </c>
      <c r="B134" s="289"/>
      <c r="C134" s="289"/>
      <c r="D134" s="313"/>
      <c r="E134" s="289"/>
      <c r="F134" s="289"/>
      <c r="G134" s="289"/>
      <c r="H134" s="289"/>
      <c r="I134" s="312"/>
      <c r="J134" s="312"/>
      <c r="K134" s="289"/>
      <c r="L134" s="289"/>
      <c r="M134" s="313"/>
      <c r="N134" s="312"/>
      <c r="O134" s="30"/>
      <c r="P134" s="30"/>
    </row>
    <row r="135" spans="1:16" ht="14.7" customHeight="1">
      <c r="A135" s="289">
        <v>117</v>
      </c>
      <c r="B135" s="289"/>
      <c r="C135" s="289"/>
      <c r="D135" s="313"/>
      <c r="E135" s="289"/>
      <c r="F135" s="289"/>
      <c r="G135" s="289"/>
      <c r="H135" s="289"/>
      <c r="I135" s="312"/>
      <c r="J135" s="312"/>
      <c r="K135" s="289"/>
      <c r="L135" s="289"/>
      <c r="M135" s="313"/>
      <c r="N135" s="312"/>
      <c r="O135" s="30"/>
      <c r="P135" s="30"/>
    </row>
    <row r="136" spans="1:16" ht="14.7" customHeight="1">
      <c r="A136" s="289">
        <v>118</v>
      </c>
      <c r="B136" s="289"/>
      <c r="C136" s="289"/>
      <c r="D136" s="313"/>
      <c r="E136" s="289"/>
      <c r="F136" s="289"/>
      <c r="G136" s="289"/>
      <c r="H136" s="289"/>
      <c r="I136" s="312"/>
      <c r="J136" s="312"/>
      <c r="K136" s="289"/>
      <c r="L136" s="289"/>
      <c r="M136" s="313"/>
      <c r="N136" s="312"/>
      <c r="O136" s="30"/>
      <c r="P136" s="30"/>
    </row>
    <row r="137" spans="1:16" ht="14.7" customHeight="1">
      <c r="A137" s="289">
        <v>119</v>
      </c>
      <c r="B137" s="289"/>
      <c r="C137" s="289"/>
      <c r="D137" s="313"/>
      <c r="E137" s="289"/>
      <c r="F137" s="289"/>
      <c r="G137" s="289"/>
      <c r="H137" s="289"/>
      <c r="I137" s="312"/>
      <c r="J137" s="312"/>
      <c r="K137" s="289"/>
      <c r="L137" s="289"/>
      <c r="M137" s="313"/>
      <c r="N137" s="312"/>
      <c r="O137" s="30"/>
      <c r="P137" s="30"/>
    </row>
    <row r="138" spans="1:16" ht="14.7" customHeight="1">
      <c r="A138" s="289">
        <v>120</v>
      </c>
      <c r="B138" s="289"/>
      <c r="C138" s="289"/>
      <c r="D138" s="313"/>
      <c r="E138" s="289"/>
      <c r="F138" s="289"/>
      <c r="G138" s="289"/>
      <c r="H138" s="289"/>
      <c r="I138" s="312"/>
      <c r="J138" s="312"/>
      <c r="K138" s="289"/>
      <c r="L138" s="289"/>
      <c r="M138" s="313"/>
      <c r="N138" s="312"/>
      <c r="O138" s="30"/>
      <c r="P138" s="30"/>
    </row>
    <row r="139" spans="1:16" ht="14.7" customHeight="1">
      <c r="A139" s="289">
        <v>121</v>
      </c>
      <c r="B139" s="289"/>
      <c r="C139" s="289"/>
      <c r="D139" s="313"/>
      <c r="E139" s="289"/>
      <c r="F139" s="289"/>
      <c r="G139" s="289"/>
      <c r="H139" s="289"/>
      <c r="I139" s="312"/>
      <c r="J139" s="312"/>
      <c r="K139" s="289"/>
      <c r="L139" s="289"/>
      <c r="M139" s="313"/>
      <c r="N139" s="312"/>
      <c r="O139" s="30"/>
      <c r="P139" s="30"/>
    </row>
    <row r="140" spans="1:16" ht="14.7" customHeight="1">
      <c r="A140" s="289">
        <v>122</v>
      </c>
      <c r="B140" s="289"/>
      <c r="C140" s="289"/>
      <c r="D140" s="313"/>
      <c r="E140" s="289"/>
      <c r="F140" s="289"/>
      <c r="G140" s="289"/>
      <c r="H140" s="289"/>
      <c r="I140" s="312"/>
      <c r="J140" s="312"/>
      <c r="K140" s="289"/>
      <c r="L140" s="289"/>
      <c r="M140" s="313"/>
      <c r="N140" s="312"/>
      <c r="O140" s="30"/>
      <c r="P140" s="30"/>
    </row>
    <row r="141" spans="1:16" ht="14.7" customHeight="1">
      <c r="A141" s="289">
        <v>123</v>
      </c>
      <c r="B141" s="289"/>
      <c r="C141" s="289"/>
      <c r="D141" s="313"/>
      <c r="E141" s="289"/>
      <c r="F141" s="289"/>
      <c r="G141" s="289"/>
      <c r="H141" s="289"/>
      <c r="I141" s="312"/>
      <c r="J141" s="312"/>
      <c r="K141" s="289"/>
      <c r="L141" s="289"/>
      <c r="M141" s="313"/>
      <c r="N141" s="312"/>
      <c r="O141" s="30"/>
      <c r="P141" s="30"/>
    </row>
    <row r="142" spans="1:16" ht="14.7" customHeight="1">
      <c r="A142" s="289">
        <v>124</v>
      </c>
      <c r="B142" s="289"/>
      <c r="C142" s="289"/>
      <c r="D142" s="313"/>
      <c r="E142" s="289"/>
      <c r="F142" s="289"/>
      <c r="G142" s="289"/>
      <c r="H142" s="289"/>
      <c r="I142" s="312"/>
      <c r="J142" s="312"/>
      <c r="K142" s="289"/>
      <c r="L142" s="289"/>
      <c r="M142" s="313"/>
      <c r="N142" s="312"/>
      <c r="O142" s="30"/>
      <c r="P142" s="30"/>
    </row>
    <row r="143" spans="1:16" ht="14.7" customHeight="1">
      <c r="A143" s="289">
        <v>125</v>
      </c>
      <c r="B143" s="289"/>
      <c r="C143" s="289"/>
      <c r="D143" s="313"/>
      <c r="E143" s="289"/>
      <c r="F143" s="289"/>
      <c r="G143" s="289"/>
      <c r="H143" s="289"/>
      <c r="I143" s="312"/>
      <c r="J143" s="312"/>
      <c r="K143" s="289"/>
      <c r="L143" s="289"/>
      <c r="M143" s="313"/>
      <c r="N143" s="312"/>
      <c r="O143" s="30"/>
      <c r="P143" s="30"/>
    </row>
    <row r="144" spans="1:16" ht="14.7" customHeight="1">
      <c r="A144" s="289">
        <v>126</v>
      </c>
      <c r="B144" s="289"/>
      <c r="C144" s="289"/>
      <c r="D144" s="313"/>
      <c r="E144" s="289"/>
      <c r="F144" s="289"/>
      <c r="G144" s="289"/>
      <c r="H144" s="289"/>
      <c r="I144" s="312"/>
      <c r="J144" s="312"/>
      <c r="K144" s="289"/>
      <c r="L144" s="289"/>
      <c r="M144" s="313"/>
      <c r="N144" s="312"/>
      <c r="O144" s="30"/>
      <c r="P144" s="30"/>
    </row>
    <row r="145" spans="1:16" ht="14.7" customHeight="1">
      <c r="A145" s="289">
        <v>127</v>
      </c>
      <c r="B145" s="289"/>
      <c r="C145" s="289"/>
      <c r="D145" s="313"/>
      <c r="E145" s="289"/>
      <c r="F145" s="289"/>
      <c r="G145" s="289"/>
      <c r="H145" s="289"/>
      <c r="I145" s="312"/>
      <c r="J145" s="312"/>
      <c r="K145" s="289"/>
      <c r="L145" s="289"/>
      <c r="M145" s="313"/>
      <c r="N145" s="312"/>
      <c r="O145" s="30"/>
      <c r="P145" s="30"/>
    </row>
    <row r="146" spans="1:16" ht="14.7" customHeight="1">
      <c r="A146" s="289">
        <v>128</v>
      </c>
      <c r="B146" s="289"/>
      <c r="C146" s="289"/>
      <c r="D146" s="313"/>
      <c r="E146" s="289"/>
      <c r="F146" s="289"/>
      <c r="G146" s="289"/>
      <c r="H146" s="289"/>
      <c r="I146" s="312"/>
      <c r="J146" s="312"/>
      <c r="K146" s="289"/>
      <c r="L146" s="289"/>
      <c r="M146" s="313"/>
      <c r="N146" s="312"/>
      <c r="O146" s="30"/>
      <c r="P146" s="30"/>
    </row>
    <row r="147" spans="1:16" ht="14.7" customHeight="1">
      <c r="A147" s="289">
        <v>129</v>
      </c>
      <c r="B147" s="289"/>
      <c r="C147" s="289"/>
      <c r="D147" s="313"/>
      <c r="E147" s="289"/>
      <c r="F147" s="289"/>
      <c r="G147" s="289"/>
      <c r="H147" s="289"/>
      <c r="I147" s="312"/>
      <c r="J147" s="312"/>
      <c r="K147" s="289"/>
      <c r="L147" s="289"/>
      <c r="M147" s="313"/>
      <c r="N147" s="312"/>
      <c r="O147" s="30"/>
      <c r="P147" s="30"/>
    </row>
    <row r="148" spans="1:16" ht="14.7" customHeight="1">
      <c r="A148" s="289">
        <v>130</v>
      </c>
      <c r="B148" s="289"/>
      <c r="C148" s="289"/>
      <c r="D148" s="313"/>
      <c r="E148" s="289"/>
      <c r="F148" s="289"/>
      <c r="G148" s="289"/>
      <c r="H148" s="289"/>
      <c r="I148" s="312"/>
      <c r="J148" s="312"/>
      <c r="K148" s="289"/>
      <c r="L148" s="289"/>
      <c r="M148" s="313"/>
      <c r="N148" s="312"/>
      <c r="O148" s="30"/>
      <c r="P148" s="30"/>
    </row>
    <row r="149" spans="1:16" ht="14.7" customHeight="1">
      <c r="A149" s="289">
        <v>131</v>
      </c>
      <c r="B149" s="289"/>
      <c r="C149" s="289"/>
      <c r="D149" s="313"/>
      <c r="E149" s="289"/>
      <c r="F149" s="289"/>
      <c r="G149" s="289"/>
      <c r="H149" s="289"/>
      <c r="I149" s="312"/>
      <c r="J149" s="312"/>
      <c r="K149" s="289"/>
      <c r="L149" s="289"/>
      <c r="M149" s="313"/>
      <c r="N149" s="312"/>
      <c r="O149" s="30"/>
      <c r="P149" s="30"/>
    </row>
    <row r="150" spans="1:16" ht="14.7" customHeight="1">
      <c r="A150" s="289">
        <v>132</v>
      </c>
      <c r="B150" s="289"/>
      <c r="C150" s="289"/>
      <c r="D150" s="313"/>
      <c r="E150" s="289"/>
      <c r="F150" s="289"/>
      <c r="G150" s="289"/>
      <c r="H150" s="289"/>
      <c r="I150" s="312"/>
      <c r="J150" s="312"/>
      <c r="K150" s="289"/>
      <c r="L150" s="289"/>
      <c r="M150" s="313"/>
      <c r="N150" s="312"/>
      <c r="O150" s="30"/>
      <c r="P150" s="30"/>
    </row>
    <row r="151" spans="1:16" ht="14.7" customHeight="1">
      <c r="A151" s="289">
        <v>133</v>
      </c>
      <c r="B151" s="289"/>
      <c r="C151" s="289"/>
      <c r="D151" s="313"/>
      <c r="E151" s="289"/>
      <c r="F151" s="289"/>
      <c r="G151" s="289"/>
      <c r="H151" s="289"/>
      <c r="I151" s="312"/>
      <c r="J151" s="312"/>
      <c r="K151" s="289"/>
      <c r="L151" s="289"/>
      <c r="M151" s="313"/>
      <c r="N151" s="312"/>
      <c r="O151" s="30"/>
      <c r="P151" s="30"/>
    </row>
    <row r="152" spans="1:16" ht="14.7" customHeight="1">
      <c r="A152" s="289">
        <v>134</v>
      </c>
      <c r="B152" s="289"/>
      <c r="C152" s="289"/>
      <c r="D152" s="313"/>
      <c r="E152" s="289"/>
      <c r="F152" s="289"/>
      <c r="G152" s="289"/>
      <c r="H152" s="289"/>
      <c r="I152" s="312"/>
      <c r="J152" s="312"/>
      <c r="K152" s="289"/>
      <c r="L152" s="289"/>
      <c r="M152" s="313"/>
      <c r="N152" s="312"/>
      <c r="O152" s="30"/>
      <c r="P152" s="30"/>
    </row>
    <row r="153" spans="1:16" ht="14.7" customHeight="1">
      <c r="A153" s="289">
        <v>135</v>
      </c>
      <c r="B153" s="289"/>
      <c r="C153" s="289"/>
      <c r="D153" s="313"/>
      <c r="E153" s="289"/>
      <c r="F153" s="289"/>
      <c r="G153" s="289"/>
      <c r="H153" s="289"/>
      <c r="I153" s="312"/>
      <c r="J153" s="312"/>
      <c r="K153" s="289"/>
      <c r="L153" s="289"/>
      <c r="M153" s="313"/>
      <c r="N153" s="312"/>
      <c r="O153" s="30"/>
      <c r="P153" s="30"/>
    </row>
    <row r="154" spans="1:16" ht="14.7" customHeight="1">
      <c r="A154" s="289">
        <v>136</v>
      </c>
      <c r="B154" s="289"/>
      <c r="C154" s="289"/>
      <c r="D154" s="313"/>
      <c r="E154" s="289"/>
      <c r="F154" s="289"/>
      <c r="G154" s="289"/>
      <c r="H154" s="289"/>
      <c r="I154" s="312"/>
      <c r="J154" s="312"/>
      <c r="K154" s="289"/>
      <c r="L154" s="289"/>
      <c r="M154" s="313"/>
      <c r="N154" s="312"/>
      <c r="O154" s="30"/>
      <c r="P154" s="30"/>
    </row>
    <row r="155" spans="1:16" ht="14.7" customHeight="1">
      <c r="A155" s="289">
        <v>137</v>
      </c>
      <c r="B155" s="289"/>
      <c r="C155" s="289"/>
      <c r="D155" s="313"/>
      <c r="E155" s="289"/>
      <c r="F155" s="289"/>
      <c r="G155" s="289"/>
      <c r="H155" s="289"/>
      <c r="I155" s="312"/>
      <c r="J155" s="312"/>
      <c r="K155" s="289"/>
      <c r="L155" s="289"/>
      <c r="M155" s="313"/>
      <c r="N155" s="312"/>
      <c r="O155" s="30"/>
      <c r="P155" s="30"/>
    </row>
    <row r="156" spans="1:16" ht="14.7" customHeight="1">
      <c r="A156" s="289">
        <v>138</v>
      </c>
      <c r="B156" s="289"/>
      <c r="C156" s="289"/>
      <c r="D156" s="313"/>
      <c r="E156" s="289"/>
      <c r="F156" s="289"/>
      <c r="G156" s="289"/>
      <c r="H156" s="289"/>
      <c r="I156" s="312"/>
      <c r="J156" s="312"/>
      <c r="K156" s="289"/>
      <c r="L156" s="289"/>
      <c r="M156" s="313"/>
      <c r="N156" s="312"/>
      <c r="O156" s="30"/>
      <c r="P156" s="30"/>
    </row>
    <row r="157" spans="1:16" ht="14.7" customHeight="1">
      <c r="A157" s="289">
        <v>139</v>
      </c>
      <c r="B157" s="289"/>
      <c r="C157" s="289"/>
      <c r="D157" s="313"/>
      <c r="E157" s="289"/>
      <c r="F157" s="289"/>
      <c r="G157" s="289"/>
      <c r="H157" s="289"/>
      <c r="I157" s="312"/>
      <c r="J157" s="312"/>
      <c r="K157" s="289"/>
      <c r="L157" s="289"/>
      <c r="M157" s="313"/>
      <c r="N157" s="312"/>
      <c r="O157" s="30"/>
      <c r="P157" s="30"/>
    </row>
    <row r="158" spans="1:16" ht="14.7" customHeight="1">
      <c r="A158" s="289">
        <v>140</v>
      </c>
      <c r="B158" s="289"/>
      <c r="C158" s="289"/>
      <c r="D158" s="313"/>
      <c r="E158" s="289"/>
      <c r="F158" s="289"/>
      <c r="G158" s="289"/>
      <c r="H158" s="289"/>
      <c r="I158" s="312"/>
      <c r="J158" s="312"/>
      <c r="K158" s="289"/>
      <c r="L158" s="289"/>
      <c r="M158" s="313"/>
      <c r="N158" s="312"/>
      <c r="O158" s="30"/>
      <c r="P158" s="30"/>
    </row>
    <row r="159" spans="1:16" ht="14.7" customHeight="1">
      <c r="A159" s="289">
        <v>141</v>
      </c>
      <c r="B159" s="289"/>
      <c r="C159" s="289"/>
      <c r="D159" s="313"/>
      <c r="E159" s="289"/>
      <c r="F159" s="289"/>
      <c r="G159" s="289"/>
      <c r="H159" s="289"/>
      <c r="I159" s="312"/>
      <c r="J159" s="312"/>
      <c r="K159" s="289"/>
      <c r="L159" s="289"/>
      <c r="M159" s="313"/>
      <c r="N159" s="312"/>
      <c r="O159" s="30"/>
      <c r="P159" s="30"/>
    </row>
    <row r="160" spans="1:16" ht="14.7" customHeight="1">
      <c r="A160" s="289">
        <v>142</v>
      </c>
      <c r="B160" s="289"/>
      <c r="C160" s="289"/>
      <c r="D160" s="313"/>
      <c r="E160" s="289"/>
      <c r="F160" s="289"/>
      <c r="G160" s="289"/>
      <c r="H160" s="289"/>
      <c r="I160" s="312"/>
      <c r="J160" s="312"/>
      <c r="K160" s="289"/>
      <c r="L160" s="289"/>
      <c r="M160" s="313"/>
      <c r="N160" s="312"/>
      <c r="O160" s="30"/>
      <c r="P160" s="30"/>
    </row>
    <row r="161" spans="1:16" ht="14.7" customHeight="1">
      <c r="A161" s="289">
        <v>143</v>
      </c>
      <c r="B161" s="289"/>
      <c r="C161" s="289"/>
      <c r="D161" s="313"/>
      <c r="E161" s="289"/>
      <c r="F161" s="289"/>
      <c r="G161" s="289"/>
      <c r="H161" s="289"/>
      <c r="I161" s="312"/>
      <c r="J161" s="312"/>
      <c r="K161" s="289"/>
      <c r="L161" s="289"/>
      <c r="M161" s="313"/>
      <c r="N161" s="312"/>
      <c r="O161" s="30"/>
      <c r="P161" s="30"/>
    </row>
    <row r="162" spans="1:16" ht="14.7" customHeight="1">
      <c r="A162" s="289">
        <v>144</v>
      </c>
      <c r="B162" s="289"/>
      <c r="C162" s="289"/>
      <c r="D162" s="313"/>
      <c r="E162" s="289"/>
      <c r="F162" s="289"/>
      <c r="G162" s="289"/>
      <c r="H162" s="289"/>
      <c r="I162" s="312"/>
      <c r="J162" s="312"/>
      <c r="K162" s="289"/>
      <c r="L162" s="289"/>
      <c r="M162" s="313"/>
      <c r="N162" s="312"/>
      <c r="O162" s="30"/>
      <c r="P162" s="30"/>
    </row>
    <row r="163" spans="1:16" ht="14.7" customHeight="1">
      <c r="A163" s="289">
        <v>145</v>
      </c>
      <c r="B163" s="289"/>
      <c r="C163" s="289"/>
      <c r="D163" s="313"/>
      <c r="E163" s="289"/>
      <c r="F163" s="289"/>
      <c r="G163" s="289"/>
      <c r="H163" s="289"/>
      <c r="I163" s="312"/>
      <c r="J163" s="312"/>
      <c r="K163" s="289"/>
      <c r="L163" s="289"/>
      <c r="M163" s="313"/>
      <c r="N163" s="312"/>
      <c r="O163" s="30"/>
      <c r="P163" s="30"/>
    </row>
    <row r="164" spans="1:16" ht="14.7" customHeight="1">
      <c r="A164" s="289">
        <v>146</v>
      </c>
      <c r="B164" s="289"/>
      <c r="C164" s="289"/>
      <c r="D164" s="313"/>
      <c r="E164" s="289"/>
      <c r="F164" s="289"/>
      <c r="G164" s="289"/>
      <c r="H164" s="289"/>
      <c r="I164" s="312"/>
      <c r="J164" s="312"/>
      <c r="K164" s="289"/>
      <c r="L164" s="289"/>
      <c r="M164" s="313"/>
      <c r="N164" s="312"/>
      <c r="O164" s="30"/>
      <c r="P164" s="30"/>
    </row>
    <row r="165" spans="1:16" ht="14.7" customHeight="1">
      <c r="A165" s="289">
        <v>147</v>
      </c>
      <c r="B165" s="289"/>
      <c r="C165" s="289"/>
      <c r="D165" s="313"/>
      <c r="E165" s="289"/>
      <c r="F165" s="289"/>
      <c r="G165" s="289"/>
      <c r="H165" s="289"/>
      <c r="I165" s="312"/>
      <c r="J165" s="312"/>
      <c r="K165" s="289"/>
      <c r="L165" s="289"/>
      <c r="M165" s="313"/>
      <c r="N165" s="312"/>
      <c r="O165" s="30"/>
      <c r="P165" s="30"/>
    </row>
    <row r="166" spans="1:16" ht="14.7" customHeight="1">
      <c r="A166" s="289">
        <v>148</v>
      </c>
      <c r="B166" s="289"/>
      <c r="C166" s="289"/>
      <c r="D166" s="313"/>
      <c r="E166" s="289"/>
      <c r="F166" s="289"/>
      <c r="G166" s="289"/>
      <c r="H166" s="289"/>
      <c r="I166" s="312"/>
      <c r="J166" s="312"/>
      <c r="K166" s="289"/>
      <c r="L166" s="289"/>
      <c r="M166" s="313"/>
      <c r="N166" s="312"/>
      <c r="O166" s="30"/>
      <c r="P166" s="30"/>
    </row>
    <row r="167" spans="1:16" ht="14.7" customHeight="1">
      <c r="A167" s="289">
        <v>149</v>
      </c>
      <c r="B167" s="289"/>
      <c r="C167" s="289"/>
      <c r="D167" s="313"/>
      <c r="E167" s="289"/>
      <c r="F167" s="289"/>
      <c r="G167" s="289"/>
      <c r="H167" s="289"/>
      <c r="I167" s="312"/>
      <c r="J167" s="312"/>
      <c r="K167" s="289"/>
      <c r="L167" s="289"/>
      <c r="M167" s="313"/>
      <c r="N167" s="312"/>
      <c r="O167" s="30"/>
      <c r="P167" s="30"/>
    </row>
    <row r="168" spans="1:16" ht="14.7" customHeight="1">
      <c r="A168" s="289">
        <v>150</v>
      </c>
      <c r="B168" s="289"/>
      <c r="C168" s="289"/>
      <c r="D168" s="313"/>
      <c r="E168" s="289"/>
      <c r="F168" s="289"/>
      <c r="G168" s="289"/>
      <c r="H168" s="289"/>
      <c r="I168" s="312"/>
      <c r="J168" s="312"/>
      <c r="K168" s="289"/>
      <c r="L168" s="289"/>
      <c r="M168" s="313"/>
      <c r="N168" s="312"/>
      <c r="O168" s="30"/>
      <c r="P168" s="30"/>
    </row>
    <row r="169" spans="1:16" ht="14.7" customHeight="1">
      <c r="A169" s="289">
        <v>151</v>
      </c>
      <c r="B169" s="289"/>
      <c r="C169" s="289"/>
      <c r="D169" s="313"/>
      <c r="E169" s="289"/>
      <c r="F169" s="289"/>
      <c r="G169" s="289"/>
      <c r="H169" s="289"/>
      <c r="I169" s="312"/>
      <c r="J169" s="312"/>
      <c r="K169" s="289"/>
      <c r="L169" s="289"/>
      <c r="M169" s="313"/>
      <c r="N169" s="312"/>
      <c r="O169" s="30"/>
      <c r="P169" s="30"/>
    </row>
    <row r="170" spans="1:16" ht="14.7" customHeight="1">
      <c r="A170" s="289">
        <v>152</v>
      </c>
      <c r="B170" s="289"/>
      <c r="C170" s="289"/>
      <c r="D170" s="313"/>
      <c r="E170" s="289"/>
      <c r="F170" s="289"/>
      <c r="G170" s="289"/>
      <c r="H170" s="289"/>
      <c r="I170" s="312"/>
      <c r="J170" s="312"/>
      <c r="K170" s="289"/>
      <c r="L170" s="289"/>
      <c r="M170" s="313"/>
      <c r="N170" s="312"/>
      <c r="O170" s="30"/>
      <c r="P170" s="30"/>
    </row>
    <row r="171" spans="1:16" ht="14.7" customHeight="1">
      <c r="A171" s="289">
        <v>153</v>
      </c>
      <c r="B171" s="289"/>
      <c r="C171" s="289"/>
      <c r="D171" s="313"/>
      <c r="E171" s="289"/>
      <c r="F171" s="289"/>
      <c r="G171" s="289"/>
      <c r="H171" s="289"/>
      <c r="I171" s="312"/>
      <c r="J171" s="312"/>
      <c r="K171" s="289"/>
      <c r="L171" s="289"/>
      <c r="M171" s="313"/>
      <c r="N171" s="312"/>
      <c r="O171" s="30"/>
      <c r="P171" s="30"/>
    </row>
    <row r="172" spans="1:16" ht="14.7" customHeight="1">
      <c r="A172" s="289">
        <v>154</v>
      </c>
      <c r="B172" s="289"/>
      <c r="C172" s="289"/>
      <c r="D172" s="313"/>
      <c r="E172" s="289"/>
      <c r="F172" s="289"/>
      <c r="G172" s="289"/>
      <c r="H172" s="289"/>
      <c r="I172" s="312"/>
      <c r="J172" s="312"/>
      <c r="K172" s="289"/>
      <c r="L172" s="289"/>
      <c r="M172" s="313"/>
      <c r="N172" s="312"/>
      <c r="O172" s="30"/>
      <c r="P172" s="30"/>
    </row>
    <row r="173" spans="1:16" ht="14.7" customHeight="1">
      <c r="A173" s="289">
        <v>155</v>
      </c>
      <c r="B173" s="289"/>
      <c r="C173" s="289"/>
      <c r="D173" s="313"/>
      <c r="E173" s="289"/>
      <c r="F173" s="289"/>
      <c r="G173" s="289"/>
      <c r="H173" s="289"/>
      <c r="I173" s="312"/>
      <c r="J173" s="312"/>
      <c r="K173" s="289"/>
      <c r="L173" s="289"/>
      <c r="M173" s="313"/>
      <c r="N173" s="312"/>
      <c r="O173" s="30"/>
      <c r="P173" s="30"/>
    </row>
    <row r="174" spans="1:16" ht="14.7" customHeight="1">
      <c r="A174" s="289">
        <v>156</v>
      </c>
      <c r="B174" s="289"/>
      <c r="C174" s="289"/>
      <c r="D174" s="313"/>
      <c r="E174" s="289"/>
      <c r="F174" s="289"/>
      <c r="G174" s="289"/>
      <c r="H174" s="289"/>
      <c r="I174" s="312"/>
      <c r="J174" s="312"/>
      <c r="K174" s="289"/>
      <c r="L174" s="289"/>
      <c r="M174" s="313"/>
      <c r="N174" s="312"/>
      <c r="O174" s="30"/>
      <c r="P174" s="30"/>
    </row>
    <row r="175" spans="1:16" ht="14.7" customHeight="1">
      <c r="A175" s="289">
        <v>157</v>
      </c>
      <c r="B175" s="289"/>
      <c r="C175" s="289"/>
      <c r="D175" s="313"/>
      <c r="E175" s="289"/>
      <c r="F175" s="289"/>
      <c r="G175" s="289"/>
      <c r="H175" s="289"/>
      <c r="I175" s="312"/>
      <c r="J175" s="312"/>
      <c r="K175" s="289"/>
      <c r="L175" s="289"/>
      <c r="M175" s="313"/>
      <c r="N175" s="312"/>
      <c r="O175" s="30"/>
      <c r="P175" s="30"/>
    </row>
    <row r="176" spans="1:16" ht="14.7" customHeight="1">
      <c r="A176" s="289">
        <v>158</v>
      </c>
      <c r="B176" s="289"/>
      <c r="C176" s="289"/>
      <c r="D176" s="313"/>
      <c r="E176" s="289"/>
      <c r="F176" s="289"/>
      <c r="G176" s="289"/>
      <c r="H176" s="289"/>
      <c r="I176" s="312"/>
      <c r="J176" s="312"/>
      <c r="K176" s="289"/>
      <c r="L176" s="289"/>
      <c r="M176" s="313"/>
      <c r="N176" s="312"/>
      <c r="O176" s="30"/>
      <c r="P176" s="30"/>
    </row>
    <row r="177" spans="1:16" ht="14.7" customHeight="1">
      <c r="A177" s="289">
        <v>159</v>
      </c>
      <c r="B177" s="289"/>
      <c r="C177" s="289"/>
      <c r="D177" s="313"/>
      <c r="E177" s="289"/>
      <c r="F177" s="289"/>
      <c r="G177" s="289"/>
      <c r="H177" s="289"/>
      <c r="I177" s="312"/>
      <c r="J177" s="312"/>
      <c r="K177" s="289"/>
      <c r="L177" s="289"/>
      <c r="M177" s="313"/>
      <c r="N177" s="312"/>
      <c r="O177" s="30"/>
      <c r="P177" s="30"/>
    </row>
    <row r="178" spans="1:16" ht="14.7" customHeight="1">
      <c r="A178" s="289">
        <v>160</v>
      </c>
      <c r="B178" s="289"/>
      <c r="C178" s="289"/>
      <c r="D178" s="313"/>
      <c r="E178" s="289"/>
      <c r="F178" s="289"/>
      <c r="G178" s="289"/>
      <c r="H178" s="289"/>
      <c r="I178" s="312"/>
      <c r="J178" s="312"/>
      <c r="K178" s="289"/>
      <c r="L178" s="289"/>
      <c r="M178" s="313"/>
      <c r="N178" s="312"/>
      <c r="O178" s="30"/>
      <c r="P178" s="30"/>
    </row>
    <row r="179" spans="1:16" ht="14.7" customHeight="1">
      <c r="A179" s="289">
        <v>161</v>
      </c>
      <c r="B179" s="289"/>
      <c r="C179" s="289"/>
      <c r="D179" s="313"/>
      <c r="E179" s="289"/>
      <c r="F179" s="289"/>
      <c r="G179" s="289"/>
      <c r="H179" s="289"/>
      <c r="I179" s="312"/>
      <c r="J179" s="312"/>
      <c r="K179" s="289"/>
      <c r="L179" s="289"/>
      <c r="M179" s="313"/>
      <c r="N179" s="312"/>
      <c r="O179" s="30"/>
      <c r="P179" s="30"/>
    </row>
    <row r="180" spans="1:16" ht="14.7" customHeight="1">
      <c r="A180" s="289">
        <v>162</v>
      </c>
      <c r="B180" s="289"/>
      <c r="C180" s="289"/>
      <c r="D180" s="313"/>
      <c r="E180" s="289"/>
      <c r="F180" s="289"/>
      <c r="G180" s="289"/>
      <c r="H180" s="289"/>
      <c r="I180" s="312"/>
      <c r="J180" s="312"/>
      <c r="K180" s="289"/>
      <c r="L180" s="289"/>
      <c r="M180" s="313"/>
      <c r="N180" s="312"/>
      <c r="O180" s="30"/>
      <c r="P180" s="30"/>
    </row>
    <row r="181" spans="1:16" ht="14.7" customHeight="1">
      <c r="A181" s="289">
        <v>163</v>
      </c>
      <c r="B181" s="289"/>
      <c r="C181" s="289"/>
      <c r="D181" s="313"/>
      <c r="E181" s="289"/>
      <c r="F181" s="289"/>
      <c r="G181" s="289"/>
      <c r="H181" s="289"/>
      <c r="I181" s="312"/>
      <c r="J181" s="312"/>
      <c r="K181" s="289"/>
      <c r="L181" s="289"/>
      <c r="M181" s="313"/>
      <c r="N181" s="312"/>
      <c r="O181" s="30"/>
      <c r="P181" s="30"/>
    </row>
    <row r="182" spans="1:16" ht="14.7" customHeight="1">
      <c r="A182" s="289">
        <v>164</v>
      </c>
      <c r="B182" s="289"/>
      <c r="C182" s="289"/>
      <c r="D182" s="313"/>
      <c r="E182" s="289"/>
      <c r="F182" s="289"/>
      <c r="G182" s="289"/>
      <c r="H182" s="289"/>
      <c r="I182" s="312"/>
      <c r="J182" s="312"/>
      <c r="K182" s="289"/>
      <c r="L182" s="289"/>
      <c r="M182" s="313"/>
      <c r="N182" s="312"/>
      <c r="O182" s="30"/>
      <c r="P182" s="30"/>
    </row>
    <row r="183" spans="1:16" ht="14.7" customHeight="1">
      <c r="A183" s="289">
        <v>165</v>
      </c>
      <c r="B183" s="289"/>
      <c r="C183" s="289"/>
      <c r="D183" s="313"/>
      <c r="E183" s="289"/>
      <c r="F183" s="289"/>
      <c r="G183" s="289"/>
      <c r="H183" s="289"/>
      <c r="I183" s="312"/>
      <c r="J183" s="312"/>
      <c r="K183" s="289"/>
      <c r="L183" s="289"/>
      <c r="M183" s="313"/>
      <c r="N183" s="312"/>
      <c r="O183" s="30"/>
      <c r="P183" s="30"/>
    </row>
    <row r="184" spans="1:16" ht="14.7" customHeight="1">
      <c r="A184" s="289">
        <v>166</v>
      </c>
      <c r="B184" s="289"/>
      <c r="C184" s="289"/>
      <c r="D184" s="313"/>
      <c r="E184" s="289"/>
      <c r="F184" s="289"/>
      <c r="G184" s="289"/>
      <c r="H184" s="289"/>
      <c r="I184" s="312"/>
      <c r="J184" s="312"/>
      <c r="K184" s="289"/>
      <c r="L184" s="289"/>
      <c r="M184" s="313"/>
      <c r="N184" s="312"/>
      <c r="O184" s="30"/>
      <c r="P184" s="30"/>
    </row>
    <row r="185" spans="1:16" ht="14.7" customHeight="1">
      <c r="A185" s="289">
        <v>167</v>
      </c>
      <c r="B185" s="289"/>
      <c r="C185" s="289"/>
      <c r="D185" s="313"/>
      <c r="E185" s="289"/>
      <c r="F185" s="289"/>
      <c r="G185" s="289"/>
      <c r="H185" s="289"/>
      <c r="I185" s="312"/>
      <c r="J185" s="312"/>
      <c r="K185" s="289"/>
      <c r="L185" s="289"/>
      <c r="M185" s="313"/>
      <c r="N185" s="312"/>
      <c r="O185" s="30"/>
      <c r="P185" s="30"/>
    </row>
    <row r="186" spans="1:16" ht="14.7" customHeight="1">
      <c r="A186" s="289">
        <v>168</v>
      </c>
      <c r="B186" s="289"/>
      <c r="C186" s="289"/>
      <c r="D186" s="313"/>
      <c r="E186" s="289"/>
      <c r="F186" s="289"/>
      <c r="G186" s="289"/>
      <c r="H186" s="289"/>
      <c r="I186" s="312"/>
      <c r="J186" s="312"/>
      <c r="K186" s="289"/>
      <c r="L186" s="289"/>
      <c r="M186" s="313"/>
      <c r="N186" s="312"/>
      <c r="O186" s="30"/>
      <c r="P186" s="30"/>
    </row>
    <row r="187" spans="1:16" ht="14.7" customHeight="1">
      <c r="A187" s="289">
        <v>169</v>
      </c>
      <c r="B187" s="289"/>
      <c r="C187" s="289"/>
      <c r="D187" s="313"/>
      <c r="E187" s="289"/>
      <c r="F187" s="289"/>
      <c r="G187" s="289"/>
      <c r="H187" s="289"/>
      <c r="I187" s="312"/>
      <c r="J187" s="312"/>
      <c r="K187" s="289"/>
      <c r="L187" s="289"/>
      <c r="M187" s="313"/>
      <c r="N187" s="312"/>
      <c r="O187" s="30"/>
      <c r="P187" s="30"/>
    </row>
    <row r="188" spans="1:16" ht="14.7" customHeight="1">
      <c r="A188" s="289">
        <v>170</v>
      </c>
      <c r="B188" s="289"/>
      <c r="C188" s="289"/>
      <c r="D188" s="313"/>
      <c r="E188" s="289"/>
      <c r="F188" s="289"/>
      <c r="G188" s="289"/>
      <c r="H188" s="289"/>
      <c r="I188" s="312"/>
      <c r="J188" s="312"/>
      <c r="K188" s="289"/>
      <c r="L188" s="289"/>
      <c r="M188" s="313"/>
      <c r="N188" s="312"/>
      <c r="O188" s="30"/>
      <c r="P188" s="30"/>
    </row>
    <row r="189" spans="1:16" ht="14.7" customHeight="1">
      <c r="A189" s="289">
        <v>171</v>
      </c>
      <c r="B189" s="289"/>
      <c r="C189" s="289"/>
      <c r="D189" s="313"/>
      <c r="E189" s="289"/>
      <c r="F189" s="289"/>
      <c r="G189" s="289"/>
      <c r="H189" s="289"/>
      <c r="I189" s="312"/>
      <c r="J189" s="312"/>
      <c r="K189" s="289"/>
      <c r="L189" s="289"/>
      <c r="M189" s="313"/>
      <c r="N189" s="312"/>
      <c r="O189" s="30"/>
      <c r="P189" s="30"/>
    </row>
    <row r="190" spans="1:16" ht="14.7" customHeight="1">
      <c r="A190" s="289">
        <v>172</v>
      </c>
      <c r="B190" s="289"/>
      <c r="C190" s="289"/>
      <c r="D190" s="313"/>
      <c r="E190" s="289"/>
      <c r="F190" s="289"/>
      <c r="G190" s="289"/>
      <c r="H190" s="289"/>
      <c r="I190" s="312"/>
      <c r="J190" s="312"/>
      <c r="K190" s="289"/>
      <c r="L190" s="289"/>
      <c r="M190" s="313"/>
      <c r="N190" s="312"/>
      <c r="O190" s="30"/>
      <c r="P190" s="30"/>
    </row>
    <row r="191" spans="1:16" ht="14.7" customHeight="1">
      <c r="A191" s="289">
        <v>173</v>
      </c>
      <c r="B191" s="289"/>
      <c r="C191" s="289"/>
      <c r="D191" s="313"/>
      <c r="E191" s="289"/>
      <c r="F191" s="289"/>
      <c r="G191" s="289"/>
      <c r="H191" s="289"/>
      <c r="I191" s="312"/>
      <c r="J191" s="312"/>
      <c r="K191" s="289"/>
      <c r="L191" s="289"/>
      <c r="M191" s="313"/>
      <c r="N191" s="312"/>
      <c r="O191" s="30"/>
      <c r="P191" s="30"/>
    </row>
    <row r="192" spans="1:16" ht="14.7" customHeight="1">
      <c r="A192" s="289">
        <v>174</v>
      </c>
      <c r="B192" s="289"/>
      <c r="C192" s="289"/>
      <c r="D192" s="313"/>
      <c r="E192" s="289"/>
      <c r="F192" s="289"/>
      <c r="G192" s="289"/>
      <c r="H192" s="289"/>
      <c r="I192" s="312"/>
      <c r="J192" s="312"/>
      <c r="K192" s="289"/>
      <c r="L192" s="289"/>
      <c r="M192" s="313"/>
      <c r="N192" s="312"/>
      <c r="O192" s="30"/>
      <c r="P192" s="30"/>
    </row>
    <row r="193" spans="1:16" ht="14.7" customHeight="1">
      <c r="A193" s="289">
        <v>175</v>
      </c>
      <c r="B193" s="289"/>
      <c r="C193" s="289"/>
      <c r="D193" s="313"/>
      <c r="E193" s="289"/>
      <c r="F193" s="289"/>
      <c r="G193" s="289"/>
      <c r="H193" s="289"/>
      <c r="I193" s="312"/>
      <c r="J193" s="312"/>
      <c r="K193" s="289"/>
      <c r="L193" s="289"/>
      <c r="M193" s="313"/>
      <c r="N193" s="312"/>
      <c r="O193" s="30"/>
      <c r="P193" s="30"/>
    </row>
    <row r="194" spans="1:16" ht="14.7" customHeight="1">
      <c r="A194" s="289">
        <v>176</v>
      </c>
      <c r="B194" s="289"/>
      <c r="C194" s="289"/>
      <c r="D194" s="313"/>
      <c r="E194" s="289"/>
      <c r="F194" s="289"/>
      <c r="G194" s="289"/>
      <c r="H194" s="289"/>
      <c r="I194" s="312"/>
      <c r="J194" s="312"/>
      <c r="K194" s="289"/>
      <c r="L194" s="289"/>
      <c r="M194" s="313"/>
      <c r="N194" s="312"/>
      <c r="O194" s="30"/>
      <c r="P194" s="30"/>
    </row>
    <row r="195" spans="1:16" ht="14.7" customHeight="1">
      <c r="A195" s="289">
        <v>177</v>
      </c>
      <c r="B195" s="289"/>
      <c r="C195" s="289"/>
      <c r="D195" s="313"/>
      <c r="E195" s="289"/>
      <c r="F195" s="289"/>
      <c r="G195" s="289"/>
      <c r="H195" s="289"/>
      <c r="I195" s="312"/>
      <c r="J195" s="312"/>
      <c r="K195" s="289"/>
      <c r="L195" s="289"/>
      <c r="M195" s="313"/>
      <c r="N195" s="312"/>
      <c r="O195" s="30"/>
      <c r="P195" s="30"/>
    </row>
    <row r="196" spans="1:16" ht="14.7" customHeight="1">
      <c r="A196" s="289">
        <v>178</v>
      </c>
      <c r="B196" s="289"/>
      <c r="C196" s="289"/>
      <c r="D196" s="313"/>
      <c r="E196" s="289"/>
      <c r="F196" s="289"/>
      <c r="G196" s="289"/>
      <c r="H196" s="289"/>
      <c r="I196" s="312"/>
      <c r="J196" s="312"/>
      <c r="K196" s="289"/>
      <c r="L196" s="289"/>
      <c r="M196" s="313"/>
      <c r="N196" s="312"/>
      <c r="O196" s="30"/>
      <c r="P196" s="30"/>
    </row>
    <row r="197" spans="1:16" ht="14.7" customHeight="1">
      <c r="A197" s="289">
        <v>179</v>
      </c>
      <c r="B197" s="289"/>
      <c r="C197" s="289"/>
      <c r="D197" s="313"/>
      <c r="E197" s="289"/>
      <c r="F197" s="289"/>
      <c r="G197" s="289"/>
      <c r="H197" s="289"/>
      <c r="I197" s="312"/>
      <c r="J197" s="312"/>
      <c r="K197" s="289"/>
      <c r="L197" s="289"/>
      <c r="M197" s="313"/>
      <c r="N197" s="312"/>
      <c r="O197" s="30"/>
      <c r="P197" s="30"/>
    </row>
    <row r="198" spans="1:16" ht="14.7" customHeight="1">
      <c r="A198" s="289">
        <v>180</v>
      </c>
      <c r="B198" s="289"/>
      <c r="C198" s="289"/>
      <c r="D198" s="313"/>
      <c r="E198" s="289"/>
      <c r="F198" s="289"/>
      <c r="G198" s="289"/>
      <c r="H198" s="289"/>
      <c r="I198" s="312"/>
      <c r="J198" s="312"/>
      <c r="K198" s="289"/>
      <c r="L198" s="289"/>
      <c r="M198" s="313"/>
      <c r="N198" s="312"/>
      <c r="O198" s="30"/>
      <c r="P198" s="30"/>
    </row>
    <row r="199" spans="1:16" ht="14.7" customHeight="1">
      <c r="A199" s="289">
        <v>181</v>
      </c>
      <c r="B199" s="289"/>
      <c r="C199" s="289"/>
      <c r="D199" s="313"/>
      <c r="E199" s="289"/>
      <c r="F199" s="289"/>
      <c r="G199" s="289"/>
      <c r="H199" s="289"/>
      <c r="I199" s="312"/>
      <c r="J199" s="312"/>
      <c r="K199" s="289"/>
      <c r="L199" s="289"/>
      <c r="M199" s="313"/>
      <c r="N199" s="312"/>
      <c r="O199" s="30"/>
      <c r="P199" s="30"/>
    </row>
    <row r="200" spans="1:16" ht="14.7" customHeight="1">
      <c r="A200" s="289">
        <v>182</v>
      </c>
      <c r="B200" s="289"/>
      <c r="C200" s="289"/>
      <c r="D200" s="313"/>
      <c r="E200" s="289"/>
      <c r="F200" s="289"/>
      <c r="G200" s="289"/>
      <c r="H200" s="289"/>
      <c r="I200" s="312"/>
      <c r="J200" s="312"/>
      <c r="K200" s="289"/>
      <c r="L200" s="289"/>
      <c r="M200" s="313"/>
      <c r="N200" s="312"/>
      <c r="O200" s="30"/>
      <c r="P200" s="30"/>
    </row>
    <row r="201" spans="1:16" ht="14.7" customHeight="1">
      <c r="A201" s="289">
        <v>183</v>
      </c>
      <c r="B201" s="289"/>
      <c r="C201" s="289"/>
      <c r="D201" s="313"/>
      <c r="E201" s="289"/>
      <c r="F201" s="289"/>
      <c r="G201" s="289"/>
      <c r="H201" s="289"/>
      <c r="I201" s="312"/>
      <c r="J201" s="312"/>
      <c r="K201" s="289"/>
      <c r="L201" s="289"/>
      <c r="M201" s="313"/>
      <c r="N201" s="312"/>
      <c r="O201" s="30"/>
      <c r="P201" s="30"/>
    </row>
    <row r="202" spans="1:16" ht="14.7" customHeight="1">
      <c r="A202" s="289">
        <v>184</v>
      </c>
      <c r="B202" s="289"/>
      <c r="C202" s="289"/>
      <c r="D202" s="313"/>
      <c r="E202" s="289"/>
      <c r="F202" s="289"/>
      <c r="G202" s="289"/>
      <c r="H202" s="289"/>
      <c r="I202" s="312"/>
      <c r="J202" s="312"/>
      <c r="K202" s="289"/>
      <c r="L202" s="289"/>
      <c r="M202" s="313"/>
      <c r="N202" s="312"/>
      <c r="O202" s="30"/>
      <c r="P202" s="30"/>
    </row>
    <row r="203" spans="1:16" ht="14.7" customHeight="1">
      <c r="A203" s="289">
        <v>185</v>
      </c>
      <c r="B203" s="289"/>
      <c r="C203" s="289"/>
      <c r="D203" s="313"/>
      <c r="E203" s="289"/>
      <c r="F203" s="289"/>
      <c r="G203" s="289"/>
      <c r="H203" s="289"/>
      <c r="I203" s="312"/>
      <c r="J203" s="312"/>
      <c r="K203" s="289"/>
      <c r="L203" s="289"/>
      <c r="M203" s="313"/>
      <c r="N203" s="312"/>
      <c r="O203" s="30"/>
      <c r="P203" s="30"/>
    </row>
    <row r="204" spans="1:16" ht="14.7" customHeight="1">
      <c r="A204" s="289">
        <v>186</v>
      </c>
      <c r="B204" s="289"/>
      <c r="C204" s="289"/>
      <c r="D204" s="313"/>
      <c r="E204" s="289"/>
      <c r="F204" s="289"/>
      <c r="G204" s="289"/>
      <c r="H204" s="289"/>
      <c r="I204" s="312"/>
      <c r="J204" s="312"/>
      <c r="K204" s="289"/>
      <c r="L204" s="289"/>
      <c r="M204" s="313"/>
      <c r="N204" s="312"/>
      <c r="O204" s="30"/>
      <c r="P204" s="30"/>
    </row>
    <row r="205" spans="1:16" ht="14.7" customHeight="1">
      <c r="A205" s="289">
        <v>187</v>
      </c>
      <c r="B205" s="289"/>
      <c r="C205" s="289"/>
      <c r="D205" s="313"/>
      <c r="E205" s="289"/>
      <c r="F205" s="289"/>
      <c r="G205" s="289"/>
      <c r="H205" s="289"/>
      <c r="I205" s="312"/>
      <c r="J205" s="312"/>
      <c r="K205" s="289"/>
      <c r="L205" s="289"/>
      <c r="M205" s="313"/>
      <c r="N205" s="312"/>
      <c r="O205" s="30"/>
      <c r="P205" s="30"/>
    </row>
    <row r="206" spans="1:16" ht="14.7" customHeight="1">
      <c r="A206" s="289">
        <v>188</v>
      </c>
      <c r="B206" s="289"/>
      <c r="C206" s="289"/>
      <c r="D206" s="313"/>
      <c r="E206" s="289"/>
      <c r="F206" s="289"/>
      <c r="G206" s="289"/>
      <c r="H206" s="289"/>
      <c r="I206" s="312"/>
      <c r="J206" s="312"/>
      <c r="K206" s="289"/>
      <c r="L206" s="289"/>
      <c r="M206" s="313"/>
      <c r="N206" s="312"/>
      <c r="O206" s="30"/>
      <c r="P206" s="30"/>
    </row>
    <row r="207" spans="1:16" ht="14.7" customHeight="1">
      <c r="A207" s="289">
        <v>189</v>
      </c>
      <c r="B207" s="289"/>
      <c r="C207" s="289"/>
      <c r="D207" s="313"/>
      <c r="E207" s="289"/>
      <c r="F207" s="289"/>
      <c r="G207" s="289"/>
      <c r="H207" s="289"/>
      <c r="I207" s="312"/>
      <c r="J207" s="312"/>
      <c r="K207" s="289"/>
      <c r="L207" s="289"/>
      <c r="M207" s="313"/>
      <c r="N207" s="312"/>
      <c r="O207" s="30"/>
      <c r="P207" s="30"/>
    </row>
    <row r="208" spans="1:16" ht="14.7" customHeight="1">
      <c r="A208" s="289">
        <v>190</v>
      </c>
      <c r="B208" s="289"/>
      <c r="C208" s="289"/>
      <c r="D208" s="313"/>
      <c r="E208" s="289"/>
      <c r="F208" s="289"/>
      <c r="G208" s="289"/>
      <c r="H208" s="289"/>
      <c r="I208" s="312"/>
      <c r="J208" s="312"/>
      <c r="K208" s="289"/>
      <c r="L208" s="289"/>
      <c r="M208" s="313"/>
      <c r="N208" s="312"/>
      <c r="O208" s="30"/>
      <c r="P208" s="30"/>
    </row>
    <row r="209" spans="1:16" ht="14.7" customHeight="1">
      <c r="A209" s="289">
        <v>191</v>
      </c>
      <c r="B209" s="289"/>
      <c r="C209" s="289"/>
      <c r="D209" s="313"/>
      <c r="E209" s="289"/>
      <c r="F209" s="289"/>
      <c r="G209" s="289"/>
      <c r="H209" s="289"/>
      <c r="I209" s="312"/>
      <c r="J209" s="312"/>
      <c r="K209" s="289"/>
      <c r="L209" s="289"/>
      <c r="M209" s="313"/>
      <c r="N209" s="312"/>
      <c r="O209" s="30"/>
      <c r="P209" s="30"/>
    </row>
    <row r="210" spans="1:16" ht="14.7" customHeight="1">
      <c r="A210" s="289">
        <v>192</v>
      </c>
      <c r="B210" s="289"/>
      <c r="C210" s="289"/>
      <c r="D210" s="313"/>
      <c r="E210" s="289"/>
      <c r="F210" s="289"/>
      <c r="G210" s="289"/>
      <c r="H210" s="289"/>
      <c r="I210" s="312"/>
      <c r="J210" s="312"/>
      <c r="K210" s="289"/>
      <c r="L210" s="289"/>
      <c r="M210" s="313"/>
      <c r="N210" s="312"/>
      <c r="O210" s="30"/>
      <c r="P210" s="30"/>
    </row>
    <row r="211" spans="1:16" ht="14.7" customHeight="1">
      <c r="A211" s="289">
        <v>193</v>
      </c>
      <c r="B211" s="289"/>
      <c r="C211" s="289"/>
      <c r="D211" s="313"/>
      <c r="E211" s="289"/>
      <c r="F211" s="289"/>
      <c r="G211" s="289"/>
      <c r="H211" s="289"/>
      <c r="I211" s="312"/>
      <c r="J211" s="312"/>
      <c r="K211" s="289"/>
      <c r="L211" s="289"/>
      <c r="M211" s="313"/>
      <c r="N211" s="312"/>
      <c r="O211" s="30"/>
      <c r="P211" s="30"/>
    </row>
    <row r="212" spans="1:16" ht="14.7" customHeight="1">
      <c r="A212" s="289">
        <v>194</v>
      </c>
      <c r="B212" s="289"/>
      <c r="C212" s="289"/>
      <c r="D212" s="313"/>
      <c r="E212" s="289"/>
      <c r="F212" s="289"/>
      <c r="G212" s="289"/>
      <c r="H212" s="289"/>
      <c r="I212" s="312"/>
      <c r="J212" s="312"/>
      <c r="K212" s="289"/>
      <c r="L212" s="289"/>
      <c r="M212" s="313"/>
      <c r="N212" s="312"/>
      <c r="O212" s="30"/>
      <c r="P212" s="30"/>
    </row>
    <row r="213" spans="1:16" ht="14.7" customHeight="1">
      <c r="A213" s="289">
        <v>195</v>
      </c>
      <c r="B213" s="289"/>
      <c r="C213" s="289"/>
      <c r="D213" s="313"/>
      <c r="E213" s="289"/>
      <c r="F213" s="289"/>
      <c r="G213" s="289"/>
      <c r="H213" s="289"/>
      <c r="I213" s="312"/>
      <c r="J213" s="312"/>
      <c r="K213" s="289"/>
      <c r="L213" s="289"/>
      <c r="M213" s="313"/>
      <c r="N213" s="312"/>
      <c r="O213" s="30"/>
      <c r="P213" s="30"/>
    </row>
    <row r="214" spans="1:16" ht="14.7" customHeight="1">
      <c r="A214" s="289">
        <v>196</v>
      </c>
      <c r="B214" s="289"/>
      <c r="C214" s="289"/>
      <c r="D214" s="313"/>
      <c r="E214" s="289"/>
      <c r="F214" s="289"/>
      <c r="G214" s="289"/>
      <c r="H214" s="289"/>
      <c r="I214" s="312"/>
      <c r="J214" s="312"/>
      <c r="K214" s="289"/>
      <c r="L214" s="289"/>
      <c r="M214" s="313"/>
      <c r="N214" s="312"/>
      <c r="O214" s="30"/>
      <c r="P214" s="30"/>
    </row>
    <row r="215" spans="1:16" ht="14.7" customHeight="1">
      <c r="A215" s="289">
        <v>197</v>
      </c>
      <c r="B215" s="289"/>
      <c r="C215" s="289"/>
      <c r="D215" s="313"/>
      <c r="E215" s="289"/>
      <c r="F215" s="289"/>
      <c r="G215" s="289"/>
      <c r="H215" s="289"/>
      <c r="I215" s="312"/>
      <c r="J215" s="312"/>
      <c r="K215" s="289"/>
      <c r="L215" s="289"/>
      <c r="M215" s="313"/>
      <c r="N215" s="312"/>
      <c r="O215" s="30"/>
      <c r="P215" s="30"/>
    </row>
    <row r="216" spans="1:16" ht="14.7" customHeight="1">
      <c r="A216" s="289">
        <v>198</v>
      </c>
      <c r="B216" s="289"/>
      <c r="C216" s="289"/>
      <c r="D216" s="313"/>
      <c r="E216" s="289"/>
      <c r="F216" s="289"/>
      <c r="G216" s="289"/>
      <c r="H216" s="289"/>
      <c r="I216" s="312"/>
      <c r="J216" s="312"/>
      <c r="K216" s="289"/>
      <c r="L216" s="289"/>
      <c r="M216" s="313"/>
      <c r="N216" s="312"/>
      <c r="O216" s="30"/>
      <c r="P216" s="30"/>
    </row>
    <row r="217" spans="1:16" ht="14.7" customHeight="1">
      <c r="A217" s="289">
        <v>199</v>
      </c>
      <c r="B217" s="289"/>
      <c r="C217" s="289"/>
      <c r="D217" s="313"/>
      <c r="E217" s="289"/>
      <c r="F217" s="289"/>
      <c r="G217" s="289"/>
      <c r="H217" s="289"/>
      <c r="I217" s="312"/>
      <c r="J217" s="312"/>
      <c r="K217" s="289"/>
      <c r="L217" s="289"/>
      <c r="M217" s="313"/>
      <c r="N217" s="312"/>
      <c r="O217" s="30"/>
      <c r="P217" s="30"/>
    </row>
    <row r="218" spans="1:16" ht="14.7" customHeight="1">
      <c r="A218" s="289">
        <v>200</v>
      </c>
      <c r="B218" s="289"/>
      <c r="C218" s="289"/>
      <c r="D218" s="313"/>
      <c r="E218" s="289"/>
      <c r="F218" s="289"/>
      <c r="G218" s="289"/>
      <c r="H218" s="289"/>
      <c r="I218" s="312"/>
      <c r="J218" s="312"/>
      <c r="K218" s="289"/>
      <c r="L218" s="289"/>
      <c r="M218" s="313"/>
      <c r="N218" s="312"/>
      <c r="O218" s="30"/>
      <c r="P218" s="30"/>
    </row>
    <row r="219" spans="1:16" ht="14.7" customHeight="1">
      <c r="A219" s="289">
        <v>201</v>
      </c>
      <c r="B219" s="289"/>
      <c r="C219" s="289"/>
      <c r="D219" s="313"/>
      <c r="E219" s="289"/>
      <c r="F219" s="289"/>
      <c r="G219" s="289"/>
      <c r="H219" s="289"/>
      <c r="I219" s="312"/>
      <c r="J219" s="312"/>
      <c r="K219" s="289"/>
      <c r="L219" s="289"/>
      <c r="M219" s="313"/>
      <c r="N219" s="312"/>
      <c r="O219" s="30"/>
      <c r="P219" s="30"/>
    </row>
    <row r="220" spans="1:16" ht="14.7" customHeight="1">
      <c r="A220" s="289">
        <v>202</v>
      </c>
      <c r="B220" s="289"/>
      <c r="C220" s="289"/>
      <c r="D220" s="313"/>
      <c r="E220" s="289"/>
      <c r="F220" s="289"/>
      <c r="G220" s="289"/>
      <c r="H220" s="289"/>
      <c r="I220" s="312"/>
      <c r="J220" s="312"/>
      <c r="K220" s="289"/>
      <c r="L220" s="289"/>
      <c r="M220" s="313"/>
      <c r="N220" s="312"/>
      <c r="O220" s="30"/>
      <c r="P220" s="30"/>
    </row>
    <row r="221" spans="1:16" ht="14.7" customHeight="1">
      <c r="A221" s="289">
        <v>203</v>
      </c>
      <c r="B221" s="289"/>
      <c r="C221" s="289"/>
      <c r="D221" s="313"/>
      <c r="E221" s="289"/>
      <c r="F221" s="289"/>
      <c r="G221" s="289"/>
      <c r="H221" s="289"/>
      <c r="I221" s="312"/>
      <c r="J221" s="312"/>
      <c r="K221" s="289"/>
      <c r="L221" s="289"/>
      <c r="M221" s="313"/>
      <c r="N221" s="312"/>
      <c r="O221" s="30"/>
      <c r="P221" s="30"/>
    </row>
    <row r="222" spans="1:16" ht="14.7" customHeight="1">
      <c r="A222" s="289">
        <v>204</v>
      </c>
      <c r="B222" s="289"/>
      <c r="C222" s="289"/>
      <c r="D222" s="313"/>
      <c r="E222" s="289"/>
      <c r="F222" s="289"/>
      <c r="G222" s="289"/>
      <c r="H222" s="289"/>
      <c r="I222" s="312"/>
      <c r="J222" s="312"/>
      <c r="K222" s="289"/>
      <c r="L222" s="289"/>
      <c r="M222" s="313"/>
      <c r="N222" s="312"/>
      <c r="O222" s="30"/>
      <c r="P222" s="30"/>
    </row>
    <row r="223" spans="1:16" ht="14.7" customHeight="1">
      <c r="A223" s="289">
        <v>205</v>
      </c>
      <c r="B223" s="289"/>
      <c r="C223" s="289"/>
      <c r="D223" s="313"/>
      <c r="E223" s="289"/>
      <c r="F223" s="289"/>
      <c r="G223" s="289"/>
      <c r="H223" s="289"/>
      <c r="I223" s="312"/>
      <c r="J223" s="312"/>
      <c r="K223" s="289"/>
      <c r="L223" s="289"/>
      <c r="M223" s="313"/>
      <c r="N223" s="312"/>
      <c r="O223" s="30"/>
      <c r="P223" s="30"/>
    </row>
    <row r="224" spans="1:16" ht="14.7" customHeight="1">
      <c r="A224" s="289">
        <v>206</v>
      </c>
      <c r="B224" s="289"/>
      <c r="C224" s="289"/>
      <c r="D224" s="313"/>
      <c r="E224" s="289"/>
      <c r="F224" s="289"/>
      <c r="G224" s="289"/>
      <c r="H224" s="289"/>
      <c r="I224" s="312"/>
      <c r="J224" s="312"/>
      <c r="K224" s="289"/>
      <c r="L224" s="289"/>
      <c r="M224" s="313"/>
      <c r="N224" s="312"/>
      <c r="O224" s="30"/>
      <c r="P224" s="30"/>
    </row>
    <row r="225" spans="1:16" ht="14.7" customHeight="1">
      <c r="A225" s="289">
        <v>207</v>
      </c>
      <c r="B225" s="289"/>
      <c r="C225" s="289"/>
      <c r="D225" s="313"/>
      <c r="E225" s="289"/>
      <c r="F225" s="289"/>
      <c r="G225" s="289"/>
      <c r="H225" s="289"/>
      <c r="I225" s="312"/>
      <c r="J225" s="312"/>
      <c r="K225" s="289"/>
      <c r="L225" s="289"/>
      <c r="M225" s="313"/>
      <c r="N225" s="312"/>
      <c r="O225" s="30"/>
      <c r="P225" s="30"/>
    </row>
    <row r="226" spans="1:16" ht="14.7" customHeight="1">
      <c r="A226" s="289">
        <v>208</v>
      </c>
      <c r="B226" s="289"/>
      <c r="C226" s="289"/>
      <c r="D226" s="313"/>
      <c r="E226" s="289"/>
      <c r="F226" s="289"/>
      <c r="G226" s="289"/>
      <c r="H226" s="289"/>
      <c r="I226" s="312"/>
      <c r="J226" s="312"/>
      <c r="K226" s="289"/>
      <c r="L226" s="289"/>
      <c r="M226" s="313"/>
      <c r="N226" s="312"/>
      <c r="O226" s="30"/>
      <c r="P226" s="30"/>
    </row>
    <row r="227" spans="1:16" ht="14.7" customHeight="1">
      <c r="A227" s="289">
        <v>209</v>
      </c>
      <c r="B227" s="289"/>
      <c r="C227" s="289"/>
      <c r="D227" s="313"/>
      <c r="E227" s="289"/>
      <c r="F227" s="289"/>
      <c r="G227" s="289"/>
      <c r="H227" s="289"/>
      <c r="I227" s="312"/>
      <c r="J227" s="312"/>
      <c r="K227" s="289"/>
      <c r="L227" s="289"/>
      <c r="M227" s="313"/>
      <c r="N227" s="312"/>
      <c r="O227" s="30"/>
      <c r="P227" s="30"/>
    </row>
    <row r="228" spans="1:16" ht="14.7" customHeight="1">
      <c r="A228" s="289">
        <v>210</v>
      </c>
      <c r="B228" s="289"/>
      <c r="C228" s="289"/>
      <c r="D228" s="313"/>
      <c r="E228" s="289"/>
      <c r="F228" s="289"/>
      <c r="G228" s="289"/>
      <c r="H228" s="289"/>
      <c r="I228" s="312"/>
      <c r="J228" s="312"/>
      <c r="K228" s="289"/>
      <c r="L228" s="289"/>
      <c r="M228" s="313"/>
      <c r="N228" s="312"/>
      <c r="O228" s="30"/>
      <c r="P228" s="30"/>
    </row>
    <row r="229" spans="1:16" ht="14.7" customHeight="1">
      <c r="A229" s="289">
        <v>211</v>
      </c>
      <c r="B229" s="289"/>
      <c r="C229" s="289"/>
      <c r="D229" s="313"/>
      <c r="E229" s="289"/>
      <c r="F229" s="289"/>
      <c r="G229" s="289"/>
      <c r="H229" s="289"/>
      <c r="I229" s="312"/>
      <c r="J229" s="312"/>
      <c r="K229" s="289"/>
      <c r="L229" s="289"/>
      <c r="M229" s="313"/>
      <c r="N229" s="312"/>
      <c r="O229" s="30"/>
      <c r="P229" s="30"/>
    </row>
    <row r="230" spans="1:16" ht="14.7" customHeight="1">
      <c r="A230" s="289">
        <v>212</v>
      </c>
      <c r="B230" s="289"/>
      <c r="C230" s="289"/>
      <c r="D230" s="313"/>
      <c r="E230" s="289"/>
      <c r="F230" s="289"/>
      <c r="G230" s="289"/>
      <c r="H230" s="289"/>
      <c r="I230" s="312"/>
      <c r="J230" s="312"/>
      <c r="K230" s="289"/>
      <c r="L230" s="289"/>
      <c r="M230" s="313"/>
      <c r="N230" s="312"/>
      <c r="O230" s="30"/>
      <c r="P230" s="30"/>
    </row>
    <row r="231" spans="1:16" ht="14.7" customHeight="1">
      <c r="A231" s="289">
        <v>213</v>
      </c>
      <c r="B231" s="289"/>
      <c r="C231" s="289"/>
      <c r="D231" s="313"/>
      <c r="E231" s="289"/>
      <c r="F231" s="289"/>
      <c r="G231" s="289"/>
      <c r="H231" s="289"/>
      <c r="I231" s="312"/>
      <c r="J231" s="312"/>
      <c r="K231" s="289"/>
      <c r="L231" s="289"/>
      <c r="M231" s="313"/>
      <c r="N231" s="312"/>
      <c r="O231" s="30"/>
      <c r="P231" s="30"/>
    </row>
    <row r="232" spans="1:16" ht="14.7" customHeight="1">
      <c r="A232" s="289">
        <v>214</v>
      </c>
      <c r="B232" s="289"/>
      <c r="C232" s="289"/>
      <c r="D232" s="313"/>
      <c r="E232" s="289"/>
      <c r="F232" s="289"/>
      <c r="G232" s="289"/>
      <c r="H232" s="289"/>
      <c r="I232" s="312"/>
      <c r="J232" s="312"/>
      <c r="K232" s="289"/>
      <c r="L232" s="289"/>
      <c r="M232" s="313"/>
      <c r="N232" s="312"/>
      <c r="O232" s="30"/>
      <c r="P232" s="30"/>
    </row>
    <row r="233" spans="1:16" ht="14.7" customHeight="1">
      <c r="A233" s="289">
        <v>215</v>
      </c>
      <c r="B233" s="289"/>
      <c r="C233" s="289"/>
      <c r="D233" s="313"/>
      <c r="E233" s="289"/>
      <c r="F233" s="289"/>
      <c r="G233" s="289"/>
      <c r="H233" s="289"/>
      <c r="I233" s="312"/>
      <c r="J233" s="312"/>
      <c r="K233" s="289"/>
      <c r="L233" s="289"/>
      <c r="M233" s="313"/>
      <c r="N233" s="312"/>
      <c r="O233" s="30"/>
      <c r="P233" s="30"/>
    </row>
    <row r="234" spans="1:16" ht="14.7" customHeight="1">
      <c r="A234" s="289">
        <v>216</v>
      </c>
      <c r="B234" s="289"/>
      <c r="C234" s="289"/>
      <c r="D234" s="313"/>
      <c r="E234" s="289"/>
      <c r="F234" s="289"/>
      <c r="G234" s="289"/>
      <c r="H234" s="289"/>
      <c r="I234" s="312"/>
      <c r="J234" s="312"/>
      <c r="K234" s="289"/>
      <c r="L234" s="289"/>
      <c r="M234" s="313"/>
      <c r="N234" s="312"/>
      <c r="O234" s="30"/>
      <c r="P234" s="30"/>
    </row>
    <row r="235" spans="1:16" ht="14.7" customHeight="1">
      <c r="A235" s="289">
        <v>217</v>
      </c>
      <c r="B235" s="289"/>
      <c r="C235" s="289"/>
      <c r="D235" s="313"/>
      <c r="E235" s="289"/>
      <c r="F235" s="289"/>
      <c r="G235" s="289"/>
      <c r="H235" s="289"/>
      <c r="I235" s="312"/>
      <c r="J235" s="312"/>
      <c r="K235" s="289"/>
      <c r="L235" s="289"/>
      <c r="M235" s="313"/>
      <c r="N235" s="312"/>
      <c r="O235" s="30"/>
      <c r="P235" s="30"/>
    </row>
    <row r="236" spans="1:16" ht="14.7" customHeight="1">
      <c r="A236" s="289">
        <v>218</v>
      </c>
      <c r="B236" s="289"/>
      <c r="C236" s="289"/>
      <c r="D236" s="313"/>
      <c r="E236" s="289"/>
      <c r="F236" s="289"/>
      <c r="G236" s="289"/>
      <c r="H236" s="289"/>
      <c r="I236" s="312"/>
      <c r="J236" s="312"/>
      <c r="K236" s="289"/>
      <c r="L236" s="289"/>
      <c r="M236" s="313"/>
      <c r="N236" s="312"/>
      <c r="O236" s="30"/>
      <c r="P236" s="30"/>
    </row>
    <row r="237" spans="1:16" ht="14.7" customHeight="1">
      <c r="A237" s="289">
        <v>219</v>
      </c>
      <c r="B237" s="289"/>
      <c r="C237" s="289"/>
      <c r="D237" s="313"/>
      <c r="E237" s="289"/>
      <c r="F237" s="289"/>
      <c r="G237" s="289"/>
      <c r="H237" s="289"/>
      <c r="I237" s="312"/>
      <c r="J237" s="312"/>
      <c r="K237" s="289"/>
      <c r="L237" s="289"/>
      <c r="M237" s="313"/>
      <c r="N237" s="312"/>
      <c r="O237" s="30"/>
      <c r="P237" s="30"/>
    </row>
    <row r="238" spans="1:16" ht="14.7" customHeight="1">
      <c r="A238" s="289">
        <v>220</v>
      </c>
      <c r="B238" s="289"/>
      <c r="C238" s="289"/>
      <c r="D238" s="313"/>
      <c r="E238" s="289"/>
      <c r="F238" s="289"/>
      <c r="G238" s="289"/>
      <c r="H238" s="289"/>
      <c r="I238" s="312"/>
      <c r="J238" s="312"/>
      <c r="K238" s="289"/>
      <c r="L238" s="289"/>
      <c r="M238" s="313"/>
      <c r="N238" s="312"/>
      <c r="O238" s="30"/>
      <c r="P238" s="30"/>
    </row>
    <row r="239" spans="1:16" ht="14.7" customHeight="1">
      <c r="A239" s="289">
        <v>221</v>
      </c>
      <c r="B239" s="289"/>
      <c r="C239" s="289"/>
      <c r="D239" s="313"/>
      <c r="E239" s="289"/>
      <c r="F239" s="289"/>
      <c r="G239" s="289"/>
      <c r="H239" s="289"/>
      <c r="I239" s="312"/>
      <c r="J239" s="312"/>
      <c r="K239" s="289"/>
      <c r="L239" s="289"/>
      <c r="M239" s="313"/>
      <c r="N239" s="312"/>
      <c r="O239" s="30"/>
      <c r="P239" s="30"/>
    </row>
    <row r="240" spans="1:16" ht="14.7" customHeight="1">
      <c r="A240" s="289">
        <v>222</v>
      </c>
      <c r="B240" s="289"/>
      <c r="C240" s="289"/>
      <c r="D240" s="313"/>
      <c r="E240" s="289"/>
      <c r="F240" s="289"/>
      <c r="G240" s="289"/>
      <c r="H240" s="289"/>
      <c r="I240" s="312"/>
      <c r="J240" s="312"/>
      <c r="K240" s="289"/>
      <c r="L240" s="289"/>
      <c r="M240" s="313"/>
      <c r="N240" s="312"/>
      <c r="O240" s="30"/>
      <c r="P240" s="30"/>
    </row>
    <row r="241" spans="1:16" ht="14.7" customHeight="1">
      <c r="A241" s="289">
        <v>223</v>
      </c>
      <c r="B241" s="289"/>
      <c r="C241" s="289"/>
      <c r="D241" s="313"/>
      <c r="E241" s="289"/>
      <c r="F241" s="289"/>
      <c r="G241" s="289"/>
      <c r="H241" s="289"/>
      <c r="I241" s="312"/>
      <c r="J241" s="312"/>
      <c r="K241" s="289"/>
      <c r="L241" s="289"/>
      <c r="M241" s="313"/>
      <c r="N241" s="312"/>
      <c r="O241" s="30"/>
      <c r="P241" s="30"/>
    </row>
    <row r="242" spans="1:16" ht="14.7" customHeight="1">
      <c r="A242" s="289">
        <v>224</v>
      </c>
      <c r="B242" s="289"/>
      <c r="C242" s="289"/>
      <c r="D242" s="313"/>
      <c r="E242" s="289"/>
      <c r="F242" s="289"/>
      <c r="G242" s="289"/>
      <c r="H242" s="289"/>
      <c r="I242" s="312"/>
      <c r="J242" s="312"/>
      <c r="K242" s="289"/>
      <c r="L242" s="289"/>
      <c r="M242" s="313"/>
      <c r="N242" s="312"/>
      <c r="O242" s="30"/>
      <c r="P242" s="30"/>
    </row>
    <row r="243" spans="1:16" ht="14.7" customHeight="1">
      <c r="A243" s="289">
        <v>225</v>
      </c>
      <c r="B243" s="289"/>
      <c r="C243" s="289"/>
      <c r="D243" s="313"/>
      <c r="E243" s="289"/>
      <c r="F243" s="289"/>
      <c r="G243" s="289"/>
      <c r="H243" s="289"/>
      <c r="I243" s="312"/>
      <c r="J243" s="312"/>
      <c r="K243" s="289"/>
      <c r="L243" s="289"/>
      <c r="M243" s="313"/>
      <c r="N243" s="312"/>
      <c r="O243" s="30"/>
      <c r="P243" s="30"/>
    </row>
    <row r="244" spans="1:16" ht="14.7" customHeight="1">
      <c r="A244" s="289">
        <v>226</v>
      </c>
      <c r="B244" s="289"/>
      <c r="C244" s="289"/>
      <c r="D244" s="313"/>
      <c r="E244" s="289"/>
      <c r="F244" s="289"/>
      <c r="G244" s="289"/>
      <c r="H244" s="289"/>
      <c r="I244" s="312"/>
      <c r="J244" s="312"/>
      <c r="K244" s="289"/>
      <c r="L244" s="289"/>
      <c r="M244" s="313"/>
      <c r="N244" s="312"/>
      <c r="O244" s="30"/>
      <c r="P244" s="30"/>
    </row>
    <row r="245" spans="1:16" ht="14.7" customHeight="1">
      <c r="A245" s="289">
        <v>227</v>
      </c>
      <c r="B245" s="289"/>
      <c r="C245" s="289"/>
      <c r="D245" s="313"/>
      <c r="E245" s="289"/>
      <c r="F245" s="289"/>
      <c r="G245" s="289"/>
      <c r="H245" s="289"/>
      <c r="I245" s="312"/>
      <c r="J245" s="312"/>
      <c r="K245" s="289"/>
      <c r="L245" s="289"/>
      <c r="M245" s="313"/>
      <c r="N245" s="312"/>
      <c r="O245" s="30"/>
      <c r="P245" s="30"/>
    </row>
    <row r="246" spans="1:16" ht="14.7" customHeight="1">
      <c r="A246" s="289">
        <v>228</v>
      </c>
      <c r="B246" s="289"/>
      <c r="C246" s="289"/>
      <c r="D246" s="313"/>
      <c r="E246" s="289"/>
      <c r="F246" s="289"/>
      <c r="G246" s="289"/>
      <c r="H246" s="289"/>
      <c r="I246" s="312"/>
      <c r="J246" s="312"/>
      <c r="K246" s="289"/>
      <c r="L246" s="289"/>
      <c r="M246" s="313"/>
      <c r="N246" s="312"/>
      <c r="O246" s="30"/>
      <c r="P246" s="30"/>
    </row>
    <row r="247" spans="1:16" ht="14.7" customHeight="1">
      <c r="A247" s="289">
        <v>229</v>
      </c>
      <c r="B247" s="289"/>
      <c r="C247" s="289"/>
      <c r="D247" s="313"/>
      <c r="E247" s="289"/>
      <c r="F247" s="289"/>
      <c r="G247" s="289"/>
      <c r="H247" s="289"/>
      <c r="I247" s="312"/>
      <c r="J247" s="312"/>
      <c r="K247" s="289"/>
      <c r="L247" s="289"/>
      <c r="M247" s="313"/>
      <c r="N247" s="312"/>
      <c r="O247" s="30"/>
      <c r="P247" s="30"/>
    </row>
    <row r="248" spans="1:16" ht="14.7" customHeight="1">
      <c r="A248" s="289">
        <v>230</v>
      </c>
      <c r="B248" s="289"/>
      <c r="C248" s="289"/>
      <c r="D248" s="313"/>
      <c r="E248" s="289"/>
      <c r="F248" s="289"/>
      <c r="G248" s="289"/>
      <c r="H248" s="289"/>
      <c r="I248" s="312"/>
      <c r="J248" s="312"/>
      <c r="K248" s="289"/>
      <c r="L248" s="289"/>
      <c r="M248" s="313"/>
      <c r="N248" s="312"/>
      <c r="O248" s="30"/>
      <c r="P248" s="30"/>
    </row>
    <row r="249" spans="1:16" ht="14.7" customHeight="1">
      <c r="A249" s="289">
        <v>231</v>
      </c>
      <c r="B249" s="289"/>
      <c r="C249" s="289"/>
      <c r="D249" s="313"/>
      <c r="E249" s="289"/>
      <c r="F249" s="289"/>
      <c r="G249" s="289"/>
      <c r="H249" s="289"/>
      <c r="I249" s="312"/>
      <c r="J249" s="312"/>
      <c r="K249" s="289"/>
      <c r="L249" s="289"/>
      <c r="M249" s="313"/>
      <c r="N249" s="312"/>
      <c r="O249" s="30"/>
      <c r="P249" s="30"/>
    </row>
    <row r="250" spans="1:16" ht="14.7" customHeight="1">
      <c r="A250" s="289">
        <v>232</v>
      </c>
      <c r="B250" s="289"/>
      <c r="C250" s="289"/>
      <c r="D250" s="313"/>
      <c r="E250" s="289"/>
      <c r="F250" s="289"/>
      <c r="G250" s="289"/>
      <c r="H250" s="289"/>
      <c r="I250" s="312"/>
      <c r="J250" s="312"/>
      <c r="K250" s="289"/>
      <c r="L250" s="289"/>
      <c r="M250" s="313"/>
      <c r="N250" s="312"/>
      <c r="O250" s="30"/>
      <c r="P250" s="30"/>
    </row>
    <row r="251" spans="1:16" ht="14.7" customHeight="1">
      <c r="A251" s="289">
        <v>233</v>
      </c>
      <c r="B251" s="289"/>
      <c r="C251" s="289"/>
      <c r="D251" s="313"/>
      <c r="E251" s="289"/>
      <c r="F251" s="289"/>
      <c r="G251" s="289"/>
      <c r="H251" s="289"/>
      <c r="I251" s="312"/>
      <c r="J251" s="312"/>
      <c r="K251" s="289"/>
      <c r="L251" s="289"/>
      <c r="M251" s="313"/>
      <c r="N251" s="312"/>
      <c r="O251" s="30"/>
      <c r="P251" s="30"/>
    </row>
    <row r="252" spans="1:16" ht="14.7" customHeight="1">
      <c r="A252" s="289">
        <v>234</v>
      </c>
      <c r="B252" s="289"/>
      <c r="C252" s="289"/>
      <c r="D252" s="313"/>
      <c r="E252" s="289"/>
      <c r="F252" s="289"/>
      <c r="G252" s="289"/>
      <c r="H252" s="289"/>
      <c r="I252" s="312"/>
      <c r="J252" s="312"/>
      <c r="K252" s="289"/>
      <c r="L252" s="289"/>
      <c r="M252" s="313"/>
      <c r="N252" s="312"/>
      <c r="O252" s="30"/>
      <c r="P252" s="30"/>
    </row>
    <row r="253" spans="1:16" ht="14.7" customHeight="1">
      <c r="A253" s="289">
        <v>235</v>
      </c>
      <c r="B253" s="289"/>
      <c r="C253" s="289"/>
      <c r="D253" s="313"/>
      <c r="E253" s="289"/>
      <c r="F253" s="289"/>
      <c r="G253" s="289"/>
      <c r="H253" s="289"/>
      <c r="I253" s="312"/>
      <c r="J253" s="312"/>
      <c r="K253" s="289"/>
      <c r="L253" s="289"/>
      <c r="M253" s="313"/>
      <c r="N253" s="312"/>
      <c r="O253" s="30"/>
      <c r="P253" s="30"/>
    </row>
    <row r="254" spans="1:16" ht="14.7" customHeight="1">
      <c r="A254" s="289">
        <v>236</v>
      </c>
      <c r="B254" s="289"/>
      <c r="C254" s="289"/>
      <c r="D254" s="313"/>
      <c r="E254" s="289"/>
      <c r="F254" s="289"/>
      <c r="G254" s="289"/>
      <c r="H254" s="289"/>
      <c r="I254" s="312"/>
      <c r="J254" s="312"/>
      <c r="K254" s="289"/>
      <c r="L254" s="289"/>
      <c r="M254" s="313"/>
      <c r="N254" s="312"/>
      <c r="O254" s="30"/>
      <c r="P254" s="30"/>
    </row>
    <row r="255" spans="1:16" ht="14.7" customHeight="1">
      <c r="A255" s="289">
        <v>237</v>
      </c>
      <c r="B255" s="289"/>
      <c r="C255" s="289"/>
      <c r="D255" s="313"/>
      <c r="E255" s="289"/>
      <c r="F255" s="289"/>
      <c r="G255" s="289"/>
      <c r="H255" s="289"/>
      <c r="I255" s="312"/>
      <c r="J255" s="312"/>
      <c r="K255" s="289"/>
      <c r="L255" s="289"/>
      <c r="M255" s="313"/>
      <c r="N255" s="312"/>
      <c r="O255" s="30"/>
      <c r="P255" s="30"/>
    </row>
    <row r="256" spans="1:16" ht="14.7" customHeight="1">
      <c r="A256" s="289">
        <v>238</v>
      </c>
      <c r="B256" s="289"/>
      <c r="C256" s="289"/>
      <c r="D256" s="313"/>
      <c r="E256" s="289"/>
      <c r="F256" s="289"/>
      <c r="G256" s="289"/>
      <c r="H256" s="289"/>
      <c r="I256" s="312"/>
      <c r="J256" s="312"/>
      <c r="K256" s="289"/>
      <c r="L256" s="289"/>
      <c r="M256" s="313"/>
      <c r="N256" s="312"/>
      <c r="O256" s="30"/>
      <c r="P256" s="30"/>
    </row>
    <row r="257" spans="1:16" ht="14.7" customHeight="1">
      <c r="A257" s="289">
        <v>239</v>
      </c>
      <c r="B257" s="289"/>
      <c r="C257" s="289"/>
      <c r="D257" s="313"/>
      <c r="E257" s="289"/>
      <c r="F257" s="289"/>
      <c r="G257" s="289"/>
      <c r="H257" s="289"/>
      <c r="I257" s="312"/>
      <c r="J257" s="312"/>
      <c r="K257" s="289"/>
      <c r="L257" s="289"/>
      <c r="M257" s="313"/>
      <c r="N257" s="312"/>
      <c r="O257" s="30"/>
      <c r="P257" s="30"/>
    </row>
    <row r="258" spans="1:16" ht="14.7" customHeight="1">
      <c r="A258" s="289">
        <v>240</v>
      </c>
      <c r="B258" s="289"/>
      <c r="C258" s="289"/>
      <c r="D258" s="313"/>
      <c r="E258" s="289"/>
      <c r="F258" s="289"/>
      <c r="G258" s="289"/>
      <c r="H258" s="289"/>
      <c r="I258" s="312"/>
      <c r="J258" s="312"/>
      <c r="K258" s="289"/>
      <c r="L258" s="289"/>
      <c r="M258" s="313"/>
      <c r="N258" s="312"/>
      <c r="O258" s="30"/>
      <c r="P258" s="30"/>
    </row>
    <row r="259" spans="1:16" ht="14.7" customHeight="1">
      <c r="A259" s="289">
        <v>241</v>
      </c>
      <c r="B259" s="289"/>
      <c r="C259" s="289"/>
      <c r="D259" s="313"/>
      <c r="E259" s="289"/>
      <c r="F259" s="289"/>
      <c r="G259" s="289"/>
      <c r="H259" s="289"/>
      <c r="I259" s="312"/>
      <c r="J259" s="312"/>
      <c r="K259" s="289"/>
      <c r="L259" s="289"/>
      <c r="M259" s="313"/>
      <c r="N259" s="312"/>
      <c r="O259" s="30"/>
      <c r="P259" s="30"/>
    </row>
    <row r="260" spans="1:16" ht="14.7" customHeight="1">
      <c r="A260" s="289">
        <v>242</v>
      </c>
      <c r="B260" s="289"/>
      <c r="C260" s="289"/>
      <c r="D260" s="313"/>
      <c r="E260" s="289"/>
      <c r="F260" s="289"/>
      <c r="G260" s="289"/>
      <c r="H260" s="289"/>
      <c r="I260" s="312"/>
      <c r="J260" s="312"/>
      <c r="K260" s="289"/>
      <c r="L260" s="289"/>
      <c r="M260" s="313"/>
      <c r="N260" s="312"/>
      <c r="O260" s="30"/>
      <c r="P260" s="30"/>
    </row>
    <row r="261" spans="1:16" ht="14.7" customHeight="1">
      <c r="A261" s="289">
        <v>243</v>
      </c>
      <c r="B261" s="289"/>
      <c r="C261" s="289"/>
      <c r="D261" s="313"/>
      <c r="E261" s="289"/>
      <c r="F261" s="289"/>
      <c r="G261" s="289"/>
      <c r="H261" s="289"/>
      <c r="I261" s="312"/>
      <c r="J261" s="312"/>
      <c r="K261" s="289"/>
      <c r="L261" s="289"/>
      <c r="M261" s="313"/>
      <c r="N261" s="312"/>
      <c r="O261" s="30"/>
      <c r="P261" s="30"/>
    </row>
    <row r="262" spans="1:16" ht="14.7" customHeight="1">
      <c r="A262" s="289">
        <v>244</v>
      </c>
      <c r="B262" s="289"/>
      <c r="C262" s="289"/>
      <c r="D262" s="313"/>
      <c r="E262" s="289"/>
      <c r="F262" s="289"/>
      <c r="G262" s="289"/>
      <c r="H262" s="289"/>
      <c r="I262" s="312"/>
      <c r="J262" s="312"/>
      <c r="K262" s="289"/>
      <c r="L262" s="289"/>
      <c r="M262" s="313"/>
      <c r="N262" s="312"/>
      <c r="O262" s="30"/>
      <c r="P262" s="30"/>
    </row>
    <row r="263" spans="1:16" ht="14.7" customHeight="1">
      <c r="A263" s="289">
        <v>245</v>
      </c>
      <c r="B263" s="289"/>
      <c r="C263" s="289"/>
      <c r="D263" s="313"/>
      <c r="E263" s="289"/>
      <c r="F263" s="289"/>
      <c r="G263" s="289"/>
      <c r="H263" s="289"/>
      <c r="I263" s="312"/>
      <c r="J263" s="312"/>
      <c r="K263" s="289"/>
      <c r="L263" s="289"/>
      <c r="M263" s="313"/>
      <c r="N263" s="312"/>
      <c r="O263" s="30"/>
      <c r="P263" s="30"/>
    </row>
    <row r="264" spans="1:16" ht="14.7" customHeight="1">
      <c r="A264" s="289">
        <v>246</v>
      </c>
      <c r="B264" s="289"/>
      <c r="C264" s="289"/>
      <c r="D264" s="313"/>
      <c r="E264" s="289"/>
      <c r="F264" s="289"/>
      <c r="G264" s="289"/>
      <c r="H264" s="289"/>
      <c r="I264" s="312"/>
      <c r="J264" s="312"/>
      <c r="K264" s="289"/>
      <c r="L264" s="289"/>
      <c r="M264" s="313"/>
      <c r="N264" s="312"/>
      <c r="O264" s="30"/>
      <c r="P264" s="30"/>
    </row>
    <row r="265" spans="1:16" ht="14.7" customHeight="1">
      <c r="A265" s="289">
        <v>247</v>
      </c>
      <c r="B265" s="289"/>
      <c r="C265" s="289"/>
      <c r="D265" s="313"/>
      <c r="E265" s="289"/>
      <c r="F265" s="289"/>
      <c r="G265" s="289"/>
      <c r="H265" s="289"/>
      <c r="I265" s="312"/>
      <c r="J265" s="312"/>
      <c r="K265" s="289"/>
      <c r="L265" s="289"/>
      <c r="M265" s="313"/>
      <c r="N265" s="312"/>
      <c r="O265" s="30"/>
      <c r="P265" s="30"/>
    </row>
    <row r="266" spans="1:16" ht="14.7" customHeight="1">
      <c r="A266" s="289">
        <v>248</v>
      </c>
      <c r="B266" s="289"/>
      <c r="C266" s="289"/>
      <c r="D266" s="313"/>
      <c r="E266" s="289"/>
      <c r="F266" s="289"/>
      <c r="G266" s="289"/>
      <c r="H266" s="289"/>
      <c r="I266" s="312"/>
      <c r="J266" s="312"/>
      <c r="K266" s="289"/>
      <c r="L266" s="289"/>
      <c r="M266" s="313"/>
      <c r="N266" s="312"/>
      <c r="O266" s="30"/>
      <c r="P266" s="30"/>
    </row>
    <row r="267" spans="1:16" ht="14.7" customHeight="1">
      <c r="A267" s="289">
        <v>249</v>
      </c>
      <c r="B267" s="289"/>
      <c r="C267" s="289"/>
      <c r="D267" s="313"/>
      <c r="E267" s="289"/>
      <c r="F267" s="289"/>
      <c r="G267" s="289"/>
      <c r="H267" s="289"/>
      <c r="I267" s="312"/>
      <c r="J267" s="312"/>
      <c r="K267" s="289"/>
      <c r="L267" s="289"/>
      <c r="M267" s="313"/>
      <c r="N267" s="312"/>
      <c r="O267" s="30"/>
      <c r="P267" s="30"/>
    </row>
    <row r="268" spans="1:16" ht="14.7" customHeight="1">
      <c r="A268" s="289">
        <v>250</v>
      </c>
      <c r="B268" s="289"/>
      <c r="C268" s="289"/>
      <c r="D268" s="313"/>
      <c r="E268" s="289"/>
      <c r="F268" s="289"/>
      <c r="G268" s="289"/>
      <c r="H268" s="289"/>
      <c r="I268" s="312"/>
      <c r="J268" s="312"/>
      <c r="K268" s="289"/>
      <c r="L268" s="289"/>
      <c r="M268" s="313"/>
      <c r="N268" s="312"/>
      <c r="O268" s="30"/>
      <c r="P268" s="30"/>
    </row>
    <row r="269" spans="1:16" ht="14.7" customHeight="1">
      <c r="A269" s="289">
        <v>251</v>
      </c>
      <c r="B269" s="289"/>
      <c r="C269" s="289"/>
      <c r="D269" s="313"/>
      <c r="E269" s="289"/>
      <c r="F269" s="289"/>
      <c r="G269" s="289"/>
      <c r="H269" s="289"/>
      <c r="I269" s="312"/>
      <c r="J269" s="312"/>
      <c r="K269" s="289"/>
      <c r="L269" s="289"/>
      <c r="M269" s="313"/>
      <c r="N269" s="312"/>
      <c r="O269" s="30"/>
      <c r="P269" s="30"/>
    </row>
    <row r="270" spans="1:16" ht="14.7" customHeight="1">
      <c r="A270" s="289">
        <v>252</v>
      </c>
      <c r="B270" s="289"/>
      <c r="C270" s="289"/>
      <c r="D270" s="313"/>
      <c r="E270" s="289"/>
      <c r="F270" s="289"/>
      <c r="G270" s="289"/>
      <c r="H270" s="289"/>
      <c r="I270" s="312"/>
      <c r="J270" s="312"/>
      <c r="K270" s="289"/>
      <c r="L270" s="289"/>
      <c r="M270" s="313"/>
      <c r="N270" s="312"/>
      <c r="O270" s="30"/>
      <c r="P270" s="30"/>
    </row>
    <row r="271" spans="1:16" ht="14.7" customHeight="1">
      <c r="A271" s="289">
        <v>253</v>
      </c>
      <c r="B271" s="289"/>
      <c r="C271" s="289"/>
      <c r="D271" s="313"/>
      <c r="E271" s="289"/>
      <c r="F271" s="289"/>
      <c r="G271" s="289"/>
      <c r="H271" s="289"/>
      <c r="I271" s="312"/>
      <c r="J271" s="312"/>
      <c r="K271" s="289"/>
      <c r="L271" s="289"/>
      <c r="M271" s="313"/>
      <c r="N271" s="312"/>
      <c r="O271" s="30"/>
      <c r="P271" s="30"/>
    </row>
    <row r="272" spans="1:16" ht="14.7" customHeight="1">
      <c r="A272" s="289">
        <v>254</v>
      </c>
      <c r="B272" s="289"/>
      <c r="C272" s="289"/>
      <c r="D272" s="313"/>
      <c r="E272" s="289"/>
      <c r="F272" s="289"/>
      <c r="G272" s="289"/>
      <c r="H272" s="289"/>
      <c r="I272" s="312"/>
      <c r="J272" s="312"/>
      <c r="K272" s="289"/>
      <c r="L272" s="289"/>
      <c r="M272" s="313"/>
      <c r="N272" s="312"/>
      <c r="O272" s="30"/>
      <c r="P272" s="30"/>
    </row>
    <row r="273" spans="1:16" ht="14.7" customHeight="1">
      <c r="A273" s="289">
        <v>255</v>
      </c>
      <c r="B273" s="289"/>
      <c r="C273" s="289"/>
      <c r="D273" s="313"/>
      <c r="E273" s="289"/>
      <c r="F273" s="289"/>
      <c r="G273" s="289"/>
      <c r="H273" s="289"/>
      <c r="I273" s="312"/>
      <c r="J273" s="312"/>
      <c r="K273" s="289"/>
      <c r="L273" s="289"/>
      <c r="M273" s="313"/>
      <c r="N273" s="312"/>
      <c r="O273" s="30"/>
      <c r="P273" s="30"/>
    </row>
    <row r="274" spans="1:16" ht="14.7" customHeight="1">
      <c r="A274" s="289">
        <v>256</v>
      </c>
      <c r="B274" s="289"/>
      <c r="C274" s="289"/>
      <c r="D274" s="313"/>
      <c r="E274" s="289"/>
      <c r="F274" s="289"/>
      <c r="G274" s="289"/>
      <c r="H274" s="289"/>
      <c r="I274" s="312"/>
      <c r="J274" s="312"/>
      <c r="K274" s="289"/>
      <c r="L274" s="289"/>
      <c r="M274" s="313"/>
      <c r="N274" s="312"/>
      <c r="O274" s="30"/>
      <c r="P274" s="30"/>
    </row>
    <row r="275" spans="1:16" ht="14.7" customHeight="1">
      <c r="A275" s="289">
        <v>257</v>
      </c>
      <c r="B275" s="289"/>
      <c r="C275" s="289"/>
      <c r="D275" s="313"/>
      <c r="E275" s="289"/>
      <c r="F275" s="289"/>
      <c r="G275" s="289"/>
      <c r="H275" s="289"/>
      <c r="I275" s="312"/>
      <c r="J275" s="312"/>
      <c r="K275" s="289"/>
      <c r="L275" s="289"/>
      <c r="M275" s="313"/>
      <c r="N275" s="312"/>
      <c r="O275" s="30"/>
      <c r="P275" s="30"/>
    </row>
    <row r="276" spans="1:16" ht="14.7" customHeight="1">
      <c r="A276" s="289">
        <v>258</v>
      </c>
      <c r="B276" s="289"/>
      <c r="C276" s="289"/>
      <c r="D276" s="313"/>
      <c r="E276" s="289"/>
      <c r="F276" s="289"/>
      <c r="G276" s="289"/>
      <c r="H276" s="289"/>
      <c r="I276" s="312"/>
      <c r="J276" s="312"/>
      <c r="K276" s="289"/>
      <c r="L276" s="289"/>
      <c r="M276" s="313"/>
      <c r="N276" s="312"/>
      <c r="O276" s="30"/>
      <c r="P276" s="30"/>
    </row>
    <row r="277" spans="1:16" ht="14.7" customHeight="1">
      <c r="A277" s="289">
        <v>259</v>
      </c>
      <c r="B277" s="289"/>
      <c r="C277" s="289"/>
      <c r="D277" s="313"/>
      <c r="E277" s="289"/>
      <c r="F277" s="289"/>
      <c r="G277" s="289"/>
      <c r="H277" s="289"/>
      <c r="I277" s="312"/>
      <c r="J277" s="312"/>
      <c r="K277" s="289"/>
      <c r="L277" s="289"/>
      <c r="M277" s="313"/>
      <c r="N277" s="312"/>
      <c r="O277" s="30"/>
      <c r="P277" s="30"/>
    </row>
    <row r="278" spans="1:16" ht="14.7" customHeight="1">
      <c r="A278" s="289">
        <v>260</v>
      </c>
      <c r="B278" s="289"/>
      <c r="C278" s="289"/>
      <c r="D278" s="313"/>
      <c r="E278" s="289"/>
      <c r="F278" s="289"/>
      <c r="G278" s="289"/>
      <c r="H278" s="289"/>
      <c r="I278" s="312"/>
      <c r="J278" s="312"/>
      <c r="K278" s="289"/>
      <c r="L278" s="289"/>
      <c r="M278" s="313"/>
      <c r="N278" s="312"/>
      <c r="O278" s="30"/>
      <c r="P278" s="30"/>
    </row>
    <row r="279" spans="1:16" ht="14.7" customHeight="1">
      <c r="A279" s="289">
        <v>261</v>
      </c>
      <c r="B279" s="289"/>
      <c r="C279" s="289"/>
      <c r="D279" s="313"/>
      <c r="E279" s="289"/>
      <c r="F279" s="289"/>
      <c r="G279" s="289"/>
      <c r="H279" s="289"/>
      <c r="I279" s="312"/>
      <c r="J279" s="312"/>
      <c r="K279" s="289"/>
      <c r="L279" s="289"/>
      <c r="M279" s="313"/>
      <c r="N279" s="312"/>
      <c r="O279" s="30"/>
      <c r="P279" s="30"/>
    </row>
    <row r="280" spans="1:16" ht="14.7" customHeight="1">
      <c r="A280" s="289">
        <v>262</v>
      </c>
      <c r="B280" s="289"/>
      <c r="C280" s="289"/>
      <c r="D280" s="313"/>
      <c r="E280" s="289"/>
      <c r="F280" s="289"/>
      <c r="G280" s="289"/>
      <c r="H280" s="289"/>
      <c r="I280" s="312"/>
      <c r="J280" s="312"/>
      <c r="K280" s="289"/>
      <c r="L280" s="289"/>
      <c r="M280" s="313"/>
      <c r="N280" s="312"/>
      <c r="O280" s="30"/>
      <c r="P280" s="30"/>
    </row>
    <row r="281" spans="1:16" ht="14.7" customHeight="1">
      <c r="A281" s="289">
        <v>263</v>
      </c>
      <c r="B281" s="289"/>
      <c r="C281" s="289"/>
      <c r="D281" s="313"/>
      <c r="E281" s="289"/>
      <c r="F281" s="289"/>
      <c r="G281" s="289"/>
      <c r="H281" s="289"/>
      <c r="I281" s="312"/>
      <c r="J281" s="312"/>
      <c r="K281" s="289"/>
      <c r="L281" s="289"/>
      <c r="M281" s="313"/>
      <c r="N281" s="312"/>
      <c r="O281" s="30"/>
      <c r="P281" s="30"/>
    </row>
    <row r="282" spans="1:16" ht="14.7" customHeight="1">
      <c r="A282" s="289">
        <v>264</v>
      </c>
      <c r="B282" s="289"/>
      <c r="C282" s="289"/>
      <c r="D282" s="313"/>
      <c r="E282" s="289"/>
      <c r="F282" s="289"/>
      <c r="G282" s="289"/>
      <c r="H282" s="289"/>
      <c r="I282" s="312"/>
      <c r="J282" s="312"/>
      <c r="K282" s="289"/>
      <c r="L282" s="289"/>
      <c r="M282" s="313"/>
      <c r="N282" s="312"/>
      <c r="O282" s="30"/>
      <c r="P282" s="30"/>
    </row>
    <row r="283" spans="1:16" ht="14.7" customHeight="1">
      <c r="A283" s="289">
        <v>265</v>
      </c>
      <c r="B283" s="289"/>
      <c r="C283" s="289"/>
      <c r="D283" s="313"/>
      <c r="E283" s="289"/>
      <c r="F283" s="289"/>
      <c r="G283" s="289"/>
      <c r="H283" s="289"/>
      <c r="I283" s="312"/>
      <c r="J283" s="312"/>
      <c r="K283" s="289"/>
      <c r="L283" s="289"/>
      <c r="M283" s="313"/>
      <c r="N283" s="312"/>
      <c r="O283" s="30"/>
      <c r="P283" s="30"/>
    </row>
    <row r="284" spans="1:16" ht="14.7" customHeight="1">
      <c r="A284" s="289">
        <v>266</v>
      </c>
      <c r="B284" s="289"/>
      <c r="C284" s="289"/>
      <c r="D284" s="313"/>
      <c r="E284" s="289"/>
      <c r="F284" s="289"/>
      <c r="G284" s="289"/>
      <c r="H284" s="289"/>
      <c r="I284" s="312"/>
      <c r="J284" s="312"/>
      <c r="K284" s="289"/>
      <c r="L284" s="289"/>
      <c r="M284" s="313"/>
      <c r="N284" s="312"/>
      <c r="O284" s="30"/>
      <c r="P284" s="30"/>
    </row>
    <row r="285" spans="1:16" ht="14.7" customHeight="1">
      <c r="A285" s="289">
        <v>267</v>
      </c>
      <c r="B285" s="289"/>
      <c r="C285" s="289"/>
      <c r="D285" s="313"/>
      <c r="E285" s="289"/>
      <c r="F285" s="289"/>
      <c r="G285" s="289"/>
      <c r="H285" s="289"/>
      <c r="I285" s="312"/>
      <c r="J285" s="312"/>
      <c r="K285" s="289"/>
      <c r="L285" s="289"/>
      <c r="M285" s="313"/>
      <c r="N285" s="312"/>
      <c r="O285" s="30"/>
      <c r="P285" s="30"/>
    </row>
    <row r="286" spans="1:16" ht="14.7" customHeight="1">
      <c r="A286" s="289">
        <v>268</v>
      </c>
      <c r="B286" s="289"/>
      <c r="C286" s="289"/>
      <c r="D286" s="313"/>
      <c r="E286" s="289"/>
      <c r="F286" s="289"/>
      <c r="G286" s="289"/>
      <c r="H286" s="289"/>
      <c r="I286" s="312"/>
      <c r="J286" s="312"/>
      <c r="K286" s="289"/>
      <c r="L286" s="289"/>
      <c r="M286" s="313"/>
      <c r="N286" s="312"/>
      <c r="O286" s="30"/>
      <c r="P286" s="30"/>
    </row>
    <row r="287" spans="1:16" ht="14.7" customHeight="1">
      <c r="A287" s="289">
        <v>269</v>
      </c>
      <c r="B287" s="289"/>
      <c r="C287" s="289"/>
      <c r="D287" s="313"/>
      <c r="E287" s="289"/>
      <c r="F287" s="289"/>
      <c r="G287" s="289"/>
      <c r="H287" s="289"/>
      <c r="I287" s="312"/>
      <c r="J287" s="312"/>
      <c r="K287" s="289"/>
      <c r="L287" s="289"/>
      <c r="M287" s="313"/>
      <c r="N287" s="312"/>
      <c r="O287" s="30"/>
      <c r="P287" s="30"/>
    </row>
    <row r="288" spans="1:16" ht="14.7" customHeight="1">
      <c r="A288" s="289">
        <v>270</v>
      </c>
      <c r="B288" s="289"/>
      <c r="C288" s="289"/>
      <c r="D288" s="313"/>
      <c r="E288" s="289"/>
      <c r="F288" s="289"/>
      <c r="G288" s="289"/>
      <c r="H288" s="289"/>
      <c r="I288" s="312"/>
      <c r="J288" s="312"/>
      <c r="K288" s="289"/>
      <c r="L288" s="289"/>
      <c r="M288" s="313"/>
      <c r="N288" s="312"/>
      <c r="O288" s="30"/>
      <c r="P288" s="30"/>
    </row>
    <row r="289" spans="1:16" ht="14.7" customHeight="1">
      <c r="A289" s="289">
        <v>271</v>
      </c>
      <c r="B289" s="289"/>
      <c r="C289" s="289"/>
      <c r="D289" s="313"/>
      <c r="E289" s="289"/>
      <c r="F289" s="289"/>
      <c r="G289" s="289"/>
      <c r="H289" s="289"/>
      <c r="I289" s="312"/>
      <c r="J289" s="312"/>
      <c r="K289" s="289"/>
      <c r="L289" s="289"/>
      <c r="M289" s="313"/>
      <c r="N289" s="312"/>
      <c r="O289" s="30"/>
      <c r="P289" s="30"/>
    </row>
    <row r="290" spans="1:16" ht="14.7" customHeight="1">
      <c r="A290" s="289">
        <v>272</v>
      </c>
      <c r="B290" s="289"/>
      <c r="C290" s="289"/>
      <c r="D290" s="313"/>
      <c r="E290" s="289"/>
      <c r="F290" s="289"/>
      <c r="G290" s="289"/>
      <c r="H290" s="289"/>
      <c r="I290" s="312"/>
      <c r="J290" s="312"/>
      <c r="K290" s="289"/>
      <c r="L290" s="289"/>
      <c r="M290" s="313"/>
      <c r="N290" s="312"/>
      <c r="O290" s="30"/>
      <c r="P290" s="30"/>
    </row>
    <row r="291" spans="1:16" ht="14.7" customHeight="1">
      <c r="A291" s="289">
        <v>273</v>
      </c>
      <c r="B291" s="289"/>
      <c r="C291" s="289"/>
      <c r="D291" s="313"/>
      <c r="E291" s="289"/>
      <c r="F291" s="289"/>
      <c r="G291" s="289"/>
      <c r="H291" s="289"/>
      <c r="I291" s="312"/>
      <c r="J291" s="312"/>
      <c r="K291" s="289"/>
      <c r="L291" s="289"/>
      <c r="M291" s="313"/>
      <c r="N291" s="312"/>
      <c r="O291" s="30"/>
      <c r="P291" s="30"/>
    </row>
    <row r="292" spans="1:16" ht="14.7" customHeight="1">
      <c r="A292" s="289">
        <v>274</v>
      </c>
      <c r="B292" s="289"/>
      <c r="C292" s="289"/>
      <c r="D292" s="313"/>
      <c r="E292" s="289"/>
      <c r="F292" s="289"/>
      <c r="G292" s="289"/>
      <c r="H292" s="289"/>
      <c r="I292" s="312"/>
      <c r="J292" s="312"/>
      <c r="K292" s="289"/>
      <c r="L292" s="289"/>
      <c r="M292" s="313"/>
      <c r="N292" s="312"/>
      <c r="O292" s="30"/>
      <c r="P292" s="30"/>
    </row>
    <row r="293" spans="1:16" ht="14.7" customHeight="1">
      <c r="A293" s="289">
        <v>275</v>
      </c>
      <c r="B293" s="289"/>
      <c r="C293" s="289"/>
      <c r="D293" s="313"/>
      <c r="E293" s="289"/>
      <c r="F293" s="289"/>
      <c r="G293" s="289"/>
      <c r="H293" s="289"/>
      <c r="I293" s="312"/>
      <c r="J293" s="312"/>
      <c r="K293" s="289"/>
      <c r="L293" s="289"/>
      <c r="M293" s="313"/>
      <c r="N293" s="312"/>
      <c r="O293" s="30"/>
      <c r="P293" s="30"/>
    </row>
    <row r="294" spans="1:16" ht="14.7" customHeight="1">
      <c r="A294" s="289">
        <v>276</v>
      </c>
      <c r="B294" s="289"/>
      <c r="C294" s="289"/>
      <c r="D294" s="313"/>
      <c r="E294" s="289"/>
      <c r="F294" s="289"/>
      <c r="G294" s="289"/>
      <c r="H294" s="289"/>
      <c r="I294" s="312"/>
      <c r="J294" s="312"/>
      <c r="K294" s="289"/>
      <c r="L294" s="289"/>
      <c r="M294" s="313"/>
      <c r="N294" s="312"/>
      <c r="O294" s="30"/>
      <c r="P294" s="30"/>
    </row>
    <row r="295" spans="1:16" ht="14.7" customHeight="1">
      <c r="A295" s="289">
        <v>277</v>
      </c>
      <c r="B295" s="289"/>
      <c r="C295" s="289"/>
      <c r="D295" s="313"/>
      <c r="E295" s="289"/>
      <c r="F295" s="289"/>
      <c r="G295" s="289"/>
      <c r="H295" s="289"/>
      <c r="I295" s="312"/>
      <c r="J295" s="312"/>
      <c r="K295" s="289"/>
      <c r="L295" s="289"/>
      <c r="M295" s="313"/>
      <c r="N295" s="312"/>
      <c r="O295" s="30"/>
      <c r="P295" s="30"/>
    </row>
    <row r="296" spans="1:16" ht="14.7" customHeight="1">
      <c r="A296" s="289">
        <v>278</v>
      </c>
      <c r="B296" s="289"/>
      <c r="C296" s="289"/>
      <c r="D296" s="313"/>
      <c r="E296" s="289"/>
      <c r="F296" s="289"/>
      <c r="G296" s="289"/>
      <c r="H296" s="289"/>
      <c r="I296" s="312"/>
      <c r="J296" s="312"/>
      <c r="K296" s="289"/>
      <c r="L296" s="289"/>
      <c r="M296" s="313"/>
      <c r="N296" s="312"/>
      <c r="O296" s="30"/>
      <c r="P296" s="30"/>
    </row>
    <row r="297" spans="1:16" ht="14.7" customHeight="1">
      <c r="A297" s="289">
        <v>279</v>
      </c>
      <c r="B297" s="289"/>
      <c r="C297" s="289"/>
      <c r="D297" s="313"/>
      <c r="E297" s="289"/>
      <c r="F297" s="289"/>
      <c r="G297" s="289"/>
      <c r="H297" s="289"/>
      <c r="I297" s="312"/>
      <c r="J297" s="312"/>
      <c r="K297" s="289"/>
      <c r="L297" s="289"/>
      <c r="M297" s="313"/>
      <c r="N297" s="312"/>
      <c r="O297" s="30"/>
      <c r="P297" s="30"/>
    </row>
    <row r="298" spans="1:16" ht="14.7" customHeight="1">
      <c r="A298" s="289">
        <v>280</v>
      </c>
      <c r="B298" s="289"/>
      <c r="C298" s="289"/>
      <c r="D298" s="313"/>
      <c r="E298" s="289"/>
      <c r="F298" s="289"/>
      <c r="G298" s="289"/>
      <c r="H298" s="289"/>
      <c r="I298" s="312"/>
      <c r="J298" s="312"/>
      <c r="K298" s="289"/>
      <c r="L298" s="289"/>
      <c r="M298" s="313"/>
      <c r="N298" s="312"/>
      <c r="O298" s="30"/>
      <c r="P298" s="30"/>
    </row>
    <row r="299" spans="1:16" ht="14.7" customHeight="1">
      <c r="A299" s="289">
        <v>281</v>
      </c>
      <c r="B299" s="289"/>
      <c r="C299" s="289"/>
      <c r="D299" s="313"/>
      <c r="E299" s="289"/>
      <c r="F299" s="289"/>
      <c r="G299" s="289"/>
      <c r="H299" s="289"/>
      <c r="I299" s="312"/>
      <c r="J299" s="312"/>
      <c r="K299" s="289"/>
      <c r="L299" s="289"/>
      <c r="M299" s="313"/>
      <c r="N299" s="312"/>
      <c r="O299" s="30"/>
      <c r="P299" s="30"/>
    </row>
    <row r="300" spans="1:16" ht="14.7" customHeight="1">
      <c r="A300" s="289">
        <v>282</v>
      </c>
      <c r="B300" s="289"/>
      <c r="C300" s="289"/>
      <c r="D300" s="313"/>
      <c r="E300" s="289"/>
      <c r="F300" s="289"/>
      <c r="G300" s="289"/>
      <c r="H300" s="289"/>
      <c r="I300" s="312"/>
      <c r="J300" s="312"/>
      <c r="K300" s="289"/>
      <c r="L300" s="289"/>
      <c r="M300" s="313"/>
      <c r="N300" s="312"/>
      <c r="O300" s="30"/>
      <c r="P300" s="30"/>
    </row>
    <row r="301" spans="1:16" ht="14.7" customHeight="1">
      <c r="A301" s="289">
        <v>283</v>
      </c>
      <c r="B301" s="289"/>
      <c r="C301" s="289"/>
      <c r="D301" s="313"/>
      <c r="E301" s="289"/>
      <c r="F301" s="289"/>
      <c r="G301" s="289"/>
      <c r="H301" s="289"/>
      <c r="I301" s="312"/>
      <c r="J301" s="312"/>
      <c r="K301" s="289"/>
      <c r="L301" s="289"/>
      <c r="M301" s="313"/>
      <c r="N301" s="312"/>
      <c r="O301" s="30"/>
      <c r="P301" s="30"/>
    </row>
    <row r="302" spans="1:16" ht="14.7" customHeight="1">
      <c r="A302" s="289">
        <v>284</v>
      </c>
      <c r="B302" s="289"/>
      <c r="C302" s="289"/>
      <c r="D302" s="313"/>
      <c r="E302" s="289"/>
      <c r="F302" s="289"/>
      <c r="G302" s="289"/>
      <c r="H302" s="289"/>
      <c r="I302" s="312"/>
      <c r="J302" s="312"/>
      <c r="K302" s="289"/>
      <c r="L302" s="289"/>
      <c r="M302" s="313"/>
      <c r="N302" s="312"/>
      <c r="O302" s="30"/>
      <c r="P302" s="30"/>
    </row>
    <row r="303" spans="1:16" ht="14.7" customHeight="1">
      <c r="A303" s="289">
        <v>285</v>
      </c>
      <c r="B303" s="289"/>
      <c r="C303" s="289"/>
      <c r="D303" s="313"/>
      <c r="E303" s="289"/>
      <c r="F303" s="289"/>
      <c r="G303" s="289"/>
      <c r="H303" s="289"/>
      <c r="I303" s="312"/>
      <c r="J303" s="312"/>
      <c r="K303" s="289"/>
      <c r="L303" s="289"/>
      <c r="M303" s="313"/>
      <c r="N303" s="312"/>
      <c r="O303" s="30"/>
      <c r="P303" s="30"/>
    </row>
    <row r="304" spans="1:16" ht="14.7" customHeight="1">
      <c r="A304" s="289">
        <v>286</v>
      </c>
      <c r="B304" s="289"/>
      <c r="C304" s="289"/>
      <c r="D304" s="313"/>
      <c r="E304" s="289"/>
      <c r="F304" s="289"/>
      <c r="G304" s="289"/>
      <c r="H304" s="289"/>
      <c r="I304" s="312"/>
      <c r="J304" s="312"/>
      <c r="K304" s="289"/>
      <c r="L304" s="289"/>
      <c r="M304" s="313"/>
      <c r="N304" s="312"/>
      <c r="O304" s="30"/>
      <c r="P304" s="30"/>
    </row>
    <row r="305" spans="1:16" ht="14.7" customHeight="1">
      <c r="A305" s="289">
        <v>287</v>
      </c>
      <c r="B305" s="289"/>
      <c r="C305" s="289"/>
      <c r="D305" s="313"/>
      <c r="E305" s="289"/>
      <c r="F305" s="289"/>
      <c r="G305" s="289"/>
      <c r="H305" s="289"/>
      <c r="I305" s="312"/>
      <c r="J305" s="312"/>
      <c r="K305" s="289"/>
      <c r="L305" s="289"/>
      <c r="M305" s="313"/>
      <c r="N305" s="312"/>
      <c r="O305" s="30"/>
      <c r="P305" s="30"/>
    </row>
    <row r="306" spans="1:16" ht="14.7" customHeight="1">
      <c r="A306" s="289">
        <v>288</v>
      </c>
      <c r="B306" s="289"/>
      <c r="C306" s="289"/>
      <c r="D306" s="313"/>
      <c r="E306" s="289"/>
      <c r="F306" s="289"/>
      <c r="G306" s="289"/>
      <c r="H306" s="289"/>
      <c r="I306" s="312"/>
      <c r="J306" s="312"/>
      <c r="K306" s="289"/>
      <c r="L306" s="289"/>
      <c r="M306" s="313"/>
      <c r="N306" s="312"/>
      <c r="O306" s="30"/>
      <c r="P306" s="30"/>
    </row>
    <row r="307" spans="1:16" ht="14.7" customHeight="1">
      <c r="A307" s="289">
        <v>289</v>
      </c>
      <c r="B307" s="289"/>
      <c r="C307" s="289"/>
      <c r="D307" s="313"/>
      <c r="E307" s="289"/>
      <c r="F307" s="289"/>
      <c r="G307" s="289"/>
      <c r="H307" s="289"/>
      <c r="I307" s="312"/>
      <c r="J307" s="312"/>
      <c r="K307" s="289"/>
      <c r="L307" s="289"/>
      <c r="M307" s="313"/>
      <c r="N307" s="312"/>
      <c r="O307" s="30"/>
      <c r="P307" s="30"/>
    </row>
    <row r="308" spans="1:16" ht="14.7" customHeight="1">
      <c r="A308" s="289">
        <v>290</v>
      </c>
      <c r="B308" s="289"/>
      <c r="C308" s="289"/>
      <c r="D308" s="313"/>
      <c r="E308" s="289"/>
      <c r="F308" s="289"/>
      <c r="G308" s="289"/>
      <c r="H308" s="289"/>
      <c r="I308" s="312"/>
      <c r="J308" s="312"/>
      <c r="K308" s="289"/>
      <c r="L308" s="289"/>
      <c r="M308" s="313"/>
      <c r="N308" s="312"/>
      <c r="O308" s="30"/>
      <c r="P308" s="30"/>
    </row>
    <row r="309" spans="1:16" ht="14.7" customHeight="1">
      <c r="A309" s="289">
        <v>291</v>
      </c>
      <c r="B309" s="289"/>
      <c r="C309" s="289"/>
      <c r="D309" s="313"/>
      <c r="E309" s="289"/>
      <c r="F309" s="289"/>
      <c r="G309" s="289"/>
      <c r="H309" s="289"/>
      <c r="I309" s="312"/>
      <c r="J309" s="312"/>
      <c r="K309" s="289"/>
      <c r="L309" s="289"/>
      <c r="M309" s="313"/>
      <c r="N309" s="312"/>
      <c r="O309" s="30"/>
      <c r="P309" s="30"/>
    </row>
    <row r="310" spans="1:16" ht="14.7" customHeight="1">
      <c r="A310" s="289">
        <v>292</v>
      </c>
      <c r="B310" s="289"/>
      <c r="C310" s="289"/>
      <c r="D310" s="313"/>
      <c r="E310" s="289"/>
      <c r="F310" s="289"/>
      <c r="G310" s="289"/>
      <c r="H310" s="289"/>
      <c r="I310" s="312"/>
      <c r="J310" s="312"/>
      <c r="K310" s="289"/>
      <c r="L310" s="289"/>
      <c r="M310" s="313"/>
      <c r="N310" s="312"/>
      <c r="O310" s="30"/>
      <c r="P310" s="30"/>
    </row>
    <row r="311" spans="1:16" ht="14.7" customHeight="1">
      <c r="A311" s="289">
        <v>293</v>
      </c>
      <c r="B311" s="289"/>
      <c r="C311" s="289"/>
      <c r="D311" s="313"/>
      <c r="E311" s="289"/>
      <c r="F311" s="289"/>
      <c r="G311" s="289"/>
      <c r="H311" s="289"/>
      <c r="I311" s="312"/>
      <c r="J311" s="312"/>
      <c r="K311" s="289"/>
      <c r="L311" s="289"/>
      <c r="M311" s="313"/>
      <c r="N311" s="312"/>
      <c r="O311" s="30"/>
      <c r="P311" s="30"/>
    </row>
    <row r="312" spans="1:16" ht="14.7" customHeight="1">
      <c r="A312" s="289">
        <v>294</v>
      </c>
      <c r="B312" s="289"/>
      <c r="C312" s="289"/>
      <c r="D312" s="313"/>
      <c r="E312" s="289"/>
      <c r="F312" s="289"/>
      <c r="G312" s="289"/>
      <c r="H312" s="289"/>
      <c r="I312" s="312"/>
      <c r="J312" s="312"/>
      <c r="K312" s="289"/>
      <c r="L312" s="289"/>
      <c r="M312" s="313"/>
      <c r="N312" s="312"/>
      <c r="O312" s="30"/>
      <c r="P312" s="30"/>
    </row>
    <row r="313" spans="1:16" ht="14.7" customHeight="1">
      <c r="A313" s="289">
        <v>295</v>
      </c>
      <c r="B313" s="289"/>
      <c r="C313" s="289"/>
      <c r="D313" s="313"/>
      <c r="E313" s="289"/>
      <c r="F313" s="289"/>
      <c r="G313" s="289"/>
      <c r="H313" s="289"/>
      <c r="I313" s="312"/>
      <c r="J313" s="312"/>
      <c r="K313" s="289"/>
      <c r="L313" s="289"/>
      <c r="M313" s="313"/>
      <c r="N313" s="312"/>
      <c r="O313" s="30"/>
      <c r="P313" s="30"/>
    </row>
    <row r="314" spans="1:16" ht="14.7" customHeight="1">
      <c r="A314" s="289">
        <v>296</v>
      </c>
      <c r="B314" s="289"/>
      <c r="C314" s="289"/>
      <c r="D314" s="313"/>
      <c r="E314" s="289"/>
      <c r="F314" s="289"/>
      <c r="G314" s="289"/>
      <c r="H314" s="289"/>
      <c r="I314" s="312"/>
      <c r="J314" s="312"/>
      <c r="K314" s="289"/>
      <c r="L314" s="289"/>
      <c r="M314" s="313"/>
      <c r="N314" s="312"/>
      <c r="O314" s="30"/>
      <c r="P314" s="30"/>
    </row>
    <row r="315" spans="1:16" ht="14.7" customHeight="1">
      <c r="A315" s="289">
        <v>297</v>
      </c>
      <c r="B315" s="289"/>
      <c r="C315" s="289"/>
      <c r="D315" s="313"/>
      <c r="E315" s="289"/>
      <c r="F315" s="289"/>
      <c r="G315" s="289"/>
      <c r="H315" s="289"/>
      <c r="I315" s="312"/>
      <c r="J315" s="312"/>
      <c r="K315" s="289"/>
      <c r="L315" s="289"/>
      <c r="M315" s="313"/>
      <c r="N315" s="312"/>
      <c r="O315" s="30"/>
      <c r="P315" s="30"/>
    </row>
    <row r="316" spans="1:16" ht="14.7" customHeight="1">
      <c r="A316" s="289">
        <v>298</v>
      </c>
      <c r="B316" s="289"/>
      <c r="C316" s="289"/>
      <c r="D316" s="313"/>
      <c r="E316" s="289"/>
      <c r="F316" s="289"/>
      <c r="G316" s="289"/>
      <c r="H316" s="289"/>
      <c r="I316" s="312"/>
      <c r="J316" s="312"/>
      <c r="K316" s="289"/>
      <c r="L316" s="289"/>
      <c r="M316" s="313"/>
      <c r="N316" s="312"/>
      <c r="O316" s="30"/>
      <c r="P316" s="30"/>
    </row>
    <row r="317" spans="1:16" ht="14.7" customHeight="1">
      <c r="A317" s="289">
        <v>299</v>
      </c>
      <c r="B317" s="289"/>
      <c r="C317" s="289"/>
      <c r="D317" s="313"/>
      <c r="E317" s="289"/>
      <c r="F317" s="289"/>
      <c r="G317" s="289"/>
      <c r="H317" s="289"/>
      <c r="I317" s="312"/>
      <c r="J317" s="312"/>
      <c r="K317" s="289"/>
      <c r="L317" s="289"/>
      <c r="M317" s="313"/>
      <c r="N317" s="312"/>
      <c r="O317" s="30"/>
      <c r="P317" s="30"/>
    </row>
    <row r="318" spans="1:16" ht="14.7" customHeight="1">
      <c r="A318" s="289">
        <v>300</v>
      </c>
      <c r="B318" s="289"/>
      <c r="C318" s="289"/>
      <c r="D318" s="313"/>
      <c r="E318" s="289"/>
      <c r="F318" s="289"/>
      <c r="G318" s="289"/>
      <c r="H318" s="289"/>
      <c r="I318" s="312"/>
      <c r="J318" s="312"/>
      <c r="K318" s="289"/>
      <c r="L318" s="289"/>
      <c r="M318" s="313"/>
      <c r="N318" s="312"/>
      <c r="O318" s="30"/>
      <c r="P318" s="30"/>
    </row>
    <row r="319" spans="1:16" ht="14.7" customHeight="1">
      <c r="A319" s="289">
        <v>301</v>
      </c>
      <c r="B319" s="289"/>
      <c r="C319" s="289"/>
      <c r="D319" s="313"/>
      <c r="E319" s="289"/>
      <c r="F319" s="289"/>
      <c r="G319" s="289"/>
      <c r="H319" s="289"/>
      <c r="I319" s="312"/>
      <c r="J319" s="312"/>
      <c r="K319" s="289"/>
      <c r="L319" s="289"/>
      <c r="M319" s="313"/>
      <c r="N319" s="312"/>
      <c r="O319" s="30"/>
      <c r="P319" s="30"/>
    </row>
    <row r="320" spans="1:16" ht="14.7" customHeight="1">
      <c r="A320" s="289">
        <v>302</v>
      </c>
      <c r="B320" s="289"/>
      <c r="C320" s="289"/>
      <c r="D320" s="313"/>
      <c r="E320" s="289"/>
      <c r="F320" s="289"/>
      <c r="G320" s="289"/>
      <c r="H320" s="289"/>
      <c r="I320" s="312"/>
      <c r="J320" s="312"/>
      <c r="K320" s="289"/>
      <c r="L320" s="289"/>
      <c r="M320" s="313"/>
      <c r="N320" s="312"/>
      <c r="O320" s="30"/>
      <c r="P320" s="30"/>
    </row>
    <row r="321" spans="1:16" ht="14.7" customHeight="1">
      <c r="A321" s="289">
        <v>303</v>
      </c>
      <c r="B321" s="289"/>
      <c r="C321" s="289"/>
      <c r="D321" s="313"/>
      <c r="E321" s="289"/>
      <c r="F321" s="289"/>
      <c r="G321" s="289"/>
      <c r="H321" s="289"/>
      <c r="I321" s="312"/>
      <c r="J321" s="312"/>
      <c r="K321" s="289"/>
      <c r="L321" s="289"/>
      <c r="M321" s="313"/>
      <c r="N321" s="312"/>
      <c r="O321" s="30"/>
      <c r="P321" s="30"/>
    </row>
    <row r="322" spans="1:16" ht="14.7" customHeight="1">
      <c r="A322" s="289">
        <v>304</v>
      </c>
      <c r="B322" s="289"/>
      <c r="C322" s="289"/>
      <c r="D322" s="313"/>
      <c r="E322" s="289"/>
      <c r="F322" s="289"/>
      <c r="G322" s="289"/>
      <c r="H322" s="289"/>
      <c r="I322" s="312"/>
      <c r="J322" s="312"/>
      <c r="K322" s="289"/>
      <c r="L322" s="289"/>
      <c r="M322" s="313"/>
      <c r="N322" s="312"/>
      <c r="O322" s="30"/>
      <c r="P322" s="30"/>
    </row>
    <row r="323" spans="1:16" ht="14.7" customHeight="1">
      <c r="A323" s="289">
        <v>305</v>
      </c>
      <c r="B323" s="289"/>
      <c r="C323" s="289"/>
      <c r="D323" s="313"/>
      <c r="E323" s="289"/>
      <c r="F323" s="289"/>
      <c r="G323" s="289"/>
      <c r="H323" s="289"/>
      <c r="I323" s="312"/>
      <c r="J323" s="312"/>
      <c r="K323" s="289"/>
      <c r="L323" s="289"/>
      <c r="M323" s="313"/>
      <c r="N323" s="312"/>
      <c r="O323" s="30"/>
      <c r="P323" s="30"/>
    </row>
    <row r="324" spans="1:16" ht="14.7" customHeight="1">
      <c r="A324" s="289">
        <v>306</v>
      </c>
      <c r="B324" s="289"/>
      <c r="C324" s="289"/>
      <c r="D324" s="313"/>
      <c r="E324" s="289"/>
      <c r="F324" s="289"/>
      <c r="G324" s="289"/>
      <c r="H324" s="289"/>
      <c r="I324" s="312"/>
      <c r="J324" s="312"/>
      <c r="K324" s="289"/>
      <c r="L324" s="289"/>
      <c r="M324" s="313"/>
      <c r="N324" s="312"/>
      <c r="O324" s="30"/>
      <c r="P324" s="30"/>
    </row>
    <row r="325" spans="1:16" ht="14.7" customHeight="1">
      <c r="A325" s="289">
        <v>307</v>
      </c>
      <c r="B325" s="289"/>
      <c r="C325" s="289"/>
      <c r="D325" s="313"/>
      <c r="E325" s="289"/>
      <c r="F325" s="289"/>
      <c r="G325" s="289"/>
      <c r="H325" s="289"/>
      <c r="I325" s="312"/>
      <c r="J325" s="312"/>
      <c r="K325" s="289"/>
      <c r="L325" s="289"/>
      <c r="M325" s="313"/>
      <c r="N325" s="312"/>
      <c r="O325" s="30"/>
      <c r="P325" s="30"/>
    </row>
    <row r="326" spans="1:16" ht="14.7" customHeight="1">
      <c r="A326" s="289">
        <v>308</v>
      </c>
      <c r="B326" s="289"/>
      <c r="C326" s="289"/>
      <c r="D326" s="313"/>
      <c r="E326" s="289"/>
      <c r="F326" s="289"/>
      <c r="G326" s="289"/>
      <c r="H326" s="289"/>
      <c r="I326" s="312"/>
      <c r="J326" s="312"/>
      <c r="K326" s="289"/>
      <c r="L326" s="289"/>
      <c r="M326" s="313"/>
      <c r="N326" s="312"/>
      <c r="O326" s="30"/>
      <c r="P326" s="30"/>
    </row>
    <row r="327" spans="1:16" ht="14.7" customHeight="1">
      <c r="A327" s="289">
        <v>309</v>
      </c>
      <c r="B327" s="289"/>
      <c r="C327" s="289"/>
      <c r="D327" s="313"/>
      <c r="E327" s="289"/>
      <c r="F327" s="289"/>
      <c r="G327" s="289"/>
      <c r="H327" s="289"/>
      <c r="I327" s="312"/>
      <c r="J327" s="312"/>
      <c r="K327" s="289"/>
      <c r="L327" s="289"/>
      <c r="M327" s="313"/>
      <c r="N327" s="312"/>
      <c r="O327" s="30"/>
      <c r="P327" s="30"/>
    </row>
    <row r="328" spans="1:16" ht="14.7" customHeight="1">
      <c r="A328" s="289">
        <v>310</v>
      </c>
      <c r="B328" s="289"/>
      <c r="C328" s="289"/>
      <c r="D328" s="313"/>
      <c r="E328" s="289"/>
      <c r="F328" s="289"/>
      <c r="G328" s="289"/>
      <c r="H328" s="289"/>
      <c r="I328" s="312"/>
      <c r="J328" s="312"/>
      <c r="K328" s="289"/>
      <c r="L328" s="289"/>
      <c r="M328" s="313"/>
      <c r="N328" s="312"/>
      <c r="O328" s="30"/>
      <c r="P328" s="30"/>
    </row>
    <row r="329" spans="1:16" ht="14.7" customHeight="1">
      <c r="A329" s="289">
        <v>311</v>
      </c>
      <c r="B329" s="289"/>
      <c r="C329" s="289"/>
      <c r="D329" s="313"/>
      <c r="E329" s="289"/>
      <c r="F329" s="289"/>
      <c r="G329" s="289"/>
      <c r="H329" s="289"/>
      <c r="I329" s="312"/>
      <c r="J329" s="312"/>
      <c r="K329" s="289"/>
      <c r="L329" s="289"/>
      <c r="M329" s="313"/>
      <c r="N329" s="312"/>
      <c r="O329" s="30"/>
      <c r="P329" s="30"/>
    </row>
    <row r="330" spans="1:16" ht="14.7" customHeight="1">
      <c r="A330" s="289">
        <v>312</v>
      </c>
      <c r="B330" s="289"/>
      <c r="C330" s="289"/>
      <c r="D330" s="313"/>
      <c r="E330" s="289"/>
      <c r="F330" s="289"/>
      <c r="G330" s="289"/>
      <c r="H330" s="289"/>
      <c r="I330" s="312"/>
      <c r="J330" s="312"/>
      <c r="K330" s="289"/>
      <c r="L330" s="289"/>
      <c r="M330" s="313"/>
      <c r="N330" s="312"/>
      <c r="O330" s="30"/>
      <c r="P330" s="30"/>
    </row>
    <row r="331" spans="1:16" ht="14.7" customHeight="1">
      <c r="A331" s="289">
        <v>313</v>
      </c>
      <c r="B331" s="289"/>
      <c r="C331" s="289"/>
      <c r="D331" s="313"/>
      <c r="E331" s="289"/>
      <c r="F331" s="289"/>
      <c r="G331" s="289"/>
      <c r="H331" s="289"/>
      <c r="I331" s="312"/>
      <c r="J331" s="312"/>
      <c r="K331" s="289"/>
      <c r="L331" s="289"/>
      <c r="M331" s="313"/>
      <c r="N331" s="312"/>
      <c r="O331" s="30"/>
      <c r="P331" s="30"/>
    </row>
    <row r="332" spans="1:16" ht="14.7" customHeight="1">
      <c r="A332" s="289">
        <v>314</v>
      </c>
      <c r="B332" s="289"/>
      <c r="C332" s="289"/>
      <c r="D332" s="313"/>
      <c r="E332" s="289"/>
      <c r="F332" s="289"/>
      <c r="G332" s="289"/>
      <c r="H332" s="289"/>
      <c r="I332" s="312"/>
      <c r="J332" s="312"/>
      <c r="K332" s="289"/>
      <c r="L332" s="289"/>
      <c r="M332" s="313"/>
      <c r="N332" s="312"/>
      <c r="O332" s="30"/>
      <c r="P332" s="30"/>
    </row>
    <row r="333" spans="1:16" ht="14.7" customHeight="1">
      <c r="A333" s="289">
        <v>315</v>
      </c>
      <c r="B333" s="289"/>
      <c r="C333" s="289"/>
      <c r="D333" s="313"/>
      <c r="E333" s="289"/>
      <c r="F333" s="289"/>
      <c r="G333" s="289"/>
      <c r="H333" s="289"/>
      <c r="I333" s="312"/>
      <c r="J333" s="312"/>
      <c r="K333" s="289"/>
      <c r="L333" s="289"/>
      <c r="M333" s="313"/>
      <c r="N333" s="312"/>
      <c r="O333" s="30"/>
      <c r="P333" s="30"/>
    </row>
    <row r="334" spans="1:16" ht="14.7" customHeight="1">
      <c r="A334" s="289">
        <v>316</v>
      </c>
      <c r="B334" s="289"/>
      <c r="C334" s="289"/>
      <c r="D334" s="313"/>
      <c r="E334" s="289"/>
      <c r="F334" s="289"/>
      <c r="G334" s="289"/>
      <c r="H334" s="289"/>
      <c r="I334" s="312"/>
      <c r="J334" s="312"/>
      <c r="K334" s="289"/>
      <c r="L334" s="289"/>
      <c r="M334" s="313"/>
      <c r="N334" s="312"/>
      <c r="O334" s="30"/>
      <c r="P334" s="30"/>
    </row>
    <row r="335" spans="1:16" ht="14.7" customHeight="1">
      <c r="A335" s="289">
        <v>317</v>
      </c>
      <c r="B335" s="289"/>
      <c r="C335" s="289"/>
      <c r="D335" s="313"/>
      <c r="E335" s="289"/>
      <c r="F335" s="289"/>
      <c r="G335" s="289"/>
      <c r="H335" s="289"/>
      <c r="I335" s="312"/>
      <c r="J335" s="312"/>
      <c r="K335" s="289"/>
      <c r="L335" s="289"/>
      <c r="M335" s="313"/>
      <c r="N335" s="312"/>
      <c r="O335" s="30"/>
      <c r="P335" s="30"/>
    </row>
    <row r="336" spans="1:16" ht="14.7" customHeight="1">
      <c r="A336" s="289">
        <v>318</v>
      </c>
      <c r="B336" s="289"/>
      <c r="C336" s="289"/>
      <c r="D336" s="313"/>
      <c r="E336" s="289"/>
      <c r="F336" s="289"/>
      <c r="G336" s="289"/>
      <c r="H336" s="289"/>
      <c r="I336" s="312"/>
      <c r="J336" s="312"/>
      <c r="K336" s="289"/>
      <c r="L336" s="289"/>
      <c r="M336" s="313"/>
      <c r="N336" s="312"/>
      <c r="O336" s="30"/>
      <c r="P336" s="30"/>
    </row>
    <row r="337" spans="1:16" ht="14.7" customHeight="1">
      <c r="A337" s="289">
        <v>319</v>
      </c>
      <c r="B337" s="289"/>
      <c r="C337" s="289"/>
      <c r="D337" s="313"/>
      <c r="E337" s="289"/>
      <c r="F337" s="289"/>
      <c r="G337" s="289"/>
      <c r="H337" s="289"/>
      <c r="I337" s="312"/>
      <c r="J337" s="312"/>
      <c r="K337" s="289"/>
      <c r="L337" s="289"/>
      <c r="M337" s="313"/>
      <c r="N337" s="312"/>
      <c r="O337" s="30"/>
      <c r="P337" s="30"/>
    </row>
    <row r="338" spans="1:16" ht="14.7" customHeight="1">
      <c r="A338" s="289">
        <v>320</v>
      </c>
      <c r="B338" s="289"/>
      <c r="C338" s="289"/>
      <c r="D338" s="313"/>
      <c r="E338" s="289"/>
      <c r="F338" s="289"/>
      <c r="G338" s="289"/>
      <c r="H338" s="289"/>
      <c r="I338" s="312"/>
      <c r="J338" s="312"/>
      <c r="K338" s="289"/>
      <c r="L338" s="289"/>
      <c r="M338" s="313"/>
      <c r="N338" s="312"/>
      <c r="O338" s="30"/>
      <c r="P338" s="30"/>
    </row>
    <row r="339" spans="1:16" ht="14.7" customHeight="1">
      <c r="A339" s="289">
        <v>321</v>
      </c>
      <c r="B339" s="289"/>
      <c r="C339" s="289"/>
      <c r="D339" s="313"/>
      <c r="E339" s="289"/>
      <c r="F339" s="289"/>
      <c r="G339" s="289"/>
      <c r="H339" s="289"/>
      <c r="I339" s="312"/>
      <c r="J339" s="312"/>
      <c r="K339" s="289"/>
      <c r="L339" s="289"/>
      <c r="M339" s="313"/>
      <c r="N339" s="312"/>
      <c r="O339" s="30"/>
      <c r="P339" s="30"/>
    </row>
    <row r="340" spans="1:16" ht="14.7" customHeight="1">
      <c r="A340" s="289">
        <v>322</v>
      </c>
      <c r="B340" s="289"/>
      <c r="C340" s="289"/>
      <c r="D340" s="313"/>
      <c r="E340" s="289"/>
      <c r="F340" s="289"/>
      <c r="G340" s="289"/>
      <c r="H340" s="289"/>
      <c r="I340" s="312"/>
      <c r="J340" s="312"/>
      <c r="K340" s="289"/>
      <c r="L340" s="289"/>
      <c r="M340" s="313"/>
      <c r="N340" s="312"/>
      <c r="O340" s="30"/>
      <c r="P340" s="30"/>
    </row>
    <row r="341" spans="1:16" ht="14.7" customHeight="1">
      <c r="A341" s="289">
        <v>323</v>
      </c>
      <c r="B341" s="289"/>
      <c r="C341" s="289"/>
      <c r="D341" s="313"/>
      <c r="E341" s="289"/>
      <c r="F341" s="289"/>
      <c r="G341" s="289"/>
      <c r="H341" s="289"/>
      <c r="I341" s="312"/>
      <c r="J341" s="312"/>
      <c r="K341" s="289"/>
      <c r="L341" s="289"/>
      <c r="M341" s="313"/>
      <c r="N341" s="312"/>
      <c r="O341" s="30"/>
      <c r="P341" s="30"/>
    </row>
    <row r="342" spans="1:16" ht="14.7" customHeight="1">
      <c r="A342" s="289">
        <v>324</v>
      </c>
      <c r="B342" s="289"/>
      <c r="C342" s="289"/>
      <c r="D342" s="313"/>
      <c r="E342" s="289"/>
      <c r="F342" s="289"/>
      <c r="G342" s="289"/>
      <c r="H342" s="289"/>
      <c r="I342" s="312"/>
      <c r="J342" s="312"/>
      <c r="K342" s="289"/>
      <c r="L342" s="289"/>
      <c r="M342" s="313"/>
      <c r="N342" s="312"/>
      <c r="O342" s="30"/>
      <c r="P342" s="30"/>
    </row>
    <row r="343" spans="1:16" ht="14.7" customHeight="1">
      <c r="A343" s="289">
        <v>325</v>
      </c>
      <c r="B343" s="289"/>
      <c r="C343" s="289"/>
      <c r="D343" s="313"/>
      <c r="E343" s="289"/>
      <c r="F343" s="289"/>
      <c r="G343" s="289"/>
      <c r="H343" s="289"/>
      <c r="I343" s="312"/>
      <c r="J343" s="312"/>
      <c r="K343" s="289"/>
      <c r="L343" s="289"/>
      <c r="M343" s="313"/>
      <c r="N343" s="312"/>
      <c r="O343" s="30"/>
      <c r="P343" s="30"/>
    </row>
    <row r="344" spans="1:16" ht="14.7" customHeight="1">
      <c r="A344" s="289">
        <v>326</v>
      </c>
      <c r="B344" s="289"/>
      <c r="C344" s="289"/>
      <c r="D344" s="313"/>
      <c r="E344" s="289"/>
      <c r="F344" s="289"/>
      <c r="G344" s="289"/>
      <c r="H344" s="289"/>
      <c r="I344" s="312"/>
      <c r="J344" s="312"/>
      <c r="K344" s="289"/>
      <c r="L344" s="289"/>
      <c r="M344" s="313"/>
      <c r="N344" s="312"/>
      <c r="O344" s="30"/>
      <c r="P344" s="30"/>
    </row>
    <row r="345" spans="1:16" ht="14.7" customHeight="1">
      <c r="A345" s="289">
        <v>327</v>
      </c>
      <c r="B345" s="289"/>
      <c r="C345" s="289"/>
      <c r="D345" s="313"/>
      <c r="E345" s="289"/>
      <c r="F345" s="289"/>
      <c r="G345" s="289"/>
      <c r="H345" s="289"/>
      <c r="I345" s="312"/>
      <c r="J345" s="312"/>
      <c r="K345" s="289"/>
      <c r="L345" s="289"/>
      <c r="M345" s="313"/>
      <c r="N345" s="312"/>
      <c r="O345" s="30"/>
      <c r="P345" s="30"/>
    </row>
    <row r="346" spans="1:16" ht="14.7" customHeight="1">
      <c r="A346" s="289">
        <v>328</v>
      </c>
      <c r="B346" s="289"/>
      <c r="C346" s="289"/>
      <c r="D346" s="313"/>
      <c r="E346" s="289"/>
      <c r="F346" s="289"/>
      <c r="G346" s="289"/>
      <c r="H346" s="289"/>
      <c r="I346" s="312"/>
      <c r="J346" s="312"/>
      <c r="K346" s="289"/>
      <c r="L346" s="289"/>
      <c r="M346" s="313"/>
      <c r="N346" s="312"/>
      <c r="O346" s="30"/>
      <c r="P346" s="30"/>
    </row>
    <row r="347" spans="1:16" ht="14.7" customHeight="1">
      <c r="A347" s="289">
        <v>329</v>
      </c>
      <c r="B347" s="289"/>
      <c r="C347" s="289"/>
      <c r="D347" s="313"/>
      <c r="E347" s="289"/>
      <c r="F347" s="289"/>
      <c r="G347" s="289"/>
      <c r="H347" s="289"/>
      <c r="I347" s="312"/>
      <c r="J347" s="312"/>
      <c r="K347" s="289"/>
      <c r="L347" s="289"/>
      <c r="M347" s="313"/>
      <c r="N347" s="312"/>
      <c r="O347" s="30"/>
      <c r="P347" s="30"/>
    </row>
    <row r="348" spans="1:16" ht="14.7" customHeight="1">
      <c r="A348" s="289">
        <v>330</v>
      </c>
      <c r="B348" s="289"/>
      <c r="C348" s="289"/>
      <c r="D348" s="313"/>
      <c r="E348" s="289"/>
      <c r="F348" s="289"/>
      <c r="G348" s="289"/>
      <c r="H348" s="289"/>
      <c r="I348" s="312"/>
      <c r="J348" s="312"/>
      <c r="K348" s="289"/>
      <c r="L348" s="289"/>
      <c r="M348" s="313"/>
      <c r="N348" s="312"/>
      <c r="O348" s="30"/>
      <c r="P348" s="30"/>
    </row>
    <row r="349" spans="1:16" ht="14.7" customHeight="1">
      <c r="A349" s="289">
        <v>331</v>
      </c>
      <c r="B349" s="289"/>
      <c r="C349" s="289"/>
      <c r="D349" s="313"/>
      <c r="E349" s="289"/>
      <c r="F349" s="289"/>
      <c r="G349" s="289"/>
      <c r="H349" s="289"/>
      <c r="I349" s="312"/>
      <c r="J349" s="312"/>
      <c r="K349" s="289"/>
      <c r="L349" s="289"/>
      <c r="M349" s="313"/>
      <c r="N349" s="312"/>
      <c r="O349" s="30"/>
      <c r="P349" s="30"/>
    </row>
    <row r="350" spans="1:16" ht="14.7" customHeight="1">
      <c r="A350" s="289">
        <v>332</v>
      </c>
      <c r="B350" s="289"/>
      <c r="C350" s="289"/>
      <c r="D350" s="313"/>
      <c r="E350" s="289"/>
      <c r="F350" s="289"/>
      <c r="G350" s="289"/>
      <c r="H350" s="289"/>
      <c r="I350" s="312"/>
      <c r="J350" s="312"/>
      <c r="K350" s="289"/>
      <c r="L350" s="289"/>
      <c r="M350" s="313"/>
      <c r="N350" s="312"/>
      <c r="O350" s="30"/>
      <c r="P350" s="30"/>
    </row>
    <row r="351" spans="1:16" ht="14.7" customHeight="1">
      <c r="A351" s="289">
        <v>333</v>
      </c>
      <c r="B351" s="289"/>
      <c r="C351" s="289"/>
      <c r="D351" s="313"/>
      <c r="E351" s="289"/>
      <c r="F351" s="289"/>
      <c r="G351" s="289"/>
      <c r="H351" s="289"/>
      <c r="I351" s="312"/>
      <c r="J351" s="312"/>
      <c r="K351" s="289"/>
      <c r="L351" s="289"/>
      <c r="M351" s="313"/>
      <c r="N351" s="312"/>
      <c r="O351" s="30"/>
      <c r="P351" s="30"/>
    </row>
    <row r="352" spans="1:16" ht="14.7" customHeight="1">
      <c r="A352" s="289">
        <v>334</v>
      </c>
      <c r="B352" s="289"/>
      <c r="C352" s="289"/>
      <c r="D352" s="313"/>
      <c r="E352" s="289"/>
      <c r="F352" s="289"/>
      <c r="G352" s="289"/>
      <c r="H352" s="289"/>
      <c r="I352" s="312"/>
      <c r="J352" s="312"/>
      <c r="K352" s="289"/>
      <c r="L352" s="289"/>
      <c r="M352" s="313"/>
      <c r="N352" s="312"/>
      <c r="O352" s="30"/>
      <c r="P352" s="30"/>
    </row>
    <row r="353" spans="1:16" ht="14.7" customHeight="1">
      <c r="A353" s="289">
        <v>335</v>
      </c>
      <c r="B353" s="289"/>
      <c r="C353" s="289"/>
      <c r="D353" s="313"/>
      <c r="E353" s="289"/>
      <c r="F353" s="289"/>
      <c r="G353" s="289"/>
      <c r="H353" s="289"/>
      <c r="I353" s="312"/>
      <c r="J353" s="312"/>
      <c r="K353" s="289"/>
      <c r="L353" s="289"/>
      <c r="M353" s="313"/>
      <c r="N353" s="312"/>
      <c r="O353" s="30"/>
      <c r="P353" s="30"/>
    </row>
    <row r="354" spans="1:16" ht="14.7" customHeight="1">
      <c r="A354" s="289">
        <v>336</v>
      </c>
      <c r="B354" s="289"/>
      <c r="C354" s="289"/>
      <c r="D354" s="313"/>
      <c r="E354" s="289"/>
      <c r="F354" s="289"/>
      <c r="G354" s="289"/>
      <c r="H354" s="289"/>
      <c r="I354" s="312"/>
      <c r="J354" s="312"/>
      <c r="K354" s="289"/>
      <c r="L354" s="289"/>
      <c r="M354" s="313"/>
      <c r="N354" s="312"/>
      <c r="O354" s="30"/>
      <c r="P354" s="30"/>
    </row>
    <row r="355" spans="1:16" ht="14.7" customHeight="1">
      <c r="A355" s="289">
        <v>337</v>
      </c>
      <c r="B355" s="289"/>
      <c r="C355" s="289"/>
      <c r="D355" s="313"/>
      <c r="E355" s="289"/>
      <c r="F355" s="289"/>
      <c r="G355" s="289"/>
      <c r="H355" s="289"/>
      <c r="I355" s="312"/>
      <c r="J355" s="312"/>
      <c r="K355" s="289"/>
      <c r="L355" s="289"/>
      <c r="M355" s="313"/>
      <c r="N355" s="312"/>
      <c r="O355" s="30"/>
      <c r="P355" s="30"/>
    </row>
    <row r="356" spans="1:16" ht="14.7" customHeight="1">
      <c r="A356" s="289">
        <v>338</v>
      </c>
      <c r="B356" s="289"/>
      <c r="C356" s="289"/>
      <c r="D356" s="313"/>
      <c r="E356" s="289"/>
      <c r="F356" s="289"/>
      <c r="G356" s="289"/>
      <c r="H356" s="289"/>
      <c r="I356" s="312"/>
      <c r="J356" s="312"/>
      <c r="K356" s="289"/>
      <c r="L356" s="289"/>
      <c r="M356" s="313"/>
      <c r="N356" s="312"/>
      <c r="O356" s="30"/>
      <c r="P356" s="30"/>
    </row>
    <row r="357" spans="1:16" ht="14.7" customHeight="1">
      <c r="A357" s="289">
        <v>339</v>
      </c>
      <c r="B357" s="289"/>
      <c r="C357" s="289"/>
      <c r="D357" s="313"/>
      <c r="E357" s="289"/>
      <c r="F357" s="289"/>
      <c r="G357" s="289"/>
      <c r="H357" s="289"/>
      <c r="I357" s="312"/>
      <c r="J357" s="312"/>
      <c r="K357" s="289"/>
      <c r="L357" s="289"/>
      <c r="M357" s="313"/>
      <c r="N357" s="312"/>
      <c r="O357" s="30"/>
      <c r="P357" s="30"/>
    </row>
    <row r="358" spans="1:16" ht="14.7" customHeight="1">
      <c r="A358" s="289">
        <v>340</v>
      </c>
      <c r="B358" s="289"/>
      <c r="C358" s="289"/>
      <c r="D358" s="313"/>
      <c r="E358" s="289"/>
      <c r="F358" s="289"/>
      <c r="G358" s="289"/>
      <c r="H358" s="289"/>
      <c r="I358" s="312"/>
      <c r="J358" s="312"/>
      <c r="K358" s="289"/>
      <c r="L358" s="289"/>
      <c r="M358" s="313"/>
      <c r="N358" s="312"/>
      <c r="O358" s="30"/>
      <c r="P358" s="30"/>
    </row>
    <row r="359" spans="1:16" ht="14.7" customHeight="1">
      <c r="A359" s="289">
        <v>341</v>
      </c>
      <c r="B359" s="289"/>
      <c r="C359" s="289"/>
      <c r="D359" s="313"/>
      <c r="E359" s="289"/>
      <c r="F359" s="289"/>
      <c r="G359" s="289"/>
      <c r="H359" s="289"/>
      <c r="I359" s="312"/>
      <c r="J359" s="312"/>
      <c r="K359" s="289"/>
      <c r="L359" s="289"/>
      <c r="M359" s="313"/>
      <c r="N359" s="312"/>
      <c r="O359" s="30"/>
      <c r="P359" s="30"/>
    </row>
    <row r="360" spans="1:16" ht="14.7" customHeight="1">
      <c r="A360" s="289">
        <v>342</v>
      </c>
      <c r="B360" s="289"/>
      <c r="C360" s="289"/>
      <c r="D360" s="313"/>
      <c r="E360" s="289"/>
      <c r="F360" s="289"/>
      <c r="G360" s="289"/>
      <c r="H360" s="289"/>
      <c r="I360" s="312"/>
      <c r="J360" s="312"/>
      <c r="K360" s="289"/>
      <c r="L360" s="289"/>
      <c r="M360" s="313"/>
      <c r="N360" s="312"/>
      <c r="O360" s="30"/>
      <c r="P360" s="30"/>
    </row>
    <row r="361" spans="1:16" ht="14.7" customHeight="1">
      <c r="A361" s="289">
        <v>343</v>
      </c>
      <c r="B361" s="289"/>
      <c r="C361" s="289"/>
      <c r="D361" s="313"/>
      <c r="E361" s="289"/>
      <c r="F361" s="289"/>
      <c r="G361" s="289"/>
      <c r="H361" s="289"/>
      <c r="I361" s="312"/>
      <c r="J361" s="312"/>
      <c r="K361" s="289"/>
      <c r="L361" s="289"/>
      <c r="M361" s="313"/>
      <c r="N361" s="312"/>
      <c r="O361" s="30"/>
      <c r="P361" s="30"/>
    </row>
    <row r="362" spans="1:16" ht="14.7" customHeight="1">
      <c r="A362" s="289">
        <v>344</v>
      </c>
      <c r="B362" s="289"/>
      <c r="C362" s="289"/>
      <c r="D362" s="313"/>
      <c r="E362" s="289"/>
      <c r="F362" s="289"/>
      <c r="G362" s="289"/>
      <c r="H362" s="289"/>
      <c r="I362" s="312"/>
      <c r="J362" s="312"/>
      <c r="K362" s="289"/>
      <c r="L362" s="289"/>
      <c r="M362" s="313"/>
      <c r="N362" s="312"/>
      <c r="O362" s="30"/>
      <c r="P362" s="30"/>
    </row>
    <row r="363" spans="1:16" ht="14.7" customHeight="1">
      <c r="A363" s="289">
        <v>345</v>
      </c>
      <c r="B363" s="289"/>
      <c r="C363" s="289"/>
      <c r="D363" s="313"/>
      <c r="E363" s="289"/>
      <c r="F363" s="289"/>
      <c r="G363" s="289"/>
      <c r="H363" s="289"/>
      <c r="I363" s="312"/>
      <c r="J363" s="312"/>
      <c r="K363" s="289"/>
      <c r="L363" s="289"/>
      <c r="M363" s="313"/>
      <c r="N363" s="312"/>
      <c r="O363" s="30"/>
      <c r="P363" s="30"/>
    </row>
    <row r="364" spans="1:16" ht="14.7" customHeight="1">
      <c r="A364" s="289">
        <v>346</v>
      </c>
      <c r="B364" s="289"/>
      <c r="C364" s="289"/>
      <c r="D364" s="313"/>
      <c r="E364" s="289"/>
      <c r="F364" s="289"/>
      <c r="G364" s="289"/>
      <c r="H364" s="289"/>
      <c r="I364" s="312"/>
      <c r="J364" s="312"/>
      <c r="K364" s="289"/>
      <c r="L364" s="289"/>
      <c r="M364" s="313"/>
      <c r="N364" s="312"/>
      <c r="O364" s="30"/>
      <c r="P364" s="30"/>
    </row>
    <row r="365" spans="1:16" ht="14.7" customHeight="1">
      <c r="A365" s="289">
        <v>347</v>
      </c>
      <c r="B365" s="289"/>
      <c r="C365" s="289"/>
      <c r="D365" s="313"/>
      <c r="E365" s="289"/>
      <c r="F365" s="289"/>
      <c r="G365" s="289"/>
      <c r="H365" s="289"/>
      <c r="I365" s="312"/>
      <c r="J365" s="312"/>
      <c r="K365" s="289"/>
      <c r="L365" s="289"/>
      <c r="M365" s="313"/>
      <c r="N365" s="312"/>
      <c r="O365" s="30"/>
      <c r="P365" s="30"/>
    </row>
    <row r="366" spans="1:16" ht="14.7" customHeight="1">
      <c r="A366" s="289">
        <v>348</v>
      </c>
      <c r="B366" s="289"/>
      <c r="C366" s="289"/>
      <c r="D366" s="313"/>
      <c r="E366" s="289"/>
      <c r="F366" s="289"/>
      <c r="G366" s="289"/>
      <c r="H366" s="289"/>
      <c r="I366" s="312"/>
      <c r="J366" s="312"/>
      <c r="K366" s="289"/>
      <c r="L366" s="289"/>
      <c r="M366" s="313"/>
      <c r="N366" s="312"/>
      <c r="O366" s="30"/>
      <c r="P366" s="30"/>
    </row>
    <row r="367" spans="1:16" ht="14.7" customHeight="1">
      <c r="A367" s="289">
        <v>349</v>
      </c>
      <c r="B367" s="289"/>
      <c r="C367" s="289"/>
      <c r="D367" s="313"/>
      <c r="E367" s="289"/>
      <c r="F367" s="289"/>
      <c r="G367" s="289"/>
      <c r="H367" s="289"/>
      <c r="I367" s="312"/>
      <c r="J367" s="312"/>
      <c r="K367" s="289"/>
      <c r="L367" s="289"/>
      <c r="M367" s="313"/>
      <c r="N367" s="312"/>
      <c r="O367" s="30"/>
      <c r="P367" s="30"/>
    </row>
    <row r="368" spans="1:16" ht="14.7" customHeight="1">
      <c r="A368" s="289">
        <v>350</v>
      </c>
      <c r="B368" s="289"/>
      <c r="C368" s="289"/>
      <c r="D368" s="313"/>
      <c r="E368" s="289"/>
      <c r="F368" s="289"/>
      <c r="G368" s="289"/>
      <c r="H368" s="289"/>
      <c r="I368" s="312"/>
      <c r="J368" s="312"/>
      <c r="K368" s="289"/>
      <c r="L368" s="289"/>
      <c r="M368" s="313"/>
      <c r="N368" s="312"/>
      <c r="O368" s="30"/>
      <c r="P368" s="30"/>
    </row>
    <row r="369" spans="1:16" ht="14.7" customHeight="1">
      <c r="A369" s="289">
        <v>351</v>
      </c>
      <c r="B369" s="289"/>
      <c r="C369" s="289"/>
      <c r="D369" s="313"/>
      <c r="E369" s="289"/>
      <c r="F369" s="289"/>
      <c r="G369" s="289"/>
      <c r="H369" s="289"/>
      <c r="I369" s="312"/>
      <c r="J369" s="312"/>
      <c r="K369" s="289"/>
      <c r="L369" s="289"/>
      <c r="M369" s="313"/>
      <c r="N369" s="312"/>
      <c r="O369" s="30"/>
      <c r="P369" s="30"/>
    </row>
    <row r="370" spans="1:16" ht="14.7" customHeight="1">
      <c r="A370" s="289">
        <v>352</v>
      </c>
      <c r="B370" s="289"/>
      <c r="C370" s="289"/>
      <c r="D370" s="313"/>
      <c r="E370" s="289"/>
      <c r="F370" s="289"/>
      <c r="G370" s="289"/>
      <c r="H370" s="289"/>
      <c r="I370" s="312"/>
      <c r="J370" s="312"/>
      <c r="K370" s="289"/>
      <c r="L370" s="289"/>
      <c r="M370" s="313"/>
      <c r="N370" s="312"/>
      <c r="O370" s="30"/>
      <c r="P370" s="30"/>
    </row>
    <row r="371" spans="1:16" ht="14.7" customHeight="1">
      <c r="A371" s="289">
        <v>353</v>
      </c>
      <c r="B371" s="289"/>
      <c r="C371" s="289"/>
      <c r="D371" s="313"/>
      <c r="E371" s="289"/>
      <c r="F371" s="289"/>
      <c r="G371" s="289"/>
      <c r="H371" s="289"/>
      <c r="I371" s="312"/>
      <c r="J371" s="312"/>
      <c r="K371" s="289"/>
      <c r="L371" s="289"/>
      <c r="M371" s="313"/>
      <c r="N371" s="312"/>
      <c r="O371" s="30"/>
      <c r="P371" s="30"/>
    </row>
    <row r="372" spans="1:16" ht="14.7" customHeight="1">
      <c r="A372" s="289">
        <v>354</v>
      </c>
      <c r="B372" s="289"/>
      <c r="C372" s="289"/>
      <c r="D372" s="313"/>
      <c r="E372" s="289"/>
      <c r="F372" s="289"/>
      <c r="G372" s="289"/>
      <c r="H372" s="289"/>
      <c r="I372" s="312"/>
      <c r="J372" s="312"/>
      <c r="K372" s="289"/>
      <c r="L372" s="289"/>
      <c r="M372" s="313"/>
      <c r="N372" s="312"/>
      <c r="O372" s="30"/>
      <c r="P372" s="30"/>
    </row>
    <row r="373" spans="1:16" ht="14.7" customHeight="1">
      <c r="A373" s="289">
        <v>355</v>
      </c>
      <c r="B373" s="289"/>
      <c r="C373" s="289"/>
      <c r="D373" s="313"/>
      <c r="E373" s="289"/>
      <c r="F373" s="289"/>
      <c r="G373" s="289"/>
      <c r="H373" s="289"/>
      <c r="I373" s="312"/>
      <c r="J373" s="312"/>
      <c r="K373" s="289"/>
      <c r="L373" s="289"/>
      <c r="M373" s="313"/>
      <c r="N373" s="312"/>
      <c r="O373" s="30"/>
      <c r="P373" s="30"/>
    </row>
    <row r="374" spans="1:16" ht="14.7" customHeight="1">
      <c r="A374" s="289">
        <v>356</v>
      </c>
      <c r="B374" s="289"/>
      <c r="C374" s="289"/>
      <c r="D374" s="313"/>
      <c r="E374" s="289"/>
      <c r="F374" s="289"/>
      <c r="G374" s="289"/>
      <c r="H374" s="289"/>
      <c r="I374" s="312"/>
      <c r="J374" s="312"/>
      <c r="K374" s="289"/>
      <c r="L374" s="289"/>
      <c r="M374" s="313"/>
      <c r="N374" s="312"/>
      <c r="O374" s="30"/>
      <c r="P374" s="30"/>
    </row>
    <row r="375" spans="1:16" ht="14.7" customHeight="1">
      <c r="A375" s="289">
        <v>357</v>
      </c>
      <c r="B375" s="289"/>
      <c r="C375" s="289"/>
      <c r="D375" s="313"/>
      <c r="E375" s="289"/>
      <c r="F375" s="289"/>
      <c r="G375" s="289"/>
      <c r="H375" s="289"/>
      <c r="I375" s="312"/>
      <c r="J375" s="312"/>
      <c r="K375" s="289"/>
      <c r="L375" s="289"/>
      <c r="M375" s="313"/>
      <c r="N375" s="312"/>
      <c r="O375" s="30"/>
      <c r="P375" s="30"/>
    </row>
    <row r="376" spans="1:16" ht="14.7" customHeight="1">
      <c r="A376" s="289">
        <v>358</v>
      </c>
      <c r="B376" s="289"/>
      <c r="C376" s="289"/>
      <c r="D376" s="313"/>
      <c r="E376" s="289"/>
      <c r="F376" s="289"/>
      <c r="G376" s="289"/>
      <c r="H376" s="289"/>
      <c r="I376" s="312"/>
      <c r="J376" s="312"/>
      <c r="K376" s="289"/>
      <c r="L376" s="289"/>
      <c r="M376" s="313"/>
      <c r="N376" s="312"/>
      <c r="O376" s="30"/>
      <c r="P376" s="30"/>
    </row>
    <row r="377" spans="1:16" ht="14.7" customHeight="1">
      <c r="A377" s="289">
        <v>359</v>
      </c>
      <c r="B377" s="289"/>
      <c r="C377" s="289"/>
      <c r="D377" s="313"/>
      <c r="E377" s="289"/>
      <c r="F377" s="289"/>
      <c r="G377" s="289"/>
      <c r="H377" s="289"/>
      <c r="I377" s="312"/>
      <c r="J377" s="312"/>
      <c r="K377" s="289"/>
      <c r="L377" s="289"/>
      <c r="M377" s="313"/>
      <c r="N377" s="312"/>
      <c r="O377" s="30"/>
      <c r="P377" s="30"/>
    </row>
    <row r="378" spans="1:16" ht="14.7" customHeight="1">
      <c r="A378" s="289">
        <v>360</v>
      </c>
      <c r="B378" s="289"/>
      <c r="C378" s="289"/>
      <c r="D378" s="313"/>
      <c r="E378" s="289"/>
      <c r="F378" s="289"/>
      <c r="G378" s="289"/>
      <c r="H378" s="289"/>
      <c r="I378" s="312"/>
      <c r="J378" s="312"/>
      <c r="K378" s="289"/>
      <c r="L378" s="289"/>
      <c r="M378" s="313"/>
      <c r="N378" s="312"/>
      <c r="O378" s="30"/>
      <c r="P378" s="30"/>
    </row>
    <row r="379" spans="1:16" ht="14.7" customHeight="1">
      <c r="A379" s="289">
        <v>361</v>
      </c>
      <c r="B379" s="289"/>
      <c r="C379" s="289"/>
      <c r="D379" s="313"/>
      <c r="E379" s="289"/>
      <c r="F379" s="289"/>
      <c r="G379" s="289"/>
      <c r="H379" s="289"/>
      <c r="I379" s="312"/>
      <c r="J379" s="312"/>
      <c r="K379" s="289"/>
      <c r="L379" s="289"/>
      <c r="M379" s="313"/>
      <c r="N379" s="312"/>
      <c r="O379" s="30"/>
      <c r="P379" s="30"/>
    </row>
    <row r="380" spans="1:16" ht="14.7" customHeight="1">
      <c r="A380" s="289">
        <v>362</v>
      </c>
      <c r="B380" s="289"/>
      <c r="C380" s="289"/>
      <c r="D380" s="313"/>
      <c r="E380" s="289"/>
      <c r="F380" s="289"/>
      <c r="G380" s="289"/>
      <c r="H380" s="289"/>
      <c r="I380" s="312"/>
      <c r="J380" s="312"/>
      <c r="K380" s="289"/>
      <c r="L380" s="289"/>
      <c r="M380" s="313"/>
      <c r="N380" s="312"/>
      <c r="O380" s="30"/>
      <c r="P380" s="30"/>
    </row>
    <row r="381" spans="1:16" ht="14.7" customHeight="1">
      <c r="A381" s="289">
        <v>363</v>
      </c>
      <c r="B381" s="289"/>
      <c r="C381" s="289"/>
      <c r="D381" s="313"/>
      <c r="E381" s="289"/>
      <c r="F381" s="289"/>
      <c r="G381" s="289"/>
      <c r="H381" s="289"/>
      <c r="I381" s="312"/>
      <c r="J381" s="312"/>
      <c r="K381" s="289"/>
      <c r="L381" s="289"/>
      <c r="M381" s="313"/>
      <c r="N381" s="312"/>
      <c r="O381" s="30"/>
      <c r="P381" s="30"/>
    </row>
    <row r="382" spans="1:16" ht="14.7" customHeight="1">
      <c r="A382" s="289">
        <v>364</v>
      </c>
      <c r="B382" s="289"/>
      <c r="C382" s="289"/>
      <c r="D382" s="313"/>
      <c r="E382" s="289"/>
      <c r="F382" s="289"/>
      <c r="G382" s="289"/>
      <c r="H382" s="289"/>
      <c r="I382" s="312"/>
      <c r="J382" s="312"/>
      <c r="K382" s="289"/>
      <c r="L382" s="289"/>
      <c r="M382" s="313"/>
      <c r="N382" s="312"/>
      <c r="O382" s="30"/>
      <c r="P382" s="30"/>
    </row>
    <row r="383" spans="1:16" ht="14.7" customHeight="1">
      <c r="A383" s="289">
        <v>365</v>
      </c>
      <c r="B383" s="289"/>
      <c r="C383" s="289"/>
      <c r="D383" s="313"/>
      <c r="E383" s="289"/>
      <c r="F383" s="289"/>
      <c r="G383" s="289"/>
      <c r="H383" s="289"/>
      <c r="I383" s="312"/>
      <c r="J383" s="312"/>
      <c r="K383" s="289"/>
      <c r="L383" s="289"/>
      <c r="M383" s="313"/>
      <c r="N383" s="312"/>
      <c r="O383" s="30"/>
      <c r="P383" s="30"/>
    </row>
    <row r="384" spans="1:16" ht="14.7" customHeight="1">
      <c r="A384" s="289">
        <v>366</v>
      </c>
      <c r="B384" s="289"/>
      <c r="C384" s="289"/>
      <c r="D384" s="313"/>
      <c r="E384" s="289"/>
      <c r="F384" s="289"/>
      <c r="G384" s="289"/>
      <c r="H384" s="289"/>
      <c r="I384" s="312"/>
      <c r="J384" s="312"/>
      <c r="K384" s="289"/>
      <c r="L384" s="289"/>
      <c r="M384" s="313"/>
      <c r="N384" s="312"/>
      <c r="O384" s="30"/>
      <c r="P384" s="30"/>
    </row>
    <row r="385" spans="1:16" ht="14.7" customHeight="1">
      <c r="A385" s="289">
        <v>367</v>
      </c>
      <c r="B385" s="289"/>
      <c r="C385" s="289"/>
      <c r="D385" s="313"/>
      <c r="E385" s="289"/>
      <c r="F385" s="289"/>
      <c r="G385" s="289"/>
      <c r="H385" s="289"/>
      <c r="I385" s="312"/>
      <c r="J385" s="312"/>
      <c r="K385" s="289"/>
      <c r="L385" s="289"/>
      <c r="M385" s="313"/>
      <c r="N385" s="312"/>
      <c r="O385" s="30"/>
      <c r="P385" s="30"/>
    </row>
    <row r="386" spans="1:16" ht="14.7" customHeight="1">
      <c r="A386" s="289">
        <v>368</v>
      </c>
      <c r="B386" s="289"/>
      <c r="C386" s="289"/>
      <c r="D386" s="313"/>
      <c r="E386" s="289"/>
      <c r="F386" s="289"/>
      <c r="G386" s="289"/>
      <c r="H386" s="289"/>
      <c r="I386" s="312"/>
      <c r="J386" s="312"/>
      <c r="K386" s="289"/>
      <c r="L386" s="289"/>
      <c r="M386" s="313"/>
      <c r="N386" s="312"/>
      <c r="O386" s="30"/>
      <c r="P386" s="30"/>
    </row>
    <row r="387" spans="1:16" ht="14.7" customHeight="1">
      <c r="A387" s="289">
        <v>369</v>
      </c>
      <c r="B387" s="289"/>
      <c r="C387" s="289"/>
      <c r="D387" s="313"/>
      <c r="E387" s="289"/>
      <c r="F387" s="289"/>
      <c r="G387" s="289"/>
      <c r="H387" s="289"/>
      <c r="I387" s="312"/>
      <c r="J387" s="312"/>
      <c r="K387" s="289"/>
      <c r="L387" s="289"/>
      <c r="M387" s="313"/>
      <c r="N387" s="312"/>
      <c r="O387" s="30"/>
      <c r="P387" s="30"/>
    </row>
    <row r="388" spans="1:16" ht="14.7" customHeight="1">
      <c r="A388" s="289">
        <v>370</v>
      </c>
      <c r="B388" s="289"/>
      <c r="C388" s="289"/>
      <c r="D388" s="313"/>
      <c r="E388" s="289"/>
      <c r="F388" s="289"/>
      <c r="G388" s="289"/>
      <c r="H388" s="289"/>
      <c r="I388" s="312"/>
      <c r="J388" s="312"/>
      <c r="K388" s="289"/>
      <c r="L388" s="289"/>
      <c r="M388" s="313"/>
      <c r="N388" s="312"/>
      <c r="O388" s="30"/>
      <c r="P388" s="30"/>
    </row>
    <row r="389" spans="1:16" ht="14.7" customHeight="1">
      <c r="A389" s="289">
        <v>371</v>
      </c>
      <c r="B389" s="289"/>
      <c r="C389" s="289"/>
      <c r="D389" s="313"/>
      <c r="E389" s="289"/>
      <c r="F389" s="289"/>
      <c r="G389" s="289"/>
      <c r="H389" s="289"/>
      <c r="I389" s="312"/>
      <c r="J389" s="312"/>
      <c r="K389" s="289"/>
      <c r="L389" s="289"/>
      <c r="M389" s="313"/>
      <c r="N389" s="312"/>
      <c r="O389" s="30"/>
      <c r="P389" s="30"/>
    </row>
    <row r="390" spans="1:16" ht="14.7" customHeight="1">
      <c r="A390" s="289">
        <v>372</v>
      </c>
      <c r="B390" s="289"/>
      <c r="C390" s="289"/>
      <c r="D390" s="313"/>
      <c r="E390" s="289"/>
      <c r="F390" s="289"/>
      <c r="G390" s="289"/>
      <c r="H390" s="289"/>
      <c r="I390" s="312"/>
      <c r="J390" s="312"/>
      <c r="K390" s="289"/>
      <c r="L390" s="289"/>
      <c r="M390" s="313"/>
      <c r="N390" s="312"/>
      <c r="O390" s="30"/>
      <c r="P390" s="30"/>
    </row>
    <row r="391" spans="1:16" ht="14.7" customHeight="1">
      <c r="A391" s="289">
        <v>373</v>
      </c>
      <c r="B391" s="289"/>
      <c r="C391" s="289"/>
      <c r="D391" s="313"/>
      <c r="E391" s="289"/>
      <c r="F391" s="289"/>
      <c r="G391" s="289"/>
      <c r="H391" s="289"/>
      <c r="I391" s="312"/>
      <c r="J391" s="312"/>
      <c r="K391" s="289"/>
      <c r="L391" s="289"/>
      <c r="M391" s="313"/>
      <c r="N391" s="312"/>
      <c r="O391" s="30"/>
      <c r="P391" s="30"/>
    </row>
    <row r="392" spans="1:16" ht="14.7" customHeight="1">
      <c r="A392" s="289">
        <v>374</v>
      </c>
      <c r="B392" s="289"/>
      <c r="C392" s="289"/>
      <c r="D392" s="313"/>
      <c r="E392" s="289"/>
      <c r="F392" s="289"/>
      <c r="G392" s="289"/>
      <c r="H392" s="289"/>
      <c r="I392" s="312"/>
      <c r="J392" s="312"/>
      <c r="K392" s="289"/>
      <c r="L392" s="289"/>
      <c r="M392" s="313"/>
      <c r="N392" s="312"/>
      <c r="O392" s="30"/>
      <c r="P392" s="30"/>
    </row>
    <row r="393" spans="1:16" ht="14.7" customHeight="1">
      <c r="A393" s="289">
        <v>375</v>
      </c>
      <c r="B393" s="289"/>
      <c r="C393" s="289"/>
      <c r="D393" s="313"/>
      <c r="E393" s="289"/>
      <c r="F393" s="289"/>
      <c r="G393" s="289"/>
      <c r="H393" s="289"/>
      <c r="I393" s="312"/>
      <c r="J393" s="312"/>
      <c r="K393" s="289"/>
      <c r="L393" s="289"/>
      <c r="M393" s="313"/>
      <c r="N393" s="312"/>
      <c r="O393" s="30"/>
      <c r="P393" s="30"/>
    </row>
    <row r="394" spans="1:16" ht="14.7" customHeight="1">
      <c r="A394" s="289">
        <v>376</v>
      </c>
      <c r="B394" s="289"/>
      <c r="C394" s="289"/>
      <c r="D394" s="313"/>
      <c r="E394" s="289"/>
      <c r="F394" s="289"/>
      <c r="G394" s="289"/>
      <c r="H394" s="289"/>
      <c r="I394" s="312"/>
      <c r="J394" s="312"/>
      <c r="K394" s="289"/>
      <c r="L394" s="289"/>
      <c r="M394" s="313"/>
      <c r="N394" s="312"/>
      <c r="O394" s="30"/>
      <c r="P394" s="30"/>
    </row>
    <row r="395" spans="1:16" ht="14.7" customHeight="1">
      <c r="A395" s="289">
        <v>377</v>
      </c>
      <c r="B395" s="289"/>
      <c r="C395" s="289"/>
      <c r="D395" s="313"/>
      <c r="E395" s="289"/>
      <c r="F395" s="289"/>
      <c r="G395" s="289"/>
      <c r="H395" s="289"/>
      <c r="I395" s="312"/>
      <c r="J395" s="312"/>
      <c r="K395" s="289"/>
      <c r="L395" s="289"/>
      <c r="M395" s="313"/>
      <c r="N395" s="312"/>
      <c r="O395" s="30"/>
      <c r="P395" s="30"/>
    </row>
    <row r="396" spans="1:16" ht="14.7" customHeight="1">
      <c r="A396" s="289">
        <v>378</v>
      </c>
      <c r="B396" s="289"/>
      <c r="C396" s="289"/>
      <c r="D396" s="313"/>
      <c r="E396" s="289"/>
      <c r="F396" s="289"/>
      <c r="G396" s="289"/>
      <c r="H396" s="289"/>
      <c r="I396" s="312"/>
      <c r="J396" s="312"/>
      <c r="K396" s="289"/>
      <c r="L396" s="289"/>
      <c r="M396" s="313"/>
      <c r="N396" s="312"/>
      <c r="O396" s="30"/>
      <c r="P396" s="30"/>
    </row>
    <row r="397" spans="1:16" ht="14.7" customHeight="1">
      <c r="A397" s="289">
        <v>379</v>
      </c>
      <c r="B397" s="289"/>
      <c r="C397" s="289"/>
      <c r="D397" s="313"/>
      <c r="E397" s="289"/>
      <c r="F397" s="289"/>
      <c r="G397" s="289"/>
      <c r="H397" s="289"/>
      <c r="I397" s="312"/>
      <c r="J397" s="312"/>
      <c r="K397" s="289"/>
      <c r="L397" s="289"/>
      <c r="M397" s="313"/>
      <c r="N397" s="312"/>
      <c r="O397" s="30"/>
      <c r="P397" s="30"/>
    </row>
    <row r="398" spans="1:16" ht="14.7" customHeight="1">
      <c r="A398" s="289">
        <v>380</v>
      </c>
      <c r="B398" s="289"/>
      <c r="C398" s="289"/>
      <c r="D398" s="313"/>
      <c r="E398" s="289"/>
      <c r="F398" s="289"/>
      <c r="G398" s="289"/>
      <c r="H398" s="289"/>
      <c r="I398" s="312"/>
      <c r="J398" s="312"/>
      <c r="K398" s="289"/>
      <c r="L398" s="289"/>
      <c r="M398" s="313"/>
      <c r="N398" s="312"/>
      <c r="O398" s="30"/>
      <c r="P398" s="30"/>
    </row>
    <row r="399" spans="1:16" ht="14.7" customHeight="1">
      <c r="A399" s="289">
        <v>381</v>
      </c>
      <c r="B399" s="289"/>
      <c r="C399" s="289"/>
      <c r="D399" s="313"/>
      <c r="E399" s="289"/>
      <c r="F399" s="289"/>
      <c r="G399" s="289"/>
      <c r="H399" s="289"/>
      <c r="I399" s="312"/>
      <c r="J399" s="312"/>
      <c r="K399" s="289"/>
      <c r="L399" s="289"/>
      <c r="M399" s="313"/>
      <c r="N399" s="312"/>
      <c r="O399" s="30"/>
      <c r="P399" s="30"/>
    </row>
    <row r="400" spans="1:16" ht="14.7" customHeight="1">
      <c r="A400" s="289">
        <v>382</v>
      </c>
      <c r="B400" s="289"/>
      <c r="C400" s="289"/>
      <c r="D400" s="313"/>
      <c r="E400" s="289"/>
      <c r="F400" s="289"/>
      <c r="G400" s="289"/>
      <c r="H400" s="289"/>
      <c r="I400" s="312"/>
      <c r="J400" s="312"/>
      <c r="K400" s="289"/>
      <c r="L400" s="289"/>
      <c r="M400" s="313"/>
      <c r="N400" s="312"/>
      <c r="O400" s="30"/>
      <c r="P400" s="30"/>
    </row>
    <row r="401" spans="1:16" ht="14.7" customHeight="1">
      <c r="A401" s="289">
        <v>383</v>
      </c>
      <c r="B401" s="289"/>
      <c r="C401" s="289"/>
      <c r="D401" s="313"/>
      <c r="E401" s="289"/>
      <c r="F401" s="289"/>
      <c r="G401" s="289"/>
      <c r="H401" s="289"/>
      <c r="I401" s="312"/>
      <c r="J401" s="312"/>
      <c r="K401" s="289"/>
      <c r="L401" s="289"/>
      <c r="M401" s="313"/>
      <c r="N401" s="312"/>
      <c r="O401" s="30"/>
      <c r="P401" s="30"/>
    </row>
    <row r="402" spans="1:16" ht="14.7" customHeight="1">
      <c r="A402" s="289">
        <v>384</v>
      </c>
      <c r="B402" s="289"/>
      <c r="C402" s="289"/>
      <c r="D402" s="313"/>
      <c r="E402" s="289"/>
      <c r="F402" s="289"/>
      <c r="G402" s="289"/>
      <c r="H402" s="289"/>
      <c r="I402" s="312"/>
      <c r="J402" s="312"/>
      <c r="K402" s="289"/>
      <c r="L402" s="289"/>
      <c r="M402" s="313"/>
      <c r="N402" s="312"/>
      <c r="O402" s="30"/>
      <c r="P402" s="30"/>
    </row>
    <row r="403" spans="1:16" ht="14.7" customHeight="1">
      <c r="A403" s="289">
        <v>385</v>
      </c>
      <c r="B403" s="289"/>
      <c r="C403" s="289"/>
      <c r="D403" s="313"/>
      <c r="E403" s="289"/>
      <c r="F403" s="289"/>
      <c r="G403" s="289"/>
      <c r="H403" s="289"/>
      <c r="I403" s="312"/>
      <c r="J403" s="312"/>
      <c r="K403" s="289"/>
      <c r="L403" s="289"/>
      <c r="M403" s="313"/>
      <c r="N403" s="312"/>
      <c r="O403" s="30"/>
      <c r="P403" s="30"/>
    </row>
    <row r="404" spans="1:16" ht="14.7" customHeight="1">
      <c r="A404" s="289">
        <v>386</v>
      </c>
      <c r="B404" s="289"/>
      <c r="C404" s="289"/>
      <c r="D404" s="313"/>
      <c r="E404" s="289"/>
      <c r="F404" s="289"/>
      <c r="G404" s="289"/>
      <c r="H404" s="289"/>
      <c r="I404" s="312"/>
      <c r="J404" s="312"/>
      <c r="K404" s="289"/>
      <c r="L404" s="289"/>
      <c r="M404" s="313"/>
      <c r="N404" s="312"/>
      <c r="O404" s="30"/>
      <c r="P404" s="30"/>
    </row>
    <row r="405" spans="1:16" ht="14.7" customHeight="1">
      <c r="A405" s="289">
        <v>387</v>
      </c>
      <c r="B405" s="289"/>
      <c r="C405" s="289"/>
      <c r="D405" s="313"/>
      <c r="E405" s="289"/>
      <c r="F405" s="289"/>
      <c r="G405" s="289"/>
      <c r="H405" s="289"/>
      <c r="I405" s="312"/>
      <c r="J405" s="312"/>
      <c r="K405" s="289"/>
      <c r="L405" s="289"/>
      <c r="M405" s="313"/>
      <c r="N405" s="312"/>
      <c r="O405" s="30"/>
      <c r="P405" s="30"/>
    </row>
    <row r="406" spans="1:16" ht="14.7" customHeight="1">
      <c r="A406" s="289">
        <v>388</v>
      </c>
      <c r="B406" s="289"/>
      <c r="C406" s="289"/>
      <c r="D406" s="313"/>
      <c r="E406" s="289"/>
      <c r="F406" s="289"/>
      <c r="G406" s="289"/>
      <c r="H406" s="289"/>
      <c r="I406" s="312"/>
      <c r="J406" s="312"/>
      <c r="K406" s="289"/>
      <c r="L406" s="289"/>
      <c r="M406" s="313"/>
      <c r="N406" s="312"/>
      <c r="O406" s="30"/>
      <c r="P406" s="30"/>
    </row>
    <row r="407" spans="1:16" ht="14.7" customHeight="1">
      <c r="A407" s="289">
        <v>389</v>
      </c>
      <c r="B407" s="289"/>
      <c r="C407" s="289"/>
      <c r="D407" s="313"/>
      <c r="E407" s="289"/>
      <c r="F407" s="289"/>
      <c r="G407" s="289"/>
      <c r="H407" s="289"/>
      <c r="I407" s="312"/>
      <c r="J407" s="312"/>
      <c r="K407" s="289"/>
      <c r="L407" s="289"/>
      <c r="M407" s="313"/>
      <c r="N407" s="312"/>
      <c r="O407" s="30"/>
      <c r="P407" s="30"/>
    </row>
    <row r="408" spans="1:16" ht="14.7" customHeight="1">
      <c r="A408" s="289">
        <v>390</v>
      </c>
      <c r="B408" s="289"/>
      <c r="C408" s="289"/>
      <c r="D408" s="313"/>
      <c r="E408" s="289"/>
      <c r="F408" s="289"/>
      <c r="G408" s="289"/>
      <c r="H408" s="289"/>
      <c r="I408" s="312"/>
      <c r="J408" s="312"/>
      <c r="K408" s="289"/>
      <c r="L408" s="289"/>
      <c r="M408" s="313"/>
      <c r="N408" s="312"/>
      <c r="O408" s="30"/>
      <c r="P408" s="30"/>
    </row>
    <row r="409" spans="1:16" ht="14.7" customHeight="1">
      <c r="A409" s="289">
        <v>391</v>
      </c>
      <c r="B409" s="289"/>
      <c r="C409" s="289"/>
      <c r="D409" s="313"/>
      <c r="E409" s="289"/>
      <c r="F409" s="289"/>
      <c r="G409" s="289"/>
      <c r="H409" s="289"/>
      <c r="I409" s="312"/>
      <c r="J409" s="312"/>
      <c r="K409" s="289"/>
      <c r="L409" s="289"/>
      <c r="M409" s="313"/>
      <c r="N409" s="312"/>
      <c r="O409" s="30"/>
      <c r="P409" s="30"/>
    </row>
    <row r="410" spans="1:16" ht="14.7" customHeight="1">
      <c r="A410" s="289">
        <v>392</v>
      </c>
      <c r="B410" s="289"/>
      <c r="C410" s="289"/>
      <c r="D410" s="313"/>
      <c r="E410" s="289"/>
      <c r="F410" s="289"/>
      <c r="G410" s="289"/>
      <c r="H410" s="289"/>
      <c r="I410" s="312"/>
      <c r="J410" s="312"/>
      <c r="K410" s="289"/>
      <c r="L410" s="289"/>
      <c r="M410" s="313"/>
      <c r="N410" s="312"/>
      <c r="O410" s="30"/>
      <c r="P410" s="30"/>
    </row>
    <row r="411" spans="1:16" ht="14.7" customHeight="1">
      <c r="A411" s="289">
        <v>393</v>
      </c>
      <c r="B411" s="289"/>
      <c r="C411" s="289"/>
      <c r="D411" s="313"/>
      <c r="E411" s="289"/>
      <c r="F411" s="289"/>
      <c r="G411" s="289"/>
      <c r="H411" s="289"/>
      <c r="I411" s="312"/>
      <c r="J411" s="312"/>
      <c r="K411" s="289"/>
      <c r="L411" s="289"/>
      <c r="M411" s="313"/>
      <c r="N411" s="312"/>
      <c r="O411" s="30"/>
      <c r="P411" s="30"/>
    </row>
    <row r="412" spans="1:16" ht="14.7" customHeight="1">
      <c r="A412" s="289">
        <v>394</v>
      </c>
      <c r="B412" s="289"/>
      <c r="C412" s="289"/>
      <c r="D412" s="313"/>
      <c r="E412" s="289"/>
      <c r="F412" s="289"/>
      <c r="G412" s="289"/>
      <c r="H412" s="289"/>
      <c r="I412" s="312"/>
      <c r="J412" s="312"/>
      <c r="K412" s="289"/>
      <c r="L412" s="289"/>
      <c r="M412" s="313"/>
      <c r="N412" s="312"/>
      <c r="O412" s="30"/>
      <c r="P412" s="30"/>
    </row>
    <row r="413" spans="1:16" ht="14.7" customHeight="1">
      <c r="A413" s="289">
        <v>395</v>
      </c>
      <c r="B413" s="289"/>
      <c r="C413" s="289"/>
      <c r="D413" s="313"/>
      <c r="E413" s="289"/>
      <c r="F413" s="289"/>
      <c r="G413" s="289"/>
      <c r="H413" s="289"/>
      <c r="I413" s="312"/>
      <c r="J413" s="312"/>
      <c r="K413" s="289"/>
      <c r="L413" s="289"/>
      <c r="M413" s="313"/>
      <c r="N413" s="312"/>
      <c r="O413" s="30"/>
      <c r="P413" s="30"/>
    </row>
    <row r="414" spans="1:16" ht="14.7" customHeight="1">
      <c r="A414" s="289">
        <v>396</v>
      </c>
      <c r="B414" s="289"/>
      <c r="C414" s="289"/>
      <c r="D414" s="313"/>
      <c r="E414" s="289"/>
      <c r="F414" s="289"/>
      <c r="G414" s="289"/>
      <c r="H414" s="289"/>
      <c r="I414" s="312"/>
      <c r="J414" s="312"/>
      <c r="K414" s="289"/>
      <c r="L414" s="289"/>
      <c r="M414" s="313"/>
      <c r="N414" s="312"/>
      <c r="O414" s="30"/>
      <c r="P414" s="30"/>
    </row>
    <row r="415" spans="1:16" ht="14.7" customHeight="1">
      <c r="A415" s="289">
        <v>397</v>
      </c>
      <c r="B415" s="289"/>
      <c r="C415" s="289"/>
      <c r="D415" s="313"/>
      <c r="E415" s="289"/>
      <c r="F415" s="289"/>
      <c r="G415" s="289"/>
      <c r="H415" s="289"/>
      <c r="I415" s="312"/>
      <c r="J415" s="312"/>
      <c r="K415" s="289"/>
      <c r="L415" s="289"/>
      <c r="M415" s="313"/>
      <c r="N415" s="312"/>
      <c r="O415" s="30"/>
      <c r="P415" s="30"/>
    </row>
    <row r="416" spans="1:16" ht="14.7" customHeight="1">
      <c r="A416" s="289">
        <v>398</v>
      </c>
      <c r="B416" s="289"/>
      <c r="C416" s="289"/>
      <c r="D416" s="313"/>
      <c r="E416" s="289"/>
      <c r="F416" s="289"/>
      <c r="G416" s="289"/>
      <c r="H416" s="289"/>
      <c r="I416" s="312"/>
      <c r="J416" s="312"/>
      <c r="K416" s="289"/>
      <c r="L416" s="289"/>
      <c r="M416" s="313"/>
      <c r="N416" s="312"/>
      <c r="O416" s="30"/>
      <c r="P416" s="30"/>
    </row>
    <row r="417" spans="1:16" ht="14.7" customHeight="1">
      <c r="A417" s="289">
        <v>399</v>
      </c>
      <c r="B417" s="289"/>
      <c r="C417" s="289"/>
      <c r="D417" s="313"/>
      <c r="E417" s="289"/>
      <c r="F417" s="289"/>
      <c r="G417" s="289"/>
      <c r="H417" s="289"/>
      <c r="I417" s="312"/>
      <c r="J417" s="312"/>
      <c r="K417" s="289"/>
      <c r="L417" s="289"/>
      <c r="M417" s="313"/>
      <c r="N417" s="312"/>
      <c r="O417" s="30"/>
      <c r="P417" s="30"/>
    </row>
    <row r="418" spans="1:16" ht="14.7" customHeight="1">
      <c r="A418" s="289">
        <v>400</v>
      </c>
      <c r="B418" s="289"/>
      <c r="C418" s="289"/>
      <c r="D418" s="313"/>
      <c r="E418" s="289"/>
      <c r="F418" s="289"/>
      <c r="G418" s="289"/>
      <c r="H418" s="289"/>
      <c r="I418" s="312"/>
      <c r="J418" s="312"/>
      <c r="K418" s="289"/>
      <c r="L418" s="289"/>
      <c r="M418" s="313"/>
      <c r="N418" s="312"/>
      <c r="O418" s="30"/>
      <c r="P418" s="30"/>
    </row>
    <row r="419" spans="1:16" ht="14.7" customHeight="1">
      <c r="A419" s="289">
        <v>401</v>
      </c>
      <c r="B419" s="289"/>
      <c r="C419" s="289"/>
      <c r="D419" s="313"/>
      <c r="E419" s="289"/>
      <c r="F419" s="289"/>
      <c r="G419" s="289"/>
      <c r="H419" s="289"/>
      <c r="I419" s="312"/>
      <c r="J419" s="312"/>
      <c r="K419" s="289"/>
      <c r="L419" s="289"/>
      <c r="M419" s="313"/>
      <c r="N419" s="312"/>
      <c r="O419" s="30"/>
      <c r="P419" s="30"/>
    </row>
    <row r="420" spans="1:16" ht="14.7" customHeight="1">
      <c r="A420" s="289">
        <v>402</v>
      </c>
      <c r="B420" s="289"/>
      <c r="C420" s="289"/>
      <c r="D420" s="313"/>
      <c r="E420" s="289"/>
      <c r="F420" s="289"/>
      <c r="G420" s="289"/>
      <c r="H420" s="289"/>
      <c r="I420" s="312"/>
      <c r="J420" s="312"/>
      <c r="K420" s="289"/>
      <c r="L420" s="289"/>
      <c r="M420" s="313"/>
      <c r="N420" s="312"/>
      <c r="O420" s="30"/>
      <c r="P420" s="30"/>
    </row>
    <row r="421" spans="1:16" ht="14.7" customHeight="1">
      <c r="A421" s="289">
        <v>403</v>
      </c>
      <c r="B421" s="289"/>
      <c r="C421" s="289"/>
      <c r="D421" s="313"/>
      <c r="E421" s="289"/>
      <c r="F421" s="289"/>
      <c r="G421" s="289"/>
      <c r="H421" s="289"/>
      <c r="I421" s="312"/>
      <c r="J421" s="312"/>
      <c r="K421" s="289"/>
      <c r="L421" s="289"/>
      <c r="M421" s="313"/>
      <c r="N421" s="312"/>
      <c r="O421" s="30"/>
      <c r="P421" s="30"/>
    </row>
    <row r="422" spans="1:16" ht="14.7" customHeight="1">
      <c r="A422" s="289">
        <v>404</v>
      </c>
      <c r="B422" s="289"/>
      <c r="C422" s="289"/>
      <c r="D422" s="313"/>
      <c r="E422" s="289"/>
      <c r="F422" s="289"/>
      <c r="G422" s="289"/>
      <c r="H422" s="289"/>
      <c r="I422" s="312"/>
      <c r="J422" s="312"/>
      <c r="K422" s="289"/>
      <c r="L422" s="289"/>
      <c r="M422" s="313"/>
      <c r="N422" s="312"/>
      <c r="O422" s="30"/>
      <c r="P422" s="30"/>
    </row>
    <row r="423" spans="1:16" ht="14.7" customHeight="1">
      <c r="A423" s="289">
        <v>405</v>
      </c>
      <c r="B423" s="289"/>
      <c r="C423" s="289"/>
      <c r="D423" s="313"/>
      <c r="E423" s="289"/>
      <c r="F423" s="289"/>
      <c r="G423" s="289"/>
      <c r="H423" s="289"/>
      <c r="I423" s="312"/>
      <c r="J423" s="312"/>
      <c r="K423" s="289"/>
      <c r="L423" s="289"/>
      <c r="M423" s="313"/>
      <c r="N423" s="312"/>
      <c r="O423" s="30"/>
      <c r="P423" s="30"/>
    </row>
    <row r="424" spans="1:16" ht="14.7" customHeight="1">
      <c r="A424" s="289">
        <v>406</v>
      </c>
      <c r="B424" s="289"/>
      <c r="C424" s="289"/>
      <c r="D424" s="313"/>
      <c r="E424" s="289"/>
      <c r="F424" s="289"/>
      <c r="G424" s="289"/>
      <c r="H424" s="289"/>
      <c r="I424" s="312"/>
      <c r="J424" s="312"/>
      <c r="K424" s="289"/>
      <c r="L424" s="289"/>
      <c r="M424" s="313"/>
      <c r="N424" s="312"/>
      <c r="O424" s="30"/>
      <c r="P424" s="30"/>
    </row>
    <row r="425" spans="1:16" ht="14.7" customHeight="1">
      <c r="A425" s="289">
        <v>407</v>
      </c>
      <c r="B425" s="289"/>
      <c r="C425" s="289"/>
      <c r="D425" s="313"/>
      <c r="E425" s="289"/>
      <c r="F425" s="289"/>
      <c r="G425" s="289"/>
      <c r="H425" s="289"/>
      <c r="I425" s="312"/>
      <c r="J425" s="312"/>
      <c r="K425" s="289"/>
      <c r="L425" s="289"/>
      <c r="M425" s="313"/>
      <c r="N425" s="312"/>
      <c r="O425" s="30"/>
      <c r="P425" s="30"/>
    </row>
    <row r="426" spans="1:16" ht="14.7" customHeight="1">
      <c r="A426" s="289">
        <v>408</v>
      </c>
      <c r="B426" s="289"/>
      <c r="C426" s="289"/>
      <c r="D426" s="313"/>
      <c r="E426" s="289"/>
      <c r="F426" s="289"/>
      <c r="G426" s="289"/>
      <c r="H426" s="289"/>
      <c r="I426" s="312"/>
      <c r="J426" s="312"/>
      <c r="K426" s="289"/>
      <c r="L426" s="289"/>
      <c r="M426" s="313"/>
      <c r="N426" s="312"/>
      <c r="O426" s="30"/>
      <c r="P426" s="30"/>
    </row>
    <row r="427" spans="1:16" ht="14.7" customHeight="1">
      <c r="A427" s="289">
        <v>409</v>
      </c>
      <c r="B427" s="289"/>
      <c r="C427" s="289"/>
      <c r="D427" s="313"/>
      <c r="E427" s="289"/>
      <c r="F427" s="289"/>
      <c r="G427" s="289"/>
      <c r="H427" s="289"/>
      <c r="I427" s="312"/>
      <c r="J427" s="312"/>
      <c r="K427" s="289"/>
      <c r="L427" s="289"/>
      <c r="M427" s="313"/>
      <c r="N427" s="312"/>
      <c r="O427" s="30"/>
      <c r="P427" s="30"/>
    </row>
    <row r="428" spans="1:16" ht="14.7" customHeight="1">
      <c r="A428" s="289">
        <v>410</v>
      </c>
      <c r="B428" s="289"/>
      <c r="C428" s="289"/>
      <c r="D428" s="313"/>
      <c r="E428" s="289"/>
      <c r="F428" s="289"/>
      <c r="G428" s="289"/>
      <c r="H428" s="289"/>
      <c r="I428" s="312"/>
      <c r="J428" s="312"/>
      <c r="K428" s="289"/>
      <c r="L428" s="289"/>
      <c r="M428" s="313"/>
      <c r="N428" s="312"/>
      <c r="O428" s="30"/>
      <c r="P428" s="30"/>
    </row>
    <row r="429" spans="1:16" ht="14.7" customHeight="1">
      <c r="A429" s="289">
        <v>411</v>
      </c>
      <c r="B429" s="289"/>
      <c r="C429" s="289"/>
      <c r="D429" s="313"/>
      <c r="E429" s="289"/>
      <c r="F429" s="289"/>
      <c r="G429" s="289"/>
      <c r="H429" s="289"/>
      <c r="I429" s="312"/>
      <c r="J429" s="312"/>
      <c r="K429" s="289"/>
      <c r="L429" s="289"/>
      <c r="M429" s="313"/>
      <c r="N429" s="312"/>
      <c r="O429" s="30"/>
      <c r="P429" s="30"/>
    </row>
    <row r="430" spans="1:16" ht="14.7" customHeight="1">
      <c r="A430" s="289">
        <v>412</v>
      </c>
      <c r="B430" s="289"/>
      <c r="C430" s="289"/>
      <c r="D430" s="313"/>
      <c r="E430" s="289"/>
      <c r="F430" s="289"/>
      <c r="G430" s="289"/>
      <c r="H430" s="289"/>
      <c r="I430" s="312"/>
      <c r="J430" s="312"/>
      <c r="K430" s="289"/>
      <c r="L430" s="289"/>
      <c r="M430" s="313"/>
      <c r="N430" s="312"/>
      <c r="O430" s="30"/>
      <c r="P430" s="30"/>
    </row>
    <row r="431" spans="1:16" ht="14.7" customHeight="1">
      <c r="A431" s="289">
        <v>413</v>
      </c>
      <c r="B431" s="289"/>
      <c r="C431" s="289"/>
      <c r="D431" s="313"/>
      <c r="E431" s="289"/>
      <c r="F431" s="289"/>
      <c r="G431" s="289"/>
      <c r="H431" s="289"/>
      <c r="I431" s="312"/>
      <c r="J431" s="312"/>
      <c r="K431" s="289"/>
      <c r="L431" s="289"/>
      <c r="M431" s="313"/>
      <c r="N431" s="312"/>
      <c r="O431" s="30"/>
      <c r="P431" s="30"/>
    </row>
    <row r="432" spans="1:16" ht="14.7" customHeight="1">
      <c r="A432" s="289">
        <v>414</v>
      </c>
      <c r="B432" s="289"/>
      <c r="C432" s="289"/>
      <c r="D432" s="313"/>
      <c r="E432" s="289"/>
      <c r="F432" s="289"/>
      <c r="G432" s="289"/>
      <c r="H432" s="289"/>
      <c r="I432" s="312"/>
      <c r="J432" s="312"/>
      <c r="K432" s="289"/>
      <c r="L432" s="289"/>
      <c r="M432" s="313"/>
      <c r="N432" s="312"/>
      <c r="O432" s="30"/>
      <c r="P432" s="30"/>
    </row>
    <row r="433" spans="1:16" ht="14.7" customHeight="1">
      <c r="A433" s="289">
        <v>415</v>
      </c>
      <c r="B433" s="289"/>
      <c r="C433" s="289"/>
      <c r="D433" s="313"/>
      <c r="E433" s="289"/>
      <c r="F433" s="289"/>
      <c r="G433" s="289"/>
      <c r="H433" s="289"/>
      <c r="I433" s="312"/>
      <c r="J433" s="312"/>
      <c r="K433" s="289"/>
      <c r="L433" s="289"/>
      <c r="M433" s="313"/>
      <c r="N433" s="312"/>
      <c r="O433" s="30"/>
      <c r="P433" s="30"/>
    </row>
    <row r="434" spans="1:16" ht="14.7" customHeight="1">
      <c r="A434" s="289">
        <v>416</v>
      </c>
      <c r="B434" s="289"/>
      <c r="C434" s="289"/>
      <c r="D434" s="313"/>
      <c r="E434" s="289"/>
      <c r="F434" s="289"/>
      <c r="G434" s="289"/>
      <c r="H434" s="289"/>
      <c r="I434" s="312"/>
      <c r="J434" s="312"/>
      <c r="K434" s="289"/>
      <c r="L434" s="289"/>
      <c r="M434" s="313"/>
      <c r="N434" s="312"/>
      <c r="O434" s="30"/>
      <c r="P434" s="30"/>
    </row>
    <row r="435" spans="1:16" ht="14.7" customHeight="1">
      <c r="A435" s="289">
        <v>417</v>
      </c>
      <c r="B435" s="289"/>
      <c r="C435" s="289"/>
      <c r="D435" s="313"/>
      <c r="E435" s="289"/>
      <c r="F435" s="289"/>
      <c r="G435" s="289"/>
      <c r="H435" s="289"/>
      <c r="I435" s="312"/>
      <c r="J435" s="312"/>
      <c r="K435" s="289"/>
      <c r="L435" s="289"/>
      <c r="M435" s="313"/>
      <c r="N435" s="312"/>
      <c r="O435" s="30"/>
      <c r="P435" s="30"/>
    </row>
    <row r="436" spans="1:16" ht="14.7" customHeight="1">
      <c r="A436" s="289">
        <v>418</v>
      </c>
      <c r="B436" s="289"/>
      <c r="C436" s="289"/>
      <c r="D436" s="313"/>
      <c r="E436" s="289"/>
      <c r="F436" s="289"/>
      <c r="G436" s="289"/>
      <c r="H436" s="289"/>
      <c r="I436" s="312"/>
      <c r="J436" s="312"/>
      <c r="K436" s="289"/>
      <c r="L436" s="289"/>
      <c r="M436" s="313"/>
      <c r="N436" s="312"/>
      <c r="O436" s="30"/>
      <c r="P436" s="30"/>
    </row>
    <row r="437" spans="1:16" ht="14.7" customHeight="1">
      <c r="A437" s="289">
        <v>419</v>
      </c>
      <c r="B437" s="289"/>
      <c r="C437" s="289"/>
      <c r="D437" s="313"/>
      <c r="E437" s="289"/>
      <c r="F437" s="289"/>
      <c r="G437" s="289"/>
      <c r="H437" s="289"/>
      <c r="I437" s="312"/>
      <c r="J437" s="312"/>
      <c r="K437" s="289"/>
      <c r="L437" s="289"/>
      <c r="M437" s="313"/>
      <c r="N437" s="312"/>
      <c r="O437" s="30"/>
      <c r="P437" s="30"/>
    </row>
    <row r="438" spans="1:16" ht="14.7" customHeight="1">
      <c r="A438" s="289">
        <v>420</v>
      </c>
      <c r="B438" s="289"/>
      <c r="C438" s="289"/>
      <c r="D438" s="313"/>
      <c r="E438" s="289"/>
      <c r="F438" s="289"/>
      <c r="G438" s="289"/>
      <c r="H438" s="289"/>
      <c r="I438" s="312"/>
      <c r="J438" s="312"/>
      <c r="K438" s="289"/>
      <c r="L438" s="289"/>
      <c r="M438" s="313"/>
      <c r="N438" s="312"/>
      <c r="O438" s="30"/>
      <c r="P438" s="30"/>
    </row>
    <row r="439" spans="1:16" ht="14.7" customHeight="1">
      <c r="A439" s="289">
        <v>421</v>
      </c>
      <c r="B439" s="289"/>
      <c r="C439" s="289"/>
      <c r="D439" s="313"/>
      <c r="E439" s="289"/>
      <c r="F439" s="289"/>
      <c r="G439" s="289"/>
      <c r="H439" s="289"/>
      <c r="I439" s="312"/>
      <c r="J439" s="312"/>
      <c r="K439" s="289"/>
      <c r="L439" s="289"/>
      <c r="M439" s="313"/>
      <c r="N439" s="312"/>
      <c r="O439" s="30"/>
      <c r="P439" s="30"/>
    </row>
    <row r="440" spans="1:16" ht="14.7" customHeight="1">
      <c r="A440" s="289">
        <v>422</v>
      </c>
      <c r="B440" s="289"/>
      <c r="C440" s="289"/>
      <c r="D440" s="313"/>
      <c r="E440" s="289"/>
      <c r="F440" s="289"/>
      <c r="G440" s="289"/>
      <c r="H440" s="289"/>
      <c r="I440" s="312"/>
      <c r="J440" s="312"/>
      <c r="K440" s="289"/>
      <c r="L440" s="289"/>
      <c r="M440" s="313"/>
      <c r="N440" s="312"/>
      <c r="O440" s="30"/>
      <c r="P440" s="30"/>
    </row>
    <row r="441" spans="1:16" ht="14.7" customHeight="1">
      <c r="A441" s="289">
        <v>423</v>
      </c>
      <c r="B441" s="289"/>
      <c r="C441" s="289"/>
      <c r="D441" s="313"/>
      <c r="E441" s="289"/>
      <c r="F441" s="289"/>
      <c r="G441" s="289"/>
      <c r="H441" s="289"/>
      <c r="I441" s="312"/>
      <c r="J441" s="312"/>
      <c r="K441" s="289"/>
      <c r="L441" s="289"/>
      <c r="M441" s="313"/>
      <c r="N441" s="312"/>
      <c r="O441" s="30"/>
      <c r="P441" s="30"/>
    </row>
    <row r="442" spans="1:16" ht="14.7" customHeight="1">
      <c r="A442" s="289">
        <v>424</v>
      </c>
      <c r="B442" s="289"/>
      <c r="C442" s="289"/>
      <c r="D442" s="313"/>
      <c r="E442" s="289"/>
      <c r="F442" s="289"/>
      <c r="G442" s="289"/>
      <c r="H442" s="289"/>
      <c r="I442" s="312"/>
      <c r="J442" s="312"/>
      <c r="K442" s="289"/>
      <c r="L442" s="289"/>
      <c r="M442" s="313"/>
      <c r="N442" s="312"/>
      <c r="O442" s="30"/>
      <c r="P442" s="30"/>
    </row>
    <row r="443" spans="1:16" ht="14.7" customHeight="1">
      <c r="A443" s="289">
        <v>425</v>
      </c>
      <c r="B443" s="289"/>
      <c r="C443" s="289"/>
      <c r="D443" s="313"/>
      <c r="E443" s="289"/>
      <c r="F443" s="289"/>
      <c r="G443" s="289"/>
      <c r="H443" s="289"/>
      <c r="I443" s="312"/>
      <c r="J443" s="312"/>
      <c r="K443" s="289"/>
      <c r="L443" s="289"/>
      <c r="M443" s="313"/>
      <c r="N443" s="312"/>
      <c r="O443" s="30"/>
      <c r="P443" s="30"/>
    </row>
    <row r="444" spans="1:16" ht="14.7" customHeight="1">
      <c r="A444" s="289">
        <v>426</v>
      </c>
      <c r="B444" s="289"/>
      <c r="C444" s="289"/>
      <c r="D444" s="313"/>
      <c r="E444" s="289"/>
      <c r="F444" s="289"/>
      <c r="G444" s="289"/>
      <c r="H444" s="289"/>
      <c r="I444" s="312"/>
      <c r="J444" s="312"/>
      <c r="K444" s="289"/>
      <c r="L444" s="289"/>
      <c r="M444" s="313"/>
      <c r="N444" s="312"/>
      <c r="O444" s="30"/>
      <c r="P444" s="30"/>
    </row>
    <row r="445" spans="1:16" ht="14.7" customHeight="1">
      <c r="A445" s="289">
        <v>427</v>
      </c>
      <c r="B445" s="289"/>
      <c r="C445" s="289"/>
      <c r="D445" s="313"/>
      <c r="E445" s="289"/>
      <c r="F445" s="289"/>
      <c r="G445" s="289"/>
      <c r="H445" s="289"/>
      <c r="I445" s="312"/>
      <c r="J445" s="312"/>
      <c r="K445" s="289"/>
      <c r="L445" s="289"/>
      <c r="M445" s="313"/>
      <c r="N445" s="312"/>
      <c r="O445" s="30"/>
      <c r="P445" s="30"/>
    </row>
    <row r="446" spans="1:16" ht="14.7" customHeight="1">
      <c r="A446" s="289">
        <v>428</v>
      </c>
      <c r="B446" s="289"/>
      <c r="C446" s="289"/>
      <c r="D446" s="313"/>
      <c r="E446" s="289"/>
      <c r="F446" s="289"/>
      <c r="G446" s="289"/>
      <c r="H446" s="289"/>
      <c r="I446" s="312"/>
      <c r="J446" s="312"/>
      <c r="K446" s="289"/>
      <c r="L446" s="289"/>
      <c r="M446" s="313"/>
      <c r="N446" s="312"/>
      <c r="O446" s="30"/>
      <c r="P446" s="30"/>
    </row>
    <row r="447" spans="1:16" ht="14.7" customHeight="1">
      <c r="A447" s="289">
        <v>429</v>
      </c>
      <c r="B447" s="289"/>
      <c r="C447" s="289"/>
      <c r="D447" s="313"/>
      <c r="E447" s="289"/>
      <c r="F447" s="289"/>
      <c r="G447" s="289"/>
      <c r="H447" s="289"/>
      <c r="I447" s="312"/>
      <c r="J447" s="312"/>
      <c r="K447" s="289"/>
      <c r="L447" s="289"/>
      <c r="M447" s="313"/>
      <c r="N447" s="312"/>
      <c r="O447" s="30"/>
      <c r="P447" s="30"/>
    </row>
    <row r="448" spans="1:16" ht="14.7" customHeight="1">
      <c r="A448" s="289">
        <v>430</v>
      </c>
      <c r="B448" s="289"/>
      <c r="C448" s="289"/>
      <c r="D448" s="313"/>
      <c r="E448" s="289"/>
      <c r="F448" s="289"/>
      <c r="G448" s="289"/>
      <c r="H448" s="289"/>
      <c r="I448" s="312"/>
      <c r="J448" s="312"/>
      <c r="K448" s="289"/>
      <c r="L448" s="289"/>
      <c r="M448" s="313"/>
      <c r="N448" s="312"/>
      <c r="O448" s="30"/>
      <c r="P448" s="30"/>
    </row>
    <row r="449" spans="1:16" ht="14.7" customHeight="1">
      <c r="A449" s="289">
        <v>431</v>
      </c>
      <c r="B449" s="289"/>
      <c r="C449" s="289"/>
      <c r="D449" s="313"/>
      <c r="E449" s="289"/>
      <c r="F449" s="289"/>
      <c r="G449" s="289"/>
      <c r="H449" s="289"/>
      <c r="I449" s="312"/>
      <c r="J449" s="312"/>
      <c r="K449" s="289"/>
      <c r="L449" s="289"/>
      <c r="M449" s="313"/>
      <c r="N449" s="312"/>
      <c r="O449" s="30"/>
      <c r="P449" s="30"/>
    </row>
    <row r="450" spans="1:16" ht="14.7" customHeight="1">
      <c r="A450" s="289">
        <v>432</v>
      </c>
      <c r="B450" s="289"/>
      <c r="C450" s="289"/>
      <c r="D450" s="313"/>
      <c r="E450" s="289"/>
      <c r="F450" s="289"/>
      <c r="G450" s="289"/>
      <c r="H450" s="289"/>
      <c r="I450" s="312"/>
      <c r="J450" s="312"/>
      <c r="K450" s="289"/>
      <c r="L450" s="289"/>
      <c r="M450" s="313"/>
      <c r="N450" s="312"/>
      <c r="O450" s="30"/>
      <c r="P450" s="30"/>
    </row>
    <row r="451" spans="1:16" ht="14.7" customHeight="1">
      <c r="A451" s="289">
        <v>433</v>
      </c>
      <c r="B451" s="289"/>
      <c r="C451" s="289"/>
      <c r="D451" s="313"/>
      <c r="E451" s="289"/>
      <c r="F451" s="289"/>
      <c r="G451" s="289"/>
      <c r="H451" s="289"/>
      <c r="I451" s="312"/>
      <c r="J451" s="312"/>
      <c r="K451" s="289"/>
      <c r="L451" s="289"/>
      <c r="M451" s="313"/>
      <c r="N451" s="312"/>
      <c r="O451" s="30"/>
      <c r="P451" s="30"/>
    </row>
    <row r="452" spans="1:16" ht="14.7" customHeight="1">
      <c r="A452" s="289">
        <v>434</v>
      </c>
      <c r="B452" s="289"/>
      <c r="C452" s="289"/>
      <c r="D452" s="313"/>
      <c r="E452" s="289"/>
      <c r="F452" s="289"/>
      <c r="G452" s="289"/>
      <c r="H452" s="289"/>
      <c r="I452" s="312"/>
      <c r="J452" s="312"/>
      <c r="K452" s="289"/>
      <c r="L452" s="289"/>
      <c r="M452" s="313"/>
      <c r="N452" s="312"/>
      <c r="O452" s="30"/>
      <c r="P452" s="30"/>
    </row>
    <row r="453" spans="1:16" ht="14.7" customHeight="1">
      <c r="A453" s="289">
        <v>435</v>
      </c>
      <c r="B453" s="289"/>
      <c r="C453" s="289"/>
      <c r="D453" s="313"/>
      <c r="E453" s="289"/>
      <c r="F453" s="289"/>
      <c r="G453" s="289"/>
      <c r="H453" s="289"/>
      <c r="I453" s="312"/>
      <c r="J453" s="312"/>
      <c r="K453" s="289"/>
      <c r="L453" s="289"/>
      <c r="M453" s="313"/>
      <c r="N453" s="312"/>
      <c r="O453" s="30"/>
      <c r="P453" s="30"/>
    </row>
    <row r="454" spans="1:16" ht="14.7" customHeight="1">
      <c r="A454" s="289">
        <v>436</v>
      </c>
      <c r="B454" s="289"/>
      <c r="C454" s="289"/>
      <c r="D454" s="313"/>
      <c r="E454" s="289"/>
      <c r="F454" s="289"/>
      <c r="G454" s="289"/>
      <c r="H454" s="289"/>
      <c r="I454" s="312"/>
      <c r="J454" s="312"/>
      <c r="K454" s="289"/>
      <c r="L454" s="289"/>
      <c r="M454" s="313"/>
      <c r="N454" s="312"/>
      <c r="O454" s="30"/>
      <c r="P454" s="30"/>
    </row>
    <row r="455" spans="1:16" ht="14.7" customHeight="1">
      <c r="A455" s="289">
        <v>437</v>
      </c>
      <c r="B455" s="289"/>
      <c r="C455" s="289"/>
      <c r="D455" s="313"/>
      <c r="E455" s="289"/>
      <c r="F455" s="289"/>
      <c r="G455" s="289"/>
      <c r="H455" s="289"/>
      <c r="I455" s="312"/>
      <c r="J455" s="312"/>
      <c r="K455" s="289"/>
      <c r="L455" s="289"/>
      <c r="M455" s="313"/>
      <c r="N455" s="312"/>
      <c r="O455" s="30"/>
      <c r="P455" s="30"/>
    </row>
    <row r="456" spans="1:16" ht="14.7" customHeight="1">
      <c r="A456" s="289">
        <v>438</v>
      </c>
      <c r="B456" s="289"/>
      <c r="C456" s="289"/>
      <c r="D456" s="313"/>
      <c r="E456" s="289"/>
      <c r="F456" s="289"/>
      <c r="G456" s="289"/>
      <c r="H456" s="289"/>
      <c r="I456" s="312"/>
      <c r="J456" s="312"/>
      <c r="K456" s="289"/>
      <c r="L456" s="289"/>
      <c r="M456" s="313"/>
      <c r="N456" s="312"/>
      <c r="O456" s="30"/>
      <c r="P456" s="30"/>
    </row>
    <row r="457" spans="1:16" ht="14.7" customHeight="1">
      <c r="A457" s="289">
        <v>439</v>
      </c>
      <c r="B457" s="289"/>
      <c r="C457" s="289"/>
      <c r="D457" s="313"/>
      <c r="E457" s="289"/>
      <c r="F457" s="289"/>
      <c r="G457" s="289"/>
      <c r="H457" s="289"/>
      <c r="I457" s="312"/>
      <c r="J457" s="312"/>
      <c r="K457" s="289"/>
      <c r="L457" s="289"/>
      <c r="M457" s="313"/>
      <c r="N457" s="312"/>
      <c r="O457" s="30"/>
      <c r="P457" s="30"/>
    </row>
    <row r="458" spans="1:16" ht="14.7" customHeight="1">
      <c r="A458" s="289">
        <v>440</v>
      </c>
      <c r="B458" s="289"/>
      <c r="C458" s="289"/>
      <c r="D458" s="313"/>
      <c r="E458" s="289"/>
      <c r="F458" s="289"/>
      <c r="G458" s="289"/>
      <c r="H458" s="289"/>
      <c r="I458" s="312"/>
      <c r="J458" s="312"/>
      <c r="K458" s="289"/>
      <c r="L458" s="289"/>
      <c r="M458" s="313"/>
      <c r="N458" s="312"/>
      <c r="O458" s="30"/>
      <c r="P458" s="30"/>
    </row>
    <row r="459" spans="1:16" ht="14.7" customHeight="1">
      <c r="A459" s="289">
        <v>441</v>
      </c>
      <c r="B459" s="289"/>
      <c r="C459" s="289"/>
      <c r="D459" s="313"/>
      <c r="E459" s="289"/>
      <c r="F459" s="289"/>
      <c r="G459" s="289"/>
      <c r="H459" s="289"/>
      <c r="I459" s="312"/>
      <c r="J459" s="312"/>
      <c r="K459" s="289"/>
      <c r="L459" s="289"/>
      <c r="M459" s="313"/>
      <c r="N459" s="312"/>
      <c r="O459" s="30"/>
      <c r="P459" s="30"/>
    </row>
    <row r="460" spans="1:16" ht="14.7" customHeight="1">
      <c r="A460" s="289">
        <v>442</v>
      </c>
      <c r="B460" s="289"/>
      <c r="C460" s="289"/>
      <c r="D460" s="313"/>
      <c r="E460" s="289"/>
      <c r="F460" s="289"/>
      <c r="G460" s="289"/>
      <c r="H460" s="289"/>
      <c r="I460" s="312"/>
      <c r="J460" s="312"/>
      <c r="K460" s="289"/>
      <c r="L460" s="289"/>
      <c r="M460" s="313"/>
      <c r="N460" s="312"/>
      <c r="O460" s="30"/>
      <c r="P460" s="30"/>
    </row>
    <row r="461" spans="1:16" ht="14.7" customHeight="1">
      <c r="A461" s="289">
        <v>443</v>
      </c>
      <c r="B461" s="289"/>
      <c r="C461" s="289"/>
      <c r="D461" s="313"/>
      <c r="E461" s="289"/>
      <c r="F461" s="289"/>
      <c r="G461" s="289"/>
      <c r="H461" s="289"/>
      <c r="I461" s="312"/>
      <c r="J461" s="312"/>
      <c r="K461" s="289"/>
      <c r="L461" s="289"/>
      <c r="M461" s="313"/>
      <c r="N461" s="312"/>
      <c r="O461" s="30"/>
      <c r="P461" s="30"/>
    </row>
    <row r="462" spans="1:16" ht="14.7" customHeight="1">
      <c r="A462" s="289">
        <v>444</v>
      </c>
      <c r="B462" s="289"/>
      <c r="C462" s="289"/>
      <c r="D462" s="313"/>
      <c r="E462" s="289"/>
      <c r="F462" s="289"/>
      <c r="G462" s="289"/>
      <c r="H462" s="289"/>
      <c r="I462" s="312"/>
      <c r="J462" s="312"/>
      <c r="K462" s="289"/>
      <c r="L462" s="289"/>
      <c r="M462" s="313"/>
      <c r="N462" s="312"/>
      <c r="O462" s="30"/>
      <c r="P462" s="30"/>
    </row>
    <row r="463" spans="1:16" ht="14.7" customHeight="1">
      <c r="A463" s="289">
        <v>445</v>
      </c>
      <c r="B463" s="289"/>
      <c r="C463" s="289"/>
      <c r="D463" s="313"/>
      <c r="E463" s="289"/>
      <c r="F463" s="289"/>
      <c r="G463" s="289"/>
      <c r="H463" s="289"/>
      <c r="I463" s="312"/>
      <c r="J463" s="312"/>
      <c r="K463" s="289"/>
      <c r="L463" s="289"/>
      <c r="M463" s="313"/>
      <c r="N463" s="312"/>
      <c r="O463" s="30"/>
      <c r="P463" s="30"/>
    </row>
    <row r="464" spans="1:16" ht="14.7" customHeight="1">
      <c r="A464" s="289">
        <v>446</v>
      </c>
      <c r="B464" s="289"/>
      <c r="C464" s="289"/>
      <c r="D464" s="313"/>
      <c r="E464" s="289"/>
      <c r="F464" s="289"/>
      <c r="G464" s="289"/>
      <c r="H464" s="289"/>
      <c r="I464" s="312"/>
      <c r="J464" s="312"/>
      <c r="K464" s="289"/>
      <c r="L464" s="289"/>
      <c r="M464" s="313"/>
      <c r="N464" s="312"/>
      <c r="O464" s="30"/>
      <c r="P464" s="30"/>
    </row>
    <row r="465" spans="1:16" ht="14.7" customHeight="1">
      <c r="A465" s="289">
        <v>447</v>
      </c>
      <c r="B465" s="289"/>
      <c r="C465" s="289"/>
      <c r="D465" s="313"/>
      <c r="E465" s="289"/>
      <c r="F465" s="289"/>
      <c r="G465" s="289"/>
      <c r="H465" s="289"/>
      <c r="I465" s="312"/>
      <c r="J465" s="312"/>
      <c r="K465" s="289"/>
      <c r="L465" s="289"/>
      <c r="M465" s="313"/>
      <c r="N465" s="312"/>
      <c r="O465" s="30"/>
      <c r="P465" s="30"/>
    </row>
    <row r="466" spans="1:16" ht="14.7" customHeight="1">
      <c r="A466" s="289">
        <v>448</v>
      </c>
      <c r="B466" s="289"/>
      <c r="C466" s="289"/>
      <c r="D466" s="313"/>
      <c r="E466" s="289"/>
      <c r="F466" s="289"/>
      <c r="G466" s="289"/>
      <c r="H466" s="289"/>
      <c r="I466" s="312"/>
      <c r="J466" s="312"/>
      <c r="K466" s="289"/>
      <c r="L466" s="289"/>
      <c r="M466" s="313"/>
      <c r="N466" s="312"/>
      <c r="O466" s="30"/>
      <c r="P466" s="30"/>
    </row>
    <row r="467" spans="1:16" ht="14.7" customHeight="1">
      <c r="A467" s="289">
        <v>449</v>
      </c>
      <c r="B467" s="289"/>
      <c r="C467" s="289"/>
      <c r="D467" s="313"/>
      <c r="E467" s="289"/>
      <c r="F467" s="289"/>
      <c r="G467" s="289"/>
      <c r="H467" s="289"/>
      <c r="I467" s="312"/>
      <c r="J467" s="312"/>
      <c r="K467" s="289"/>
      <c r="L467" s="289"/>
      <c r="M467" s="313"/>
      <c r="N467" s="312"/>
      <c r="O467" s="30"/>
      <c r="P467" s="30"/>
    </row>
    <row r="468" spans="1:16" ht="14.7" customHeight="1">
      <c r="A468" s="289">
        <v>450</v>
      </c>
      <c r="B468" s="289"/>
      <c r="C468" s="289"/>
      <c r="D468" s="313"/>
      <c r="E468" s="289"/>
      <c r="F468" s="289"/>
      <c r="G468" s="289"/>
      <c r="H468" s="289"/>
      <c r="I468" s="312"/>
      <c r="J468" s="312"/>
      <c r="K468" s="289"/>
      <c r="L468" s="289"/>
      <c r="M468" s="313"/>
      <c r="N468" s="312"/>
      <c r="O468" s="30"/>
      <c r="P468" s="30"/>
    </row>
    <row r="469" spans="1:16" ht="14.7" customHeight="1">
      <c r="A469" s="289">
        <v>451</v>
      </c>
      <c r="B469" s="289"/>
      <c r="C469" s="289"/>
      <c r="D469" s="313"/>
      <c r="E469" s="289"/>
      <c r="F469" s="289"/>
      <c r="G469" s="289"/>
      <c r="H469" s="289"/>
      <c r="I469" s="312"/>
      <c r="J469" s="312"/>
      <c r="K469" s="289"/>
      <c r="L469" s="289"/>
      <c r="M469" s="313"/>
      <c r="N469" s="312"/>
      <c r="O469" s="30"/>
      <c r="P469" s="30"/>
    </row>
    <row r="470" spans="1:16" ht="14.7" customHeight="1">
      <c r="A470" s="289">
        <v>452</v>
      </c>
      <c r="B470" s="289"/>
      <c r="C470" s="289"/>
      <c r="D470" s="313"/>
      <c r="E470" s="289"/>
      <c r="F470" s="289"/>
      <c r="G470" s="289"/>
      <c r="H470" s="289"/>
      <c r="I470" s="312"/>
      <c r="J470" s="312"/>
      <c r="K470" s="289"/>
      <c r="L470" s="289"/>
      <c r="M470" s="313"/>
      <c r="N470" s="312"/>
      <c r="O470" s="30"/>
      <c r="P470" s="30"/>
    </row>
    <row r="471" spans="1:16" ht="14.7" customHeight="1">
      <c r="A471" s="289">
        <v>453</v>
      </c>
      <c r="B471" s="289"/>
      <c r="C471" s="289"/>
      <c r="D471" s="313"/>
      <c r="E471" s="289"/>
      <c r="F471" s="289"/>
      <c r="G471" s="289"/>
      <c r="H471" s="289"/>
      <c r="I471" s="312"/>
      <c r="J471" s="312"/>
      <c r="K471" s="289"/>
      <c r="L471" s="289"/>
      <c r="M471" s="313"/>
      <c r="N471" s="312"/>
      <c r="O471" s="30"/>
      <c r="P471" s="30"/>
    </row>
    <row r="472" spans="1:16" ht="14.7" customHeight="1">
      <c r="A472" s="289">
        <v>454</v>
      </c>
      <c r="B472" s="289"/>
      <c r="C472" s="289"/>
      <c r="D472" s="313"/>
      <c r="E472" s="289"/>
      <c r="F472" s="289"/>
      <c r="G472" s="289"/>
      <c r="H472" s="289"/>
      <c r="I472" s="312"/>
      <c r="J472" s="312"/>
      <c r="K472" s="289"/>
      <c r="L472" s="289"/>
      <c r="M472" s="313"/>
      <c r="N472" s="312"/>
      <c r="O472" s="30"/>
      <c r="P472" s="30"/>
    </row>
    <row r="473" spans="1:16" ht="14.7" customHeight="1">
      <c r="A473" s="289">
        <v>455</v>
      </c>
      <c r="B473" s="289"/>
      <c r="C473" s="289"/>
      <c r="D473" s="313"/>
      <c r="E473" s="289"/>
      <c r="F473" s="289"/>
      <c r="G473" s="289"/>
      <c r="H473" s="289"/>
      <c r="I473" s="312"/>
      <c r="J473" s="312"/>
      <c r="K473" s="289"/>
      <c r="L473" s="289"/>
      <c r="M473" s="313"/>
      <c r="N473" s="312"/>
      <c r="O473" s="30"/>
      <c r="P473" s="30"/>
    </row>
    <row r="474" spans="1:16" ht="14.7" customHeight="1">
      <c r="A474" s="289">
        <v>456</v>
      </c>
      <c r="B474" s="289"/>
      <c r="C474" s="289"/>
      <c r="D474" s="313"/>
      <c r="E474" s="289"/>
      <c r="F474" s="289"/>
      <c r="G474" s="289"/>
      <c r="H474" s="289"/>
      <c r="I474" s="312"/>
      <c r="J474" s="312"/>
      <c r="K474" s="289"/>
      <c r="L474" s="289"/>
      <c r="M474" s="313"/>
      <c r="N474" s="312"/>
      <c r="O474" s="30"/>
      <c r="P474" s="30"/>
    </row>
    <row r="475" spans="1:16" ht="14.7" customHeight="1">
      <c r="A475" s="289">
        <v>457</v>
      </c>
      <c r="B475" s="289"/>
      <c r="C475" s="289"/>
      <c r="D475" s="313"/>
      <c r="E475" s="289"/>
      <c r="F475" s="289"/>
      <c r="G475" s="289"/>
      <c r="H475" s="289"/>
      <c r="I475" s="312"/>
      <c r="J475" s="312"/>
      <c r="K475" s="289"/>
      <c r="L475" s="289"/>
      <c r="M475" s="313"/>
      <c r="N475" s="312"/>
      <c r="O475" s="30"/>
      <c r="P475" s="30"/>
    </row>
    <row r="476" spans="1:16" ht="14.7" customHeight="1">
      <c r="A476" s="289">
        <v>458</v>
      </c>
      <c r="B476" s="289"/>
      <c r="C476" s="289"/>
      <c r="D476" s="313"/>
      <c r="E476" s="289"/>
      <c r="F476" s="289"/>
      <c r="G476" s="289"/>
      <c r="H476" s="289"/>
      <c r="I476" s="312"/>
      <c r="J476" s="312"/>
      <c r="K476" s="289"/>
      <c r="L476" s="289"/>
      <c r="M476" s="313"/>
      <c r="N476" s="312"/>
      <c r="O476" s="30"/>
      <c r="P476" s="30"/>
    </row>
    <row r="477" spans="1:16" ht="14.7" customHeight="1">
      <c r="A477" s="289">
        <v>459</v>
      </c>
      <c r="B477" s="289"/>
      <c r="C477" s="289"/>
      <c r="D477" s="313"/>
      <c r="E477" s="289"/>
      <c r="F477" s="289"/>
      <c r="G477" s="289"/>
      <c r="H477" s="289"/>
      <c r="I477" s="312"/>
      <c r="J477" s="312"/>
      <c r="K477" s="289"/>
      <c r="L477" s="289"/>
      <c r="M477" s="313"/>
      <c r="N477" s="312"/>
      <c r="O477" s="30"/>
      <c r="P477" s="30"/>
    </row>
    <row r="478" spans="1:16" ht="14.7" customHeight="1">
      <c r="A478" s="289">
        <v>460</v>
      </c>
      <c r="B478" s="289"/>
      <c r="C478" s="289"/>
      <c r="D478" s="313"/>
      <c r="E478" s="289"/>
      <c r="F478" s="289"/>
      <c r="G478" s="289"/>
      <c r="H478" s="289"/>
      <c r="I478" s="312"/>
      <c r="J478" s="312"/>
      <c r="K478" s="289"/>
      <c r="L478" s="289"/>
      <c r="M478" s="313"/>
      <c r="N478" s="312"/>
      <c r="O478" s="30"/>
      <c r="P478" s="30"/>
    </row>
    <row r="479" spans="1:16" ht="14.7" customHeight="1">
      <c r="A479" s="289">
        <v>461</v>
      </c>
      <c r="B479" s="289"/>
      <c r="C479" s="289"/>
      <c r="D479" s="313"/>
      <c r="E479" s="289"/>
      <c r="F479" s="289"/>
      <c r="G479" s="289"/>
      <c r="H479" s="289"/>
      <c r="I479" s="312"/>
      <c r="J479" s="312"/>
      <c r="K479" s="289"/>
      <c r="L479" s="289"/>
      <c r="M479" s="313"/>
      <c r="N479" s="312"/>
      <c r="O479" s="30"/>
      <c r="P479" s="30"/>
    </row>
    <row r="480" spans="1:16" ht="14.7" customHeight="1">
      <c r="A480" s="289">
        <v>462</v>
      </c>
      <c r="B480" s="289"/>
      <c r="C480" s="289"/>
      <c r="D480" s="313"/>
      <c r="E480" s="289"/>
      <c r="F480" s="289"/>
      <c r="G480" s="289"/>
      <c r="H480" s="289"/>
      <c r="I480" s="312"/>
      <c r="J480" s="312"/>
      <c r="K480" s="289"/>
      <c r="L480" s="289"/>
      <c r="M480" s="313"/>
      <c r="N480" s="312"/>
      <c r="O480" s="30"/>
      <c r="P480" s="30"/>
    </row>
    <row r="481" spans="1:16" ht="14.7" customHeight="1">
      <c r="A481" s="289">
        <v>463</v>
      </c>
      <c r="B481" s="289"/>
      <c r="C481" s="289"/>
      <c r="D481" s="313"/>
      <c r="E481" s="289"/>
      <c r="F481" s="289"/>
      <c r="G481" s="289"/>
      <c r="H481" s="289"/>
      <c r="I481" s="312"/>
      <c r="J481" s="312"/>
      <c r="K481" s="289"/>
      <c r="L481" s="289"/>
      <c r="M481" s="313"/>
      <c r="N481" s="312"/>
      <c r="O481" s="30"/>
      <c r="P481" s="30"/>
    </row>
    <row r="482" spans="1:16" ht="14.7" customHeight="1">
      <c r="A482" s="289">
        <v>464</v>
      </c>
      <c r="B482" s="289"/>
      <c r="C482" s="289"/>
      <c r="D482" s="313"/>
      <c r="E482" s="289"/>
      <c r="F482" s="289"/>
      <c r="G482" s="289"/>
      <c r="H482" s="289"/>
      <c r="I482" s="312"/>
      <c r="J482" s="312"/>
      <c r="K482" s="289"/>
      <c r="L482" s="289"/>
      <c r="M482" s="313"/>
      <c r="N482" s="312"/>
      <c r="O482" s="30"/>
      <c r="P482" s="30"/>
    </row>
    <row r="483" spans="1:16" ht="14.7" customHeight="1">
      <c r="A483" s="289">
        <v>465</v>
      </c>
      <c r="B483" s="289"/>
      <c r="C483" s="289"/>
      <c r="D483" s="313"/>
      <c r="E483" s="289"/>
      <c r="F483" s="289"/>
      <c r="G483" s="289"/>
      <c r="H483" s="289"/>
      <c r="I483" s="312"/>
      <c r="J483" s="312"/>
      <c r="K483" s="289"/>
      <c r="L483" s="289"/>
      <c r="M483" s="313"/>
      <c r="N483" s="312"/>
      <c r="O483" s="30"/>
      <c r="P483" s="30"/>
    </row>
    <row r="484" spans="1:16" ht="14.7" customHeight="1">
      <c r="A484" s="289">
        <v>466</v>
      </c>
      <c r="B484" s="289"/>
      <c r="C484" s="289"/>
      <c r="D484" s="313"/>
      <c r="E484" s="289"/>
      <c r="F484" s="289"/>
      <c r="G484" s="289"/>
      <c r="H484" s="289"/>
      <c r="I484" s="312"/>
      <c r="J484" s="312"/>
      <c r="K484" s="289"/>
      <c r="L484" s="289"/>
      <c r="M484" s="313"/>
      <c r="N484" s="312"/>
      <c r="O484" s="30"/>
      <c r="P484" s="30"/>
    </row>
    <row r="485" spans="1:16" ht="14.7" customHeight="1">
      <c r="A485" s="289">
        <v>467</v>
      </c>
      <c r="B485" s="289"/>
      <c r="C485" s="289"/>
      <c r="D485" s="313"/>
      <c r="E485" s="289"/>
      <c r="F485" s="289"/>
      <c r="G485" s="289"/>
      <c r="H485" s="289"/>
      <c r="I485" s="312"/>
      <c r="J485" s="312"/>
      <c r="K485" s="289"/>
      <c r="L485" s="289"/>
      <c r="M485" s="313"/>
      <c r="N485" s="312"/>
      <c r="O485" s="30"/>
      <c r="P485" s="30"/>
    </row>
    <row r="486" spans="1:16" ht="14.7" customHeight="1">
      <c r="A486" s="289">
        <v>468</v>
      </c>
      <c r="B486" s="289"/>
      <c r="C486" s="289"/>
      <c r="D486" s="313"/>
      <c r="E486" s="289"/>
      <c r="F486" s="289"/>
      <c r="G486" s="289"/>
      <c r="H486" s="289"/>
      <c r="I486" s="312"/>
      <c r="J486" s="312"/>
      <c r="K486" s="289"/>
      <c r="L486" s="289"/>
      <c r="M486" s="313"/>
      <c r="N486" s="312"/>
      <c r="O486" s="30"/>
      <c r="P486" s="30"/>
    </row>
    <row r="487" spans="1:16" ht="14.7" customHeight="1">
      <c r="A487" s="289">
        <v>469</v>
      </c>
      <c r="B487" s="289"/>
      <c r="C487" s="289"/>
      <c r="D487" s="313"/>
      <c r="E487" s="289"/>
      <c r="F487" s="289"/>
      <c r="G487" s="289"/>
      <c r="H487" s="289"/>
      <c r="I487" s="312"/>
      <c r="J487" s="312"/>
      <c r="K487" s="289"/>
      <c r="L487" s="289"/>
      <c r="M487" s="313"/>
      <c r="N487" s="312"/>
      <c r="O487" s="30"/>
      <c r="P487" s="30"/>
    </row>
    <row r="488" spans="1:16" ht="14.7" customHeight="1">
      <c r="A488" s="289">
        <v>470</v>
      </c>
      <c r="B488" s="289"/>
      <c r="C488" s="289"/>
      <c r="D488" s="313"/>
      <c r="E488" s="289"/>
      <c r="F488" s="289"/>
      <c r="G488" s="289"/>
      <c r="H488" s="289"/>
      <c r="I488" s="312"/>
      <c r="J488" s="312"/>
      <c r="K488" s="289"/>
      <c r="L488" s="289"/>
      <c r="M488" s="313"/>
      <c r="N488" s="312"/>
      <c r="O488" s="30"/>
      <c r="P488" s="30"/>
    </row>
    <row r="489" spans="1:16" ht="14.7" customHeight="1">
      <c r="A489" s="289">
        <v>471</v>
      </c>
      <c r="B489" s="289"/>
      <c r="C489" s="289"/>
      <c r="D489" s="313"/>
      <c r="E489" s="289"/>
      <c r="F489" s="289"/>
      <c r="G489" s="289"/>
      <c r="H489" s="289"/>
      <c r="I489" s="312"/>
      <c r="J489" s="312"/>
      <c r="K489" s="289"/>
      <c r="L489" s="289"/>
      <c r="M489" s="313"/>
      <c r="N489" s="312"/>
      <c r="O489" s="30"/>
      <c r="P489" s="30"/>
    </row>
    <row r="490" spans="1:16" ht="14.7" customHeight="1">
      <c r="A490" s="289">
        <v>472</v>
      </c>
      <c r="B490" s="289"/>
      <c r="C490" s="289"/>
      <c r="D490" s="313"/>
      <c r="E490" s="289"/>
      <c r="F490" s="289"/>
      <c r="G490" s="289"/>
      <c r="H490" s="289"/>
      <c r="I490" s="312"/>
      <c r="J490" s="312"/>
      <c r="K490" s="289"/>
      <c r="L490" s="289"/>
      <c r="M490" s="313"/>
      <c r="N490" s="312"/>
      <c r="O490" s="30"/>
      <c r="P490" s="30"/>
    </row>
    <row r="491" spans="1:16" ht="14.7" customHeight="1">
      <c r="A491" s="289">
        <v>473</v>
      </c>
      <c r="B491" s="289"/>
      <c r="C491" s="289"/>
      <c r="D491" s="313"/>
      <c r="E491" s="289"/>
      <c r="F491" s="289"/>
      <c r="G491" s="289"/>
      <c r="H491" s="289"/>
      <c r="I491" s="312"/>
      <c r="J491" s="312"/>
      <c r="K491" s="289"/>
      <c r="L491" s="289"/>
      <c r="M491" s="313"/>
      <c r="N491" s="312"/>
      <c r="O491" s="30"/>
      <c r="P491" s="30"/>
    </row>
    <row r="492" spans="1:16" ht="14.7" customHeight="1">
      <c r="A492" s="289">
        <v>474</v>
      </c>
      <c r="B492" s="289"/>
      <c r="C492" s="289"/>
      <c r="D492" s="313"/>
      <c r="E492" s="289"/>
      <c r="F492" s="289"/>
      <c r="G492" s="289"/>
      <c r="H492" s="289"/>
      <c r="I492" s="312"/>
      <c r="J492" s="312"/>
      <c r="K492" s="289"/>
      <c r="L492" s="289"/>
      <c r="M492" s="313"/>
      <c r="N492" s="312"/>
      <c r="O492" s="30"/>
      <c r="P492" s="30"/>
    </row>
    <row r="493" spans="1:16" ht="14.7" customHeight="1">
      <c r="A493" s="289">
        <v>475</v>
      </c>
      <c r="B493" s="289"/>
      <c r="C493" s="289"/>
      <c r="D493" s="313"/>
      <c r="E493" s="289"/>
      <c r="F493" s="289"/>
      <c r="G493" s="289"/>
      <c r="H493" s="289"/>
      <c r="I493" s="312"/>
      <c r="J493" s="312"/>
      <c r="K493" s="289"/>
      <c r="L493" s="289"/>
      <c r="M493" s="313"/>
      <c r="N493" s="312"/>
      <c r="O493" s="30"/>
      <c r="P493" s="30"/>
    </row>
    <row r="494" spans="1:16" ht="14.7" customHeight="1">
      <c r="A494" s="289">
        <v>476</v>
      </c>
      <c r="B494" s="289"/>
      <c r="C494" s="289"/>
      <c r="D494" s="313"/>
      <c r="E494" s="289"/>
      <c r="F494" s="289"/>
      <c r="G494" s="289"/>
      <c r="H494" s="289"/>
      <c r="I494" s="312"/>
      <c r="J494" s="312"/>
      <c r="K494" s="289"/>
      <c r="L494" s="289"/>
      <c r="M494" s="313"/>
      <c r="N494" s="312"/>
      <c r="O494" s="30"/>
      <c r="P494" s="30"/>
    </row>
    <row r="495" spans="1:16" ht="14.7" customHeight="1">
      <c r="A495" s="289">
        <v>477</v>
      </c>
      <c r="B495" s="289"/>
      <c r="C495" s="289"/>
      <c r="D495" s="313"/>
      <c r="E495" s="289"/>
      <c r="F495" s="289"/>
      <c r="G495" s="289"/>
      <c r="H495" s="289"/>
      <c r="I495" s="312"/>
      <c r="J495" s="312"/>
      <c r="K495" s="289"/>
      <c r="L495" s="289"/>
      <c r="M495" s="313"/>
      <c r="N495" s="312"/>
      <c r="O495" s="30"/>
      <c r="P495" s="30"/>
    </row>
    <row r="496" spans="1:16" ht="14.7" customHeight="1">
      <c r="A496" s="289">
        <v>478</v>
      </c>
      <c r="B496" s="289"/>
      <c r="C496" s="289"/>
      <c r="D496" s="313"/>
      <c r="E496" s="289"/>
      <c r="F496" s="289"/>
      <c r="G496" s="289"/>
      <c r="H496" s="289"/>
      <c r="I496" s="312"/>
      <c r="J496" s="312"/>
      <c r="K496" s="289"/>
      <c r="L496" s="289"/>
      <c r="M496" s="313"/>
      <c r="N496" s="312"/>
      <c r="O496" s="30"/>
      <c r="P496" s="30"/>
    </row>
    <row r="497" spans="1:16" ht="14.7" customHeight="1">
      <c r="A497" s="289">
        <v>479</v>
      </c>
      <c r="B497" s="289"/>
      <c r="C497" s="289"/>
      <c r="D497" s="313"/>
      <c r="E497" s="289"/>
      <c r="F497" s="289"/>
      <c r="G497" s="289"/>
      <c r="H497" s="289"/>
      <c r="I497" s="312"/>
      <c r="J497" s="312"/>
      <c r="K497" s="289"/>
      <c r="L497" s="289"/>
      <c r="M497" s="313"/>
      <c r="N497" s="312"/>
      <c r="O497" s="30"/>
      <c r="P497" s="30"/>
    </row>
    <row r="498" spans="1:16" ht="14.7" customHeight="1">
      <c r="A498" s="289">
        <v>480</v>
      </c>
      <c r="B498" s="289"/>
      <c r="C498" s="289"/>
      <c r="D498" s="313"/>
      <c r="E498" s="289"/>
      <c r="F498" s="289"/>
      <c r="G498" s="289"/>
      <c r="H498" s="289"/>
      <c r="I498" s="312"/>
      <c r="J498" s="312"/>
      <c r="K498" s="289"/>
      <c r="L498" s="289"/>
      <c r="M498" s="313"/>
      <c r="N498" s="312"/>
      <c r="O498" s="30"/>
      <c r="P498" s="30"/>
    </row>
    <row r="499" spans="1:16" ht="14.7" customHeight="1">
      <c r="A499" s="289">
        <v>481</v>
      </c>
      <c r="B499" s="289"/>
      <c r="C499" s="289"/>
      <c r="D499" s="313"/>
      <c r="E499" s="289"/>
      <c r="F499" s="289"/>
      <c r="G499" s="289"/>
      <c r="H499" s="289"/>
      <c r="I499" s="312"/>
      <c r="J499" s="312"/>
      <c r="K499" s="289"/>
      <c r="L499" s="289"/>
      <c r="M499" s="313"/>
      <c r="N499" s="312"/>
      <c r="O499" s="30"/>
      <c r="P499" s="30"/>
    </row>
    <row r="500" spans="1:16" ht="14.7" customHeight="1">
      <c r="A500" s="289">
        <v>482</v>
      </c>
      <c r="B500" s="289"/>
      <c r="C500" s="289"/>
      <c r="D500" s="313"/>
      <c r="E500" s="289"/>
      <c r="F500" s="289"/>
      <c r="G500" s="289"/>
      <c r="H500" s="289"/>
      <c r="I500" s="312"/>
      <c r="J500" s="312"/>
      <c r="K500" s="289"/>
      <c r="L500" s="289"/>
      <c r="M500" s="313"/>
      <c r="N500" s="312"/>
      <c r="O500" s="30"/>
      <c r="P500" s="30"/>
    </row>
    <row r="501" spans="1:16" ht="14.7" customHeight="1">
      <c r="A501" s="289">
        <v>483</v>
      </c>
      <c r="B501" s="289"/>
      <c r="C501" s="289"/>
      <c r="D501" s="313"/>
      <c r="E501" s="289"/>
      <c r="F501" s="289"/>
      <c r="G501" s="289"/>
      <c r="H501" s="289"/>
      <c r="I501" s="312"/>
      <c r="J501" s="312"/>
      <c r="K501" s="289"/>
      <c r="L501" s="289"/>
      <c r="M501" s="313"/>
      <c r="N501" s="312"/>
      <c r="O501" s="30"/>
      <c r="P501" s="30"/>
    </row>
    <row r="502" spans="1:16" ht="14.7" customHeight="1">
      <c r="A502" s="289">
        <v>484</v>
      </c>
      <c r="B502" s="289"/>
      <c r="C502" s="289"/>
      <c r="D502" s="313"/>
      <c r="E502" s="289"/>
      <c r="F502" s="289"/>
      <c r="G502" s="289"/>
      <c r="H502" s="289"/>
      <c r="I502" s="312"/>
      <c r="J502" s="312"/>
      <c r="K502" s="289"/>
      <c r="L502" s="289"/>
      <c r="M502" s="313"/>
      <c r="N502" s="312"/>
      <c r="O502" s="30"/>
      <c r="P502" s="30"/>
    </row>
    <row r="503" spans="1:16" ht="14.7" customHeight="1">
      <c r="A503" s="289">
        <v>485</v>
      </c>
      <c r="B503" s="289"/>
      <c r="C503" s="289"/>
      <c r="D503" s="313"/>
      <c r="E503" s="289"/>
      <c r="F503" s="289"/>
      <c r="G503" s="289"/>
      <c r="H503" s="289"/>
      <c r="I503" s="312"/>
      <c r="J503" s="312"/>
      <c r="K503" s="289"/>
      <c r="L503" s="289"/>
      <c r="M503" s="313"/>
      <c r="N503" s="312"/>
      <c r="O503" s="30"/>
      <c r="P503" s="30"/>
    </row>
    <row r="504" spans="1:16" ht="14.7" customHeight="1">
      <c r="A504" s="289">
        <v>486</v>
      </c>
      <c r="B504" s="289"/>
      <c r="C504" s="289"/>
      <c r="D504" s="313"/>
      <c r="E504" s="289"/>
      <c r="F504" s="289"/>
      <c r="G504" s="289"/>
      <c r="H504" s="289"/>
      <c r="I504" s="312"/>
      <c r="J504" s="312"/>
      <c r="K504" s="289"/>
      <c r="L504" s="289"/>
      <c r="M504" s="313"/>
      <c r="N504" s="312"/>
      <c r="O504" s="30"/>
      <c r="P504" s="30"/>
    </row>
    <row r="505" spans="1:16" ht="14.7" customHeight="1">
      <c r="A505" s="289">
        <v>487</v>
      </c>
      <c r="B505" s="289"/>
      <c r="C505" s="289"/>
      <c r="D505" s="313"/>
      <c r="E505" s="289"/>
      <c r="F505" s="289"/>
      <c r="G505" s="289"/>
      <c r="H505" s="289"/>
      <c r="I505" s="312"/>
      <c r="J505" s="312"/>
      <c r="K505" s="289"/>
      <c r="L505" s="289"/>
      <c r="M505" s="313"/>
      <c r="N505" s="312"/>
      <c r="O505" s="30"/>
      <c r="P505" s="30"/>
    </row>
    <row r="506" spans="1:16" ht="14.7" customHeight="1">
      <c r="A506" s="289">
        <v>488</v>
      </c>
      <c r="B506" s="289"/>
      <c r="C506" s="289"/>
      <c r="D506" s="313"/>
      <c r="E506" s="289"/>
      <c r="F506" s="289"/>
      <c r="G506" s="289"/>
      <c r="H506" s="289"/>
      <c r="I506" s="312"/>
      <c r="J506" s="312"/>
      <c r="K506" s="289"/>
      <c r="L506" s="289"/>
      <c r="M506" s="313"/>
      <c r="N506" s="312"/>
      <c r="O506" s="30"/>
      <c r="P506" s="30"/>
    </row>
    <row r="507" spans="1:16" ht="14.7" customHeight="1">
      <c r="A507" s="289">
        <v>489</v>
      </c>
      <c r="B507" s="289"/>
      <c r="C507" s="289"/>
      <c r="D507" s="313"/>
      <c r="E507" s="289"/>
      <c r="F507" s="289"/>
      <c r="G507" s="289"/>
      <c r="H507" s="289"/>
      <c r="I507" s="312"/>
      <c r="J507" s="312"/>
      <c r="K507" s="289"/>
      <c r="L507" s="289"/>
      <c r="M507" s="313"/>
      <c r="N507" s="312"/>
      <c r="O507" s="30"/>
      <c r="P507" s="30"/>
    </row>
    <row r="508" spans="1:16" ht="14.7" customHeight="1">
      <c r="A508" s="289">
        <v>490</v>
      </c>
      <c r="B508" s="289"/>
      <c r="C508" s="289"/>
      <c r="D508" s="313"/>
      <c r="E508" s="289"/>
      <c r="F508" s="289"/>
      <c r="G508" s="289"/>
      <c r="H508" s="289"/>
      <c r="I508" s="312"/>
      <c r="J508" s="312"/>
      <c r="K508" s="289"/>
      <c r="L508" s="289"/>
      <c r="M508" s="313"/>
      <c r="N508" s="312"/>
      <c r="O508" s="30"/>
      <c r="P508" s="30"/>
    </row>
    <row r="509" spans="1:16" ht="14.7" customHeight="1">
      <c r="A509" s="289">
        <v>491</v>
      </c>
      <c r="B509" s="289"/>
      <c r="C509" s="289"/>
      <c r="D509" s="313"/>
      <c r="E509" s="289"/>
      <c r="F509" s="289"/>
      <c r="G509" s="289"/>
      <c r="H509" s="289"/>
      <c r="I509" s="312"/>
      <c r="J509" s="312"/>
      <c r="K509" s="289"/>
      <c r="L509" s="289"/>
      <c r="M509" s="313"/>
      <c r="N509" s="312"/>
      <c r="O509" s="30"/>
      <c r="P509" s="30"/>
    </row>
    <row r="510" spans="1:16" ht="14.7" customHeight="1">
      <c r="A510" s="289">
        <v>492</v>
      </c>
      <c r="B510" s="289"/>
      <c r="C510" s="289"/>
      <c r="D510" s="313"/>
      <c r="E510" s="289"/>
      <c r="F510" s="289"/>
      <c r="G510" s="289"/>
      <c r="H510" s="289"/>
      <c r="I510" s="312"/>
      <c r="J510" s="312"/>
      <c r="K510" s="289"/>
      <c r="L510" s="289"/>
      <c r="M510" s="313"/>
      <c r="N510" s="312"/>
      <c r="O510" s="30"/>
      <c r="P510" s="30"/>
    </row>
    <row r="511" spans="1:16" ht="14.7" customHeight="1">
      <c r="A511" s="289">
        <v>493</v>
      </c>
      <c r="B511" s="289"/>
      <c r="C511" s="289"/>
      <c r="D511" s="313"/>
      <c r="E511" s="289"/>
      <c r="F511" s="289"/>
      <c r="G511" s="289"/>
      <c r="H511" s="289"/>
      <c r="I511" s="312"/>
      <c r="J511" s="312"/>
      <c r="K511" s="289"/>
      <c r="L511" s="289"/>
      <c r="M511" s="313"/>
      <c r="N511" s="312"/>
      <c r="O511" s="30"/>
      <c r="P511" s="30"/>
    </row>
    <row r="512" spans="1:16" ht="14.7" customHeight="1">
      <c r="A512" s="289">
        <v>494</v>
      </c>
      <c r="B512" s="289"/>
      <c r="C512" s="289"/>
      <c r="D512" s="313"/>
      <c r="E512" s="289"/>
      <c r="F512" s="289"/>
      <c r="G512" s="289"/>
      <c r="H512" s="289"/>
      <c r="I512" s="312"/>
      <c r="J512" s="312"/>
      <c r="K512" s="289"/>
      <c r="L512" s="289"/>
      <c r="M512" s="313"/>
      <c r="N512" s="312"/>
      <c r="O512" s="30"/>
      <c r="P512" s="30"/>
    </row>
    <row r="513" spans="1:16" ht="14.7" customHeight="1">
      <c r="A513" s="289">
        <v>495</v>
      </c>
      <c r="B513" s="289"/>
      <c r="C513" s="289"/>
      <c r="D513" s="313"/>
      <c r="E513" s="289"/>
      <c r="F513" s="289"/>
      <c r="G513" s="289"/>
      <c r="H513" s="289"/>
      <c r="I513" s="312"/>
      <c r="J513" s="312"/>
      <c r="K513" s="289"/>
      <c r="L513" s="289"/>
      <c r="M513" s="313"/>
      <c r="N513" s="312"/>
      <c r="O513" s="30"/>
      <c r="P513" s="30"/>
    </row>
    <row r="514" spans="1:16" ht="14.7" customHeight="1">
      <c r="A514" s="289">
        <v>496</v>
      </c>
      <c r="B514" s="289"/>
      <c r="C514" s="289"/>
      <c r="D514" s="313"/>
      <c r="E514" s="289"/>
      <c r="F514" s="289"/>
      <c r="G514" s="289"/>
      <c r="H514" s="289"/>
      <c r="I514" s="312"/>
      <c r="J514" s="312"/>
      <c r="K514" s="289"/>
      <c r="L514" s="289"/>
      <c r="M514" s="313"/>
      <c r="N514" s="312"/>
      <c r="O514" s="30"/>
      <c r="P514" s="30"/>
    </row>
    <row r="515" spans="1:16" ht="14.7" customHeight="1">
      <c r="A515" s="289">
        <v>497</v>
      </c>
      <c r="B515" s="289"/>
      <c r="C515" s="289"/>
      <c r="D515" s="313"/>
      <c r="E515" s="289"/>
      <c r="F515" s="289"/>
      <c r="G515" s="289"/>
      <c r="H515" s="289"/>
      <c r="I515" s="312"/>
      <c r="J515" s="312"/>
      <c r="K515" s="289"/>
      <c r="L515" s="289"/>
      <c r="M515" s="313"/>
      <c r="N515" s="312"/>
      <c r="O515" s="30"/>
      <c r="P515" s="30"/>
    </row>
    <row r="516" spans="1:16" ht="14.7" customHeight="1">
      <c r="A516" s="289">
        <v>498</v>
      </c>
      <c r="B516" s="289"/>
      <c r="C516" s="289"/>
      <c r="D516" s="313"/>
      <c r="E516" s="289"/>
      <c r="F516" s="289"/>
      <c r="G516" s="289"/>
      <c r="H516" s="289"/>
      <c r="I516" s="312"/>
      <c r="J516" s="312"/>
      <c r="K516" s="289"/>
      <c r="L516" s="289"/>
      <c r="M516" s="313"/>
      <c r="N516" s="312"/>
      <c r="O516" s="30"/>
      <c r="P516" s="30"/>
    </row>
    <row r="517" spans="1:16" ht="14.7" customHeight="1">
      <c r="A517" s="289">
        <v>499</v>
      </c>
      <c r="B517" s="289"/>
      <c r="C517" s="289"/>
      <c r="D517" s="313"/>
      <c r="E517" s="289"/>
      <c r="F517" s="289"/>
      <c r="G517" s="289"/>
      <c r="H517" s="289"/>
      <c r="I517" s="312"/>
      <c r="J517" s="312"/>
      <c r="K517" s="289"/>
      <c r="L517" s="289"/>
      <c r="M517" s="313"/>
      <c r="N517" s="312"/>
      <c r="O517" s="30"/>
      <c r="P517" s="30"/>
    </row>
    <row r="518" spans="1:16" ht="14.7" customHeight="1">
      <c r="A518" s="289">
        <v>500</v>
      </c>
      <c r="B518" s="289"/>
      <c r="C518" s="289"/>
      <c r="D518" s="313"/>
      <c r="E518" s="289"/>
      <c r="F518" s="289"/>
      <c r="G518" s="289"/>
      <c r="H518" s="289"/>
      <c r="I518" s="312"/>
      <c r="J518" s="312"/>
      <c r="K518" s="289"/>
      <c r="L518" s="289"/>
      <c r="M518" s="313"/>
      <c r="N518" s="312"/>
      <c r="O518" s="30"/>
      <c r="P518" s="30"/>
    </row>
    <row r="519" spans="1:16" ht="14.7" customHeight="1">
      <c r="A519" s="289">
        <v>501</v>
      </c>
      <c r="B519" s="289"/>
      <c r="C519" s="289"/>
      <c r="D519" s="313"/>
      <c r="E519" s="289"/>
      <c r="F519" s="289"/>
      <c r="G519" s="289"/>
      <c r="H519" s="289"/>
      <c r="I519" s="312"/>
      <c r="J519" s="312"/>
      <c r="K519" s="289"/>
      <c r="L519" s="289"/>
      <c r="M519" s="313"/>
      <c r="N519" s="312"/>
      <c r="O519" s="30"/>
      <c r="P519" s="30"/>
    </row>
    <row r="520" spans="1:16" ht="14.7" customHeight="1">
      <c r="A520" s="289">
        <v>502</v>
      </c>
      <c r="B520" s="289"/>
      <c r="C520" s="289"/>
      <c r="D520" s="313"/>
      <c r="E520" s="289"/>
      <c r="F520" s="289"/>
      <c r="G520" s="289"/>
      <c r="H520" s="289"/>
      <c r="I520" s="312"/>
      <c r="J520" s="312"/>
      <c r="K520" s="289"/>
      <c r="L520" s="289"/>
      <c r="M520" s="313"/>
      <c r="N520" s="312"/>
      <c r="O520" s="30"/>
      <c r="P520" s="30"/>
    </row>
    <row r="521" spans="1:16" ht="14.7" customHeight="1">
      <c r="A521" s="289">
        <v>503</v>
      </c>
      <c r="B521" s="289"/>
      <c r="C521" s="289"/>
      <c r="D521" s="313"/>
      <c r="E521" s="289"/>
      <c r="F521" s="289"/>
      <c r="G521" s="289"/>
      <c r="H521" s="289"/>
      <c r="I521" s="312"/>
      <c r="J521" s="312"/>
      <c r="K521" s="289"/>
      <c r="L521" s="289"/>
      <c r="M521" s="313"/>
      <c r="N521" s="312"/>
      <c r="O521" s="30"/>
      <c r="P521" s="30"/>
    </row>
    <row r="522" spans="1:16" ht="14.7" customHeight="1">
      <c r="A522" s="289">
        <v>504</v>
      </c>
      <c r="B522" s="289"/>
      <c r="C522" s="289"/>
      <c r="D522" s="313"/>
      <c r="E522" s="289"/>
      <c r="F522" s="289"/>
      <c r="G522" s="289"/>
      <c r="H522" s="289"/>
      <c r="I522" s="312"/>
      <c r="J522" s="312"/>
      <c r="K522" s="289"/>
      <c r="L522" s="289"/>
      <c r="M522" s="313"/>
      <c r="N522" s="312"/>
      <c r="O522" s="30"/>
      <c r="P522" s="30"/>
    </row>
    <row r="523" spans="1:16" ht="14.7" customHeight="1">
      <c r="A523" s="289">
        <v>505</v>
      </c>
      <c r="B523" s="289"/>
      <c r="C523" s="289"/>
      <c r="D523" s="313"/>
      <c r="E523" s="289"/>
      <c r="F523" s="289"/>
      <c r="G523" s="289"/>
      <c r="H523" s="289"/>
      <c r="I523" s="312"/>
      <c r="J523" s="312"/>
      <c r="K523" s="289"/>
      <c r="L523" s="289"/>
      <c r="M523" s="313"/>
      <c r="N523" s="312"/>
      <c r="O523" s="30"/>
      <c r="P523" s="30"/>
    </row>
    <row r="524" spans="1:16" ht="14.7" customHeight="1">
      <c r="A524" s="289">
        <v>506</v>
      </c>
      <c r="B524" s="289"/>
      <c r="C524" s="289"/>
      <c r="D524" s="313"/>
      <c r="E524" s="289"/>
      <c r="F524" s="289"/>
      <c r="G524" s="289"/>
      <c r="H524" s="289"/>
      <c r="I524" s="312"/>
      <c r="J524" s="312"/>
      <c r="K524" s="289"/>
      <c r="L524" s="289"/>
      <c r="M524" s="313"/>
      <c r="N524" s="312"/>
      <c r="O524" s="30"/>
      <c r="P524" s="30"/>
    </row>
    <row r="525" spans="1:16" ht="14.7" customHeight="1">
      <c r="A525" s="289">
        <v>507</v>
      </c>
      <c r="B525" s="289"/>
      <c r="C525" s="289"/>
      <c r="D525" s="313"/>
      <c r="E525" s="289"/>
      <c r="F525" s="289"/>
      <c r="G525" s="289"/>
      <c r="H525" s="289"/>
      <c r="I525" s="312"/>
      <c r="J525" s="312"/>
      <c r="K525" s="289"/>
      <c r="L525" s="289"/>
      <c r="M525" s="313"/>
      <c r="N525" s="312"/>
      <c r="O525" s="30"/>
      <c r="P525" s="30"/>
    </row>
    <row r="526" spans="1:16" ht="14.7" customHeight="1">
      <c r="A526" s="289">
        <v>508</v>
      </c>
      <c r="B526" s="289"/>
      <c r="C526" s="289"/>
      <c r="D526" s="313"/>
      <c r="E526" s="289"/>
      <c r="F526" s="289"/>
      <c r="G526" s="289"/>
      <c r="H526" s="289"/>
      <c r="I526" s="312"/>
      <c r="J526" s="312"/>
      <c r="K526" s="289"/>
      <c r="L526" s="289"/>
      <c r="M526" s="313"/>
      <c r="N526" s="312"/>
      <c r="O526" s="30"/>
      <c r="P526" s="30"/>
    </row>
    <row r="527" spans="1:16" ht="14.7" customHeight="1">
      <c r="A527" s="289">
        <v>509</v>
      </c>
      <c r="B527" s="289"/>
      <c r="C527" s="289"/>
      <c r="D527" s="313"/>
      <c r="E527" s="289"/>
      <c r="F527" s="289"/>
      <c r="G527" s="289"/>
      <c r="H527" s="289"/>
      <c r="I527" s="312"/>
      <c r="J527" s="312"/>
      <c r="K527" s="289"/>
      <c r="L527" s="289"/>
      <c r="M527" s="313"/>
      <c r="N527" s="312"/>
      <c r="O527" s="30"/>
      <c r="P527" s="30"/>
    </row>
    <row r="528" spans="1:16" ht="14.7" customHeight="1">
      <c r="A528" s="289">
        <v>510</v>
      </c>
      <c r="B528" s="289"/>
      <c r="C528" s="289"/>
      <c r="D528" s="313"/>
      <c r="E528" s="289"/>
      <c r="F528" s="289"/>
      <c r="G528" s="289"/>
      <c r="H528" s="289"/>
      <c r="I528" s="312"/>
      <c r="J528" s="312"/>
      <c r="K528" s="289"/>
      <c r="L528" s="289"/>
      <c r="M528" s="313"/>
      <c r="N528" s="312"/>
      <c r="O528" s="30"/>
      <c r="P528" s="30"/>
    </row>
    <row r="529" spans="1:16" ht="14.7" customHeight="1">
      <c r="A529" s="289">
        <v>511</v>
      </c>
      <c r="B529" s="289"/>
      <c r="C529" s="289"/>
      <c r="D529" s="313"/>
      <c r="E529" s="289"/>
      <c r="F529" s="289"/>
      <c r="G529" s="289"/>
      <c r="H529" s="289"/>
      <c r="I529" s="312"/>
      <c r="J529" s="312"/>
      <c r="K529" s="289"/>
      <c r="L529" s="289"/>
      <c r="M529" s="313"/>
      <c r="N529" s="312"/>
      <c r="O529" s="30"/>
      <c r="P529" s="30"/>
    </row>
    <row r="530" spans="1:16" ht="14.7" customHeight="1">
      <c r="A530" s="289">
        <v>512</v>
      </c>
      <c r="B530" s="289"/>
      <c r="C530" s="289"/>
      <c r="D530" s="313"/>
      <c r="E530" s="289"/>
      <c r="F530" s="289"/>
      <c r="G530" s="289"/>
      <c r="H530" s="289"/>
      <c r="I530" s="312"/>
      <c r="J530" s="312"/>
      <c r="K530" s="289"/>
      <c r="L530" s="289"/>
      <c r="M530" s="313"/>
      <c r="N530" s="312"/>
      <c r="O530" s="30"/>
      <c r="P530" s="30"/>
    </row>
    <row r="531" spans="1:16" ht="14.7" customHeight="1">
      <c r="A531" s="289">
        <v>513</v>
      </c>
      <c r="B531" s="289"/>
      <c r="C531" s="289"/>
      <c r="D531" s="313"/>
      <c r="E531" s="289"/>
      <c r="F531" s="289"/>
      <c r="G531" s="289"/>
      <c r="H531" s="289"/>
      <c r="I531" s="312"/>
      <c r="J531" s="312"/>
      <c r="K531" s="289"/>
      <c r="L531" s="289"/>
      <c r="M531" s="313"/>
      <c r="N531" s="312"/>
      <c r="O531" s="30"/>
      <c r="P531" s="30"/>
    </row>
    <row r="532" spans="1:16" ht="14.7" customHeight="1">
      <c r="A532" s="289">
        <v>514</v>
      </c>
      <c r="B532" s="289"/>
      <c r="C532" s="289"/>
      <c r="D532" s="313"/>
      <c r="E532" s="289"/>
      <c r="F532" s="289"/>
      <c r="G532" s="289"/>
      <c r="H532" s="289"/>
      <c r="I532" s="312"/>
      <c r="J532" s="312"/>
      <c r="K532" s="289"/>
      <c r="L532" s="289"/>
      <c r="M532" s="313"/>
      <c r="N532" s="312"/>
      <c r="O532" s="30"/>
      <c r="P532" s="30"/>
    </row>
    <row r="533" spans="1:16" ht="14.7" customHeight="1">
      <c r="A533" s="289">
        <v>515</v>
      </c>
      <c r="B533" s="289"/>
      <c r="C533" s="289"/>
      <c r="D533" s="313"/>
      <c r="E533" s="289"/>
      <c r="F533" s="289"/>
      <c r="G533" s="289"/>
      <c r="H533" s="289"/>
      <c r="I533" s="312"/>
      <c r="J533" s="312"/>
      <c r="K533" s="289"/>
      <c r="L533" s="289"/>
      <c r="M533" s="313"/>
      <c r="N533" s="312"/>
      <c r="O533" s="30"/>
      <c r="P533" s="30"/>
    </row>
    <row r="534" spans="1:16" ht="14.7" customHeight="1">
      <c r="A534" s="289">
        <v>516</v>
      </c>
      <c r="B534" s="289"/>
      <c r="C534" s="289"/>
      <c r="D534" s="313"/>
      <c r="E534" s="289"/>
      <c r="F534" s="289"/>
      <c r="G534" s="289"/>
      <c r="H534" s="289"/>
      <c r="I534" s="312"/>
      <c r="J534" s="312"/>
      <c r="K534" s="289"/>
      <c r="L534" s="289"/>
      <c r="M534" s="313"/>
      <c r="N534" s="312"/>
      <c r="O534" s="30"/>
      <c r="P534" s="30"/>
    </row>
    <row r="535" spans="1:16" ht="14.7" customHeight="1">
      <c r="A535" s="289">
        <v>517</v>
      </c>
      <c r="B535" s="289"/>
      <c r="C535" s="289"/>
      <c r="D535" s="313"/>
      <c r="E535" s="289"/>
      <c r="F535" s="289"/>
      <c r="G535" s="289"/>
      <c r="H535" s="289"/>
      <c r="I535" s="312"/>
      <c r="J535" s="312"/>
      <c r="K535" s="289"/>
      <c r="L535" s="289"/>
      <c r="M535" s="313"/>
      <c r="N535" s="312"/>
      <c r="O535" s="30"/>
      <c r="P535" s="30"/>
    </row>
    <row r="536" spans="1:16" ht="14.7" customHeight="1">
      <c r="A536" s="289">
        <v>518</v>
      </c>
      <c r="B536" s="289"/>
      <c r="C536" s="289"/>
      <c r="D536" s="313"/>
      <c r="E536" s="289"/>
      <c r="F536" s="289"/>
      <c r="G536" s="289"/>
      <c r="H536" s="289"/>
      <c r="I536" s="312"/>
      <c r="J536" s="312"/>
      <c r="K536" s="289"/>
      <c r="L536" s="289"/>
      <c r="M536" s="313"/>
      <c r="N536" s="312"/>
      <c r="O536" s="30"/>
      <c r="P536" s="30"/>
    </row>
    <row r="537" spans="1:16" ht="14.7" customHeight="1">
      <c r="A537" s="289">
        <v>519</v>
      </c>
      <c r="B537" s="289"/>
      <c r="C537" s="289"/>
      <c r="D537" s="313"/>
      <c r="E537" s="289"/>
      <c r="F537" s="289"/>
      <c r="G537" s="289"/>
      <c r="H537" s="289"/>
      <c r="I537" s="312"/>
      <c r="J537" s="312"/>
      <c r="K537" s="289"/>
      <c r="L537" s="289"/>
      <c r="M537" s="313"/>
      <c r="N537" s="312"/>
      <c r="O537" s="30"/>
      <c r="P537" s="30"/>
    </row>
    <row r="538" spans="1:16" ht="14.7" customHeight="1">
      <c r="A538" s="289">
        <v>520</v>
      </c>
      <c r="B538" s="289"/>
      <c r="C538" s="289"/>
      <c r="D538" s="313"/>
      <c r="E538" s="289"/>
      <c r="F538" s="289"/>
      <c r="G538" s="289"/>
      <c r="H538" s="289"/>
      <c r="I538" s="312"/>
      <c r="J538" s="312"/>
      <c r="K538" s="289"/>
      <c r="L538" s="289"/>
      <c r="M538" s="313"/>
      <c r="N538" s="312"/>
      <c r="O538" s="30"/>
      <c r="P538" s="30"/>
    </row>
    <row r="539" spans="1:16" ht="14.7" customHeight="1">
      <c r="A539" s="289">
        <v>521</v>
      </c>
      <c r="B539" s="289"/>
      <c r="C539" s="289"/>
      <c r="D539" s="313"/>
      <c r="E539" s="289"/>
      <c r="F539" s="289"/>
      <c r="G539" s="289"/>
      <c r="H539" s="289"/>
      <c r="I539" s="312"/>
      <c r="J539" s="312"/>
      <c r="K539" s="289"/>
      <c r="L539" s="289"/>
      <c r="M539" s="313"/>
      <c r="N539" s="312"/>
      <c r="O539" s="30"/>
      <c r="P539" s="30"/>
    </row>
    <row r="540" spans="1:16" ht="14.7" customHeight="1">
      <c r="A540" s="289">
        <v>522</v>
      </c>
      <c r="B540" s="289"/>
      <c r="C540" s="289"/>
      <c r="D540" s="313"/>
      <c r="E540" s="289"/>
      <c r="F540" s="289"/>
      <c r="G540" s="289"/>
      <c r="H540" s="289"/>
      <c r="I540" s="312"/>
      <c r="J540" s="312"/>
      <c r="K540" s="289"/>
      <c r="L540" s="289"/>
      <c r="M540" s="313"/>
      <c r="N540" s="312"/>
      <c r="O540" s="30"/>
      <c r="P540" s="30"/>
    </row>
    <row r="541" spans="1:16" ht="14.7" customHeight="1">
      <c r="A541" s="289">
        <v>523</v>
      </c>
      <c r="B541" s="289"/>
      <c r="C541" s="289"/>
      <c r="D541" s="313"/>
      <c r="E541" s="289"/>
      <c r="F541" s="289"/>
      <c r="G541" s="289"/>
      <c r="H541" s="289"/>
      <c r="I541" s="312"/>
      <c r="J541" s="312"/>
      <c r="K541" s="289"/>
      <c r="L541" s="289"/>
      <c r="M541" s="313"/>
      <c r="N541" s="312"/>
      <c r="O541" s="30"/>
      <c r="P541" s="30"/>
    </row>
    <row r="542" spans="1:16" ht="14.7" customHeight="1">
      <c r="A542" s="289">
        <v>524</v>
      </c>
      <c r="B542" s="289"/>
      <c r="C542" s="289"/>
      <c r="D542" s="313"/>
      <c r="E542" s="289"/>
      <c r="F542" s="289"/>
      <c r="G542" s="289"/>
      <c r="H542" s="289"/>
      <c r="I542" s="312"/>
      <c r="J542" s="312"/>
      <c r="K542" s="289"/>
      <c r="L542" s="289"/>
      <c r="M542" s="313"/>
      <c r="N542" s="312"/>
      <c r="O542" s="30"/>
      <c r="P542" s="30"/>
    </row>
    <row r="543" spans="1:16" ht="14.7" customHeight="1">
      <c r="A543" s="289">
        <v>525</v>
      </c>
      <c r="B543" s="289"/>
      <c r="C543" s="289"/>
      <c r="D543" s="313"/>
      <c r="E543" s="289"/>
      <c r="F543" s="289"/>
      <c r="G543" s="289"/>
      <c r="H543" s="289"/>
      <c r="I543" s="312"/>
      <c r="J543" s="312"/>
      <c r="K543" s="289"/>
      <c r="L543" s="289"/>
      <c r="M543" s="313"/>
      <c r="N543" s="312"/>
      <c r="O543" s="30"/>
      <c r="P543" s="30"/>
    </row>
    <row r="544" spans="1:16" ht="14.7" customHeight="1">
      <c r="A544" s="289">
        <v>526</v>
      </c>
      <c r="B544" s="289"/>
      <c r="C544" s="289"/>
      <c r="D544" s="313"/>
      <c r="E544" s="289"/>
      <c r="F544" s="289"/>
      <c r="G544" s="289"/>
      <c r="H544" s="289"/>
      <c r="I544" s="312"/>
      <c r="J544" s="312"/>
      <c r="K544" s="289"/>
      <c r="L544" s="289"/>
      <c r="M544" s="313"/>
      <c r="N544" s="312"/>
      <c r="O544" s="30"/>
      <c r="P544" s="30"/>
    </row>
    <row r="545" spans="1:16" ht="14.7" customHeight="1">
      <c r="A545" s="289">
        <v>527</v>
      </c>
      <c r="B545" s="289"/>
      <c r="C545" s="289"/>
      <c r="D545" s="313"/>
      <c r="E545" s="289"/>
      <c r="F545" s="289"/>
      <c r="G545" s="289"/>
      <c r="H545" s="289"/>
      <c r="I545" s="312"/>
      <c r="J545" s="312"/>
      <c r="K545" s="289"/>
      <c r="L545" s="289"/>
      <c r="M545" s="313"/>
      <c r="N545" s="312"/>
      <c r="O545" s="30"/>
      <c r="P545" s="30"/>
    </row>
    <row r="546" spans="1:16" ht="14.7" customHeight="1">
      <c r="A546" s="289">
        <v>528</v>
      </c>
      <c r="B546" s="289"/>
      <c r="C546" s="289"/>
      <c r="D546" s="313"/>
      <c r="E546" s="289"/>
      <c r="F546" s="289"/>
      <c r="G546" s="289"/>
      <c r="H546" s="289"/>
      <c r="I546" s="312"/>
      <c r="J546" s="312"/>
      <c r="K546" s="289"/>
      <c r="L546" s="289"/>
      <c r="M546" s="313"/>
      <c r="N546" s="312"/>
      <c r="O546" s="30"/>
      <c r="P546" s="30"/>
    </row>
    <row r="547" spans="1:16" ht="14.7" customHeight="1">
      <c r="A547" s="289">
        <v>529</v>
      </c>
      <c r="B547" s="289"/>
      <c r="C547" s="289"/>
      <c r="D547" s="313"/>
      <c r="E547" s="289"/>
      <c r="F547" s="289"/>
      <c r="G547" s="289"/>
      <c r="H547" s="289"/>
      <c r="I547" s="312"/>
      <c r="J547" s="312"/>
      <c r="K547" s="289"/>
      <c r="L547" s="289"/>
      <c r="M547" s="313"/>
      <c r="N547" s="312"/>
      <c r="O547" s="30"/>
      <c r="P547" s="30"/>
    </row>
    <row r="548" spans="1:16" ht="14.7" customHeight="1">
      <c r="A548" s="289">
        <v>530</v>
      </c>
      <c r="B548" s="289"/>
      <c r="C548" s="289"/>
      <c r="D548" s="313"/>
      <c r="E548" s="289"/>
      <c r="F548" s="289"/>
      <c r="G548" s="289"/>
      <c r="H548" s="289"/>
      <c r="I548" s="312"/>
      <c r="J548" s="312"/>
      <c r="K548" s="289"/>
      <c r="L548" s="289"/>
      <c r="M548" s="313"/>
      <c r="N548" s="312"/>
      <c r="O548" s="30"/>
      <c r="P548" s="30"/>
    </row>
    <row r="549" spans="1:16" ht="14.7" customHeight="1">
      <c r="A549" s="289">
        <v>531</v>
      </c>
      <c r="B549" s="289"/>
      <c r="C549" s="289"/>
      <c r="D549" s="313"/>
      <c r="E549" s="289"/>
      <c r="F549" s="289"/>
      <c r="G549" s="289"/>
      <c r="H549" s="289"/>
      <c r="I549" s="312"/>
      <c r="J549" s="312"/>
      <c r="K549" s="289"/>
      <c r="L549" s="289"/>
      <c r="M549" s="313"/>
      <c r="N549" s="312"/>
      <c r="O549" s="30"/>
      <c r="P549" s="30"/>
    </row>
    <row r="550" spans="1:16" ht="14.7" customHeight="1">
      <c r="A550" s="289">
        <v>532</v>
      </c>
      <c r="B550" s="289"/>
      <c r="C550" s="289"/>
      <c r="D550" s="313"/>
      <c r="E550" s="289"/>
      <c r="F550" s="289"/>
      <c r="G550" s="289"/>
      <c r="H550" s="289"/>
      <c r="I550" s="312"/>
      <c r="J550" s="312"/>
      <c r="K550" s="289"/>
      <c r="L550" s="289"/>
      <c r="M550" s="313"/>
      <c r="N550" s="312"/>
      <c r="O550" s="30"/>
      <c r="P550" s="30"/>
    </row>
    <row r="551" spans="1:16" ht="14.7" customHeight="1">
      <c r="A551" s="289">
        <v>533</v>
      </c>
      <c r="B551" s="289"/>
      <c r="C551" s="289"/>
      <c r="D551" s="313"/>
      <c r="E551" s="289"/>
      <c r="F551" s="289"/>
      <c r="G551" s="289"/>
      <c r="H551" s="289"/>
      <c r="I551" s="312"/>
      <c r="J551" s="312"/>
      <c r="K551" s="289"/>
      <c r="L551" s="289"/>
      <c r="M551" s="313"/>
      <c r="N551" s="312"/>
      <c r="O551" s="30"/>
      <c r="P551" s="30"/>
    </row>
    <row r="552" spans="1:16" ht="14.7" customHeight="1">
      <c r="A552" s="289">
        <v>534</v>
      </c>
      <c r="B552" s="289"/>
      <c r="C552" s="289"/>
      <c r="D552" s="313"/>
      <c r="E552" s="289"/>
      <c r="F552" s="289"/>
      <c r="G552" s="289"/>
      <c r="H552" s="289"/>
      <c r="I552" s="312"/>
      <c r="J552" s="312"/>
      <c r="K552" s="289"/>
      <c r="L552" s="289"/>
      <c r="M552" s="313"/>
      <c r="N552" s="312"/>
      <c r="O552" s="30"/>
      <c r="P552" s="30"/>
    </row>
    <row r="553" spans="1:16" ht="14.7" customHeight="1">
      <c r="A553" s="289">
        <v>535</v>
      </c>
      <c r="B553" s="289"/>
      <c r="C553" s="289"/>
      <c r="D553" s="313"/>
      <c r="E553" s="289"/>
      <c r="F553" s="289"/>
      <c r="G553" s="289"/>
      <c r="H553" s="289"/>
      <c r="I553" s="312"/>
      <c r="J553" s="312"/>
      <c r="K553" s="289"/>
      <c r="L553" s="289"/>
      <c r="M553" s="313"/>
      <c r="N553" s="312"/>
      <c r="O553" s="30"/>
      <c r="P553" s="30"/>
    </row>
    <row r="554" spans="1:16" ht="14.7" customHeight="1">
      <c r="A554" s="289">
        <v>536</v>
      </c>
      <c r="B554" s="289"/>
      <c r="C554" s="289"/>
      <c r="D554" s="313"/>
      <c r="E554" s="289"/>
      <c r="F554" s="289"/>
      <c r="G554" s="289"/>
      <c r="H554" s="289"/>
      <c r="I554" s="312"/>
      <c r="J554" s="312"/>
      <c r="K554" s="289"/>
      <c r="L554" s="289"/>
      <c r="M554" s="313"/>
      <c r="N554" s="312"/>
      <c r="O554" s="30"/>
      <c r="P554" s="30"/>
    </row>
    <row r="555" spans="1:16" ht="14.7" customHeight="1">
      <c r="A555" s="289">
        <v>537</v>
      </c>
      <c r="B555" s="289"/>
      <c r="C555" s="289"/>
      <c r="D555" s="313"/>
      <c r="E555" s="289"/>
      <c r="F555" s="289"/>
      <c r="G555" s="289"/>
      <c r="H555" s="289"/>
      <c r="I555" s="312"/>
      <c r="J555" s="312"/>
      <c r="K555" s="289"/>
      <c r="L555" s="289"/>
      <c r="M555" s="313"/>
      <c r="N555" s="312"/>
      <c r="O555" s="30"/>
      <c r="P555" s="30"/>
    </row>
    <row r="556" spans="1:16" ht="14.7" customHeight="1">
      <c r="A556" s="289">
        <v>538</v>
      </c>
      <c r="B556" s="289"/>
      <c r="C556" s="289"/>
      <c r="D556" s="313"/>
      <c r="E556" s="289"/>
      <c r="F556" s="289"/>
      <c r="G556" s="289"/>
      <c r="H556" s="289"/>
      <c r="I556" s="312"/>
      <c r="J556" s="312"/>
      <c r="K556" s="289"/>
      <c r="L556" s="289"/>
      <c r="M556" s="313"/>
      <c r="N556" s="312"/>
      <c r="O556" s="30"/>
      <c r="P556" s="30"/>
    </row>
    <row r="557" spans="1:16" ht="14.7" customHeight="1">
      <c r="A557" s="289">
        <v>539</v>
      </c>
      <c r="B557" s="289"/>
      <c r="C557" s="289"/>
      <c r="D557" s="313"/>
      <c r="E557" s="289"/>
      <c r="F557" s="289"/>
      <c r="G557" s="289"/>
      <c r="H557" s="289"/>
      <c r="I557" s="312"/>
      <c r="J557" s="312"/>
      <c r="K557" s="289"/>
      <c r="L557" s="289"/>
      <c r="M557" s="313"/>
      <c r="N557" s="312"/>
      <c r="O557" s="30"/>
      <c r="P557" s="30"/>
    </row>
    <row r="558" spans="1:16" ht="14.7" customHeight="1">
      <c r="A558" s="289">
        <v>540</v>
      </c>
      <c r="B558" s="289"/>
      <c r="C558" s="289"/>
      <c r="D558" s="313"/>
      <c r="E558" s="289"/>
      <c r="F558" s="289"/>
      <c r="G558" s="289"/>
      <c r="H558" s="289"/>
      <c r="I558" s="312"/>
      <c r="J558" s="312"/>
      <c r="K558" s="289"/>
      <c r="L558" s="289"/>
      <c r="M558" s="313"/>
      <c r="N558" s="312"/>
      <c r="O558" s="30"/>
      <c r="P558" s="30"/>
    </row>
    <row r="559" spans="1:16" ht="14.7" customHeight="1">
      <c r="A559" s="289">
        <v>541</v>
      </c>
      <c r="B559" s="289"/>
      <c r="C559" s="289"/>
      <c r="D559" s="313"/>
      <c r="E559" s="289"/>
      <c r="F559" s="289"/>
      <c r="G559" s="289"/>
      <c r="H559" s="289"/>
      <c r="I559" s="312"/>
      <c r="J559" s="312"/>
      <c r="K559" s="289"/>
      <c r="L559" s="289"/>
      <c r="M559" s="313"/>
      <c r="N559" s="312"/>
      <c r="O559" s="30"/>
      <c r="P559" s="30"/>
    </row>
    <row r="560" spans="1:16" ht="14.7" customHeight="1">
      <c r="A560" s="289">
        <v>542</v>
      </c>
      <c r="B560" s="289"/>
      <c r="C560" s="289"/>
      <c r="D560" s="313"/>
      <c r="E560" s="289"/>
      <c r="F560" s="289"/>
      <c r="G560" s="289"/>
      <c r="H560" s="289"/>
      <c r="I560" s="312"/>
      <c r="J560" s="312"/>
      <c r="K560" s="289"/>
      <c r="L560" s="289"/>
      <c r="M560" s="313"/>
      <c r="N560" s="312"/>
      <c r="O560" s="30"/>
      <c r="P560" s="30"/>
    </row>
    <row r="561" spans="1:16" ht="14.7" customHeight="1">
      <c r="A561" s="289">
        <v>543</v>
      </c>
      <c r="B561" s="289"/>
      <c r="C561" s="289"/>
      <c r="D561" s="313"/>
      <c r="E561" s="289"/>
      <c r="F561" s="289"/>
      <c r="G561" s="289"/>
      <c r="H561" s="289"/>
      <c r="I561" s="312"/>
      <c r="J561" s="312"/>
      <c r="K561" s="289"/>
      <c r="L561" s="289"/>
      <c r="M561" s="313"/>
      <c r="N561" s="312"/>
      <c r="O561" s="30"/>
      <c r="P561" s="30"/>
    </row>
    <row r="562" spans="1:16" ht="14.7" customHeight="1">
      <c r="A562" s="289">
        <v>544</v>
      </c>
      <c r="B562" s="289"/>
      <c r="C562" s="289"/>
      <c r="D562" s="313"/>
      <c r="E562" s="289"/>
      <c r="F562" s="289"/>
      <c r="G562" s="289"/>
      <c r="H562" s="289"/>
      <c r="I562" s="312"/>
      <c r="J562" s="312"/>
      <c r="K562" s="289"/>
      <c r="L562" s="289"/>
      <c r="M562" s="313"/>
      <c r="N562" s="312"/>
      <c r="O562" s="30"/>
      <c r="P562" s="30"/>
    </row>
    <row r="563" spans="1:16" ht="14.7" customHeight="1">
      <c r="A563" s="289">
        <v>545</v>
      </c>
      <c r="B563" s="289"/>
      <c r="C563" s="289"/>
      <c r="D563" s="313"/>
      <c r="E563" s="289"/>
      <c r="F563" s="289"/>
      <c r="G563" s="289"/>
      <c r="H563" s="289"/>
      <c r="I563" s="312"/>
      <c r="J563" s="312"/>
      <c r="K563" s="289"/>
      <c r="L563" s="289"/>
      <c r="M563" s="313"/>
      <c r="N563" s="312"/>
      <c r="O563" s="30"/>
      <c r="P563" s="30"/>
    </row>
    <row r="564" spans="1:16" ht="14.7" customHeight="1">
      <c r="A564" s="289">
        <v>546</v>
      </c>
      <c r="B564" s="289"/>
      <c r="C564" s="289"/>
      <c r="D564" s="313"/>
      <c r="E564" s="289"/>
      <c r="F564" s="289"/>
      <c r="G564" s="289"/>
      <c r="H564" s="289"/>
      <c r="I564" s="312"/>
      <c r="J564" s="312"/>
      <c r="K564" s="289"/>
      <c r="L564" s="289"/>
      <c r="M564" s="313"/>
      <c r="N564" s="312"/>
      <c r="O564" s="30"/>
      <c r="P564" s="30"/>
    </row>
    <row r="565" spans="1:16" ht="14.7" customHeight="1">
      <c r="A565" s="289">
        <v>547</v>
      </c>
      <c r="B565" s="289"/>
      <c r="C565" s="289"/>
      <c r="D565" s="313"/>
      <c r="E565" s="289"/>
      <c r="F565" s="289"/>
      <c r="G565" s="289"/>
      <c r="H565" s="289"/>
      <c r="I565" s="312"/>
      <c r="J565" s="312"/>
      <c r="K565" s="289"/>
      <c r="L565" s="289"/>
      <c r="M565" s="313"/>
      <c r="N565" s="312"/>
      <c r="O565" s="30"/>
      <c r="P565" s="30"/>
    </row>
    <row r="566" spans="1:16" ht="14.7" customHeight="1">
      <c r="A566" s="289">
        <v>548</v>
      </c>
      <c r="B566" s="289"/>
      <c r="C566" s="289"/>
      <c r="D566" s="313"/>
      <c r="E566" s="289"/>
      <c r="F566" s="289"/>
      <c r="G566" s="289"/>
      <c r="H566" s="289"/>
      <c r="I566" s="312"/>
      <c r="J566" s="312"/>
      <c r="K566" s="289"/>
      <c r="L566" s="289"/>
      <c r="M566" s="313"/>
      <c r="N566" s="312"/>
      <c r="O566" s="30"/>
      <c r="P566" s="30"/>
    </row>
    <row r="567" spans="1:16" ht="14.7" customHeight="1">
      <c r="A567" s="289">
        <v>549</v>
      </c>
      <c r="B567" s="289"/>
      <c r="C567" s="289"/>
      <c r="D567" s="313"/>
      <c r="E567" s="289"/>
      <c r="F567" s="289"/>
      <c r="G567" s="289"/>
      <c r="H567" s="289"/>
      <c r="I567" s="312"/>
      <c r="J567" s="312"/>
      <c r="K567" s="289"/>
      <c r="L567" s="289"/>
      <c r="M567" s="313"/>
      <c r="N567" s="312"/>
      <c r="O567" s="30"/>
      <c r="P567" s="30"/>
    </row>
    <row r="568" spans="1:16" ht="14.7" customHeight="1">
      <c r="A568" s="289">
        <v>550</v>
      </c>
      <c r="B568" s="289"/>
      <c r="C568" s="289"/>
      <c r="D568" s="313"/>
      <c r="E568" s="289"/>
      <c r="F568" s="289"/>
      <c r="G568" s="289"/>
      <c r="H568" s="289"/>
      <c r="I568" s="312"/>
      <c r="J568" s="312"/>
      <c r="K568" s="289"/>
      <c r="L568" s="289"/>
      <c r="M568" s="313"/>
      <c r="N568" s="312"/>
      <c r="O568" s="30"/>
      <c r="P568" s="30"/>
    </row>
    <row r="569" spans="1:16" ht="14.7" customHeight="1">
      <c r="A569" s="289">
        <v>551</v>
      </c>
      <c r="B569" s="289"/>
      <c r="C569" s="289"/>
      <c r="D569" s="313"/>
      <c r="E569" s="289"/>
      <c r="F569" s="289"/>
      <c r="G569" s="289"/>
      <c r="H569" s="289"/>
      <c r="I569" s="312"/>
      <c r="J569" s="312"/>
      <c r="K569" s="289"/>
      <c r="L569" s="289"/>
      <c r="M569" s="313"/>
      <c r="N569" s="312"/>
      <c r="O569" s="30"/>
      <c r="P569" s="30"/>
    </row>
    <row r="570" spans="1:16" ht="14.7" customHeight="1">
      <c r="A570" s="289">
        <v>552</v>
      </c>
      <c r="B570" s="289"/>
      <c r="C570" s="289"/>
      <c r="D570" s="313"/>
      <c r="E570" s="289"/>
      <c r="F570" s="289"/>
      <c r="G570" s="289"/>
      <c r="H570" s="289"/>
      <c r="I570" s="312"/>
      <c r="J570" s="312"/>
      <c r="K570" s="289"/>
      <c r="L570" s="289"/>
      <c r="M570" s="313"/>
      <c r="N570" s="312"/>
      <c r="O570" s="30"/>
      <c r="P570" s="30"/>
    </row>
    <row r="571" spans="1:16" ht="14.7" customHeight="1">
      <c r="A571" s="289">
        <v>553</v>
      </c>
      <c r="B571" s="289"/>
      <c r="C571" s="289"/>
      <c r="D571" s="313"/>
      <c r="E571" s="289"/>
      <c r="F571" s="289"/>
      <c r="G571" s="289"/>
      <c r="H571" s="289"/>
      <c r="I571" s="312"/>
      <c r="J571" s="312"/>
      <c r="K571" s="289"/>
      <c r="L571" s="289"/>
      <c r="M571" s="313"/>
      <c r="N571" s="312"/>
      <c r="O571" s="30"/>
      <c r="P571" s="30"/>
    </row>
    <row r="572" spans="1:16" ht="14.7" customHeight="1">
      <c r="A572" s="289">
        <v>554</v>
      </c>
      <c r="B572" s="289"/>
      <c r="C572" s="289"/>
      <c r="D572" s="313"/>
      <c r="E572" s="289"/>
      <c r="F572" s="289"/>
      <c r="G572" s="289"/>
      <c r="H572" s="289"/>
      <c r="I572" s="312"/>
      <c r="J572" s="312"/>
      <c r="K572" s="289"/>
      <c r="L572" s="289"/>
      <c r="M572" s="313"/>
      <c r="N572" s="312"/>
      <c r="O572" s="30"/>
      <c r="P572" s="30"/>
    </row>
    <row r="573" spans="1:16" ht="14.7" customHeight="1">
      <c r="A573" s="289">
        <v>555</v>
      </c>
      <c r="B573" s="289"/>
      <c r="C573" s="289"/>
      <c r="D573" s="313"/>
      <c r="E573" s="289"/>
      <c r="F573" s="289"/>
      <c r="G573" s="289"/>
      <c r="H573" s="289"/>
      <c r="I573" s="312"/>
      <c r="J573" s="312"/>
      <c r="K573" s="289"/>
      <c r="L573" s="289"/>
      <c r="M573" s="313"/>
      <c r="N573" s="312"/>
      <c r="O573" s="30"/>
      <c r="P573" s="30"/>
    </row>
    <row r="574" spans="1:16" ht="14.7" customHeight="1">
      <c r="A574" s="289">
        <v>556</v>
      </c>
      <c r="B574" s="289"/>
      <c r="C574" s="289"/>
      <c r="D574" s="313"/>
      <c r="E574" s="289"/>
      <c r="F574" s="289"/>
      <c r="G574" s="289"/>
      <c r="H574" s="289"/>
      <c r="I574" s="312"/>
      <c r="J574" s="312"/>
      <c r="K574" s="289"/>
      <c r="L574" s="289"/>
      <c r="M574" s="313"/>
      <c r="N574" s="312"/>
      <c r="O574" s="30"/>
      <c r="P574" s="30"/>
    </row>
    <row r="575" spans="1:16" ht="14.7" customHeight="1">
      <c r="A575" s="289">
        <v>557</v>
      </c>
      <c r="B575" s="289"/>
      <c r="C575" s="289"/>
      <c r="D575" s="313"/>
      <c r="E575" s="289"/>
      <c r="F575" s="289"/>
      <c r="G575" s="289"/>
      <c r="H575" s="289"/>
      <c r="I575" s="312"/>
      <c r="J575" s="312"/>
      <c r="K575" s="289"/>
      <c r="L575" s="289"/>
      <c r="M575" s="313"/>
      <c r="N575" s="312"/>
      <c r="O575" s="30"/>
      <c r="P575" s="30"/>
    </row>
    <row r="576" spans="1:16" ht="14.7" customHeight="1">
      <c r="A576" s="289">
        <v>558</v>
      </c>
      <c r="B576" s="289"/>
      <c r="C576" s="289"/>
      <c r="D576" s="313"/>
      <c r="E576" s="289"/>
      <c r="F576" s="289"/>
      <c r="G576" s="289"/>
      <c r="H576" s="289"/>
      <c r="I576" s="312"/>
      <c r="J576" s="312"/>
      <c r="K576" s="289"/>
      <c r="L576" s="289"/>
      <c r="M576" s="313"/>
      <c r="N576" s="312"/>
      <c r="O576" s="30"/>
      <c r="P576" s="30"/>
    </row>
    <row r="577" spans="1:16" ht="14.7" customHeight="1">
      <c r="A577" s="289">
        <v>559</v>
      </c>
      <c r="B577" s="289"/>
      <c r="C577" s="289"/>
      <c r="D577" s="313"/>
      <c r="E577" s="289"/>
      <c r="F577" s="289"/>
      <c r="G577" s="289"/>
      <c r="H577" s="289"/>
      <c r="I577" s="312"/>
      <c r="J577" s="312"/>
      <c r="K577" s="289"/>
      <c r="L577" s="289"/>
      <c r="M577" s="313"/>
      <c r="N577" s="312"/>
      <c r="O577" s="30"/>
      <c r="P577" s="30"/>
    </row>
    <row r="578" spans="1:16" ht="14.7" customHeight="1">
      <c r="A578" s="289">
        <v>560</v>
      </c>
      <c r="B578" s="289"/>
      <c r="C578" s="289"/>
      <c r="D578" s="313"/>
      <c r="E578" s="289"/>
      <c r="F578" s="289"/>
      <c r="G578" s="289"/>
      <c r="H578" s="289"/>
      <c r="I578" s="312"/>
      <c r="J578" s="312"/>
      <c r="K578" s="289"/>
      <c r="L578" s="289"/>
      <c r="M578" s="313"/>
      <c r="N578" s="312"/>
      <c r="O578" s="30"/>
      <c r="P578" s="30"/>
    </row>
    <row r="579" spans="1:16" ht="14.7" customHeight="1">
      <c r="A579" s="289">
        <v>561</v>
      </c>
      <c r="B579" s="289"/>
      <c r="C579" s="289"/>
      <c r="D579" s="313"/>
      <c r="E579" s="289"/>
      <c r="F579" s="289"/>
      <c r="G579" s="289"/>
      <c r="H579" s="289"/>
      <c r="I579" s="312"/>
      <c r="J579" s="312"/>
      <c r="K579" s="289"/>
      <c r="L579" s="289"/>
      <c r="M579" s="313"/>
      <c r="N579" s="312"/>
      <c r="O579" s="30"/>
      <c r="P579" s="30"/>
    </row>
    <row r="580" spans="1:16" ht="14.7" customHeight="1">
      <c r="A580" s="289">
        <v>562</v>
      </c>
      <c r="B580" s="289"/>
      <c r="C580" s="289"/>
      <c r="D580" s="313"/>
      <c r="E580" s="289"/>
      <c r="F580" s="289"/>
      <c r="G580" s="289"/>
      <c r="H580" s="289"/>
      <c r="I580" s="312"/>
      <c r="J580" s="312"/>
      <c r="K580" s="289"/>
      <c r="L580" s="289"/>
      <c r="M580" s="313"/>
      <c r="N580" s="312"/>
      <c r="O580" s="30"/>
      <c r="P580" s="30"/>
    </row>
    <row r="581" spans="1:16" ht="14.7" customHeight="1">
      <c r="A581" s="289">
        <v>563</v>
      </c>
      <c r="B581" s="289"/>
      <c r="C581" s="289"/>
      <c r="D581" s="313"/>
      <c r="E581" s="289"/>
      <c r="F581" s="289"/>
      <c r="G581" s="289"/>
      <c r="H581" s="289"/>
      <c r="I581" s="312"/>
      <c r="J581" s="312"/>
      <c r="K581" s="289"/>
      <c r="L581" s="289"/>
      <c r="M581" s="313"/>
      <c r="N581" s="312"/>
      <c r="O581" s="30"/>
      <c r="P581" s="30"/>
    </row>
    <row r="582" spans="1:16" ht="14.7" customHeight="1">
      <c r="A582" s="289">
        <v>564</v>
      </c>
      <c r="B582" s="289"/>
      <c r="C582" s="289"/>
      <c r="D582" s="313"/>
      <c r="E582" s="289"/>
      <c r="F582" s="289"/>
      <c r="G582" s="289"/>
      <c r="H582" s="289"/>
      <c r="I582" s="312"/>
      <c r="J582" s="312"/>
      <c r="K582" s="289"/>
      <c r="L582" s="289"/>
      <c r="M582" s="313"/>
      <c r="N582" s="312"/>
      <c r="O582" s="30"/>
      <c r="P582" s="30"/>
    </row>
    <row r="583" spans="1:16" ht="14.7" customHeight="1">
      <c r="A583" s="289">
        <v>565</v>
      </c>
      <c r="B583" s="289"/>
      <c r="C583" s="289"/>
      <c r="D583" s="313"/>
      <c r="E583" s="289"/>
      <c r="F583" s="289"/>
      <c r="G583" s="289"/>
      <c r="H583" s="289"/>
      <c r="I583" s="312"/>
      <c r="J583" s="312"/>
      <c r="K583" s="289"/>
      <c r="L583" s="289"/>
      <c r="M583" s="313"/>
      <c r="N583" s="312"/>
      <c r="O583" s="30"/>
      <c r="P583" s="30"/>
    </row>
    <row r="584" spans="1:16" ht="14.7" customHeight="1">
      <c r="A584" s="289">
        <v>566</v>
      </c>
      <c r="B584" s="289"/>
      <c r="C584" s="289"/>
      <c r="D584" s="313"/>
      <c r="E584" s="289"/>
      <c r="F584" s="289"/>
      <c r="G584" s="289"/>
      <c r="H584" s="289"/>
      <c r="I584" s="312"/>
      <c r="J584" s="312"/>
      <c r="K584" s="289"/>
      <c r="L584" s="289"/>
      <c r="M584" s="313"/>
      <c r="N584" s="312"/>
      <c r="O584" s="30"/>
      <c r="P584" s="30"/>
    </row>
    <row r="585" spans="1:16" ht="14.7" customHeight="1">
      <c r="A585" s="289">
        <v>567</v>
      </c>
      <c r="B585" s="289"/>
      <c r="C585" s="289"/>
      <c r="D585" s="313"/>
      <c r="E585" s="289"/>
      <c r="F585" s="289"/>
      <c r="G585" s="289"/>
      <c r="H585" s="289"/>
      <c r="I585" s="312"/>
      <c r="J585" s="312"/>
      <c r="K585" s="289"/>
      <c r="L585" s="289"/>
      <c r="M585" s="313"/>
      <c r="N585" s="312"/>
      <c r="O585" s="30"/>
      <c r="P585" s="30"/>
    </row>
    <row r="586" spans="1:16" ht="14.7" customHeight="1">
      <c r="A586" s="289">
        <v>568</v>
      </c>
      <c r="B586" s="289"/>
      <c r="C586" s="289"/>
      <c r="D586" s="313"/>
      <c r="E586" s="289"/>
      <c r="F586" s="289"/>
      <c r="G586" s="289"/>
      <c r="H586" s="289"/>
      <c r="I586" s="312"/>
      <c r="J586" s="312"/>
      <c r="K586" s="289"/>
      <c r="L586" s="289"/>
      <c r="M586" s="313"/>
      <c r="N586" s="312"/>
      <c r="O586" s="30"/>
      <c r="P586" s="30"/>
    </row>
    <row r="587" spans="1:16" ht="14.7" customHeight="1">
      <c r="A587" s="289">
        <v>569</v>
      </c>
      <c r="B587" s="289"/>
      <c r="C587" s="289"/>
      <c r="D587" s="313"/>
      <c r="E587" s="289"/>
      <c r="F587" s="289"/>
      <c r="G587" s="289"/>
      <c r="H587" s="289"/>
      <c r="I587" s="312"/>
      <c r="J587" s="312"/>
      <c r="K587" s="289"/>
      <c r="L587" s="289"/>
      <c r="M587" s="313"/>
      <c r="N587" s="312"/>
      <c r="O587" s="30"/>
      <c r="P587" s="30"/>
    </row>
    <row r="588" spans="1:16" ht="14.7" customHeight="1">
      <c r="A588" s="289">
        <v>570</v>
      </c>
      <c r="B588" s="289"/>
      <c r="C588" s="289"/>
      <c r="D588" s="313"/>
      <c r="E588" s="289"/>
      <c r="F588" s="289"/>
      <c r="G588" s="289"/>
      <c r="H588" s="289"/>
      <c r="I588" s="312"/>
      <c r="J588" s="312"/>
      <c r="K588" s="289"/>
      <c r="L588" s="289"/>
      <c r="M588" s="313"/>
      <c r="N588" s="312"/>
      <c r="O588" s="30"/>
      <c r="P588" s="30"/>
    </row>
    <row r="589" spans="1:16" ht="14.7" customHeight="1">
      <c r="A589" s="289">
        <v>571</v>
      </c>
      <c r="B589" s="289"/>
      <c r="C589" s="289"/>
      <c r="D589" s="313"/>
      <c r="E589" s="289"/>
      <c r="F589" s="289"/>
      <c r="G589" s="289"/>
      <c r="H589" s="289"/>
      <c r="I589" s="312"/>
      <c r="J589" s="312"/>
      <c r="K589" s="289"/>
      <c r="L589" s="289"/>
      <c r="M589" s="313"/>
      <c r="N589" s="312"/>
      <c r="O589" s="30"/>
      <c r="P589" s="30"/>
    </row>
    <row r="590" spans="1:16" ht="14.7" customHeight="1">
      <c r="A590" s="289">
        <v>572</v>
      </c>
      <c r="B590" s="289"/>
      <c r="C590" s="289"/>
      <c r="D590" s="313"/>
      <c r="E590" s="289"/>
      <c r="F590" s="289"/>
      <c r="G590" s="289"/>
      <c r="H590" s="289"/>
      <c r="I590" s="312"/>
      <c r="J590" s="312"/>
      <c r="K590" s="289"/>
      <c r="L590" s="289"/>
      <c r="M590" s="313"/>
      <c r="N590" s="312"/>
      <c r="O590" s="30"/>
      <c r="P590" s="30"/>
    </row>
    <row r="591" spans="1:16" ht="14.7" customHeight="1">
      <c r="A591" s="289">
        <v>573</v>
      </c>
      <c r="B591" s="289"/>
      <c r="C591" s="289"/>
      <c r="D591" s="313"/>
      <c r="E591" s="289"/>
      <c r="F591" s="289"/>
      <c r="G591" s="289"/>
      <c r="H591" s="289"/>
      <c r="I591" s="312"/>
      <c r="J591" s="312"/>
      <c r="K591" s="289"/>
      <c r="L591" s="289"/>
      <c r="M591" s="313"/>
      <c r="N591" s="312"/>
      <c r="O591" s="30"/>
      <c r="P591" s="30"/>
    </row>
    <row r="592" spans="1:16" ht="14.7" customHeight="1">
      <c r="A592" s="289">
        <v>574</v>
      </c>
      <c r="B592" s="289"/>
      <c r="C592" s="289"/>
      <c r="D592" s="313"/>
      <c r="E592" s="289"/>
      <c r="F592" s="289"/>
      <c r="G592" s="289"/>
      <c r="H592" s="289"/>
      <c r="I592" s="312"/>
      <c r="J592" s="312"/>
      <c r="K592" s="289"/>
      <c r="L592" s="289"/>
      <c r="M592" s="313"/>
      <c r="N592" s="312"/>
      <c r="O592" s="30"/>
      <c r="P592" s="30"/>
    </row>
    <row r="593" spans="1:16" ht="14.7" customHeight="1">
      <c r="A593" s="289">
        <v>575</v>
      </c>
      <c r="B593" s="289"/>
      <c r="C593" s="289"/>
      <c r="D593" s="313"/>
      <c r="E593" s="289"/>
      <c r="F593" s="289"/>
      <c r="G593" s="289"/>
      <c r="H593" s="289"/>
      <c r="I593" s="312"/>
      <c r="J593" s="312"/>
      <c r="K593" s="289"/>
      <c r="L593" s="289"/>
      <c r="M593" s="313"/>
      <c r="N593" s="312"/>
      <c r="O593" s="30"/>
      <c r="P593" s="30"/>
    </row>
    <row r="594" spans="1:16" ht="14.7" customHeight="1">
      <c r="A594" s="289">
        <v>576</v>
      </c>
      <c r="B594" s="289"/>
      <c r="C594" s="289"/>
      <c r="D594" s="313"/>
      <c r="E594" s="289"/>
      <c r="F594" s="289"/>
      <c r="G594" s="289"/>
      <c r="H594" s="289"/>
      <c r="I594" s="312"/>
      <c r="J594" s="312"/>
      <c r="K594" s="289"/>
      <c r="L594" s="289"/>
      <c r="M594" s="313"/>
      <c r="N594" s="312"/>
      <c r="O594" s="30"/>
      <c r="P594" s="30"/>
    </row>
    <row r="595" spans="1:16" ht="14.7" customHeight="1">
      <c r="A595" s="289">
        <v>577</v>
      </c>
      <c r="B595" s="289"/>
      <c r="C595" s="289"/>
      <c r="D595" s="313"/>
      <c r="E595" s="289"/>
      <c r="F595" s="289"/>
      <c r="G595" s="289"/>
      <c r="H595" s="289"/>
      <c r="I595" s="312"/>
      <c r="J595" s="312"/>
      <c r="K595" s="289"/>
      <c r="L595" s="289"/>
      <c r="M595" s="313"/>
      <c r="N595" s="312"/>
      <c r="O595" s="30"/>
      <c r="P595" s="30"/>
    </row>
    <row r="596" spans="1:16" ht="14.7" customHeight="1">
      <c r="A596" s="289">
        <v>578</v>
      </c>
      <c r="B596" s="289"/>
      <c r="C596" s="289"/>
      <c r="D596" s="313"/>
      <c r="E596" s="289"/>
      <c r="F596" s="289"/>
      <c r="G596" s="289"/>
      <c r="H596" s="289"/>
      <c r="I596" s="312"/>
      <c r="J596" s="312"/>
      <c r="K596" s="289"/>
      <c r="L596" s="289"/>
      <c r="M596" s="313"/>
      <c r="N596" s="312"/>
      <c r="O596" s="30"/>
      <c r="P596" s="30"/>
    </row>
    <row r="597" spans="1:16" ht="14.7" customHeight="1">
      <c r="A597" s="289">
        <v>579</v>
      </c>
      <c r="B597" s="289"/>
      <c r="C597" s="289"/>
      <c r="D597" s="313"/>
      <c r="E597" s="289"/>
      <c r="F597" s="289"/>
      <c r="G597" s="289"/>
      <c r="H597" s="289"/>
      <c r="I597" s="312"/>
      <c r="J597" s="312"/>
      <c r="K597" s="289"/>
      <c r="L597" s="289"/>
      <c r="M597" s="313"/>
      <c r="N597" s="312"/>
      <c r="O597" s="30"/>
      <c r="P597" s="30"/>
    </row>
    <row r="598" spans="1:16" ht="14.7" customHeight="1">
      <c r="A598" s="289">
        <v>580</v>
      </c>
      <c r="B598" s="289"/>
      <c r="C598" s="289"/>
      <c r="D598" s="313"/>
      <c r="E598" s="289"/>
      <c r="F598" s="289"/>
      <c r="G598" s="289"/>
      <c r="H598" s="289"/>
      <c r="I598" s="312"/>
      <c r="J598" s="312"/>
      <c r="K598" s="289"/>
      <c r="L598" s="289"/>
      <c r="M598" s="313"/>
      <c r="N598" s="312"/>
      <c r="O598" s="30"/>
      <c r="P598" s="30"/>
    </row>
    <row r="599" spans="1:16" ht="14.7" customHeight="1">
      <c r="A599" s="289">
        <v>581</v>
      </c>
      <c r="B599" s="289"/>
      <c r="C599" s="289"/>
      <c r="D599" s="313"/>
      <c r="E599" s="289"/>
      <c r="F599" s="289"/>
      <c r="G599" s="289"/>
      <c r="H599" s="289"/>
      <c r="I599" s="312"/>
      <c r="J599" s="312"/>
      <c r="K599" s="289"/>
      <c r="L599" s="289"/>
      <c r="M599" s="313"/>
      <c r="N599" s="312"/>
      <c r="O599" s="30"/>
      <c r="P599" s="30"/>
    </row>
    <row r="600" spans="1:16" ht="14.7" customHeight="1">
      <c r="A600" s="289">
        <v>582</v>
      </c>
      <c r="B600" s="289"/>
      <c r="C600" s="289"/>
      <c r="D600" s="313"/>
      <c r="E600" s="289"/>
      <c r="F600" s="289"/>
      <c r="G600" s="289"/>
      <c r="H600" s="289"/>
      <c r="I600" s="312"/>
      <c r="J600" s="312"/>
      <c r="K600" s="289"/>
      <c r="L600" s="289"/>
      <c r="M600" s="313"/>
      <c r="N600" s="312"/>
      <c r="O600" s="30"/>
      <c r="P600" s="30"/>
    </row>
    <row r="601" spans="1:16" ht="14.7" customHeight="1">
      <c r="A601" s="289">
        <v>583</v>
      </c>
      <c r="B601" s="289"/>
      <c r="C601" s="289"/>
      <c r="D601" s="313"/>
      <c r="E601" s="289"/>
      <c r="F601" s="289"/>
      <c r="G601" s="289"/>
      <c r="H601" s="289"/>
      <c r="I601" s="312"/>
      <c r="J601" s="312"/>
      <c r="K601" s="289"/>
      <c r="L601" s="289"/>
      <c r="M601" s="313"/>
      <c r="N601" s="312"/>
      <c r="O601" s="30"/>
      <c r="P601" s="30"/>
    </row>
    <row r="602" spans="1:16" ht="14.7" customHeight="1">
      <c r="A602" s="289">
        <v>584</v>
      </c>
      <c r="B602" s="289"/>
      <c r="C602" s="289"/>
      <c r="D602" s="313"/>
      <c r="E602" s="289"/>
      <c r="F602" s="289"/>
      <c r="G602" s="289"/>
      <c r="H602" s="289"/>
      <c r="I602" s="312"/>
      <c r="J602" s="312"/>
      <c r="K602" s="289"/>
      <c r="L602" s="289"/>
      <c r="M602" s="313"/>
      <c r="N602" s="312"/>
      <c r="O602" s="30"/>
      <c r="P602" s="30"/>
    </row>
    <row r="603" spans="1:16" ht="14.7" customHeight="1">
      <c r="A603" s="289">
        <v>585</v>
      </c>
      <c r="B603" s="289"/>
      <c r="C603" s="289"/>
      <c r="D603" s="313"/>
      <c r="E603" s="289"/>
      <c r="F603" s="289"/>
      <c r="G603" s="289"/>
      <c r="H603" s="289"/>
      <c r="I603" s="312"/>
      <c r="J603" s="312"/>
      <c r="K603" s="289"/>
      <c r="L603" s="289"/>
      <c r="M603" s="313"/>
      <c r="N603" s="312"/>
      <c r="O603" s="30"/>
      <c r="P603" s="30"/>
    </row>
    <row r="604" spans="1:16" ht="14.7" customHeight="1">
      <c r="A604" s="289">
        <v>586</v>
      </c>
      <c r="B604" s="289"/>
      <c r="C604" s="289"/>
      <c r="D604" s="313"/>
      <c r="E604" s="289"/>
      <c r="F604" s="289"/>
      <c r="G604" s="289"/>
      <c r="H604" s="289"/>
      <c r="I604" s="312"/>
      <c r="J604" s="312"/>
      <c r="K604" s="289"/>
      <c r="L604" s="289"/>
      <c r="M604" s="313"/>
      <c r="N604" s="312"/>
      <c r="O604" s="30"/>
      <c r="P604" s="30"/>
    </row>
    <row r="605" spans="1:16" ht="14.7" customHeight="1">
      <c r="A605" s="289">
        <v>587</v>
      </c>
      <c r="B605" s="289"/>
      <c r="C605" s="289"/>
      <c r="D605" s="313"/>
      <c r="E605" s="289"/>
      <c r="F605" s="289"/>
      <c r="G605" s="289"/>
      <c r="H605" s="289"/>
      <c r="I605" s="312"/>
      <c r="J605" s="312"/>
      <c r="K605" s="289"/>
      <c r="L605" s="289"/>
      <c r="M605" s="313"/>
      <c r="N605" s="312"/>
      <c r="O605" s="30"/>
      <c r="P605" s="30"/>
    </row>
    <row r="606" spans="1:16" ht="14.7" customHeight="1">
      <c r="A606" s="289">
        <v>588</v>
      </c>
      <c r="B606" s="289"/>
      <c r="C606" s="289"/>
      <c r="D606" s="313"/>
      <c r="E606" s="289"/>
      <c r="F606" s="289"/>
      <c r="G606" s="289"/>
      <c r="H606" s="289"/>
      <c r="I606" s="312"/>
      <c r="J606" s="312"/>
      <c r="K606" s="289"/>
      <c r="L606" s="289"/>
      <c r="M606" s="313"/>
      <c r="N606" s="312"/>
      <c r="O606" s="30"/>
      <c r="P606" s="30"/>
    </row>
    <row r="607" spans="1:16" ht="14.7" customHeight="1">
      <c r="A607" s="289">
        <v>589</v>
      </c>
      <c r="B607" s="289"/>
      <c r="C607" s="289"/>
      <c r="D607" s="313"/>
      <c r="E607" s="289"/>
      <c r="F607" s="289"/>
      <c r="G607" s="289"/>
      <c r="H607" s="289"/>
      <c r="I607" s="312"/>
      <c r="J607" s="312"/>
      <c r="K607" s="289"/>
      <c r="L607" s="289"/>
      <c r="M607" s="313"/>
      <c r="N607" s="312"/>
      <c r="O607" s="30"/>
      <c r="P607" s="30"/>
    </row>
    <row r="608" spans="1:16" ht="14.7" customHeight="1">
      <c r="A608" s="289">
        <v>590</v>
      </c>
      <c r="B608" s="289"/>
      <c r="C608" s="289"/>
      <c r="D608" s="313"/>
      <c r="E608" s="289"/>
      <c r="F608" s="289"/>
      <c r="G608" s="289"/>
      <c r="H608" s="289"/>
      <c r="I608" s="312"/>
      <c r="J608" s="312"/>
      <c r="K608" s="289"/>
      <c r="L608" s="289"/>
      <c r="M608" s="313"/>
      <c r="N608" s="312"/>
      <c r="O608" s="30"/>
      <c r="P608" s="30"/>
    </row>
    <row r="609" spans="1:16" ht="14.7" customHeight="1">
      <c r="A609" s="289">
        <v>591</v>
      </c>
      <c r="B609" s="289"/>
      <c r="C609" s="289"/>
      <c r="D609" s="313"/>
      <c r="E609" s="289"/>
      <c r="F609" s="289"/>
      <c r="G609" s="289"/>
      <c r="H609" s="289"/>
      <c r="I609" s="312"/>
      <c r="J609" s="312"/>
      <c r="K609" s="289"/>
      <c r="L609" s="289"/>
      <c r="M609" s="313"/>
      <c r="N609" s="312"/>
      <c r="O609" s="30"/>
      <c r="P609" s="30"/>
    </row>
    <row r="610" spans="1:16" ht="14.7" customHeight="1">
      <c r="A610" s="289">
        <v>592</v>
      </c>
      <c r="B610" s="289"/>
      <c r="C610" s="289"/>
      <c r="D610" s="313"/>
      <c r="E610" s="289"/>
      <c r="F610" s="289"/>
      <c r="G610" s="289"/>
      <c r="H610" s="289"/>
      <c r="I610" s="312"/>
      <c r="J610" s="312"/>
      <c r="K610" s="289"/>
      <c r="L610" s="289"/>
      <c r="M610" s="313"/>
      <c r="N610" s="312"/>
      <c r="O610" s="30"/>
      <c r="P610" s="30"/>
    </row>
    <row r="611" spans="1:16" ht="14.7" customHeight="1">
      <c r="A611" s="289">
        <v>593</v>
      </c>
      <c r="B611" s="289"/>
      <c r="C611" s="289"/>
      <c r="D611" s="313"/>
      <c r="E611" s="289"/>
      <c r="F611" s="289"/>
      <c r="G611" s="289"/>
      <c r="H611" s="289"/>
      <c r="I611" s="312"/>
      <c r="J611" s="312"/>
      <c r="K611" s="289"/>
      <c r="L611" s="289"/>
      <c r="M611" s="313"/>
      <c r="N611" s="312"/>
      <c r="O611" s="30"/>
      <c r="P611" s="30"/>
    </row>
    <row r="612" spans="1:16" ht="14.7" customHeight="1">
      <c r="A612" s="289">
        <v>594</v>
      </c>
      <c r="B612" s="289"/>
      <c r="C612" s="289"/>
      <c r="D612" s="313"/>
      <c r="E612" s="289"/>
      <c r="F612" s="289"/>
      <c r="G612" s="289"/>
      <c r="H612" s="289"/>
      <c r="I612" s="312"/>
      <c r="J612" s="312"/>
      <c r="K612" s="289"/>
      <c r="L612" s="289"/>
      <c r="M612" s="313"/>
      <c r="N612" s="312"/>
      <c r="O612" s="30"/>
      <c r="P612" s="30"/>
    </row>
    <row r="613" spans="1:16" ht="14.7" customHeight="1">
      <c r="A613" s="289">
        <v>595</v>
      </c>
      <c r="B613" s="289"/>
      <c r="C613" s="289"/>
      <c r="D613" s="313"/>
      <c r="E613" s="289"/>
      <c r="F613" s="289"/>
      <c r="G613" s="289"/>
      <c r="H613" s="289"/>
      <c r="I613" s="312"/>
      <c r="J613" s="312"/>
      <c r="K613" s="289"/>
      <c r="L613" s="289"/>
      <c r="M613" s="313"/>
      <c r="N613" s="312"/>
      <c r="O613" s="30"/>
      <c r="P613" s="30"/>
    </row>
    <row r="614" spans="1:16" ht="14.7" customHeight="1">
      <c r="A614" s="289">
        <v>596</v>
      </c>
      <c r="B614" s="289"/>
      <c r="C614" s="289"/>
      <c r="D614" s="313"/>
      <c r="E614" s="289"/>
      <c r="F614" s="289"/>
      <c r="G614" s="289"/>
      <c r="H614" s="289"/>
      <c r="I614" s="312"/>
      <c r="J614" s="312"/>
      <c r="K614" s="289"/>
      <c r="L614" s="289"/>
      <c r="M614" s="313"/>
      <c r="N614" s="312"/>
      <c r="O614" s="30"/>
      <c r="P614" s="30"/>
    </row>
    <row r="615" spans="1:16" ht="14.7" customHeight="1">
      <c r="A615" s="289">
        <v>597</v>
      </c>
      <c r="B615" s="289"/>
      <c r="C615" s="289"/>
      <c r="D615" s="313"/>
      <c r="E615" s="289"/>
      <c r="F615" s="289"/>
      <c r="G615" s="289"/>
      <c r="H615" s="289"/>
      <c r="I615" s="312"/>
      <c r="J615" s="312"/>
      <c r="K615" s="289"/>
      <c r="L615" s="289"/>
      <c r="M615" s="313"/>
      <c r="N615" s="312"/>
      <c r="O615" s="30"/>
      <c r="P615" s="30"/>
    </row>
    <row r="616" spans="1:16" ht="14.7" customHeight="1">
      <c r="A616" s="289">
        <v>598</v>
      </c>
      <c r="B616" s="289"/>
      <c r="C616" s="289"/>
      <c r="D616" s="313"/>
      <c r="E616" s="289"/>
      <c r="F616" s="289"/>
      <c r="G616" s="289"/>
      <c r="H616" s="289"/>
      <c r="I616" s="312"/>
      <c r="J616" s="312"/>
      <c r="K616" s="289"/>
      <c r="L616" s="289"/>
      <c r="M616" s="313"/>
      <c r="N616" s="312"/>
      <c r="O616" s="30"/>
      <c r="P616" s="30"/>
    </row>
    <row r="617" spans="1:16" ht="14.7" customHeight="1">
      <c r="A617" s="289">
        <v>599</v>
      </c>
      <c r="B617" s="289"/>
      <c r="C617" s="289"/>
      <c r="D617" s="313"/>
      <c r="E617" s="289"/>
      <c r="F617" s="289"/>
      <c r="G617" s="289"/>
      <c r="H617" s="289"/>
      <c r="I617" s="312"/>
      <c r="J617" s="312"/>
      <c r="K617" s="289"/>
      <c r="L617" s="289"/>
      <c r="M617" s="313"/>
      <c r="N617" s="312"/>
      <c r="O617" s="30"/>
      <c r="P617" s="30"/>
    </row>
    <row r="618" spans="1:16" ht="14.7" customHeight="1">
      <c r="A618" s="289">
        <v>600</v>
      </c>
      <c r="B618" s="289"/>
      <c r="C618" s="289"/>
      <c r="D618" s="313"/>
      <c r="E618" s="289"/>
      <c r="F618" s="289"/>
      <c r="G618" s="289"/>
      <c r="H618" s="289"/>
      <c r="I618" s="312"/>
      <c r="J618" s="312"/>
      <c r="K618" s="289"/>
      <c r="L618" s="289"/>
      <c r="M618" s="313"/>
      <c r="N618" s="312"/>
      <c r="O618" s="30"/>
      <c r="P618" s="30"/>
    </row>
    <row r="619" spans="1:16" ht="14.7" customHeight="1">
      <c r="A619" s="289">
        <v>601</v>
      </c>
      <c r="B619" s="289"/>
      <c r="C619" s="289"/>
      <c r="D619" s="313"/>
      <c r="E619" s="289"/>
      <c r="F619" s="289"/>
      <c r="G619" s="289"/>
      <c r="H619" s="289"/>
      <c r="I619" s="312"/>
      <c r="J619" s="312"/>
      <c r="K619" s="289"/>
      <c r="L619" s="289"/>
      <c r="M619" s="313"/>
      <c r="N619" s="312"/>
      <c r="O619" s="30"/>
      <c r="P619" s="30"/>
    </row>
    <row r="620" spans="1:16" ht="14.7" customHeight="1">
      <c r="A620" s="289">
        <v>602</v>
      </c>
      <c r="B620" s="289"/>
      <c r="C620" s="289"/>
      <c r="D620" s="313"/>
      <c r="E620" s="289"/>
      <c r="F620" s="289"/>
      <c r="G620" s="289"/>
      <c r="H620" s="289"/>
      <c r="I620" s="312"/>
      <c r="J620" s="312"/>
      <c r="K620" s="289"/>
      <c r="L620" s="289"/>
      <c r="M620" s="313"/>
      <c r="N620" s="312"/>
      <c r="O620" s="30"/>
      <c r="P620" s="30"/>
    </row>
    <row r="621" spans="1:16" ht="14.7" customHeight="1">
      <c r="A621" s="289">
        <v>603</v>
      </c>
      <c r="B621" s="289"/>
      <c r="C621" s="289"/>
      <c r="D621" s="313"/>
      <c r="E621" s="289"/>
      <c r="F621" s="289"/>
      <c r="G621" s="289"/>
      <c r="H621" s="289"/>
      <c r="I621" s="312"/>
      <c r="J621" s="312"/>
      <c r="K621" s="289"/>
      <c r="L621" s="289"/>
      <c r="M621" s="313"/>
      <c r="N621" s="312"/>
      <c r="O621" s="30"/>
      <c r="P621" s="30"/>
    </row>
    <row r="622" spans="1:16" ht="14.7" customHeight="1">
      <c r="A622" s="289">
        <v>604</v>
      </c>
      <c r="B622" s="289"/>
      <c r="C622" s="289"/>
      <c r="D622" s="313"/>
      <c r="E622" s="289"/>
      <c r="F622" s="289"/>
      <c r="G622" s="289"/>
      <c r="H622" s="289"/>
      <c r="I622" s="312"/>
      <c r="J622" s="312"/>
      <c r="K622" s="289"/>
      <c r="L622" s="289"/>
      <c r="M622" s="313"/>
      <c r="N622" s="312"/>
      <c r="O622" s="30"/>
      <c r="P622" s="30"/>
    </row>
    <row r="623" spans="1:16" ht="14.7" customHeight="1">
      <c r="A623" s="289">
        <v>605</v>
      </c>
      <c r="B623" s="289"/>
      <c r="C623" s="289"/>
      <c r="D623" s="313"/>
      <c r="E623" s="289"/>
      <c r="F623" s="289"/>
      <c r="G623" s="289"/>
      <c r="H623" s="289"/>
      <c r="I623" s="312"/>
      <c r="J623" s="312"/>
      <c r="K623" s="289"/>
      <c r="L623" s="289"/>
      <c r="M623" s="313"/>
      <c r="N623" s="312"/>
      <c r="O623" s="30"/>
      <c r="P623" s="30"/>
    </row>
    <row r="624" spans="1:16" ht="14.7" customHeight="1">
      <c r="A624" s="289">
        <v>606</v>
      </c>
      <c r="B624" s="289"/>
      <c r="C624" s="289"/>
      <c r="D624" s="313"/>
      <c r="E624" s="289"/>
      <c r="F624" s="289"/>
      <c r="G624" s="289"/>
      <c r="H624" s="289"/>
      <c r="I624" s="312"/>
      <c r="J624" s="312"/>
      <c r="K624" s="289"/>
      <c r="L624" s="289"/>
      <c r="M624" s="313"/>
      <c r="N624" s="312"/>
      <c r="O624" s="30"/>
      <c r="P624" s="30"/>
    </row>
    <row r="625" spans="1:16" ht="14.7" customHeight="1">
      <c r="A625" s="289">
        <v>607</v>
      </c>
      <c r="B625" s="289"/>
      <c r="C625" s="289"/>
      <c r="D625" s="313"/>
      <c r="E625" s="289"/>
      <c r="F625" s="289"/>
      <c r="G625" s="289"/>
      <c r="H625" s="289"/>
      <c r="I625" s="312"/>
      <c r="J625" s="312"/>
      <c r="K625" s="289"/>
      <c r="L625" s="289"/>
      <c r="M625" s="313"/>
      <c r="N625" s="312"/>
      <c r="O625" s="30"/>
      <c r="P625" s="30"/>
    </row>
    <row r="626" spans="1:16" ht="14.7" customHeight="1">
      <c r="A626" s="289">
        <v>608</v>
      </c>
      <c r="B626" s="289"/>
      <c r="C626" s="289"/>
      <c r="D626" s="313"/>
      <c r="E626" s="289"/>
      <c r="F626" s="289"/>
      <c r="G626" s="289"/>
      <c r="H626" s="289"/>
      <c r="I626" s="312"/>
      <c r="J626" s="312"/>
      <c r="K626" s="289"/>
      <c r="L626" s="289"/>
      <c r="M626" s="313"/>
      <c r="N626" s="312"/>
      <c r="O626" s="30"/>
      <c r="P626" s="30"/>
    </row>
    <row r="627" spans="1:16" ht="14.7" customHeight="1">
      <c r="A627" s="289">
        <v>609</v>
      </c>
      <c r="B627" s="289"/>
      <c r="C627" s="289"/>
      <c r="D627" s="313"/>
      <c r="E627" s="289"/>
      <c r="F627" s="289"/>
      <c r="G627" s="289"/>
      <c r="H627" s="289"/>
      <c r="I627" s="312"/>
      <c r="J627" s="312"/>
      <c r="K627" s="289"/>
      <c r="L627" s="289"/>
      <c r="M627" s="313"/>
      <c r="N627" s="312"/>
      <c r="O627" s="30"/>
      <c r="P627" s="30"/>
    </row>
    <row r="628" spans="1:16" ht="14.7" customHeight="1">
      <c r="A628" s="289">
        <v>610</v>
      </c>
      <c r="B628" s="289"/>
      <c r="C628" s="289"/>
      <c r="D628" s="313"/>
      <c r="E628" s="289"/>
      <c r="F628" s="289"/>
      <c r="G628" s="289"/>
      <c r="H628" s="289"/>
      <c r="I628" s="312"/>
      <c r="J628" s="312"/>
      <c r="K628" s="289"/>
      <c r="L628" s="289"/>
      <c r="M628" s="313"/>
      <c r="N628" s="312"/>
      <c r="O628" s="30"/>
      <c r="P628" s="30"/>
    </row>
    <row r="629" spans="1:16" ht="14.7" customHeight="1">
      <c r="A629" s="289">
        <v>611</v>
      </c>
      <c r="B629" s="289"/>
      <c r="C629" s="289"/>
      <c r="D629" s="313"/>
      <c r="E629" s="289"/>
      <c r="F629" s="289"/>
      <c r="G629" s="289"/>
      <c r="H629" s="289"/>
      <c r="I629" s="312"/>
      <c r="J629" s="312"/>
      <c r="K629" s="289"/>
      <c r="L629" s="289"/>
      <c r="M629" s="313"/>
      <c r="N629" s="312"/>
      <c r="O629" s="30"/>
      <c r="P629" s="30"/>
    </row>
    <row r="630" spans="1:16" ht="14.7" customHeight="1">
      <c r="A630" s="289">
        <v>612</v>
      </c>
      <c r="B630" s="289"/>
      <c r="C630" s="289"/>
      <c r="D630" s="313"/>
      <c r="E630" s="289"/>
      <c r="F630" s="289"/>
      <c r="G630" s="289"/>
      <c r="H630" s="289"/>
      <c r="I630" s="312"/>
      <c r="J630" s="312"/>
      <c r="K630" s="289"/>
      <c r="L630" s="289"/>
      <c r="M630" s="313"/>
      <c r="N630" s="312"/>
      <c r="O630" s="30"/>
      <c r="P630" s="30"/>
    </row>
    <row r="631" spans="1:16" ht="14.7" customHeight="1">
      <c r="A631" s="289">
        <v>613</v>
      </c>
      <c r="B631" s="289"/>
      <c r="C631" s="289"/>
      <c r="D631" s="313"/>
      <c r="E631" s="289"/>
      <c r="F631" s="289"/>
      <c r="G631" s="289"/>
      <c r="H631" s="289"/>
      <c r="I631" s="312"/>
      <c r="J631" s="312"/>
      <c r="K631" s="289"/>
      <c r="L631" s="289"/>
      <c r="M631" s="313"/>
      <c r="N631" s="312"/>
      <c r="O631" s="30"/>
      <c r="P631" s="30"/>
    </row>
    <row r="632" spans="1:16" ht="14.7" customHeight="1">
      <c r="A632" s="289">
        <v>614</v>
      </c>
      <c r="B632" s="289"/>
      <c r="C632" s="289"/>
      <c r="D632" s="313"/>
      <c r="E632" s="289"/>
      <c r="F632" s="289"/>
      <c r="G632" s="289"/>
      <c r="H632" s="289"/>
      <c r="I632" s="312"/>
      <c r="J632" s="312"/>
      <c r="K632" s="289"/>
      <c r="L632" s="289"/>
      <c r="M632" s="313"/>
      <c r="N632" s="312"/>
      <c r="O632" s="30"/>
      <c r="P632" s="30"/>
    </row>
    <row r="633" spans="1:16" ht="14.7" customHeight="1">
      <c r="A633" s="289">
        <v>615</v>
      </c>
      <c r="B633" s="289"/>
      <c r="C633" s="289"/>
      <c r="D633" s="313"/>
      <c r="E633" s="289"/>
      <c r="F633" s="289"/>
      <c r="G633" s="289"/>
      <c r="H633" s="289"/>
      <c r="I633" s="312"/>
      <c r="J633" s="312"/>
      <c r="K633" s="289"/>
      <c r="L633" s="289"/>
      <c r="M633" s="313"/>
      <c r="N633" s="312"/>
      <c r="O633" s="30"/>
      <c r="P633" s="30"/>
    </row>
    <row r="634" spans="1:16" ht="14.7" customHeight="1">
      <c r="A634" s="289">
        <v>616</v>
      </c>
      <c r="B634" s="289"/>
      <c r="C634" s="289"/>
      <c r="D634" s="313"/>
      <c r="E634" s="289"/>
      <c r="F634" s="289"/>
      <c r="G634" s="289"/>
      <c r="H634" s="289"/>
      <c r="I634" s="312"/>
      <c r="J634" s="312"/>
      <c r="K634" s="289"/>
      <c r="L634" s="289"/>
      <c r="M634" s="313"/>
      <c r="N634" s="312"/>
      <c r="O634" s="30"/>
      <c r="P634" s="30"/>
    </row>
    <row r="635" spans="1:16" ht="14.7" customHeight="1">
      <c r="A635" s="289">
        <v>617</v>
      </c>
      <c r="B635" s="289"/>
      <c r="C635" s="289"/>
      <c r="D635" s="313"/>
      <c r="E635" s="289"/>
      <c r="F635" s="289"/>
      <c r="G635" s="289"/>
      <c r="H635" s="289"/>
      <c r="I635" s="312"/>
      <c r="J635" s="312"/>
      <c r="K635" s="289"/>
      <c r="L635" s="289"/>
      <c r="M635" s="313"/>
      <c r="N635" s="312"/>
      <c r="O635" s="30"/>
      <c r="P635" s="30"/>
    </row>
    <row r="636" spans="1:16" ht="14.7" customHeight="1">
      <c r="A636" s="289">
        <v>618</v>
      </c>
      <c r="B636" s="289"/>
      <c r="C636" s="289"/>
      <c r="D636" s="313"/>
      <c r="E636" s="289"/>
      <c r="F636" s="289"/>
      <c r="G636" s="289"/>
      <c r="H636" s="289"/>
      <c r="I636" s="312"/>
      <c r="J636" s="312"/>
      <c r="K636" s="289"/>
      <c r="L636" s="289"/>
      <c r="M636" s="313"/>
      <c r="N636" s="312"/>
      <c r="O636" s="30"/>
      <c r="P636" s="30"/>
    </row>
    <row r="637" spans="1:16" ht="14.7" customHeight="1">
      <c r="A637" s="289">
        <v>619</v>
      </c>
      <c r="B637" s="289"/>
      <c r="C637" s="289"/>
      <c r="D637" s="313"/>
      <c r="E637" s="289"/>
      <c r="F637" s="289"/>
      <c r="G637" s="289"/>
      <c r="H637" s="289"/>
      <c r="I637" s="312"/>
      <c r="J637" s="312"/>
      <c r="K637" s="289"/>
      <c r="L637" s="289"/>
      <c r="M637" s="313"/>
      <c r="N637" s="312"/>
      <c r="O637" s="30"/>
      <c r="P637" s="30"/>
    </row>
    <row r="638" spans="1:16" ht="14.7" customHeight="1">
      <c r="A638" s="289">
        <v>620</v>
      </c>
      <c r="B638" s="289"/>
      <c r="C638" s="289"/>
      <c r="D638" s="313"/>
      <c r="E638" s="289"/>
      <c r="F638" s="289"/>
      <c r="G638" s="289"/>
      <c r="H638" s="289"/>
      <c r="I638" s="312"/>
      <c r="J638" s="312"/>
      <c r="K638" s="289"/>
      <c r="L638" s="289"/>
      <c r="M638" s="313"/>
      <c r="N638" s="312"/>
      <c r="O638" s="30"/>
      <c r="P638" s="30"/>
    </row>
    <row r="639" spans="1:16" ht="14.7" customHeight="1">
      <c r="A639" s="289">
        <v>621</v>
      </c>
      <c r="B639" s="289"/>
      <c r="C639" s="289"/>
      <c r="D639" s="313"/>
      <c r="E639" s="289"/>
      <c r="F639" s="289"/>
      <c r="G639" s="289"/>
      <c r="H639" s="289"/>
      <c r="I639" s="312"/>
      <c r="J639" s="312"/>
      <c r="K639" s="289"/>
      <c r="L639" s="289"/>
      <c r="M639" s="313"/>
      <c r="N639" s="312"/>
      <c r="O639" s="30"/>
      <c r="P639" s="30"/>
    </row>
    <row r="640" spans="1:16" ht="14.7" customHeight="1">
      <c r="A640" s="289">
        <v>622</v>
      </c>
      <c r="B640" s="289"/>
      <c r="C640" s="289"/>
      <c r="D640" s="313"/>
      <c r="E640" s="289"/>
      <c r="F640" s="289"/>
      <c r="G640" s="289"/>
      <c r="H640" s="289"/>
      <c r="I640" s="312"/>
      <c r="J640" s="312"/>
      <c r="K640" s="289"/>
      <c r="L640" s="289"/>
      <c r="M640" s="313"/>
      <c r="N640" s="312"/>
      <c r="O640" s="30"/>
      <c r="P640" s="30"/>
    </row>
    <row r="641" spans="1:16" ht="14.7" customHeight="1">
      <c r="A641" s="289">
        <v>623</v>
      </c>
      <c r="B641" s="289"/>
      <c r="C641" s="289"/>
      <c r="D641" s="313"/>
      <c r="E641" s="289"/>
      <c r="F641" s="289"/>
      <c r="G641" s="289"/>
      <c r="H641" s="289"/>
      <c r="I641" s="312"/>
      <c r="J641" s="312"/>
      <c r="K641" s="289"/>
      <c r="L641" s="289"/>
      <c r="M641" s="313"/>
      <c r="N641" s="312"/>
      <c r="O641" s="30"/>
      <c r="P641" s="30"/>
    </row>
    <row r="642" spans="1:16" ht="14.7" customHeight="1">
      <c r="A642" s="289">
        <v>624</v>
      </c>
      <c r="B642" s="289"/>
      <c r="C642" s="289"/>
      <c r="D642" s="313"/>
      <c r="E642" s="289"/>
      <c r="F642" s="289"/>
      <c r="G642" s="289"/>
      <c r="H642" s="289"/>
      <c r="I642" s="312"/>
      <c r="J642" s="312"/>
      <c r="K642" s="289"/>
      <c r="L642" s="289"/>
      <c r="M642" s="313"/>
      <c r="N642" s="312"/>
      <c r="O642" s="30"/>
      <c r="P642" s="30"/>
    </row>
    <row r="643" spans="1:16" ht="14.7" customHeight="1">
      <c r="A643" s="289">
        <v>625</v>
      </c>
      <c r="B643" s="289"/>
      <c r="C643" s="289"/>
      <c r="D643" s="313"/>
      <c r="E643" s="289"/>
      <c r="F643" s="289"/>
      <c r="G643" s="289"/>
      <c r="H643" s="289"/>
      <c r="I643" s="312"/>
      <c r="J643" s="312"/>
      <c r="K643" s="289"/>
      <c r="L643" s="289"/>
      <c r="M643" s="313"/>
      <c r="N643" s="312"/>
      <c r="O643" s="30"/>
      <c r="P643" s="30"/>
    </row>
    <row r="644" spans="1:16" ht="14.7" customHeight="1">
      <c r="A644" s="289">
        <v>626</v>
      </c>
      <c r="B644" s="289"/>
      <c r="C644" s="289"/>
      <c r="D644" s="313"/>
      <c r="E644" s="289"/>
      <c r="F644" s="289"/>
      <c r="G644" s="289"/>
      <c r="H644" s="289"/>
      <c r="I644" s="312"/>
      <c r="J644" s="312"/>
      <c r="K644" s="289"/>
      <c r="L644" s="289"/>
      <c r="M644" s="313"/>
      <c r="N644" s="312"/>
      <c r="O644" s="30"/>
      <c r="P644" s="30"/>
    </row>
    <row r="645" spans="1:16" ht="14.7" customHeight="1">
      <c r="A645" s="289">
        <v>627</v>
      </c>
      <c r="B645" s="289"/>
      <c r="C645" s="289"/>
      <c r="D645" s="313"/>
      <c r="E645" s="289"/>
      <c r="F645" s="289"/>
      <c r="G645" s="289"/>
      <c r="H645" s="289"/>
      <c r="I645" s="312"/>
      <c r="J645" s="312"/>
      <c r="K645" s="289"/>
      <c r="L645" s="289"/>
      <c r="M645" s="313"/>
      <c r="N645" s="312"/>
      <c r="O645" s="30"/>
      <c r="P645" s="30"/>
    </row>
    <row r="646" spans="1:16" ht="14.7" customHeight="1">
      <c r="A646" s="289">
        <v>628</v>
      </c>
      <c r="B646" s="289"/>
      <c r="C646" s="289"/>
      <c r="D646" s="313"/>
      <c r="E646" s="289"/>
      <c r="F646" s="289"/>
      <c r="G646" s="289"/>
      <c r="H646" s="289"/>
      <c r="I646" s="312"/>
      <c r="J646" s="312"/>
      <c r="K646" s="289"/>
      <c r="L646" s="289"/>
      <c r="M646" s="313"/>
      <c r="N646" s="312"/>
      <c r="O646" s="30"/>
      <c r="P646" s="30"/>
    </row>
    <row r="647" spans="1:16" ht="14.7" customHeight="1">
      <c r="A647" s="289">
        <v>629</v>
      </c>
      <c r="B647" s="289"/>
      <c r="C647" s="289"/>
      <c r="D647" s="313"/>
      <c r="E647" s="289"/>
      <c r="F647" s="289"/>
      <c r="G647" s="289"/>
      <c r="H647" s="289"/>
      <c r="I647" s="312"/>
      <c r="J647" s="312"/>
      <c r="K647" s="289"/>
      <c r="L647" s="289"/>
      <c r="M647" s="313"/>
      <c r="N647" s="312"/>
      <c r="O647" s="30"/>
      <c r="P647" s="30"/>
    </row>
    <row r="648" spans="1:16" ht="14.7" customHeight="1">
      <c r="A648" s="289">
        <v>630</v>
      </c>
      <c r="B648" s="289"/>
      <c r="C648" s="289"/>
      <c r="D648" s="313"/>
      <c r="E648" s="289"/>
      <c r="F648" s="289"/>
      <c r="G648" s="289"/>
      <c r="H648" s="289"/>
      <c r="I648" s="312"/>
      <c r="J648" s="312"/>
      <c r="K648" s="289"/>
      <c r="L648" s="289"/>
      <c r="M648" s="313"/>
      <c r="N648" s="312"/>
      <c r="O648" s="30"/>
      <c r="P648" s="30"/>
    </row>
    <row r="649" spans="1:16" ht="14.7" customHeight="1">
      <c r="A649" s="289">
        <v>631</v>
      </c>
      <c r="B649" s="289"/>
      <c r="C649" s="289"/>
      <c r="D649" s="313"/>
      <c r="E649" s="289"/>
      <c r="F649" s="289"/>
      <c r="G649" s="289"/>
      <c r="H649" s="289"/>
      <c r="I649" s="312"/>
      <c r="J649" s="312"/>
      <c r="K649" s="289"/>
      <c r="L649" s="289"/>
      <c r="M649" s="313"/>
      <c r="N649" s="312"/>
      <c r="O649" s="30"/>
      <c r="P649" s="30"/>
    </row>
    <row r="650" spans="1:16" ht="14.7" customHeight="1">
      <c r="A650" s="289">
        <v>632</v>
      </c>
      <c r="B650" s="289"/>
      <c r="C650" s="289"/>
      <c r="D650" s="313"/>
      <c r="E650" s="289"/>
      <c r="F650" s="289"/>
      <c r="G650" s="289"/>
      <c r="H650" s="289"/>
      <c r="I650" s="312"/>
      <c r="J650" s="312"/>
      <c r="K650" s="289"/>
      <c r="L650" s="289"/>
      <c r="M650" s="313"/>
      <c r="N650" s="312"/>
      <c r="O650" s="30"/>
      <c r="P650" s="30"/>
    </row>
    <row r="651" spans="1:16" ht="14.7" customHeight="1">
      <c r="A651" s="289">
        <v>633</v>
      </c>
      <c r="B651" s="289"/>
      <c r="C651" s="289"/>
      <c r="D651" s="313"/>
      <c r="E651" s="289"/>
      <c r="F651" s="289"/>
      <c r="G651" s="289"/>
      <c r="H651" s="289"/>
      <c r="I651" s="312"/>
      <c r="J651" s="312"/>
      <c r="K651" s="289"/>
      <c r="L651" s="289"/>
      <c r="M651" s="313"/>
      <c r="N651" s="312"/>
      <c r="O651" s="30"/>
      <c r="P651" s="30"/>
    </row>
    <row r="652" spans="1:16" ht="14.7" customHeight="1">
      <c r="A652" s="289">
        <v>634</v>
      </c>
      <c r="B652" s="289"/>
      <c r="C652" s="289"/>
      <c r="D652" s="313"/>
      <c r="E652" s="289"/>
      <c r="F652" s="289"/>
      <c r="G652" s="289"/>
      <c r="H652" s="289"/>
      <c r="I652" s="312"/>
      <c r="J652" s="312"/>
      <c r="K652" s="289"/>
      <c r="L652" s="289"/>
      <c r="M652" s="313"/>
      <c r="N652" s="312"/>
      <c r="O652" s="30"/>
      <c r="P652" s="30"/>
    </row>
    <row r="653" spans="1:16" ht="14.7" customHeight="1">
      <c r="A653" s="289">
        <v>635</v>
      </c>
      <c r="B653" s="289"/>
      <c r="C653" s="289"/>
      <c r="D653" s="313"/>
      <c r="E653" s="289"/>
      <c r="F653" s="289"/>
      <c r="G653" s="289"/>
      <c r="H653" s="289"/>
      <c r="I653" s="312"/>
      <c r="J653" s="312"/>
      <c r="K653" s="289"/>
      <c r="L653" s="289"/>
      <c r="M653" s="313"/>
      <c r="N653" s="312"/>
      <c r="O653" s="30"/>
      <c r="P653" s="30"/>
    </row>
    <row r="654" spans="1:16" ht="14.7" customHeight="1">
      <c r="A654" s="289">
        <v>636</v>
      </c>
      <c r="B654" s="289"/>
      <c r="C654" s="289"/>
      <c r="D654" s="313"/>
      <c r="E654" s="289"/>
      <c r="F654" s="289"/>
      <c r="G654" s="289"/>
      <c r="H654" s="289"/>
      <c r="I654" s="312"/>
      <c r="J654" s="312"/>
      <c r="K654" s="289"/>
      <c r="L654" s="289"/>
      <c r="M654" s="313"/>
      <c r="N654" s="312"/>
      <c r="O654" s="30"/>
      <c r="P654" s="30"/>
    </row>
    <row r="655" spans="1:16" ht="14.7" customHeight="1">
      <c r="A655" s="289">
        <v>637</v>
      </c>
      <c r="B655" s="289"/>
      <c r="C655" s="289"/>
      <c r="D655" s="313"/>
      <c r="E655" s="289"/>
      <c r="F655" s="289"/>
      <c r="G655" s="289"/>
      <c r="H655" s="289"/>
      <c r="I655" s="312"/>
      <c r="J655" s="312"/>
      <c r="K655" s="289"/>
      <c r="L655" s="289"/>
      <c r="M655" s="313"/>
      <c r="N655" s="312"/>
      <c r="O655" s="30"/>
      <c r="P655" s="30"/>
    </row>
    <row r="656" spans="1:16" ht="14.7" customHeight="1">
      <c r="A656" s="289">
        <v>638</v>
      </c>
      <c r="B656" s="289"/>
      <c r="C656" s="289"/>
      <c r="D656" s="313"/>
      <c r="E656" s="289"/>
      <c r="F656" s="289"/>
      <c r="G656" s="289"/>
      <c r="H656" s="289"/>
      <c r="I656" s="312"/>
      <c r="J656" s="312"/>
      <c r="K656" s="289"/>
      <c r="L656" s="289"/>
      <c r="M656" s="313"/>
      <c r="N656" s="312"/>
      <c r="O656" s="30"/>
      <c r="P656" s="30"/>
    </row>
    <row r="657" spans="1:16" ht="14.7" customHeight="1">
      <c r="A657" s="289">
        <v>639</v>
      </c>
      <c r="B657" s="289"/>
      <c r="C657" s="289"/>
      <c r="D657" s="313"/>
      <c r="E657" s="289"/>
      <c r="F657" s="289"/>
      <c r="G657" s="289"/>
      <c r="H657" s="289"/>
      <c r="I657" s="312"/>
      <c r="J657" s="312"/>
      <c r="K657" s="289"/>
      <c r="L657" s="289"/>
      <c r="M657" s="313"/>
      <c r="N657" s="312"/>
      <c r="O657" s="30"/>
      <c r="P657" s="30"/>
    </row>
    <row r="658" spans="1:16" ht="14.7" customHeight="1">
      <c r="A658" s="289">
        <v>640</v>
      </c>
      <c r="B658" s="289"/>
      <c r="C658" s="289"/>
      <c r="D658" s="313"/>
      <c r="E658" s="289"/>
      <c r="F658" s="289"/>
      <c r="G658" s="289"/>
      <c r="H658" s="289"/>
      <c r="I658" s="312"/>
      <c r="J658" s="312"/>
      <c r="K658" s="289"/>
      <c r="L658" s="289"/>
      <c r="M658" s="313"/>
      <c r="N658" s="312"/>
      <c r="O658" s="30"/>
      <c r="P658" s="30"/>
    </row>
    <row r="659" spans="1:16" ht="14.7" customHeight="1">
      <c r="A659" s="289">
        <v>641</v>
      </c>
      <c r="B659" s="289"/>
      <c r="C659" s="289"/>
      <c r="D659" s="313"/>
      <c r="E659" s="289"/>
      <c r="F659" s="289"/>
      <c r="G659" s="289"/>
      <c r="H659" s="289"/>
      <c r="I659" s="312"/>
      <c r="J659" s="312"/>
      <c r="K659" s="289"/>
      <c r="L659" s="289"/>
      <c r="M659" s="313"/>
      <c r="N659" s="312"/>
      <c r="O659" s="30"/>
      <c r="P659" s="30"/>
    </row>
    <row r="660" spans="1:16" ht="14.7" customHeight="1">
      <c r="A660" s="289">
        <v>642</v>
      </c>
      <c r="B660" s="289"/>
      <c r="C660" s="289"/>
      <c r="D660" s="313"/>
      <c r="E660" s="289"/>
      <c r="F660" s="289"/>
      <c r="G660" s="289"/>
      <c r="H660" s="289"/>
      <c r="I660" s="312"/>
      <c r="J660" s="312"/>
      <c r="K660" s="289"/>
      <c r="L660" s="289"/>
      <c r="M660" s="313"/>
      <c r="N660" s="312"/>
      <c r="O660" s="30"/>
      <c r="P660" s="30"/>
    </row>
    <row r="661" spans="1:16" ht="14.7" customHeight="1">
      <c r="A661" s="289">
        <v>643</v>
      </c>
      <c r="B661" s="289"/>
      <c r="C661" s="289"/>
      <c r="D661" s="313"/>
      <c r="E661" s="289"/>
      <c r="F661" s="289"/>
      <c r="G661" s="289"/>
      <c r="H661" s="289"/>
      <c r="I661" s="312"/>
      <c r="J661" s="312"/>
      <c r="K661" s="289"/>
      <c r="L661" s="289"/>
      <c r="M661" s="313"/>
      <c r="N661" s="312"/>
      <c r="O661" s="30"/>
      <c r="P661" s="30"/>
    </row>
    <row r="662" spans="1:16" ht="14.7" customHeight="1">
      <c r="A662" s="289">
        <v>644</v>
      </c>
      <c r="B662" s="289"/>
      <c r="C662" s="289"/>
      <c r="D662" s="313"/>
      <c r="E662" s="289"/>
      <c r="F662" s="289"/>
      <c r="G662" s="289"/>
      <c r="H662" s="289"/>
      <c r="I662" s="312"/>
      <c r="J662" s="312"/>
      <c r="K662" s="289"/>
      <c r="L662" s="289"/>
      <c r="M662" s="313"/>
      <c r="N662" s="312"/>
      <c r="O662" s="30"/>
      <c r="P662" s="30"/>
    </row>
    <row r="663" spans="1:16" ht="14.7" customHeight="1">
      <c r="A663" s="289">
        <v>645</v>
      </c>
      <c r="B663" s="289"/>
      <c r="C663" s="289"/>
      <c r="D663" s="313"/>
      <c r="E663" s="289"/>
      <c r="F663" s="289"/>
      <c r="G663" s="289"/>
      <c r="H663" s="289"/>
      <c r="I663" s="312"/>
      <c r="J663" s="312"/>
      <c r="K663" s="289"/>
      <c r="L663" s="289"/>
      <c r="M663" s="313"/>
      <c r="N663" s="312"/>
      <c r="O663" s="30"/>
      <c r="P663" s="30"/>
    </row>
    <row r="664" spans="1:16" ht="14.7" customHeight="1">
      <c r="A664" s="289">
        <v>646</v>
      </c>
      <c r="B664" s="289"/>
      <c r="C664" s="289"/>
      <c r="D664" s="313"/>
      <c r="E664" s="289"/>
      <c r="F664" s="289"/>
      <c r="G664" s="289"/>
      <c r="H664" s="289"/>
      <c r="I664" s="312"/>
      <c r="J664" s="312"/>
      <c r="K664" s="289"/>
      <c r="L664" s="289"/>
      <c r="M664" s="313"/>
      <c r="N664" s="312"/>
      <c r="O664" s="30"/>
      <c r="P664" s="30"/>
    </row>
    <row r="665" spans="1:16" ht="14.7" customHeight="1">
      <c r="A665" s="289">
        <v>647</v>
      </c>
      <c r="B665" s="289"/>
      <c r="C665" s="289"/>
      <c r="D665" s="313"/>
      <c r="E665" s="289"/>
      <c r="F665" s="289"/>
      <c r="G665" s="289"/>
      <c r="H665" s="289"/>
      <c r="I665" s="312"/>
      <c r="J665" s="312"/>
      <c r="K665" s="289"/>
      <c r="L665" s="289"/>
      <c r="M665" s="313"/>
      <c r="N665" s="312"/>
      <c r="O665" s="30"/>
      <c r="P665" s="30"/>
    </row>
    <row r="666" spans="1:16" ht="14.7" customHeight="1">
      <c r="A666" s="289">
        <v>648</v>
      </c>
      <c r="B666" s="289"/>
      <c r="C666" s="289"/>
      <c r="D666" s="313"/>
      <c r="E666" s="289"/>
      <c r="F666" s="289"/>
      <c r="G666" s="289"/>
      <c r="H666" s="289"/>
      <c r="I666" s="312"/>
      <c r="J666" s="312"/>
      <c r="K666" s="289"/>
      <c r="L666" s="289"/>
      <c r="M666" s="313"/>
      <c r="N666" s="312"/>
      <c r="O666" s="30"/>
      <c r="P666" s="30"/>
    </row>
    <row r="667" spans="1:16" ht="14.7" customHeight="1">
      <c r="A667" s="289">
        <v>649</v>
      </c>
      <c r="B667" s="289"/>
      <c r="C667" s="289"/>
      <c r="D667" s="313"/>
      <c r="E667" s="289"/>
      <c r="F667" s="289"/>
      <c r="G667" s="289"/>
      <c r="H667" s="289"/>
      <c r="I667" s="312"/>
      <c r="J667" s="312"/>
      <c r="K667" s="289"/>
      <c r="L667" s="289"/>
      <c r="M667" s="313"/>
      <c r="N667" s="312"/>
      <c r="O667" s="30"/>
      <c r="P667" s="30"/>
    </row>
    <row r="668" spans="1:16" ht="14.7" customHeight="1">
      <c r="A668" s="289">
        <v>650</v>
      </c>
      <c r="B668" s="289"/>
      <c r="C668" s="289"/>
      <c r="D668" s="313"/>
      <c r="E668" s="289"/>
      <c r="F668" s="289"/>
      <c r="G668" s="289"/>
      <c r="H668" s="289"/>
      <c r="I668" s="312"/>
      <c r="J668" s="312"/>
      <c r="K668" s="289"/>
      <c r="L668" s="289"/>
      <c r="M668" s="313"/>
      <c r="N668" s="312"/>
      <c r="O668" s="30"/>
      <c r="P668" s="30"/>
    </row>
    <row r="669" spans="1:16" ht="14.7" customHeight="1">
      <c r="A669" s="289">
        <v>651</v>
      </c>
      <c r="B669" s="289"/>
      <c r="C669" s="289"/>
      <c r="D669" s="313"/>
      <c r="E669" s="289"/>
      <c r="F669" s="289"/>
      <c r="G669" s="289"/>
      <c r="H669" s="289"/>
      <c r="I669" s="312"/>
      <c r="J669" s="312"/>
      <c r="K669" s="289"/>
      <c r="L669" s="289"/>
      <c r="M669" s="313"/>
      <c r="N669" s="312"/>
      <c r="O669" s="30"/>
      <c r="P669" s="30"/>
    </row>
    <row r="670" spans="1:16" ht="14.7" customHeight="1">
      <c r="A670" s="289">
        <v>652</v>
      </c>
      <c r="B670" s="289"/>
      <c r="C670" s="289"/>
      <c r="D670" s="313"/>
      <c r="E670" s="289"/>
      <c r="F670" s="289"/>
      <c r="G670" s="289"/>
      <c r="H670" s="289"/>
      <c r="I670" s="312"/>
      <c r="J670" s="312"/>
      <c r="K670" s="289"/>
      <c r="L670" s="289"/>
      <c r="M670" s="313"/>
      <c r="N670" s="312"/>
      <c r="O670" s="30"/>
      <c r="P670" s="30"/>
    </row>
    <row r="671" spans="1:16" ht="14.7" customHeight="1">
      <c r="A671" s="289">
        <v>653</v>
      </c>
      <c r="B671" s="289"/>
      <c r="C671" s="289"/>
      <c r="D671" s="313"/>
      <c r="E671" s="289"/>
      <c r="F671" s="289"/>
      <c r="G671" s="289"/>
      <c r="H671" s="289"/>
      <c r="I671" s="312"/>
      <c r="J671" s="312"/>
      <c r="K671" s="289"/>
      <c r="L671" s="289"/>
      <c r="M671" s="313"/>
      <c r="N671" s="312"/>
      <c r="O671" s="30"/>
      <c r="P671" s="30"/>
    </row>
    <row r="672" spans="1:16" ht="14.7" customHeight="1">
      <c r="A672" s="289">
        <v>654</v>
      </c>
      <c r="B672" s="289"/>
      <c r="C672" s="289"/>
      <c r="D672" s="313"/>
      <c r="E672" s="289"/>
      <c r="F672" s="289"/>
      <c r="G672" s="289"/>
      <c r="H672" s="289"/>
      <c r="I672" s="312"/>
      <c r="J672" s="312"/>
      <c r="K672" s="289"/>
      <c r="L672" s="289"/>
      <c r="M672" s="313"/>
      <c r="N672" s="312"/>
      <c r="O672" s="30"/>
      <c r="P672" s="30"/>
    </row>
    <row r="673" spans="1:16" ht="14.7" customHeight="1">
      <c r="A673" s="289">
        <v>655</v>
      </c>
      <c r="B673" s="289"/>
      <c r="C673" s="289"/>
      <c r="D673" s="313"/>
      <c r="E673" s="289"/>
      <c r="F673" s="289"/>
      <c r="G673" s="289"/>
      <c r="H673" s="289"/>
      <c r="I673" s="312"/>
      <c r="J673" s="312"/>
      <c r="K673" s="289"/>
      <c r="L673" s="289"/>
      <c r="M673" s="313"/>
      <c r="N673" s="312"/>
      <c r="O673" s="30"/>
      <c r="P673" s="30"/>
    </row>
    <row r="674" spans="1:16" ht="14.7" customHeight="1">
      <c r="A674" s="289">
        <v>656</v>
      </c>
      <c r="B674" s="289"/>
      <c r="C674" s="289"/>
      <c r="D674" s="313"/>
      <c r="E674" s="289"/>
      <c r="F674" s="289"/>
      <c r="G674" s="289"/>
      <c r="H674" s="289"/>
      <c r="I674" s="312"/>
      <c r="J674" s="312"/>
      <c r="K674" s="289"/>
      <c r="L674" s="289"/>
      <c r="M674" s="313"/>
      <c r="N674" s="312"/>
      <c r="O674" s="30"/>
      <c r="P674" s="30"/>
    </row>
    <row r="675" spans="1:16" ht="14.7" customHeight="1">
      <c r="A675" s="289">
        <v>657</v>
      </c>
      <c r="B675" s="289"/>
      <c r="C675" s="289"/>
      <c r="D675" s="313"/>
      <c r="E675" s="289"/>
      <c r="F675" s="289"/>
      <c r="G675" s="289"/>
      <c r="H675" s="289"/>
      <c r="I675" s="312"/>
      <c r="J675" s="312"/>
      <c r="K675" s="289"/>
      <c r="L675" s="289"/>
      <c r="M675" s="313"/>
      <c r="N675" s="312"/>
      <c r="O675" s="30"/>
      <c r="P675" s="30"/>
    </row>
    <row r="676" spans="1:16" ht="14.7" customHeight="1">
      <c r="A676" s="289">
        <v>658</v>
      </c>
      <c r="B676" s="289"/>
      <c r="C676" s="289"/>
      <c r="D676" s="313"/>
      <c r="E676" s="289"/>
      <c r="F676" s="289"/>
      <c r="G676" s="289"/>
      <c r="H676" s="289"/>
      <c r="I676" s="312"/>
      <c r="J676" s="312"/>
      <c r="K676" s="289"/>
      <c r="L676" s="289"/>
      <c r="M676" s="313"/>
      <c r="N676" s="312"/>
      <c r="O676" s="30"/>
      <c r="P676" s="30"/>
    </row>
    <row r="677" spans="1:16" ht="14.7" customHeight="1">
      <c r="A677" s="289">
        <v>659</v>
      </c>
      <c r="B677" s="289"/>
      <c r="C677" s="289"/>
      <c r="D677" s="313"/>
      <c r="E677" s="289"/>
      <c r="F677" s="289"/>
      <c r="G677" s="289"/>
      <c r="H677" s="289"/>
      <c r="I677" s="312"/>
      <c r="J677" s="312"/>
      <c r="K677" s="289"/>
      <c r="L677" s="289"/>
      <c r="M677" s="313"/>
      <c r="N677" s="312"/>
      <c r="O677" s="30"/>
      <c r="P677" s="30"/>
    </row>
    <row r="678" spans="1:16" ht="14.7" customHeight="1">
      <c r="A678" s="289">
        <v>660</v>
      </c>
      <c r="B678" s="289"/>
      <c r="C678" s="289"/>
      <c r="D678" s="313"/>
      <c r="E678" s="289"/>
      <c r="F678" s="289"/>
      <c r="G678" s="289"/>
      <c r="H678" s="289"/>
      <c r="I678" s="312"/>
      <c r="J678" s="312"/>
      <c r="K678" s="289"/>
      <c r="L678" s="289"/>
      <c r="M678" s="313"/>
      <c r="N678" s="312"/>
      <c r="O678" s="30"/>
      <c r="P678" s="30"/>
    </row>
    <row r="679" spans="1:16" ht="14.7" customHeight="1">
      <c r="A679" s="289">
        <v>661</v>
      </c>
      <c r="B679" s="289"/>
      <c r="C679" s="289"/>
      <c r="D679" s="313"/>
      <c r="E679" s="289"/>
      <c r="F679" s="289"/>
      <c r="G679" s="289"/>
      <c r="H679" s="289"/>
      <c r="I679" s="312"/>
      <c r="J679" s="312"/>
      <c r="K679" s="289"/>
      <c r="L679" s="289"/>
      <c r="M679" s="313"/>
      <c r="N679" s="312"/>
      <c r="O679" s="30"/>
      <c r="P679" s="30"/>
    </row>
    <row r="680" spans="1:16" ht="14.7" customHeight="1">
      <c r="A680" s="289">
        <v>662</v>
      </c>
      <c r="B680" s="289"/>
      <c r="C680" s="289"/>
      <c r="D680" s="313"/>
      <c r="E680" s="289"/>
      <c r="F680" s="289"/>
      <c r="G680" s="289"/>
      <c r="H680" s="289"/>
      <c r="I680" s="312"/>
      <c r="J680" s="312"/>
      <c r="K680" s="289"/>
      <c r="L680" s="289"/>
      <c r="M680" s="313"/>
      <c r="N680" s="312"/>
      <c r="O680" s="30"/>
      <c r="P680" s="30"/>
    </row>
    <row r="681" spans="1:16" ht="14.7" customHeight="1">
      <c r="A681" s="289">
        <v>663</v>
      </c>
      <c r="B681" s="289"/>
      <c r="C681" s="289"/>
      <c r="D681" s="313"/>
      <c r="E681" s="289"/>
      <c r="F681" s="289"/>
      <c r="G681" s="289"/>
      <c r="H681" s="289"/>
      <c r="I681" s="312"/>
      <c r="J681" s="312"/>
      <c r="K681" s="289"/>
      <c r="L681" s="289"/>
      <c r="M681" s="313"/>
      <c r="N681" s="312"/>
      <c r="O681" s="30"/>
      <c r="P681" s="30"/>
    </row>
    <row r="682" spans="1:16" ht="14.7" customHeight="1">
      <c r="A682" s="289">
        <v>664</v>
      </c>
      <c r="B682" s="289"/>
      <c r="C682" s="289"/>
      <c r="D682" s="313"/>
      <c r="E682" s="289"/>
      <c r="F682" s="289"/>
      <c r="G682" s="289"/>
      <c r="H682" s="289"/>
      <c r="I682" s="312"/>
      <c r="J682" s="312"/>
      <c r="K682" s="289"/>
      <c r="L682" s="289"/>
      <c r="M682" s="313"/>
      <c r="N682" s="312"/>
      <c r="O682" s="30"/>
      <c r="P682" s="30"/>
    </row>
    <row r="683" spans="1:16" ht="14.7" customHeight="1">
      <c r="A683" s="289">
        <v>665</v>
      </c>
      <c r="B683" s="289"/>
      <c r="C683" s="289"/>
      <c r="D683" s="313"/>
      <c r="E683" s="289"/>
      <c r="F683" s="289"/>
      <c r="G683" s="289"/>
      <c r="H683" s="289"/>
      <c r="I683" s="312"/>
      <c r="J683" s="312"/>
      <c r="K683" s="289"/>
      <c r="L683" s="289"/>
      <c r="M683" s="313"/>
      <c r="N683" s="312"/>
      <c r="O683" s="30"/>
      <c r="P683" s="30"/>
    </row>
    <row r="684" spans="1:16" ht="14.7" customHeight="1">
      <c r="A684" s="289">
        <v>666</v>
      </c>
      <c r="B684" s="289"/>
      <c r="C684" s="289"/>
      <c r="D684" s="313"/>
      <c r="E684" s="289"/>
      <c r="F684" s="289"/>
      <c r="G684" s="289"/>
      <c r="H684" s="289"/>
      <c r="I684" s="312"/>
      <c r="J684" s="312"/>
      <c r="K684" s="289"/>
      <c r="L684" s="289"/>
      <c r="M684" s="313"/>
      <c r="N684" s="312"/>
      <c r="O684" s="30"/>
      <c r="P684" s="30"/>
    </row>
    <row r="685" spans="1:16" ht="14.7" customHeight="1">
      <c r="A685" s="289">
        <v>667</v>
      </c>
      <c r="B685" s="289"/>
      <c r="C685" s="289"/>
      <c r="D685" s="313"/>
      <c r="E685" s="289"/>
      <c r="F685" s="289"/>
      <c r="G685" s="289"/>
      <c r="H685" s="289"/>
      <c r="I685" s="312"/>
      <c r="J685" s="312"/>
      <c r="K685" s="289"/>
      <c r="L685" s="289"/>
      <c r="M685" s="313"/>
      <c r="N685" s="312"/>
      <c r="O685" s="30"/>
      <c r="P685" s="30"/>
    </row>
    <row r="686" spans="1:16" ht="14.7" customHeight="1">
      <c r="A686" s="289">
        <v>668</v>
      </c>
      <c r="B686" s="289"/>
      <c r="C686" s="289"/>
      <c r="D686" s="313"/>
      <c r="E686" s="289"/>
      <c r="F686" s="289"/>
      <c r="G686" s="289"/>
      <c r="H686" s="289"/>
      <c r="I686" s="312"/>
      <c r="J686" s="312"/>
      <c r="K686" s="289"/>
      <c r="L686" s="289"/>
      <c r="M686" s="313"/>
      <c r="N686" s="312"/>
      <c r="O686" s="30"/>
      <c r="P686" s="30"/>
    </row>
    <row r="687" spans="1:16" ht="14.7" customHeight="1">
      <c r="A687" s="289">
        <v>669</v>
      </c>
      <c r="B687" s="289"/>
      <c r="C687" s="289"/>
      <c r="D687" s="313"/>
      <c r="E687" s="289"/>
      <c r="F687" s="289"/>
      <c r="G687" s="289"/>
      <c r="H687" s="289"/>
      <c r="I687" s="312"/>
      <c r="J687" s="312"/>
      <c r="K687" s="289"/>
      <c r="L687" s="289"/>
      <c r="M687" s="313"/>
      <c r="N687" s="312"/>
      <c r="O687" s="30"/>
      <c r="P687" s="30"/>
    </row>
    <row r="688" spans="1:16" ht="14.7" customHeight="1">
      <c r="A688" s="289">
        <v>670</v>
      </c>
      <c r="B688" s="289"/>
      <c r="C688" s="289"/>
      <c r="D688" s="313"/>
      <c r="E688" s="289"/>
      <c r="F688" s="289"/>
      <c r="G688" s="289"/>
      <c r="H688" s="289"/>
      <c r="I688" s="312"/>
      <c r="J688" s="312"/>
      <c r="K688" s="289"/>
      <c r="L688" s="289"/>
      <c r="M688" s="313"/>
      <c r="N688" s="312"/>
      <c r="O688" s="30"/>
      <c r="P688" s="30"/>
    </row>
    <row r="689" spans="1:16" ht="14.7" customHeight="1">
      <c r="A689" s="289">
        <v>671</v>
      </c>
      <c r="B689" s="289"/>
      <c r="C689" s="289"/>
      <c r="D689" s="313"/>
      <c r="E689" s="289"/>
      <c r="F689" s="289"/>
      <c r="G689" s="289"/>
      <c r="H689" s="289"/>
      <c r="I689" s="312"/>
      <c r="J689" s="312"/>
      <c r="K689" s="289"/>
      <c r="L689" s="289"/>
      <c r="M689" s="313"/>
      <c r="N689" s="312"/>
      <c r="O689" s="30"/>
      <c r="P689" s="30"/>
    </row>
    <row r="690" spans="1:16" ht="14.7" customHeight="1">
      <c r="A690" s="289">
        <v>672</v>
      </c>
      <c r="B690" s="289"/>
      <c r="C690" s="289"/>
      <c r="D690" s="313"/>
      <c r="E690" s="289"/>
      <c r="F690" s="289"/>
      <c r="G690" s="289"/>
      <c r="H690" s="289"/>
      <c r="I690" s="312"/>
      <c r="J690" s="312"/>
      <c r="K690" s="289"/>
      <c r="L690" s="289"/>
      <c r="M690" s="313"/>
      <c r="N690" s="312"/>
      <c r="O690" s="30"/>
      <c r="P690" s="30"/>
    </row>
    <row r="691" spans="1:16" ht="14.7" customHeight="1">
      <c r="A691" s="289">
        <v>673</v>
      </c>
      <c r="B691" s="289"/>
      <c r="C691" s="289"/>
      <c r="D691" s="313"/>
      <c r="E691" s="289"/>
      <c r="F691" s="289"/>
      <c r="G691" s="289"/>
      <c r="H691" s="289"/>
      <c r="I691" s="312"/>
      <c r="J691" s="312"/>
      <c r="K691" s="289"/>
      <c r="L691" s="289"/>
      <c r="M691" s="313"/>
      <c r="N691" s="312"/>
      <c r="O691" s="30"/>
      <c r="P691" s="30"/>
    </row>
    <row r="692" spans="1:16" ht="14.7" customHeight="1">
      <c r="A692" s="289">
        <v>674</v>
      </c>
      <c r="B692" s="289"/>
      <c r="C692" s="289"/>
      <c r="D692" s="313"/>
      <c r="E692" s="289"/>
      <c r="F692" s="289"/>
      <c r="G692" s="289"/>
      <c r="H692" s="289"/>
      <c r="I692" s="312"/>
      <c r="J692" s="312"/>
      <c r="K692" s="289"/>
      <c r="L692" s="289"/>
      <c r="M692" s="313"/>
      <c r="N692" s="312"/>
      <c r="O692" s="30"/>
      <c r="P692" s="30"/>
    </row>
    <row r="693" spans="1:16" ht="14.7" customHeight="1">
      <c r="A693" s="289">
        <v>675</v>
      </c>
      <c r="B693" s="289"/>
      <c r="C693" s="289"/>
      <c r="D693" s="313"/>
      <c r="E693" s="289"/>
      <c r="F693" s="289"/>
      <c r="G693" s="289"/>
      <c r="H693" s="289"/>
      <c r="I693" s="312"/>
      <c r="J693" s="312"/>
      <c r="K693" s="289"/>
      <c r="L693" s="289"/>
      <c r="M693" s="313"/>
      <c r="N693" s="312"/>
      <c r="O693" s="30"/>
      <c r="P693" s="30"/>
    </row>
    <row r="694" spans="1:16" ht="14.7" customHeight="1">
      <c r="A694" s="289">
        <v>676</v>
      </c>
      <c r="B694" s="289"/>
      <c r="C694" s="289"/>
      <c r="D694" s="313"/>
      <c r="E694" s="289"/>
      <c r="F694" s="289"/>
      <c r="G694" s="289"/>
      <c r="H694" s="289"/>
      <c r="I694" s="312"/>
      <c r="J694" s="312"/>
      <c r="K694" s="289"/>
      <c r="L694" s="289"/>
      <c r="M694" s="313"/>
      <c r="N694" s="312"/>
      <c r="O694" s="30"/>
      <c r="P694" s="30"/>
    </row>
    <row r="695" spans="1:16" ht="14.7" customHeight="1">
      <c r="A695" s="289">
        <v>677</v>
      </c>
      <c r="B695" s="289"/>
      <c r="C695" s="289"/>
      <c r="D695" s="313"/>
      <c r="E695" s="289"/>
      <c r="F695" s="289"/>
      <c r="G695" s="289"/>
      <c r="H695" s="289"/>
      <c r="I695" s="312"/>
      <c r="J695" s="312"/>
      <c r="K695" s="289"/>
      <c r="L695" s="289"/>
      <c r="M695" s="313"/>
      <c r="N695" s="312"/>
      <c r="O695" s="30"/>
      <c r="P695" s="30"/>
    </row>
    <row r="696" spans="1:16" ht="14.7" customHeight="1">
      <c r="A696" s="289">
        <v>678</v>
      </c>
      <c r="B696" s="289"/>
      <c r="C696" s="289"/>
      <c r="D696" s="313"/>
      <c r="E696" s="289"/>
      <c r="F696" s="289"/>
      <c r="G696" s="289"/>
      <c r="H696" s="289"/>
      <c r="I696" s="312"/>
      <c r="J696" s="312"/>
      <c r="K696" s="289"/>
      <c r="L696" s="289"/>
      <c r="M696" s="313"/>
      <c r="N696" s="312"/>
      <c r="O696" s="30"/>
      <c r="P696" s="30"/>
    </row>
    <row r="697" spans="1:16" ht="14.7" customHeight="1">
      <c r="A697" s="289">
        <v>679</v>
      </c>
      <c r="B697" s="289"/>
      <c r="C697" s="289"/>
      <c r="D697" s="313"/>
      <c r="E697" s="289"/>
      <c r="F697" s="289"/>
      <c r="G697" s="289"/>
      <c r="H697" s="289"/>
      <c r="I697" s="312"/>
      <c r="J697" s="312"/>
      <c r="K697" s="289"/>
      <c r="L697" s="289"/>
      <c r="M697" s="313"/>
      <c r="N697" s="312"/>
      <c r="O697" s="30"/>
      <c r="P697" s="30"/>
    </row>
    <row r="698" spans="1:16" ht="14.7" customHeight="1">
      <c r="A698" s="289">
        <v>680</v>
      </c>
      <c r="B698" s="289"/>
      <c r="C698" s="289"/>
      <c r="D698" s="313"/>
      <c r="E698" s="289"/>
      <c r="F698" s="289"/>
      <c r="G698" s="289"/>
      <c r="H698" s="289"/>
      <c r="I698" s="312"/>
      <c r="J698" s="312"/>
      <c r="K698" s="289"/>
      <c r="L698" s="289"/>
      <c r="M698" s="313"/>
      <c r="N698" s="312"/>
      <c r="O698" s="30"/>
      <c r="P698" s="30"/>
    </row>
    <row r="699" spans="1:16" ht="14.7" customHeight="1">
      <c r="A699" s="289">
        <v>681</v>
      </c>
      <c r="B699" s="289"/>
      <c r="C699" s="289"/>
      <c r="D699" s="313"/>
      <c r="E699" s="289"/>
      <c r="F699" s="289"/>
      <c r="G699" s="289"/>
      <c r="H699" s="289"/>
      <c r="I699" s="312"/>
      <c r="J699" s="312"/>
      <c r="K699" s="289"/>
      <c r="L699" s="289"/>
      <c r="M699" s="313"/>
      <c r="N699" s="312"/>
      <c r="O699" s="30"/>
      <c r="P699" s="30"/>
    </row>
    <row r="700" spans="1:16" ht="14.7" customHeight="1">
      <c r="A700" s="289">
        <v>682</v>
      </c>
      <c r="B700" s="289"/>
      <c r="C700" s="289"/>
      <c r="D700" s="313"/>
      <c r="E700" s="289"/>
      <c r="F700" s="289"/>
      <c r="G700" s="289"/>
      <c r="H700" s="289"/>
      <c r="I700" s="312"/>
      <c r="J700" s="312"/>
      <c r="K700" s="289"/>
      <c r="L700" s="289"/>
      <c r="M700" s="313"/>
      <c r="N700" s="312"/>
      <c r="O700" s="30"/>
      <c r="P700" s="30"/>
    </row>
    <row r="701" spans="1:16" ht="14.7" customHeight="1">
      <c r="A701" s="289">
        <v>683</v>
      </c>
      <c r="B701" s="289"/>
      <c r="C701" s="289"/>
      <c r="D701" s="313"/>
      <c r="E701" s="289"/>
      <c r="F701" s="289"/>
      <c r="G701" s="289"/>
      <c r="H701" s="289"/>
      <c r="I701" s="312"/>
      <c r="J701" s="312"/>
      <c r="K701" s="289"/>
      <c r="L701" s="289"/>
      <c r="M701" s="313"/>
      <c r="N701" s="312"/>
      <c r="O701" s="30"/>
      <c r="P701" s="30"/>
    </row>
    <row r="702" spans="1:16" ht="14.7" customHeight="1">
      <c r="A702" s="289">
        <v>684</v>
      </c>
      <c r="B702" s="289"/>
      <c r="C702" s="289"/>
      <c r="D702" s="313"/>
      <c r="E702" s="289"/>
      <c r="F702" s="289"/>
      <c r="G702" s="289"/>
      <c r="H702" s="289"/>
      <c r="I702" s="312"/>
      <c r="J702" s="312"/>
      <c r="K702" s="289"/>
      <c r="L702" s="289"/>
      <c r="M702" s="313"/>
      <c r="N702" s="312"/>
      <c r="O702" s="30"/>
      <c r="P702" s="30"/>
    </row>
    <row r="703" spans="1:16" ht="14.7" customHeight="1">
      <c r="A703" s="289">
        <v>685</v>
      </c>
      <c r="B703" s="289"/>
      <c r="C703" s="289"/>
      <c r="D703" s="313"/>
      <c r="E703" s="289"/>
      <c r="F703" s="289"/>
      <c r="G703" s="289"/>
      <c r="H703" s="289"/>
      <c r="I703" s="312"/>
      <c r="J703" s="312"/>
      <c r="K703" s="289"/>
      <c r="L703" s="289"/>
      <c r="M703" s="313"/>
      <c r="N703" s="312"/>
      <c r="O703" s="30"/>
      <c r="P703" s="30"/>
    </row>
    <row r="704" spans="1:16" ht="14.7" customHeight="1">
      <c r="A704" s="289">
        <v>686</v>
      </c>
      <c r="B704" s="289"/>
      <c r="C704" s="289"/>
      <c r="D704" s="313"/>
      <c r="E704" s="289"/>
      <c r="F704" s="289"/>
      <c r="G704" s="289"/>
      <c r="H704" s="289"/>
      <c r="I704" s="312"/>
      <c r="J704" s="312"/>
      <c r="K704" s="289"/>
      <c r="L704" s="289"/>
      <c r="M704" s="313"/>
      <c r="N704" s="312"/>
      <c r="O704" s="30"/>
      <c r="P704" s="30"/>
    </row>
    <row r="705" spans="1:16" ht="14.7" customHeight="1">
      <c r="A705" s="289">
        <v>687</v>
      </c>
      <c r="B705" s="289"/>
      <c r="C705" s="289"/>
      <c r="D705" s="313"/>
      <c r="E705" s="289"/>
      <c r="F705" s="289"/>
      <c r="G705" s="289"/>
      <c r="H705" s="289"/>
      <c r="I705" s="312"/>
      <c r="J705" s="312"/>
      <c r="K705" s="289"/>
      <c r="L705" s="289"/>
      <c r="M705" s="313"/>
      <c r="N705" s="312"/>
      <c r="O705" s="30"/>
      <c r="P705" s="30"/>
    </row>
    <row r="706" spans="1:16" ht="14.7" customHeight="1">
      <c r="A706" s="289">
        <v>688</v>
      </c>
      <c r="B706" s="289"/>
      <c r="C706" s="289"/>
      <c r="D706" s="313"/>
      <c r="E706" s="289"/>
      <c r="F706" s="289"/>
      <c r="G706" s="289"/>
      <c r="H706" s="289"/>
      <c r="I706" s="312"/>
      <c r="J706" s="312"/>
      <c r="K706" s="289"/>
      <c r="L706" s="289"/>
      <c r="M706" s="313"/>
      <c r="N706" s="312"/>
      <c r="O706" s="30"/>
      <c r="P706" s="30"/>
    </row>
    <row r="707" spans="1:16" ht="14.7" customHeight="1">
      <c r="A707" s="289">
        <v>689</v>
      </c>
      <c r="B707" s="289"/>
      <c r="C707" s="289"/>
      <c r="D707" s="313"/>
      <c r="E707" s="289"/>
      <c r="F707" s="289"/>
      <c r="G707" s="289"/>
      <c r="H707" s="289"/>
      <c r="I707" s="312"/>
      <c r="J707" s="312"/>
      <c r="K707" s="289"/>
      <c r="L707" s="289"/>
      <c r="M707" s="313"/>
      <c r="N707" s="312"/>
      <c r="O707" s="30"/>
      <c r="P707" s="30"/>
    </row>
    <row r="708" spans="1:16" ht="14.7" customHeight="1">
      <c r="A708" s="289">
        <v>690</v>
      </c>
      <c r="B708" s="289"/>
      <c r="C708" s="289"/>
      <c r="D708" s="313"/>
      <c r="E708" s="289"/>
      <c r="F708" s="289"/>
      <c r="G708" s="289"/>
      <c r="H708" s="289"/>
      <c r="I708" s="312"/>
      <c r="J708" s="312"/>
      <c r="K708" s="289"/>
      <c r="L708" s="289"/>
      <c r="M708" s="313"/>
      <c r="N708" s="312"/>
      <c r="O708" s="30"/>
      <c r="P708" s="30"/>
    </row>
    <row r="709" spans="1:16" ht="14.7" customHeight="1">
      <c r="A709" s="289">
        <v>691</v>
      </c>
      <c r="B709" s="289"/>
      <c r="C709" s="289"/>
      <c r="D709" s="313"/>
      <c r="E709" s="289"/>
      <c r="F709" s="289"/>
      <c r="G709" s="289"/>
      <c r="H709" s="289"/>
      <c r="I709" s="312"/>
      <c r="J709" s="312"/>
      <c r="K709" s="289"/>
      <c r="L709" s="289"/>
      <c r="M709" s="313"/>
      <c r="N709" s="312"/>
      <c r="O709" s="30"/>
      <c r="P709" s="30"/>
    </row>
    <row r="710" spans="1:16" ht="14.7" customHeight="1">
      <c r="A710" s="289">
        <v>692</v>
      </c>
      <c r="B710" s="289"/>
      <c r="C710" s="289"/>
      <c r="D710" s="313"/>
      <c r="E710" s="289"/>
      <c r="F710" s="289"/>
      <c r="G710" s="289"/>
      <c r="H710" s="289"/>
      <c r="I710" s="312"/>
      <c r="J710" s="312"/>
      <c r="K710" s="289"/>
      <c r="L710" s="289"/>
      <c r="M710" s="313"/>
      <c r="N710" s="312"/>
      <c r="O710" s="30"/>
      <c r="P710" s="30"/>
    </row>
    <row r="711" spans="1:16" ht="14.7" customHeight="1">
      <c r="A711" s="289">
        <v>693</v>
      </c>
      <c r="B711" s="289"/>
      <c r="C711" s="289"/>
      <c r="D711" s="313"/>
      <c r="E711" s="289"/>
      <c r="F711" s="289"/>
      <c r="G711" s="289"/>
      <c r="H711" s="289"/>
      <c r="I711" s="312"/>
      <c r="J711" s="312"/>
      <c r="K711" s="289"/>
      <c r="L711" s="289"/>
      <c r="M711" s="313"/>
      <c r="N711" s="312"/>
      <c r="O711" s="30"/>
      <c r="P711" s="30"/>
    </row>
    <row r="712" spans="1:16" ht="14.7" customHeight="1">
      <c r="A712" s="289">
        <v>694</v>
      </c>
      <c r="B712" s="289"/>
      <c r="C712" s="289"/>
      <c r="D712" s="313"/>
      <c r="E712" s="289"/>
      <c r="F712" s="289"/>
      <c r="G712" s="289"/>
      <c r="H712" s="289"/>
      <c r="I712" s="312"/>
      <c r="J712" s="312"/>
      <c r="K712" s="289"/>
      <c r="L712" s="289"/>
      <c r="M712" s="313"/>
      <c r="N712" s="312"/>
      <c r="O712" s="30"/>
      <c r="P712" s="30"/>
    </row>
    <row r="713" spans="1:16" ht="14.7" customHeight="1">
      <c r="A713" s="289">
        <v>695</v>
      </c>
      <c r="B713" s="289"/>
      <c r="C713" s="289"/>
      <c r="D713" s="313"/>
      <c r="E713" s="289"/>
      <c r="F713" s="289"/>
      <c r="G713" s="289"/>
      <c r="H713" s="289"/>
      <c r="I713" s="312"/>
      <c r="J713" s="312"/>
      <c r="K713" s="289"/>
      <c r="L713" s="289"/>
      <c r="M713" s="313"/>
      <c r="N713" s="312"/>
      <c r="O713" s="30"/>
      <c r="P713" s="30"/>
    </row>
    <row r="714" spans="1:16" ht="14.7" customHeight="1">
      <c r="A714" s="289">
        <v>696</v>
      </c>
      <c r="B714" s="289"/>
      <c r="C714" s="289"/>
      <c r="D714" s="313"/>
      <c r="E714" s="289"/>
      <c r="F714" s="289"/>
      <c r="G714" s="289"/>
      <c r="H714" s="289"/>
      <c r="I714" s="312"/>
      <c r="J714" s="312"/>
      <c r="K714" s="289"/>
      <c r="L714" s="289"/>
      <c r="M714" s="313"/>
      <c r="N714" s="312"/>
      <c r="O714" s="30"/>
      <c r="P714" s="30"/>
    </row>
    <row r="715" spans="1:16" ht="14.7" customHeight="1">
      <c r="A715" s="289">
        <v>697</v>
      </c>
      <c r="B715" s="289"/>
      <c r="C715" s="289"/>
      <c r="D715" s="313"/>
      <c r="E715" s="289"/>
      <c r="F715" s="289"/>
      <c r="G715" s="289"/>
      <c r="H715" s="289"/>
      <c r="I715" s="312"/>
      <c r="J715" s="312"/>
      <c r="K715" s="289"/>
      <c r="L715" s="289"/>
      <c r="M715" s="313"/>
      <c r="N715" s="312"/>
      <c r="O715" s="30"/>
      <c r="P715" s="30"/>
    </row>
    <row r="716" spans="1:16" ht="14.7" customHeight="1">
      <c r="A716" s="289">
        <v>698</v>
      </c>
      <c r="B716" s="289"/>
      <c r="C716" s="289"/>
      <c r="D716" s="313"/>
      <c r="E716" s="289"/>
      <c r="F716" s="289"/>
      <c r="G716" s="289"/>
      <c r="H716" s="289"/>
      <c r="I716" s="312"/>
      <c r="J716" s="312"/>
      <c r="K716" s="289"/>
      <c r="L716" s="289"/>
      <c r="M716" s="313"/>
      <c r="N716" s="312"/>
      <c r="O716" s="30"/>
      <c r="P716" s="30"/>
    </row>
    <row r="717" spans="1:16" ht="14.7" customHeight="1">
      <c r="A717" s="289">
        <v>699</v>
      </c>
      <c r="B717" s="289"/>
      <c r="C717" s="289"/>
      <c r="D717" s="313"/>
      <c r="E717" s="289"/>
      <c r="F717" s="289"/>
      <c r="G717" s="289"/>
      <c r="H717" s="289"/>
      <c r="I717" s="312"/>
      <c r="J717" s="312"/>
      <c r="K717" s="289"/>
      <c r="L717" s="289"/>
      <c r="M717" s="313"/>
      <c r="N717" s="312"/>
      <c r="O717" s="30"/>
      <c r="P717" s="30"/>
    </row>
    <row r="718" spans="1:16" ht="14.7" customHeight="1">
      <c r="A718" s="289">
        <v>700</v>
      </c>
      <c r="B718" s="289"/>
      <c r="C718" s="289"/>
      <c r="D718" s="313"/>
      <c r="E718" s="289"/>
      <c r="F718" s="289"/>
      <c r="G718" s="289"/>
      <c r="H718" s="289"/>
      <c r="I718" s="312"/>
      <c r="J718" s="312"/>
      <c r="K718" s="289"/>
      <c r="L718" s="289"/>
      <c r="M718" s="313"/>
      <c r="N718" s="312"/>
      <c r="O718" s="30"/>
      <c r="P718" s="30"/>
    </row>
    <row r="719" spans="1:16" ht="14.7" customHeight="1">
      <c r="A719" s="289">
        <v>701</v>
      </c>
      <c r="B719" s="289"/>
      <c r="C719" s="289"/>
      <c r="D719" s="313"/>
      <c r="E719" s="289"/>
      <c r="F719" s="289"/>
      <c r="G719" s="289"/>
      <c r="H719" s="289"/>
      <c r="I719" s="312"/>
      <c r="J719" s="312"/>
      <c r="K719" s="289"/>
      <c r="L719" s="289"/>
      <c r="M719" s="313"/>
      <c r="N719" s="312"/>
      <c r="O719" s="30"/>
      <c r="P719" s="30"/>
    </row>
    <row r="720" spans="1:16" ht="14.7" customHeight="1">
      <c r="A720" s="289">
        <v>702</v>
      </c>
      <c r="B720" s="289"/>
      <c r="C720" s="289"/>
      <c r="D720" s="313"/>
      <c r="E720" s="289"/>
      <c r="F720" s="289"/>
      <c r="G720" s="289"/>
      <c r="H720" s="289"/>
      <c r="I720" s="312"/>
      <c r="J720" s="312"/>
      <c r="K720" s="289"/>
      <c r="L720" s="289"/>
      <c r="M720" s="313"/>
      <c r="N720" s="312"/>
      <c r="O720" s="30"/>
      <c r="P720" s="30"/>
    </row>
    <row r="721" spans="1:16" ht="14.7" customHeight="1">
      <c r="A721" s="289">
        <v>703</v>
      </c>
      <c r="B721" s="289"/>
      <c r="C721" s="289"/>
      <c r="D721" s="313"/>
      <c r="E721" s="289"/>
      <c r="F721" s="289"/>
      <c r="G721" s="289"/>
      <c r="H721" s="289"/>
      <c r="I721" s="312"/>
      <c r="J721" s="312"/>
      <c r="K721" s="289"/>
      <c r="L721" s="289"/>
      <c r="M721" s="313"/>
      <c r="N721" s="312"/>
      <c r="O721" s="30"/>
      <c r="P721" s="30"/>
    </row>
    <row r="722" spans="1:16" ht="14.7" customHeight="1">
      <c r="A722" s="289">
        <v>704</v>
      </c>
      <c r="B722" s="289"/>
      <c r="C722" s="289"/>
      <c r="D722" s="313"/>
      <c r="E722" s="289"/>
      <c r="F722" s="289"/>
      <c r="G722" s="289"/>
      <c r="H722" s="289"/>
      <c r="I722" s="312"/>
      <c r="J722" s="312"/>
      <c r="K722" s="289"/>
      <c r="L722" s="289"/>
      <c r="M722" s="313"/>
      <c r="N722" s="312"/>
      <c r="O722" s="30"/>
      <c r="P722" s="30"/>
    </row>
    <row r="723" spans="1:16" ht="14.7" customHeight="1">
      <c r="A723" s="289">
        <v>705</v>
      </c>
      <c r="B723" s="289"/>
      <c r="C723" s="289"/>
      <c r="D723" s="313"/>
      <c r="E723" s="289"/>
      <c r="F723" s="289"/>
      <c r="G723" s="289"/>
      <c r="H723" s="289"/>
      <c r="I723" s="312"/>
      <c r="J723" s="312"/>
      <c r="K723" s="289"/>
      <c r="L723" s="289"/>
      <c r="M723" s="313"/>
      <c r="N723" s="312"/>
      <c r="O723" s="30"/>
      <c r="P723" s="30"/>
    </row>
    <row r="724" spans="1:16" ht="14.7" customHeight="1">
      <c r="A724" s="289">
        <v>706</v>
      </c>
      <c r="B724" s="289"/>
      <c r="C724" s="289"/>
      <c r="D724" s="313"/>
      <c r="E724" s="289"/>
      <c r="F724" s="289"/>
      <c r="G724" s="289"/>
      <c r="H724" s="289"/>
      <c r="I724" s="312"/>
      <c r="J724" s="312"/>
      <c r="K724" s="289"/>
      <c r="L724" s="289"/>
      <c r="M724" s="313"/>
      <c r="N724" s="312"/>
      <c r="O724" s="30"/>
      <c r="P724" s="30"/>
    </row>
    <row r="725" spans="1:16" ht="14.7" customHeight="1">
      <c r="A725" s="289">
        <v>707</v>
      </c>
      <c r="B725" s="289"/>
      <c r="C725" s="289"/>
      <c r="D725" s="313"/>
      <c r="E725" s="289"/>
      <c r="F725" s="289"/>
      <c r="G725" s="289"/>
      <c r="H725" s="289"/>
      <c r="I725" s="312"/>
      <c r="J725" s="312"/>
      <c r="K725" s="289"/>
      <c r="L725" s="289"/>
      <c r="M725" s="313"/>
      <c r="N725" s="312"/>
      <c r="O725" s="30"/>
      <c r="P725" s="30"/>
    </row>
    <row r="726" spans="1:16" ht="14.7" customHeight="1">
      <c r="A726" s="289">
        <v>708</v>
      </c>
      <c r="B726" s="289"/>
      <c r="C726" s="289"/>
      <c r="D726" s="313"/>
      <c r="E726" s="289"/>
      <c r="F726" s="289"/>
      <c r="G726" s="289"/>
      <c r="H726" s="289"/>
      <c r="I726" s="312"/>
      <c r="J726" s="312"/>
      <c r="K726" s="289"/>
      <c r="L726" s="289"/>
      <c r="M726" s="313"/>
      <c r="N726" s="312"/>
      <c r="O726" s="30"/>
      <c r="P726" s="30"/>
    </row>
    <row r="727" spans="1:16" ht="14.7" customHeight="1">
      <c r="A727" s="289">
        <v>709</v>
      </c>
      <c r="B727" s="289"/>
      <c r="C727" s="289"/>
      <c r="D727" s="313"/>
      <c r="E727" s="289"/>
      <c r="F727" s="289"/>
      <c r="G727" s="289"/>
      <c r="H727" s="289"/>
      <c r="I727" s="312"/>
      <c r="J727" s="312"/>
      <c r="K727" s="289"/>
      <c r="L727" s="289"/>
      <c r="M727" s="313"/>
      <c r="N727" s="312"/>
      <c r="O727" s="30"/>
      <c r="P727" s="30"/>
    </row>
    <row r="728" spans="1:16" ht="14.7" customHeight="1">
      <c r="A728" s="289">
        <v>710</v>
      </c>
      <c r="B728" s="289"/>
      <c r="C728" s="289"/>
      <c r="D728" s="313"/>
      <c r="E728" s="289"/>
      <c r="F728" s="289"/>
      <c r="G728" s="289"/>
      <c r="H728" s="289"/>
      <c r="I728" s="312"/>
      <c r="J728" s="312"/>
      <c r="K728" s="289"/>
      <c r="L728" s="289"/>
      <c r="M728" s="313"/>
      <c r="N728" s="312"/>
      <c r="O728" s="30"/>
      <c r="P728" s="30"/>
    </row>
    <row r="729" spans="1:16" ht="14.7" customHeight="1">
      <c r="A729" s="289">
        <v>711</v>
      </c>
      <c r="B729" s="289"/>
      <c r="C729" s="289"/>
      <c r="D729" s="313"/>
      <c r="E729" s="289"/>
      <c r="F729" s="289"/>
      <c r="G729" s="289"/>
      <c r="H729" s="289"/>
      <c r="I729" s="312"/>
      <c r="J729" s="312"/>
      <c r="K729" s="289"/>
      <c r="L729" s="289"/>
      <c r="M729" s="313"/>
      <c r="N729" s="312"/>
      <c r="O729" s="30"/>
      <c r="P729" s="30"/>
    </row>
    <row r="730" spans="1:16" ht="14.7" customHeight="1">
      <c r="A730" s="289">
        <v>712</v>
      </c>
      <c r="B730" s="289"/>
      <c r="C730" s="289"/>
      <c r="D730" s="313"/>
      <c r="E730" s="289"/>
      <c r="F730" s="289"/>
      <c r="G730" s="289"/>
      <c r="H730" s="289"/>
      <c r="I730" s="312"/>
      <c r="J730" s="312"/>
      <c r="K730" s="289"/>
      <c r="L730" s="289"/>
      <c r="M730" s="313"/>
      <c r="N730" s="312"/>
      <c r="O730" s="30"/>
      <c r="P730" s="30"/>
    </row>
    <row r="731" spans="1:16" ht="14.7" customHeight="1">
      <c r="A731" s="289">
        <v>713</v>
      </c>
      <c r="B731" s="289"/>
      <c r="C731" s="289"/>
      <c r="D731" s="313"/>
      <c r="E731" s="289"/>
      <c r="F731" s="289"/>
      <c r="G731" s="289"/>
      <c r="H731" s="289"/>
      <c r="I731" s="312"/>
      <c r="J731" s="312"/>
      <c r="K731" s="289"/>
      <c r="L731" s="289"/>
      <c r="M731" s="313"/>
      <c r="N731" s="312"/>
      <c r="O731" s="30"/>
      <c r="P731" s="30"/>
    </row>
    <row r="732" spans="1:16" ht="14.7" customHeight="1">
      <c r="A732" s="289">
        <v>714</v>
      </c>
      <c r="B732" s="289"/>
      <c r="C732" s="289"/>
      <c r="D732" s="313"/>
      <c r="E732" s="289"/>
      <c r="F732" s="289"/>
      <c r="G732" s="289"/>
      <c r="H732" s="289"/>
      <c r="I732" s="312"/>
      <c r="J732" s="312"/>
      <c r="K732" s="289"/>
      <c r="L732" s="289"/>
      <c r="M732" s="313"/>
      <c r="N732" s="312"/>
      <c r="O732" s="30"/>
      <c r="P732" s="30"/>
    </row>
    <row r="733" spans="1:16" ht="14.7" customHeight="1">
      <c r="A733" s="289">
        <v>715</v>
      </c>
      <c r="B733" s="289"/>
      <c r="C733" s="289"/>
      <c r="D733" s="313"/>
      <c r="E733" s="289"/>
      <c r="F733" s="289"/>
      <c r="G733" s="289"/>
      <c r="H733" s="289"/>
      <c r="I733" s="312"/>
      <c r="J733" s="312"/>
      <c r="K733" s="289"/>
      <c r="L733" s="289"/>
      <c r="M733" s="313"/>
      <c r="N733" s="312"/>
      <c r="O733" s="30"/>
      <c r="P733" s="30"/>
    </row>
    <row r="734" spans="1:16" ht="14.7" customHeight="1">
      <c r="A734" s="289">
        <v>716</v>
      </c>
      <c r="B734" s="289"/>
      <c r="C734" s="289"/>
      <c r="D734" s="313"/>
      <c r="E734" s="289"/>
      <c r="F734" s="289"/>
      <c r="G734" s="289"/>
      <c r="H734" s="289"/>
      <c r="I734" s="312"/>
      <c r="J734" s="312"/>
      <c r="K734" s="289"/>
      <c r="L734" s="289"/>
      <c r="M734" s="313"/>
      <c r="N734" s="312"/>
      <c r="O734" s="30"/>
      <c r="P734" s="30"/>
    </row>
    <row r="735" spans="1:16" ht="14.7" customHeight="1">
      <c r="A735" s="289">
        <v>717</v>
      </c>
      <c r="B735" s="289"/>
      <c r="C735" s="289"/>
      <c r="D735" s="313"/>
      <c r="E735" s="289"/>
      <c r="F735" s="289"/>
      <c r="G735" s="289"/>
      <c r="H735" s="289"/>
      <c r="I735" s="312"/>
      <c r="J735" s="312"/>
      <c r="K735" s="289"/>
      <c r="L735" s="289"/>
      <c r="M735" s="313"/>
      <c r="N735" s="312"/>
      <c r="O735" s="30"/>
      <c r="P735" s="30"/>
    </row>
    <row r="736" spans="1:16" ht="14.7" customHeight="1">
      <c r="A736" s="289">
        <v>718</v>
      </c>
      <c r="B736" s="289"/>
      <c r="C736" s="289"/>
      <c r="D736" s="313"/>
      <c r="E736" s="289"/>
      <c r="F736" s="289"/>
      <c r="G736" s="289"/>
      <c r="H736" s="289"/>
      <c r="I736" s="312"/>
      <c r="J736" s="312"/>
      <c r="K736" s="289"/>
      <c r="L736" s="289"/>
      <c r="M736" s="313"/>
      <c r="N736" s="312"/>
      <c r="O736" s="30"/>
      <c r="P736" s="30"/>
    </row>
    <row r="737" spans="1:16" ht="14.7" customHeight="1">
      <c r="A737" s="289">
        <v>719</v>
      </c>
      <c r="B737" s="289"/>
      <c r="C737" s="289"/>
      <c r="D737" s="313"/>
      <c r="E737" s="289"/>
      <c r="F737" s="289"/>
      <c r="G737" s="289"/>
      <c r="H737" s="289"/>
      <c r="I737" s="312"/>
      <c r="J737" s="312"/>
      <c r="K737" s="289"/>
      <c r="L737" s="289"/>
      <c r="M737" s="313"/>
      <c r="N737" s="312"/>
      <c r="O737" s="30"/>
      <c r="P737" s="30"/>
    </row>
    <row r="738" spans="1:16" ht="14.7" customHeight="1">
      <c r="A738" s="289">
        <v>720</v>
      </c>
      <c r="B738" s="289"/>
      <c r="C738" s="289"/>
      <c r="D738" s="313"/>
      <c r="E738" s="289"/>
      <c r="F738" s="289"/>
      <c r="G738" s="289"/>
      <c r="H738" s="289"/>
      <c r="I738" s="312"/>
      <c r="J738" s="312"/>
      <c r="K738" s="289"/>
      <c r="L738" s="289"/>
      <c r="M738" s="313"/>
      <c r="N738" s="312"/>
      <c r="O738" s="30"/>
      <c r="P738" s="30"/>
    </row>
    <row r="739" spans="1:16" ht="14.7" customHeight="1">
      <c r="A739" s="289">
        <v>721</v>
      </c>
      <c r="B739" s="289"/>
      <c r="C739" s="289"/>
      <c r="D739" s="313"/>
      <c r="E739" s="289"/>
      <c r="F739" s="289"/>
      <c r="G739" s="289"/>
      <c r="H739" s="289"/>
      <c r="I739" s="312"/>
      <c r="J739" s="312"/>
      <c r="K739" s="289"/>
      <c r="L739" s="289"/>
      <c r="M739" s="313"/>
      <c r="N739" s="312"/>
      <c r="O739" s="30"/>
      <c r="P739" s="30"/>
    </row>
    <row r="740" spans="1:16" ht="14.7" customHeight="1">
      <c r="A740" s="289">
        <v>722</v>
      </c>
      <c r="B740" s="289"/>
      <c r="C740" s="289"/>
      <c r="D740" s="313"/>
      <c r="E740" s="289"/>
      <c r="F740" s="289"/>
      <c r="G740" s="289"/>
      <c r="H740" s="289"/>
      <c r="I740" s="312"/>
      <c r="J740" s="312"/>
      <c r="K740" s="289"/>
      <c r="L740" s="289"/>
      <c r="M740" s="313"/>
      <c r="N740" s="312"/>
      <c r="O740" s="30"/>
      <c r="P740" s="30"/>
    </row>
    <row r="741" spans="1:16" ht="14.7" customHeight="1">
      <c r="A741" s="289">
        <v>723</v>
      </c>
      <c r="B741" s="289"/>
      <c r="C741" s="289"/>
      <c r="D741" s="313"/>
      <c r="E741" s="289"/>
      <c r="F741" s="289"/>
      <c r="G741" s="289"/>
      <c r="H741" s="289"/>
      <c r="I741" s="312"/>
      <c r="J741" s="312"/>
      <c r="K741" s="289"/>
      <c r="L741" s="289"/>
      <c r="M741" s="313"/>
      <c r="N741" s="312"/>
      <c r="O741" s="30"/>
      <c r="P741" s="30"/>
    </row>
    <row r="742" spans="1:16" ht="14.7" customHeight="1">
      <c r="A742" s="289">
        <v>724</v>
      </c>
      <c r="B742" s="289"/>
      <c r="C742" s="289"/>
      <c r="D742" s="313"/>
      <c r="E742" s="289"/>
      <c r="F742" s="289"/>
      <c r="G742" s="289"/>
      <c r="H742" s="289"/>
      <c r="I742" s="312"/>
      <c r="J742" s="312"/>
      <c r="K742" s="289"/>
      <c r="L742" s="289"/>
      <c r="M742" s="313"/>
      <c r="N742" s="312"/>
      <c r="O742" s="30"/>
      <c r="P742" s="30"/>
    </row>
    <row r="743" spans="1:16" ht="14.7" customHeight="1">
      <c r="A743" s="289">
        <v>725</v>
      </c>
      <c r="B743" s="289"/>
      <c r="C743" s="289"/>
      <c r="D743" s="313"/>
      <c r="E743" s="289"/>
      <c r="F743" s="289"/>
      <c r="G743" s="289"/>
      <c r="H743" s="289"/>
      <c r="I743" s="312"/>
      <c r="J743" s="312"/>
      <c r="K743" s="289"/>
      <c r="L743" s="289"/>
      <c r="M743" s="313"/>
      <c r="N743" s="312"/>
      <c r="O743" s="30"/>
      <c r="P743" s="30"/>
    </row>
    <row r="744" spans="1:16" ht="14.7" customHeight="1">
      <c r="A744" s="289">
        <v>726</v>
      </c>
      <c r="B744" s="289"/>
      <c r="C744" s="289"/>
      <c r="D744" s="313"/>
      <c r="E744" s="289"/>
      <c r="F744" s="289"/>
      <c r="G744" s="289"/>
      <c r="H744" s="289"/>
      <c r="I744" s="312"/>
      <c r="J744" s="312"/>
      <c r="K744" s="289"/>
      <c r="L744" s="289"/>
      <c r="M744" s="313"/>
      <c r="N744" s="312"/>
      <c r="O744" s="30"/>
      <c r="P744" s="30"/>
    </row>
    <row r="745" spans="1:16" ht="14.7" customHeight="1">
      <c r="A745" s="289">
        <v>727</v>
      </c>
      <c r="B745" s="289"/>
      <c r="C745" s="289"/>
      <c r="D745" s="313"/>
      <c r="E745" s="289"/>
      <c r="F745" s="289"/>
      <c r="G745" s="289"/>
      <c r="H745" s="289"/>
      <c r="I745" s="312"/>
      <c r="J745" s="312"/>
      <c r="K745" s="289"/>
      <c r="L745" s="289"/>
      <c r="M745" s="313"/>
      <c r="N745" s="312"/>
      <c r="O745" s="30"/>
      <c r="P745" s="30"/>
    </row>
    <row r="746" spans="1:16" ht="14.7" customHeight="1">
      <c r="A746" s="289">
        <v>728</v>
      </c>
      <c r="B746" s="289"/>
      <c r="C746" s="289"/>
      <c r="D746" s="313"/>
      <c r="E746" s="289"/>
      <c r="F746" s="289"/>
      <c r="G746" s="289"/>
      <c r="H746" s="289"/>
      <c r="I746" s="312"/>
      <c r="J746" s="312"/>
      <c r="K746" s="289"/>
      <c r="L746" s="289"/>
      <c r="M746" s="313"/>
      <c r="N746" s="312"/>
      <c r="O746" s="30"/>
      <c r="P746" s="30"/>
    </row>
    <row r="747" spans="1:16" ht="14.7" customHeight="1">
      <c r="A747" s="289">
        <v>729</v>
      </c>
      <c r="B747" s="289"/>
      <c r="C747" s="289"/>
      <c r="D747" s="313"/>
      <c r="E747" s="289"/>
      <c r="F747" s="289"/>
      <c r="G747" s="289"/>
      <c r="H747" s="289"/>
      <c r="I747" s="312"/>
      <c r="J747" s="312"/>
      <c r="K747" s="289"/>
      <c r="L747" s="289"/>
      <c r="M747" s="313"/>
      <c r="N747" s="312"/>
      <c r="O747" s="30"/>
      <c r="P747" s="30"/>
    </row>
    <row r="748" spans="1:16" ht="14.7" customHeight="1">
      <c r="A748" s="289">
        <v>730</v>
      </c>
      <c r="B748" s="289"/>
      <c r="C748" s="289"/>
      <c r="D748" s="313"/>
      <c r="E748" s="289"/>
      <c r="F748" s="289"/>
      <c r="G748" s="289"/>
      <c r="H748" s="289"/>
      <c r="I748" s="312"/>
      <c r="J748" s="312"/>
      <c r="K748" s="289"/>
      <c r="L748" s="289"/>
      <c r="M748" s="313"/>
      <c r="N748" s="312"/>
      <c r="O748" s="30"/>
      <c r="P748" s="30"/>
    </row>
    <row r="749" spans="1:16" ht="14.7" customHeight="1">
      <c r="A749" s="289">
        <v>731</v>
      </c>
      <c r="B749" s="289"/>
      <c r="C749" s="289"/>
      <c r="D749" s="313"/>
      <c r="E749" s="289"/>
      <c r="F749" s="289"/>
      <c r="G749" s="289"/>
      <c r="H749" s="289"/>
      <c r="I749" s="312"/>
      <c r="J749" s="312"/>
      <c r="K749" s="289"/>
      <c r="L749" s="289"/>
      <c r="M749" s="313"/>
      <c r="N749" s="312"/>
      <c r="O749" s="30"/>
      <c r="P749" s="30"/>
    </row>
    <row r="750" spans="1:16" ht="14.7" customHeight="1">
      <c r="A750" s="289">
        <v>732</v>
      </c>
      <c r="B750" s="289"/>
      <c r="C750" s="289"/>
      <c r="D750" s="313"/>
      <c r="E750" s="289"/>
      <c r="F750" s="289"/>
      <c r="G750" s="289"/>
      <c r="H750" s="289"/>
      <c r="I750" s="312"/>
      <c r="J750" s="312"/>
      <c r="K750" s="289"/>
      <c r="L750" s="289"/>
      <c r="M750" s="313"/>
      <c r="N750" s="312"/>
      <c r="O750" s="30"/>
      <c r="P750" s="30"/>
    </row>
    <row r="751" spans="1:16" ht="14.7" customHeight="1">
      <c r="A751" s="289">
        <v>733</v>
      </c>
      <c r="B751" s="289"/>
      <c r="C751" s="289"/>
      <c r="D751" s="313"/>
      <c r="E751" s="289"/>
      <c r="F751" s="289"/>
      <c r="G751" s="289"/>
      <c r="H751" s="289"/>
      <c r="I751" s="312"/>
      <c r="J751" s="312"/>
      <c r="K751" s="289"/>
      <c r="L751" s="289"/>
      <c r="M751" s="313"/>
      <c r="N751" s="312"/>
      <c r="O751" s="30"/>
      <c r="P751" s="30"/>
    </row>
    <row r="752" spans="1:16" ht="14.7" customHeight="1">
      <c r="A752" s="289">
        <v>734</v>
      </c>
      <c r="B752" s="289"/>
      <c r="C752" s="289"/>
      <c r="D752" s="313"/>
      <c r="E752" s="289"/>
      <c r="F752" s="289"/>
      <c r="G752" s="289"/>
      <c r="H752" s="289"/>
      <c r="I752" s="312"/>
      <c r="J752" s="312"/>
      <c r="K752" s="289"/>
      <c r="L752" s="289"/>
      <c r="M752" s="313"/>
      <c r="N752" s="312"/>
      <c r="O752" s="30"/>
      <c r="P752" s="30"/>
    </row>
    <row r="753" spans="1:16" ht="14.7" customHeight="1">
      <c r="A753" s="289">
        <v>735</v>
      </c>
      <c r="B753" s="289"/>
      <c r="C753" s="289"/>
      <c r="D753" s="313"/>
      <c r="E753" s="289"/>
      <c r="F753" s="289"/>
      <c r="G753" s="289"/>
      <c r="H753" s="289"/>
      <c r="I753" s="312"/>
      <c r="J753" s="312"/>
      <c r="K753" s="289"/>
      <c r="L753" s="289"/>
      <c r="M753" s="313"/>
      <c r="N753" s="312"/>
      <c r="O753" s="30"/>
      <c r="P753" s="30"/>
    </row>
    <row r="754" spans="1:16" ht="14.7" customHeight="1">
      <c r="A754" s="289">
        <v>736</v>
      </c>
      <c r="B754" s="289"/>
      <c r="C754" s="289"/>
      <c r="D754" s="313"/>
      <c r="E754" s="289"/>
      <c r="F754" s="289"/>
      <c r="G754" s="289"/>
      <c r="H754" s="289"/>
      <c r="I754" s="312"/>
      <c r="J754" s="312"/>
      <c r="K754" s="289"/>
      <c r="L754" s="289"/>
      <c r="M754" s="313"/>
      <c r="N754" s="312"/>
      <c r="O754" s="30"/>
      <c r="P754" s="30"/>
    </row>
    <row r="755" spans="1:16" ht="14.7" customHeight="1">
      <c r="A755" s="289">
        <v>737</v>
      </c>
      <c r="B755" s="289"/>
      <c r="C755" s="289"/>
      <c r="D755" s="313"/>
      <c r="E755" s="289"/>
      <c r="F755" s="289"/>
      <c r="G755" s="289"/>
      <c r="H755" s="289"/>
      <c r="I755" s="312"/>
      <c r="J755" s="312"/>
      <c r="K755" s="289"/>
      <c r="L755" s="289"/>
      <c r="M755" s="313"/>
      <c r="N755" s="312"/>
      <c r="O755" s="30"/>
      <c r="P755" s="30"/>
    </row>
    <row r="756" spans="1:16" ht="14.7" customHeight="1">
      <c r="A756" s="289">
        <v>738</v>
      </c>
      <c r="B756" s="289"/>
      <c r="C756" s="289"/>
      <c r="D756" s="313"/>
      <c r="E756" s="289"/>
      <c r="F756" s="289"/>
      <c r="G756" s="289"/>
      <c r="H756" s="289"/>
      <c r="I756" s="312"/>
      <c r="J756" s="312"/>
      <c r="K756" s="289"/>
      <c r="L756" s="289"/>
      <c r="M756" s="313"/>
      <c r="N756" s="312"/>
      <c r="O756" s="30"/>
      <c r="P756" s="30"/>
    </row>
    <row r="757" spans="1:16" ht="14.7" customHeight="1">
      <c r="A757" s="289">
        <v>739</v>
      </c>
      <c r="B757" s="289"/>
      <c r="C757" s="289"/>
      <c r="D757" s="313"/>
      <c r="E757" s="289"/>
      <c r="F757" s="289"/>
      <c r="G757" s="289"/>
      <c r="H757" s="289"/>
      <c r="I757" s="312"/>
      <c r="J757" s="312"/>
      <c r="K757" s="289"/>
      <c r="L757" s="289"/>
      <c r="M757" s="313"/>
      <c r="N757" s="312"/>
      <c r="O757" s="30"/>
      <c r="P757" s="30"/>
    </row>
    <row r="758" spans="1:16" ht="14.7" customHeight="1">
      <c r="A758" s="289">
        <v>740</v>
      </c>
      <c r="B758" s="289"/>
      <c r="C758" s="289"/>
      <c r="D758" s="313"/>
      <c r="E758" s="289"/>
      <c r="F758" s="289"/>
      <c r="G758" s="289"/>
      <c r="H758" s="289"/>
      <c r="I758" s="312"/>
      <c r="J758" s="312"/>
      <c r="K758" s="289"/>
      <c r="L758" s="289"/>
      <c r="M758" s="313"/>
      <c r="N758" s="312"/>
      <c r="O758" s="30"/>
      <c r="P758" s="30"/>
    </row>
    <row r="759" spans="1:16" ht="14.7" customHeight="1">
      <c r="A759" s="289">
        <v>741</v>
      </c>
      <c r="B759" s="289"/>
      <c r="C759" s="289"/>
      <c r="D759" s="313"/>
      <c r="E759" s="289"/>
      <c r="F759" s="289"/>
      <c r="G759" s="289"/>
      <c r="H759" s="289"/>
      <c r="I759" s="312"/>
      <c r="J759" s="312"/>
      <c r="K759" s="289"/>
      <c r="L759" s="289"/>
      <c r="M759" s="313"/>
      <c r="N759" s="312"/>
      <c r="O759" s="30"/>
      <c r="P759" s="30"/>
    </row>
    <row r="760" spans="1:16" ht="14.7" customHeight="1">
      <c r="A760" s="289">
        <v>742</v>
      </c>
      <c r="B760" s="289"/>
      <c r="C760" s="289"/>
      <c r="D760" s="313"/>
      <c r="E760" s="289"/>
      <c r="F760" s="289"/>
      <c r="G760" s="289"/>
      <c r="H760" s="289"/>
      <c r="I760" s="312"/>
      <c r="J760" s="312"/>
      <c r="K760" s="289"/>
      <c r="L760" s="289"/>
      <c r="M760" s="313"/>
      <c r="N760" s="312"/>
      <c r="O760" s="30"/>
      <c r="P760" s="30"/>
    </row>
    <row r="761" spans="1:16" ht="14.7" customHeight="1">
      <c r="A761" s="289">
        <v>743</v>
      </c>
      <c r="B761" s="289"/>
      <c r="C761" s="289"/>
      <c r="D761" s="313"/>
      <c r="E761" s="289"/>
      <c r="F761" s="289"/>
      <c r="G761" s="289"/>
      <c r="H761" s="289"/>
      <c r="I761" s="312"/>
      <c r="J761" s="312"/>
      <c r="K761" s="289"/>
      <c r="L761" s="289"/>
      <c r="M761" s="313"/>
      <c r="N761" s="312"/>
      <c r="O761" s="30"/>
      <c r="P761" s="30"/>
    </row>
    <row r="762" spans="1:16" ht="14.7" customHeight="1">
      <c r="A762" s="289">
        <v>744</v>
      </c>
      <c r="B762" s="289"/>
      <c r="C762" s="289"/>
      <c r="D762" s="313"/>
      <c r="E762" s="289"/>
      <c r="F762" s="289"/>
      <c r="G762" s="289"/>
      <c r="H762" s="289"/>
      <c r="I762" s="312"/>
      <c r="J762" s="312"/>
      <c r="K762" s="289"/>
      <c r="L762" s="289"/>
      <c r="M762" s="313"/>
      <c r="N762" s="312"/>
      <c r="O762" s="30"/>
      <c r="P762" s="30"/>
    </row>
    <row r="763" spans="1:16" ht="14.7" customHeight="1">
      <c r="A763" s="289">
        <v>745</v>
      </c>
      <c r="B763" s="289"/>
      <c r="C763" s="289"/>
      <c r="D763" s="313"/>
      <c r="E763" s="289"/>
      <c r="F763" s="289"/>
      <c r="G763" s="289"/>
      <c r="H763" s="289"/>
      <c r="I763" s="312"/>
      <c r="J763" s="312"/>
      <c r="K763" s="289"/>
      <c r="L763" s="289"/>
      <c r="M763" s="313"/>
      <c r="N763" s="312"/>
      <c r="O763" s="30"/>
      <c r="P763" s="30"/>
    </row>
    <row r="764" spans="1:16" ht="14.7" customHeight="1">
      <c r="A764" s="289">
        <v>746</v>
      </c>
      <c r="B764" s="289"/>
      <c r="C764" s="289"/>
      <c r="D764" s="313"/>
      <c r="E764" s="289"/>
      <c r="F764" s="289"/>
      <c r="G764" s="289"/>
      <c r="H764" s="289"/>
      <c r="I764" s="312"/>
      <c r="J764" s="312"/>
      <c r="K764" s="289"/>
      <c r="L764" s="289"/>
      <c r="M764" s="313"/>
      <c r="N764" s="312"/>
      <c r="O764" s="30"/>
      <c r="P764" s="30"/>
    </row>
    <row r="765" spans="1:16" ht="14.7" customHeight="1">
      <c r="A765" s="289">
        <v>747</v>
      </c>
      <c r="B765" s="289"/>
      <c r="C765" s="289"/>
      <c r="D765" s="313"/>
      <c r="E765" s="289"/>
      <c r="F765" s="289"/>
      <c r="G765" s="289"/>
      <c r="H765" s="289"/>
      <c r="I765" s="312"/>
      <c r="J765" s="312"/>
      <c r="K765" s="289"/>
      <c r="L765" s="289"/>
      <c r="M765" s="313"/>
      <c r="N765" s="312"/>
      <c r="O765" s="30"/>
      <c r="P765" s="30"/>
    </row>
    <row r="766" spans="1:16" ht="14.7" customHeight="1">
      <c r="A766" s="289">
        <v>748</v>
      </c>
      <c r="B766" s="289"/>
      <c r="C766" s="289"/>
      <c r="D766" s="313"/>
      <c r="E766" s="289"/>
      <c r="F766" s="289"/>
      <c r="G766" s="289"/>
      <c r="H766" s="289"/>
      <c r="I766" s="312"/>
      <c r="J766" s="312"/>
      <c r="K766" s="289"/>
      <c r="L766" s="289"/>
      <c r="M766" s="313"/>
      <c r="N766" s="312"/>
      <c r="O766" s="30"/>
      <c r="P766" s="30"/>
    </row>
    <row r="767" spans="1:16" ht="14.7" customHeight="1">
      <c r="A767" s="289">
        <v>749</v>
      </c>
      <c r="B767" s="289"/>
      <c r="C767" s="289"/>
      <c r="D767" s="313"/>
      <c r="E767" s="289"/>
      <c r="F767" s="289"/>
      <c r="G767" s="289"/>
      <c r="H767" s="289"/>
      <c r="I767" s="312"/>
      <c r="J767" s="312"/>
      <c r="K767" s="289"/>
      <c r="L767" s="289"/>
      <c r="M767" s="313"/>
      <c r="N767" s="312"/>
      <c r="O767" s="30"/>
      <c r="P767" s="30"/>
    </row>
    <row r="768" spans="1:16" ht="14.7" customHeight="1">
      <c r="A768" s="289">
        <v>750</v>
      </c>
      <c r="B768" s="289"/>
      <c r="C768" s="289"/>
      <c r="D768" s="313"/>
      <c r="E768" s="289"/>
      <c r="F768" s="289"/>
      <c r="G768" s="289"/>
      <c r="H768" s="289"/>
      <c r="I768" s="312"/>
      <c r="J768" s="312"/>
      <c r="K768" s="289"/>
      <c r="L768" s="289"/>
      <c r="M768" s="313"/>
      <c r="N768" s="312"/>
      <c r="O768" s="30"/>
      <c r="P768" s="30"/>
    </row>
    <row r="769" spans="1:16" ht="14.7" customHeight="1">
      <c r="A769" s="289">
        <v>751</v>
      </c>
      <c r="B769" s="289"/>
      <c r="C769" s="289"/>
      <c r="D769" s="313"/>
      <c r="E769" s="289"/>
      <c r="F769" s="289"/>
      <c r="G769" s="289"/>
      <c r="H769" s="289"/>
      <c r="I769" s="312"/>
      <c r="J769" s="312"/>
      <c r="K769" s="289"/>
      <c r="L769" s="289"/>
      <c r="M769" s="313"/>
      <c r="N769" s="312"/>
      <c r="O769" s="30"/>
      <c r="P769" s="30"/>
    </row>
    <row r="770" spans="1:16" ht="14.7" customHeight="1">
      <c r="A770" s="289">
        <v>752</v>
      </c>
      <c r="B770" s="289"/>
      <c r="C770" s="289"/>
      <c r="D770" s="313"/>
      <c r="E770" s="289"/>
      <c r="F770" s="289"/>
      <c r="G770" s="289"/>
      <c r="H770" s="289"/>
      <c r="I770" s="312"/>
      <c r="J770" s="312"/>
      <c r="K770" s="289"/>
      <c r="L770" s="289"/>
      <c r="M770" s="313"/>
      <c r="N770" s="312"/>
      <c r="O770" s="30"/>
      <c r="P770" s="30"/>
    </row>
    <row r="771" spans="1:16" ht="14.7" customHeight="1">
      <c r="A771" s="289">
        <v>753</v>
      </c>
      <c r="B771" s="289"/>
      <c r="C771" s="289"/>
      <c r="D771" s="313"/>
      <c r="E771" s="289"/>
      <c r="F771" s="289"/>
      <c r="G771" s="289"/>
      <c r="H771" s="289"/>
      <c r="I771" s="312"/>
      <c r="J771" s="312"/>
      <c r="K771" s="289"/>
      <c r="L771" s="289"/>
      <c r="M771" s="313"/>
      <c r="N771" s="312"/>
      <c r="O771" s="30"/>
      <c r="P771" s="30"/>
    </row>
    <row r="772" spans="1:16" ht="14.7" customHeight="1">
      <c r="A772" s="289">
        <v>754</v>
      </c>
      <c r="B772" s="289"/>
      <c r="C772" s="289"/>
      <c r="D772" s="313"/>
      <c r="E772" s="289"/>
      <c r="F772" s="289"/>
      <c r="G772" s="289"/>
      <c r="H772" s="289"/>
      <c r="I772" s="312"/>
      <c r="J772" s="312"/>
      <c r="K772" s="289"/>
      <c r="L772" s="289"/>
      <c r="M772" s="313"/>
      <c r="N772" s="312"/>
      <c r="O772" s="30"/>
      <c r="P772" s="30"/>
    </row>
    <row r="773" spans="1:16" ht="14.7" customHeight="1">
      <c r="A773" s="289">
        <v>755</v>
      </c>
      <c r="B773" s="289"/>
      <c r="C773" s="289"/>
      <c r="D773" s="313"/>
      <c r="E773" s="289"/>
      <c r="F773" s="289"/>
      <c r="G773" s="289"/>
      <c r="H773" s="289"/>
      <c r="I773" s="312"/>
      <c r="J773" s="312"/>
      <c r="K773" s="289"/>
      <c r="L773" s="289"/>
      <c r="M773" s="313"/>
      <c r="N773" s="312"/>
      <c r="O773" s="30"/>
      <c r="P773" s="30"/>
    </row>
    <row r="774" spans="1:16" ht="14.7" customHeight="1">
      <c r="A774" s="289">
        <v>756</v>
      </c>
      <c r="B774" s="289"/>
      <c r="C774" s="289"/>
      <c r="D774" s="313"/>
      <c r="E774" s="289"/>
      <c r="F774" s="289"/>
      <c r="G774" s="289"/>
      <c r="H774" s="289"/>
      <c r="I774" s="312"/>
      <c r="J774" s="312"/>
      <c r="K774" s="289"/>
      <c r="L774" s="289"/>
      <c r="M774" s="313"/>
      <c r="N774" s="312"/>
      <c r="O774" s="30"/>
      <c r="P774" s="30"/>
    </row>
    <row r="775" spans="1:16" ht="14.7" customHeight="1">
      <c r="A775" s="289">
        <v>757</v>
      </c>
      <c r="B775" s="289"/>
      <c r="C775" s="289"/>
      <c r="D775" s="313"/>
      <c r="E775" s="289"/>
      <c r="F775" s="289"/>
      <c r="G775" s="289"/>
      <c r="H775" s="289"/>
      <c r="I775" s="312"/>
      <c r="J775" s="312"/>
      <c r="K775" s="289"/>
      <c r="L775" s="289"/>
      <c r="M775" s="313"/>
      <c r="N775" s="312"/>
      <c r="O775" s="30"/>
      <c r="P775" s="30"/>
    </row>
    <row r="776" spans="1:16" ht="14.7" customHeight="1">
      <c r="A776" s="289">
        <v>758</v>
      </c>
      <c r="B776" s="289"/>
      <c r="C776" s="289"/>
      <c r="D776" s="313"/>
      <c r="E776" s="289"/>
      <c r="F776" s="289"/>
      <c r="G776" s="289"/>
      <c r="H776" s="289"/>
      <c r="I776" s="312"/>
      <c r="J776" s="312"/>
      <c r="K776" s="289"/>
      <c r="L776" s="289"/>
      <c r="M776" s="313"/>
      <c r="N776" s="312"/>
      <c r="O776" s="30"/>
      <c r="P776" s="30"/>
    </row>
    <row r="777" spans="1:16" ht="14.7" customHeight="1">
      <c r="A777" s="289">
        <v>759</v>
      </c>
      <c r="B777" s="289"/>
      <c r="C777" s="289"/>
      <c r="D777" s="313"/>
      <c r="E777" s="289"/>
      <c r="F777" s="289"/>
      <c r="G777" s="289"/>
      <c r="H777" s="289"/>
      <c r="I777" s="312"/>
      <c r="J777" s="312"/>
      <c r="K777" s="289"/>
      <c r="L777" s="289"/>
      <c r="M777" s="313"/>
      <c r="N777" s="312"/>
      <c r="O777" s="30"/>
      <c r="P777" s="30"/>
    </row>
    <row r="778" spans="1:16" ht="14.7" customHeight="1">
      <c r="A778" s="289">
        <v>760</v>
      </c>
      <c r="B778" s="289"/>
      <c r="C778" s="289"/>
      <c r="D778" s="313"/>
      <c r="E778" s="289"/>
      <c r="F778" s="289"/>
      <c r="G778" s="289"/>
      <c r="H778" s="289"/>
      <c r="I778" s="312"/>
      <c r="J778" s="312"/>
      <c r="K778" s="289"/>
      <c r="L778" s="289"/>
      <c r="M778" s="313"/>
      <c r="N778" s="312"/>
      <c r="O778" s="30"/>
      <c r="P778" s="30"/>
    </row>
    <row r="779" spans="1:16" ht="14.7" customHeight="1">
      <c r="A779" s="289">
        <v>761</v>
      </c>
      <c r="B779" s="289"/>
      <c r="C779" s="289"/>
      <c r="D779" s="313"/>
      <c r="E779" s="289"/>
      <c r="F779" s="289"/>
      <c r="G779" s="289"/>
      <c r="H779" s="289"/>
      <c r="I779" s="312"/>
      <c r="J779" s="312"/>
      <c r="K779" s="289"/>
      <c r="L779" s="289"/>
      <c r="M779" s="313"/>
      <c r="N779" s="312"/>
      <c r="O779" s="30"/>
      <c r="P779" s="30"/>
    </row>
    <row r="780" spans="1:16" ht="14.7" customHeight="1">
      <c r="A780" s="289">
        <v>762</v>
      </c>
      <c r="B780" s="289"/>
      <c r="C780" s="289"/>
      <c r="D780" s="313"/>
      <c r="E780" s="289"/>
      <c r="F780" s="289"/>
      <c r="G780" s="289"/>
      <c r="H780" s="289"/>
      <c r="I780" s="312"/>
      <c r="J780" s="312"/>
      <c r="K780" s="289"/>
      <c r="L780" s="289"/>
      <c r="M780" s="313"/>
      <c r="N780" s="312"/>
      <c r="O780" s="30"/>
      <c r="P780" s="30"/>
    </row>
    <row r="781" spans="1:16" ht="14.7" customHeight="1">
      <c r="A781" s="289">
        <v>763</v>
      </c>
      <c r="B781" s="289"/>
      <c r="C781" s="289"/>
      <c r="D781" s="313"/>
      <c r="E781" s="289"/>
      <c r="F781" s="289"/>
      <c r="G781" s="289"/>
      <c r="H781" s="289"/>
      <c r="I781" s="312"/>
      <c r="J781" s="312"/>
      <c r="K781" s="289"/>
      <c r="L781" s="289"/>
      <c r="M781" s="313"/>
      <c r="N781" s="312"/>
      <c r="O781" s="30"/>
      <c r="P781" s="30"/>
    </row>
    <row r="782" spans="1:16" ht="14.7" customHeight="1">
      <c r="A782" s="289">
        <v>764</v>
      </c>
      <c r="B782" s="289"/>
      <c r="C782" s="289"/>
      <c r="D782" s="313"/>
      <c r="E782" s="289"/>
      <c r="F782" s="289"/>
      <c r="G782" s="289"/>
      <c r="H782" s="289"/>
      <c r="I782" s="312"/>
      <c r="J782" s="312"/>
      <c r="K782" s="289"/>
      <c r="L782" s="289"/>
      <c r="M782" s="313"/>
      <c r="N782" s="312"/>
      <c r="O782" s="30"/>
      <c r="P782" s="30"/>
    </row>
    <row r="783" spans="1:16" ht="14.7" customHeight="1">
      <c r="A783" s="289">
        <v>765</v>
      </c>
      <c r="B783" s="289"/>
      <c r="C783" s="289"/>
      <c r="D783" s="313"/>
      <c r="E783" s="289"/>
      <c r="F783" s="289"/>
      <c r="G783" s="289"/>
      <c r="H783" s="289"/>
      <c r="I783" s="312"/>
      <c r="J783" s="312"/>
      <c r="K783" s="289"/>
      <c r="L783" s="289"/>
      <c r="M783" s="313"/>
      <c r="N783" s="312"/>
      <c r="O783" s="30"/>
      <c r="P783" s="30"/>
    </row>
    <row r="784" spans="1:16" ht="14.7" customHeight="1">
      <c r="A784" s="289">
        <v>766</v>
      </c>
      <c r="B784" s="289"/>
      <c r="C784" s="289"/>
      <c r="D784" s="313"/>
      <c r="E784" s="289"/>
      <c r="F784" s="289"/>
      <c r="G784" s="289"/>
      <c r="H784" s="289"/>
      <c r="I784" s="312"/>
      <c r="J784" s="312"/>
      <c r="K784" s="289"/>
      <c r="L784" s="289"/>
      <c r="M784" s="313"/>
      <c r="N784" s="312"/>
      <c r="O784" s="30"/>
      <c r="P784" s="30"/>
    </row>
    <row r="785" spans="1:16" ht="14.7" customHeight="1">
      <c r="A785" s="289">
        <v>767</v>
      </c>
      <c r="B785" s="289"/>
      <c r="C785" s="289"/>
      <c r="D785" s="313"/>
      <c r="E785" s="289"/>
      <c r="F785" s="289"/>
      <c r="G785" s="289"/>
      <c r="H785" s="289"/>
      <c r="I785" s="312"/>
      <c r="J785" s="312"/>
      <c r="K785" s="289"/>
      <c r="L785" s="289"/>
      <c r="M785" s="313"/>
      <c r="N785" s="312"/>
      <c r="O785" s="30"/>
      <c r="P785" s="30"/>
    </row>
    <row r="786" spans="1:16" ht="14.7" customHeight="1">
      <c r="A786" s="289">
        <v>768</v>
      </c>
      <c r="B786" s="289"/>
      <c r="C786" s="289"/>
      <c r="D786" s="313"/>
      <c r="E786" s="289"/>
      <c r="F786" s="289"/>
      <c r="G786" s="289"/>
      <c r="H786" s="289"/>
      <c r="I786" s="312"/>
      <c r="J786" s="312"/>
      <c r="K786" s="289"/>
      <c r="L786" s="289"/>
      <c r="M786" s="313"/>
      <c r="N786" s="312"/>
      <c r="O786" s="30"/>
      <c r="P786" s="30"/>
    </row>
    <row r="787" spans="1:16" ht="14.7" customHeight="1">
      <c r="A787" s="289">
        <v>769</v>
      </c>
      <c r="B787" s="289"/>
      <c r="C787" s="289"/>
      <c r="D787" s="313"/>
      <c r="E787" s="289"/>
      <c r="F787" s="289"/>
      <c r="G787" s="289"/>
      <c r="H787" s="289"/>
      <c r="I787" s="312"/>
      <c r="J787" s="312"/>
      <c r="K787" s="289"/>
      <c r="L787" s="289"/>
      <c r="M787" s="313"/>
      <c r="N787" s="312"/>
      <c r="O787" s="30"/>
      <c r="P787" s="30"/>
    </row>
    <row r="788" spans="1:16" ht="14.7" customHeight="1">
      <c r="A788" s="289">
        <v>770</v>
      </c>
      <c r="B788" s="289"/>
      <c r="C788" s="289"/>
      <c r="D788" s="313"/>
      <c r="E788" s="289"/>
      <c r="F788" s="289"/>
      <c r="G788" s="289"/>
      <c r="H788" s="289"/>
      <c r="I788" s="312"/>
      <c r="J788" s="312"/>
      <c r="K788" s="289"/>
      <c r="L788" s="289"/>
      <c r="M788" s="313"/>
      <c r="N788" s="312"/>
      <c r="O788" s="30"/>
      <c r="P788" s="30"/>
    </row>
    <row r="789" spans="1:16" ht="14.7" customHeight="1">
      <c r="A789" s="289">
        <v>771</v>
      </c>
      <c r="B789" s="289"/>
      <c r="C789" s="289"/>
      <c r="D789" s="313"/>
      <c r="E789" s="289"/>
      <c r="F789" s="289"/>
      <c r="G789" s="289"/>
      <c r="H789" s="289"/>
      <c r="I789" s="312"/>
      <c r="J789" s="312"/>
      <c r="K789" s="289"/>
      <c r="L789" s="289"/>
      <c r="M789" s="313"/>
      <c r="N789" s="312"/>
      <c r="O789" s="30"/>
      <c r="P789" s="30"/>
    </row>
    <row r="790" spans="1:16" ht="14.7" customHeight="1">
      <c r="A790" s="289">
        <v>772</v>
      </c>
      <c r="B790" s="289"/>
      <c r="C790" s="289"/>
      <c r="D790" s="313"/>
      <c r="E790" s="289"/>
      <c r="F790" s="289"/>
      <c r="G790" s="289"/>
      <c r="H790" s="289"/>
      <c r="I790" s="312"/>
      <c r="J790" s="312"/>
      <c r="K790" s="289"/>
      <c r="L790" s="289"/>
      <c r="M790" s="313"/>
      <c r="N790" s="312"/>
      <c r="O790" s="30"/>
      <c r="P790" s="30"/>
    </row>
    <row r="791" spans="1:16" ht="14.7" customHeight="1">
      <c r="A791" s="289">
        <v>773</v>
      </c>
      <c r="B791" s="289"/>
      <c r="C791" s="289"/>
      <c r="D791" s="313"/>
      <c r="E791" s="289"/>
      <c r="F791" s="289"/>
      <c r="G791" s="289"/>
      <c r="H791" s="289"/>
      <c r="I791" s="312"/>
      <c r="J791" s="312"/>
      <c r="K791" s="289"/>
      <c r="L791" s="289"/>
      <c r="M791" s="313"/>
      <c r="N791" s="312"/>
      <c r="O791" s="30"/>
      <c r="P791" s="30"/>
    </row>
    <row r="792" spans="1:16" ht="14.7" customHeight="1">
      <c r="A792" s="289">
        <v>774</v>
      </c>
      <c r="B792" s="289"/>
      <c r="C792" s="289"/>
      <c r="D792" s="313"/>
      <c r="E792" s="289"/>
      <c r="F792" s="289"/>
      <c r="G792" s="289"/>
      <c r="H792" s="289"/>
      <c r="I792" s="312"/>
      <c r="J792" s="312"/>
      <c r="K792" s="289"/>
      <c r="L792" s="289"/>
      <c r="M792" s="313"/>
      <c r="N792" s="312"/>
      <c r="O792" s="30"/>
      <c r="P792" s="30"/>
    </row>
    <row r="793" spans="1:16" ht="14.7" customHeight="1">
      <c r="A793" s="289">
        <v>775</v>
      </c>
      <c r="B793" s="289"/>
      <c r="C793" s="289"/>
      <c r="D793" s="313"/>
      <c r="E793" s="289"/>
      <c r="F793" s="289"/>
      <c r="G793" s="289"/>
      <c r="H793" s="289"/>
      <c r="I793" s="312"/>
      <c r="J793" s="312"/>
      <c r="K793" s="289"/>
      <c r="L793" s="289"/>
      <c r="M793" s="313"/>
      <c r="N793" s="312"/>
      <c r="O793" s="30"/>
      <c r="P793" s="30"/>
    </row>
    <row r="794" spans="1:16" ht="14.7" customHeight="1">
      <c r="A794" s="289">
        <v>776</v>
      </c>
      <c r="B794" s="289"/>
      <c r="C794" s="289"/>
      <c r="D794" s="313"/>
      <c r="E794" s="289"/>
      <c r="F794" s="289"/>
      <c r="G794" s="289"/>
      <c r="H794" s="289"/>
      <c r="I794" s="312"/>
      <c r="J794" s="312"/>
      <c r="K794" s="289"/>
      <c r="L794" s="289"/>
      <c r="M794" s="313"/>
      <c r="N794" s="312"/>
      <c r="O794" s="30"/>
      <c r="P794" s="30"/>
    </row>
    <row r="795" spans="1:16" ht="14.7" customHeight="1">
      <c r="A795" s="289">
        <v>777</v>
      </c>
      <c r="B795" s="289"/>
      <c r="C795" s="289"/>
      <c r="D795" s="313"/>
      <c r="E795" s="289"/>
      <c r="F795" s="289"/>
      <c r="G795" s="289"/>
      <c r="H795" s="289"/>
      <c r="I795" s="312"/>
      <c r="J795" s="312"/>
      <c r="K795" s="289"/>
      <c r="L795" s="289"/>
      <c r="M795" s="313"/>
      <c r="N795" s="312"/>
      <c r="O795" s="30"/>
      <c r="P795" s="30"/>
    </row>
    <row r="796" spans="1:16" ht="14.7" customHeight="1">
      <c r="A796" s="289">
        <v>778</v>
      </c>
      <c r="B796" s="289"/>
      <c r="C796" s="289"/>
      <c r="D796" s="313"/>
      <c r="E796" s="289"/>
      <c r="F796" s="289"/>
      <c r="G796" s="289"/>
      <c r="H796" s="289"/>
      <c r="I796" s="312"/>
      <c r="J796" s="312"/>
      <c r="K796" s="289"/>
      <c r="L796" s="289"/>
      <c r="M796" s="313"/>
      <c r="N796" s="312"/>
      <c r="O796" s="30"/>
      <c r="P796" s="30"/>
    </row>
    <row r="797" spans="1:16" ht="14.7" customHeight="1">
      <c r="A797" s="289">
        <v>779</v>
      </c>
      <c r="B797" s="289"/>
      <c r="C797" s="289"/>
      <c r="D797" s="313"/>
      <c r="E797" s="289"/>
      <c r="F797" s="289"/>
      <c r="G797" s="289"/>
      <c r="H797" s="289"/>
      <c r="I797" s="312"/>
      <c r="J797" s="312"/>
      <c r="K797" s="289"/>
      <c r="L797" s="289"/>
      <c r="M797" s="313"/>
      <c r="N797" s="312"/>
      <c r="O797" s="30"/>
      <c r="P797" s="30"/>
    </row>
    <row r="798" spans="1:16" ht="14.7" customHeight="1">
      <c r="A798" s="289">
        <v>780</v>
      </c>
      <c r="B798" s="289"/>
      <c r="C798" s="289"/>
      <c r="D798" s="313"/>
      <c r="E798" s="289"/>
      <c r="F798" s="289"/>
      <c r="G798" s="289"/>
      <c r="H798" s="289"/>
      <c r="I798" s="312"/>
      <c r="J798" s="312"/>
      <c r="K798" s="289"/>
      <c r="L798" s="289"/>
      <c r="M798" s="313"/>
      <c r="N798" s="312"/>
      <c r="O798" s="30"/>
      <c r="P798" s="30"/>
    </row>
    <row r="799" spans="1:16" ht="14.7" customHeight="1">
      <c r="A799" s="289">
        <v>781</v>
      </c>
      <c r="B799" s="289"/>
      <c r="C799" s="289"/>
      <c r="D799" s="313"/>
      <c r="E799" s="289"/>
      <c r="F799" s="289"/>
      <c r="G799" s="289"/>
      <c r="H799" s="289"/>
      <c r="I799" s="312"/>
      <c r="J799" s="312"/>
      <c r="K799" s="289"/>
      <c r="L799" s="289"/>
      <c r="M799" s="313"/>
      <c r="N799" s="312"/>
      <c r="O799" s="30"/>
      <c r="P799" s="30"/>
    </row>
    <row r="800" spans="1:16" ht="14.7" customHeight="1">
      <c r="A800" s="289">
        <v>782</v>
      </c>
      <c r="B800" s="289"/>
      <c r="C800" s="289"/>
      <c r="D800" s="313"/>
      <c r="E800" s="289"/>
      <c r="F800" s="289"/>
      <c r="G800" s="289"/>
      <c r="H800" s="289"/>
      <c r="I800" s="312"/>
      <c r="J800" s="312"/>
      <c r="K800" s="289"/>
      <c r="L800" s="289"/>
      <c r="M800" s="313"/>
      <c r="N800" s="312"/>
      <c r="O800" s="30"/>
      <c r="P800" s="30"/>
    </row>
    <row r="801" spans="1:16" ht="14.7" customHeight="1">
      <c r="A801" s="289">
        <v>783</v>
      </c>
      <c r="B801" s="289"/>
      <c r="C801" s="289"/>
      <c r="D801" s="313"/>
      <c r="E801" s="289"/>
      <c r="F801" s="289"/>
      <c r="G801" s="289"/>
      <c r="H801" s="289"/>
      <c r="I801" s="312"/>
      <c r="J801" s="312"/>
      <c r="K801" s="289"/>
      <c r="L801" s="289"/>
      <c r="M801" s="313"/>
      <c r="N801" s="312"/>
      <c r="O801" s="30"/>
      <c r="P801" s="30"/>
    </row>
    <row r="802" spans="1:16" ht="14.7" customHeight="1">
      <c r="A802" s="289">
        <v>784</v>
      </c>
      <c r="B802" s="289"/>
      <c r="C802" s="289"/>
      <c r="D802" s="313"/>
      <c r="E802" s="289"/>
      <c r="F802" s="289"/>
      <c r="G802" s="289"/>
      <c r="H802" s="289"/>
      <c r="I802" s="312"/>
      <c r="J802" s="312"/>
      <c r="K802" s="289"/>
      <c r="L802" s="289"/>
      <c r="M802" s="313"/>
      <c r="N802" s="312"/>
      <c r="O802" s="30"/>
      <c r="P802" s="30"/>
    </row>
    <row r="803" spans="1:16" ht="14.7" customHeight="1">
      <c r="A803" s="289">
        <v>785</v>
      </c>
      <c r="B803" s="289"/>
      <c r="C803" s="289"/>
      <c r="D803" s="313"/>
      <c r="E803" s="289"/>
      <c r="F803" s="289"/>
      <c r="G803" s="289"/>
      <c r="H803" s="289"/>
      <c r="I803" s="312"/>
      <c r="J803" s="312"/>
      <c r="K803" s="289"/>
      <c r="L803" s="289"/>
      <c r="M803" s="313"/>
      <c r="N803" s="312"/>
      <c r="O803" s="30"/>
      <c r="P803" s="30"/>
    </row>
    <row r="804" spans="1:16" ht="14.7" customHeight="1">
      <c r="A804" s="289">
        <v>786</v>
      </c>
      <c r="B804" s="289"/>
      <c r="C804" s="289"/>
      <c r="D804" s="313"/>
      <c r="E804" s="289"/>
      <c r="F804" s="289"/>
      <c r="G804" s="289"/>
      <c r="H804" s="289"/>
      <c r="I804" s="312"/>
      <c r="J804" s="312"/>
      <c r="K804" s="289"/>
      <c r="L804" s="289"/>
      <c r="M804" s="313"/>
      <c r="N804" s="312"/>
      <c r="O804" s="30"/>
      <c r="P804" s="30"/>
    </row>
    <row r="805" spans="1:16" ht="14.7" customHeight="1">
      <c r="A805" s="289">
        <v>787</v>
      </c>
      <c r="B805" s="289"/>
      <c r="C805" s="289"/>
      <c r="D805" s="313"/>
      <c r="E805" s="289"/>
      <c r="F805" s="289"/>
      <c r="G805" s="289"/>
      <c r="H805" s="289"/>
      <c r="I805" s="312"/>
      <c r="J805" s="312"/>
      <c r="K805" s="289"/>
      <c r="L805" s="289"/>
      <c r="M805" s="313"/>
      <c r="N805" s="312"/>
      <c r="O805" s="30"/>
      <c r="P805" s="30"/>
    </row>
    <row r="806" spans="1:16" ht="14.7" customHeight="1">
      <c r="A806" s="289">
        <v>788</v>
      </c>
      <c r="B806" s="289"/>
      <c r="C806" s="289"/>
      <c r="D806" s="313"/>
      <c r="E806" s="289"/>
      <c r="F806" s="289"/>
      <c r="G806" s="289"/>
      <c r="H806" s="289"/>
      <c r="I806" s="312"/>
      <c r="J806" s="312"/>
      <c r="K806" s="289"/>
      <c r="L806" s="289"/>
      <c r="M806" s="313"/>
      <c r="N806" s="312"/>
      <c r="O806" s="30"/>
      <c r="P806" s="30"/>
    </row>
    <row r="807" spans="1:16" ht="14.7" customHeight="1">
      <c r="A807" s="289">
        <v>789</v>
      </c>
      <c r="B807" s="289"/>
      <c r="C807" s="289"/>
      <c r="D807" s="313"/>
      <c r="E807" s="289"/>
      <c r="F807" s="289"/>
      <c r="G807" s="289"/>
      <c r="H807" s="289"/>
      <c r="I807" s="312"/>
      <c r="J807" s="312"/>
      <c r="K807" s="289"/>
      <c r="L807" s="289"/>
      <c r="M807" s="313"/>
      <c r="N807" s="312"/>
      <c r="O807" s="30"/>
      <c r="P807" s="30"/>
    </row>
    <row r="808" spans="1:16" ht="14.7" customHeight="1">
      <c r="A808" s="289">
        <v>790</v>
      </c>
      <c r="B808" s="289"/>
      <c r="C808" s="289"/>
      <c r="D808" s="313"/>
      <c r="E808" s="289"/>
      <c r="F808" s="289"/>
      <c r="G808" s="289"/>
      <c r="H808" s="289"/>
      <c r="I808" s="312"/>
      <c r="J808" s="312"/>
      <c r="K808" s="289"/>
      <c r="L808" s="289"/>
      <c r="M808" s="313"/>
      <c r="N808" s="312"/>
      <c r="O808" s="30"/>
      <c r="P808" s="30"/>
    </row>
    <row r="809" spans="1:16" ht="14.7" customHeight="1">
      <c r="A809" s="289">
        <v>791</v>
      </c>
      <c r="B809" s="289"/>
      <c r="C809" s="289"/>
      <c r="D809" s="313"/>
      <c r="E809" s="289"/>
      <c r="F809" s="289"/>
      <c r="G809" s="289"/>
      <c r="H809" s="289"/>
      <c r="I809" s="312"/>
      <c r="J809" s="312"/>
      <c r="K809" s="289"/>
      <c r="L809" s="289"/>
      <c r="M809" s="313"/>
      <c r="N809" s="312"/>
      <c r="O809" s="30"/>
      <c r="P809" s="30"/>
    </row>
    <row r="810" spans="1:16" ht="14.7" customHeight="1">
      <c r="A810" s="289">
        <v>792</v>
      </c>
      <c r="B810" s="289"/>
      <c r="C810" s="289"/>
      <c r="D810" s="313"/>
      <c r="E810" s="289"/>
      <c r="F810" s="289"/>
      <c r="G810" s="289"/>
      <c r="H810" s="289"/>
      <c r="I810" s="312"/>
      <c r="J810" s="312"/>
      <c r="K810" s="289"/>
      <c r="L810" s="289"/>
      <c r="M810" s="313"/>
      <c r="N810" s="312"/>
      <c r="O810" s="30"/>
      <c r="P810" s="30"/>
    </row>
    <row r="811" spans="1:16" ht="14.7" customHeight="1">
      <c r="A811" s="289">
        <v>793</v>
      </c>
      <c r="B811" s="289"/>
      <c r="C811" s="289"/>
      <c r="D811" s="313"/>
      <c r="E811" s="289"/>
      <c r="F811" s="289"/>
      <c r="G811" s="289"/>
      <c r="H811" s="289"/>
      <c r="I811" s="312"/>
      <c r="J811" s="312"/>
      <c r="K811" s="289"/>
      <c r="L811" s="289"/>
      <c r="M811" s="313"/>
      <c r="N811" s="312"/>
      <c r="O811" s="30"/>
      <c r="P811" s="30"/>
    </row>
    <row r="812" spans="1:16" ht="14.7" customHeight="1">
      <c r="A812" s="289">
        <v>794</v>
      </c>
      <c r="B812" s="289"/>
      <c r="C812" s="289"/>
      <c r="D812" s="313"/>
      <c r="E812" s="289"/>
      <c r="F812" s="289"/>
      <c r="G812" s="289"/>
      <c r="H812" s="289"/>
      <c r="I812" s="312"/>
      <c r="J812" s="312"/>
      <c r="K812" s="289"/>
      <c r="L812" s="289"/>
      <c r="M812" s="313"/>
      <c r="N812" s="312"/>
      <c r="O812" s="30"/>
      <c r="P812" s="30"/>
    </row>
    <row r="813" spans="1:16" ht="14.7" customHeight="1">
      <c r="A813" s="289">
        <v>795</v>
      </c>
      <c r="B813" s="289"/>
      <c r="C813" s="289"/>
      <c r="D813" s="313"/>
      <c r="E813" s="289"/>
      <c r="F813" s="289"/>
      <c r="G813" s="289"/>
      <c r="H813" s="289"/>
      <c r="I813" s="312"/>
      <c r="J813" s="312"/>
      <c r="K813" s="289"/>
      <c r="L813" s="289"/>
      <c r="M813" s="313"/>
      <c r="N813" s="312"/>
      <c r="O813" s="30"/>
      <c r="P813" s="30"/>
    </row>
    <row r="814" spans="1:16" ht="14.7" customHeight="1">
      <c r="A814" s="289">
        <v>796</v>
      </c>
      <c r="B814" s="289"/>
      <c r="C814" s="289"/>
      <c r="D814" s="313"/>
      <c r="E814" s="289"/>
      <c r="F814" s="289"/>
      <c r="G814" s="289"/>
      <c r="H814" s="289"/>
      <c r="I814" s="312"/>
      <c r="J814" s="312"/>
      <c r="K814" s="289"/>
      <c r="L814" s="289"/>
      <c r="M814" s="313"/>
      <c r="N814" s="312"/>
      <c r="O814" s="30"/>
      <c r="P814" s="30"/>
    </row>
    <row r="815" spans="1:16" ht="14.7" customHeight="1">
      <c r="A815" s="289">
        <v>797</v>
      </c>
      <c r="B815" s="289"/>
      <c r="C815" s="289"/>
      <c r="D815" s="313"/>
      <c r="E815" s="289"/>
      <c r="F815" s="289"/>
      <c r="G815" s="289"/>
      <c r="H815" s="289"/>
      <c r="I815" s="312"/>
      <c r="J815" s="312"/>
      <c r="K815" s="289"/>
      <c r="L815" s="289"/>
      <c r="M815" s="313"/>
      <c r="N815" s="312"/>
      <c r="O815" s="30"/>
      <c r="P815" s="30"/>
    </row>
    <row r="816" spans="1:16" ht="14.7" customHeight="1">
      <c r="A816" s="289">
        <v>798</v>
      </c>
      <c r="B816" s="289"/>
      <c r="C816" s="289"/>
      <c r="D816" s="313"/>
      <c r="E816" s="289"/>
      <c r="F816" s="289"/>
      <c r="G816" s="289"/>
      <c r="H816" s="289"/>
      <c r="I816" s="312"/>
      <c r="J816" s="312"/>
      <c r="K816" s="289"/>
      <c r="L816" s="289"/>
      <c r="M816" s="313"/>
      <c r="N816" s="312"/>
      <c r="O816" s="30"/>
      <c r="P816" s="30"/>
    </row>
    <row r="817" spans="1:16" ht="14.7" customHeight="1">
      <c r="A817" s="289">
        <v>799</v>
      </c>
      <c r="B817" s="289"/>
      <c r="C817" s="289"/>
      <c r="D817" s="313"/>
      <c r="E817" s="289"/>
      <c r="F817" s="289"/>
      <c r="G817" s="289"/>
      <c r="H817" s="289"/>
      <c r="I817" s="312"/>
      <c r="J817" s="312"/>
      <c r="K817" s="289"/>
      <c r="L817" s="289"/>
      <c r="M817" s="313"/>
      <c r="N817" s="312"/>
      <c r="O817" s="30"/>
      <c r="P817" s="30"/>
    </row>
    <row r="818" spans="1:16" ht="14.7" customHeight="1">
      <c r="A818" s="289">
        <v>800</v>
      </c>
      <c r="B818" s="289"/>
      <c r="C818" s="289"/>
      <c r="D818" s="313"/>
      <c r="E818" s="289"/>
      <c r="F818" s="289"/>
      <c r="G818" s="289"/>
      <c r="H818" s="289"/>
      <c r="I818" s="312"/>
      <c r="J818" s="312"/>
      <c r="K818" s="289"/>
      <c r="L818" s="289"/>
      <c r="M818" s="313"/>
      <c r="N818" s="312"/>
      <c r="O818" s="30"/>
      <c r="P818" s="30"/>
    </row>
    <row r="819" spans="1:16" ht="14.7" customHeight="1">
      <c r="A819" s="289">
        <v>801</v>
      </c>
      <c r="B819" s="289"/>
      <c r="C819" s="289"/>
      <c r="D819" s="313"/>
      <c r="E819" s="289"/>
      <c r="F819" s="289"/>
      <c r="G819" s="289"/>
      <c r="H819" s="289"/>
      <c r="I819" s="312"/>
      <c r="J819" s="312"/>
      <c r="K819" s="289"/>
      <c r="L819" s="289"/>
      <c r="M819" s="313"/>
      <c r="N819" s="312"/>
      <c r="O819" s="30"/>
      <c r="P819" s="30"/>
    </row>
    <row r="820" spans="1:16" ht="14.7" customHeight="1">
      <c r="A820" s="289">
        <v>802</v>
      </c>
      <c r="B820" s="289"/>
      <c r="C820" s="289"/>
      <c r="D820" s="313"/>
      <c r="E820" s="289"/>
      <c r="F820" s="289"/>
      <c r="G820" s="289"/>
      <c r="H820" s="289"/>
      <c r="I820" s="312"/>
      <c r="J820" s="312"/>
      <c r="K820" s="289"/>
      <c r="L820" s="289"/>
      <c r="M820" s="313"/>
      <c r="N820" s="312"/>
      <c r="O820" s="30"/>
      <c r="P820" s="30"/>
    </row>
    <row r="821" spans="1:16" ht="14.7" customHeight="1">
      <c r="A821" s="289">
        <v>803</v>
      </c>
      <c r="B821" s="289"/>
      <c r="C821" s="289"/>
      <c r="D821" s="313"/>
      <c r="E821" s="289"/>
      <c r="F821" s="289"/>
      <c r="G821" s="289"/>
      <c r="H821" s="289"/>
      <c r="I821" s="312"/>
      <c r="J821" s="312"/>
      <c r="K821" s="289"/>
      <c r="L821" s="289"/>
      <c r="M821" s="313"/>
      <c r="N821" s="312"/>
      <c r="O821" s="30"/>
      <c r="P821" s="30"/>
    </row>
    <row r="822" spans="1:16" ht="14.7" customHeight="1">
      <c r="A822" s="289">
        <v>804</v>
      </c>
      <c r="B822" s="289"/>
      <c r="C822" s="289"/>
      <c r="D822" s="313"/>
      <c r="E822" s="289"/>
      <c r="F822" s="289"/>
      <c r="G822" s="289"/>
      <c r="H822" s="289"/>
      <c r="I822" s="312"/>
      <c r="J822" s="312"/>
      <c r="K822" s="289"/>
      <c r="L822" s="289"/>
      <c r="M822" s="313"/>
      <c r="N822" s="312"/>
      <c r="O822" s="30"/>
      <c r="P822" s="30"/>
    </row>
    <row r="823" spans="1:16" ht="14.7" customHeight="1">
      <c r="A823" s="289">
        <v>805</v>
      </c>
      <c r="B823" s="289"/>
      <c r="C823" s="289"/>
      <c r="D823" s="313"/>
      <c r="E823" s="289"/>
      <c r="F823" s="289"/>
      <c r="G823" s="289"/>
      <c r="H823" s="289"/>
      <c r="I823" s="312"/>
      <c r="J823" s="312"/>
      <c r="K823" s="289"/>
      <c r="L823" s="289"/>
      <c r="M823" s="313"/>
      <c r="N823" s="312"/>
      <c r="O823" s="30"/>
      <c r="P823" s="30"/>
    </row>
    <row r="824" spans="1:16" ht="14.7" customHeight="1">
      <c r="A824" s="289">
        <v>806</v>
      </c>
      <c r="B824" s="289"/>
      <c r="C824" s="289"/>
      <c r="D824" s="313"/>
      <c r="E824" s="289"/>
      <c r="F824" s="289"/>
      <c r="G824" s="289"/>
      <c r="H824" s="289"/>
      <c r="I824" s="312"/>
      <c r="J824" s="312"/>
      <c r="K824" s="289"/>
      <c r="L824" s="289"/>
      <c r="M824" s="313"/>
      <c r="N824" s="312"/>
      <c r="O824" s="30"/>
      <c r="P824" s="30"/>
    </row>
    <row r="825" spans="1:16" ht="14.7" customHeight="1">
      <c r="A825" s="289">
        <v>807</v>
      </c>
      <c r="B825" s="289"/>
      <c r="C825" s="289"/>
      <c r="D825" s="313"/>
      <c r="E825" s="289"/>
      <c r="F825" s="289"/>
      <c r="G825" s="289"/>
      <c r="H825" s="289"/>
      <c r="I825" s="312"/>
      <c r="J825" s="312"/>
      <c r="K825" s="289"/>
      <c r="L825" s="289"/>
      <c r="M825" s="313"/>
      <c r="N825" s="312"/>
      <c r="O825" s="30"/>
      <c r="P825" s="30"/>
    </row>
    <row r="826" spans="1:16" ht="14.7" customHeight="1">
      <c r="A826" s="289">
        <v>808</v>
      </c>
      <c r="B826" s="289"/>
      <c r="C826" s="289"/>
      <c r="D826" s="313"/>
      <c r="E826" s="289"/>
      <c r="F826" s="289"/>
      <c r="G826" s="289"/>
      <c r="H826" s="289"/>
      <c r="I826" s="312"/>
      <c r="J826" s="312"/>
      <c r="K826" s="289"/>
      <c r="L826" s="289"/>
      <c r="M826" s="313"/>
      <c r="N826" s="312"/>
      <c r="O826" s="30"/>
      <c r="P826" s="30"/>
    </row>
    <row r="827" spans="1:16" ht="14.7" customHeight="1">
      <c r="A827" s="289">
        <v>809</v>
      </c>
      <c r="B827" s="289"/>
      <c r="C827" s="289"/>
      <c r="D827" s="313"/>
      <c r="E827" s="289"/>
      <c r="F827" s="289"/>
      <c r="G827" s="289"/>
      <c r="H827" s="289"/>
      <c r="I827" s="312"/>
      <c r="J827" s="312"/>
      <c r="K827" s="289"/>
      <c r="L827" s="289"/>
      <c r="M827" s="313"/>
      <c r="N827" s="312"/>
      <c r="O827" s="30"/>
      <c r="P827" s="30"/>
    </row>
    <row r="828" spans="1:16" ht="14.7" customHeight="1">
      <c r="A828" s="289">
        <v>810</v>
      </c>
      <c r="B828" s="289"/>
      <c r="C828" s="289"/>
      <c r="D828" s="313"/>
      <c r="E828" s="289"/>
      <c r="F828" s="289"/>
      <c r="G828" s="289"/>
      <c r="H828" s="289"/>
      <c r="I828" s="312"/>
      <c r="J828" s="312"/>
      <c r="K828" s="289"/>
      <c r="L828" s="289"/>
      <c r="M828" s="313"/>
      <c r="N828" s="312"/>
      <c r="O828" s="30"/>
      <c r="P828" s="30"/>
    </row>
    <row r="829" spans="1:16" ht="14.7" customHeight="1">
      <c r="A829" s="289">
        <v>811</v>
      </c>
      <c r="B829" s="289"/>
      <c r="C829" s="289"/>
      <c r="D829" s="313"/>
      <c r="E829" s="289"/>
      <c r="F829" s="289"/>
      <c r="G829" s="289"/>
      <c r="H829" s="289"/>
      <c r="I829" s="312"/>
      <c r="J829" s="312"/>
      <c r="K829" s="289"/>
      <c r="L829" s="289"/>
      <c r="M829" s="313"/>
      <c r="N829" s="312"/>
      <c r="O829" s="30"/>
      <c r="P829" s="30"/>
    </row>
    <row r="830" spans="1:16" ht="14.7" customHeight="1">
      <c r="A830" s="289">
        <v>812</v>
      </c>
      <c r="B830" s="289"/>
      <c r="C830" s="289"/>
      <c r="D830" s="313"/>
      <c r="E830" s="289"/>
      <c r="F830" s="289"/>
      <c r="G830" s="289"/>
      <c r="H830" s="289"/>
      <c r="I830" s="312"/>
      <c r="J830" s="312"/>
      <c r="K830" s="289"/>
      <c r="L830" s="289"/>
      <c r="M830" s="313"/>
      <c r="N830" s="312"/>
      <c r="O830" s="30"/>
      <c r="P830" s="30"/>
    </row>
    <row r="831" spans="1:16" ht="14.7" customHeight="1">
      <c r="A831" s="289">
        <v>813</v>
      </c>
      <c r="B831" s="289"/>
      <c r="C831" s="289"/>
      <c r="D831" s="313"/>
      <c r="E831" s="289"/>
      <c r="F831" s="289"/>
      <c r="G831" s="289"/>
      <c r="H831" s="289"/>
      <c r="I831" s="312"/>
      <c r="J831" s="312"/>
      <c r="K831" s="289"/>
      <c r="L831" s="289"/>
      <c r="M831" s="313"/>
      <c r="N831" s="312"/>
      <c r="O831" s="30"/>
      <c r="P831" s="30"/>
    </row>
    <row r="832" spans="1:16" ht="14.7" customHeight="1">
      <c r="A832" s="289">
        <v>814</v>
      </c>
      <c r="B832" s="289"/>
      <c r="C832" s="289"/>
      <c r="D832" s="313"/>
      <c r="E832" s="289"/>
      <c r="F832" s="289"/>
      <c r="G832" s="289"/>
      <c r="H832" s="289"/>
      <c r="I832" s="312"/>
      <c r="J832" s="312"/>
      <c r="K832" s="289"/>
      <c r="L832" s="289"/>
      <c r="M832" s="313"/>
      <c r="N832" s="312"/>
      <c r="O832" s="30"/>
      <c r="P832" s="30"/>
    </row>
    <row r="833" spans="1:16" ht="14.7" customHeight="1">
      <c r="A833" s="289">
        <v>815</v>
      </c>
      <c r="B833" s="289"/>
      <c r="C833" s="289"/>
      <c r="D833" s="313"/>
      <c r="E833" s="289"/>
      <c r="F833" s="289"/>
      <c r="G833" s="289"/>
      <c r="H833" s="289"/>
      <c r="I833" s="312"/>
      <c r="J833" s="312"/>
      <c r="K833" s="289"/>
      <c r="L833" s="289"/>
      <c r="M833" s="313"/>
      <c r="N833" s="312"/>
      <c r="O833" s="30"/>
      <c r="P833" s="30"/>
    </row>
    <row r="834" spans="1:16" ht="14.7" customHeight="1">
      <c r="A834" s="289">
        <v>816</v>
      </c>
      <c r="B834" s="289"/>
      <c r="C834" s="289"/>
      <c r="D834" s="313"/>
      <c r="E834" s="289"/>
      <c r="F834" s="289"/>
      <c r="G834" s="289"/>
      <c r="H834" s="289"/>
      <c r="I834" s="312"/>
      <c r="J834" s="312"/>
      <c r="K834" s="289"/>
      <c r="L834" s="289"/>
      <c r="M834" s="313"/>
      <c r="N834" s="312"/>
      <c r="O834" s="30"/>
      <c r="P834" s="30"/>
    </row>
    <row r="835" spans="1:16" ht="14.7" customHeight="1">
      <c r="A835" s="289">
        <v>817</v>
      </c>
      <c r="B835" s="289"/>
      <c r="C835" s="289"/>
      <c r="D835" s="313"/>
      <c r="E835" s="289"/>
      <c r="F835" s="289"/>
      <c r="G835" s="289"/>
      <c r="H835" s="289"/>
      <c r="I835" s="312"/>
      <c r="J835" s="312"/>
      <c r="K835" s="289"/>
      <c r="L835" s="289"/>
      <c r="M835" s="313"/>
      <c r="N835" s="312"/>
      <c r="O835" s="30"/>
      <c r="P835" s="30"/>
    </row>
    <row r="836" spans="1:16" ht="14.7" customHeight="1">
      <c r="A836" s="289">
        <v>818</v>
      </c>
      <c r="B836" s="289"/>
      <c r="C836" s="289"/>
      <c r="D836" s="313"/>
      <c r="E836" s="289"/>
      <c r="F836" s="289"/>
      <c r="G836" s="289"/>
      <c r="H836" s="289"/>
      <c r="I836" s="312"/>
      <c r="J836" s="312"/>
      <c r="K836" s="289"/>
      <c r="L836" s="289"/>
      <c r="M836" s="313"/>
      <c r="N836" s="312"/>
      <c r="O836" s="30"/>
      <c r="P836" s="30"/>
    </row>
    <row r="837" spans="1:16" ht="14.7" customHeight="1">
      <c r="A837" s="289">
        <v>819</v>
      </c>
      <c r="B837" s="289"/>
      <c r="C837" s="289"/>
      <c r="D837" s="313"/>
      <c r="E837" s="289"/>
      <c r="F837" s="289"/>
      <c r="G837" s="289"/>
      <c r="H837" s="289"/>
      <c r="I837" s="312"/>
      <c r="J837" s="312"/>
      <c r="K837" s="289"/>
      <c r="L837" s="289"/>
      <c r="M837" s="313"/>
      <c r="N837" s="312"/>
      <c r="O837" s="30"/>
      <c r="P837" s="30"/>
    </row>
    <row r="838" spans="1:16" ht="14.7" customHeight="1">
      <c r="A838" s="289">
        <v>820</v>
      </c>
      <c r="B838" s="289"/>
      <c r="C838" s="289"/>
      <c r="D838" s="313"/>
      <c r="E838" s="289"/>
      <c r="F838" s="289"/>
      <c r="G838" s="289"/>
      <c r="H838" s="289"/>
      <c r="I838" s="312"/>
      <c r="J838" s="312"/>
      <c r="K838" s="289"/>
      <c r="L838" s="289"/>
      <c r="M838" s="313"/>
      <c r="N838" s="312"/>
      <c r="O838" s="30"/>
      <c r="P838" s="30"/>
    </row>
    <row r="839" spans="1:16" ht="14.7" customHeight="1">
      <c r="A839" s="289">
        <v>821</v>
      </c>
      <c r="B839" s="289"/>
      <c r="C839" s="289"/>
      <c r="D839" s="313"/>
      <c r="E839" s="289"/>
      <c r="F839" s="289"/>
      <c r="G839" s="289"/>
      <c r="H839" s="289"/>
      <c r="I839" s="312"/>
      <c r="J839" s="312"/>
      <c r="K839" s="289"/>
      <c r="L839" s="289"/>
      <c r="M839" s="313"/>
      <c r="N839" s="312"/>
      <c r="O839" s="30"/>
      <c r="P839" s="30"/>
    </row>
    <row r="840" spans="1:16" ht="14.7" customHeight="1">
      <c r="A840" s="289">
        <v>822</v>
      </c>
      <c r="B840" s="289"/>
      <c r="C840" s="289"/>
      <c r="D840" s="313"/>
      <c r="E840" s="289"/>
      <c r="F840" s="289"/>
      <c r="G840" s="289"/>
      <c r="H840" s="289"/>
      <c r="I840" s="312"/>
      <c r="J840" s="312"/>
      <c r="K840" s="289"/>
      <c r="L840" s="289"/>
      <c r="M840" s="313"/>
      <c r="N840" s="312"/>
      <c r="O840" s="30"/>
      <c r="P840" s="30"/>
    </row>
    <row r="841" spans="1:16" ht="14.7" customHeight="1">
      <c r="A841" s="289">
        <v>823</v>
      </c>
      <c r="B841" s="289"/>
      <c r="C841" s="289"/>
      <c r="D841" s="313"/>
      <c r="E841" s="289"/>
      <c r="F841" s="289"/>
      <c r="G841" s="289"/>
      <c r="H841" s="289"/>
      <c r="I841" s="312"/>
      <c r="J841" s="312"/>
      <c r="K841" s="289"/>
      <c r="L841" s="289"/>
      <c r="M841" s="313"/>
      <c r="N841" s="312"/>
      <c r="O841" s="30"/>
      <c r="P841" s="30"/>
    </row>
    <row r="842" spans="1:16" ht="14.7" customHeight="1">
      <c r="A842" s="289">
        <v>824</v>
      </c>
      <c r="B842" s="289"/>
      <c r="C842" s="289"/>
      <c r="D842" s="313"/>
      <c r="E842" s="289"/>
      <c r="F842" s="289"/>
      <c r="G842" s="289"/>
      <c r="H842" s="289"/>
      <c r="I842" s="312"/>
      <c r="J842" s="312"/>
      <c r="K842" s="289"/>
      <c r="L842" s="289"/>
      <c r="M842" s="313"/>
      <c r="N842" s="312"/>
      <c r="O842" s="30"/>
      <c r="P842" s="30"/>
    </row>
    <row r="843" spans="1:16" ht="14.7" customHeight="1">
      <c r="A843" s="289">
        <v>825</v>
      </c>
      <c r="B843" s="289"/>
      <c r="C843" s="289"/>
      <c r="D843" s="313"/>
      <c r="E843" s="289"/>
      <c r="F843" s="289"/>
      <c r="G843" s="289"/>
      <c r="H843" s="289"/>
      <c r="I843" s="312"/>
      <c r="J843" s="312"/>
      <c r="K843" s="289"/>
      <c r="L843" s="289"/>
      <c r="M843" s="313"/>
      <c r="N843" s="312"/>
      <c r="O843" s="30"/>
      <c r="P843" s="30"/>
    </row>
    <row r="844" spans="1:16" ht="14.7" customHeight="1">
      <c r="A844" s="289">
        <v>826</v>
      </c>
      <c r="B844" s="289"/>
      <c r="C844" s="289"/>
      <c r="D844" s="313"/>
      <c r="E844" s="289"/>
      <c r="F844" s="289"/>
      <c r="G844" s="289"/>
      <c r="H844" s="289"/>
      <c r="I844" s="312"/>
      <c r="J844" s="312"/>
      <c r="K844" s="289"/>
      <c r="L844" s="289"/>
      <c r="M844" s="313"/>
      <c r="N844" s="312"/>
      <c r="O844" s="30"/>
      <c r="P844" s="30"/>
    </row>
    <row r="845" spans="1:16" ht="14.7" customHeight="1">
      <c r="A845" s="289">
        <v>827</v>
      </c>
      <c r="B845" s="289"/>
      <c r="C845" s="289"/>
      <c r="D845" s="313"/>
      <c r="E845" s="289"/>
      <c r="F845" s="289"/>
      <c r="G845" s="289"/>
      <c r="H845" s="289"/>
      <c r="I845" s="312"/>
      <c r="J845" s="312"/>
      <c r="K845" s="289"/>
      <c r="L845" s="289"/>
      <c r="M845" s="313"/>
      <c r="N845" s="312"/>
      <c r="O845" s="30"/>
      <c r="P845" s="30"/>
    </row>
    <row r="846" spans="1:16" ht="14.7" customHeight="1">
      <c r="A846" s="289">
        <v>828</v>
      </c>
      <c r="B846" s="289"/>
      <c r="C846" s="289"/>
      <c r="D846" s="313"/>
      <c r="E846" s="289"/>
      <c r="F846" s="289"/>
      <c r="G846" s="289"/>
      <c r="H846" s="289"/>
      <c r="I846" s="312"/>
      <c r="J846" s="312"/>
      <c r="K846" s="289"/>
      <c r="L846" s="289"/>
      <c r="M846" s="313"/>
      <c r="N846" s="312"/>
      <c r="O846" s="30"/>
      <c r="P846" s="30"/>
    </row>
    <row r="847" spans="1:16" ht="14.7" customHeight="1">
      <c r="A847" s="289">
        <v>829</v>
      </c>
      <c r="B847" s="289"/>
      <c r="C847" s="289"/>
      <c r="D847" s="313"/>
      <c r="E847" s="289"/>
      <c r="F847" s="289"/>
      <c r="G847" s="289"/>
      <c r="H847" s="289"/>
      <c r="I847" s="312"/>
      <c r="J847" s="312"/>
      <c r="K847" s="289"/>
      <c r="L847" s="289"/>
      <c r="M847" s="313"/>
      <c r="N847" s="312"/>
      <c r="O847" s="30"/>
      <c r="P847" s="30"/>
    </row>
    <row r="848" spans="1:16" ht="14.7" customHeight="1">
      <c r="A848" s="289">
        <v>830</v>
      </c>
      <c r="B848" s="289"/>
      <c r="C848" s="289"/>
      <c r="D848" s="313"/>
      <c r="E848" s="289"/>
      <c r="F848" s="289"/>
      <c r="G848" s="289"/>
      <c r="H848" s="289"/>
      <c r="I848" s="312"/>
      <c r="J848" s="312"/>
      <c r="K848" s="289"/>
      <c r="L848" s="289"/>
      <c r="M848" s="313"/>
      <c r="N848" s="312"/>
      <c r="O848" s="30"/>
      <c r="P848" s="30"/>
    </row>
    <row r="849" spans="1:16" ht="14.7" customHeight="1">
      <c r="A849" s="289">
        <v>831</v>
      </c>
      <c r="B849" s="289"/>
      <c r="C849" s="289"/>
      <c r="D849" s="313"/>
      <c r="E849" s="289"/>
      <c r="F849" s="289"/>
      <c r="G849" s="289"/>
      <c r="H849" s="289"/>
      <c r="I849" s="312"/>
      <c r="J849" s="312"/>
      <c r="K849" s="289"/>
      <c r="L849" s="289"/>
      <c r="M849" s="313"/>
      <c r="N849" s="312"/>
      <c r="O849" s="30"/>
      <c r="P849" s="30"/>
    </row>
    <row r="850" spans="1:16" ht="14.7" customHeight="1">
      <c r="A850" s="289">
        <v>832</v>
      </c>
      <c r="B850" s="289"/>
      <c r="C850" s="289"/>
      <c r="D850" s="313"/>
      <c r="E850" s="289"/>
      <c r="F850" s="289"/>
      <c r="G850" s="289"/>
      <c r="H850" s="289"/>
      <c r="I850" s="312"/>
      <c r="J850" s="312"/>
      <c r="K850" s="289"/>
      <c r="L850" s="289"/>
      <c r="M850" s="313"/>
      <c r="N850" s="312"/>
      <c r="O850" s="30"/>
      <c r="P850" s="30"/>
    </row>
    <row r="851" spans="1:16" ht="14.7" customHeight="1">
      <c r="A851" s="289">
        <v>833</v>
      </c>
      <c r="B851" s="289"/>
      <c r="C851" s="289"/>
      <c r="D851" s="313"/>
      <c r="E851" s="289"/>
      <c r="F851" s="289"/>
      <c r="G851" s="289"/>
      <c r="H851" s="289"/>
      <c r="I851" s="312"/>
      <c r="J851" s="312"/>
      <c r="K851" s="289"/>
      <c r="L851" s="289"/>
      <c r="M851" s="313"/>
      <c r="N851" s="312"/>
      <c r="O851" s="30"/>
      <c r="P851" s="30"/>
    </row>
    <row r="852" spans="1:16" ht="14.7" customHeight="1">
      <c r="A852" s="289">
        <v>834</v>
      </c>
      <c r="B852" s="289"/>
      <c r="C852" s="289"/>
      <c r="D852" s="313"/>
      <c r="E852" s="289"/>
      <c r="F852" s="289"/>
      <c r="G852" s="289"/>
      <c r="H852" s="289"/>
      <c r="I852" s="312"/>
      <c r="J852" s="312"/>
      <c r="K852" s="289"/>
      <c r="L852" s="289"/>
      <c r="M852" s="313"/>
      <c r="N852" s="312"/>
      <c r="O852" s="30"/>
      <c r="P852" s="30"/>
    </row>
    <row r="853" spans="1:16" ht="14.7" customHeight="1">
      <c r="A853" s="289">
        <v>835</v>
      </c>
      <c r="B853" s="289"/>
      <c r="C853" s="289"/>
      <c r="D853" s="313"/>
      <c r="E853" s="289"/>
      <c r="F853" s="289"/>
      <c r="G853" s="289"/>
      <c r="H853" s="289"/>
      <c r="I853" s="312"/>
      <c r="J853" s="312"/>
      <c r="K853" s="289"/>
      <c r="L853" s="289"/>
      <c r="M853" s="313"/>
      <c r="N853" s="312"/>
      <c r="O853" s="30"/>
      <c r="P853" s="30"/>
    </row>
    <row r="854" spans="1:16" ht="14.7" customHeight="1">
      <c r="A854" s="289">
        <v>836</v>
      </c>
      <c r="B854" s="289"/>
      <c r="C854" s="289"/>
      <c r="D854" s="313"/>
      <c r="E854" s="289"/>
      <c r="F854" s="289"/>
      <c r="G854" s="289"/>
      <c r="H854" s="289"/>
      <c r="I854" s="312"/>
      <c r="J854" s="312"/>
      <c r="K854" s="289"/>
      <c r="L854" s="289"/>
      <c r="M854" s="313"/>
      <c r="N854" s="312"/>
      <c r="O854" s="30"/>
      <c r="P854" s="30"/>
    </row>
    <row r="855" spans="1:16" ht="14.7" customHeight="1">
      <c r="A855" s="289">
        <v>837</v>
      </c>
      <c r="B855" s="289"/>
      <c r="C855" s="289"/>
      <c r="D855" s="313"/>
      <c r="E855" s="289"/>
      <c r="F855" s="289"/>
      <c r="G855" s="289"/>
      <c r="H855" s="289"/>
      <c r="I855" s="312"/>
      <c r="J855" s="312"/>
      <c r="K855" s="289"/>
      <c r="L855" s="289"/>
      <c r="M855" s="313"/>
      <c r="N855" s="312"/>
      <c r="O855" s="30"/>
      <c r="P855" s="30"/>
    </row>
    <row r="856" spans="1:16" ht="14.7" customHeight="1">
      <c r="A856" s="289">
        <v>838</v>
      </c>
      <c r="B856" s="289"/>
      <c r="C856" s="289"/>
      <c r="D856" s="313"/>
      <c r="E856" s="289"/>
      <c r="F856" s="289"/>
      <c r="G856" s="289"/>
      <c r="H856" s="289"/>
      <c r="I856" s="312"/>
      <c r="J856" s="312"/>
      <c r="K856" s="289"/>
      <c r="L856" s="289"/>
      <c r="M856" s="313"/>
      <c r="N856" s="312"/>
      <c r="O856" s="30"/>
      <c r="P856" s="30"/>
    </row>
    <row r="857" spans="1:16" ht="14.7" customHeight="1">
      <c r="A857" s="289">
        <v>839</v>
      </c>
      <c r="B857" s="289"/>
      <c r="C857" s="289"/>
      <c r="D857" s="313"/>
      <c r="E857" s="289"/>
      <c r="F857" s="289"/>
      <c r="G857" s="289"/>
      <c r="H857" s="289"/>
      <c r="I857" s="312"/>
      <c r="J857" s="312"/>
      <c r="K857" s="289"/>
      <c r="L857" s="289"/>
      <c r="M857" s="313"/>
      <c r="N857" s="312"/>
      <c r="O857" s="30"/>
      <c r="P857" s="30"/>
    </row>
    <row r="858" spans="1:16" ht="14.7" customHeight="1">
      <c r="A858" s="289">
        <v>840</v>
      </c>
      <c r="B858" s="289"/>
      <c r="C858" s="289"/>
      <c r="D858" s="313"/>
      <c r="E858" s="289"/>
      <c r="F858" s="289"/>
      <c r="G858" s="289"/>
      <c r="H858" s="289"/>
      <c r="I858" s="312"/>
      <c r="J858" s="312"/>
      <c r="K858" s="289"/>
      <c r="L858" s="289"/>
      <c r="M858" s="313"/>
      <c r="N858" s="312"/>
      <c r="O858" s="30"/>
      <c r="P858" s="30"/>
    </row>
    <row r="859" spans="1:16" ht="14.7" customHeight="1">
      <c r="A859" s="289">
        <v>841</v>
      </c>
      <c r="B859" s="289"/>
      <c r="C859" s="289"/>
      <c r="D859" s="313"/>
      <c r="E859" s="289"/>
      <c r="F859" s="289"/>
      <c r="G859" s="289"/>
      <c r="H859" s="289"/>
      <c r="I859" s="312"/>
      <c r="J859" s="312"/>
      <c r="K859" s="289"/>
      <c r="L859" s="289"/>
      <c r="M859" s="313"/>
      <c r="N859" s="312"/>
      <c r="O859" s="30"/>
      <c r="P859" s="30"/>
    </row>
    <row r="860" spans="1:16" ht="14.7" customHeight="1">
      <c r="A860" s="289">
        <v>842</v>
      </c>
      <c r="B860" s="289"/>
      <c r="C860" s="289"/>
      <c r="D860" s="313"/>
      <c r="E860" s="289"/>
      <c r="F860" s="289"/>
      <c r="G860" s="289"/>
      <c r="H860" s="289"/>
      <c r="I860" s="312"/>
      <c r="J860" s="312"/>
      <c r="K860" s="289"/>
      <c r="L860" s="289"/>
      <c r="M860" s="313"/>
      <c r="N860" s="312"/>
      <c r="O860" s="30"/>
      <c r="P860" s="30"/>
    </row>
    <row r="861" spans="1:16" ht="14.7" customHeight="1">
      <c r="A861" s="289">
        <v>843</v>
      </c>
      <c r="B861" s="289"/>
      <c r="C861" s="289"/>
      <c r="D861" s="313"/>
      <c r="E861" s="289"/>
      <c r="F861" s="289"/>
      <c r="G861" s="289"/>
      <c r="H861" s="289"/>
      <c r="I861" s="312"/>
      <c r="J861" s="312"/>
      <c r="K861" s="289"/>
      <c r="L861" s="289"/>
      <c r="M861" s="313"/>
      <c r="N861" s="312"/>
      <c r="O861" s="30"/>
      <c r="P861" s="30"/>
    </row>
    <row r="862" spans="1:16" ht="14.7" customHeight="1">
      <c r="A862" s="289">
        <v>844</v>
      </c>
      <c r="B862" s="289"/>
      <c r="C862" s="289"/>
      <c r="D862" s="313"/>
      <c r="E862" s="289"/>
      <c r="F862" s="289"/>
      <c r="G862" s="289"/>
      <c r="H862" s="289"/>
      <c r="I862" s="312"/>
      <c r="J862" s="312"/>
      <c r="K862" s="289"/>
      <c r="L862" s="289"/>
      <c r="M862" s="313"/>
      <c r="N862" s="312"/>
      <c r="O862" s="30"/>
      <c r="P862" s="30"/>
    </row>
    <row r="863" spans="1:16" ht="14.7" customHeight="1">
      <c r="A863" s="289">
        <v>845</v>
      </c>
      <c r="B863" s="289"/>
      <c r="C863" s="289"/>
      <c r="D863" s="313"/>
      <c r="E863" s="289"/>
      <c r="F863" s="289"/>
      <c r="G863" s="289"/>
      <c r="H863" s="289"/>
      <c r="I863" s="312"/>
      <c r="J863" s="312"/>
      <c r="K863" s="289"/>
      <c r="L863" s="289"/>
      <c r="M863" s="313"/>
      <c r="N863" s="312"/>
      <c r="O863" s="30"/>
      <c r="P863" s="30"/>
    </row>
    <row r="864" spans="1:16" ht="14.7" customHeight="1">
      <c r="A864" s="289">
        <v>846</v>
      </c>
      <c r="B864" s="289"/>
      <c r="C864" s="289"/>
      <c r="D864" s="313"/>
      <c r="E864" s="289"/>
      <c r="F864" s="289"/>
      <c r="G864" s="289"/>
      <c r="H864" s="289"/>
      <c r="I864" s="312"/>
      <c r="J864" s="312"/>
      <c r="K864" s="289"/>
      <c r="L864" s="289"/>
      <c r="M864" s="313"/>
      <c r="N864" s="312"/>
      <c r="O864" s="30"/>
      <c r="P864" s="30"/>
    </row>
    <row r="865" spans="1:16" ht="14.7" customHeight="1">
      <c r="A865" s="289">
        <v>847</v>
      </c>
      <c r="B865" s="289"/>
      <c r="C865" s="289"/>
      <c r="D865" s="313"/>
      <c r="E865" s="289"/>
      <c r="F865" s="289"/>
      <c r="G865" s="289"/>
      <c r="H865" s="289"/>
      <c r="I865" s="312"/>
      <c r="J865" s="312"/>
      <c r="K865" s="289"/>
      <c r="L865" s="289"/>
      <c r="M865" s="313"/>
      <c r="N865" s="312"/>
      <c r="O865" s="30"/>
      <c r="P865" s="30"/>
    </row>
    <row r="866" spans="1:16" ht="14.7" customHeight="1">
      <c r="A866" s="289">
        <v>848</v>
      </c>
      <c r="B866" s="289"/>
      <c r="C866" s="289"/>
      <c r="D866" s="313"/>
      <c r="E866" s="289"/>
      <c r="F866" s="289"/>
      <c r="G866" s="289"/>
      <c r="H866" s="289"/>
      <c r="I866" s="312"/>
      <c r="J866" s="312"/>
      <c r="K866" s="289"/>
      <c r="L866" s="289"/>
      <c r="M866" s="313"/>
      <c r="N866" s="312"/>
      <c r="O866" s="30"/>
      <c r="P866" s="30"/>
    </row>
    <row r="867" spans="1:16" ht="14.7" customHeight="1">
      <c r="A867" s="289">
        <v>849</v>
      </c>
      <c r="B867" s="289"/>
      <c r="C867" s="289"/>
      <c r="D867" s="313"/>
      <c r="E867" s="289"/>
      <c r="F867" s="289"/>
      <c r="G867" s="289"/>
      <c r="H867" s="289"/>
      <c r="I867" s="312"/>
      <c r="J867" s="312"/>
      <c r="K867" s="289"/>
      <c r="L867" s="289"/>
      <c r="M867" s="313"/>
      <c r="N867" s="312"/>
      <c r="O867" s="30"/>
      <c r="P867" s="30"/>
    </row>
    <row r="868" spans="1:16" ht="14.7" customHeight="1">
      <c r="A868" s="289">
        <v>850</v>
      </c>
      <c r="B868" s="289"/>
      <c r="C868" s="289"/>
      <c r="D868" s="313"/>
      <c r="E868" s="289"/>
      <c r="F868" s="289"/>
      <c r="G868" s="289"/>
      <c r="H868" s="289"/>
      <c r="I868" s="312"/>
      <c r="J868" s="312"/>
      <c r="K868" s="289"/>
      <c r="L868" s="289"/>
      <c r="M868" s="313"/>
      <c r="N868" s="312"/>
      <c r="O868" s="30"/>
      <c r="P868" s="30"/>
    </row>
    <row r="869" spans="1:16" ht="14.7" customHeight="1">
      <c r="A869" s="289">
        <v>851</v>
      </c>
      <c r="B869" s="289"/>
      <c r="C869" s="289"/>
      <c r="D869" s="313"/>
      <c r="E869" s="289"/>
      <c r="F869" s="289"/>
      <c r="G869" s="289"/>
      <c r="H869" s="289"/>
      <c r="I869" s="312"/>
      <c r="J869" s="312"/>
      <c r="K869" s="289"/>
      <c r="L869" s="289"/>
      <c r="M869" s="313"/>
      <c r="N869" s="312"/>
      <c r="O869" s="30"/>
      <c r="P869" s="30"/>
    </row>
    <row r="870" spans="1:16" ht="14.7" customHeight="1">
      <c r="A870" s="289">
        <v>852</v>
      </c>
      <c r="B870" s="289"/>
      <c r="C870" s="289"/>
      <c r="D870" s="313"/>
      <c r="E870" s="289"/>
      <c r="F870" s="289"/>
      <c r="G870" s="289"/>
      <c r="H870" s="289"/>
      <c r="I870" s="312"/>
      <c r="J870" s="312"/>
      <c r="K870" s="289"/>
      <c r="L870" s="289"/>
      <c r="M870" s="313"/>
      <c r="N870" s="312"/>
      <c r="O870" s="30"/>
      <c r="P870" s="30"/>
    </row>
    <row r="871" spans="1:16" ht="14.7" customHeight="1">
      <c r="A871" s="289">
        <v>853</v>
      </c>
      <c r="B871" s="289"/>
      <c r="C871" s="289"/>
      <c r="D871" s="313"/>
      <c r="E871" s="289"/>
      <c r="F871" s="289"/>
      <c r="G871" s="289"/>
      <c r="H871" s="289"/>
      <c r="I871" s="312"/>
      <c r="J871" s="312"/>
      <c r="K871" s="289"/>
      <c r="L871" s="289"/>
      <c r="M871" s="313"/>
      <c r="N871" s="312"/>
      <c r="O871" s="30"/>
      <c r="P871" s="30"/>
    </row>
    <row r="872" spans="1:16" ht="14.7" customHeight="1">
      <c r="A872" s="289">
        <v>854</v>
      </c>
      <c r="B872" s="289"/>
      <c r="C872" s="289"/>
      <c r="D872" s="313"/>
      <c r="E872" s="289"/>
      <c r="F872" s="289"/>
      <c r="G872" s="289"/>
      <c r="H872" s="289"/>
      <c r="I872" s="312"/>
      <c r="J872" s="312"/>
      <c r="K872" s="289"/>
      <c r="L872" s="289"/>
      <c r="M872" s="313"/>
      <c r="N872" s="312"/>
      <c r="O872" s="30"/>
      <c r="P872" s="30"/>
    </row>
    <row r="873" spans="1:16" ht="14.7" customHeight="1">
      <c r="A873" s="289">
        <v>855</v>
      </c>
      <c r="B873" s="289"/>
      <c r="C873" s="289"/>
      <c r="D873" s="313"/>
      <c r="E873" s="289"/>
      <c r="F873" s="289"/>
      <c r="G873" s="289"/>
      <c r="H873" s="289"/>
      <c r="I873" s="312"/>
      <c r="J873" s="312"/>
      <c r="K873" s="289"/>
      <c r="L873" s="289"/>
      <c r="M873" s="313"/>
      <c r="N873" s="312"/>
      <c r="O873" s="30"/>
      <c r="P873" s="30"/>
    </row>
    <row r="874" spans="1:16" ht="14.7" customHeight="1">
      <c r="A874" s="289">
        <v>856</v>
      </c>
      <c r="B874" s="289"/>
      <c r="C874" s="289"/>
      <c r="D874" s="313"/>
      <c r="E874" s="289"/>
      <c r="F874" s="289"/>
      <c r="G874" s="289"/>
      <c r="H874" s="289"/>
      <c r="I874" s="312"/>
      <c r="J874" s="312"/>
      <c r="K874" s="289"/>
      <c r="L874" s="289"/>
      <c r="M874" s="313"/>
      <c r="N874" s="312"/>
      <c r="O874" s="30"/>
      <c r="P874" s="30"/>
    </row>
    <row r="875" spans="1:16" ht="14.7" customHeight="1">
      <c r="A875" s="289">
        <v>857</v>
      </c>
      <c r="B875" s="289"/>
      <c r="C875" s="289"/>
      <c r="D875" s="313"/>
      <c r="E875" s="289"/>
      <c r="F875" s="289"/>
      <c r="G875" s="289"/>
      <c r="H875" s="289"/>
      <c r="I875" s="312"/>
      <c r="J875" s="312"/>
      <c r="K875" s="289"/>
      <c r="L875" s="289"/>
      <c r="M875" s="313"/>
      <c r="N875" s="312"/>
      <c r="O875" s="30"/>
      <c r="P875" s="30"/>
    </row>
    <row r="876" spans="1:16" ht="14.7" customHeight="1">
      <c r="A876" s="289">
        <v>858</v>
      </c>
      <c r="B876" s="289"/>
      <c r="C876" s="289"/>
      <c r="D876" s="313"/>
      <c r="E876" s="289"/>
      <c r="F876" s="289"/>
      <c r="G876" s="289"/>
      <c r="H876" s="289"/>
      <c r="I876" s="312"/>
      <c r="J876" s="312"/>
      <c r="K876" s="289"/>
      <c r="L876" s="289"/>
      <c r="M876" s="313"/>
      <c r="N876" s="312"/>
      <c r="O876" s="30"/>
      <c r="P876" s="30"/>
    </row>
    <row r="877" spans="1:16" ht="14.7" customHeight="1">
      <c r="A877" s="289">
        <v>859</v>
      </c>
      <c r="B877" s="289"/>
      <c r="C877" s="289"/>
      <c r="D877" s="313"/>
      <c r="E877" s="289"/>
      <c r="F877" s="289"/>
      <c r="G877" s="289"/>
      <c r="H877" s="289"/>
      <c r="I877" s="312"/>
      <c r="J877" s="312"/>
      <c r="K877" s="289"/>
      <c r="L877" s="289"/>
      <c r="M877" s="313"/>
      <c r="N877" s="312"/>
      <c r="O877" s="30"/>
      <c r="P877" s="30"/>
    </row>
    <row r="878" spans="1:16" ht="14.7" customHeight="1">
      <c r="A878" s="289">
        <v>860</v>
      </c>
      <c r="B878" s="289"/>
      <c r="C878" s="289"/>
      <c r="D878" s="313"/>
      <c r="E878" s="289"/>
      <c r="F878" s="289"/>
      <c r="G878" s="289"/>
      <c r="H878" s="289"/>
      <c r="I878" s="312"/>
      <c r="J878" s="312"/>
      <c r="K878" s="289"/>
      <c r="L878" s="289"/>
      <c r="M878" s="313"/>
      <c r="N878" s="312"/>
      <c r="O878" s="30"/>
      <c r="P878" s="30"/>
    </row>
    <row r="880" spans="1:16" ht="26.7" customHeight="1">
      <c r="A880" s="289" t="s">
        <v>319</v>
      </c>
      <c r="B880" s="289" t="s">
        <v>9101</v>
      </c>
      <c r="C880" s="289" t="s">
        <v>9100</v>
      </c>
      <c r="D880" s="289" t="s">
        <v>9099</v>
      </c>
      <c r="E880" s="289" t="s">
        <v>7574</v>
      </c>
    </row>
    <row r="881" spans="1:5" ht="14.7" customHeight="1">
      <c r="A881" s="289"/>
      <c r="B881" s="289"/>
      <c r="C881" s="289"/>
      <c r="D881" s="289"/>
      <c r="E881" s="312"/>
    </row>
    <row r="882" spans="1:5" ht="14.7" customHeight="1">
      <c r="A882" s="289"/>
      <c r="B882" s="289"/>
      <c r="C882" s="289"/>
      <c r="D882" s="289"/>
      <c r="E882" s="312"/>
    </row>
    <row r="883" spans="1:5" ht="14.7" customHeight="1">
      <c r="A883" s="289"/>
      <c r="B883" s="289"/>
      <c r="C883" s="289"/>
      <c r="D883" s="289"/>
      <c r="E883" s="312"/>
    </row>
    <row r="884" spans="1:5" ht="14.7" customHeight="1">
      <c r="A884" s="289"/>
      <c r="B884" s="289"/>
      <c r="C884" s="289"/>
      <c r="D884" s="289"/>
      <c r="E884" s="312"/>
    </row>
    <row r="885" spans="1:5" ht="14.7" customHeight="1">
      <c r="A885" s="289"/>
      <c r="B885" s="289"/>
      <c r="C885" s="289"/>
      <c r="D885" s="289"/>
      <c r="E885" s="312"/>
    </row>
    <row r="886" spans="1:5" ht="14.7" customHeight="1">
      <c r="A886" s="289"/>
      <c r="B886" s="289"/>
      <c r="C886" s="289"/>
      <c r="D886" s="289"/>
      <c r="E886" s="312"/>
    </row>
    <row r="887" spans="1:5" ht="14.7" customHeight="1">
      <c r="A887" s="289"/>
      <c r="B887" s="289"/>
      <c r="C887" s="289"/>
      <c r="D887" s="289"/>
      <c r="E887" s="312"/>
    </row>
    <row r="888" spans="1:5" ht="14.7" customHeight="1">
      <c r="A888" s="289"/>
      <c r="B888" s="289"/>
      <c r="C888" s="289"/>
      <c r="D888" s="289"/>
      <c r="E888" s="312"/>
    </row>
    <row r="889" spans="1:5" ht="14.7" customHeight="1">
      <c r="A889" s="289"/>
      <c r="B889" s="289"/>
      <c r="C889" s="289"/>
      <c r="D889" s="289"/>
      <c r="E889" s="312"/>
    </row>
    <row r="890" spans="1:5" ht="14.7" customHeight="1">
      <c r="A890" s="289"/>
      <c r="B890" s="289"/>
      <c r="C890" s="289"/>
      <c r="D890" s="289"/>
      <c r="E890" s="312"/>
    </row>
    <row r="891" spans="1:5" ht="14.7" customHeight="1">
      <c r="A891" s="289"/>
      <c r="B891" s="289"/>
      <c r="C891" s="289"/>
      <c r="D891" s="289"/>
      <c r="E891" s="312"/>
    </row>
    <row r="892" spans="1:5" ht="14.7" customHeight="1">
      <c r="A892" s="289"/>
      <c r="B892" s="289"/>
      <c r="C892" s="289"/>
      <c r="D892" s="289"/>
      <c r="E892" s="312"/>
    </row>
    <row r="893" spans="1:5" ht="14.7" customHeight="1">
      <c r="A893" s="289"/>
      <c r="B893" s="289"/>
      <c r="C893" s="289"/>
      <c r="D893" s="289"/>
      <c r="E893" s="312"/>
    </row>
    <row r="894" spans="1:5" ht="14.7" customHeight="1">
      <c r="A894" s="289"/>
      <c r="B894" s="289"/>
      <c r="C894" s="289"/>
      <c r="D894" s="289"/>
      <c r="E894" s="312"/>
    </row>
    <row r="895" spans="1:5" ht="14.7" customHeight="1">
      <c r="A895" s="289"/>
      <c r="B895" s="289"/>
      <c r="C895" s="289"/>
      <c r="D895" s="289"/>
      <c r="E895" s="312"/>
    </row>
    <row r="896" spans="1:5" ht="14.7" customHeight="1">
      <c r="A896" s="289"/>
      <c r="B896" s="289"/>
      <c r="C896" s="289"/>
      <c r="D896" s="289"/>
      <c r="E896" s="312"/>
    </row>
    <row r="897" spans="1:5" ht="14.7" customHeight="1">
      <c r="A897" s="289"/>
      <c r="B897" s="289"/>
      <c r="C897" s="289"/>
      <c r="D897" s="289"/>
      <c r="E897" s="312"/>
    </row>
    <row r="898" spans="1:5" ht="14.7" customHeight="1">
      <c r="A898" s="289"/>
      <c r="B898" s="289"/>
      <c r="C898" s="289"/>
      <c r="D898" s="289"/>
      <c r="E898" s="312"/>
    </row>
    <row r="899" spans="1:5" ht="14.7" customHeight="1">
      <c r="A899" s="289"/>
      <c r="B899" s="289"/>
      <c r="C899" s="289"/>
      <c r="D899" s="289"/>
      <c r="E899" s="312"/>
    </row>
    <row r="900" spans="1:5" ht="14.7" customHeight="1">
      <c r="A900" s="289"/>
      <c r="B900" s="289"/>
      <c r="C900" s="289"/>
      <c r="D900" s="289"/>
      <c r="E900" s="312"/>
    </row>
    <row r="901" spans="1:5" ht="14.7" customHeight="1">
      <c r="A901" s="289"/>
      <c r="B901" s="289"/>
      <c r="C901" s="289"/>
      <c r="D901" s="289"/>
      <c r="E901" s="312"/>
    </row>
    <row r="902" spans="1:5" ht="14.7" customHeight="1">
      <c r="A902" s="289"/>
      <c r="B902" s="289"/>
      <c r="C902" s="289"/>
      <c r="D902" s="289"/>
      <c r="E902" s="312"/>
    </row>
    <row r="903" spans="1:5" ht="14.7" customHeight="1">
      <c r="A903" s="289"/>
      <c r="B903" s="289"/>
      <c r="C903" s="289"/>
      <c r="D903" s="289"/>
      <c r="E903" s="312"/>
    </row>
    <row r="904" spans="1:5" ht="14.7" customHeight="1">
      <c r="A904" s="289"/>
      <c r="B904" s="289"/>
      <c r="C904" s="289"/>
      <c r="D904" s="289"/>
      <c r="E904" s="312"/>
    </row>
    <row r="905" spans="1:5" ht="14.7" customHeight="1">
      <c r="A905" s="289"/>
      <c r="B905" s="289"/>
      <c r="C905" s="289"/>
      <c r="D905" s="289"/>
      <c r="E905" s="312"/>
    </row>
    <row r="906" spans="1:5" ht="14.7" customHeight="1">
      <c r="A906" s="289"/>
      <c r="B906" s="289"/>
      <c r="C906" s="289"/>
      <c r="D906" s="289"/>
      <c r="E906" s="312"/>
    </row>
    <row r="907" spans="1:5" ht="14.7" customHeight="1">
      <c r="A907" s="289"/>
      <c r="B907" s="289"/>
      <c r="C907" s="289"/>
      <c r="D907" s="289"/>
      <c r="E907" s="312"/>
    </row>
    <row r="908" spans="1:5" ht="14.7" customHeight="1">
      <c r="A908" s="289"/>
      <c r="B908" s="289"/>
      <c r="C908" s="289"/>
      <c r="D908" s="289"/>
      <c r="E908" s="312"/>
    </row>
    <row r="909" spans="1:5" ht="14.7" customHeight="1">
      <c r="A909" s="289"/>
      <c r="B909" s="289"/>
      <c r="C909" s="289"/>
      <c r="D909" s="289"/>
      <c r="E909" s="312"/>
    </row>
    <row r="910" spans="1:5" ht="14.7" customHeight="1">
      <c r="A910" s="289"/>
      <c r="B910" s="289"/>
      <c r="C910" s="289"/>
      <c r="D910" s="289"/>
      <c r="E910" s="312"/>
    </row>
    <row r="911" spans="1:5" ht="14.7" customHeight="1">
      <c r="A911" s="289"/>
      <c r="B911" s="289"/>
      <c r="C911" s="289"/>
      <c r="D911" s="289"/>
      <c r="E911" s="312"/>
    </row>
    <row r="912" spans="1:5" ht="14.7" customHeight="1">
      <c r="A912" s="289"/>
      <c r="B912" s="289"/>
      <c r="C912" s="289"/>
      <c r="D912" s="289"/>
      <c r="E912" s="312"/>
    </row>
    <row r="913" spans="1:5" ht="14.7" customHeight="1">
      <c r="A913" s="289"/>
      <c r="B913" s="289"/>
      <c r="C913" s="289"/>
      <c r="D913" s="289"/>
      <c r="E913" s="312"/>
    </row>
    <row r="914" spans="1:5" ht="14.7" customHeight="1">
      <c r="A914" s="289"/>
      <c r="B914" s="289"/>
      <c r="C914" s="289"/>
      <c r="D914" s="289"/>
      <c r="E914" s="312"/>
    </row>
    <row r="915" spans="1:5" ht="14.7" customHeight="1">
      <c r="A915" s="289"/>
      <c r="B915" s="289"/>
      <c r="C915" s="289"/>
      <c r="D915" s="289"/>
      <c r="E915" s="312"/>
    </row>
    <row r="916" spans="1:5" ht="14.7" customHeight="1">
      <c r="A916" s="289"/>
      <c r="B916" s="289"/>
      <c r="C916" s="289"/>
      <c r="D916" s="289"/>
      <c r="E916" s="312"/>
    </row>
    <row r="917" spans="1:5" ht="14.7" customHeight="1">
      <c r="A917" s="289"/>
      <c r="B917" s="289"/>
      <c r="C917" s="289"/>
      <c r="D917" s="289"/>
      <c r="E917" s="312"/>
    </row>
    <row r="918" spans="1:5" ht="14.7" customHeight="1">
      <c r="A918" s="289"/>
      <c r="B918" s="289"/>
      <c r="C918" s="289"/>
      <c r="D918" s="289"/>
      <c r="E918" s="312"/>
    </row>
    <row r="919" spans="1:5" ht="14.7" customHeight="1">
      <c r="A919" s="289"/>
      <c r="B919" s="289"/>
      <c r="C919" s="289"/>
      <c r="D919" s="289"/>
      <c r="E919" s="312"/>
    </row>
    <row r="920" spans="1:5" ht="14.7" customHeight="1">
      <c r="A920" s="289"/>
      <c r="B920" s="289"/>
      <c r="C920" s="289"/>
      <c r="D920" s="289"/>
      <c r="E920" s="312"/>
    </row>
    <row r="921" spans="1:5" ht="14.7" customHeight="1">
      <c r="A921" s="289"/>
      <c r="B921" s="289"/>
      <c r="C921" s="289"/>
      <c r="D921" s="289"/>
      <c r="E921" s="312"/>
    </row>
    <row r="922" spans="1:5" ht="14.7" customHeight="1">
      <c r="A922" s="289"/>
      <c r="B922" s="289"/>
      <c r="C922" s="289"/>
      <c r="D922" s="289"/>
      <c r="E922" s="312"/>
    </row>
    <row r="923" spans="1:5" ht="14.7" customHeight="1">
      <c r="A923" s="289"/>
      <c r="B923" s="289"/>
      <c r="C923" s="289"/>
      <c r="D923" s="289"/>
      <c r="E923" s="312"/>
    </row>
    <row r="924" spans="1:5" ht="14.7" customHeight="1">
      <c r="A924" s="289"/>
      <c r="B924" s="289"/>
      <c r="C924" s="289"/>
      <c r="D924" s="289"/>
      <c r="E924" s="312"/>
    </row>
    <row r="925" spans="1:5" ht="14.7" customHeight="1">
      <c r="A925" s="289"/>
      <c r="B925" s="289"/>
      <c r="C925" s="289"/>
      <c r="D925" s="289"/>
      <c r="E925" s="312"/>
    </row>
    <row r="926" spans="1:5" ht="14.7" customHeight="1">
      <c r="A926" s="289"/>
      <c r="B926" s="289"/>
      <c r="C926" s="289"/>
      <c r="D926" s="289"/>
      <c r="E926" s="312"/>
    </row>
    <row r="927" spans="1:5" ht="14.7" customHeight="1">
      <c r="A927" s="289"/>
      <c r="B927" s="289"/>
      <c r="C927" s="289"/>
      <c r="D927" s="289"/>
      <c r="E927" s="312"/>
    </row>
    <row r="928" spans="1:5" ht="14.7" customHeight="1">
      <c r="A928" s="289"/>
      <c r="B928" s="289"/>
      <c r="C928" s="289"/>
      <c r="D928" s="289"/>
      <c r="E928" s="312"/>
    </row>
    <row r="929" spans="1:5" ht="14.7" customHeight="1">
      <c r="A929" s="289"/>
      <c r="B929" s="289"/>
      <c r="C929" s="289"/>
      <c r="D929" s="289"/>
      <c r="E929" s="312"/>
    </row>
    <row r="930" spans="1:5" ht="14.7" customHeight="1">
      <c r="A930" s="289"/>
      <c r="B930" s="289"/>
      <c r="C930" s="289"/>
      <c r="D930" s="289"/>
      <c r="E930" s="312"/>
    </row>
    <row r="931" spans="1:5" ht="14.7" customHeight="1">
      <c r="A931" s="289"/>
      <c r="B931" s="289"/>
      <c r="C931" s="289"/>
      <c r="D931" s="289"/>
      <c r="E931" s="312"/>
    </row>
    <row r="932" spans="1:5" ht="14.7" customHeight="1">
      <c r="A932" s="289"/>
      <c r="B932" s="289"/>
      <c r="C932" s="289"/>
      <c r="D932" s="289"/>
      <c r="E932" s="312"/>
    </row>
    <row r="933" spans="1:5" ht="14.7" customHeight="1">
      <c r="A933" s="289"/>
      <c r="B933" s="289"/>
      <c r="C933" s="289"/>
      <c r="D933" s="289"/>
      <c r="E933" s="312"/>
    </row>
    <row r="934" spans="1:5" ht="14.7" customHeight="1">
      <c r="A934" s="289"/>
      <c r="B934" s="289"/>
      <c r="C934" s="289"/>
      <c r="D934" s="289"/>
      <c r="E934" s="312"/>
    </row>
    <row r="935" spans="1:5" ht="14.7" customHeight="1">
      <c r="A935" s="289"/>
      <c r="B935" s="289"/>
      <c r="C935" s="289"/>
      <c r="D935" s="289"/>
      <c r="E935" s="312"/>
    </row>
    <row r="936" spans="1:5" ht="14.7" customHeight="1">
      <c r="A936" s="289"/>
      <c r="B936" s="289"/>
      <c r="C936" s="289"/>
      <c r="D936" s="289"/>
      <c r="E936" s="312"/>
    </row>
    <row r="937" spans="1:5" ht="14.7" customHeight="1">
      <c r="A937" s="289"/>
      <c r="B937" s="289"/>
      <c r="C937" s="289"/>
      <c r="D937" s="289"/>
      <c r="E937" s="312"/>
    </row>
    <row r="938" spans="1:5" ht="14.7" customHeight="1">
      <c r="A938" s="289"/>
      <c r="B938" s="289"/>
      <c r="C938" s="289"/>
      <c r="D938" s="289"/>
      <c r="E938" s="312"/>
    </row>
    <row r="939" spans="1:5" ht="14.7" customHeight="1">
      <c r="A939" s="289"/>
      <c r="B939" s="289"/>
      <c r="C939" s="289"/>
      <c r="D939" s="289"/>
      <c r="E939" s="312"/>
    </row>
    <row r="940" spans="1:5" ht="14.7" customHeight="1">
      <c r="A940" s="289"/>
      <c r="B940" s="289"/>
      <c r="C940" s="289"/>
      <c r="D940" s="289"/>
      <c r="E940" s="312"/>
    </row>
    <row r="941" spans="1:5" ht="14.7" customHeight="1">
      <c r="A941" s="289"/>
      <c r="B941" s="289"/>
      <c r="C941" s="289"/>
      <c r="D941" s="289"/>
      <c r="E941" s="312"/>
    </row>
    <row r="942" spans="1:5" ht="14.7" customHeight="1">
      <c r="A942" s="289"/>
      <c r="B942" s="289"/>
      <c r="C942" s="289"/>
      <c r="D942" s="289"/>
      <c r="E942" s="312"/>
    </row>
    <row r="943" spans="1:5" ht="14.7" customHeight="1">
      <c r="A943" s="289"/>
      <c r="B943" s="289"/>
      <c r="C943" s="289"/>
      <c r="D943" s="289"/>
      <c r="E943" s="312"/>
    </row>
    <row r="944" spans="1:5" ht="14.7" customHeight="1">
      <c r="A944" s="289"/>
      <c r="B944" s="289"/>
      <c r="C944" s="289"/>
      <c r="D944" s="289"/>
      <c r="E944" s="312"/>
    </row>
    <row r="945" spans="1:5" ht="14.7" customHeight="1">
      <c r="A945" s="289"/>
      <c r="B945" s="289"/>
      <c r="C945" s="289"/>
      <c r="D945" s="289"/>
      <c r="E945" s="312"/>
    </row>
    <row r="946" spans="1:5" ht="14.7" customHeight="1">
      <c r="A946" s="289"/>
      <c r="B946" s="289"/>
      <c r="C946" s="289"/>
      <c r="D946" s="289"/>
      <c r="E946" s="312"/>
    </row>
    <row r="947" spans="1:5" ht="14.7" customHeight="1">
      <c r="A947" s="289"/>
      <c r="B947" s="289"/>
      <c r="C947" s="289"/>
      <c r="D947" s="289"/>
      <c r="E947" s="312"/>
    </row>
    <row r="948" spans="1:5" ht="14.7" customHeight="1">
      <c r="A948" s="289"/>
      <c r="B948" s="289"/>
      <c r="C948" s="289"/>
      <c r="D948" s="289"/>
      <c r="E948" s="312"/>
    </row>
    <row r="949" spans="1:5" ht="14.7" customHeight="1">
      <c r="A949" s="289"/>
      <c r="B949" s="289"/>
      <c r="C949" s="289"/>
      <c r="D949" s="289"/>
      <c r="E949" s="312"/>
    </row>
    <row r="950" spans="1:5" ht="14.7" customHeight="1">
      <c r="A950" s="289"/>
      <c r="B950" s="289"/>
      <c r="C950" s="289"/>
      <c r="D950" s="289"/>
      <c r="E950" s="312"/>
    </row>
    <row r="951" spans="1:5" ht="14.7" customHeight="1">
      <c r="A951" s="289"/>
      <c r="B951" s="289"/>
      <c r="C951" s="289"/>
      <c r="D951" s="289"/>
      <c r="E951" s="312"/>
    </row>
    <row r="952" spans="1:5" ht="14.7" customHeight="1">
      <c r="A952" s="289"/>
      <c r="B952" s="289"/>
      <c r="C952" s="289"/>
      <c r="D952" s="289"/>
      <c r="E952" s="312"/>
    </row>
    <row r="953" spans="1:5" ht="14.7" customHeight="1">
      <c r="A953" s="289"/>
      <c r="B953" s="289"/>
      <c r="C953" s="289"/>
      <c r="D953" s="289"/>
      <c r="E953" s="312"/>
    </row>
    <row r="954" spans="1:5" ht="14.7" customHeight="1">
      <c r="A954" s="289"/>
      <c r="B954" s="289"/>
      <c r="C954" s="289"/>
      <c r="D954" s="289"/>
      <c r="E954" s="312"/>
    </row>
    <row r="955" spans="1:5" ht="14.7" customHeight="1">
      <c r="A955" s="289"/>
      <c r="B955" s="289"/>
      <c r="C955" s="289"/>
      <c r="D955" s="289"/>
      <c r="E955" s="312"/>
    </row>
    <row r="956" spans="1:5" ht="14.7" customHeight="1">
      <c r="A956" s="289"/>
      <c r="B956" s="289"/>
      <c r="C956" s="289"/>
      <c r="D956" s="289"/>
      <c r="E956" s="312"/>
    </row>
    <row r="957" spans="1:5" ht="14.7" customHeight="1">
      <c r="A957" s="289"/>
      <c r="B957" s="289"/>
      <c r="C957" s="289"/>
      <c r="D957" s="289"/>
      <c r="E957" s="312"/>
    </row>
    <row r="958" spans="1:5" ht="14.7" customHeight="1">
      <c r="A958" s="289"/>
      <c r="B958" s="289"/>
      <c r="C958" s="289"/>
      <c r="D958" s="289"/>
      <c r="E958" s="312"/>
    </row>
    <row r="959" spans="1:5" ht="14.7" customHeight="1">
      <c r="A959" s="289"/>
      <c r="B959" s="289"/>
      <c r="C959" s="289"/>
      <c r="D959" s="289"/>
      <c r="E959" s="312"/>
    </row>
    <row r="960" spans="1:5" ht="14.7" customHeight="1">
      <c r="A960" s="289"/>
      <c r="B960" s="289"/>
      <c r="C960" s="289"/>
      <c r="D960" s="289"/>
      <c r="E960" s="312"/>
    </row>
    <row r="961" spans="1:5" ht="14.7" customHeight="1">
      <c r="A961" s="289"/>
      <c r="B961" s="289"/>
      <c r="C961" s="289"/>
      <c r="D961" s="289"/>
      <c r="E961" s="312"/>
    </row>
    <row r="962" spans="1:5" ht="14.7" customHeight="1">
      <c r="A962" s="289"/>
      <c r="B962" s="289"/>
      <c r="C962" s="289"/>
      <c r="D962" s="289"/>
      <c r="E962" s="312"/>
    </row>
    <row r="963" spans="1:5" ht="14.7" customHeight="1">
      <c r="A963" s="289"/>
      <c r="B963" s="289"/>
      <c r="C963" s="289"/>
      <c r="D963" s="289"/>
      <c r="E963" s="312"/>
    </row>
    <row r="964" spans="1:5" ht="14.7" customHeight="1">
      <c r="A964" s="289"/>
      <c r="B964" s="289"/>
      <c r="C964" s="289"/>
      <c r="D964" s="289"/>
      <c r="E964" s="312"/>
    </row>
    <row r="965" spans="1:5" ht="14.7" customHeight="1">
      <c r="A965" s="289"/>
      <c r="B965" s="289"/>
      <c r="C965" s="289"/>
      <c r="D965" s="289"/>
      <c r="E965" s="312"/>
    </row>
    <row r="966" spans="1:5" ht="14.7" customHeight="1">
      <c r="A966" s="289"/>
      <c r="B966" s="289"/>
      <c r="C966" s="289"/>
      <c r="D966" s="289"/>
      <c r="E966" s="312"/>
    </row>
    <row r="967" spans="1:5" ht="14.7" customHeight="1">
      <c r="A967" s="289"/>
      <c r="B967" s="289"/>
      <c r="C967" s="289"/>
      <c r="D967" s="289"/>
      <c r="E967" s="312"/>
    </row>
    <row r="968" spans="1:5" ht="14.7" customHeight="1">
      <c r="A968" s="289"/>
      <c r="B968" s="289"/>
      <c r="C968" s="289"/>
      <c r="D968" s="289"/>
      <c r="E968" s="312"/>
    </row>
    <row r="969" spans="1:5" ht="14.7" customHeight="1">
      <c r="A969" s="289"/>
      <c r="B969" s="289"/>
      <c r="C969" s="289"/>
      <c r="D969" s="289"/>
      <c r="E969" s="312"/>
    </row>
    <row r="970" spans="1:5" ht="14.7" customHeight="1">
      <c r="A970" s="289"/>
      <c r="B970" s="289"/>
      <c r="C970" s="289"/>
      <c r="D970" s="289"/>
      <c r="E970" s="312"/>
    </row>
    <row r="971" spans="1:5" ht="14.7" customHeight="1">
      <c r="A971" s="289"/>
      <c r="B971" s="289"/>
      <c r="C971" s="289"/>
      <c r="D971" s="289"/>
      <c r="E971" s="312"/>
    </row>
    <row r="972" spans="1:5" ht="14.7" customHeight="1">
      <c r="A972" s="289"/>
      <c r="B972" s="289"/>
      <c r="C972" s="289"/>
      <c r="D972" s="289"/>
      <c r="E972" s="312"/>
    </row>
    <row r="973" spans="1:5" ht="14.7" customHeight="1">
      <c r="A973" s="289"/>
      <c r="B973" s="289"/>
      <c r="C973" s="289"/>
      <c r="D973" s="289"/>
      <c r="E973" s="312"/>
    </row>
    <row r="974" spans="1:5" ht="14.7" customHeight="1">
      <c r="A974" s="289"/>
      <c r="B974" s="289"/>
      <c r="C974" s="289"/>
      <c r="D974" s="289"/>
      <c r="E974" s="312"/>
    </row>
    <row r="975" spans="1:5" ht="14.7" customHeight="1">
      <c r="A975" s="289"/>
      <c r="B975" s="289"/>
      <c r="C975" s="289"/>
      <c r="D975" s="289"/>
      <c r="E975" s="312"/>
    </row>
    <row r="976" spans="1:5" ht="14.7" customHeight="1">
      <c r="A976" s="289"/>
      <c r="B976" s="289"/>
      <c r="C976" s="289"/>
      <c r="D976" s="289"/>
      <c r="E976" s="312"/>
    </row>
    <row r="977" spans="1:5" ht="14.7" customHeight="1">
      <c r="A977" s="289"/>
      <c r="B977" s="289"/>
      <c r="C977" s="289"/>
      <c r="D977" s="289"/>
      <c r="E977" s="312"/>
    </row>
    <row r="978" spans="1:5" ht="14.7" customHeight="1">
      <c r="A978" s="289"/>
      <c r="B978" s="289"/>
      <c r="C978" s="289"/>
      <c r="D978" s="289"/>
      <c r="E978" s="312"/>
    </row>
    <row r="979" spans="1:5" ht="14.7" customHeight="1">
      <c r="A979" s="289"/>
      <c r="B979" s="289"/>
      <c r="C979" s="289"/>
      <c r="D979" s="289"/>
      <c r="E979" s="312"/>
    </row>
    <row r="980" spans="1:5" ht="14.7" customHeight="1">
      <c r="A980" s="289"/>
      <c r="B980" s="289"/>
      <c r="C980" s="289"/>
      <c r="D980" s="289"/>
      <c r="E980" s="312"/>
    </row>
    <row r="981" spans="1:5" ht="14.7" customHeight="1">
      <c r="A981" s="289"/>
      <c r="B981" s="289"/>
      <c r="C981" s="289"/>
      <c r="D981" s="289"/>
      <c r="E981" s="312"/>
    </row>
    <row r="982" spans="1:5" ht="14.7" customHeight="1">
      <c r="A982" s="289"/>
      <c r="B982" s="289"/>
      <c r="C982" s="289"/>
      <c r="D982" s="289"/>
      <c r="E982" s="312"/>
    </row>
    <row r="983" spans="1:5" ht="14.7" customHeight="1">
      <c r="A983" s="289"/>
      <c r="B983" s="289"/>
      <c r="C983" s="289"/>
      <c r="D983" s="289"/>
      <c r="E983" s="312"/>
    </row>
    <row r="984" spans="1:5" ht="14.7" customHeight="1">
      <c r="A984" s="289"/>
      <c r="B984" s="289"/>
      <c r="C984" s="289"/>
      <c r="D984" s="289"/>
      <c r="E984" s="312"/>
    </row>
    <row r="985" spans="1:5" ht="14.7" customHeight="1">
      <c r="A985" s="289"/>
      <c r="B985" s="289"/>
      <c r="C985" s="289"/>
      <c r="D985" s="289"/>
      <c r="E985" s="312"/>
    </row>
    <row r="986" spans="1:5" ht="14.7" customHeight="1">
      <c r="A986" s="289"/>
      <c r="B986" s="289"/>
      <c r="C986" s="289"/>
      <c r="D986" s="289"/>
      <c r="E986" s="312"/>
    </row>
    <row r="987" spans="1:5" ht="14.7" customHeight="1">
      <c r="A987" s="289"/>
      <c r="B987" s="289"/>
      <c r="C987" s="289"/>
      <c r="D987" s="289"/>
      <c r="E987" s="312"/>
    </row>
    <row r="988" spans="1:5" ht="14.7" customHeight="1">
      <c r="A988" s="289"/>
      <c r="B988" s="289"/>
      <c r="C988" s="289"/>
      <c r="D988" s="289"/>
      <c r="E988" s="312"/>
    </row>
    <row r="989" spans="1:5" ht="14.7" customHeight="1">
      <c r="A989" s="289"/>
      <c r="B989" s="289"/>
      <c r="C989" s="289"/>
      <c r="D989" s="289"/>
      <c r="E989" s="312"/>
    </row>
    <row r="990" spans="1:5" ht="14.7" customHeight="1">
      <c r="A990" s="289"/>
      <c r="B990" s="289"/>
      <c r="C990" s="289"/>
      <c r="D990" s="289"/>
      <c r="E990" s="312"/>
    </row>
    <row r="991" spans="1:5" ht="14.7" customHeight="1">
      <c r="A991" s="289"/>
      <c r="B991" s="289"/>
      <c r="C991" s="289"/>
      <c r="D991" s="289"/>
      <c r="E991" s="312"/>
    </row>
    <row r="992" spans="1:5" ht="14.7" customHeight="1">
      <c r="A992" s="289"/>
      <c r="B992" s="289"/>
      <c r="C992" s="289"/>
      <c r="D992" s="289"/>
      <c r="E992" s="312"/>
    </row>
    <row r="993" spans="1:5" ht="14.7" customHeight="1">
      <c r="A993" s="289"/>
      <c r="B993" s="289"/>
      <c r="C993" s="289"/>
      <c r="D993" s="289"/>
      <c r="E993" s="312"/>
    </row>
    <row r="994" spans="1:5" ht="14.7" customHeight="1">
      <c r="A994" s="289"/>
      <c r="B994" s="289"/>
      <c r="C994" s="289"/>
      <c r="D994" s="289"/>
      <c r="E994" s="312"/>
    </row>
    <row r="995" spans="1:5" ht="14.7" customHeight="1">
      <c r="A995" s="289"/>
      <c r="B995" s="289"/>
      <c r="C995" s="289"/>
      <c r="D995" s="289"/>
      <c r="E995" s="312"/>
    </row>
    <row r="996" spans="1:5" ht="14.7" customHeight="1">
      <c r="A996" s="289"/>
      <c r="B996" s="289"/>
      <c r="C996" s="289"/>
      <c r="D996" s="289"/>
      <c r="E996" s="312"/>
    </row>
    <row r="997" spans="1:5" ht="14.7" customHeight="1">
      <c r="A997" s="289"/>
      <c r="B997" s="289"/>
      <c r="C997" s="289"/>
      <c r="D997" s="289"/>
      <c r="E997" s="312"/>
    </row>
    <row r="998" spans="1:5" ht="14.7" customHeight="1">
      <c r="A998" s="289"/>
      <c r="B998" s="289"/>
      <c r="C998" s="289"/>
      <c r="D998" s="289"/>
      <c r="E998" s="312"/>
    </row>
    <row r="999" spans="1:5" ht="14.7" customHeight="1">
      <c r="A999" s="289"/>
      <c r="B999" s="289"/>
      <c r="C999" s="289"/>
      <c r="D999" s="289"/>
      <c r="E999" s="312"/>
    </row>
    <row r="1000" spans="1:5" ht="14.7" customHeight="1">
      <c r="A1000" s="289"/>
      <c r="B1000" s="289"/>
      <c r="C1000" s="289"/>
      <c r="D1000" s="289"/>
      <c r="E1000" s="312"/>
    </row>
    <row r="1001" spans="1:5" ht="14.7" customHeight="1">
      <c r="A1001" s="289"/>
      <c r="B1001" s="289"/>
      <c r="C1001" s="289"/>
      <c r="D1001" s="289"/>
      <c r="E1001" s="312"/>
    </row>
    <row r="1002" spans="1:5" ht="14.7" customHeight="1">
      <c r="A1002" s="289"/>
      <c r="B1002" s="289"/>
      <c r="C1002" s="289"/>
      <c r="D1002" s="289"/>
      <c r="E1002" s="312"/>
    </row>
    <row r="1003" spans="1:5" ht="14.7" customHeight="1">
      <c r="A1003" s="289"/>
      <c r="B1003" s="289"/>
      <c r="C1003" s="289"/>
      <c r="D1003" s="289"/>
      <c r="E1003" s="312"/>
    </row>
    <row r="1004" spans="1:5" ht="14.7" customHeight="1">
      <c r="A1004" s="289"/>
      <c r="B1004" s="289"/>
      <c r="C1004" s="289"/>
      <c r="D1004" s="289"/>
      <c r="E1004" s="312"/>
    </row>
    <row r="1005" spans="1:5" ht="14.7" customHeight="1">
      <c r="A1005" s="289"/>
      <c r="B1005" s="289"/>
      <c r="C1005" s="289"/>
      <c r="D1005" s="289"/>
      <c r="E1005" s="312"/>
    </row>
    <row r="1006" spans="1:5" ht="14.7" customHeight="1">
      <c r="A1006" s="289"/>
      <c r="B1006" s="289"/>
      <c r="C1006" s="289"/>
      <c r="D1006" s="289"/>
      <c r="E1006" s="312"/>
    </row>
    <row r="1007" spans="1:5" ht="14.7" customHeight="1">
      <c r="A1007" s="289"/>
      <c r="B1007" s="289"/>
      <c r="C1007" s="289"/>
      <c r="D1007" s="289"/>
      <c r="E1007" s="312"/>
    </row>
    <row r="1008" spans="1:5" ht="14.7" customHeight="1">
      <c r="A1008" s="289"/>
      <c r="B1008" s="289"/>
      <c r="C1008" s="289"/>
      <c r="D1008" s="289"/>
      <c r="E1008" s="312"/>
    </row>
    <row r="1009" spans="1:5" ht="14.7" customHeight="1">
      <c r="A1009" s="289"/>
      <c r="B1009" s="289"/>
      <c r="C1009" s="289"/>
      <c r="D1009" s="289"/>
      <c r="E1009" s="312"/>
    </row>
    <row r="1010" spans="1:5" ht="14.7" customHeight="1">
      <c r="A1010" s="289"/>
      <c r="B1010" s="289"/>
      <c r="C1010" s="289"/>
      <c r="D1010" s="289"/>
      <c r="E1010" s="312"/>
    </row>
    <row r="1011" spans="1:5" ht="14.7" customHeight="1">
      <c r="A1011" s="289"/>
      <c r="B1011" s="289"/>
      <c r="C1011" s="289"/>
      <c r="D1011" s="289"/>
      <c r="E1011" s="312"/>
    </row>
    <row r="1012" spans="1:5" ht="14.7" customHeight="1">
      <c r="A1012" s="289"/>
      <c r="B1012" s="289"/>
      <c r="C1012" s="289"/>
      <c r="D1012" s="289"/>
      <c r="E1012" s="312"/>
    </row>
    <row r="1013" spans="1:5" ht="14.7" customHeight="1">
      <c r="A1013" s="289"/>
      <c r="B1013" s="289"/>
      <c r="C1013" s="289"/>
      <c r="D1013" s="289"/>
      <c r="E1013" s="312"/>
    </row>
    <row r="1014" spans="1:5" ht="14.7" customHeight="1">
      <c r="A1014" s="289"/>
      <c r="B1014" s="289"/>
      <c r="C1014" s="289"/>
      <c r="D1014" s="289"/>
      <c r="E1014" s="312"/>
    </row>
    <row r="1015" spans="1:5" ht="14.7" customHeight="1">
      <c r="A1015" s="289"/>
      <c r="B1015" s="289"/>
      <c r="C1015" s="289"/>
      <c r="D1015" s="289"/>
      <c r="E1015" s="312"/>
    </row>
    <row r="1016" spans="1:5" ht="14.7" customHeight="1">
      <c r="A1016" s="289"/>
      <c r="B1016" s="289"/>
      <c r="C1016" s="289"/>
      <c r="D1016" s="289"/>
      <c r="E1016" s="312"/>
    </row>
    <row r="1017" spans="1:5" ht="14.7" customHeight="1">
      <c r="A1017" s="289"/>
      <c r="B1017" s="289"/>
      <c r="C1017" s="289"/>
      <c r="D1017" s="289"/>
      <c r="E1017" s="312"/>
    </row>
    <row r="1018" spans="1:5" ht="14.7" customHeight="1">
      <c r="A1018" s="289"/>
      <c r="B1018" s="289"/>
      <c r="C1018" s="289"/>
      <c r="D1018" s="289"/>
      <c r="E1018" s="312"/>
    </row>
    <row r="1019" spans="1:5" ht="14.7" customHeight="1">
      <c r="A1019" s="289"/>
      <c r="B1019" s="289"/>
      <c r="C1019" s="289"/>
      <c r="D1019" s="289"/>
      <c r="E1019" s="312"/>
    </row>
    <row r="1020" spans="1:5" ht="14.7" customHeight="1">
      <c r="A1020" s="289"/>
      <c r="B1020" s="289"/>
      <c r="C1020" s="289"/>
      <c r="D1020" s="289"/>
      <c r="E1020" s="312"/>
    </row>
    <row r="1021" spans="1:5" ht="14.7" customHeight="1">
      <c r="A1021" s="289"/>
      <c r="B1021" s="289"/>
      <c r="C1021" s="289"/>
      <c r="D1021" s="289"/>
      <c r="E1021" s="312"/>
    </row>
    <row r="1022" spans="1:5" ht="14.7" customHeight="1">
      <c r="A1022" s="289"/>
      <c r="B1022" s="289"/>
      <c r="C1022" s="289"/>
      <c r="D1022" s="289"/>
      <c r="E1022" s="312"/>
    </row>
    <row r="1023" spans="1:5" ht="14.7" customHeight="1">
      <c r="A1023" s="289"/>
      <c r="B1023" s="289"/>
      <c r="C1023" s="289"/>
      <c r="D1023" s="289"/>
      <c r="E1023" s="312"/>
    </row>
    <row r="1024" spans="1:5" ht="14.7" customHeight="1">
      <c r="A1024" s="289"/>
      <c r="B1024" s="289"/>
      <c r="C1024" s="289"/>
      <c r="D1024" s="289"/>
      <c r="E1024" s="312"/>
    </row>
    <row r="1025" spans="1:5" ht="14.7" customHeight="1">
      <c r="A1025" s="289"/>
      <c r="B1025" s="289"/>
      <c r="C1025" s="289"/>
      <c r="D1025" s="289"/>
      <c r="E1025" s="312"/>
    </row>
    <row r="1026" spans="1:5" ht="14.7" customHeight="1">
      <c r="A1026" s="289"/>
      <c r="B1026" s="289"/>
      <c r="C1026" s="289"/>
      <c r="D1026" s="289"/>
      <c r="E1026" s="312"/>
    </row>
    <row r="1027" spans="1:5" ht="14.7" customHeight="1">
      <c r="A1027" s="289"/>
      <c r="B1027" s="289"/>
      <c r="C1027" s="289"/>
      <c r="D1027" s="289"/>
      <c r="E1027" s="312"/>
    </row>
    <row r="1028" spans="1:5" ht="14.7" customHeight="1">
      <c r="A1028" s="289"/>
      <c r="B1028" s="289"/>
      <c r="C1028" s="289"/>
      <c r="D1028" s="289"/>
      <c r="E1028" s="312"/>
    </row>
    <row r="1029" spans="1:5" ht="14.7" customHeight="1">
      <c r="A1029" s="289"/>
      <c r="B1029" s="289"/>
      <c r="C1029" s="289"/>
      <c r="D1029" s="289"/>
      <c r="E1029" s="312"/>
    </row>
    <row r="1030" spans="1:5" ht="14.7" customHeight="1">
      <c r="A1030" s="289"/>
      <c r="B1030" s="289"/>
      <c r="C1030" s="289"/>
      <c r="D1030" s="289"/>
      <c r="E1030" s="312"/>
    </row>
    <row r="1031" spans="1:5" ht="14.7" customHeight="1">
      <c r="A1031" s="289"/>
      <c r="B1031" s="289"/>
      <c r="C1031" s="289"/>
      <c r="D1031" s="289"/>
      <c r="E1031" s="312"/>
    </row>
    <row r="1032" spans="1:5" ht="14.7" customHeight="1">
      <c r="A1032" s="289"/>
      <c r="B1032" s="289"/>
      <c r="C1032" s="289"/>
      <c r="D1032" s="289"/>
      <c r="E1032" s="312"/>
    </row>
    <row r="1033" spans="1:5" ht="14.7" customHeight="1">
      <c r="A1033" s="289"/>
      <c r="B1033" s="289"/>
      <c r="C1033" s="289"/>
      <c r="D1033" s="289"/>
      <c r="E1033" s="312"/>
    </row>
    <row r="1034" spans="1:5" ht="14.7" customHeight="1">
      <c r="A1034" s="289"/>
      <c r="B1034" s="289"/>
      <c r="C1034" s="289"/>
      <c r="D1034" s="289"/>
      <c r="E1034" s="312"/>
    </row>
    <row r="1035" spans="1:5" ht="14.7" customHeight="1">
      <c r="A1035" s="289"/>
      <c r="B1035" s="289"/>
      <c r="C1035" s="289"/>
      <c r="D1035" s="289"/>
      <c r="E1035" s="312"/>
    </row>
    <row r="1036" spans="1:5" ht="14.7" customHeight="1">
      <c r="A1036" s="289"/>
      <c r="B1036" s="289"/>
      <c r="C1036" s="289"/>
      <c r="D1036" s="289"/>
      <c r="E1036" s="312"/>
    </row>
    <row r="1037" spans="1:5" ht="14.7" customHeight="1">
      <c r="A1037" s="289"/>
      <c r="B1037" s="289"/>
      <c r="C1037" s="289"/>
      <c r="D1037" s="289"/>
      <c r="E1037" s="312"/>
    </row>
    <row r="1038" spans="1:5" ht="14.7" customHeight="1">
      <c r="A1038" s="289"/>
      <c r="B1038" s="289"/>
      <c r="C1038" s="289"/>
      <c r="D1038" s="289"/>
      <c r="E1038" s="312"/>
    </row>
    <row r="1039" spans="1:5" ht="14.7" customHeight="1">
      <c r="A1039" s="289"/>
      <c r="B1039" s="289"/>
      <c r="C1039" s="289"/>
      <c r="D1039" s="289"/>
      <c r="E1039" s="312"/>
    </row>
    <row r="1040" spans="1:5" ht="14.7" customHeight="1">
      <c r="A1040" s="289"/>
      <c r="B1040" s="289"/>
      <c r="C1040" s="289"/>
      <c r="D1040" s="289"/>
      <c r="E1040" s="312"/>
    </row>
    <row r="1041" spans="1:5" ht="14.7" customHeight="1">
      <c r="A1041" s="289"/>
      <c r="B1041" s="289"/>
      <c r="C1041" s="289"/>
      <c r="D1041" s="289"/>
      <c r="E1041" s="312"/>
    </row>
    <row r="1042" spans="1:5" ht="14.7" customHeight="1">
      <c r="A1042" s="289"/>
      <c r="B1042" s="289"/>
      <c r="C1042" s="289"/>
      <c r="D1042" s="289"/>
      <c r="E1042" s="312"/>
    </row>
    <row r="1043" spans="1:5" ht="14.7" customHeight="1">
      <c r="A1043" s="289"/>
      <c r="B1043" s="289"/>
      <c r="C1043" s="289"/>
      <c r="D1043" s="289"/>
      <c r="E1043" s="312"/>
    </row>
    <row r="1044" spans="1:5" ht="14.7" customHeight="1">
      <c r="A1044" s="289"/>
      <c r="B1044" s="289"/>
      <c r="C1044" s="289"/>
      <c r="D1044" s="289"/>
      <c r="E1044" s="312"/>
    </row>
    <row r="1045" spans="1:5" ht="14.7" customHeight="1">
      <c r="A1045" s="289"/>
      <c r="B1045" s="289"/>
      <c r="C1045" s="289"/>
      <c r="D1045" s="289"/>
      <c r="E1045" s="312"/>
    </row>
    <row r="1046" spans="1:5" ht="14.7" customHeight="1">
      <c r="A1046" s="289"/>
      <c r="B1046" s="289"/>
      <c r="C1046" s="289"/>
      <c r="D1046" s="289"/>
      <c r="E1046" s="312"/>
    </row>
    <row r="1047" spans="1:5" ht="14.7" customHeight="1">
      <c r="A1047" s="289"/>
      <c r="B1047" s="289"/>
      <c r="C1047" s="289"/>
      <c r="D1047" s="289"/>
      <c r="E1047" s="312"/>
    </row>
    <row r="1048" spans="1:5" ht="14.7" customHeight="1">
      <c r="A1048" s="289"/>
      <c r="B1048" s="289"/>
      <c r="C1048" s="289"/>
      <c r="D1048" s="289"/>
      <c r="E1048" s="312"/>
    </row>
    <row r="1049" spans="1:5" ht="14.7" customHeight="1">
      <c r="A1049" s="289"/>
      <c r="B1049" s="289"/>
      <c r="C1049" s="289"/>
      <c r="D1049" s="289"/>
      <c r="E1049" s="312"/>
    </row>
    <row r="1050" spans="1:5" ht="14.7" customHeight="1">
      <c r="A1050" s="289"/>
      <c r="B1050" s="289"/>
      <c r="C1050" s="289"/>
      <c r="D1050" s="289"/>
      <c r="E1050" s="312"/>
    </row>
    <row r="1051" spans="1:5" ht="14.7" customHeight="1">
      <c r="A1051" s="289"/>
      <c r="B1051" s="289"/>
      <c r="C1051" s="289"/>
      <c r="D1051" s="289"/>
      <c r="E1051" s="312"/>
    </row>
    <row r="1052" spans="1:5" ht="14.7" customHeight="1">
      <c r="A1052" s="289"/>
      <c r="B1052" s="289"/>
      <c r="C1052" s="289"/>
      <c r="D1052" s="289"/>
      <c r="E1052" s="312"/>
    </row>
    <row r="1053" spans="1:5" ht="14.7" customHeight="1">
      <c r="A1053" s="289"/>
      <c r="B1053" s="289"/>
      <c r="C1053" s="289"/>
      <c r="D1053" s="289"/>
      <c r="E1053" s="312"/>
    </row>
    <row r="1054" spans="1:5" ht="14.7" customHeight="1">
      <c r="A1054" s="289"/>
      <c r="B1054" s="289"/>
      <c r="C1054" s="289"/>
      <c r="D1054" s="289"/>
      <c r="E1054" s="312"/>
    </row>
    <row r="1055" spans="1:5" ht="14.7" customHeight="1">
      <c r="A1055" s="289"/>
      <c r="B1055" s="289"/>
      <c r="C1055" s="289"/>
      <c r="D1055" s="289"/>
      <c r="E1055" s="312"/>
    </row>
    <row r="1056" spans="1:5" ht="14.7" customHeight="1">
      <c r="A1056" s="289"/>
      <c r="B1056" s="289"/>
      <c r="C1056" s="289"/>
      <c r="D1056" s="289"/>
      <c r="E1056" s="312"/>
    </row>
    <row r="1057" spans="1:5" ht="14.7" customHeight="1">
      <c r="A1057" s="289"/>
      <c r="B1057" s="289"/>
      <c r="C1057" s="289"/>
      <c r="D1057" s="289"/>
      <c r="E1057" s="312"/>
    </row>
    <row r="1058" spans="1:5" ht="14.7" customHeight="1">
      <c r="A1058" s="289"/>
      <c r="B1058" s="289"/>
      <c r="C1058" s="289"/>
      <c r="D1058" s="289"/>
      <c r="E1058" s="312"/>
    </row>
    <row r="1059" spans="1:5" ht="14.7" customHeight="1">
      <c r="A1059" s="289"/>
      <c r="B1059" s="289"/>
      <c r="C1059" s="289"/>
      <c r="D1059" s="289"/>
      <c r="E1059" s="312"/>
    </row>
    <row r="1060" spans="1:5" ht="14.7" customHeight="1">
      <c r="A1060" s="289"/>
      <c r="B1060" s="289"/>
      <c r="C1060" s="289"/>
      <c r="D1060" s="289"/>
      <c r="E1060" s="312"/>
    </row>
    <row r="1061" spans="1:5" ht="14.7" customHeight="1">
      <c r="A1061" s="289"/>
      <c r="B1061" s="289"/>
      <c r="C1061" s="289"/>
      <c r="D1061" s="289"/>
      <c r="E1061" s="312"/>
    </row>
    <row r="1062" spans="1:5" ht="14.7" customHeight="1">
      <c r="A1062" s="289"/>
      <c r="B1062" s="289"/>
      <c r="C1062" s="289"/>
      <c r="D1062" s="289"/>
      <c r="E1062" s="312"/>
    </row>
    <row r="1063" spans="1:5" ht="14.7" customHeight="1">
      <c r="A1063" s="289"/>
      <c r="B1063" s="289"/>
      <c r="C1063" s="289"/>
      <c r="D1063" s="289"/>
      <c r="E1063" s="312"/>
    </row>
    <row r="1064" spans="1:5" ht="14.7" customHeight="1">
      <c r="A1064" s="289"/>
      <c r="B1064" s="289"/>
      <c r="C1064" s="289"/>
      <c r="D1064" s="289"/>
      <c r="E1064" s="312"/>
    </row>
    <row r="1065" spans="1:5" ht="14.7" customHeight="1">
      <c r="A1065" s="289"/>
      <c r="B1065" s="289"/>
      <c r="C1065" s="289"/>
      <c r="D1065" s="289"/>
      <c r="E1065" s="312"/>
    </row>
    <row r="1066" spans="1:5" ht="14.7" customHeight="1">
      <c r="A1066" s="289"/>
      <c r="B1066" s="289"/>
      <c r="C1066" s="289"/>
      <c r="D1066" s="289"/>
      <c r="E1066" s="312"/>
    </row>
    <row r="1067" spans="1:5" ht="14.7" customHeight="1">
      <c r="A1067" s="289"/>
      <c r="B1067" s="289"/>
      <c r="C1067" s="289"/>
      <c r="D1067" s="289"/>
      <c r="E1067" s="312"/>
    </row>
    <row r="1068" spans="1:5" ht="14.7" customHeight="1">
      <c r="A1068" s="289"/>
      <c r="B1068" s="289"/>
      <c r="C1068" s="289"/>
      <c r="D1068" s="289"/>
      <c r="E1068" s="312"/>
    </row>
    <row r="1069" spans="1:5" ht="14.7" customHeight="1">
      <c r="A1069" s="289"/>
      <c r="B1069" s="289"/>
      <c r="C1069" s="289"/>
      <c r="D1069" s="289"/>
      <c r="E1069" s="312"/>
    </row>
    <row r="1070" spans="1:5" ht="14.7" customHeight="1">
      <c r="A1070" s="289"/>
      <c r="B1070" s="289"/>
      <c r="C1070" s="289"/>
      <c r="D1070" s="289"/>
      <c r="E1070" s="312"/>
    </row>
    <row r="1071" spans="1:5" ht="14.7" customHeight="1">
      <c r="A1071" s="289"/>
      <c r="B1071" s="289"/>
      <c r="C1071" s="289"/>
      <c r="D1071" s="289"/>
      <c r="E1071" s="312"/>
    </row>
    <row r="1073" spans="1:6" ht="14.7" customHeight="1">
      <c r="A1073" s="289" t="s">
        <v>319</v>
      </c>
      <c r="B1073" s="289" t="s">
        <v>9101</v>
      </c>
      <c r="C1073" s="289" t="s">
        <v>9100</v>
      </c>
      <c r="D1073" s="289" t="s">
        <v>9099</v>
      </c>
      <c r="E1073" s="289" t="s">
        <v>9098</v>
      </c>
      <c r="F1073" s="289" t="s">
        <v>7574</v>
      </c>
    </row>
    <row r="1074" spans="1:6" ht="14.7" customHeight="1">
      <c r="A1074" s="289"/>
      <c r="B1074" s="289"/>
      <c r="C1074" s="289"/>
      <c r="D1074" s="289"/>
      <c r="E1074" s="289"/>
      <c r="F1074" s="289"/>
    </row>
    <row r="1075" spans="1:6" ht="14.7" customHeight="1">
      <c r="A1075" s="289"/>
      <c r="B1075" s="289"/>
      <c r="C1075" s="289"/>
      <c r="D1075" s="289"/>
      <c r="E1075" s="289"/>
      <c r="F1075" s="289"/>
    </row>
    <row r="1076" spans="1:6" ht="14.7" customHeight="1">
      <c r="A1076" s="289"/>
      <c r="B1076" s="289"/>
      <c r="C1076" s="289"/>
      <c r="D1076" s="289"/>
      <c r="E1076" s="289"/>
      <c r="F1076" s="289"/>
    </row>
    <row r="1077" spans="1:6" ht="14.7" customHeight="1">
      <c r="A1077" s="289"/>
      <c r="B1077" s="289"/>
      <c r="C1077" s="289"/>
      <c r="D1077" s="289"/>
      <c r="E1077" s="289"/>
      <c r="F1077" s="289"/>
    </row>
    <row r="1078" spans="1:6" ht="14.7" customHeight="1">
      <c r="A1078" s="289"/>
      <c r="B1078" s="289"/>
      <c r="C1078" s="289"/>
      <c r="D1078" s="289"/>
      <c r="E1078" s="289"/>
      <c r="F1078" s="289"/>
    </row>
    <row r="1079" spans="1:6" ht="14.7" customHeight="1">
      <c r="A1079" s="289"/>
      <c r="B1079" s="289"/>
      <c r="C1079" s="289"/>
      <c r="D1079" s="289"/>
      <c r="E1079" s="289"/>
      <c r="F1079" s="289"/>
    </row>
    <row r="1080" spans="1:6" ht="14.7" customHeight="1">
      <c r="A1080" s="289"/>
      <c r="B1080" s="289"/>
      <c r="C1080" s="289"/>
      <c r="D1080" s="289"/>
      <c r="E1080" s="289"/>
      <c r="F1080" s="289"/>
    </row>
    <row r="1081" spans="1:6" ht="14.7" customHeight="1">
      <c r="A1081" s="289"/>
      <c r="B1081" s="289"/>
      <c r="C1081" s="289"/>
      <c r="D1081" s="289"/>
      <c r="E1081" s="289"/>
      <c r="F1081" s="289"/>
    </row>
    <row r="1082" spans="1:6" ht="14.7" customHeight="1">
      <c r="A1082" s="289"/>
      <c r="B1082" s="289"/>
      <c r="C1082" s="289"/>
      <c r="D1082" s="289"/>
      <c r="E1082" s="289"/>
      <c r="F1082" s="289"/>
    </row>
    <row r="1083" spans="1:6" ht="14.7" customHeight="1">
      <c r="A1083" s="289"/>
      <c r="B1083" s="289"/>
      <c r="C1083" s="289"/>
      <c r="D1083" s="289"/>
      <c r="E1083" s="289"/>
      <c r="F1083" s="289"/>
    </row>
    <row r="1084" spans="1:6" ht="14.7" customHeight="1">
      <c r="A1084" s="289"/>
      <c r="B1084" s="289"/>
      <c r="C1084" s="289"/>
      <c r="D1084" s="289"/>
      <c r="E1084" s="289"/>
      <c r="F1084" s="289"/>
    </row>
    <row r="1085" spans="1:6" ht="14.7" customHeight="1">
      <c r="A1085" s="289"/>
      <c r="B1085" s="289"/>
      <c r="C1085" s="289"/>
      <c r="D1085" s="289"/>
      <c r="E1085" s="289"/>
      <c r="F1085" s="289"/>
    </row>
    <row r="1086" spans="1:6" ht="14.7" customHeight="1">
      <c r="A1086" s="289"/>
      <c r="B1086" s="289"/>
      <c r="C1086" s="289"/>
      <c r="D1086" s="289"/>
      <c r="E1086" s="289"/>
      <c r="F1086" s="289"/>
    </row>
    <row r="1087" spans="1:6" ht="14.7" customHeight="1">
      <c r="A1087" s="289"/>
      <c r="B1087" s="289"/>
      <c r="C1087" s="289"/>
      <c r="D1087" s="289"/>
      <c r="E1087" s="289"/>
      <c r="F1087" s="289"/>
    </row>
    <row r="1088" spans="1:6" ht="14.7" customHeight="1">
      <c r="A1088" s="289"/>
      <c r="B1088" s="289"/>
      <c r="C1088" s="289"/>
      <c r="D1088" s="289"/>
      <c r="E1088" s="289"/>
      <c r="F1088" s="289"/>
    </row>
    <row r="1089" spans="1:6" ht="14.7" customHeight="1">
      <c r="A1089" s="289"/>
      <c r="B1089" s="289"/>
      <c r="C1089" s="289"/>
      <c r="D1089" s="289"/>
      <c r="E1089" s="289"/>
      <c r="F1089" s="289"/>
    </row>
    <row r="1090" spans="1:6" ht="14.7" customHeight="1">
      <c r="A1090" s="289"/>
      <c r="B1090" s="289"/>
      <c r="C1090" s="289"/>
      <c r="D1090" s="289"/>
      <c r="E1090" s="289"/>
      <c r="F1090" s="289"/>
    </row>
    <row r="1091" spans="1:6" ht="14.7" customHeight="1">
      <c r="A1091" s="289"/>
      <c r="B1091" s="289"/>
      <c r="C1091" s="289"/>
      <c r="D1091" s="289"/>
      <c r="E1091" s="289"/>
      <c r="F1091" s="289"/>
    </row>
    <row r="1092" spans="1:6" ht="14.7" customHeight="1">
      <c r="A1092" s="289"/>
      <c r="B1092" s="289"/>
      <c r="C1092" s="289"/>
      <c r="D1092" s="289"/>
      <c r="E1092" s="289"/>
      <c r="F1092" s="289"/>
    </row>
    <row r="1093" spans="1:6" ht="14.7" customHeight="1">
      <c r="A1093" s="289"/>
      <c r="B1093" s="289"/>
      <c r="C1093" s="289"/>
      <c r="D1093" s="289"/>
      <c r="E1093" s="289"/>
      <c r="F1093" s="289"/>
    </row>
    <row r="1094" spans="1:6" ht="14.7" customHeight="1">
      <c r="A1094" s="289"/>
      <c r="B1094" s="289"/>
      <c r="C1094" s="289"/>
      <c r="D1094" s="289"/>
      <c r="E1094" s="289"/>
      <c r="F1094" s="289"/>
    </row>
    <row r="1095" spans="1:6" ht="14.7" customHeight="1">
      <c r="A1095" s="289"/>
      <c r="B1095" s="289"/>
      <c r="C1095" s="289"/>
      <c r="D1095" s="289"/>
      <c r="E1095" s="289"/>
      <c r="F1095" s="289"/>
    </row>
    <row r="1096" spans="1:6" ht="14.7" customHeight="1">
      <c r="A1096" s="289"/>
      <c r="B1096" s="289"/>
      <c r="C1096" s="289"/>
      <c r="D1096" s="289"/>
      <c r="E1096" s="289"/>
      <c r="F1096" s="289"/>
    </row>
    <row r="1097" spans="1:6" ht="14.7" customHeight="1">
      <c r="A1097" s="289"/>
      <c r="B1097" s="289"/>
      <c r="C1097" s="289"/>
      <c r="D1097" s="289"/>
      <c r="E1097" s="289"/>
      <c r="F1097" s="289"/>
    </row>
    <row r="1098" spans="1:6" ht="14.7" customHeight="1">
      <c r="A1098" s="289"/>
      <c r="B1098" s="289"/>
      <c r="C1098" s="289"/>
      <c r="D1098" s="289"/>
      <c r="E1098" s="289"/>
      <c r="F1098" s="289"/>
    </row>
    <row r="1099" spans="1:6" ht="14.7" customHeight="1">
      <c r="A1099" s="289"/>
      <c r="B1099" s="289"/>
      <c r="C1099" s="289"/>
      <c r="D1099" s="289"/>
      <c r="E1099" s="289"/>
      <c r="F1099" s="289"/>
    </row>
    <row r="1100" spans="1:6" ht="14.7" customHeight="1">
      <c r="A1100" s="289"/>
      <c r="B1100" s="289"/>
      <c r="C1100" s="289"/>
      <c r="D1100" s="289"/>
      <c r="E1100" s="289"/>
      <c r="F1100" s="289"/>
    </row>
    <row r="1101" spans="1:6" ht="14.7" customHeight="1">
      <c r="A1101" s="289"/>
      <c r="B1101" s="289"/>
      <c r="C1101" s="289"/>
      <c r="D1101" s="289"/>
      <c r="E1101" s="289"/>
      <c r="F1101" s="289"/>
    </row>
    <row r="1102" spans="1:6" ht="14.7" customHeight="1">
      <c r="A1102" s="289"/>
      <c r="B1102" s="289"/>
      <c r="C1102" s="289"/>
      <c r="D1102" s="289"/>
      <c r="E1102" s="289"/>
      <c r="F1102" s="289"/>
    </row>
    <row r="1103" spans="1:6" ht="14.7" customHeight="1">
      <c r="A1103" s="289"/>
      <c r="B1103" s="289"/>
      <c r="C1103" s="289"/>
      <c r="D1103" s="289"/>
      <c r="E1103" s="289"/>
      <c r="F1103" s="289"/>
    </row>
    <row r="1104" spans="1:6" ht="14.7" customHeight="1">
      <c r="A1104" s="289"/>
      <c r="B1104" s="289"/>
      <c r="C1104" s="289"/>
      <c r="D1104" s="289"/>
      <c r="E1104" s="289"/>
      <c r="F1104" s="289"/>
    </row>
    <row r="1105" spans="1:6" ht="14.7" customHeight="1">
      <c r="A1105" s="289"/>
      <c r="B1105" s="289"/>
      <c r="C1105" s="289"/>
      <c r="D1105" s="289"/>
      <c r="E1105" s="289"/>
      <c r="F1105" s="289"/>
    </row>
    <row r="1106" spans="1:6" ht="14.7" customHeight="1">
      <c r="A1106" s="289"/>
      <c r="B1106" s="289"/>
      <c r="C1106" s="289"/>
      <c r="D1106" s="289"/>
      <c r="E1106" s="289"/>
      <c r="F1106" s="289"/>
    </row>
    <row r="1107" spans="1:6" ht="14.7" customHeight="1">
      <c r="A1107" s="289"/>
      <c r="B1107" s="289"/>
      <c r="C1107" s="289"/>
      <c r="D1107" s="289"/>
      <c r="E1107" s="289"/>
      <c r="F1107" s="289"/>
    </row>
    <row r="1108" spans="1:6" ht="14.7" customHeight="1">
      <c r="A1108" s="289"/>
      <c r="B1108" s="289"/>
      <c r="C1108" s="289"/>
      <c r="D1108" s="289"/>
      <c r="E1108" s="289"/>
      <c r="F1108" s="289"/>
    </row>
    <row r="1109" spans="1:6" ht="14.7" customHeight="1">
      <c r="A1109" s="289"/>
      <c r="B1109" s="289"/>
      <c r="C1109" s="289"/>
      <c r="D1109" s="289"/>
      <c r="E1109" s="289"/>
      <c r="F1109" s="289"/>
    </row>
    <row r="1110" spans="1:6" ht="14.7" customHeight="1">
      <c r="A1110" s="289"/>
      <c r="B1110" s="289"/>
      <c r="C1110" s="289"/>
      <c r="D1110" s="289"/>
      <c r="E1110" s="289"/>
      <c r="F1110" s="289"/>
    </row>
    <row r="1111" spans="1:6" ht="14.7" customHeight="1">
      <c r="A1111" s="289"/>
      <c r="B1111" s="289"/>
      <c r="C1111" s="289"/>
      <c r="D1111" s="289"/>
      <c r="E1111" s="289"/>
      <c r="F1111" s="289"/>
    </row>
    <row r="1112" spans="1:6" ht="14.7" customHeight="1">
      <c r="A1112" s="289"/>
      <c r="B1112" s="289"/>
      <c r="C1112" s="289"/>
      <c r="D1112" s="289"/>
      <c r="E1112" s="289"/>
      <c r="F1112" s="289"/>
    </row>
    <row r="1113" spans="1:6" ht="14.7" customHeight="1">
      <c r="A1113" s="289"/>
      <c r="B1113" s="289"/>
      <c r="C1113" s="289"/>
      <c r="D1113" s="289"/>
      <c r="E1113" s="289"/>
      <c r="F1113" s="289"/>
    </row>
    <row r="1114" spans="1:6" ht="14.7" customHeight="1">
      <c r="A1114" s="289"/>
      <c r="B1114" s="289"/>
      <c r="C1114" s="289"/>
      <c r="D1114" s="289"/>
      <c r="E1114" s="289"/>
      <c r="F1114" s="289"/>
    </row>
    <row r="1115" spans="1:6" ht="14.7" customHeight="1">
      <c r="A1115" s="289"/>
      <c r="B1115" s="289"/>
      <c r="C1115" s="289"/>
      <c r="D1115" s="289"/>
      <c r="E1115" s="289"/>
      <c r="F1115" s="289"/>
    </row>
    <row r="1116" spans="1:6" ht="14.7" customHeight="1">
      <c r="A1116" s="289"/>
      <c r="B1116" s="289"/>
      <c r="C1116" s="289"/>
      <c r="D1116" s="289"/>
      <c r="E1116" s="289"/>
      <c r="F1116" s="289"/>
    </row>
    <row r="1117" spans="1:6" ht="14.7" customHeight="1">
      <c r="A1117" s="289"/>
      <c r="B1117" s="289"/>
      <c r="C1117" s="289"/>
      <c r="D1117" s="289"/>
      <c r="E1117" s="289"/>
      <c r="F1117" s="289"/>
    </row>
    <row r="1118" spans="1:6" ht="14.7" customHeight="1">
      <c r="A1118" s="289"/>
      <c r="B1118" s="289"/>
      <c r="C1118" s="289"/>
      <c r="D1118" s="289"/>
      <c r="E1118" s="289"/>
      <c r="F1118" s="289"/>
    </row>
    <row r="1119" spans="1:6" ht="14.7" customHeight="1">
      <c r="A1119" s="289"/>
      <c r="B1119" s="289"/>
      <c r="C1119" s="289"/>
      <c r="D1119" s="289"/>
      <c r="E1119" s="289"/>
      <c r="F1119" s="289"/>
    </row>
    <row r="1120" spans="1:6" ht="14.7" customHeight="1">
      <c r="A1120" s="289"/>
      <c r="B1120" s="289"/>
      <c r="C1120" s="289"/>
      <c r="D1120" s="289"/>
      <c r="E1120" s="289"/>
      <c r="F1120" s="289"/>
    </row>
    <row r="1121" spans="1:6" ht="14.7" customHeight="1">
      <c r="A1121" s="289"/>
      <c r="B1121" s="289"/>
      <c r="C1121" s="289"/>
      <c r="D1121" s="289"/>
      <c r="E1121" s="289"/>
      <c r="F1121" s="289"/>
    </row>
    <row r="1122" spans="1:6" ht="14.7" customHeight="1">
      <c r="A1122" s="289"/>
      <c r="B1122" s="289"/>
      <c r="C1122" s="289"/>
      <c r="D1122" s="289"/>
      <c r="E1122" s="289"/>
      <c r="F1122" s="289"/>
    </row>
    <row r="1123" spans="1:6" ht="14.7" customHeight="1">
      <c r="A1123" s="289"/>
      <c r="B1123" s="289"/>
      <c r="C1123" s="289"/>
      <c r="D1123" s="289"/>
      <c r="E1123" s="289"/>
      <c r="F1123" s="289"/>
    </row>
    <row r="1124" spans="1:6" ht="14.7" customHeight="1">
      <c r="A1124" s="289"/>
      <c r="B1124" s="289"/>
      <c r="C1124" s="289"/>
      <c r="D1124" s="289"/>
      <c r="E1124" s="289"/>
      <c r="F1124" s="289"/>
    </row>
    <row r="1125" spans="1:6" ht="14.7" customHeight="1">
      <c r="A1125" s="289"/>
      <c r="B1125" s="289"/>
      <c r="C1125" s="289"/>
      <c r="D1125" s="289"/>
      <c r="E1125" s="289"/>
      <c r="F1125" s="289"/>
    </row>
    <row r="1126" spans="1:6" ht="14.7" customHeight="1">
      <c r="A1126" s="289"/>
      <c r="B1126" s="289"/>
      <c r="C1126" s="289"/>
      <c r="D1126" s="289"/>
      <c r="E1126" s="289"/>
      <c r="F1126" s="289"/>
    </row>
    <row r="1127" spans="1:6" ht="14.7" customHeight="1">
      <c r="A1127" s="289"/>
      <c r="B1127" s="289"/>
      <c r="C1127" s="289"/>
      <c r="D1127" s="289"/>
      <c r="E1127" s="289"/>
      <c r="F1127" s="289"/>
    </row>
    <row r="1128" spans="1:6" ht="14.7" customHeight="1">
      <c r="A1128" s="289"/>
      <c r="B1128" s="289"/>
      <c r="C1128" s="289"/>
      <c r="D1128" s="289"/>
      <c r="E1128" s="289"/>
      <c r="F1128" s="289"/>
    </row>
    <row r="1129" spans="1:6" ht="14.7" customHeight="1">
      <c r="A1129" s="289"/>
      <c r="B1129" s="289"/>
      <c r="C1129" s="289"/>
      <c r="D1129" s="289"/>
      <c r="E1129" s="289"/>
      <c r="F1129" s="289"/>
    </row>
    <row r="1130" spans="1:6" ht="14.7" customHeight="1">
      <c r="A1130" s="289"/>
      <c r="B1130" s="289"/>
      <c r="C1130" s="289"/>
      <c r="D1130" s="289"/>
      <c r="E1130" s="289"/>
      <c r="F1130" s="289"/>
    </row>
    <row r="1131" spans="1:6" ht="14.7" customHeight="1">
      <c r="A1131" s="289"/>
      <c r="B1131" s="289"/>
      <c r="C1131" s="289"/>
      <c r="D1131" s="289"/>
      <c r="E1131" s="289"/>
      <c r="F1131" s="289"/>
    </row>
    <row r="1132" spans="1:6" ht="14.7" customHeight="1">
      <c r="A1132" s="289"/>
      <c r="B1132" s="289"/>
      <c r="C1132" s="289"/>
      <c r="D1132" s="289"/>
      <c r="E1132" s="289"/>
      <c r="F1132" s="289"/>
    </row>
    <row r="1133" spans="1:6" ht="14.7" customHeight="1">
      <c r="A1133" s="289"/>
      <c r="B1133" s="289"/>
      <c r="C1133" s="289"/>
      <c r="D1133" s="289"/>
      <c r="E1133" s="289"/>
      <c r="F1133" s="289"/>
    </row>
    <row r="1134" spans="1:6" ht="14.7" customHeight="1">
      <c r="A1134" s="289"/>
      <c r="B1134" s="289"/>
      <c r="C1134" s="289"/>
      <c r="D1134" s="289"/>
      <c r="E1134" s="289"/>
      <c r="F1134" s="289"/>
    </row>
    <row r="1135" spans="1:6" ht="14.7" customHeight="1">
      <c r="A1135" s="289"/>
      <c r="B1135" s="289"/>
      <c r="C1135" s="289"/>
      <c r="D1135" s="289"/>
      <c r="E1135" s="289"/>
      <c r="F1135" s="289"/>
    </row>
    <row r="1136" spans="1:6" ht="14.7" customHeight="1">
      <c r="A1136" s="289"/>
      <c r="B1136" s="289"/>
      <c r="C1136" s="289"/>
      <c r="D1136" s="289"/>
      <c r="E1136" s="289"/>
      <c r="F1136" s="289"/>
    </row>
    <row r="1137" spans="1:6" ht="14.7" customHeight="1">
      <c r="A1137" s="289"/>
      <c r="B1137" s="289"/>
      <c r="C1137" s="289"/>
      <c r="D1137" s="289"/>
      <c r="E1137" s="289"/>
      <c r="F1137" s="289"/>
    </row>
    <row r="1138" spans="1:6" ht="14.7" customHeight="1">
      <c r="A1138" s="289"/>
      <c r="B1138" s="289"/>
      <c r="C1138" s="289"/>
      <c r="D1138" s="289"/>
      <c r="E1138" s="289"/>
      <c r="F1138" s="289"/>
    </row>
    <row r="1139" spans="1:6" ht="14.7" customHeight="1">
      <c r="A1139" s="289"/>
      <c r="B1139" s="289"/>
      <c r="C1139" s="289"/>
      <c r="D1139" s="289"/>
      <c r="E1139" s="289"/>
      <c r="F1139" s="289"/>
    </row>
    <row r="1140" spans="1:6" ht="14.7" customHeight="1">
      <c r="A1140" s="289"/>
      <c r="B1140" s="289"/>
      <c r="C1140" s="289"/>
      <c r="D1140" s="289"/>
      <c r="E1140" s="289"/>
      <c r="F1140" s="289"/>
    </row>
    <row r="1141" spans="1:6" ht="14.7" customHeight="1">
      <c r="A1141" s="289"/>
      <c r="B1141" s="289"/>
      <c r="C1141" s="289"/>
      <c r="D1141" s="289"/>
      <c r="E1141" s="289"/>
      <c r="F1141" s="289"/>
    </row>
    <row r="1142" spans="1:6" ht="14.7" customHeight="1">
      <c r="A1142" s="289"/>
      <c r="B1142" s="289"/>
      <c r="C1142" s="289"/>
      <c r="D1142" s="289"/>
      <c r="E1142" s="289"/>
      <c r="F1142" s="289"/>
    </row>
    <row r="1143" spans="1:6" ht="14.7" customHeight="1">
      <c r="A1143" s="289"/>
      <c r="B1143" s="289"/>
      <c r="C1143" s="289"/>
      <c r="D1143" s="289"/>
      <c r="E1143" s="289"/>
      <c r="F1143" s="289"/>
    </row>
    <row r="1144" spans="1:6" ht="14.7" customHeight="1">
      <c r="A1144" s="289"/>
      <c r="B1144" s="289"/>
      <c r="C1144" s="289"/>
      <c r="D1144" s="289"/>
      <c r="E1144" s="289"/>
      <c r="F1144" s="289"/>
    </row>
    <row r="1145" spans="1:6" ht="14.7" customHeight="1">
      <c r="A1145" s="289"/>
      <c r="B1145" s="289"/>
      <c r="C1145" s="289"/>
      <c r="D1145" s="289"/>
      <c r="E1145" s="289"/>
      <c r="F1145" s="289"/>
    </row>
    <row r="1146" spans="1:6" ht="14.7" customHeight="1">
      <c r="A1146" s="289"/>
      <c r="B1146" s="289"/>
      <c r="C1146" s="289"/>
      <c r="D1146" s="289"/>
      <c r="E1146" s="289"/>
      <c r="F1146" s="289"/>
    </row>
    <row r="1147" spans="1:6" ht="14.7" customHeight="1">
      <c r="A1147" s="289"/>
      <c r="B1147" s="289"/>
      <c r="C1147" s="289"/>
      <c r="D1147" s="289"/>
      <c r="E1147" s="289"/>
      <c r="F1147" s="289"/>
    </row>
    <row r="1148" spans="1:6" ht="14.7" customHeight="1">
      <c r="A1148" s="289"/>
      <c r="B1148" s="289"/>
      <c r="C1148" s="289"/>
      <c r="D1148" s="289"/>
      <c r="E1148" s="289"/>
      <c r="F1148" s="289"/>
    </row>
    <row r="1149" spans="1:6" ht="14.7" customHeight="1">
      <c r="A1149" s="289"/>
      <c r="B1149" s="289"/>
      <c r="C1149" s="289"/>
      <c r="D1149" s="289"/>
      <c r="E1149" s="289"/>
      <c r="F1149" s="289"/>
    </row>
    <row r="1150" spans="1:6" ht="14.7" customHeight="1">
      <c r="A1150" s="289"/>
      <c r="B1150" s="289"/>
      <c r="C1150" s="289"/>
      <c r="D1150" s="289"/>
      <c r="E1150" s="289"/>
      <c r="F1150" s="289"/>
    </row>
    <row r="1151" spans="1:6" ht="14.7" customHeight="1">
      <c r="A1151" s="289"/>
      <c r="B1151" s="289"/>
      <c r="C1151" s="289"/>
      <c r="D1151" s="289"/>
      <c r="E1151" s="289"/>
      <c r="F1151" s="289"/>
    </row>
    <row r="1152" spans="1:6" ht="14.7" customHeight="1">
      <c r="A1152" s="289"/>
      <c r="B1152" s="289"/>
      <c r="C1152" s="289"/>
      <c r="D1152" s="289"/>
      <c r="E1152" s="289"/>
      <c r="F1152" s="289"/>
    </row>
    <row r="1153" spans="1:6" ht="14.7" customHeight="1">
      <c r="A1153" s="289"/>
      <c r="B1153" s="289"/>
      <c r="C1153" s="289"/>
      <c r="D1153" s="289"/>
      <c r="E1153" s="289"/>
      <c r="F1153" s="289"/>
    </row>
    <row r="1154" spans="1:6" ht="14.7" customHeight="1">
      <c r="A1154" s="289"/>
      <c r="B1154" s="289"/>
      <c r="C1154" s="289"/>
      <c r="D1154" s="289"/>
      <c r="E1154" s="289"/>
      <c r="F1154" s="289"/>
    </row>
    <row r="1155" spans="1:6" ht="14.7" customHeight="1">
      <c r="A1155" s="289"/>
      <c r="B1155" s="289"/>
      <c r="C1155" s="289"/>
      <c r="D1155" s="289"/>
      <c r="E1155" s="289"/>
      <c r="F1155" s="289"/>
    </row>
    <row r="1156" spans="1:6" ht="14.7" customHeight="1">
      <c r="A1156" s="289"/>
      <c r="B1156" s="289"/>
      <c r="C1156" s="289"/>
      <c r="D1156" s="289"/>
      <c r="E1156" s="289"/>
      <c r="F1156" s="289"/>
    </row>
    <row r="1157" spans="1:6" ht="14.7" customHeight="1">
      <c r="A1157" s="289"/>
      <c r="B1157" s="289"/>
      <c r="C1157" s="289"/>
      <c r="D1157" s="289"/>
      <c r="E1157" s="289"/>
      <c r="F1157" s="289"/>
    </row>
    <row r="1158" spans="1:6" ht="14.7" customHeight="1">
      <c r="A1158" s="289"/>
      <c r="B1158" s="289"/>
      <c r="C1158" s="289"/>
      <c r="D1158" s="289"/>
      <c r="E1158" s="289"/>
      <c r="F1158" s="289"/>
    </row>
    <row r="1159" spans="1:6" ht="14.7" customHeight="1">
      <c r="A1159" s="289"/>
      <c r="B1159" s="289"/>
      <c r="C1159" s="289"/>
      <c r="D1159" s="289"/>
      <c r="E1159" s="289"/>
      <c r="F1159" s="289"/>
    </row>
    <row r="1160" spans="1:6" ht="14.7" customHeight="1">
      <c r="A1160" s="289"/>
      <c r="B1160" s="289"/>
      <c r="C1160" s="289"/>
      <c r="D1160" s="289"/>
      <c r="E1160" s="289"/>
      <c r="F1160" s="289"/>
    </row>
    <row r="1161" spans="1:6" ht="14.7" customHeight="1">
      <c r="A1161" s="289"/>
      <c r="B1161" s="289"/>
      <c r="C1161" s="289"/>
      <c r="D1161" s="289"/>
      <c r="E1161" s="289"/>
      <c r="F1161" s="289"/>
    </row>
    <row r="1162" spans="1:6" ht="14.7" customHeight="1">
      <c r="A1162" s="289"/>
      <c r="B1162" s="289"/>
      <c r="C1162" s="289"/>
      <c r="D1162" s="289"/>
      <c r="E1162" s="289"/>
      <c r="F1162" s="289"/>
    </row>
    <row r="1163" spans="1:6" ht="14.7" customHeight="1">
      <c r="A1163" s="289"/>
      <c r="B1163" s="289"/>
      <c r="C1163" s="289"/>
      <c r="D1163" s="289"/>
      <c r="E1163" s="289"/>
      <c r="F1163" s="289"/>
    </row>
    <row r="1164" spans="1:6" ht="14.7" customHeight="1">
      <c r="A1164" s="289"/>
      <c r="B1164" s="289"/>
      <c r="C1164" s="289"/>
      <c r="D1164" s="289"/>
      <c r="E1164" s="289"/>
      <c r="F1164" s="289"/>
    </row>
    <row r="1165" spans="1:6" ht="14.7" customHeight="1">
      <c r="A1165" s="289"/>
      <c r="B1165" s="289"/>
      <c r="C1165" s="289"/>
      <c r="D1165" s="289"/>
      <c r="E1165" s="289"/>
      <c r="F1165" s="289"/>
    </row>
    <row r="1166" spans="1:6" ht="14.7" customHeight="1">
      <c r="A1166" s="289"/>
      <c r="B1166" s="289"/>
      <c r="C1166" s="289"/>
      <c r="D1166" s="289"/>
      <c r="E1166" s="289"/>
      <c r="F1166" s="289"/>
    </row>
    <row r="1167" spans="1:6" ht="14.7" customHeight="1">
      <c r="A1167" s="289"/>
      <c r="B1167" s="289"/>
      <c r="C1167" s="289"/>
      <c r="D1167" s="289"/>
      <c r="E1167" s="289"/>
      <c r="F1167" s="289"/>
    </row>
    <row r="1168" spans="1:6" ht="14.7" customHeight="1">
      <c r="A1168" s="289"/>
      <c r="B1168" s="289"/>
      <c r="C1168" s="289"/>
      <c r="D1168" s="289"/>
      <c r="E1168" s="289"/>
      <c r="F1168" s="289"/>
    </row>
    <row r="1169" spans="1:6" ht="14.7" customHeight="1">
      <c r="A1169" s="289"/>
      <c r="B1169" s="289"/>
      <c r="C1169" s="289"/>
      <c r="D1169" s="289"/>
      <c r="E1169" s="289"/>
      <c r="F1169" s="289"/>
    </row>
    <row r="1170" spans="1:6" ht="14.7" customHeight="1">
      <c r="A1170" s="289"/>
      <c r="B1170" s="289"/>
      <c r="C1170" s="289"/>
      <c r="D1170" s="289"/>
      <c r="E1170" s="289"/>
      <c r="F1170" s="289"/>
    </row>
    <row r="1171" spans="1:6" ht="14.7" customHeight="1">
      <c r="A1171" s="289"/>
      <c r="B1171" s="289"/>
      <c r="C1171" s="289"/>
      <c r="D1171" s="289"/>
      <c r="E1171" s="289"/>
      <c r="F1171" s="289"/>
    </row>
    <row r="1172" spans="1:6" ht="14.7" customHeight="1">
      <c r="A1172" s="289"/>
      <c r="B1172" s="289"/>
      <c r="C1172" s="289"/>
      <c r="D1172" s="289"/>
      <c r="E1172" s="289"/>
      <c r="F1172" s="289"/>
    </row>
    <row r="1173" spans="1:6" ht="14.7" customHeight="1">
      <c r="A1173" s="289"/>
      <c r="B1173" s="289"/>
      <c r="C1173" s="289"/>
      <c r="D1173" s="289"/>
      <c r="E1173" s="289"/>
      <c r="F1173" s="289"/>
    </row>
    <row r="1174" spans="1:6" ht="14.7" customHeight="1">
      <c r="A1174" s="289"/>
      <c r="B1174" s="289"/>
      <c r="C1174" s="289"/>
      <c r="D1174" s="289"/>
      <c r="E1174" s="289"/>
      <c r="F1174" s="289"/>
    </row>
    <row r="1175" spans="1:6" ht="14.7" customHeight="1">
      <c r="A1175" s="289"/>
      <c r="B1175" s="289"/>
      <c r="C1175" s="289"/>
      <c r="D1175" s="289"/>
      <c r="E1175" s="289"/>
      <c r="F1175" s="289"/>
    </row>
    <row r="1176" spans="1:6" ht="14.7" customHeight="1">
      <c r="A1176" s="289"/>
      <c r="B1176" s="289"/>
      <c r="C1176" s="289"/>
      <c r="D1176" s="289"/>
      <c r="E1176" s="289"/>
      <c r="F1176" s="289"/>
    </row>
    <row r="1177" spans="1:6" ht="14.7" customHeight="1">
      <c r="A1177" s="289"/>
      <c r="B1177" s="289"/>
      <c r="C1177" s="289"/>
      <c r="D1177" s="289"/>
      <c r="E1177" s="289"/>
      <c r="F1177" s="289"/>
    </row>
    <row r="1178" spans="1:6" ht="14.7" customHeight="1">
      <c r="A1178" s="289"/>
      <c r="B1178" s="289"/>
      <c r="C1178" s="289"/>
      <c r="D1178" s="289"/>
      <c r="E1178" s="289"/>
      <c r="F1178" s="289"/>
    </row>
    <row r="1179" spans="1:6" ht="14.7" customHeight="1">
      <c r="A1179" s="289"/>
      <c r="B1179" s="289"/>
      <c r="C1179" s="289"/>
      <c r="D1179" s="289"/>
      <c r="E1179" s="289"/>
      <c r="F1179" s="289"/>
    </row>
    <row r="1180" spans="1:6" ht="14.7" customHeight="1">
      <c r="A1180" s="289"/>
      <c r="B1180" s="289"/>
      <c r="C1180" s="289"/>
      <c r="D1180" s="289"/>
      <c r="E1180" s="289"/>
      <c r="F1180" s="289"/>
    </row>
    <row r="1181" spans="1:6" ht="14.7" customHeight="1">
      <c r="A1181" s="289"/>
      <c r="B1181" s="289"/>
      <c r="C1181" s="289"/>
      <c r="D1181" s="289"/>
      <c r="E1181" s="289"/>
      <c r="F1181" s="289"/>
    </row>
    <row r="1182" spans="1:6" ht="14.7" customHeight="1">
      <c r="A1182" s="289"/>
      <c r="B1182" s="289"/>
      <c r="C1182" s="289"/>
      <c r="D1182" s="289"/>
      <c r="E1182" s="289"/>
      <c r="F1182" s="289"/>
    </row>
    <row r="1183" spans="1:6" ht="14.7" customHeight="1">
      <c r="A1183" s="289"/>
      <c r="B1183" s="289"/>
      <c r="C1183" s="289"/>
      <c r="D1183" s="289"/>
      <c r="E1183" s="289"/>
      <c r="F1183" s="289"/>
    </row>
    <row r="1184" spans="1:6" ht="14.7" customHeight="1">
      <c r="A1184" s="289"/>
      <c r="B1184" s="289"/>
      <c r="C1184" s="289"/>
      <c r="D1184" s="289"/>
      <c r="E1184" s="289"/>
      <c r="F1184" s="289"/>
    </row>
    <row r="1185" spans="1:6" ht="14.7" customHeight="1">
      <c r="A1185" s="289"/>
      <c r="B1185" s="289"/>
      <c r="C1185" s="289"/>
      <c r="D1185" s="289"/>
      <c r="E1185" s="289"/>
      <c r="F1185" s="289"/>
    </row>
    <row r="1186" spans="1:6" ht="14.7" customHeight="1">
      <c r="A1186" s="289"/>
      <c r="B1186" s="289"/>
      <c r="C1186" s="289"/>
      <c r="D1186" s="289"/>
      <c r="E1186" s="289"/>
      <c r="F1186" s="289"/>
    </row>
    <row r="1187" spans="1:6" ht="14.7" customHeight="1">
      <c r="A1187" s="289"/>
      <c r="B1187" s="289"/>
      <c r="C1187" s="289"/>
      <c r="D1187" s="289"/>
      <c r="E1187" s="289"/>
      <c r="F1187" s="289"/>
    </row>
    <row r="1188" spans="1:6" ht="14.7" customHeight="1">
      <c r="A1188" s="289"/>
      <c r="B1188" s="289"/>
      <c r="C1188" s="289"/>
      <c r="D1188" s="289"/>
      <c r="E1188" s="289"/>
      <c r="F1188" s="289"/>
    </row>
    <row r="1189" spans="1:6" ht="14.7" customHeight="1">
      <c r="A1189" s="289"/>
      <c r="B1189" s="289"/>
      <c r="C1189" s="289"/>
      <c r="D1189" s="289"/>
      <c r="E1189" s="289"/>
      <c r="F1189" s="289"/>
    </row>
    <row r="1190" spans="1:6" ht="14.7" customHeight="1">
      <c r="A1190" s="289"/>
      <c r="B1190" s="289"/>
      <c r="C1190" s="289"/>
      <c r="D1190" s="289"/>
      <c r="E1190" s="289"/>
      <c r="F1190" s="289"/>
    </row>
    <row r="1191" spans="1:6" ht="14.7" customHeight="1">
      <c r="A1191" s="289"/>
      <c r="B1191" s="289"/>
      <c r="C1191" s="289"/>
      <c r="D1191" s="289"/>
      <c r="E1191" s="289"/>
      <c r="F1191" s="289"/>
    </row>
    <row r="1192" spans="1:6" ht="14.7" customHeight="1">
      <c r="A1192" s="289"/>
      <c r="B1192" s="289"/>
      <c r="C1192" s="289"/>
      <c r="D1192" s="289"/>
      <c r="E1192" s="289"/>
      <c r="F1192" s="289"/>
    </row>
    <row r="1193" spans="1:6" ht="14.7" customHeight="1">
      <c r="A1193" s="289"/>
      <c r="B1193" s="289"/>
      <c r="C1193" s="289"/>
      <c r="D1193" s="289"/>
      <c r="E1193" s="289"/>
      <c r="F1193" s="289"/>
    </row>
    <row r="1194" spans="1:6" ht="14.7" customHeight="1">
      <c r="A1194" s="289"/>
      <c r="B1194" s="289"/>
      <c r="C1194" s="289"/>
      <c r="D1194" s="289"/>
      <c r="E1194" s="289"/>
      <c r="F1194" s="289"/>
    </row>
    <row r="1195" spans="1:6" ht="14.7" customHeight="1">
      <c r="A1195" s="289"/>
      <c r="B1195" s="289"/>
      <c r="C1195" s="289"/>
      <c r="D1195" s="289"/>
      <c r="E1195" s="289"/>
      <c r="F1195" s="289"/>
    </row>
    <row r="1196" spans="1:6" ht="14.7" customHeight="1">
      <c r="A1196" s="289"/>
      <c r="B1196" s="289"/>
      <c r="C1196" s="289"/>
      <c r="D1196" s="289"/>
      <c r="E1196" s="289"/>
      <c r="F1196" s="289"/>
    </row>
    <row r="1197" spans="1:6" ht="14.7" customHeight="1">
      <c r="A1197" s="289"/>
      <c r="B1197" s="289"/>
      <c r="C1197" s="289"/>
      <c r="D1197" s="289"/>
      <c r="E1197" s="289"/>
      <c r="F1197" s="289"/>
    </row>
    <row r="1198" spans="1:6" ht="14.7" customHeight="1">
      <c r="A1198" s="289"/>
      <c r="B1198" s="289"/>
      <c r="C1198" s="289"/>
      <c r="D1198" s="289"/>
      <c r="E1198" s="289"/>
      <c r="F1198" s="289"/>
    </row>
    <row r="1199" spans="1:6" ht="14.7" customHeight="1">
      <c r="A1199" s="289"/>
      <c r="B1199" s="289"/>
      <c r="C1199" s="289"/>
      <c r="D1199" s="289"/>
      <c r="E1199" s="289"/>
      <c r="F1199" s="289"/>
    </row>
    <row r="1200" spans="1:6" ht="14.7" customHeight="1">
      <c r="A1200" s="289"/>
      <c r="B1200" s="289"/>
      <c r="C1200" s="289"/>
      <c r="D1200" s="289"/>
      <c r="E1200" s="289"/>
      <c r="F1200" s="289"/>
    </row>
    <row r="1201" spans="1:6" ht="14.7" customHeight="1">
      <c r="A1201" s="289"/>
      <c r="B1201" s="289"/>
      <c r="C1201" s="289"/>
      <c r="D1201" s="289"/>
      <c r="E1201" s="289"/>
      <c r="F1201" s="289"/>
    </row>
    <row r="1202" spans="1:6" ht="14.7" customHeight="1">
      <c r="A1202" s="289"/>
      <c r="B1202" s="289"/>
      <c r="C1202" s="289"/>
      <c r="D1202" s="289"/>
      <c r="E1202" s="289"/>
      <c r="F1202" s="289"/>
    </row>
    <row r="1203" spans="1:6" ht="14.7" customHeight="1">
      <c r="A1203" s="289"/>
      <c r="B1203" s="289"/>
      <c r="C1203" s="289"/>
      <c r="D1203" s="289"/>
      <c r="E1203" s="289"/>
      <c r="F1203" s="289"/>
    </row>
    <row r="1204" spans="1:6" ht="14.7" customHeight="1">
      <c r="A1204" s="289"/>
      <c r="B1204" s="289"/>
      <c r="C1204" s="289"/>
      <c r="D1204" s="289"/>
      <c r="E1204" s="289"/>
      <c r="F1204" s="289"/>
    </row>
    <row r="1205" spans="1:6" ht="14.7" customHeight="1">
      <c r="A1205" s="289"/>
      <c r="B1205" s="289"/>
      <c r="C1205" s="289"/>
      <c r="D1205" s="289"/>
      <c r="E1205" s="289"/>
      <c r="F1205" s="289"/>
    </row>
    <row r="1206" spans="1:6" ht="14.7" customHeight="1">
      <c r="A1206" s="289"/>
      <c r="B1206" s="289"/>
      <c r="C1206" s="289"/>
      <c r="D1206" s="289"/>
      <c r="E1206" s="289"/>
      <c r="F1206" s="289"/>
    </row>
    <row r="1207" spans="1:6" ht="14.7" customHeight="1">
      <c r="A1207" s="289"/>
      <c r="B1207" s="289"/>
      <c r="C1207" s="289"/>
      <c r="D1207" s="289"/>
      <c r="E1207" s="289"/>
      <c r="F1207" s="289"/>
    </row>
    <row r="1208" spans="1:6" ht="14.7" customHeight="1">
      <c r="A1208" s="289"/>
      <c r="B1208" s="289"/>
      <c r="C1208" s="289"/>
      <c r="D1208" s="289"/>
      <c r="E1208" s="289"/>
      <c r="F1208" s="289"/>
    </row>
    <row r="1209" spans="1:6" ht="14.7" customHeight="1">
      <c r="A1209" s="289"/>
      <c r="B1209" s="289"/>
      <c r="C1209" s="289"/>
      <c r="D1209" s="289"/>
      <c r="E1209" s="289"/>
      <c r="F1209" s="289"/>
    </row>
    <row r="1210" spans="1:6" ht="14.7" customHeight="1">
      <c r="A1210" s="289"/>
      <c r="B1210" s="289"/>
      <c r="C1210" s="289"/>
      <c r="D1210" s="289"/>
      <c r="E1210" s="289"/>
      <c r="F1210" s="289"/>
    </row>
    <row r="1211" spans="1:6" ht="14.7" customHeight="1">
      <c r="A1211" s="289"/>
      <c r="B1211" s="289"/>
      <c r="C1211" s="289"/>
      <c r="D1211" s="289"/>
      <c r="E1211" s="289"/>
      <c r="F1211" s="289"/>
    </row>
    <row r="1212" spans="1:6" ht="14.7" customHeight="1">
      <c r="A1212" s="289"/>
      <c r="B1212" s="289"/>
      <c r="C1212" s="289"/>
      <c r="D1212" s="289"/>
      <c r="E1212" s="289"/>
      <c r="F1212" s="289"/>
    </row>
    <row r="1213" spans="1:6" ht="14.7" customHeight="1">
      <c r="A1213" s="289"/>
      <c r="B1213" s="289"/>
      <c r="C1213" s="289"/>
      <c r="D1213" s="289"/>
      <c r="E1213" s="289"/>
      <c r="F1213" s="289"/>
    </row>
    <row r="1214" spans="1:6" ht="14.7" customHeight="1">
      <c r="A1214" s="289"/>
      <c r="B1214" s="289"/>
      <c r="C1214" s="289"/>
      <c r="D1214" s="289"/>
      <c r="E1214" s="289"/>
      <c r="F1214" s="289"/>
    </row>
    <row r="1215" spans="1:6" ht="14.7" customHeight="1">
      <c r="A1215" s="289"/>
      <c r="B1215" s="289"/>
      <c r="C1215" s="289"/>
      <c r="D1215" s="289"/>
      <c r="E1215" s="289"/>
      <c r="F1215" s="289"/>
    </row>
    <row r="1216" spans="1:6" ht="14.7" customHeight="1">
      <c r="A1216" s="289"/>
      <c r="B1216" s="289"/>
      <c r="C1216" s="289"/>
      <c r="D1216" s="289"/>
      <c r="E1216" s="289"/>
      <c r="F1216" s="289"/>
    </row>
    <row r="1217" spans="1:6" ht="14.7" customHeight="1">
      <c r="A1217" s="289"/>
      <c r="B1217" s="289"/>
      <c r="C1217" s="289"/>
      <c r="D1217" s="289"/>
      <c r="E1217" s="289"/>
      <c r="F1217" s="289"/>
    </row>
    <row r="1218" spans="1:6" ht="14.7" customHeight="1">
      <c r="A1218" s="289"/>
      <c r="B1218" s="289"/>
      <c r="C1218" s="289"/>
      <c r="D1218" s="289"/>
      <c r="E1218" s="289"/>
      <c r="F1218" s="289"/>
    </row>
    <row r="1219" spans="1:6" ht="14.7" customHeight="1">
      <c r="A1219" s="289"/>
      <c r="B1219" s="289"/>
      <c r="C1219" s="289"/>
      <c r="D1219" s="289"/>
      <c r="E1219" s="289"/>
      <c r="F1219" s="289"/>
    </row>
    <row r="1220" spans="1:6" ht="14.7" customHeight="1">
      <c r="A1220" s="289"/>
      <c r="B1220" s="289"/>
      <c r="C1220" s="289"/>
      <c r="D1220" s="289"/>
      <c r="E1220" s="289"/>
      <c r="F1220" s="289"/>
    </row>
    <row r="1221" spans="1:6" ht="14.7" customHeight="1">
      <c r="A1221" s="289"/>
      <c r="B1221" s="289"/>
      <c r="C1221" s="289"/>
      <c r="D1221" s="289"/>
      <c r="E1221" s="289"/>
      <c r="F1221" s="289"/>
    </row>
    <row r="1222" spans="1:6" ht="14.7" customHeight="1">
      <c r="A1222" s="289"/>
      <c r="B1222" s="289"/>
      <c r="C1222" s="289"/>
      <c r="D1222" s="289"/>
      <c r="E1222" s="289"/>
      <c r="F1222" s="289"/>
    </row>
    <row r="1223" spans="1:6" ht="14.7" customHeight="1">
      <c r="A1223" s="289"/>
      <c r="B1223" s="289"/>
      <c r="C1223" s="289"/>
      <c r="D1223" s="289"/>
      <c r="E1223" s="289"/>
      <c r="F1223" s="289"/>
    </row>
    <row r="1224" spans="1:6" ht="14.7" customHeight="1">
      <c r="A1224" s="289"/>
      <c r="B1224" s="289"/>
      <c r="C1224" s="289"/>
      <c r="D1224" s="289"/>
      <c r="E1224" s="289"/>
      <c r="F1224" s="289"/>
    </row>
    <row r="1225" spans="1:6" ht="14.7" customHeight="1">
      <c r="A1225" s="289"/>
      <c r="B1225" s="289"/>
      <c r="C1225" s="289"/>
      <c r="D1225" s="289"/>
      <c r="E1225" s="289"/>
      <c r="F1225" s="289"/>
    </row>
    <row r="1226" spans="1:6" ht="14.7" customHeight="1">
      <c r="A1226" s="289"/>
      <c r="B1226" s="289"/>
      <c r="C1226" s="289"/>
      <c r="D1226" s="289"/>
      <c r="E1226" s="289"/>
      <c r="F1226" s="289"/>
    </row>
    <row r="1227" spans="1:6" ht="14.7" customHeight="1">
      <c r="A1227" s="289"/>
      <c r="B1227" s="289"/>
      <c r="C1227" s="289"/>
      <c r="D1227" s="289"/>
      <c r="E1227" s="289"/>
      <c r="F1227" s="289"/>
    </row>
    <row r="1228" spans="1:6" ht="14.7" customHeight="1">
      <c r="A1228" s="289"/>
      <c r="B1228" s="289"/>
      <c r="C1228" s="289"/>
      <c r="D1228" s="289"/>
      <c r="E1228" s="289"/>
      <c r="F1228" s="289"/>
    </row>
    <row r="1229" spans="1:6" ht="14.7" customHeight="1">
      <c r="A1229" s="289"/>
      <c r="B1229" s="289"/>
      <c r="C1229" s="289"/>
      <c r="D1229" s="289"/>
      <c r="E1229" s="289"/>
      <c r="F1229" s="289"/>
    </row>
    <row r="1230" spans="1:6" ht="14.7" customHeight="1">
      <c r="A1230" s="289"/>
      <c r="B1230" s="289"/>
      <c r="C1230" s="289"/>
      <c r="D1230" s="289"/>
      <c r="E1230" s="289"/>
      <c r="F1230" s="289"/>
    </row>
    <row r="1231" spans="1:6" ht="14.7" customHeight="1">
      <c r="A1231" s="289"/>
      <c r="B1231" s="289"/>
      <c r="C1231" s="289"/>
      <c r="D1231" s="289"/>
      <c r="E1231" s="289"/>
      <c r="F1231" s="289"/>
    </row>
    <row r="1232" spans="1:6" ht="14.7" customHeight="1">
      <c r="A1232" s="289"/>
      <c r="B1232" s="289"/>
      <c r="C1232" s="289"/>
      <c r="D1232" s="289"/>
      <c r="E1232" s="289"/>
      <c r="F1232" s="289"/>
    </row>
    <row r="1233" spans="1:6" ht="14.7" customHeight="1">
      <c r="A1233" s="289"/>
      <c r="B1233" s="289"/>
      <c r="C1233" s="289"/>
      <c r="D1233" s="289"/>
      <c r="E1233" s="289"/>
      <c r="F1233" s="289"/>
    </row>
    <row r="1234" spans="1:6" ht="14.7" customHeight="1">
      <c r="A1234" s="289"/>
      <c r="B1234" s="289"/>
      <c r="C1234" s="289"/>
      <c r="D1234" s="289"/>
      <c r="E1234" s="289"/>
      <c r="F1234" s="289"/>
    </row>
    <row r="1235" spans="1:6" ht="14.7" customHeight="1">
      <c r="A1235" s="289"/>
      <c r="B1235" s="289"/>
      <c r="C1235" s="289"/>
      <c r="D1235" s="289"/>
      <c r="E1235" s="289"/>
      <c r="F1235" s="289"/>
    </row>
    <row r="1236" spans="1:6" ht="14.7" customHeight="1">
      <c r="A1236" s="289"/>
      <c r="B1236" s="289"/>
      <c r="C1236" s="289"/>
      <c r="D1236" s="289"/>
      <c r="E1236" s="289"/>
      <c r="F1236" s="289"/>
    </row>
    <row r="1237" spans="1:6" ht="14.7" customHeight="1">
      <c r="A1237" s="289"/>
      <c r="B1237" s="289"/>
      <c r="C1237" s="289"/>
      <c r="D1237" s="289"/>
      <c r="E1237" s="289"/>
      <c r="F1237" s="289"/>
    </row>
    <row r="1238" spans="1:6" ht="14.7" customHeight="1">
      <c r="A1238" s="289"/>
      <c r="B1238" s="289"/>
      <c r="C1238" s="289"/>
      <c r="D1238" s="289"/>
      <c r="E1238" s="289"/>
      <c r="F1238" s="289"/>
    </row>
    <row r="1239" spans="1:6" ht="14.7" customHeight="1">
      <c r="A1239" s="289"/>
      <c r="B1239" s="289"/>
      <c r="C1239" s="289"/>
      <c r="D1239" s="289"/>
      <c r="E1239" s="289"/>
      <c r="F1239" s="289"/>
    </row>
    <row r="1240" spans="1:6" ht="14.7" customHeight="1">
      <c r="A1240" s="289"/>
      <c r="B1240" s="289"/>
      <c r="C1240" s="289"/>
      <c r="D1240" s="289"/>
      <c r="E1240" s="289"/>
      <c r="F1240" s="289"/>
    </row>
    <row r="1241" spans="1:6" ht="14.7" customHeight="1">
      <c r="A1241" s="289"/>
      <c r="B1241" s="289"/>
      <c r="C1241" s="289"/>
      <c r="D1241" s="289"/>
      <c r="E1241" s="289"/>
      <c r="F1241" s="289"/>
    </row>
    <row r="1242" spans="1:6" ht="14.7" customHeight="1">
      <c r="A1242" s="289"/>
      <c r="B1242" s="289"/>
      <c r="C1242" s="289"/>
      <c r="D1242" s="289"/>
      <c r="E1242" s="289"/>
      <c r="F1242" s="289"/>
    </row>
    <row r="1243" spans="1:6" ht="14.7" customHeight="1">
      <c r="A1243" s="289"/>
      <c r="B1243" s="289"/>
      <c r="C1243" s="289"/>
      <c r="D1243" s="289"/>
      <c r="E1243" s="289"/>
      <c r="F1243" s="289"/>
    </row>
    <row r="1244" spans="1:6" ht="14.7" customHeight="1">
      <c r="A1244" s="289"/>
      <c r="B1244" s="289"/>
      <c r="C1244" s="289"/>
      <c r="D1244" s="289"/>
      <c r="E1244" s="289"/>
      <c r="F1244" s="289"/>
    </row>
    <row r="1245" spans="1:6" ht="14.7" customHeight="1">
      <c r="A1245" s="289"/>
      <c r="B1245" s="289"/>
      <c r="C1245" s="289"/>
      <c r="D1245" s="289"/>
      <c r="E1245" s="289"/>
      <c r="F1245" s="289"/>
    </row>
    <row r="1246" spans="1:6" ht="14.7" customHeight="1">
      <c r="A1246" s="289"/>
      <c r="B1246" s="289"/>
      <c r="C1246" s="289"/>
      <c r="D1246" s="289"/>
      <c r="E1246" s="289"/>
      <c r="F1246" s="289"/>
    </row>
    <row r="1247" spans="1:6" ht="14.7" customHeight="1">
      <c r="A1247" s="289"/>
      <c r="B1247" s="289"/>
      <c r="C1247" s="289"/>
      <c r="D1247" s="289"/>
      <c r="E1247" s="289"/>
      <c r="F1247" s="289"/>
    </row>
    <row r="1248" spans="1:6" ht="14.7" customHeight="1">
      <c r="A1248" s="289"/>
      <c r="B1248" s="289"/>
      <c r="C1248" s="289"/>
      <c r="D1248" s="289"/>
      <c r="E1248" s="289"/>
      <c r="F1248" s="289"/>
    </row>
    <row r="1249" spans="1:6" ht="14.7" customHeight="1">
      <c r="A1249" s="289"/>
      <c r="B1249" s="289"/>
      <c r="C1249" s="289"/>
      <c r="D1249" s="289"/>
      <c r="E1249" s="289"/>
      <c r="F1249" s="289"/>
    </row>
    <row r="1250" spans="1:6" ht="14.7" customHeight="1">
      <c r="A1250" s="289"/>
      <c r="B1250" s="289"/>
      <c r="C1250" s="289"/>
      <c r="D1250" s="289"/>
      <c r="E1250" s="289"/>
      <c r="F1250" s="289"/>
    </row>
    <row r="1251" spans="1:6" ht="14.7" customHeight="1">
      <c r="A1251" s="289"/>
      <c r="B1251" s="289"/>
      <c r="C1251" s="289"/>
      <c r="D1251" s="289"/>
      <c r="E1251" s="289"/>
      <c r="F1251" s="289"/>
    </row>
    <row r="1252" spans="1:6" ht="14.7" customHeight="1">
      <c r="A1252" s="289"/>
      <c r="B1252" s="289"/>
      <c r="C1252" s="289"/>
      <c r="D1252" s="289"/>
      <c r="E1252" s="289"/>
      <c r="F1252" s="289"/>
    </row>
    <row r="1253" spans="1:6" ht="14.7" customHeight="1">
      <c r="A1253" s="289"/>
      <c r="B1253" s="289"/>
      <c r="C1253" s="289"/>
      <c r="D1253" s="289"/>
      <c r="E1253" s="289"/>
      <c r="F1253" s="289"/>
    </row>
    <row r="1254" spans="1:6" ht="14.7" customHeight="1">
      <c r="A1254" s="289"/>
      <c r="B1254" s="289"/>
      <c r="C1254" s="289"/>
      <c r="D1254" s="289"/>
      <c r="E1254" s="289"/>
      <c r="F1254" s="289"/>
    </row>
    <row r="1255" spans="1:6" ht="14.7" customHeight="1">
      <c r="A1255" s="289"/>
      <c r="B1255" s="289"/>
      <c r="C1255" s="289"/>
      <c r="D1255" s="289"/>
      <c r="E1255" s="289"/>
      <c r="F1255" s="289"/>
    </row>
    <row r="1256" spans="1:6" ht="14.7" customHeight="1">
      <c r="A1256" s="289"/>
      <c r="B1256" s="289"/>
      <c r="C1256" s="289"/>
      <c r="D1256" s="289"/>
      <c r="E1256" s="289"/>
      <c r="F1256" s="289"/>
    </row>
    <row r="1257" spans="1:6" ht="14.7" customHeight="1">
      <c r="A1257" s="289"/>
      <c r="B1257" s="289"/>
      <c r="C1257" s="289"/>
      <c r="D1257" s="289"/>
      <c r="E1257" s="289"/>
      <c r="F1257" s="289"/>
    </row>
    <row r="1258" spans="1:6" ht="14.7" customHeight="1">
      <c r="A1258" s="289"/>
      <c r="B1258" s="289"/>
      <c r="C1258" s="289"/>
      <c r="D1258" s="289"/>
      <c r="E1258" s="289"/>
      <c r="F1258" s="289"/>
    </row>
    <row r="1259" spans="1:6" ht="14.7" customHeight="1">
      <c r="A1259" s="289"/>
      <c r="B1259" s="289"/>
      <c r="C1259" s="289"/>
      <c r="D1259" s="289"/>
      <c r="E1259" s="289"/>
      <c r="F1259" s="289"/>
    </row>
    <row r="1260" spans="1:6" ht="14.7" customHeight="1">
      <c r="A1260" s="289"/>
      <c r="B1260" s="289"/>
      <c r="C1260" s="289"/>
      <c r="D1260" s="289"/>
      <c r="E1260" s="289"/>
      <c r="F1260" s="289"/>
    </row>
    <row r="1261" spans="1:6" ht="14.7" customHeight="1">
      <c r="A1261" s="289"/>
      <c r="B1261" s="289"/>
      <c r="C1261" s="289"/>
      <c r="D1261" s="289"/>
      <c r="E1261" s="289"/>
      <c r="F1261" s="289"/>
    </row>
    <row r="1262" spans="1:6" ht="14.7" customHeight="1">
      <c r="A1262" s="289"/>
      <c r="B1262" s="289"/>
      <c r="C1262" s="289"/>
      <c r="D1262" s="289"/>
      <c r="E1262" s="289"/>
      <c r="F1262" s="289"/>
    </row>
    <row r="1263" spans="1:6" ht="14.7" customHeight="1">
      <c r="A1263" s="289"/>
      <c r="B1263" s="289"/>
      <c r="C1263" s="289"/>
      <c r="D1263" s="289"/>
      <c r="E1263" s="289"/>
      <c r="F1263" s="289"/>
    </row>
    <row r="1264" spans="1:6" ht="14.7" customHeight="1">
      <c r="A1264" s="289"/>
      <c r="B1264" s="289"/>
      <c r="C1264" s="289"/>
      <c r="D1264" s="289"/>
      <c r="E1264" s="289"/>
      <c r="F1264" s="289"/>
    </row>
    <row r="1265" spans="1:6" ht="14.7" customHeight="1">
      <c r="A1265" s="289"/>
      <c r="B1265" s="289"/>
      <c r="C1265" s="289"/>
      <c r="D1265" s="289"/>
      <c r="E1265" s="289"/>
      <c r="F1265" s="289"/>
    </row>
    <row r="1266" spans="1:6" ht="14.7" customHeight="1">
      <c r="A1266" s="289"/>
      <c r="B1266" s="289"/>
      <c r="C1266" s="289"/>
      <c r="D1266" s="289"/>
      <c r="E1266" s="289"/>
      <c r="F1266" s="289"/>
    </row>
    <row r="1267" spans="1:6" ht="14.7" customHeight="1">
      <c r="A1267" s="289"/>
      <c r="B1267" s="289"/>
      <c r="C1267" s="289"/>
      <c r="D1267" s="289"/>
      <c r="E1267" s="289"/>
      <c r="F1267" s="289"/>
    </row>
    <row r="1268" spans="1:6" ht="14.7" customHeight="1">
      <c r="A1268" s="289"/>
      <c r="B1268" s="289"/>
      <c r="C1268" s="289"/>
      <c r="D1268" s="289"/>
      <c r="E1268" s="289"/>
      <c r="F1268" s="289"/>
    </row>
    <row r="1269" spans="1:6" ht="14.7" customHeight="1">
      <c r="A1269" s="289"/>
      <c r="B1269" s="289"/>
      <c r="C1269" s="289"/>
      <c r="D1269" s="289"/>
      <c r="E1269" s="289"/>
      <c r="F1269" s="289"/>
    </row>
    <row r="1270" spans="1:6" ht="14.7" customHeight="1">
      <c r="A1270" s="289"/>
      <c r="B1270" s="289"/>
      <c r="C1270" s="289"/>
      <c r="D1270" s="289"/>
      <c r="E1270" s="289"/>
      <c r="F1270" s="289"/>
    </row>
    <row r="1271" spans="1:6" ht="14.7" customHeight="1">
      <c r="A1271" s="289"/>
      <c r="B1271" s="289"/>
      <c r="C1271" s="289"/>
      <c r="D1271" s="289"/>
      <c r="E1271" s="289"/>
      <c r="F1271" s="289"/>
    </row>
    <row r="1272" spans="1:6" ht="14.7" customHeight="1">
      <c r="A1272" s="289"/>
      <c r="B1272" s="289"/>
      <c r="C1272" s="289"/>
      <c r="D1272" s="289"/>
      <c r="E1272" s="289"/>
      <c r="F1272" s="289"/>
    </row>
    <row r="1273" spans="1:6" ht="14.7" customHeight="1">
      <c r="A1273" s="289"/>
      <c r="B1273" s="289"/>
      <c r="C1273" s="289"/>
      <c r="D1273" s="289"/>
      <c r="E1273" s="289"/>
      <c r="F1273" s="289"/>
    </row>
    <row r="1274" spans="1:6" ht="14.7" customHeight="1">
      <c r="A1274" s="289"/>
      <c r="B1274" s="289"/>
      <c r="C1274" s="289"/>
      <c r="D1274" s="289"/>
      <c r="E1274" s="289"/>
      <c r="F1274" s="289"/>
    </row>
    <row r="1275" spans="1:6" ht="14.7" customHeight="1">
      <c r="A1275" s="289"/>
      <c r="B1275" s="289"/>
      <c r="C1275" s="289"/>
      <c r="D1275" s="289"/>
      <c r="E1275" s="289"/>
      <c r="F1275" s="289"/>
    </row>
    <row r="1276" spans="1:6" ht="14.7" customHeight="1">
      <c r="A1276" s="289"/>
      <c r="B1276" s="289"/>
      <c r="C1276" s="289"/>
      <c r="D1276" s="289"/>
      <c r="E1276" s="289"/>
      <c r="F1276" s="289"/>
    </row>
    <row r="1277" spans="1:6" ht="14.7" customHeight="1">
      <c r="A1277" s="289"/>
      <c r="B1277" s="289"/>
      <c r="C1277" s="289"/>
      <c r="D1277" s="289"/>
      <c r="E1277" s="289"/>
      <c r="F1277" s="289"/>
    </row>
    <row r="1278" spans="1:6" ht="14.7" customHeight="1">
      <c r="A1278" s="289"/>
      <c r="B1278" s="289"/>
      <c r="C1278" s="289"/>
      <c r="D1278" s="289"/>
      <c r="E1278" s="289"/>
      <c r="F1278" s="289"/>
    </row>
    <row r="1279" spans="1:6" ht="14.7" customHeight="1">
      <c r="A1279" s="289"/>
      <c r="B1279" s="289"/>
      <c r="C1279" s="289"/>
      <c r="D1279" s="289"/>
      <c r="E1279" s="289"/>
      <c r="F1279" s="289"/>
    </row>
    <row r="1280" spans="1:6" ht="14.7" customHeight="1">
      <c r="A1280" s="289"/>
      <c r="B1280" s="289"/>
      <c r="C1280" s="289"/>
      <c r="D1280" s="289"/>
      <c r="E1280" s="289"/>
      <c r="F1280" s="289"/>
    </row>
    <row r="1281" spans="1:6" ht="14.7" customHeight="1">
      <c r="A1281" s="289"/>
      <c r="B1281" s="289"/>
      <c r="C1281" s="289"/>
      <c r="D1281" s="289"/>
      <c r="E1281" s="289"/>
      <c r="F1281" s="289"/>
    </row>
    <row r="1282" spans="1:6" ht="14.7" customHeight="1">
      <c r="A1282" s="289"/>
      <c r="B1282" s="289"/>
      <c r="C1282" s="289"/>
      <c r="D1282" s="289"/>
      <c r="E1282" s="289"/>
      <c r="F1282" s="289"/>
    </row>
    <row r="1283" spans="1:6" ht="14.7" customHeight="1">
      <c r="A1283" s="289"/>
      <c r="B1283" s="289"/>
      <c r="C1283" s="289"/>
      <c r="D1283" s="289"/>
      <c r="E1283" s="289"/>
      <c r="F1283" s="289"/>
    </row>
    <row r="1284" spans="1:6" ht="14.7" customHeight="1">
      <c r="A1284" s="289"/>
      <c r="B1284" s="289"/>
      <c r="C1284" s="289"/>
      <c r="D1284" s="289"/>
      <c r="E1284" s="289"/>
      <c r="F1284" s="289"/>
    </row>
    <row r="1285" spans="1:6" ht="14.7" customHeight="1">
      <c r="A1285" s="289"/>
      <c r="B1285" s="289"/>
      <c r="C1285" s="289"/>
      <c r="D1285" s="289"/>
      <c r="E1285" s="289"/>
      <c r="F1285" s="289"/>
    </row>
    <row r="1286" spans="1:6" ht="14.7" customHeight="1">
      <c r="A1286" s="289"/>
      <c r="B1286" s="289"/>
      <c r="C1286" s="289"/>
      <c r="D1286" s="289"/>
      <c r="E1286" s="289"/>
      <c r="F1286" s="289"/>
    </row>
    <row r="1287" spans="1:6" ht="14.7" customHeight="1">
      <c r="A1287" s="289"/>
      <c r="B1287" s="289"/>
      <c r="C1287" s="289"/>
      <c r="D1287" s="289"/>
      <c r="E1287" s="289"/>
      <c r="F1287" s="289"/>
    </row>
    <row r="1288" spans="1:6" ht="14.7" customHeight="1">
      <c r="A1288" s="289"/>
      <c r="B1288" s="289"/>
      <c r="C1288" s="289"/>
      <c r="D1288" s="289"/>
      <c r="E1288" s="289"/>
      <c r="F1288" s="289"/>
    </row>
    <row r="1289" spans="1:6" ht="14.7" customHeight="1">
      <c r="A1289" s="289"/>
      <c r="B1289" s="289"/>
      <c r="C1289" s="289"/>
      <c r="D1289" s="289"/>
      <c r="E1289" s="289"/>
      <c r="F1289" s="289"/>
    </row>
    <row r="1290" spans="1:6" ht="14.7" customHeight="1">
      <c r="A1290" s="289"/>
      <c r="B1290" s="289"/>
      <c r="C1290" s="289"/>
      <c r="D1290" s="289"/>
      <c r="E1290" s="289"/>
      <c r="F1290" s="289"/>
    </row>
    <row r="1291" spans="1:6" ht="14.7" customHeight="1">
      <c r="A1291" s="289"/>
      <c r="B1291" s="289"/>
      <c r="C1291" s="289"/>
      <c r="D1291" s="289"/>
      <c r="E1291" s="289"/>
      <c r="F1291" s="289"/>
    </row>
    <row r="1292" spans="1:6" ht="14.7" customHeight="1">
      <c r="A1292" s="289"/>
      <c r="B1292" s="289"/>
      <c r="C1292" s="289"/>
      <c r="D1292" s="289"/>
      <c r="E1292" s="289"/>
      <c r="F1292" s="289"/>
    </row>
    <row r="1293" spans="1:6" ht="14.7" customHeight="1">
      <c r="A1293" s="289"/>
      <c r="B1293" s="289"/>
      <c r="C1293" s="289"/>
      <c r="D1293" s="289"/>
      <c r="E1293" s="289"/>
      <c r="F1293" s="289"/>
    </row>
    <row r="1294" spans="1:6" ht="14.7" customHeight="1">
      <c r="A1294" s="289"/>
      <c r="B1294" s="289"/>
      <c r="C1294" s="289"/>
      <c r="D1294" s="289"/>
      <c r="E1294" s="289"/>
      <c r="F1294" s="289"/>
    </row>
    <row r="1295" spans="1:6" ht="14.7" customHeight="1">
      <c r="A1295" s="289"/>
      <c r="B1295" s="289"/>
      <c r="C1295" s="289"/>
      <c r="D1295" s="289"/>
      <c r="E1295" s="289"/>
      <c r="F1295" s="289"/>
    </row>
    <row r="1296" spans="1:6" ht="14.7" customHeight="1">
      <c r="A1296" s="289"/>
      <c r="B1296" s="289"/>
      <c r="C1296" s="289"/>
      <c r="D1296" s="289"/>
      <c r="E1296" s="289"/>
      <c r="F1296" s="289"/>
    </row>
    <row r="1297" spans="1:6" ht="14.7" customHeight="1">
      <c r="A1297" s="289"/>
      <c r="B1297" s="289"/>
      <c r="C1297" s="289"/>
      <c r="D1297" s="289"/>
      <c r="E1297" s="289"/>
      <c r="F1297" s="289"/>
    </row>
    <row r="1298" spans="1:6" ht="14.7" customHeight="1">
      <c r="A1298" s="289"/>
      <c r="B1298" s="289"/>
      <c r="C1298" s="289"/>
      <c r="D1298" s="289"/>
      <c r="E1298" s="289"/>
      <c r="F1298" s="289"/>
    </row>
    <row r="1299" spans="1:6" ht="14.7" customHeight="1">
      <c r="A1299" s="289"/>
      <c r="B1299" s="289"/>
      <c r="C1299" s="289"/>
      <c r="D1299" s="289"/>
      <c r="E1299" s="289"/>
      <c r="F1299" s="289"/>
    </row>
    <row r="1300" spans="1:6" ht="14.7" customHeight="1">
      <c r="A1300" s="289"/>
      <c r="B1300" s="289"/>
      <c r="C1300" s="289"/>
      <c r="D1300" s="289"/>
      <c r="E1300" s="289"/>
      <c r="F1300" s="289"/>
    </row>
    <row r="1301" spans="1:6" ht="14.7" customHeight="1">
      <c r="A1301" s="289"/>
      <c r="B1301" s="289"/>
      <c r="C1301" s="289"/>
      <c r="D1301" s="289"/>
      <c r="E1301" s="289"/>
      <c r="F1301" s="289"/>
    </row>
    <row r="1302" spans="1:6" ht="14.7" customHeight="1">
      <c r="A1302" s="289"/>
      <c r="B1302" s="289"/>
      <c r="C1302" s="289"/>
      <c r="D1302" s="289"/>
      <c r="E1302" s="289"/>
      <c r="F1302" s="289"/>
    </row>
    <row r="1303" spans="1:6" ht="14.7" customHeight="1">
      <c r="A1303" s="289"/>
      <c r="B1303" s="289"/>
      <c r="C1303" s="289"/>
      <c r="D1303" s="289"/>
      <c r="E1303" s="289"/>
      <c r="F1303" s="289"/>
    </row>
    <row r="1304" spans="1:6" ht="14.7" customHeight="1">
      <c r="A1304" s="289"/>
      <c r="B1304" s="289"/>
      <c r="C1304" s="289"/>
      <c r="D1304" s="289"/>
      <c r="E1304" s="289"/>
      <c r="F1304" s="289"/>
    </row>
    <row r="1305" spans="1:6" ht="14.7" customHeight="1">
      <c r="A1305" s="289"/>
      <c r="B1305" s="289"/>
      <c r="C1305" s="289"/>
      <c r="D1305" s="289"/>
      <c r="E1305" s="289"/>
      <c r="F1305" s="289"/>
    </row>
    <row r="1306" spans="1:6" ht="14.7" customHeight="1">
      <c r="A1306" s="289"/>
      <c r="B1306" s="289"/>
      <c r="C1306" s="289"/>
      <c r="D1306" s="289"/>
      <c r="E1306" s="289"/>
      <c r="F1306" s="289"/>
    </row>
    <row r="1307" spans="1:6" ht="14.7" customHeight="1">
      <c r="A1307" s="289"/>
      <c r="B1307" s="289"/>
      <c r="C1307" s="289"/>
      <c r="D1307" s="289"/>
      <c r="E1307" s="289"/>
      <c r="F1307" s="289"/>
    </row>
    <row r="1308" spans="1:6" ht="14.7" customHeight="1">
      <c r="A1308" s="289"/>
      <c r="B1308" s="289"/>
      <c r="C1308" s="289"/>
      <c r="D1308" s="289"/>
      <c r="E1308" s="289"/>
      <c r="F1308" s="289"/>
    </row>
    <row r="1309" spans="1:6" ht="14.7" customHeight="1">
      <c r="A1309" s="289"/>
      <c r="B1309" s="289"/>
      <c r="C1309" s="289"/>
      <c r="D1309" s="289"/>
      <c r="E1309" s="289"/>
      <c r="F1309" s="289"/>
    </row>
    <row r="1310" spans="1:6" ht="14.7" customHeight="1">
      <c r="A1310" s="289"/>
      <c r="B1310" s="289"/>
      <c r="C1310" s="289"/>
      <c r="D1310" s="289"/>
      <c r="E1310" s="289"/>
      <c r="F1310" s="289"/>
    </row>
    <row r="1311" spans="1:6" ht="14.7" customHeight="1">
      <c r="A1311" s="289"/>
      <c r="B1311" s="289"/>
      <c r="C1311" s="289"/>
      <c r="D1311" s="289"/>
      <c r="E1311" s="289"/>
      <c r="F1311" s="289"/>
    </row>
    <row r="1312" spans="1:6" ht="14.7" customHeight="1">
      <c r="A1312" s="289"/>
      <c r="B1312" s="289"/>
      <c r="C1312" s="289"/>
      <c r="D1312" s="289"/>
      <c r="E1312" s="289"/>
      <c r="F1312" s="289"/>
    </row>
    <row r="1313" spans="1:6" ht="14.7" customHeight="1">
      <c r="A1313" s="289"/>
      <c r="B1313" s="289"/>
      <c r="C1313" s="289"/>
      <c r="D1313" s="289"/>
      <c r="E1313" s="289"/>
      <c r="F1313" s="289"/>
    </row>
    <row r="1314" spans="1:6" ht="14.7" customHeight="1">
      <c r="A1314" s="289"/>
      <c r="B1314" s="289"/>
      <c r="C1314" s="289"/>
      <c r="D1314" s="289"/>
      <c r="E1314" s="289"/>
      <c r="F1314" s="289"/>
    </row>
    <row r="1315" spans="1:6" ht="14.7" customHeight="1">
      <c r="A1315" s="289"/>
      <c r="B1315" s="289"/>
      <c r="C1315" s="289"/>
      <c r="D1315" s="289"/>
      <c r="E1315" s="289"/>
      <c r="F1315" s="289"/>
    </row>
    <row r="1316" spans="1:6" ht="14.7" customHeight="1">
      <c r="A1316" s="289"/>
      <c r="B1316" s="289"/>
      <c r="C1316" s="289"/>
      <c r="D1316" s="289"/>
      <c r="E1316" s="289"/>
      <c r="F1316" s="289"/>
    </row>
    <row r="1317" spans="1:6" ht="14.7" customHeight="1">
      <c r="A1317" s="289"/>
      <c r="B1317" s="289"/>
      <c r="C1317" s="289"/>
      <c r="D1317" s="289"/>
      <c r="E1317" s="289"/>
      <c r="F1317" s="289"/>
    </row>
    <row r="1318" spans="1:6" ht="14.7" customHeight="1">
      <c r="A1318" s="289"/>
      <c r="B1318" s="289"/>
      <c r="C1318" s="289"/>
      <c r="D1318" s="289"/>
      <c r="E1318" s="289"/>
      <c r="F1318" s="289"/>
    </row>
    <row r="1319" spans="1:6" ht="14.7" customHeight="1">
      <c r="A1319" s="289"/>
      <c r="B1319" s="289"/>
      <c r="C1319" s="289"/>
      <c r="D1319" s="289"/>
      <c r="E1319" s="289"/>
      <c r="F1319" s="289"/>
    </row>
    <row r="1320" spans="1:6" ht="14.7" customHeight="1">
      <c r="A1320" s="289"/>
      <c r="B1320" s="289"/>
      <c r="C1320" s="289"/>
      <c r="D1320" s="289"/>
      <c r="E1320" s="289"/>
      <c r="F1320" s="289"/>
    </row>
    <row r="1321" spans="1:6" ht="14.7" customHeight="1">
      <c r="A1321" s="289"/>
      <c r="B1321" s="289"/>
      <c r="C1321" s="289"/>
      <c r="D1321" s="289"/>
      <c r="E1321" s="289"/>
      <c r="F1321" s="289"/>
    </row>
    <row r="1322" spans="1:6" ht="14.7" customHeight="1">
      <c r="A1322" s="289"/>
      <c r="B1322" s="289"/>
      <c r="C1322" s="289"/>
      <c r="D1322" s="289"/>
      <c r="E1322" s="289"/>
      <c r="F1322" s="289"/>
    </row>
    <row r="1323" spans="1:6" ht="14.7" customHeight="1">
      <c r="A1323" s="289"/>
      <c r="B1323" s="289"/>
      <c r="C1323" s="289"/>
      <c r="D1323" s="289"/>
      <c r="E1323" s="289"/>
      <c r="F1323" s="289"/>
    </row>
    <row r="1324" spans="1:6" ht="14.7" customHeight="1">
      <c r="A1324" s="289"/>
      <c r="B1324" s="289"/>
      <c r="C1324" s="289"/>
      <c r="D1324" s="289"/>
      <c r="E1324" s="289"/>
      <c r="F1324" s="289"/>
    </row>
    <row r="1325" spans="1:6" ht="14.7" customHeight="1">
      <c r="A1325" s="289"/>
      <c r="B1325" s="289"/>
      <c r="C1325" s="289"/>
      <c r="D1325" s="289"/>
      <c r="E1325" s="289"/>
      <c r="F1325" s="289"/>
    </row>
    <row r="1326" spans="1:6" ht="14.7" customHeight="1">
      <c r="A1326" s="289"/>
      <c r="B1326" s="289"/>
      <c r="C1326" s="289"/>
      <c r="D1326" s="289"/>
      <c r="E1326" s="289"/>
      <c r="F1326" s="289"/>
    </row>
    <row r="1327" spans="1:6" ht="14.7" customHeight="1">
      <c r="A1327" s="289"/>
      <c r="B1327" s="289"/>
      <c r="C1327" s="289"/>
      <c r="D1327" s="289"/>
      <c r="E1327" s="289"/>
      <c r="F1327" s="289"/>
    </row>
    <row r="1328" spans="1:6" ht="14.7" customHeight="1">
      <c r="A1328" s="289"/>
      <c r="B1328" s="289"/>
      <c r="C1328" s="289"/>
      <c r="D1328" s="289"/>
      <c r="E1328" s="289"/>
      <c r="F1328" s="289"/>
    </row>
    <row r="1329" spans="1:6" ht="14.7" customHeight="1">
      <c r="A1329" s="289"/>
      <c r="B1329" s="289"/>
      <c r="C1329" s="289"/>
      <c r="D1329" s="289"/>
      <c r="E1329" s="289"/>
      <c r="F1329" s="289"/>
    </row>
    <row r="1330" spans="1:6" ht="14.7" customHeight="1">
      <c r="A1330" s="289"/>
      <c r="B1330" s="289"/>
      <c r="C1330" s="289"/>
      <c r="D1330" s="289"/>
      <c r="E1330" s="289"/>
      <c r="F1330" s="289"/>
    </row>
    <row r="1331" spans="1:6" ht="14.7" customHeight="1">
      <c r="A1331" s="289"/>
      <c r="B1331" s="289"/>
      <c r="C1331" s="289"/>
      <c r="D1331" s="289"/>
      <c r="E1331" s="289"/>
      <c r="F1331" s="289"/>
    </row>
    <row r="1332" spans="1:6" ht="14.7" customHeight="1">
      <c r="A1332" s="289"/>
      <c r="B1332" s="289"/>
      <c r="C1332" s="289"/>
      <c r="D1332" s="289"/>
      <c r="E1332" s="289"/>
      <c r="F1332" s="289"/>
    </row>
    <row r="1333" spans="1:6" ht="14.7" customHeight="1">
      <c r="A1333" s="289"/>
      <c r="B1333" s="289"/>
      <c r="C1333" s="289"/>
      <c r="D1333" s="289"/>
      <c r="E1333" s="289"/>
      <c r="F1333" s="289"/>
    </row>
    <row r="1334" spans="1:6" ht="14.7" customHeight="1">
      <c r="A1334" s="289"/>
      <c r="B1334" s="289"/>
      <c r="C1334" s="289"/>
      <c r="D1334" s="289"/>
      <c r="E1334" s="289"/>
      <c r="F1334" s="289"/>
    </row>
  </sheetData>
  <mergeCells count="5">
    <mergeCell ref="A2:G2"/>
    <mergeCell ref="A5:B5"/>
    <mergeCell ref="A17:A18"/>
    <mergeCell ref="B17:J17"/>
    <mergeCell ref="K17:P17"/>
  </mergeCell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14F23-99B1-4AF6-BDE6-E3E2A8AF06B8}">
  <dimension ref="A1:N487"/>
  <sheetViews>
    <sheetView showGridLines="0" topLeftCell="E1" workbookViewId="0">
      <selection activeCell="A2" sqref="A2:G2"/>
    </sheetView>
  </sheetViews>
  <sheetFormatPr defaultColWidth="8.77734375" defaultRowHeight="14.4"/>
  <cols>
    <col min="1" max="1" width="34.21875" style="298" bestFit="1" customWidth="1"/>
    <col min="2" max="2" width="36.5546875" style="298" bestFit="1" customWidth="1"/>
    <col min="3" max="3" width="28.5546875" style="298" bestFit="1" customWidth="1"/>
    <col min="4" max="4" width="24.5546875" style="298" bestFit="1" customWidth="1"/>
    <col min="5" max="5" width="15.21875" style="298" bestFit="1" customWidth="1"/>
    <col min="6" max="6" width="18.77734375" style="298" bestFit="1" customWidth="1"/>
    <col min="7" max="7" width="27.44140625" style="298" bestFit="1" customWidth="1"/>
    <col min="8" max="8" width="24.5546875" style="298" bestFit="1" customWidth="1"/>
    <col min="9" max="9" width="10.21875" style="298" bestFit="1" customWidth="1"/>
    <col min="10" max="11" width="28.44140625" style="298" bestFit="1" customWidth="1"/>
    <col min="12" max="12" width="15.21875" style="298" bestFit="1" customWidth="1"/>
    <col min="13" max="13" width="13.44140625" style="298" bestFit="1" customWidth="1"/>
    <col min="14" max="14" width="15" style="298" bestFit="1" customWidth="1"/>
    <col min="15" max="16384" width="8.77734375" style="298"/>
  </cols>
  <sheetData>
    <row r="1" spans="1:14" ht="13.95" customHeight="1">
      <c r="A1" s="316" t="s">
        <v>8934</v>
      </c>
      <c r="B1" s="300"/>
      <c r="C1" s="300"/>
      <c r="D1" s="300"/>
      <c r="E1" s="300"/>
      <c r="F1" s="300"/>
      <c r="G1" s="317"/>
    </row>
    <row r="2" spans="1:14" ht="13.95" customHeight="1">
      <c r="A2" s="427" t="s">
        <v>9123</v>
      </c>
      <c r="B2" s="427"/>
      <c r="C2" s="427"/>
      <c r="D2" s="427"/>
      <c r="E2" s="427"/>
      <c r="F2" s="427"/>
      <c r="G2" s="427"/>
    </row>
    <row r="3" spans="1:14" ht="13.95" customHeight="1">
      <c r="A3" s="316"/>
      <c r="B3" s="300"/>
      <c r="C3" s="300"/>
      <c r="D3" s="300"/>
      <c r="E3" s="300"/>
      <c r="F3" s="300"/>
      <c r="G3" s="300"/>
    </row>
    <row r="5" spans="1:14" ht="13.95" customHeight="1">
      <c r="A5" s="428" t="s">
        <v>6833</v>
      </c>
      <c r="B5" s="428"/>
    </row>
    <row r="6" spans="1:14" ht="13.95" customHeight="1">
      <c r="A6" s="311" t="s">
        <v>9112</v>
      </c>
      <c r="B6" s="300"/>
    </row>
    <row r="7" spans="1:14" ht="13.95" customHeight="1">
      <c r="A7" s="311" t="s">
        <v>9111</v>
      </c>
      <c r="B7" s="300"/>
    </row>
    <row r="8" spans="1:14" ht="13.95" customHeight="1">
      <c r="A8" s="311" t="s">
        <v>375</v>
      </c>
      <c r="B8" s="315"/>
    </row>
    <row r="9" spans="1:14" ht="13.95" customHeight="1">
      <c r="A9" s="311" t="s">
        <v>336</v>
      </c>
      <c r="B9" s="315"/>
    </row>
    <row r="10" spans="1:14" ht="13.95" customHeight="1">
      <c r="A10" s="311" t="s">
        <v>9122</v>
      </c>
      <c r="B10" s="311" t="s">
        <v>9121</v>
      </c>
    </row>
    <row r="11" spans="1:14" ht="13.95" customHeight="1">
      <c r="A11" s="311" t="s">
        <v>9106</v>
      </c>
      <c r="B11" s="311" t="s">
        <v>355</v>
      </c>
    </row>
    <row r="12" spans="1:14" ht="15.6">
      <c r="A12" s="314"/>
    </row>
    <row r="13" spans="1:14" ht="15.6">
      <c r="A13" s="314"/>
    </row>
    <row r="14" spans="1:14" ht="14.7" customHeight="1">
      <c r="A14" s="429" t="s">
        <v>7567</v>
      </c>
      <c r="B14" s="431" t="s">
        <v>27</v>
      </c>
      <c r="C14" s="432"/>
      <c r="D14" s="432"/>
      <c r="E14" s="432"/>
      <c r="F14" s="432"/>
      <c r="G14" s="432"/>
      <c r="H14" s="432"/>
      <c r="I14" s="433"/>
      <c r="J14" s="431" t="s">
        <v>9120</v>
      </c>
      <c r="K14" s="432"/>
      <c r="L14" s="432"/>
      <c r="M14" s="432"/>
      <c r="N14" s="433"/>
    </row>
    <row r="15" spans="1:14" ht="14.7" customHeight="1">
      <c r="A15" s="430"/>
      <c r="B15" s="289" t="s">
        <v>7570</v>
      </c>
      <c r="C15" s="289" t="s">
        <v>399</v>
      </c>
      <c r="D15" s="289" t="s">
        <v>326</v>
      </c>
      <c r="E15" s="289" t="s">
        <v>319</v>
      </c>
      <c r="F15" s="289" t="s">
        <v>391</v>
      </c>
      <c r="G15" s="289" t="s">
        <v>9119</v>
      </c>
      <c r="H15" s="289" t="s">
        <v>9099</v>
      </c>
      <c r="I15" s="289" t="s">
        <v>7140</v>
      </c>
      <c r="J15" s="289" t="s">
        <v>9118</v>
      </c>
      <c r="K15" s="289" t="s">
        <v>9117</v>
      </c>
      <c r="L15" s="289" t="s">
        <v>9116</v>
      </c>
      <c r="M15" s="289" t="s">
        <v>6848</v>
      </c>
      <c r="N15" s="289" t="s">
        <v>9115</v>
      </c>
    </row>
    <row r="16" spans="1:14" ht="14.7" customHeight="1">
      <c r="A16" s="289">
        <v>1</v>
      </c>
      <c r="B16" s="289"/>
      <c r="C16" s="289"/>
      <c r="D16" s="313"/>
      <c r="E16" s="289"/>
      <c r="F16" s="289"/>
      <c r="G16" s="289"/>
      <c r="H16" s="289"/>
      <c r="I16" s="312"/>
      <c r="J16" s="30"/>
      <c r="K16" s="30"/>
      <c r="L16" s="30"/>
      <c r="M16" s="30"/>
      <c r="N16" s="30"/>
    </row>
    <row r="17" spans="1:14" ht="14.7" customHeight="1">
      <c r="A17" s="289">
        <v>2</v>
      </c>
      <c r="B17" s="289"/>
      <c r="C17" s="289"/>
      <c r="D17" s="313"/>
      <c r="E17" s="289"/>
      <c r="F17" s="289"/>
      <c r="G17" s="289"/>
      <c r="H17" s="289"/>
      <c r="I17" s="312"/>
      <c r="J17" s="30"/>
      <c r="K17" s="30"/>
      <c r="L17" s="30"/>
      <c r="M17" s="30"/>
      <c r="N17" s="30"/>
    </row>
    <row r="18" spans="1:14" ht="14.7" customHeight="1">
      <c r="A18" s="289">
        <v>3</v>
      </c>
      <c r="B18" s="289"/>
      <c r="C18" s="289"/>
      <c r="D18" s="313"/>
      <c r="E18" s="289"/>
      <c r="F18" s="289"/>
      <c r="G18" s="289"/>
      <c r="H18" s="289"/>
      <c r="I18" s="312"/>
      <c r="J18" s="30"/>
      <c r="K18" s="30"/>
      <c r="L18" s="30"/>
      <c r="M18" s="30"/>
      <c r="N18" s="30"/>
    </row>
    <row r="19" spans="1:14" ht="14.7" customHeight="1">
      <c r="A19" s="289">
        <v>4</v>
      </c>
      <c r="B19" s="289"/>
      <c r="C19" s="289"/>
      <c r="D19" s="313"/>
      <c r="E19" s="289"/>
      <c r="F19" s="289"/>
      <c r="G19" s="289"/>
      <c r="H19" s="289"/>
      <c r="I19" s="312"/>
      <c r="J19" s="30"/>
      <c r="K19" s="30"/>
      <c r="L19" s="30"/>
      <c r="M19" s="30"/>
      <c r="N19" s="30"/>
    </row>
    <row r="20" spans="1:14" ht="14.7" customHeight="1">
      <c r="A20" s="289">
        <v>5</v>
      </c>
      <c r="B20" s="289"/>
      <c r="C20" s="289"/>
      <c r="D20" s="313"/>
      <c r="E20" s="289"/>
      <c r="F20" s="289"/>
      <c r="G20" s="289"/>
      <c r="H20" s="289"/>
      <c r="I20" s="312"/>
      <c r="J20" s="30"/>
      <c r="K20" s="30"/>
      <c r="L20" s="30"/>
      <c r="M20" s="30"/>
      <c r="N20" s="30"/>
    </row>
    <row r="21" spans="1:14" ht="14.7" customHeight="1">
      <c r="A21" s="289">
        <v>6</v>
      </c>
      <c r="B21" s="289"/>
      <c r="C21" s="289"/>
      <c r="D21" s="313"/>
      <c r="E21" s="289"/>
      <c r="F21" s="289"/>
      <c r="G21" s="289"/>
      <c r="H21" s="289"/>
      <c r="I21" s="312"/>
      <c r="J21" s="30"/>
      <c r="K21" s="30"/>
      <c r="L21" s="30"/>
      <c r="M21" s="30"/>
      <c r="N21" s="30"/>
    </row>
    <row r="22" spans="1:14" ht="14.7" customHeight="1">
      <c r="A22" s="289">
        <v>7</v>
      </c>
      <c r="B22" s="289"/>
      <c r="C22" s="289"/>
      <c r="D22" s="313"/>
      <c r="E22" s="289"/>
      <c r="F22" s="289"/>
      <c r="G22" s="289"/>
      <c r="H22" s="289"/>
      <c r="I22" s="312"/>
      <c r="J22" s="30"/>
      <c r="K22" s="30"/>
      <c r="L22" s="30"/>
      <c r="M22" s="30"/>
      <c r="N22" s="30"/>
    </row>
    <row r="23" spans="1:14" ht="14.7" customHeight="1">
      <c r="A23" s="289">
        <v>8</v>
      </c>
      <c r="B23" s="289"/>
      <c r="C23" s="289"/>
      <c r="D23" s="313"/>
      <c r="E23" s="289"/>
      <c r="F23" s="289"/>
      <c r="G23" s="289"/>
      <c r="H23" s="289"/>
      <c r="I23" s="312"/>
      <c r="J23" s="30"/>
      <c r="K23" s="30"/>
      <c r="L23" s="30"/>
      <c r="M23" s="30"/>
      <c r="N23" s="30"/>
    </row>
    <row r="24" spans="1:14" ht="14.7" customHeight="1">
      <c r="A24" s="289">
        <v>9</v>
      </c>
      <c r="B24" s="289"/>
      <c r="C24" s="289"/>
      <c r="D24" s="313"/>
      <c r="E24" s="289"/>
      <c r="F24" s="289"/>
      <c r="G24" s="289"/>
      <c r="H24" s="289"/>
      <c r="I24" s="312"/>
      <c r="J24" s="30"/>
      <c r="K24" s="30"/>
      <c r="L24" s="30"/>
      <c r="M24" s="30"/>
      <c r="N24" s="30"/>
    </row>
    <row r="25" spans="1:14" ht="14.7" customHeight="1">
      <c r="A25" s="289">
        <v>10</v>
      </c>
      <c r="B25" s="289"/>
      <c r="C25" s="289"/>
      <c r="D25" s="313"/>
      <c r="E25" s="289"/>
      <c r="F25" s="289"/>
      <c r="G25" s="289"/>
      <c r="H25" s="289"/>
      <c r="I25" s="312"/>
      <c r="J25" s="30"/>
      <c r="K25" s="30"/>
      <c r="L25" s="30"/>
      <c r="M25" s="30"/>
      <c r="N25" s="30"/>
    </row>
    <row r="26" spans="1:14" ht="14.7" customHeight="1">
      <c r="A26" s="289">
        <v>11</v>
      </c>
      <c r="B26" s="289"/>
      <c r="C26" s="289"/>
      <c r="D26" s="313"/>
      <c r="E26" s="289"/>
      <c r="F26" s="289"/>
      <c r="G26" s="289"/>
      <c r="H26" s="289"/>
      <c r="I26" s="312"/>
      <c r="J26" s="30"/>
      <c r="K26" s="30"/>
      <c r="L26" s="30"/>
      <c r="M26" s="30"/>
      <c r="N26" s="30"/>
    </row>
    <row r="27" spans="1:14" ht="14.7" customHeight="1">
      <c r="A27" s="289">
        <v>12</v>
      </c>
      <c r="B27" s="289"/>
      <c r="C27" s="289"/>
      <c r="D27" s="313"/>
      <c r="E27" s="289"/>
      <c r="F27" s="289"/>
      <c r="G27" s="289"/>
      <c r="H27" s="289"/>
      <c r="I27" s="312"/>
      <c r="J27" s="30"/>
      <c r="K27" s="30"/>
      <c r="L27" s="30"/>
      <c r="M27" s="30"/>
      <c r="N27" s="30"/>
    </row>
    <row r="28" spans="1:14" ht="14.7" customHeight="1">
      <c r="A28" s="289">
        <v>13</v>
      </c>
      <c r="B28" s="289"/>
      <c r="C28" s="289"/>
      <c r="D28" s="313"/>
      <c r="E28" s="289"/>
      <c r="F28" s="289"/>
      <c r="G28" s="289"/>
      <c r="H28" s="289"/>
      <c r="I28" s="312"/>
      <c r="J28" s="30"/>
      <c r="K28" s="30"/>
      <c r="L28" s="30"/>
      <c r="M28" s="30"/>
      <c r="N28" s="30"/>
    </row>
    <row r="29" spans="1:14" ht="14.7" customHeight="1">
      <c r="A29" s="289">
        <v>14</v>
      </c>
      <c r="B29" s="289"/>
      <c r="C29" s="289"/>
      <c r="D29" s="313"/>
      <c r="E29" s="289"/>
      <c r="F29" s="289"/>
      <c r="G29" s="289"/>
      <c r="H29" s="289"/>
      <c r="I29" s="312"/>
      <c r="J29" s="30"/>
      <c r="K29" s="30"/>
      <c r="L29" s="30"/>
      <c r="M29" s="30"/>
      <c r="N29" s="30"/>
    </row>
    <row r="30" spans="1:14" ht="14.7" customHeight="1">
      <c r="A30" s="289">
        <v>15</v>
      </c>
      <c r="B30" s="289"/>
      <c r="C30" s="289"/>
      <c r="D30" s="313"/>
      <c r="E30" s="289"/>
      <c r="F30" s="289"/>
      <c r="G30" s="289"/>
      <c r="H30" s="289"/>
      <c r="I30" s="312"/>
      <c r="J30" s="30"/>
      <c r="K30" s="30"/>
      <c r="L30" s="30"/>
      <c r="M30" s="30"/>
      <c r="N30" s="30"/>
    </row>
    <row r="31" spans="1:14" ht="14.7" customHeight="1">
      <c r="A31" s="289">
        <v>16</v>
      </c>
      <c r="B31" s="289"/>
      <c r="C31" s="289"/>
      <c r="D31" s="313"/>
      <c r="E31" s="289"/>
      <c r="F31" s="289"/>
      <c r="G31" s="289"/>
      <c r="H31" s="289"/>
      <c r="I31" s="312"/>
      <c r="J31" s="30"/>
      <c r="K31" s="30"/>
      <c r="L31" s="30"/>
      <c r="M31" s="30"/>
      <c r="N31" s="30"/>
    </row>
    <row r="32" spans="1:14" ht="14.7" customHeight="1">
      <c r="A32" s="289">
        <v>17</v>
      </c>
      <c r="B32" s="289"/>
      <c r="C32" s="289"/>
      <c r="D32" s="313"/>
      <c r="E32" s="289"/>
      <c r="F32" s="289"/>
      <c r="G32" s="289"/>
      <c r="H32" s="289"/>
      <c r="I32" s="312"/>
      <c r="J32" s="30"/>
      <c r="K32" s="30"/>
      <c r="L32" s="30"/>
      <c r="M32" s="30"/>
      <c r="N32" s="30"/>
    </row>
    <row r="33" spans="1:14" ht="14.7" customHeight="1">
      <c r="A33" s="289">
        <v>18</v>
      </c>
      <c r="B33" s="289"/>
      <c r="C33" s="289"/>
      <c r="D33" s="313"/>
      <c r="E33" s="289"/>
      <c r="F33" s="289"/>
      <c r="G33" s="289"/>
      <c r="H33" s="289"/>
      <c r="I33" s="312"/>
      <c r="J33" s="30"/>
      <c r="K33" s="30"/>
      <c r="L33" s="30"/>
      <c r="M33" s="30"/>
      <c r="N33" s="30"/>
    </row>
    <row r="34" spans="1:14" ht="14.7" customHeight="1">
      <c r="A34" s="289">
        <v>19</v>
      </c>
      <c r="B34" s="289"/>
      <c r="C34" s="289"/>
      <c r="D34" s="313"/>
      <c r="E34" s="289"/>
      <c r="F34" s="289"/>
      <c r="G34" s="289"/>
      <c r="H34" s="289"/>
      <c r="I34" s="312"/>
      <c r="J34" s="30"/>
      <c r="K34" s="30"/>
      <c r="L34" s="30"/>
      <c r="M34" s="30"/>
      <c r="N34" s="30"/>
    </row>
    <row r="35" spans="1:14" ht="14.7" customHeight="1">
      <c r="A35" s="289">
        <v>20</v>
      </c>
      <c r="B35" s="289"/>
      <c r="C35" s="289"/>
      <c r="D35" s="313"/>
      <c r="E35" s="289"/>
      <c r="F35" s="289"/>
      <c r="G35" s="289"/>
      <c r="H35" s="289"/>
      <c r="I35" s="312"/>
      <c r="J35" s="30"/>
      <c r="K35" s="30"/>
      <c r="L35" s="30"/>
      <c r="M35" s="30"/>
      <c r="N35" s="30"/>
    </row>
    <row r="36" spans="1:14" ht="14.7" customHeight="1">
      <c r="A36" s="289">
        <v>21</v>
      </c>
      <c r="B36" s="289"/>
      <c r="C36" s="289"/>
      <c r="D36" s="313"/>
      <c r="E36" s="289"/>
      <c r="F36" s="289"/>
      <c r="G36" s="289"/>
      <c r="H36" s="289"/>
      <c r="I36" s="312"/>
      <c r="J36" s="30"/>
      <c r="K36" s="30"/>
      <c r="L36" s="30"/>
      <c r="M36" s="30"/>
      <c r="N36" s="30"/>
    </row>
    <row r="37" spans="1:14" ht="14.7" customHeight="1">
      <c r="A37" s="289">
        <v>22</v>
      </c>
      <c r="B37" s="289"/>
      <c r="C37" s="289"/>
      <c r="D37" s="313"/>
      <c r="E37" s="289"/>
      <c r="F37" s="289"/>
      <c r="G37" s="289"/>
      <c r="H37" s="289"/>
      <c r="I37" s="312"/>
      <c r="J37" s="30"/>
      <c r="K37" s="30"/>
      <c r="L37" s="30"/>
      <c r="M37" s="30"/>
      <c r="N37" s="30"/>
    </row>
    <row r="38" spans="1:14" ht="14.7" customHeight="1">
      <c r="A38" s="289">
        <v>23</v>
      </c>
      <c r="B38" s="289"/>
      <c r="C38" s="289"/>
      <c r="D38" s="313"/>
      <c r="E38" s="289"/>
      <c r="F38" s="289"/>
      <c r="G38" s="289"/>
      <c r="H38" s="289"/>
      <c r="I38" s="312"/>
      <c r="J38" s="30"/>
      <c r="K38" s="30"/>
      <c r="L38" s="30"/>
      <c r="M38" s="30"/>
      <c r="N38" s="30"/>
    </row>
    <row r="39" spans="1:14" ht="14.7" customHeight="1">
      <c r="A39" s="289">
        <v>24</v>
      </c>
      <c r="B39" s="289"/>
      <c r="C39" s="289"/>
      <c r="D39" s="313"/>
      <c r="E39" s="289"/>
      <c r="F39" s="289"/>
      <c r="G39" s="289"/>
      <c r="H39" s="289"/>
      <c r="I39" s="312"/>
      <c r="J39" s="30"/>
      <c r="K39" s="30"/>
      <c r="L39" s="30"/>
      <c r="M39" s="30"/>
      <c r="N39" s="30"/>
    </row>
    <row r="40" spans="1:14" ht="14.7" customHeight="1">
      <c r="A40" s="289">
        <v>25</v>
      </c>
      <c r="B40" s="289"/>
      <c r="C40" s="289"/>
      <c r="D40" s="313"/>
      <c r="E40" s="289"/>
      <c r="F40" s="289"/>
      <c r="G40" s="289"/>
      <c r="H40" s="289"/>
      <c r="I40" s="312"/>
      <c r="J40" s="30"/>
      <c r="K40" s="30"/>
      <c r="L40" s="30"/>
      <c r="M40" s="30"/>
      <c r="N40" s="30"/>
    </row>
    <row r="41" spans="1:14" ht="14.7" customHeight="1">
      <c r="A41" s="289">
        <v>26</v>
      </c>
      <c r="B41" s="289"/>
      <c r="C41" s="289"/>
      <c r="D41" s="313"/>
      <c r="E41" s="289"/>
      <c r="F41" s="289"/>
      <c r="G41" s="289"/>
      <c r="H41" s="289"/>
      <c r="I41" s="312"/>
      <c r="J41" s="30"/>
      <c r="K41" s="30"/>
      <c r="L41" s="30"/>
      <c r="M41" s="30"/>
      <c r="N41" s="30"/>
    </row>
    <row r="42" spans="1:14" ht="14.7" customHeight="1">
      <c r="A42" s="289">
        <v>27</v>
      </c>
      <c r="B42" s="289"/>
      <c r="C42" s="289"/>
      <c r="D42" s="313"/>
      <c r="E42" s="289"/>
      <c r="F42" s="289"/>
      <c r="G42" s="289"/>
      <c r="H42" s="289"/>
      <c r="I42" s="312"/>
      <c r="J42" s="30"/>
      <c r="K42" s="30"/>
      <c r="L42" s="30"/>
      <c r="M42" s="30"/>
      <c r="N42" s="30"/>
    </row>
    <row r="43" spans="1:14" ht="14.7" customHeight="1">
      <c r="A43" s="289">
        <v>28</v>
      </c>
      <c r="B43" s="289"/>
      <c r="C43" s="289"/>
      <c r="D43" s="313"/>
      <c r="E43" s="289"/>
      <c r="F43" s="289"/>
      <c r="G43" s="289"/>
      <c r="H43" s="289"/>
      <c r="I43" s="312"/>
      <c r="J43" s="30"/>
      <c r="K43" s="30"/>
      <c r="L43" s="30"/>
      <c r="M43" s="30"/>
      <c r="N43" s="30"/>
    </row>
    <row r="44" spans="1:14" ht="14.7" customHeight="1">
      <c r="A44" s="289">
        <v>29</v>
      </c>
      <c r="B44" s="289"/>
      <c r="C44" s="289"/>
      <c r="D44" s="313"/>
      <c r="E44" s="289"/>
      <c r="F44" s="289"/>
      <c r="G44" s="289"/>
      <c r="H44" s="289"/>
      <c r="I44" s="312"/>
      <c r="J44" s="30"/>
      <c r="K44" s="30"/>
      <c r="L44" s="30"/>
      <c r="M44" s="30"/>
      <c r="N44" s="30"/>
    </row>
    <row r="45" spans="1:14" ht="14.7" customHeight="1">
      <c r="A45" s="289">
        <v>30</v>
      </c>
      <c r="B45" s="289"/>
      <c r="C45" s="289"/>
      <c r="D45" s="313"/>
      <c r="E45" s="289"/>
      <c r="F45" s="289"/>
      <c r="G45" s="289"/>
      <c r="H45" s="289"/>
      <c r="I45" s="312"/>
      <c r="J45" s="30"/>
      <c r="K45" s="30"/>
      <c r="L45" s="30"/>
      <c r="M45" s="30"/>
      <c r="N45" s="30"/>
    </row>
    <row r="46" spans="1:14" ht="14.7" customHeight="1">
      <c r="A46" s="289">
        <v>31</v>
      </c>
      <c r="B46" s="289"/>
      <c r="C46" s="289"/>
      <c r="D46" s="313"/>
      <c r="E46" s="289"/>
      <c r="F46" s="289"/>
      <c r="G46" s="289"/>
      <c r="H46" s="289"/>
      <c r="I46" s="312"/>
      <c r="J46" s="30"/>
      <c r="K46" s="30"/>
      <c r="L46" s="30"/>
      <c r="M46" s="30"/>
      <c r="N46" s="30"/>
    </row>
    <row r="47" spans="1:14" ht="14.7" customHeight="1">
      <c r="A47" s="289">
        <v>32</v>
      </c>
      <c r="B47" s="289"/>
      <c r="C47" s="289"/>
      <c r="D47" s="313"/>
      <c r="E47" s="289"/>
      <c r="F47" s="289"/>
      <c r="G47" s="289"/>
      <c r="H47" s="289"/>
      <c r="I47" s="312"/>
      <c r="J47" s="30"/>
      <c r="K47" s="30"/>
      <c r="L47" s="30"/>
      <c r="M47" s="30"/>
      <c r="N47" s="30"/>
    </row>
    <row r="48" spans="1:14" ht="14.7" customHeight="1">
      <c r="A48" s="289">
        <v>33</v>
      </c>
      <c r="B48" s="289"/>
      <c r="C48" s="289"/>
      <c r="D48" s="313"/>
      <c r="E48" s="289"/>
      <c r="F48" s="289"/>
      <c r="G48" s="289"/>
      <c r="H48" s="289"/>
      <c r="I48" s="312"/>
      <c r="J48" s="30"/>
      <c r="K48" s="30"/>
      <c r="L48" s="30"/>
      <c r="M48" s="30"/>
      <c r="N48" s="30"/>
    </row>
    <row r="49" spans="1:14" ht="14.7" customHeight="1">
      <c r="A49" s="289">
        <v>34</v>
      </c>
      <c r="B49" s="289"/>
      <c r="C49" s="289"/>
      <c r="D49" s="313"/>
      <c r="E49" s="289"/>
      <c r="F49" s="289"/>
      <c r="G49" s="289"/>
      <c r="H49" s="289"/>
      <c r="I49" s="312"/>
      <c r="J49" s="30"/>
      <c r="K49" s="30"/>
      <c r="L49" s="30"/>
      <c r="M49" s="30"/>
      <c r="N49" s="30"/>
    </row>
    <row r="50" spans="1:14" ht="14.7" customHeight="1">
      <c r="A50" s="289">
        <v>35</v>
      </c>
      <c r="B50" s="289"/>
      <c r="C50" s="289"/>
      <c r="D50" s="313"/>
      <c r="E50" s="289"/>
      <c r="F50" s="289"/>
      <c r="G50" s="289"/>
      <c r="H50" s="289"/>
      <c r="I50" s="312"/>
      <c r="J50" s="30"/>
      <c r="K50" s="30"/>
      <c r="L50" s="30"/>
      <c r="M50" s="30"/>
      <c r="N50" s="30"/>
    </row>
    <row r="51" spans="1:14" ht="14.7" customHeight="1">
      <c r="A51" s="289">
        <v>36</v>
      </c>
      <c r="B51" s="289"/>
      <c r="C51" s="289"/>
      <c r="D51" s="313"/>
      <c r="E51" s="289"/>
      <c r="F51" s="289"/>
      <c r="G51" s="289"/>
      <c r="H51" s="289"/>
      <c r="I51" s="312"/>
      <c r="J51" s="30"/>
      <c r="K51" s="30"/>
      <c r="L51" s="30"/>
      <c r="M51" s="30"/>
      <c r="N51" s="30"/>
    </row>
    <row r="52" spans="1:14" ht="14.7" customHeight="1">
      <c r="A52" s="289">
        <v>37</v>
      </c>
      <c r="B52" s="289"/>
      <c r="C52" s="289"/>
      <c r="D52" s="313"/>
      <c r="E52" s="289"/>
      <c r="F52" s="289"/>
      <c r="G52" s="289"/>
      <c r="H52" s="289"/>
      <c r="I52" s="312"/>
      <c r="J52" s="30"/>
      <c r="K52" s="30"/>
      <c r="L52" s="30"/>
      <c r="M52" s="30"/>
      <c r="N52" s="30"/>
    </row>
    <row r="53" spans="1:14" ht="14.7" customHeight="1">
      <c r="A53" s="289">
        <v>38</v>
      </c>
      <c r="B53" s="289"/>
      <c r="C53" s="289"/>
      <c r="D53" s="313"/>
      <c r="E53" s="289"/>
      <c r="F53" s="289"/>
      <c r="G53" s="289"/>
      <c r="H53" s="289"/>
      <c r="I53" s="312"/>
      <c r="J53" s="30"/>
      <c r="K53" s="30"/>
      <c r="L53" s="30"/>
      <c r="M53" s="30"/>
      <c r="N53" s="30"/>
    </row>
    <row r="54" spans="1:14" ht="14.7" customHeight="1">
      <c r="A54" s="289">
        <v>39</v>
      </c>
      <c r="B54" s="289"/>
      <c r="C54" s="289"/>
      <c r="D54" s="313"/>
      <c r="E54" s="289"/>
      <c r="F54" s="289"/>
      <c r="G54" s="289"/>
      <c r="H54" s="289"/>
      <c r="I54" s="312"/>
      <c r="J54" s="30"/>
      <c r="K54" s="30"/>
      <c r="L54" s="30"/>
      <c r="M54" s="30"/>
      <c r="N54" s="30"/>
    </row>
    <row r="55" spans="1:14" ht="14.7" customHeight="1">
      <c r="A55" s="289">
        <v>40</v>
      </c>
      <c r="B55" s="289"/>
      <c r="C55" s="289"/>
      <c r="D55" s="313"/>
      <c r="E55" s="289"/>
      <c r="F55" s="289"/>
      <c r="G55" s="289"/>
      <c r="H55" s="289"/>
      <c r="I55" s="312"/>
      <c r="J55" s="30"/>
      <c r="K55" s="30"/>
      <c r="L55" s="30"/>
      <c r="M55" s="30"/>
      <c r="N55" s="30"/>
    </row>
    <row r="56" spans="1:14" ht="14.7" customHeight="1">
      <c r="A56" s="289">
        <v>41</v>
      </c>
      <c r="B56" s="289"/>
      <c r="C56" s="289"/>
      <c r="D56" s="313"/>
      <c r="E56" s="289"/>
      <c r="F56" s="289"/>
      <c r="G56" s="289"/>
      <c r="H56" s="289"/>
      <c r="I56" s="312"/>
      <c r="J56" s="30"/>
      <c r="K56" s="30"/>
      <c r="L56" s="30"/>
      <c r="M56" s="30"/>
      <c r="N56" s="30"/>
    </row>
    <row r="57" spans="1:14" ht="14.7" customHeight="1">
      <c r="A57" s="289">
        <v>42</v>
      </c>
      <c r="B57" s="289"/>
      <c r="C57" s="289"/>
      <c r="D57" s="313"/>
      <c r="E57" s="289"/>
      <c r="F57" s="289"/>
      <c r="G57" s="289"/>
      <c r="H57" s="289"/>
      <c r="I57" s="312"/>
      <c r="J57" s="30"/>
      <c r="K57" s="30"/>
      <c r="L57" s="30"/>
      <c r="M57" s="30"/>
      <c r="N57" s="30"/>
    </row>
    <row r="58" spans="1:14" ht="14.7" customHeight="1">
      <c r="A58" s="289">
        <v>43</v>
      </c>
      <c r="B58" s="289"/>
      <c r="C58" s="289"/>
      <c r="D58" s="313"/>
      <c r="E58" s="289"/>
      <c r="F58" s="289"/>
      <c r="G58" s="289"/>
      <c r="H58" s="289"/>
      <c r="I58" s="312"/>
      <c r="J58" s="30"/>
      <c r="K58" s="30"/>
      <c r="L58" s="30"/>
      <c r="M58" s="30"/>
      <c r="N58" s="30"/>
    </row>
    <row r="59" spans="1:14" ht="14.7" customHeight="1">
      <c r="A59" s="289">
        <v>44</v>
      </c>
      <c r="B59" s="289"/>
      <c r="C59" s="289"/>
      <c r="D59" s="313"/>
      <c r="E59" s="289"/>
      <c r="F59" s="289"/>
      <c r="G59" s="289"/>
      <c r="H59" s="289"/>
      <c r="I59" s="312"/>
      <c r="J59" s="30"/>
      <c r="K59" s="30"/>
      <c r="L59" s="30"/>
      <c r="M59" s="30"/>
      <c r="N59" s="30"/>
    </row>
    <row r="60" spans="1:14" ht="14.7" customHeight="1">
      <c r="A60" s="289">
        <v>45</v>
      </c>
      <c r="B60" s="289"/>
      <c r="C60" s="289"/>
      <c r="D60" s="313"/>
      <c r="E60" s="289"/>
      <c r="F60" s="289"/>
      <c r="G60" s="289"/>
      <c r="H60" s="289"/>
      <c r="I60" s="312"/>
      <c r="J60" s="30"/>
      <c r="K60" s="30"/>
      <c r="L60" s="30"/>
      <c r="M60" s="30"/>
      <c r="N60" s="30"/>
    </row>
    <row r="61" spans="1:14" ht="14.7" customHeight="1">
      <c r="A61" s="289">
        <v>46</v>
      </c>
      <c r="B61" s="289"/>
      <c r="C61" s="289"/>
      <c r="D61" s="313"/>
      <c r="E61" s="289"/>
      <c r="F61" s="289"/>
      <c r="G61" s="289"/>
      <c r="H61" s="289"/>
      <c r="I61" s="312"/>
      <c r="J61" s="30"/>
      <c r="K61" s="30"/>
      <c r="L61" s="30"/>
      <c r="M61" s="30"/>
      <c r="N61" s="30"/>
    </row>
    <row r="62" spans="1:14" ht="14.7" customHeight="1">
      <c r="A62" s="289">
        <v>47</v>
      </c>
      <c r="B62" s="289"/>
      <c r="C62" s="289"/>
      <c r="D62" s="313"/>
      <c r="E62" s="289"/>
      <c r="F62" s="289"/>
      <c r="G62" s="289"/>
      <c r="H62" s="289"/>
      <c r="I62" s="312"/>
      <c r="J62" s="30"/>
      <c r="K62" s="30"/>
      <c r="L62" s="30"/>
      <c r="M62" s="30"/>
      <c r="N62" s="30"/>
    </row>
    <row r="63" spans="1:14" ht="14.7" customHeight="1">
      <c r="A63" s="289">
        <v>48</v>
      </c>
      <c r="B63" s="289"/>
      <c r="C63" s="289"/>
      <c r="D63" s="313"/>
      <c r="E63" s="289"/>
      <c r="F63" s="289"/>
      <c r="G63" s="289"/>
      <c r="H63" s="289"/>
      <c r="I63" s="312"/>
      <c r="J63" s="30"/>
      <c r="K63" s="30"/>
      <c r="L63" s="30"/>
      <c r="M63" s="30"/>
      <c r="N63" s="30"/>
    </row>
    <row r="64" spans="1:14" ht="14.7" customHeight="1">
      <c r="A64" s="289">
        <v>49</v>
      </c>
      <c r="B64" s="289"/>
      <c r="C64" s="289"/>
      <c r="D64" s="313"/>
      <c r="E64" s="289"/>
      <c r="F64" s="289"/>
      <c r="G64" s="289"/>
      <c r="H64" s="289"/>
      <c r="I64" s="312"/>
      <c r="J64" s="30"/>
      <c r="K64" s="30"/>
      <c r="L64" s="30"/>
      <c r="M64" s="30"/>
      <c r="N64" s="30"/>
    </row>
    <row r="65" spans="1:14" ht="14.7" customHeight="1">
      <c r="A65" s="289">
        <v>50</v>
      </c>
      <c r="B65" s="289"/>
      <c r="C65" s="289"/>
      <c r="D65" s="313"/>
      <c r="E65" s="289"/>
      <c r="F65" s="289"/>
      <c r="G65" s="289"/>
      <c r="H65" s="289"/>
      <c r="I65" s="312"/>
      <c r="J65" s="30"/>
      <c r="K65" s="30"/>
      <c r="L65" s="30"/>
      <c r="M65" s="30"/>
      <c r="N65" s="30"/>
    </row>
    <row r="66" spans="1:14" ht="14.7" customHeight="1">
      <c r="A66" s="289">
        <v>51</v>
      </c>
      <c r="B66" s="289"/>
      <c r="C66" s="289"/>
      <c r="D66" s="313"/>
      <c r="E66" s="289"/>
      <c r="F66" s="289"/>
      <c r="G66" s="289"/>
      <c r="H66" s="289"/>
      <c r="I66" s="312"/>
      <c r="J66" s="30"/>
      <c r="K66" s="30"/>
      <c r="L66" s="30"/>
      <c r="M66" s="30"/>
      <c r="N66" s="30"/>
    </row>
    <row r="67" spans="1:14" ht="14.7" customHeight="1">
      <c r="A67" s="289">
        <v>52</v>
      </c>
      <c r="B67" s="289"/>
      <c r="C67" s="289"/>
      <c r="D67" s="313"/>
      <c r="E67" s="289"/>
      <c r="F67" s="289"/>
      <c r="G67" s="289"/>
      <c r="H67" s="289"/>
      <c r="I67" s="312"/>
      <c r="J67" s="30"/>
      <c r="K67" s="30"/>
      <c r="L67" s="30"/>
      <c r="M67" s="30"/>
      <c r="N67" s="30"/>
    </row>
    <row r="68" spans="1:14" ht="14.7" customHeight="1">
      <c r="A68" s="289">
        <v>53</v>
      </c>
      <c r="B68" s="289"/>
      <c r="C68" s="289"/>
      <c r="D68" s="313"/>
      <c r="E68" s="289"/>
      <c r="F68" s="289"/>
      <c r="G68" s="289"/>
      <c r="H68" s="289"/>
      <c r="I68" s="312"/>
      <c r="J68" s="30"/>
      <c r="K68" s="30"/>
      <c r="L68" s="30"/>
      <c r="M68" s="30"/>
      <c r="N68" s="30"/>
    </row>
    <row r="69" spans="1:14" ht="14.7" customHeight="1">
      <c r="A69" s="289">
        <v>54</v>
      </c>
      <c r="B69" s="289"/>
      <c r="C69" s="289"/>
      <c r="D69" s="313"/>
      <c r="E69" s="289"/>
      <c r="F69" s="289"/>
      <c r="G69" s="289"/>
      <c r="H69" s="289"/>
      <c r="I69" s="312"/>
      <c r="J69" s="30"/>
      <c r="K69" s="30"/>
      <c r="L69" s="30"/>
      <c r="M69" s="30"/>
      <c r="N69" s="30"/>
    </row>
    <row r="70" spans="1:14" ht="14.7" customHeight="1">
      <c r="A70" s="289">
        <v>55</v>
      </c>
      <c r="B70" s="289"/>
      <c r="C70" s="289"/>
      <c r="D70" s="313"/>
      <c r="E70" s="289"/>
      <c r="F70" s="289"/>
      <c r="G70" s="289"/>
      <c r="H70" s="289"/>
      <c r="I70" s="312"/>
      <c r="J70" s="30"/>
      <c r="K70" s="30"/>
      <c r="L70" s="30"/>
      <c r="M70" s="30"/>
      <c r="N70" s="30"/>
    </row>
    <row r="71" spans="1:14" ht="14.7" customHeight="1">
      <c r="A71" s="289">
        <v>56</v>
      </c>
      <c r="B71" s="289"/>
      <c r="C71" s="289"/>
      <c r="D71" s="313"/>
      <c r="E71" s="289"/>
      <c r="F71" s="289"/>
      <c r="G71" s="289"/>
      <c r="H71" s="289"/>
      <c r="I71" s="312"/>
      <c r="J71" s="30"/>
      <c r="K71" s="30"/>
      <c r="L71" s="30"/>
      <c r="M71" s="30"/>
      <c r="N71" s="30"/>
    </row>
    <row r="72" spans="1:14" ht="14.7" customHeight="1">
      <c r="A72" s="289">
        <v>57</v>
      </c>
      <c r="B72" s="289"/>
      <c r="C72" s="289"/>
      <c r="D72" s="313"/>
      <c r="E72" s="289"/>
      <c r="F72" s="289"/>
      <c r="G72" s="289"/>
      <c r="H72" s="289"/>
      <c r="I72" s="312"/>
      <c r="J72" s="30"/>
      <c r="K72" s="30"/>
      <c r="L72" s="30"/>
      <c r="M72" s="30"/>
      <c r="N72" s="30"/>
    </row>
    <row r="73" spans="1:14" ht="14.7" customHeight="1">
      <c r="A73" s="289">
        <v>58</v>
      </c>
      <c r="B73" s="289"/>
      <c r="C73" s="289"/>
      <c r="D73" s="313"/>
      <c r="E73" s="289"/>
      <c r="F73" s="289"/>
      <c r="G73" s="289"/>
      <c r="H73" s="289"/>
      <c r="I73" s="312"/>
      <c r="J73" s="30"/>
      <c r="K73" s="30"/>
      <c r="L73" s="30"/>
      <c r="M73" s="30"/>
      <c r="N73" s="30"/>
    </row>
    <row r="74" spans="1:14" ht="14.7" customHeight="1">
      <c r="A74" s="289">
        <v>59</v>
      </c>
      <c r="B74" s="289"/>
      <c r="C74" s="289"/>
      <c r="D74" s="313"/>
      <c r="E74" s="289"/>
      <c r="F74" s="289"/>
      <c r="G74" s="289"/>
      <c r="H74" s="289"/>
      <c r="I74" s="312"/>
      <c r="J74" s="30"/>
      <c r="K74" s="30"/>
      <c r="L74" s="30"/>
      <c r="M74" s="30"/>
      <c r="N74" s="30"/>
    </row>
    <row r="75" spans="1:14" ht="14.7" customHeight="1">
      <c r="A75" s="289">
        <v>60</v>
      </c>
      <c r="B75" s="289"/>
      <c r="C75" s="289"/>
      <c r="D75" s="313"/>
      <c r="E75" s="289"/>
      <c r="F75" s="289"/>
      <c r="G75" s="289"/>
      <c r="H75" s="289"/>
      <c r="I75" s="312"/>
      <c r="J75" s="30"/>
      <c r="K75" s="30"/>
      <c r="L75" s="30"/>
      <c r="M75" s="30"/>
      <c r="N75" s="30"/>
    </row>
    <row r="76" spans="1:14" ht="14.7" customHeight="1">
      <c r="A76" s="289">
        <v>61</v>
      </c>
      <c r="B76" s="289"/>
      <c r="C76" s="289"/>
      <c r="D76" s="313"/>
      <c r="E76" s="289"/>
      <c r="F76" s="289"/>
      <c r="G76" s="289"/>
      <c r="H76" s="289"/>
      <c r="I76" s="312"/>
      <c r="J76" s="30"/>
      <c r="K76" s="30"/>
      <c r="L76" s="30"/>
      <c r="M76" s="30"/>
      <c r="N76" s="30"/>
    </row>
    <row r="77" spans="1:14" ht="14.7" customHeight="1">
      <c r="A77" s="289">
        <v>62</v>
      </c>
      <c r="B77" s="289"/>
      <c r="C77" s="289"/>
      <c r="D77" s="313"/>
      <c r="E77" s="289"/>
      <c r="F77" s="289"/>
      <c r="G77" s="289"/>
      <c r="H77" s="289"/>
      <c r="I77" s="312"/>
      <c r="J77" s="30"/>
      <c r="K77" s="30"/>
      <c r="L77" s="30"/>
      <c r="M77" s="30"/>
      <c r="N77" s="30"/>
    </row>
    <row r="78" spans="1:14" ht="14.7" customHeight="1">
      <c r="A78" s="289">
        <v>63</v>
      </c>
      <c r="B78" s="289"/>
      <c r="C78" s="289"/>
      <c r="D78" s="313"/>
      <c r="E78" s="289"/>
      <c r="F78" s="289"/>
      <c r="G78" s="289"/>
      <c r="H78" s="289"/>
      <c r="I78" s="312"/>
      <c r="J78" s="30"/>
      <c r="K78" s="30"/>
      <c r="L78" s="30"/>
      <c r="M78" s="30"/>
      <c r="N78" s="30"/>
    </row>
    <row r="79" spans="1:14" ht="14.7" customHeight="1">
      <c r="A79" s="289">
        <v>64</v>
      </c>
      <c r="B79" s="289"/>
      <c r="C79" s="289"/>
      <c r="D79" s="313"/>
      <c r="E79" s="289"/>
      <c r="F79" s="289"/>
      <c r="G79" s="289"/>
      <c r="H79" s="289"/>
      <c r="I79" s="312"/>
      <c r="J79" s="30"/>
      <c r="K79" s="30"/>
      <c r="L79" s="30"/>
      <c r="M79" s="30"/>
      <c r="N79" s="30"/>
    </row>
    <row r="80" spans="1:14" ht="14.7" customHeight="1">
      <c r="A80" s="289">
        <v>65</v>
      </c>
      <c r="B80" s="289"/>
      <c r="C80" s="289"/>
      <c r="D80" s="313"/>
      <c r="E80" s="289"/>
      <c r="F80" s="289"/>
      <c r="G80" s="289"/>
      <c r="H80" s="289"/>
      <c r="I80" s="312"/>
      <c r="J80" s="30"/>
      <c r="K80" s="30"/>
      <c r="L80" s="30"/>
      <c r="M80" s="30"/>
      <c r="N80" s="30"/>
    </row>
    <row r="81" spans="1:14" ht="14.7" customHeight="1">
      <c r="A81" s="289">
        <v>66</v>
      </c>
      <c r="B81" s="289"/>
      <c r="C81" s="289"/>
      <c r="D81" s="313"/>
      <c r="E81" s="289"/>
      <c r="F81" s="289"/>
      <c r="G81" s="289"/>
      <c r="H81" s="289"/>
      <c r="I81" s="312"/>
      <c r="J81" s="30"/>
      <c r="K81" s="30"/>
      <c r="L81" s="30"/>
      <c r="M81" s="30"/>
      <c r="N81" s="30"/>
    </row>
    <row r="82" spans="1:14" ht="14.7" customHeight="1">
      <c r="A82" s="289">
        <v>67</v>
      </c>
      <c r="B82" s="289"/>
      <c r="C82" s="289"/>
      <c r="D82" s="313"/>
      <c r="E82" s="289"/>
      <c r="F82" s="289"/>
      <c r="G82" s="289"/>
      <c r="H82" s="289"/>
      <c r="I82" s="312"/>
      <c r="J82" s="30"/>
      <c r="K82" s="30"/>
      <c r="L82" s="30"/>
      <c r="M82" s="30"/>
      <c r="N82" s="30"/>
    </row>
    <row r="83" spans="1:14" ht="14.7" customHeight="1">
      <c r="A83" s="289">
        <v>68</v>
      </c>
      <c r="B83" s="289"/>
      <c r="C83" s="289"/>
      <c r="D83" s="313"/>
      <c r="E83" s="289"/>
      <c r="F83" s="289"/>
      <c r="G83" s="289"/>
      <c r="H83" s="289"/>
      <c r="I83" s="312"/>
      <c r="J83" s="30"/>
      <c r="K83" s="30"/>
      <c r="L83" s="30"/>
      <c r="M83" s="30"/>
      <c r="N83" s="30"/>
    </row>
    <row r="84" spans="1:14" ht="14.7" customHeight="1">
      <c r="A84" s="289">
        <v>69</v>
      </c>
      <c r="B84" s="289"/>
      <c r="C84" s="289"/>
      <c r="D84" s="313"/>
      <c r="E84" s="289"/>
      <c r="F84" s="289"/>
      <c r="G84" s="289"/>
      <c r="H84" s="289"/>
      <c r="I84" s="312"/>
      <c r="J84" s="30"/>
      <c r="K84" s="30"/>
      <c r="L84" s="30"/>
      <c r="M84" s="30"/>
      <c r="N84" s="30"/>
    </row>
    <row r="85" spans="1:14" ht="14.7" customHeight="1">
      <c r="A85" s="289">
        <v>70</v>
      </c>
      <c r="B85" s="289"/>
      <c r="C85" s="289"/>
      <c r="D85" s="313"/>
      <c r="E85" s="289"/>
      <c r="F85" s="289"/>
      <c r="G85" s="289"/>
      <c r="H85" s="289"/>
      <c r="I85" s="312"/>
      <c r="J85" s="30"/>
      <c r="K85" s="30"/>
      <c r="L85" s="30"/>
      <c r="M85" s="30"/>
      <c r="N85" s="30"/>
    </row>
    <row r="86" spans="1:14" ht="14.7" customHeight="1">
      <c r="A86" s="289">
        <v>71</v>
      </c>
      <c r="B86" s="289"/>
      <c r="C86" s="289"/>
      <c r="D86" s="313"/>
      <c r="E86" s="289"/>
      <c r="F86" s="289"/>
      <c r="G86" s="289"/>
      <c r="H86" s="289"/>
      <c r="I86" s="312"/>
      <c r="J86" s="30"/>
      <c r="K86" s="30"/>
      <c r="L86" s="30"/>
      <c r="M86" s="30"/>
      <c r="N86" s="30"/>
    </row>
    <row r="87" spans="1:14" ht="14.7" customHeight="1">
      <c r="A87" s="289">
        <v>72</v>
      </c>
      <c r="B87" s="289"/>
      <c r="C87" s="289"/>
      <c r="D87" s="313"/>
      <c r="E87" s="289"/>
      <c r="F87" s="289"/>
      <c r="G87" s="289"/>
      <c r="H87" s="289"/>
      <c r="I87" s="312"/>
      <c r="J87" s="30"/>
      <c r="K87" s="30"/>
      <c r="L87" s="30"/>
      <c r="M87" s="30"/>
      <c r="N87" s="30"/>
    </row>
    <row r="88" spans="1:14" ht="14.7" customHeight="1">
      <c r="A88" s="289">
        <v>73</v>
      </c>
      <c r="B88" s="289"/>
      <c r="C88" s="289"/>
      <c r="D88" s="313"/>
      <c r="E88" s="289"/>
      <c r="F88" s="289"/>
      <c r="G88" s="289"/>
      <c r="H88" s="289"/>
      <c r="I88" s="312"/>
      <c r="J88" s="30"/>
      <c r="K88" s="30"/>
      <c r="L88" s="30"/>
      <c r="M88" s="30"/>
      <c r="N88" s="30"/>
    </row>
    <row r="89" spans="1:14" ht="14.7" customHeight="1">
      <c r="A89" s="289">
        <v>74</v>
      </c>
      <c r="B89" s="289"/>
      <c r="C89" s="289"/>
      <c r="D89" s="313"/>
      <c r="E89" s="289"/>
      <c r="F89" s="289"/>
      <c r="G89" s="289"/>
      <c r="H89" s="289"/>
      <c r="I89" s="312"/>
      <c r="J89" s="30"/>
      <c r="K89" s="30"/>
      <c r="L89" s="30"/>
      <c r="M89" s="30"/>
      <c r="N89" s="30"/>
    </row>
    <row r="90" spans="1:14" ht="14.7" customHeight="1">
      <c r="A90" s="289">
        <v>75</v>
      </c>
      <c r="B90" s="289"/>
      <c r="C90" s="289"/>
      <c r="D90" s="313"/>
      <c r="E90" s="289"/>
      <c r="F90" s="289"/>
      <c r="G90" s="289"/>
      <c r="H90" s="289"/>
      <c r="I90" s="312"/>
      <c r="J90" s="30"/>
      <c r="K90" s="30"/>
      <c r="L90" s="30"/>
      <c r="M90" s="30"/>
      <c r="N90" s="30"/>
    </row>
    <row r="91" spans="1:14" ht="14.7" customHeight="1">
      <c r="A91" s="289">
        <v>76</v>
      </c>
      <c r="B91" s="289"/>
      <c r="C91" s="289"/>
      <c r="D91" s="313"/>
      <c r="E91" s="289"/>
      <c r="F91" s="289"/>
      <c r="G91" s="289"/>
      <c r="H91" s="289"/>
      <c r="I91" s="312"/>
      <c r="J91" s="30"/>
      <c r="K91" s="30"/>
      <c r="L91" s="30"/>
      <c r="M91" s="30"/>
      <c r="N91" s="30"/>
    </row>
    <row r="92" spans="1:14" ht="14.7" customHeight="1">
      <c r="A92" s="289">
        <v>77</v>
      </c>
      <c r="B92" s="289"/>
      <c r="C92" s="289"/>
      <c r="D92" s="313"/>
      <c r="E92" s="289"/>
      <c r="F92" s="289"/>
      <c r="G92" s="289"/>
      <c r="H92" s="289"/>
      <c r="I92" s="312"/>
      <c r="J92" s="30"/>
      <c r="K92" s="30"/>
      <c r="L92" s="30"/>
      <c r="M92" s="30"/>
      <c r="N92" s="30"/>
    </row>
    <row r="93" spans="1:14" ht="14.7" customHeight="1">
      <c r="A93" s="289">
        <v>78</v>
      </c>
      <c r="B93" s="289"/>
      <c r="C93" s="289"/>
      <c r="D93" s="313"/>
      <c r="E93" s="289"/>
      <c r="F93" s="289"/>
      <c r="G93" s="289"/>
      <c r="H93" s="289"/>
      <c r="I93" s="312"/>
      <c r="J93" s="30"/>
      <c r="K93" s="30"/>
      <c r="L93" s="30"/>
      <c r="M93" s="30"/>
      <c r="N93" s="30"/>
    </row>
    <row r="94" spans="1:14" ht="14.7" customHeight="1">
      <c r="A94" s="289">
        <v>79</v>
      </c>
      <c r="B94" s="289"/>
      <c r="C94" s="289"/>
      <c r="D94" s="313"/>
      <c r="E94" s="289"/>
      <c r="F94" s="289"/>
      <c r="G94" s="289"/>
      <c r="H94" s="289"/>
      <c r="I94" s="312"/>
      <c r="J94" s="30"/>
      <c r="K94" s="30"/>
      <c r="L94" s="30"/>
      <c r="M94" s="30"/>
      <c r="N94" s="30"/>
    </row>
    <row r="95" spans="1:14" ht="14.7" customHeight="1">
      <c r="A95" s="289">
        <v>80</v>
      </c>
      <c r="B95" s="289"/>
      <c r="C95" s="289"/>
      <c r="D95" s="313"/>
      <c r="E95" s="289"/>
      <c r="F95" s="289"/>
      <c r="G95" s="289"/>
      <c r="H95" s="289"/>
      <c r="I95" s="312"/>
      <c r="J95" s="30"/>
      <c r="K95" s="30"/>
      <c r="L95" s="30"/>
      <c r="M95" s="30"/>
      <c r="N95" s="30"/>
    </row>
    <row r="96" spans="1:14" ht="14.7" customHeight="1">
      <c r="A96" s="289">
        <v>81</v>
      </c>
      <c r="B96" s="289"/>
      <c r="C96" s="289"/>
      <c r="D96" s="313"/>
      <c r="E96" s="289"/>
      <c r="F96" s="289"/>
      <c r="G96" s="289"/>
      <c r="H96" s="289"/>
      <c r="I96" s="312"/>
      <c r="J96" s="30"/>
      <c r="K96" s="30"/>
      <c r="L96" s="30"/>
      <c r="M96" s="30"/>
      <c r="N96" s="30"/>
    </row>
    <row r="97" spans="1:14" ht="14.7" customHeight="1">
      <c r="A97" s="289">
        <v>82</v>
      </c>
      <c r="B97" s="289"/>
      <c r="C97" s="289"/>
      <c r="D97" s="313"/>
      <c r="E97" s="289"/>
      <c r="F97" s="289"/>
      <c r="G97" s="289"/>
      <c r="H97" s="289"/>
      <c r="I97" s="312"/>
      <c r="J97" s="30"/>
      <c r="K97" s="30"/>
      <c r="L97" s="30"/>
      <c r="M97" s="30"/>
      <c r="N97" s="30"/>
    </row>
    <row r="98" spans="1:14" ht="14.7" customHeight="1">
      <c r="A98" s="289">
        <v>83</v>
      </c>
      <c r="B98" s="289"/>
      <c r="C98" s="289"/>
      <c r="D98" s="313"/>
      <c r="E98" s="289"/>
      <c r="F98" s="289"/>
      <c r="G98" s="289"/>
      <c r="H98" s="289"/>
      <c r="I98" s="312"/>
      <c r="J98" s="30"/>
      <c r="K98" s="30"/>
      <c r="L98" s="30"/>
      <c r="M98" s="30"/>
      <c r="N98" s="30"/>
    </row>
    <row r="99" spans="1:14" ht="14.7" customHeight="1">
      <c r="A99" s="289">
        <v>84</v>
      </c>
      <c r="B99" s="289"/>
      <c r="C99" s="289"/>
      <c r="D99" s="313"/>
      <c r="E99" s="289"/>
      <c r="F99" s="289"/>
      <c r="G99" s="289"/>
      <c r="H99" s="289"/>
      <c r="I99" s="312"/>
      <c r="J99" s="30"/>
      <c r="K99" s="30"/>
      <c r="L99" s="30"/>
      <c r="M99" s="30"/>
      <c r="N99" s="30"/>
    </row>
    <row r="100" spans="1:14" ht="14.7" customHeight="1">
      <c r="A100" s="289">
        <v>85</v>
      </c>
      <c r="B100" s="289"/>
      <c r="C100" s="289"/>
      <c r="D100" s="313"/>
      <c r="E100" s="289"/>
      <c r="F100" s="289"/>
      <c r="G100" s="289"/>
      <c r="H100" s="289"/>
      <c r="I100" s="312"/>
      <c r="J100" s="30"/>
      <c r="K100" s="30"/>
      <c r="L100" s="30"/>
      <c r="M100" s="30"/>
      <c r="N100" s="30"/>
    </row>
    <row r="101" spans="1:14" ht="14.7" customHeight="1">
      <c r="A101" s="289">
        <v>86</v>
      </c>
      <c r="B101" s="289"/>
      <c r="C101" s="289"/>
      <c r="D101" s="313"/>
      <c r="E101" s="289"/>
      <c r="F101" s="289"/>
      <c r="G101" s="289"/>
      <c r="H101" s="289"/>
      <c r="I101" s="312"/>
      <c r="J101" s="30"/>
      <c r="K101" s="30"/>
      <c r="L101" s="30"/>
      <c r="M101" s="30"/>
      <c r="N101" s="30"/>
    </row>
    <row r="102" spans="1:14" ht="14.7" customHeight="1">
      <c r="A102" s="289">
        <v>87</v>
      </c>
      <c r="B102" s="289"/>
      <c r="C102" s="289"/>
      <c r="D102" s="313"/>
      <c r="E102" s="289"/>
      <c r="F102" s="289"/>
      <c r="G102" s="289"/>
      <c r="H102" s="289"/>
      <c r="I102" s="312"/>
      <c r="J102" s="30"/>
      <c r="K102" s="30"/>
      <c r="L102" s="30"/>
      <c r="M102" s="30"/>
      <c r="N102" s="30"/>
    </row>
    <row r="103" spans="1:14" ht="14.7" customHeight="1">
      <c r="A103" s="289">
        <v>88</v>
      </c>
      <c r="B103" s="289"/>
      <c r="C103" s="289"/>
      <c r="D103" s="313"/>
      <c r="E103" s="289"/>
      <c r="F103" s="289"/>
      <c r="G103" s="289"/>
      <c r="H103" s="289"/>
      <c r="I103" s="312"/>
      <c r="J103" s="30"/>
      <c r="K103" s="30"/>
      <c r="L103" s="30"/>
      <c r="M103" s="30"/>
      <c r="N103" s="30"/>
    </row>
    <row r="104" spans="1:14" ht="14.7" customHeight="1">
      <c r="A104" s="289">
        <v>89</v>
      </c>
      <c r="B104" s="289"/>
      <c r="C104" s="289"/>
      <c r="D104" s="313"/>
      <c r="E104" s="289"/>
      <c r="F104" s="289"/>
      <c r="G104" s="289"/>
      <c r="H104" s="289"/>
      <c r="I104" s="312"/>
      <c r="J104" s="30"/>
      <c r="K104" s="30"/>
      <c r="L104" s="30"/>
      <c r="M104" s="30"/>
      <c r="N104" s="30"/>
    </row>
    <row r="105" spans="1:14" ht="14.7" customHeight="1">
      <c r="A105" s="289">
        <v>90</v>
      </c>
      <c r="B105" s="289"/>
      <c r="C105" s="289"/>
      <c r="D105" s="313"/>
      <c r="E105" s="289"/>
      <c r="F105" s="289"/>
      <c r="G105" s="289"/>
      <c r="H105" s="289"/>
      <c r="I105" s="312"/>
      <c r="J105" s="30"/>
      <c r="K105" s="30"/>
      <c r="L105" s="30"/>
      <c r="M105" s="30"/>
      <c r="N105" s="30"/>
    </row>
    <row r="106" spans="1:14" ht="14.7" customHeight="1">
      <c r="A106" s="289">
        <v>91</v>
      </c>
      <c r="B106" s="289"/>
      <c r="C106" s="289"/>
      <c r="D106" s="313"/>
      <c r="E106" s="289"/>
      <c r="F106" s="289"/>
      <c r="G106" s="289"/>
      <c r="H106" s="289"/>
      <c r="I106" s="312"/>
      <c r="J106" s="30"/>
      <c r="K106" s="30"/>
      <c r="L106" s="30"/>
      <c r="M106" s="30"/>
      <c r="N106" s="30"/>
    </row>
    <row r="107" spans="1:14" ht="14.7" customHeight="1">
      <c r="A107" s="289">
        <v>92</v>
      </c>
      <c r="B107" s="289"/>
      <c r="C107" s="289"/>
      <c r="D107" s="313"/>
      <c r="E107" s="289"/>
      <c r="F107" s="289"/>
      <c r="G107" s="289"/>
      <c r="H107" s="289"/>
      <c r="I107" s="312"/>
      <c r="J107" s="30"/>
      <c r="K107" s="30"/>
      <c r="L107" s="30"/>
      <c r="M107" s="30"/>
      <c r="N107" s="30"/>
    </row>
    <row r="108" spans="1:14" ht="14.7" customHeight="1">
      <c r="A108" s="289">
        <v>93</v>
      </c>
      <c r="B108" s="289"/>
      <c r="C108" s="289"/>
      <c r="D108" s="313"/>
      <c r="E108" s="289"/>
      <c r="F108" s="289"/>
      <c r="G108" s="289"/>
      <c r="H108" s="289"/>
      <c r="I108" s="312"/>
      <c r="J108" s="30"/>
      <c r="K108" s="30"/>
      <c r="L108" s="30"/>
      <c r="M108" s="30"/>
      <c r="N108" s="30"/>
    </row>
    <row r="109" spans="1:14" ht="14.7" customHeight="1">
      <c r="A109" s="289">
        <v>94</v>
      </c>
      <c r="B109" s="289"/>
      <c r="C109" s="289"/>
      <c r="D109" s="313"/>
      <c r="E109" s="289"/>
      <c r="F109" s="289"/>
      <c r="G109" s="289"/>
      <c r="H109" s="289"/>
      <c r="I109" s="312"/>
      <c r="J109" s="30"/>
      <c r="K109" s="30"/>
      <c r="L109" s="30"/>
      <c r="M109" s="30"/>
      <c r="N109" s="30"/>
    </row>
    <row r="110" spans="1:14" ht="14.7" customHeight="1">
      <c r="A110" s="289">
        <v>95</v>
      </c>
      <c r="B110" s="289"/>
      <c r="C110" s="289"/>
      <c r="D110" s="313"/>
      <c r="E110" s="289"/>
      <c r="F110" s="289"/>
      <c r="G110" s="289"/>
      <c r="H110" s="289"/>
      <c r="I110" s="312"/>
      <c r="J110" s="30"/>
      <c r="K110" s="30"/>
      <c r="L110" s="30"/>
      <c r="M110" s="30"/>
      <c r="N110" s="30"/>
    </row>
    <row r="111" spans="1:14" ht="14.7" customHeight="1">
      <c r="A111" s="289">
        <v>96</v>
      </c>
      <c r="B111" s="289"/>
      <c r="C111" s="289"/>
      <c r="D111" s="313"/>
      <c r="E111" s="289"/>
      <c r="F111" s="289"/>
      <c r="G111" s="289"/>
      <c r="H111" s="289"/>
      <c r="I111" s="312"/>
      <c r="J111" s="30"/>
      <c r="K111" s="30"/>
      <c r="L111" s="30"/>
      <c r="M111" s="30"/>
      <c r="N111" s="30"/>
    </row>
    <row r="112" spans="1:14" ht="14.7" customHeight="1">
      <c r="A112" s="289">
        <v>97</v>
      </c>
      <c r="B112" s="289"/>
      <c r="C112" s="289"/>
      <c r="D112" s="313"/>
      <c r="E112" s="289"/>
      <c r="F112" s="289"/>
      <c r="G112" s="289"/>
      <c r="H112" s="289"/>
      <c r="I112" s="312"/>
      <c r="J112" s="30"/>
      <c r="K112" s="30"/>
      <c r="L112" s="30"/>
      <c r="M112" s="30"/>
      <c r="N112" s="30"/>
    </row>
    <row r="113" spans="1:14" ht="14.7" customHeight="1">
      <c r="A113" s="289">
        <v>98</v>
      </c>
      <c r="B113" s="289"/>
      <c r="C113" s="289"/>
      <c r="D113" s="313"/>
      <c r="E113" s="289"/>
      <c r="F113" s="289"/>
      <c r="G113" s="289"/>
      <c r="H113" s="289"/>
      <c r="I113" s="312"/>
      <c r="J113" s="30"/>
      <c r="K113" s="30"/>
      <c r="L113" s="30"/>
      <c r="M113" s="30"/>
      <c r="N113" s="30"/>
    </row>
    <row r="114" spans="1:14" ht="14.7" customHeight="1">
      <c r="A114" s="289">
        <v>99</v>
      </c>
      <c r="B114" s="289"/>
      <c r="C114" s="289"/>
      <c r="D114" s="313"/>
      <c r="E114" s="289"/>
      <c r="F114" s="289"/>
      <c r="G114" s="289"/>
      <c r="H114" s="289"/>
      <c r="I114" s="312"/>
      <c r="J114" s="30"/>
      <c r="K114" s="30"/>
      <c r="L114" s="30"/>
      <c r="M114" s="30"/>
      <c r="N114" s="30"/>
    </row>
    <row r="115" spans="1:14" ht="14.7" customHeight="1">
      <c r="A115" s="289">
        <v>100</v>
      </c>
      <c r="B115" s="289"/>
      <c r="C115" s="289"/>
      <c r="D115" s="313"/>
      <c r="E115" s="289"/>
      <c r="F115" s="289"/>
      <c r="G115" s="289"/>
      <c r="H115" s="289"/>
      <c r="I115" s="312"/>
      <c r="J115" s="30"/>
      <c r="K115" s="30"/>
      <c r="L115" s="30"/>
      <c r="M115" s="30"/>
      <c r="N115" s="30"/>
    </row>
    <row r="116" spans="1:14" ht="14.7" customHeight="1">
      <c r="A116" s="289">
        <v>101</v>
      </c>
      <c r="B116" s="289"/>
      <c r="C116" s="289"/>
      <c r="D116" s="313"/>
      <c r="E116" s="289"/>
      <c r="F116" s="289"/>
      <c r="G116" s="289"/>
      <c r="H116" s="289"/>
      <c r="I116" s="312"/>
      <c r="J116" s="30"/>
      <c r="K116" s="30"/>
      <c r="L116" s="30"/>
      <c r="M116" s="30"/>
      <c r="N116" s="30"/>
    </row>
    <row r="117" spans="1:14" ht="14.7" customHeight="1">
      <c r="A117" s="289">
        <v>102</v>
      </c>
      <c r="B117" s="289"/>
      <c r="C117" s="289"/>
      <c r="D117" s="313"/>
      <c r="E117" s="289"/>
      <c r="F117" s="289"/>
      <c r="G117" s="289"/>
      <c r="H117" s="289"/>
      <c r="I117" s="312"/>
      <c r="J117" s="30"/>
      <c r="K117" s="30"/>
      <c r="L117" s="30"/>
      <c r="M117" s="30"/>
      <c r="N117" s="30"/>
    </row>
    <row r="118" spans="1:14" ht="14.7" customHeight="1">
      <c r="A118" s="289">
        <v>103</v>
      </c>
      <c r="B118" s="289"/>
      <c r="C118" s="289"/>
      <c r="D118" s="313"/>
      <c r="E118" s="289"/>
      <c r="F118" s="289"/>
      <c r="G118" s="289"/>
      <c r="H118" s="289"/>
      <c r="I118" s="312"/>
      <c r="J118" s="30"/>
      <c r="K118" s="30"/>
      <c r="L118" s="30"/>
      <c r="M118" s="30"/>
      <c r="N118" s="30"/>
    </row>
    <row r="119" spans="1:14" ht="14.7" customHeight="1">
      <c r="A119" s="289">
        <v>104</v>
      </c>
      <c r="B119" s="289"/>
      <c r="C119" s="289"/>
      <c r="D119" s="313"/>
      <c r="E119" s="289"/>
      <c r="F119" s="289"/>
      <c r="G119" s="289"/>
      <c r="H119" s="289"/>
      <c r="I119" s="312"/>
      <c r="J119" s="30"/>
      <c r="K119" s="30"/>
      <c r="L119" s="30"/>
      <c r="M119" s="30"/>
      <c r="N119" s="30"/>
    </row>
    <row r="120" spans="1:14" ht="14.7" customHeight="1">
      <c r="A120" s="289">
        <v>105</v>
      </c>
      <c r="B120" s="289"/>
      <c r="C120" s="289"/>
      <c r="D120" s="313"/>
      <c r="E120" s="289"/>
      <c r="F120" s="289"/>
      <c r="G120" s="289"/>
      <c r="H120" s="289"/>
      <c r="I120" s="312"/>
      <c r="J120" s="30"/>
      <c r="K120" s="30"/>
      <c r="L120" s="30"/>
      <c r="M120" s="30"/>
      <c r="N120" s="30"/>
    </row>
    <row r="121" spans="1:14" ht="14.7" customHeight="1">
      <c r="A121" s="289">
        <v>106</v>
      </c>
      <c r="B121" s="289"/>
      <c r="C121" s="289"/>
      <c r="D121" s="313"/>
      <c r="E121" s="289"/>
      <c r="F121" s="289"/>
      <c r="G121" s="289"/>
      <c r="H121" s="289"/>
      <c r="I121" s="312"/>
      <c r="J121" s="30"/>
      <c r="K121" s="30"/>
      <c r="L121" s="30"/>
      <c r="M121" s="30"/>
      <c r="N121" s="30"/>
    </row>
    <row r="122" spans="1:14" ht="14.7" customHeight="1">
      <c r="A122" s="289">
        <v>107</v>
      </c>
      <c r="B122" s="289"/>
      <c r="C122" s="289"/>
      <c r="D122" s="313"/>
      <c r="E122" s="289"/>
      <c r="F122" s="289"/>
      <c r="G122" s="289"/>
      <c r="H122" s="289"/>
      <c r="I122" s="312"/>
      <c r="J122" s="30"/>
      <c r="K122" s="30"/>
      <c r="L122" s="30"/>
      <c r="M122" s="30"/>
      <c r="N122" s="30"/>
    </row>
    <row r="123" spans="1:14" ht="14.7" customHeight="1">
      <c r="A123" s="289">
        <v>108</v>
      </c>
      <c r="B123" s="289"/>
      <c r="C123" s="289"/>
      <c r="D123" s="313"/>
      <c r="E123" s="289"/>
      <c r="F123" s="289"/>
      <c r="G123" s="289"/>
      <c r="H123" s="289"/>
      <c r="I123" s="312"/>
      <c r="J123" s="30"/>
      <c r="K123" s="30"/>
      <c r="L123" s="30"/>
      <c r="M123" s="30"/>
      <c r="N123" s="30"/>
    </row>
    <row r="124" spans="1:14" ht="14.7" customHeight="1">
      <c r="A124" s="289">
        <v>109</v>
      </c>
      <c r="B124" s="289"/>
      <c r="C124" s="289"/>
      <c r="D124" s="313"/>
      <c r="E124" s="289"/>
      <c r="F124" s="289"/>
      <c r="G124" s="289"/>
      <c r="H124" s="289"/>
      <c r="I124" s="312"/>
      <c r="J124" s="30"/>
      <c r="K124" s="30"/>
      <c r="L124" s="30"/>
      <c r="M124" s="30"/>
      <c r="N124" s="30"/>
    </row>
    <row r="125" spans="1:14" ht="14.7" customHeight="1">
      <c r="A125" s="289">
        <v>110</v>
      </c>
      <c r="B125" s="289"/>
      <c r="C125" s="289"/>
      <c r="D125" s="313"/>
      <c r="E125" s="289"/>
      <c r="F125" s="289"/>
      <c r="G125" s="289"/>
      <c r="H125" s="289"/>
      <c r="I125" s="312"/>
      <c r="J125" s="30"/>
      <c r="K125" s="30"/>
      <c r="L125" s="30"/>
      <c r="M125" s="30"/>
      <c r="N125" s="30"/>
    </row>
    <row r="126" spans="1:14" ht="14.7" customHeight="1">
      <c r="A126" s="289">
        <v>111</v>
      </c>
      <c r="B126" s="289"/>
      <c r="C126" s="289"/>
      <c r="D126" s="313"/>
      <c r="E126" s="289"/>
      <c r="F126" s="289"/>
      <c r="G126" s="289"/>
      <c r="H126" s="289"/>
      <c r="I126" s="312"/>
      <c r="J126" s="30"/>
      <c r="K126" s="30"/>
      <c r="L126" s="30"/>
      <c r="M126" s="30"/>
      <c r="N126" s="30"/>
    </row>
    <row r="127" spans="1:14" ht="14.7" customHeight="1">
      <c r="A127" s="289">
        <v>112</v>
      </c>
      <c r="B127" s="289"/>
      <c r="C127" s="289"/>
      <c r="D127" s="313"/>
      <c r="E127" s="289"/>
      <c r="F127" s="289"/>
      <c r="G127" s="289"/>
      <c r="H127" s="289"/>
      <c r="I127" s="312"/>
      <c r="J127" s="30"/>
      <c r="K127" s="30"/>
      <c r="L127" s="30"/>
      <c r="M127" s="30"/>
      <c r="N127" s="30"/>
    </row>
    <row r="128" spans="1:14" ht="14.7" customHeight="1">
      <c r="A128" s="289">
        <v>113</v>
      </c>
      <c r="B128" s="289"/>
      <c r="C128" s="289"/>
      <c r="D128" s="313"/>
      <c r="E128" s="289"/>
      <c r="F128" s="289"/>
      <c r="G128" s="289"/>
      <c r="H128" s="289"/>
      <c r="I128" s="312"/>
      <c r="J128" s="30"/>
      <c r="K128" s="30"/>
      <c r="L128" s="30"/>
      <c r="M128" s="30"/>
      <c r="N128" s="30"/>
    </row>
    <row r="129" spans="1:14" ht="14.7" customHeight="1">
      <c r="A129" s="289">
        <v>114</v>
      </c>
      <c r="B129" s="289"/>
      <c r="C129" s="289"/>
      <c r="D129" s="313"/>
      <c r="E129" s="289"/>
      <c r="F129" s="289"/>
      <c r="G129" s="289"/>
      <c r="H129" s="289"/>
      <c r="I129" s="312"/>
      <c r="J129" s="30"/>
      <c r="K129" s="30"/>
      <c r="L129" s="30"/>
      <c r="M129" s="30"/>
      <c r="N129" s="30"/>
    </row>
    <row r="130" spans="1:14" ht="14.7" customHeight="1">
      <c r="A130" s="289">
        <v>115</v>
      </c>
      <c r="B130" s="289"/>
      <c r="C130" s="289"/>
      <c r="D130" s="313"/>
      <c r="E130" s="289"/>
      <c r="F130" s="289"/>
      <c r="G130" s="289"/>
      <c r="H130" s="289"/>
      <c r="I130" s="312"/>
      <c r="J130" s="30"/>
      <c r="K130" s="30"/>
      <c r="L130" s="30"/>
      <c r="M130" s="30"/>
      <c r="N130" s="30"/>
    </row>
    <row r="131" spans="1:14" ht="14.7" customHeight="1">
      <c r="A131" s="289">
        <v>116</v>
      </c>
      <c r="B131" s="289"/>
      <c r="C131" s="289"/>
      <c r="D131" s="313"/>
      <c r="E131" s="289"/>
      <c r="F131" s="289"/>
      <c r="G131" s="289"/>
      <c r="H131" s="289"/>
      <c r="I131" s="312"/>
      <c r="J131" s="30"/>
      <c r="K131" s="30"/>
      <c r="L131" s="30"/>
      <c r="M131" s="30"/>
      <c r="N131" s="30"/>
    </row>
    <row r="132" spans="1:14" ht="14.7" customHeight="1">
      <c r="A132" s="289">
        <v>117</v>
      </c>
      <c r="B132" s="289"/>
      <c r="C132" s="289"/>
      <c r="D132" s="313"/>
      <c r="E132" s="289"/>
      <c r="F132" s="289"/>
      <c r="G132" s="289"/>
      <c r="H132" s="289"/>
      <c r="I132" s="312"/>
      <c r="J132" s="30"/>
      <c r="K132" s="30"/>
      <c r="L132" s="30"/>
      <c r="M132" s="30"/>
      <c r="N132" s="30"/>
    </row>
    <row r="133" spans="1:14" ht="14.7" customHeight="1">
      <c r="A133" s="289">
        <v>118</v>
      </c>
      <c r="B133" s="289"/>
      <c r="C133" s="289"/>
      <c r="D133" s="313"/>
      <c r="E133" s="289"/>
      <c r="F133" s="289"/>
      <c r="G133" s="289"/>
      <c r="H133" s="289"/>
      <c r="I133" s="312"/>
      <c r="J133" s="30"/>
      <c r="K133" s="30"/>
      <c r="L133" s="30"/>
      <c r="M133" s="30"/>
      <c r="N133" s="30"/>
    </row>
    <row r="134" spans="1:14" ht="14.7" customHeight="1">
      <c r="A134" s="289">
        <v>119</v>
      </c>
      <c r="B134" s="289"/>
      <c r="C134" s="289"/>
      <c r="D134" s="313"/>
      <c r="E134" s="289"/>
      <c r="F134" s="289"/>
      <c r="G134" s="289"/>
      <c r="H134" s="289"/>
      <c r="I134" s="312"/>
      <c r="J134" s="30"/>
      <c r="K134" s="30"/>
      <c r="L134" s="30"/>
      <c r="M134" s="30"/>
      <c r="N134" s="30"/>
    </row>
    <row r="135" spans="1:14" ht="14.7" customHeight="1">
      <c r="A135" s="289">
        <v>120</v>
      </c>
      <c r="B135" s="289"/>
      <c r="C135" s="289"/>
      <c r="D135" s="313"/>
      <c r="E135" s="289"/>
      <c r="F135" s="289"/>
      <c r="G135" s="289"/>
      <c r="H135" s="289"/>
      <c r="I135" s="312"/>
      <c r="J135" s="30"/>
      <c r="K135" s="30"/>
      <c r="L135" s="30"/>
      <c r="M135" s="30"/>
      <c r="N135" s="30"/>
    </row>
    <row r="136" spans="1:14" ht="14.7" customHeight="1">
      <c r="A136" s="289">
        <v>121</v>
      </c>
      <c r="B136" s="289"/>
      <c r="C136" s="289"/>
      <c r="D136" s="313"/>
      <c r="E136" s="289"/>
      <c r="F136" s="289"/>
      <c r="G136" s="289"/>
      <c r="H136" s="289"/>
      <c r="I136" s="312"/>
      <c r="J136" s="30"/>
      <c r="K136" s="30"/>
      <c r="L136" s="30"/>
      <c r="M136" s="30"/>
      <c r="N136" s="30"/>
    </row>
    <row r="137" spans="1:14" ht="14.7" customHeight="1">
      <c r="A137" s="289">
        <v>122</v>
      </c>
      <c r="B137" s="289"/>
      <c r="C137" s="289"/>
      <c r="D137" s="313"/>
      <c r="E137" s="289"/>
      <c r="F137" s="289"/>
      <c r="G137" s="289"/>
      <c r="H137" s="289"/>
      <c r="I137" s="312"/>
      <c r="J137" s="30"/>
      <c r="K137" s="30"/>
      <c r="L137" s="30"/>
      <c r="M137" s="30"/>
      <c r="N137" s="30"/>
    </row>
    <row r="138" spans="1:14" ht="14.7" customHeight="1">
      <c r="A138" s="289">
        <v>123</v>
      </c>
      <c r="B138" s="289"/>
      <c r="C138" s="289"/>
      <c r="D138" s="313"/>
      <c r="E138" s="289"/>
      <c r="F138" s="289"/>
      <c r="G138" s="289"/>
      <c r="H138" s="289"/>
      <c r="I138" s="312"/>
      <c r="J138" s="30"/>
      <c r="K138" s="30"/>
      <c r="L138" s="30"/>
      <c r="M138" s="30"/>
      <c r="N138" s="30"/>
    </row>
    <row r="139" spans="1:14" ht="14.7" customHeight="1">
      <c r="A139" s="289">
        <v>124</v>
      </c>
      <c r="B139" s="289"/>
      <c r="C139" s="289"/>
      <c r="D139" s="313"/>
      <c r="E139" s="289"/>
      <c r="F139" s="289"/>
      <c r="G139" s="289"/>
      <c r="H139" s="289"/>
      <c r="I139" s="312"/>
      <c r="J139" s="30"/>
      <c r="K139" s="30"/>
      <c r="L139" s="30"/>
      <c r="M139" s="30"/>
      <c r="N139" s="30"/>
    </row>
    <row r="140" spans="1:14" ht="14.7" customHeight="1">
      <c r="A140" s="289">
        <v>125</v>
      </c>
      <c r="B140" s="289"/>
      <c r="C140" s="289"/>
      <c r="D140" s="313"/>
      <c r="E140" s="289"/>
      <c r="F140" s="289"/>
      <c r="G140" s="289"/>
      <c r="H140" s="289"/>
      <c r="I140" s="312"/>
      <c r="J140" s="30"/>
      <c r="K140" s="30"/>
      <c r="L140" s="30"/>
      <c r="M140" s="30"/>
      <c r="N140" s="30"/>
    </row>
    <row r="141" spans="1:14" ht="14.7" customHeight="1">
      <c r="A141" s="289">
        <v>126</v>
      </c>
      <c r="B141" s="289"/>
      <c r="C141" s="289"/>
      <c r="D141" s="313"/>
      <c r="E141" s="289"/>
      <c r="F141" s="289"/>
      <c r="G141" s="289"/>
      <c r="H141" s="289"/>
      <c r="I141" s="312"/>
      <c r="J141" s="30"/>
      <c r="K141" s="30"/>
      <c r="L141" s="30"/>
      <c r="M141" s="30"/>
      <c r="N141" s="30"/>
    </row>
    <row r="142" spans="1:14" ht="14.7" customHeight="1">
      <c r="A142" s="289">
        <v>127</v>
      </c>
      <c r="B142" s="289"/>
      <c r="C142" s="289"/>
      <c r="D142" s="313"/>
      <c r="E142" s="289"/>
      <c r="F142" s="289"/>
      <c r="G142" s="289"/>
      <c r="H142" s="289"/>
      <c r="I142" s="312"/>
      <c r="J142" s="30"/>
      <c r="K142" s="30"/>
      <c r="L142" s="30"/>
      <c r="M142" s="30"/>
      <c r="N142" s="30"/>
    </row>
    <row r="143" spans="1:14" ht="14.7" customHeight="1">
      <c r="A143" s="289">
        <v>128</v>
      </c>
      <c r="B143" s="289"/>
      <c r="C143" s="289"/>
      <c r="D143" s="313"/>
      <c r="E143" s="289"/>
      <c r="F143" s="289"/>
      <c r="G143" s="289"/>
      <c r="H143" s="289"/>
      <c r="I143" s="312"/>
      <c r="J143" s="30"/>
      <c r="K143" s="30"/>
      <c r="L143" s="30"/>
      <c r="M143" s="30"/>
      <c r="N143" s="30"/>
    </row>
    <row r="144" spans="1:14" ht="14.7" customHeight="1">
      <c r="A144" s="289">
        <v>129</v>
      </c>
      <c r="B144" s="289"/>
      <c r="C144" s="289"/>
      <c r="D144" s="313"/>
      <c r="E144" s="289"/>
      <c r="F144" s="289"/>
      <c r="G144" s="289"/>
      <c r="H144" s="289"/>
      <c r="I144" s="312"/>
      <c r="J144" s="30"/>
      <c r="K144" s="30"/>
      <c r="L144" s="30"/>
      <c r="M144" s="30"/>
      <c r="N144" s="30"/>
    </row>
    <row r="145" spans="1:14" ht="14.7" customHeight="1">
      <c r="A145" s="289">
        <v>130</v>
      </c>
      <c r="B145" s="289"/>
      <c r="C145" s="289"/>
      <c r="D145" s="313"/>
      <c r="E145" s="289"/>
      <c r="F145" s="289"/>
      <c r="G145" s="289"/>
      <c r="H145" s="289"/>
      <c r="I145" s="312"/>
      <c r="J145" s="30"/>
      <c r="K145" s="30"/>
      <c r="L145" s="30"/>
      <c r="M145" s="30"/>
      <c r="N145" s="30"/>
    </row>
    <row r="146" spans="1:14" ht="14.7" customHeight="1">
      <c r="A146" s="289">
        <v>131</v>
      </c>
      <c r="B146" s="289"/>
      <c r="C146" s="289"/>
      <c r="D146" s="313"/>
      <c r="E146" s="289"/>
      <c r="F146" s="289"/>
      <c r="G146" s="289"/>
      <c r="H146" s="289"/>
      <c r="I146" s="312"/>
      <c r="J146" s="30"/>
      <c r="K146" s="30"/>
      <c r="L146" s="30"/>
      <c r="M146" s="30"/>
      <c r="N146" s="30"/>
    </row>
    <row r="147" spans="1:14" ht="14.7" customHeight="1">
      <c r="A147" s="289">
        <v>132</v>
      </c>
      <c r="B147" s="289"/>
      <c r="C147" s="289"/>
      <c r="D147" s="313"/>
      <c r="E147" s="289"/>
      <c r="F147" s="289"/>
      <c r="G147" s="289"/>
      <c r="H147" s="289"/>
      <c r="I147" s="312"/>
      <c r="J147" s="30"/>
      <c r="K147" s="30"/>
      <c r="L147" s="30"/>
      <c r="M147" s="30"/>
      <c r="N147" s="30"/>
    </row>
    <row r="148" spans="1:14" ht="14.7" customHeight="1">
      <c r="A148" s="289">
        <v>133</v>
      </c>
      <c r="B148" s="289"/>
      <c r="C148" s="289"/>
      <c r="D148" s="313"/>
      <c r="E148" s="289"/>
      <c r="F148" s="289"/>
      <c r="G148" s="289"/>
      <c r="H148" s="289"/>
      <c r="I148" s="312"/>
      <c r="J148" s="30"/>
      <c r="K148" s="30"/>
      <c r="L148" s="30"/>
      <c r="M148" s="30"/>
      <c r="N148" s="30"/>
    </row>
    <row r="149" spans="1:14" ht="14.7" customHeight="1">
      <c r="A149" s="289">
        <v>134</v>
      </c>
      <c r="B149" s="289"/>
      <c r="C149" s="289"/>
      <c r="D149" s="313"/>
      <c r="E149" s="289"/>
      <c r="F149" s="289"/>
      <c r="G149" s="289"/>
      <c r="H149" s="289"/>
      <c r="I149" s="312"/>
      <c r="J149" s="30"/>
      <c r="K149" s="30"/>
      <c r="L149" s="30"/>
      <c r="M149" s="30"/>
      <c r="N149" s="30"/>
    </row>
    <row r="150" spans="1:14" ht="14.7" customHeight="1">
      <c r="A150" s="289">
        <v>135</v>
      </c>
      <c r="B150" s="289"/>
      <c r="C150" s="289"/>
      <c r="D150" s="313"/>
      <c r="E150" s="289"/>
      <c r="F150" s="289"/>
      <c r="G150" s="289"/>
      <c r="H150" s="289"/>
      <c r="I150" s="312"/>
      <c r="J150" s="30"/>
      <c r="K150" s="30"/>
      <c r="L150" s="30"/>
      <c r="M150" s="30"/>
      <c r="N150" s="30"/>
    </row>
    <row r="151" spans="1:14" ht="14.7" customHeight="1">
      <c r="A151" s="289">
        <v>136</v>
      </c>
      <c r="B151" s="289"/>
      <c r="C151" s="289"/>
      <c r="D151" s="313"/>
      <c r="E151" s="289"/>
      <c r="F151" s="289"/>
      <c r="G151" s="289"/>
      <c r="H151" s="289"/>
      <c r="I151" s="312"/>
      <c r="J151" s="30"/>
      <c r="K151" s="30"/>
      <c r="L151" s="30"/>
      <c r="M151" s="30"/>
      <c r="N151" s="30"/>
    </row>
    <row r="152" spans="1:14" ht="14.7" customHeight="1">
      <c r="A152" s="289">
        <v>137</v>
      </c>
      <c r="B152" s="289"/>
      <c r="C152" s="289"/>
      <c r="D152" s="313"/>
      <c r="E152" s="289"/>
      <c r="F152" s="289"/>
      <c r="G152" s="289"/>
      <c r="H152" s="289"/>
      <c r="I152" s="312"/>
      <c r="J152" s="30"/>
      <c r="K152" s="30"/>
      <c r="L152" s="30"/>
      <c r="M152" s="30"/>
      <c r="N152" s="30"/>
    </row>
    <row r="153" spans="1:14" ht="14.7" customHeight="1">
      <c r="A153" s="289">
        <v>138</v>
      </c>
      <c r="B153" s="289"/>
      <c r="C153" s="289"/>
      <c r="D153" s="313"/>
      <c r="E153" s="289"/>
      <c r="F153" s="289"/>
      <c r="G153" s="289"/>
      <c r="H153" s="289"/>
      <c r="I153" s="312"/>
      <c r="J153" s="30"/>
      <c r="K153" s="30"/>
      <c r="L153" s="30"/>
      <c r="M153" s="30"/>
      <c r="N153" s="30"/>
    </row>
    <row r="154" spans="1:14" ht="14.7" customHeight="1">
      <c r="A154" s="289">
        <v>139</v>
      </c>
      <c r="B154" s="289"/>
      <c r="C154" s="289"/>
      <c r="D154" s="313"/>
      <c r="E154" s="289"/>
      <c r="F154" s="289"/>
      <c r="G154" s="289"/>
      <c r="H154" s="289"/>
      <c r="I154" s="312"/>
      <c r="J154" s="30"/>
      <c r="K154" s="30"/>
      <c r="L154" s="30"/>
      <c r="M154" s="30"/>
      <c r="N154" s="30"/>
    </row>
    <row r="155" spans="1:14" ht="14.7" customHeight="1">
      <c r="A155" s="289">
        <v>140</v>
      </c>
      <c r="B155" s="289"/>
      <c r="C155" s="289"/>
      <c r="D155" s="313"/>
      <c r="E155" s="289"/>
      <c r="F155" s="289"/>
      <c r="G155" s="289"/>
      <c r="H155" s="289"/>
      <c r="I155" s="312"/>
      <c r="J155" s="30"/>
      <c r="K155" s="30"/>
      <c r="L155" s="30"/>
      <c r="M155" s="30"/>
      <c r="N155" s="30"/>
    </row>
    <row r="156" spans="1:14" ht="14.7" customHeight="1">
      <c r="A156" s="289">
        <v>141</v>
      </c>
      <c r="B156" s="289"/>
      <c r="C156" s="289"/>
      <c r="D156" s="313"/>
      <c r="E156" s="289"/>
      <c r="F156" s="289"/>
      <c r="G156" s="289"/>
      <c r="H156" s="289"/>
      <c r="I156" s="312"/>
      <c r="J156" s="30"/>
      <c r="K156" s="30"/>
      <c r="L156" s="30"/>
      <c r="M156" s="30"/>
      <c r="N156" s="30"/>
    </row>
    <row r="157" spans="1:14" ht="14.7" customHeight="1">
      <c r="A157" s="289">
        <v>142</v>
      </c>
      <c r="B157" s="289"/>
      <c r="C157" s="289"/>
      <c r="D157" s="313"/>
      <c r="E157" s="289"/>
      <c r="F157" s="289"/>
      <c r="G157" s="289"/>
      <c r="H157" s="289"/>
      <c r="I157" s="312"/>
      <c r="J157" s="30"/>
      <c r="K157" s="30"/>
      <c r="L157" s="30"/>
      <c r="M157" s="30"/>
      <c r="N157" s="30"/>
    </row>
    <row r="158" spans="1:14" ht="14.7" customHeight="1">
      <c r="A158" s="289">
        <v>143</v>
      </c>
      <c r="B158" s="289"/>
      <c r="C158" s="289"/>
      <c r="D158" s="313"/>
      <c r="E158" s="289"/>
      <c r="F158" s="289"/>
      <c r="G158" s="289"/>
      <c r="H158" s="289"/>
      <c r="I158" s="312"/>
      <c r="J158" s="30"/>
      <c r="K158" s="30"/>
      <c r="L158" s="30"/>
      <c r="M158" s="30"/>
      <c r="N158" s="30"/>
    </row>
    <row r="159" spans="1:14" ht="14.7" customHeight="1">
      <c r="A159" s="289">
        <v>144</v>
      </c>
      <c r="B159" s="289"/>
      <c r="C159" s="289"/>
      <c r="D159" s="313"/>
      <c r="E159" s="289"/>
      <c r="F159" s="289"/>
      <c r="G159" s="289"/>
      <c r="H159" s="289"/>
      <c r="I159" s="312"/>
      <c r="J159" s="30"/>
      <c r="K159" s="30"/>
      <c r="L159" s="30"/>
      <c r="M159" s="30"/>
      <c r="N159" s="30"/>
    </row>
    <row r="160" spans="1:14" ht="14.7" customHeight="1">
      <c r="A160" s="289">
        <v>145</v>
      </c>
      <c r="B160" s="289"/>
      <c r="C160" s="289"/>
      <c r="D160" s="313"/>
      <c r="E160" s="289"/>
      <c r="F160" s="289"/>
      <c r="G160" s="289"/>
      <c r="H160" s="289"/>
      <c r="I160" s="312"/>
      <c r="J160" s="30"/>
      <c r="K160" s="30"/>
      <c r="L160" s="30"/>
      <c r="M160" s="30"/>
      <c r="N160" s="30"/>
    </row>
    <row r="161" spans="1:14" ht="14.7" customHeight="1">
      <c r="A161" s="289">
        <v>146</v>
      </c>
      <c r="B161" s="289"/>
      <c r="C161" s="289"/>
      <c r="D161" s="313"/>
      <c r="E161" s="289"/>
      <c r="F161" s="289"/>
      <c r="G161" s="289"/>
      <c r="H161" s="289"/>
      <c r="I161" s="312"/>
      <c r="J161" s="30"/>
      <c r="K161" s="30"/>
      <c r="L161" s="30"/>
      <c r="M161" s="30"/>
      <c r="N161" s="30"/>
    </row>
    <row r="162" spans="1:14" ht="14.7" customHeight="1">
      <c r="A162" s="289">
        <v>147</v>
      </c>
      <c r="B162" s="289"/>
      <c r="C162" s="289"/>
      <c r="D162" s="313"/>
      <c r="E162" s="289"/>
      <c r="F162" s="289"/>
      <c r="G162" s="289"/>
      <c r="H162" s="289"/>
      <c r="I162" s="312"/>
      <c r="J162" s="30"/>
      <c r="K162" s="30"/>
      <c r="L162" s="30"/>
      <c r="M162" s="30"/>
      <c r="N162" s="30"/>
    </row>
    <row r="163" spans="1:14" ht="14.7" customHeight="1">
      <c r="A163" s="289">
        <v>148</v>
      </c>
      <c r="B163" s="289"/>
      <c r="C163" s="289"/>
      <c r="D163" s="313"/>
      <c r="E163" s="289"/>
      <c r="F163" s="289"/>
      <c r="G163" s="289"/>
      <c r="H163" s="289"/>
      <c r="I163" s="312"/>
      <c r="J163" s="30"/>
      <c r="K163" s="30"/>
      <c r="L163" s="30"/>
      <c r="M163" s="30"/>
      <c r="N163" s="30"/>
    </row>
    <row r="164" spans="1:14" ht="14.7" customHeight="1">
      <c r="A164" s="289">
        <v>149</v>
      </c>
      <c r="B164" s="289"/>
      <c r="C164" s="289"/>
      <c r="D164" s="313"/>
      <c r="E164" s="289"/>
      <c r="F164" s="289"/>
      <c r="G164" s="289"/>
      <c r="H164" s="289"/>
      <c r="I164" s="312"/>
      <c r="J164" s="30"/>
      <c r="K164" s="30"/>
      <c r="L164" s="30"/>
      <c r="M164" s="30"/>
      <c r="N164" s="30"/>
    </row>
    <row r="165" spans="1:14" ht="14.7" customHeight="1">
      <c r="A165" s="289">
        <v>150</v>
      </c>
      <c r="B165" s="289"/>
      <c r="C165" s="289"/>
      <c r="D165" s="313"/>
      <c r="E165" s="289"/>
      <c r="F165" s="289"/>
      <c r="G165" s="289"/>
      <c r="H165" s="289"/>
      <c r="I165" s="312"/>
      <c r="J165" s="30"/>
      <c r="K165" s="30"/>
      <c r="L165" s="30"/>
      <c r="M165" s="30"/>
      <c r="N165" s="30"/>
    </row>
    <row r="166" spans="1:14" ht="14.7" customHeight="1">
      <c r="A166" s="289">
        <v>151</v>
      </c>
      <c r="B166" s="289"/>
      <c r="C166" s="289"/>
      <c r="D166" s="313"/>
      <c r="E166" s="289"/>
      <c r="F166" s="289"/>
      <c r="G166" s="289"/>
      <c r="H166" s="289"/>
      <c r="I166" s="312"/>
      <c r="J166" s="30"/>
      <c r="K166" s="30"/>
      <c r="L166" s="30"/>
      <c r="M166" s="30"/>
      <c r="N166" s="30"/>
    </row>
    <row r="167" spans="1:14" ht="14.7" customHeight="1">
      <c r="A167" s="289">
        <v>152</v>
      </c>
      <c r="B167" s="289"/>
      <c r="C167" s="289"/>
      <c r="D167" s="313"/>
      <c r="E167" s="289"/>
      <c r="F167" s="289"/>
      <c r="G167" s="289"/>
      <c r="H167" s="289"/>
      <c r="I167" s="312"/>
      <c r="J167" s="30"/>
      <c r="K167" s="30"/>
      <c r="L167" s="30"/>
      <c r="M167" s="30"/>
      <c r="N167" s="30"/>
    </row>
    <row r="168" spans="1:14" ht="14.7" customHeight="1">
      <c r="A168" s="289">
        <v>153</v>
      </c>
      <c r="B168" s="289"/>
      <c r="C168" s="289"/>
      <c r="D168" s="313"/>
      <c r="E168" s="289"/>
      <c r="F168" s="289"/>
      <c r="G168" s="289"/>
      <c r="H168" s="289"/>
      <c r="I168" s="312"/>
      <c r="J168" s="30"/>
      <c r="K168" s="30"/>
      <c r="L168" s="30"/>
      <c r="M168" s="30"/>
      <c r="N168" s="30"/>
    </row>
    <row r="169" spans="1:14" ht="14.7" customHeight="1">
      <c r="A169" s="289">
        <v>154</v>
      </c>
      <c r="B169" s="289"/>
      <c r="C169" s="289"/>
      <c r="D169" s="313"/>
      <c r="E169" s="289"/>
      <c r="F169" s="289"/>
      <c r="G169" s="289"/>
      <c r="H169" s="289"/>
      <c r="I169" s="312"/>
      <c r="J169" s="30"/>
      <c r="K169" s="30"/>
      <c r="L169" s="30"/>
      <c r="M169" s="30"/>
      <c r="N169" s="30"/>
    </row>
    <row r="170" spans="1:14" ht="14.7" customHeight="1">
      <c r="A170" s="289">
        <v>155</v>
      </c>
      <c r="B170" s="289"/>
      <c r="C170" s="289"/>
      <c r="D170" s="313"/>
      <c r="E170" s="289"/>
      <c r="F170" s="289"/>
      <c r="G170" s="289"/>
      <c r="H170" s="289"/>
      <c r="I170" s="312"/>
      <c r="J170" s="30"/>
      <c r="K170" s="30"/>
      <c r="L170" s="30"/>
      <c r="M170" s="30"/>
      <c r="N170" s="30"/>
    </row>
    <row r="171" spans="1:14" ht="14.7" customHeight="1">
      <c r="A171" s="289">
        <v>156</v>
      </c>
      <c r="B171" s="289"/>
      <c r="C171" s="289"/>
      <c r="D171" s="313"/>
      <c r="E171" s="289"/>
      <c r="F171" s="289"/>
      <c r="G171" s="289"/>
      <c r="H171" s="289"/>
      <c r="I171" s="312"/>
      <c r="J171" s="30"/>
      <c r="K171" s="30"/>
      <c r="L171" s="30"/>
      <c r="M171" s="30"/>
      <c r="N171" s="30"/>
    </row>
    <row r="172" spans="1:14" ht="14.7" customHeight="1">
      <c r="A172" s="289">
        <v>157</v>
      </c>
      <c r="B172" s="289"/>
      <c r="C172" s="289"/>
      <c r="D172" s="313"/>
      <c r="E172" s="289"/>
      <c r="F172" s="289"/>
      <c r="G172" s="289"/>
      <c r="H172" s="289"/>
      <c r="I172" s="312"/>
      <c r="J172" s="30"/>
      <c r="K172" s="30"/>
      <c r="L172" s="30"/>
      <c r="M172" s="30"/>
      <c r="N172" s="30"/>
    </row>
    <row r="173" spans="1:14" ht="14.7" customHeight="1">
      <c r="A173" s="289">
        <v>158</v>
      </c>
      <c r="B173" s="289"/>
      <c r="C173" s="289"/>
      <c r="D173" s="313"/>
      <c r="E173" s="289"/>
      <c r="F173" s="289"/>
      <c r="G173" s="289"/>
      <c r="H173" s="289"/>
      <c r="I173" s="312"/>
      <c r="J173" s="30"/>
      <c r="K173" s="30"/>
      <c r="L173" s="30"/>
      <c r="M173" s="30"/>
      <c r="N173" s="30"/>
    </row>
    <row r="174" spans="1:14" ht="14.7" customHeight="1">
      <c r="A174" s="289">
        <v>159</v>
      </c>
      <c r="B174" s="289"/>
      <c r="C174" s="289"/>
      <c r="D174" s="313"/>
      <c r="E174" s="289"/>
      <c r="F174" s="289"/>
      <c r="G174" s="289"/>
      <c r="H174" s="289"/>
      <c r="I174" s="312"/>
      <c r="J174" s="30"/>
      <c r="K174" s="30"/>
      <c r="L174" s="30"/>
      <c r="M174" s="30"/>
      <c r="N174" s="30"/>
    </row>
    <row r="175" spans="1:14" ht="14.7" customHeight="1">
      <c r="A175" s="289">
        <v>160</v>
      </c>
      <c r="B175" s="289"/>
      <c r="C175" s="289"/>
      <c r="D175" s="313"/>
      <c r="E175" s="289"/>
      <c r="F175" s="289"/>
      <c r="G175" s="289"/>
      <c r="H175" s="289"/>
      <c r="I175" s="312"/>
      <c r="J175" s="30"/>
      <c r="K175" s="30"/>
      <c r="L175" s="30"/>
      <c r="M175" s="30"/>
      <c r="N175" s="30"/>
    </row>
    <row r="176" spans="1:14" ht="14.7" customHeight="1">
      <c r="A176" s="289">
        <v>161</v>
      </c>
      <c r="B176" s="289"/>
      <c r="C176" s="289"/>
      <c r="D176" s="313"/>
      <c r="E176" s="289"/>
      <c r="F176" s="289"/>
      <c r="G176" s="289"/>
      <c r="H176" s="289"/>
      <c r="I176" s="312"/>
      <c r="J176" s="30"/>
      <c r="K176" s="30"/>
      <c r="L176" s="30"/>
      <c r="M176" s="30"/>
      <c r="N176" s="30"/>
    </row>
    <row r="177" spans="1:14" ht="14.7" customHeight="1">
      <c r="A177" s="289">
        <v>162</v>
      </c>
      <c r="B177" s="289"/>
      <c r="C177" s="289"/>
      <c r="D177" s="313"/>
      <c r="E177" s="289"/>
      <c r="F177" s="289"/>
      <c r="G177" s="289"/>
      <c r="H177" s="289"/>
      <c r="I177" s="312"/>
      <c r="J177" s="30"/>
      <c r="K177" s="30"/>
      <c r="L177" s="30"/>
      <c r="M177" s="30"/>
      <c r="N177" s="30"/>
    </row>
    <row r="178" spans="1:14" ht="14.7" customHeight="1">
      <c r="A178" s="289">
        <v>163</v>
      </c>
      <c r="B178" s="289"/>
      <c r="C178" s="289"/>
      <c r="D178" s="313"/>
      <c r="E178" s="289"/>
      <c r="F178" s="289"/>
      <c r="G178" s="289"/>
      <c r="H178" s="289"/>
      <c r="I178" s="312"/>
      <c r="J178" s="30"/>
      <c r="K178" s="30"/>
      <c r="L178" s="30"/>
      <c r="M178" s="30"/>
      <c r="N178" s="30"/>
    </row>
    <row r="179" spans="1:14" ht="14.7" customHeight="1">
      <c r="A179" s="289">
        <v>164</v>
      </c>
      <c r="B179" s="289"/>
      <c r="C179" s="289"/>
      <c r="D179" s="313"/>
      <c r="E179" s="289"/>
      <c r="F179" s="289"/>
      <c r="G179" s="289"/>
      <c r="H179" s="289"/>
      <c r="I179" s="312"/>
      <c r="J179" s="30"/>
      <c r="K179" s="30"/>
      <c r="L179" s="30"/>
      <c r="M179" s="30"/>
      <c r="N179" s="30"/>
    </row>
    <row r="180" spans="1:14" ht="14.7" customHeight="1">
      <c r="A180" s="289">
        <v>165</v>
      </c>
      <c r="B180" s="289"/>
      <c r="C180" s="289"/>
      <c r="D180" s="313"/>
      <c r="E180" s="289"/>
      <c r="F180" s="289"/>
      <c r="G180" s="289"/>
      <c r="H180" s="289"/>
      <c r="I180" s="312"/>
      <c r="J180" s="30"/>
      <c r="K180" s="30"/>
      <c r="L180" s="30"/>
      <c r="M180" s="30"/>
      <c r="N180" s="30"/>
    </row>
    <row r="181" spans="1:14" ht="14.7" customHeight="1">
      <c r="A181" s="289">
        <v>166</v>
      </c>
      <c r="B181" s="289"/>
      <c r="C181" s="289"/>
      <c r="D181" s="313"/>
      <c r="E181" s="289"/>
      <c r="F181" s="289"/>
      <c r="G181" s="289"/>
      <c r="H181" s="289"/>
      <c r="I181" s="312"/>
      <c r="J181" s="30"/>
      <c r="K181" s="30"/>
      <c r="L181" s="30"/>
      <c r="M181" s="30"/>
      <c r="N181" s="30"/>
    </row>
    <row r="182" spans="1:14" ht="14.7" customHeight="1">
      <c r="A182" s="289">
        <v>167</v>
      </c>
      <c r="B182" s="289"/>
      <c r="C182" s="289"/>
      <c r="D182" s="313"/>
      <c r="E182" s="289"/>
      <c r="F182" s="289"/>
      <c r="G182" s="289"/>
      <c r="H182" s="289"/>
      <c r="I182" s="312"/>
      <c r="J182" s="30"/>
      <c r="K182" s="30"/>
      <c r="L182" s="30"/>
      <c r="M182" s="30"/>
      <c r="N182" s="30"/>
    </row>
    <row r="183" spans="1:14" ht="14.7" customHeight="1">
      <c r="A183" s="289">
        <v>168</v>
      </c>
      <c r="B183" s="289"/>
      <c r="C183" s="289"/>
      <c r="D183" s="313"/>
      <c r="E183" s="289"/>
      <c r="F183" s="289"/>
      <c r="G183" s="289"/>
      <c r="H183" s="289"/>
      <c r="I183" s="312"/>
      <c r="J183" s="30"/>
      <c r="K183" s="30"/>
      <c r="L183" s="30"/>
      <c r="M183" s="30"/>
      <c r="N183" s="30"/>
    </row>
    <row r="184" spans="1:14" ht="14.7" customHeight="1">
      <c r="A184" s="289">
        <v>169</v>
      </c>
      <c r="B184" s="289"/>
      <c r="C184" s="289"/>
      <c r="D184" s="313"/>
      <c r="E184" s="289"/>
      <c r="F184" s="289"/>
      <c r="G184" s="289"/>
      <c r="H184" s="289"/>
      <c r="I184" s="312"/>
      <c r="J184" s="30"/>
      <c r="K184" s="30"/>
      <c r="L184" s="30"/>
      <c r="M184" s="30"/>
      <c r="N184" s="30"/>
    </row>
    <row r="185" spans="1:14" ht="14.7" customHeight="1">
      <c r="A185" s="289">
        <v>170</v>
      </c>
      <c r="B185" s="289"/>
      <c r="C185" s="289"/>
      <c r="D185" s="313"/>
      <c r="E185" s="289"/>
      <c r="F185" s="289"/>
      <c r="G185" s="289"/>
      <c r="H185" s="289"/>
      <c r="I185" s="312"/>
      <c r="J185" s="30"/>
      <c r="K185" s="30"/>
      <c r="L185" s="30"/>
      <c r="M185" s="30"/>
      <c r="N185" s="30"/>
    </row>
    <row r="186" spans="1:14" ht="14.7" customHeight="1">
      <c r="A186" s="289">
        <v>171</v>
      </c>
      <c r="B186" s="289"/>
      <c r="C186" s="289"/>
      <c r="D186" s="313"/>
      <c r="E186" s="289"/>
      <c r="F186" s="289"/>
      <c r="G186" s="289"/>
      <c r="H186" s="289"/>
      <c r="I186" s="312"/>
      <c r="J186" s="30"/>
      <c r="K186" s="30"/>
      <c r="L186" s="30"/>
      <c r="M186" s="30"/>
      <c r="N186" s="30"/>
    </row>
    <row r="187" spans="1:14" ht="14.7" customHeight="1">
      <c r="A187" s="289">
        <v>172</v>
      </c>
      <c r="B187" s="289"/>
      <c r="C187" s="289"/>
      <c r="D187" s="313"/>
      <c r="E187" s="289"/>
      <c r="F187" s="289"/>
      <c r="G187" s="289"/>
      <c r="H187" s="289"/>
      <c r="I187" s="312"/>
      <c r="J187" s="30"/>
      <c r="K187" s="30"/>
      <c r="L187" s="30"/>
      <c r="M187" s="30"/>
      <c r="N187" s="30"/>
    </row>
    <row r="188" spans="1:14" ht="14.7" customHeight="1">
      <c r="A188" s="289">
        <v>173</v>
      </c>
      <c r="B188" s="289"/>
      <c r="C188" s="289"/>
      <c r="D188" s="313"/>
      <c r="E188" s="289"/>
      <c r="F188" s="289"/>
      <c r="G188" s="289"/>
      <c r="H188" s="289"/>
      <c r="I188" s="312"/>
      <c r="J188" s="30"/>
      <c r="K188" s="30"/>
      <c r="L188" s="30"/>
      <c r="M188" s="30"/>
      <c r="N188" s="30"/>
    </row>
    <row r="189" spans="1:14" ht="14.7" customHeight="1">
      <c r="A189" s="289">
        <v>174</v>
      </c>
      <c r="B189" s="289"/>
      <c r="C189" s="289"/>
      <c r="D189" s="313"/>
      <c r="E189" s="289"/>
      <c r="F189" s="289"/>
      <c r="G189" s="289"/>
      <c r="H189" s="289"/>
      <c r="I189" s="312"/>
      <c r="J189" s="30"/>
      <c r="K189" s="30"/>
      <c r="L189" s="30"/>
      <c r="M189" s="30"/>
      <c r="N189" s="30"/>
    </row>
    <row r="190" spans="1:14" ht="14.7" customHeight="1">
      <c r="A190" s="289">
        <v>175</v>
      </c>
      <c r="B190" s="289"/>
      <c r="C190" s="289"/>
      <c r="D190" s="313"/>
      <c r="E190" s="289"/>
      <c r="F190" s="289"/>
      <c r="G190" s="289"/>
      <c r="H190" s="289"/>
      <c r="I190" s="312"/>
      <c r="J190" s="30"/>
      <c r="K190" s="30"/>
      <c r="L190" s="30"/>
      <c r="M190" s="30"/>
      <c r="N190" s="30"/>
    </row>
    <row r="191" spans="1:14" ht="14.7" customHeight="1">
      <c r="A191" s="289">
        <v>176</v>
      </c>
      <c r="B191" s="289"/>
      <c r="C191" s="289"/>
      <c r="D191" s="313"/>
      <c r="E191" s="289"/>
      <c r="F191" s="289"/>
      <c r="G191" s="289"/>
      <c r="H191" s="289"/>
      <c r="I191" s="312"/>
      <c r="J191" s="30"/>
      <c r="K191" s="30"/>
      <c r="L191" s="30"/>
      <c r="M191" s="30"/>
      <c r="N191" s="30"/>
    </row>
    <row r="192" spans="1:14" ht="14.7" customHeight="1">
      <c r="A192" s="289">
        <v>177</v>
      </c>
      <c r="B192" s="289"/>
      <c r="C192" s="289"/>
      <c r="D192" s="313"/>
      <c r="E192" s="289"/>
      <c r="F192" s="289"/>
      <c r="G192" s="289"/>
      <c r="H192" s="289"/>
      <c r="I192" s="312"/>
      <c r="J192" s="30"/>
      <c r="K192" s="30"/>
      <c r="L192" s="30"/>
      <c r="M192" s="30"/>
      <c r="N192" s="30"/>
    </row>
    <row r="193" spans="1:14" ht="14.7" customHeight="1">
      <c r="A193" s="289">
        <v>178</v>
      </c>
      <c r="B193" s="289"/>
      <c r="C193" s="289"/>
      <c r="D193" s="313"/>
      <c r="E193" s="289"/>
      <c r="F193" s="289"/>
      <c r="G193" s="289"/>
      <c r="H193" s="289"/>
      <c r="I193" s="312"/>
      <c r="J193" s="30"/>
      <c r="K193" s="30"/>
      <c r="L193" s="30"/>
      <c r="M193" s="30"/>
      <c r="N193" s="30"/>
    </row>
    <row r="194" spans="1:14" ht="14.7" customHeight="1">
      <c r="A194" s="289">
        <v>179</v>
      </c>
      <c r="B194" s="289"/>
      <c r="C194" s="289"/>
      <c r="D194" s="313"/>
      <c r="E194" s="289"/>
      <c r="F194" s="289"/>
      <c r="G194" s="289"/>
      <c r="H194" s="289"/>
      <c r="I194" s="312"/>
      <c r="J194" s="30"/>
      <c r="K194" s="30"/>
      <c r="L194" s="30"/>
      <c r="M194" s="30"/>
      <c r="N194" s="30"/>
    </row>
    <row r="195" spans="1:14" ht="14.7" customHeight="1">
      <c r="A195" s="289">
        <v>180</v>
      </c>
      <c r="B195" s="289"/>
      <c r="C195" s="289"/>
      <c r="D195" s="313"/>
      <c r="E195" s="289"/>
      <c r="F195" s="289"/>
      <c r="G195" s="289"/>
      <c r="H195" s="289"/>
      <c r="I195" s="312"/>
      <c r="J195" s="30"/>
      <c r="K195" s="30"/>
      <c r="L195" s="30"/>
      <c r="M195" s="30"/>
      <c r="N195" s="30"/>
    </row>
    <row r="196" spans="1:14" ht="14.7" customHeight="1">
      <c r="A196" s="289">
        <v>181</v>
      </c>
      <c r="B196" s="289"/>
      <c r="C196" s="289"/>
      <c r="D196" s="313"/>
      <c r="E196" s="289"/>
      <c r="F196" s="289"/>
      <c r="G196" s="289"/>
      <c r="H196" s="289"/>
      <c r="I196" s="312"/>
      <c r="J196" s="30"/>
      <c r="K196" s="30"/>
      <c r="L196" s="30"/>
      <c r="M196" s="30"/>
      <c r="N196" s="30"/>
    </row>
    <row r="197" spans="1:14" ht="14.7" customHeight="1">
      <c r="A197" s="289">
        <v>182</v>
      </c>
      <c r="B197" s="289"/>
      <c r="C197" s="289"/>
      <c r="D197" s="313"/>
      <c r="E197" s="289"/>
      <c r="F197" s="289"/>
      <c r="G197" s="289"/>
      <c r="H197" s="289"/>
      <c r="I197" s="312"/>
      <c r="J197" s="30"/>
      <c r="K197" s="30"/>
      <c r="L197" s="30"/>
      <c r="M197" s="30"/>
      <c r="N197" s="30"/>
    </row>
    <row r="198" spans="1:14" ht="14.7" customHeight="1">
      <c r="A198" s="289">
        <v>183</v>
      </c>
      <c r="B198" s="289"/>
      <c r="C198" s="289"/>
      <c r="D198" s="313"/>
      <c r="E198" s="289"/>
      <c r="F198" s="289"/>
      <c r="G198" s="289"/>
      <c r="H198" s="289"/>
      <c r="I198" s="312"/>
      <c r="J198" s="30"/>
      <c r="K198" s="30"/>
      <c r="L198" s="30"/>
      <c r="M198" s="30"/>
      <c r="N198" s="30"/>
    </row>
    <row r="199" spans="1:14" ht="14.7" customHeight="1">
      <c r="A199" s="289">
        <v>184</v>
      </c>
      <c r="B199" s="289"/>
      <c r="C199" s="289"/>
      <c r="D199" s="313"/>
      <c r="E199" s="289"/>
      <c r="F199" s="289"/>
      <c r="G199" s="289"/>
      <c r="H199" s="289"/>
      <c r="I199" s="312"/>
      <c r="J199" s="30"/>
      <c r="K199" s="30"/>
      <c r="L199" s="30"/>
      <c r="M199" s="30"/>
      <c r="N199" s="30"/>
    </row>
    <row r="200" spans="1:14" ht="14.7" customHeight="1">
      <c r="A200" s="289">
        <v>185</v>
      </c>
      <c r="B200" s="289"/>
      <c r="C200" s="289"/>
      <c r="D200" s="313"/>
      <c r="E200" s="289"/>
      <c r="F200" s="289"/>
      <c r="G200" s="289"/>
      <c r="H200" s="289"/>
      <c r="I200" s="312"/>
      <c r="J200" s="30"/>
      <c r="K200" s="30"/>
      <c r="L200" s="30"/>
      <c r="M200" s="30"/>
      <c r="N200" s="30"/>
    </row>
    <row r="201" spans="1:14" ht="14.7" customHeight="1">
      <c r="A201" s="289">
        <v>186</v>
      </c>
      <c r="B201" s="289"/>
      <c r="C201" s="289"/>
      <c r="D201" s="313"/>
      <c r="E201" s="289"/>
      <c r="F201" s="289"/>
      <c r="G201" s="289"/>
      <c r="H201" s="289"/>
      <c r="I201" s="312"/>
      <c r="J201" s="30"/>
      <c r="K201" s="30"/>
      <c r="L201" s="30"/>
      <c r="M201" s="30"/>
      <c r="N201" s="30"/>
    </row>
    <row r="202" spans="1:14" ht="14.7" customHeight="1">
      <c r="A202" s="289">
        <v>187</v>
      </c>
      <c r="B202" s="289"/>
      <c r="C202" s="289"/>
      <c r="D202" s="313"/>
      <c r="E202" s="289"/>
      <c r="F202" s="289"/>
      <c r="G202" s="289"/>
      <c r="H202" s="289"/>
      <c r="I202" s="312"/>
      <c r="J202" s="30"/>
      <c r="K202" s="30"/>
      <c r="L202" s="30"/>
      <c r="M202" s="30"/>
      <c r="N202" s="30"/>
    </row>
    <row r="203" spans="1:14" ht="14.7" customHeight="1">
      <c r="A203" s="289">
        <v>188</v>
      </c>
      <c r="B203" s="289"/>
      <c r="C203" s="289"/>
      <c r="D203" s="313"/>
      <c r="E203" s="289"/>
      <c r="F203" s="289"/>
      <c r="G203" s="289"/>
      <c r="H203" s="289"/>
      <c r="I203" s="312"/>
      <c r="J203" s="30"/>
      <c r="K203" s="30"/>
      <c r="L203" s="30"/>
      <c r="M203" s="30"/>
      <c r="N203" s="30"/>
    </row>
    <row r="204" spans="1:14" ht="14.7" customHeight="1">
      <c r="A204" s="289">
        <v>189</v>
      </c>
      <c r="B204" s="289"/>
      <c r="C204" s="289"/>
      <c r="D204" s="313"/>
      <c r="E204" s="289"/>
      <c r="F204" s="289"/>
      <c r="G204" s="289"/>
      <c r="H204" s="289"/>
      <c r="I204" s="312"/>
      <c r="J204" s="30"/>
      <c r="K204" s="30"/>
      <c r="L204" s="30"/>
      <c r="M204" s="30"/>
      <c r="N204" s="30"/>
    </row>
    <row r="205" spans="1:14" ht="14.7" customHeight="1">
      <c r="A205" s="289">
        <v>190</v>
      </c>
      <c r="B205" s="289"/>
      <c r="C205" s="289"/>
      <c r="D205" s="313"/>
      <c r="E205" s="289"/>
      <c r="F205" s="289"/>
      <c r="G205" s="289"/>
      <c r="H205" s="289"/>
      <c r="I205" s="312"/>
      <c r="J205" s="30"/>
      <c r="K205" s="30"/>
      <c r="L205" s="30"/>
      <c r="M205" s="30"/>
      <c r="N205" s="30"/>
    </row>
    <row r="206" spans="1:14" ht="14.7" customHeight="1">
      <c r="A206" s="289">
        <v>191</v>
      </c>
      <c r="B206" s="289"/>
      <c r="C206" s="289"/>
      <c r="D206" s="313"/>
      <c r="E206" s="289"/>
      <c r="F206" s="289"/>
      <c r="G206" s="289"/>
      <c r="H206" s="289"/>
      <c r="I206" s="312"/>
      <c r="J206" s="30"/>
      <c r="K206" s="30"/>
      <c r="L206" s="30"/>
      <c r="M206" s="30"/>
      <c r="N206" s="30"/>
    </row>
    <row r="207" spans="1:14" ht="14.7" customHeight="1">
      <c r="A207" s="289">
        <v>192</v>
      </c>
      <c r="B207" s="289"/>
      <c r="C207" s="289"/>
      <c r="D207" s="313"/>
      <c r="E207" s="289"/>
      <c r="F207" s="289"/>
      <c r="G207" s="289"/>
      <c r="H207" s="289"/>
      <c r="I207" s="312"/>
      <c r="J207" s="30"/>
      <c r="K207" s="30"/>
      <c r="L207" s="30"/>
      <c r="M207" s="30"/>
      <c r="N207" s="30"/>
    </row>
    <row r="208" spans="1:14" ht="14.7" customHeight="1">
      <c r="A208" s="289">
        <v>193</v>
      </c>
      <c r="B208" s="289"/>
      <c r="C208" s="289"/>
      <c r="D208" s="313"/>
      <c r="E208" s="289"/>
      <c r="F208" s="289"/>
      <c r="G208" s="289"/>
      <c r="H208" s="289"/>
      <c r="I208" s="312"/>
      <c r="J208" s="30"/>
      <c r="K208" s="30"/>
      <c r="L208" s="30"/>
      <c r="M208" s="30"/>
      <c r="N208" s="30"/>
    </row>
    <row r="209" spans="1:14" ht="14.7" customHeight="1">
      <c r="A209" s="289">
        <v>194</v>
      </c>
      <c r="B209" s="289"/>
      <c r="C209" s="289"/>
      <c r="D209" s="313"/>
      <c r="E209" s="289"/>
      <c r="F209" s="289"/>
      <c r="G209" s="289"/>
      <c r="H209" s="289"/>
      <c r="I209" s="312"/>
      <c r="J209" s="30"/>
      <c r="K209" s="30"/>
      <c r="L209" s="30"/>
      <c r="M209" s="30"/>
      <c r="N209" s="30"/>
    </row>
    <row r="210" spans="1:14" ht="14.7" customHeight="1">
      <c r="A210" s="289">
        <v>195</v>
      </c>
      <c r="B210" s="289"/>
      <c r="C210" s="289"/>
      <c r="D210" s="313"/>
      <c r="E210" s="289"/>
      <c r="F210" s="289"/>
      <c r="G210" s="289"/>
      <c r="H210" s="289"/>
      <c r="I210" s="312"/>
      <c r="J210" s="30"/>
      <c r="K210" s="30"/>
      <c r="L210" s="30"/>
      <c r="M210" s="30"/>
      <c r="N210" s="30"/>
    </row>
    <row r="211" spans="1:14" ht="14.7" customHeight="1">
      <c r="A211" s="289">
        <v>196</v>
      </c>
      <c r="B211" s="289"/>
      <c r="C211" s="289"/>
      <c r="D211" s="313"/>
      <c r="E211" s="289"/>
      <c r="F211" s="289"/>
      <c r="G211" s="289"/>
      <c r="H211" s="289"/>
      <c r="I211" s="312"/>
      <c r="J211" s="30"/>
      <c r="K211" s="30"/>
      <c r="L211" s="30"/>
      <c r="M211" s="30"/>
      <c r="N211" s="30"/>
    </row>
    <row r="212" spans="1:14" ht="14.7" customHeight="1">
      <c r="A212" s="289">
        <v>197</v>
      </c>
      <c r="B212" s="289"/>
      <c r="C212" s="289"/>
      <c r="D212" s="313"/>
      <c r="E212" s="289"/>
      <c r="F212" s="289"/>
      <c r="G212" s="289"/>
      <c r="H212" s="289"/>
      <c r="I212" s="312"/>
      <c r="J212" s="30"/>
      <c r="K212" s="30"/>
      <c r="L212" s="30"/>
      <c r="M212" s="30"/>
      <c r="N212" s="30"/>
    </row>
    <row r="213" spans="1:14" ht="14.7" customHeight="1">
      <c r="A213" s="289">
        <v>198</v>
      </c>
      <c r="B213" s="289"/>
      <c r="C213" s="289"/>
      <c r="D213" s="313"/>
      <c r="E213" s="289"/>
      <c r="F213" s="289"/>
      <c r="G213" s="289"/>
      <c r="H213" s="289"/>
      <c r="I213" s="312"/>
      <c r="J213" s="30"/>
      <c r="K213" s="30"/>
      <c r="L213" s="30"/>
      <c r="M213" s="30"/>
      <c r="N213" s="30"/>
    </row>
    <row r="214" spans="1:14" ht="14.7" customHeight="1">
      <c r="A214" s="289">
        <v>199</v>
      </c>
      <c r="B214" s="289"/>
      <c r="C214" s="289"/>
      <c r="D214" s="313"/>
      <c r="E214" s="289"/>
      <c r="F214" s="289"/>
      <c r="G214" s="289"/>
      <c r="H214" s="289"/>
      <c r="I214" s="312"/>
      <c r="J214" s="30"/>
      <c r="K214" s="30"/>
      <c r="L214" s="30"/>
      <c r="M214" s="30"/>
      <c r="N214" s="30"/>
    </row>
    <row r="215" spans="1:14" ht="14.7" customHeight="1">
      <c r="A215" s="289">
        <v>200</v>
      </c>
      <c r="B215" s="289"/>
      <c r="C215" s="289"/>
      <c r="D215" s="313"/>
      <c r="E215" s="289"/>
      <c r="F215" s="289"/>
      <c r="G215" s="289"/>
      <c r="H215" s="289"/>
      <c r="I215" s="312"/>
      <c r="J215" s="30"/>
      <c r="K215" s="30"/>
      <c r="L215" s="30"/>
      <c r="M215" s="30"/>
      <c r="N215" s="30"/>
    </row>
    <row r="216" spans="1:14" ht="14.7" customHeight="1">
      <c r="A216" s="289">
        <v>201</v>
      </c>
      <c r="B216" s="289"/>
      <c r="C216" s="289"/>
      <c r="D216" s="313"/>
      <c r="E216" s="289"/>
      <c r="F216" s="289"/>
      <c r="G216" s="289"/>
      <c r="H216" s="289"/>
      <c r="I216" s="312"/>
      <c r="J216" s="30"/>
      <c r="K216" s="30"/>
      <c r="L216" s="30"/>
      <c r="M216" s="30"/>
      <c r="N216" s="30"/>
    </row>
    <row r="217" spans="1:14" ht="14.7" customHeight="1">
      <c r="A217" s="289">
        <v>202</v>
      </c>
      <c r="B217" s="289"/>
      <c r="C217" s="289"/>
      <c r="D217" s="313"/>
      <c r="E217" s="289"/>
      <c r="F217" s="289"/>
      <c r="G217" s="289"/>
      <c r="H217" s="289"/>
      <c r="I217" s="312"/>
      <c r="J217" s="30"/>
      <c r="K217" s="30"/>
      <c r="L217" s="30"/>
      <c r="M217" s="30"/>
      <c r="N217" s="30"/>
    </row>
    <row r="218" spans="1:14" ht="14.7" customHeight="1">
      <c r="A218" s="289">
        <v>203</v>
      </c>
      <c r="B218" s="289"/>
      <c r="C218" s="289"/>
      <c r="D218" s="313"/>
      <c r="E218" s="289"/>
      <c r="F218" s="289"/>
      <c r="G218" s="289"/>
      <c r="H218" s="289"/>
      <c r="I218" s="312"/>
      <c r="J218" s="30"/>
      <c r="K218" s="30"/>
      <c r="L218" s="30"/>
      <c r="M218" s="30"/>
      <c r="N218" s="30"/>
    </row>
    <row r="219" spans="1:14" ht="14.7" customHeight="1">
      <c r="A219" s="289">
        <v>204</v>
      </c>
      <c r="B219" s="289"/>
      <c r="C219" s="289"/>
      <c r="D219" s="313"/>
      <c r="E219" s="289"/>
      <c r="F219" s="289"/>
      <c r="G219" s="289"/>
      <c r="H219" s="289"/>
      <c r="I219" s="312"/>
      <c r="J219" s="30"/>
      <c r="K219" s="30"/>
      <c r="L219" s="30"/>
      <c r="M219" s="30"/>
      <c r="N219" s="30"/>
    </row>
    <row r="220" spans="1:14" ht="14.7" customHeight="1">
      <c r="A220" s="289">
        <v>205</v>
      </c>
      <c r="B220" s="289"/>
      <c r="C220" s="289"/>
      <c r="D220" s="313"/>
      <c r="E220" s="289"/>
      <c r="F220" s="289"/>
      <c r="G220" s="289"/>
      <c r="H220" s="289"/>
      <c r="I220" s="312"/>
      <c r="J220" s="30"/>
      <c r="K220" s="30"/>
      <c r="L220" s="30"/>
      <c r="M220" s="30"/>
      <c r="N220" s="30"/>
    </row>
    <row r="221" spans="1:14" ht="14.7" customHeight="1">
      <c r="A221" s="289">
        <v>206</v>
      </c>
      <c r="B221" s="289"/>
      <c r="C221" s="289"/>
      <c r="D221" s="313"/>
      <c r="E221" s="289"/>
      <c r="F221" s="289"/>
      <c r="G221" s="289"/>
      <c r="H221" s="289"/>
      <c r="I221" s="312"/>
      <c r="J221" s="30"/>
      <c r="K221" s="30"/>
      <c r="L221" s="30"/>
      <c r="M221" s="30"/>
      <c r="N221" s="30"/>
    </row>
    <row r="222" spans="1:14" ht="14.7" customHeight="1">
      <c r="A222" s="289">
        <v>207</v>
      </c>
      <c r="B222" s="289"/>
      <c r="C222" s="289"/>
      <c r="D222" s="313"/>
      <c r="E222" s="289"/>
      <c r="F222" s="289"/>
      <c r="G222" s="289"/>
      <c r="H222" s="289"/>
      <c r="I222" s="312"/>
      <c r="J222" s="30"/>
      <c r="K222" s="30"/>
      <c r="L222" s="30"/>
      <c r="M222" s="30"/>
      <c r="N222" s="30"/>
    </row>
    <row r="223" spans="1:14" ht="14.7" customHeight="1">
      <c r="A223" s="289">
        <v>208</v>
      </c>
      <c r="B223" s="289"/>
      <c r="C223" s="289"/>
      <c r="D223" s="313"/>
      <c r="E223" s="289"/>
      <c r="F223" s="289"/>
      <c r="G223" s="289"/>
      <c r="H223" s="289"/>
      <c r="I223" s="312"/>
      <c r="J223" s="30"/>
      <c r="K223" s="30"/>
      <c r="L223" s="30"/>
      <c r="M223" s="30"/>
      <c r="N223" s="30"/>
    </row>
    <row r="224" spans="1:14" ht="14.7" customHeight="1">
      <c r="A224" s="289">
        <v>209</v>
      </c>
      <c r="B224" s="289"/>
      <c r="C224" s="289"/>
      <c r="D224" s="313"/>
      <c r="E224" s="289"/>
      <c r="F224" s="289"/>
      <c r="G224" s="289"/>
      <c r="H224" s="289"/>
      <c r="I224" s="312"/>
      <c r="J224" s="30"/>
      <c r="K224" s="30"/>
      <c r="L224" s="30"/>
      <c r="M224" s="30"/>
      <c r="N224" s="30"/>
    </row>
    <row r="225" spans="1:14" ht="14.7" customHeight="1">
      <c r="A225" s="289">
        <v>210</v>
      </c>
      <c r="B225" s="289"/>
      <c r="C225" s="289"/>
      <c r="D225" s="313"/>
      <c r="E225" s="289"/>
      <c r="F225" s="289"/>
      <c r="G225" s="289"/>
      <c r="H225" s="289"/>
      <c r="I225" s="312"/>
      <c r="J225" s="30"/>
      <c r="K225" s="30"/>
      <c r="L225" s="30"/>
      <c r="M225" s="30"/>
      <c r="N225" s="30"/>
    </row>
    <row r="226" spans="1:14" ht="14.7" customHeight="1">
      <c r="A226" s="289">
        <v>211</v>
      </c>
      <c r="B226" s="289"/>
      <c r="C226" s="289"/>
      <c r="D226" s="313"/>
      <c r="E226" s="289"/>
      <c r="F226" s="289"/>
      <c r="G226" s="289"/>
      <c r="H226" s="289"/>
      <c r="I226" s="312"/>
      <c r="J226" s="30"/>
      <c r="K226" s="30"/>
      <c r="L226" s="30"/>
      <c r="M226" s="30"/>
      <c r="N226" s="30"/>
    </row>
    <row r="227" spans="1:14" ht="14.7" customHeight="1">
      <c r="A227" s="289">
        <v>212</v>
      </c>
      <c r="B227" s="289"/>
      <c r="C227" s="289"/>
      <c r="D227" s="313"/>
      <c r="E227" s="289"/>
      <c r="F227" s="289"/>
      <c r="G227" s="289"/>
      <c r="H227" s="289"/>
      <c r="I227" s="312"/>
      <c r="J227" s="30"/>
      <c r="K227" s="30"/>
      <c r="L227" s="30"/>
      <c r="M227" s="30"/>
      <c r="N227" s="30"/>
    </row>
    <row r="228" spans="1:14" ht="14.7" customHeight="1">
      <c r="A228" s="289">
        <v>213</v>
      </c>
      <c r="B228" s="289"/>
      <c r="C228" s="289"/>
      <c r="D228" s="313"/>
      <c r="E228" s="289"/>
      <c r="F228" s="289"/>
      <c r="G228" s="289"/>
      <c r="H228" s="289"/>
      <c r="I228" s="312"/>
      <c r="J228" s="30"/>
      <c r="K228" s="30"/>
      <c r="L228" s="30"/>
      <c r="M228" s="30"/>
      <c r="N228" s="30"/>
    </row>
    <row r="229" spans="1:14" ht="14.7" customHeight="1">
      <c r="A229" s="289">
        <v>214</v>
      </c>
      <c r="B229" s="289"/>
      <c r="C229" s="289"/>
      <c r="D229" s="313"/>
      <c r="E229" s="289"/>
      <c r="F229" s="289"/>
      <c r="G229" s="289"/>
      <c r="H229" s="289"/>
      <c r="I229" s="312"/>
      <c r="J229" s="30"/>
      <c r="K229" s="30"/>
      <c r="L229" s="30"/>
      <c r="M229" s="30"/>
      <c r="N229" s="30"/>
    </row>
    <row r="230" spans="1:14" ht="14.7" customHeight="1">
      <c r="A230" s="289">
        <v>215</v>
      </c>
      <c r="B230" s="289"/>
      <c r="C230" s="289"/>
      <c r="D230" s="313"/>
      <c r="E230" s="289"/>
      <c r="F230" s="289"/>
      <c r="G230" s="289"/>
      <c r="H230" s="289"/>
      <c r="I230" s="312"/>
      <c r="J230" s="30"/>
      <c r="K230" s="30"/>
      <c r="L230" s="30"/>
      <c r="M230" s="30"/>
      <c r="N230" s="30"/>
    </row>
    <row r="231" spans="1:14" ht="14.7" customHeight="1">
      <c r="A231" s="289">
        <v>216</v>
      </c>
      <c r="B231" s="289"/>
      <c r="C231" s="289"/>
      <c r="D231" s="313"/>
      <c r="E231" s="289"/>
      <c r="F231" s="289"/>
      <c r="G231" s="289"/>
      <c r="H231" s="289"/>
      <c r="I231" s="312"/>
      <c r="J231" s="30"/>
      <c r="K231" s="30"/>
      <c r="L231" s="30"/>
      <c r="M231" s="30"/>
      <c r="N231" s="30"/>
    </row>
    <row r="232" spans="1:14" ht="14.7" customHeight="1">
      <c r="A232" s="289">
        <v>217</v>
      </c>
      <c r="B232" s="289"/>
      <c r="C232" s="289"/>
      <c r="D232" s="313"/>
      <c r="E232" s="289"/>
      <c r="F232" s="289"/>
      <c r="G232" s="289"/>
      <c r="H232" s="289"/>
      <c r="I232" s="312"/>
      <c r="J232" s="30"/>
      <c r="K232" s="30"/>
      <c r="L232" s="30"/>
      <c r="M232" s="30"/>
      <c r="N232" s="30"/>
    </row>
    <row r="233" spans="1:14" ht="14.7" customHeight="1">
      <c r="A233" s="289">
        <v>218</v>
      </c>
      <c r="B233" s="289"/>
      <c r="C233" s="289"/>
      <c r="D233" s="313"/>
      <c r="E233" s="289"/>
      <c r="F233" s="289"/>
      <c r="G233" s="289"/>
      <c r="H233" s="289"/>
      <c r="I233" s="312"/>
      <c r="J233" s="30"/>
      <c r="K233" s="30"/>
      <c r="L233" s="30"/>
      <c r="M233" s="30"/>
      <c r="N233" s="30"/>
    </row>
    <row r="234" spans="1:14" ht="14.7" customHeight="1">
      <c r="A234" s="289">
        <v>219</v>
      </c>
      <c r="B234" s="289"/>
      <c r="C234" s="289"/>
      <c r="D234" s="313"/>
      <c r="E234" s="289"/>
      <c r="F234" s="289"/>
      <c r="G234" s="289"/>
      <c r="H234" s="289"/>
      <c r="I234" s="312"/>
      <c r="J234" s="30"/>
      <c r="K234" s="30"/>
      <c r="L234" s="30"/>
      <c r="M234" s="30"/>
      <c r="N234" s="30"/>
    </row>
    <row r="235" spans="1:14" ht="14.7" customHeight="1">
      <c r="A235" s="289">
        <v>220</v>
      </c>
      <c r="B235" s="289"/>
      <c r="C235" s="289"/>
      <c r="D235" s="313"/>
      <c r="E235" s="289"/>
      <c r="F235" s="289"/>
      <c r="G235" s="289"/>
      <c r="H235" s="289"/>
      <c r="I235" s="312"/>
      <c r="J235" s="30"/>
      <c r="K235" s="30"/>
      <c r="L235" s="30"/>
      <c r="M235" s="30"/>
      <c r="N235" s="30"/>
    </row>
    <row r="236" spans="1:14" ht="14.7" customHeight="1">
      <c r="A236" s="289">
        <v>221</v>
      </c>
      <c r="B236" s="289"/>
      <c r="C236" s="289"/>
      <c r="D236" s="313"/>
      <c r="E236" s="289"/>
      <c r="F236" s="289"/>
      <c r="G236" s="289"/>
      <c r="H236" s="289"/>
      <c r="I236" s="312"/>
      <c r="J236" s="30"/>
      <c r="K236" s="30"/>
      <c r="L236" s="30"/>
      <c r="M236" s="30"/>
      <c r="N236" s="30"/>
    </row>
    <row r="237" spans="1:14" ht="14.7" customHeight="1">
      <c r="A237" s="289">
        <v>222</v>
      </c>
      <c r="B237" s="289"/>
      <c r="C237" s="289"/>
      <c r="D237" s="313"/>
      <c r="E237" s="289"/>
      <c r="F237" s="289"/>
      <c r="G237" s="289"/>
      <c r="H237" s="289"/>
      <c r="I237" s="312"/>
      <c r="J237" s="30"/>
      <c r="K237" s="30"/>
      <c r="L237" s="30"/>
      <c r="M237" s="30"/>
      <c r="N237" s="30"/>
    </row>
    <row r="238" spans="1:14" ht="14.7" customHeight="1">
      <c r="A238" s="289">
        <v>223</v>
      </c>
      <c r="B238" s="289"/>
      <c r="C238" s="289"/>
      <c r="D238" s="313"/>
      <c r="E238" s="289"/>
      <c r="F238" s="289"/>
      <c r="G238" s="289"/>
      <c r="H238" s="289"/>
      <c r="I238" s="312"/>
      <c r="J238" s="30"/>
      <c r="K238" s="30"/>
      <c r="L238" s="30"/>
      <c r="M238" s="30"/>
      <c r="N238" s="30"/>
    </row>
    <row r="239" spans="1:14" ht="14.7" customHeight="1">
      <c r="A239" s="289">
        <v>224</v>
      </c>
      <c r="B239" s="289"/>
      <c r="C239" s="289"/>
      <c r="D239" s="313"/>
      <c r="E239" s="289"/>
      <c r="F239" s="289"/>
      <c r="G239" s="289"/>
      <c r="H239" s="289"/>
      <c r="I239" s="312"/>
      <c r="J239" s="30"/>
      <c r="K239" s="30"/>
      <c r="L239" s="30"/>
      <c r="M239" s="30"/>
      <c r="N239" s="30"/>
    </row>
    <row r="240" spans="1:14" ht="14.7" customHeight="1">
      <c r="A240" s="289">
        <v>225</v>
      </c>
      <c r="B240" s="289"/>
      <c r="C240" s="289"/>
      <c r="D240" s="313"/>
      <c r="E240" s="289"/>
      <c r="F240" s="289"/>
      <c r="G240" s="289"/>
      <c r="H240" s="289"/>
      <c r="I240" s="312"/>
      <c r="J240" s="30"/>
      <c r="K240" s="30"/>
      <c r="L240" s="30"/>
      <c r="M240" s="30"/>
      <c r="N240" s="30"/>
    </row>
    <row r="241" spans="1:14" ht="14.7" customHeight="1">
      <c r="A241" s="289">
        <v>226</v>
      </c>
      <c r="B241" s="289"/>
      <c r="C241" s="289"/>
      <c r="D241" s="313"/>
      <c r="E241" s="289"/>
      <c r="F241" s="289"/>
      <c r="G241" s="289"/>
      <c r="H241" s="289"/>
      <c r="I241" s="312"/>
      <c r="J241" s="30"/>
      <c r="K241" s="30"/>
      <c r="L241" s="30"/>
      <c r="M241" s="30"/>
      <c r="N241" s="30"/>
    </row>
    <row r="242" spans="1:14" ht="14.7" customHeight="1">
      <c r="A242" s="289">
        <v>227</v>
      </c>
      <c r="B242" s="289"/>
      <c r="C242" s="289"/>
      <c r="D242" s="313"/>
      <c r="E242" s="289"/>
      <c r="F242" s="289"/>
      <c r="G242" s="289"/>
      <c r="H242" s="289"/>
      <c r="I242" s="312"/>
      <c r="J242" s="30"/>
      <c r="K242" s="30"/>
      <c r="L242" s="30"/>
      <c r="M242" s="30"/>
      <c r="N242" s="30"/>
    </row>
    <row r="243" spans="1:14" ht="14.7" customHeight="1">
      <c r="A243" s="289">
        <v>228</v>
      </c>
      <c r="B243" s="289"/>
      <c r="C243" s="289"/>
      <c r="D243" s="313"/>
      <c r="E243" s="289"/>
      <c r="F243" s="289"/>
      <c r="G243" s="289"/>
      <c r="H243" s="289"/>
      <c r="I243" s="312"/>
      <c r="J243" s="30"/>
      <c r="K243" s="30"/>
      <c r="L243" s="30"/>
      <c r="M243" s="30"/>
      <c r="N243" s="30"/>
    </row>
    <row r="244" spans="1:14" ht="14.7" customHeight="1">
      <c r="A244" s="289">
        <v>229</v>
      </c>
      <c r="B244" s="289"/>
      <c r="C244" s="289"/>
      <c r="D244" s="313"/>
      <c r="E244" s="289"/>
      <c r="F244" s="289"/>
      <c r="G244" s="289"/>
      <c r="H244" s="289"/>
      <c r="I244" s="312"/>
      <c r="J244" s="30"/>
      <c r="K244" s="30"/>
      <c r="L244" s="30"/>
      <c r="M244" s="30"/>
      <c r="N244" s="30"/>
    </row>
    <row r="245" spans="1:14" ht="14.7" customHeight="1">
      <c r="A245" s="289">
        <v>230</v>
      </c>
      <c r="B245" s="289"/>
      <c r="C245" s="289"/>
      <c r="D245" s="313"/>
      <c r="E245" s="289"/>
      <c r="F245" s="289"/>
      <c r="G245" s="289"/>
      <c r="H245" s="289"/>
      <c r="I245" s="312"/>
      <c r="J245" s="30"/>
      <c r="K245" s="30"/>
      <c r="L245" s="30"/>
      <c r="M245" s="30"/>
      <c r="N245" s="30"/>
    </row>
    <row r="246" spans="1:14" ht="14.7" customHeight="1">
      <c r="A246" s="289">
        <v>231</v>
      </c>
      <c r="B246" s="289"/>
      <c r="C246" s="289"/>
      <c r="D246" s="313"/>
      <c r="E246" s="289"/>
      <c r="F246" s="289"/>
      <c r="G246" s="289"/>
      <c r="H246" s="289"/>
      <c r="I246" s="312"/>
      <c r="J246" s="30"/>
      <c r="K246" s="30"/>
      <c r="L246" s="30"/>
      <c r="M246" s="30"/>
      <c r="N246" s="30"/>
    </row>
    <row r="247" spans="1:14" ht="14.7" customHeight="1">
      <c r="A247" s="289">
        <v>232</v>
      </c>
      <c r="B247" s="289"/>
      <c r="C247" s="289"/>
      <c r="D247" s="313"/>
      <c r="E247" s="289"/>
      <c r="F247" s="289"/>
      <c r="G247" s="289"/>
      <c r="H247" s="289"/>
      <c r="I247" s="312"/>
      <c r="J247" s="30"/>
      <c r="K247" s="30"/>
      <c r="L247" s="30"/>
      <c r="M247" s="30"/>
      <c r="N247" s="30"/>
    </row>
    <row r="248" spans="1:14" ht="14.7" customHeight="1">
      <c r="A248" s="289">
        <v>233</v>
      </c>
      <c r="B248" s="289"/>
      <c r="C248" s="289"/>
      <c r="D248" s="313"/>
      <c r="E248" s="289"/>
      <c r="F248" s="289"/>
      <c r="G248" s="289"/>
      <c r="H248" s="289"/>
      <c r="I248" s="312"/>
      <c r="J248" s="30"/>
      <c r="K248" s="30"/>
      <c r="L248" s="30"/>
      <c r="M248" s="30"/>
      <c r="N248" s="30"/>
    </row>
    <row r="249" spans="1:14" ht="14.7" customHeight="1">
      <c r="A249" s="289">
        <v>234</v>
      </c>
      <c r="B249" s="289"/>
      <c r="C249" s="289"/>
      <c r="D249" s="313"/>
      <c r="E249" s="289"/>
      <c r="F249" s="289"/>
      <c r="G249" s="289"/>
      <c r="H249" s="289"/>
      <c r="I249" s="312"/>
      <c r="J249" s="30"/>
      <c r="K249" s="30"/>
      <c r="L249" s="30"/>
      <c r="M249" s="30"/>
      <c r="N249" s="30"/>
    </row>
    <row r="250" spans="1:14" ht="14.7" customHeight="1">
      <c r="A250" s="289">
        <v>235</v>
      </c>
      <c r="B250" s="289"/>
      <c r="C250" s="289"/>
      <c r="D250" s="313"/>
      <c r="E250" s="289"/>
      <c r="F250" s="289"/>
      <c r="G250" s="289"/>
      <c r="H250" s="289"/>
      <c r="I250" s="312"/>
      <c r="J250" s="30"/>
      <c r="K250" s="30"/>
      <c r="L250" s="30"/>
      <c r="M250" s="30"/>
      <c r="N250" s="30"/>
    </row>
    <row r="251" spans="1:14" ht="14.7" customHeight="1">
      <c r="A251" s="289">
        <v>236</v>
      </c>
      <c r="B251" s="289"/>
      <c r="C251" s="289"/>
      <c r="D251" s="313"/>
      <c r="E251" s="289"/>
      <c r="F251" s="289"/>
      <c r="G251" s="289"/>
      <c r="H251" s="289"/>
      <c r="I251" s="312"/>
      <c r="J251" s="30"/>
      <c r="K251" s="30"/>
      <c r="L251" s="30"/>
      <c r="M251" s="30"/>
      <c r="N251" s="30"/>
    </row>
    <row r="252" spans="1:14" ht="14.7" customHeight="1">
      <c r="A252" s="289">
        <v>237</v>
      </c>
      <c r="B252" s="289"/>
      <c r="C252" s="289"/>
      <c r="D252" s="313"/>
      <c r="E252" s="289"/>
      <c r="F252" s="289"/>
      <c r="G252" s="289"/>
      <c r="H252" s="289"/>
      <c r="I252" s="312"/>
      <c r="J252" s="30"/>
      <c r="K252" s="30"/>
      <c r="L252" s="30"/>
      <c r="M252" s="30"/>
      <c r="N252" s="30"/>
    </row>
    <row r="253" spans="1:14" ht="14.7" customHeight="1">
      <c r="A253" s="289">
        <v>238</v>
      </c>
      <c r="B253" s="289"/>
      <c r="C253" s="289"/>
      <c r="D253" s="313"/>
      <c r="E253" s="289"/>
      <c r="F253" s="289"/>
      <c r="G253" s="289"/>
      <c r="H253" s="289"/>
      <c r="I253" s="312"/>
      <c r="J253" s="30"/>
      <c r="K253" s="30"/>
      <c r="L253" s="30"/>
      <c r="M253" s="30"/>
      <c r="N253" s="30"/>
    </row>
    <row r="254" spans="1:14" ht="14.7" customHeight="1">
      <c r="A254" s="289">
        <v>239</v>
      </c>
      <c r="B254" s="289"/>
      <c r="C254" s="289"/>
      <c r="D254" s="313"/>
      <c r="E254" s="289"/>
      <c r="F254" s="289"/>
      <c r="G254" s="289"/>
      <c r="H254" s="289"/>
      <c r="I254" s="312"/>
      <c r="J254" s="30"/>
      <c r="K254" s="30"/>
      <c r="L254" s="30"/>
      <c r="M254" s="30"/>
      <c r="N254" s="30"/>
    </row>
    <row r="255" spans="1:14" ht="14.7" customHeight="1">
      <c r="A255" s="289">
        <v>240</v>
      </c>
      <c r="B255" s="289"/>
      <c r="C255" s="289"/>
      <c r="D255" s="313"/>
      <c r="E255" s="289"/>
      <c r="F255" s="289"/>
      <c r="G255" s="289"/>
      <c r="H255" s="289"/>
      <c r="I255" s="312"/>
      <c r="J255" s="30"/>
      <c r="K255" s="30"/>
      <c r="L255" s="30"/>
      <c r="M255" s="30"/>
      <c r="N255" s="30"/>
    </row>
    <row r="256" spans="1:14" ht="14.7" customHeight="1">
      <c r="A256" s="289">
        <v>241</v>
      </c>
      <c r="B256" s="289"/>
      <c r="C256" s="289"/>
      <c r="D256" s="313"/>
      <c r="E256" s="289"/>
      <c r="F256" s="289"/>
      <c r="G256" s="289"/>
      <c r="H256" s="289"/>
      <c r="I256" s="312"/>
      <c r="J256" s="30"/>
      <c r="K256" s="30"/>
      <c r="L256" s="30"/>
      <c r="M256" s="30"/>
      <c r="N256" s="30"/>
    </row>
    <row r="257" spans="1:14" ht="14.7" customHeight="1">
      <c r="A257" s="289">
        <v>242</v>
      </c>
      <c r="B257" s="289"/>
      <c r="C257" s="289"/>
      <c r="D257" s="313"/>
      <c r="E257" s="289"/>
      <c r="F257" s="289"/>
      <c r="G257" s="289"/>
      <c r="H257" s="289"/>
      <c r="I257" s="312"/>
      <c r="J257" s="30"/>
      <c r="K257" s="30"/>
      <c r="L257" s="30"/>
      <c r="M257" s="30"/>
      <c r="N257" s="30"/>
    </row>
    <row r="258" spans="1:14" ht="14.7" customHeight="1">
      <c r="A258" s="289">
        <v>243</v>
      </c>
      <c r="B258" s="289"/>
      <c r="C258" s="289"/>
      <c r="D258" s="313"/>
      <c r="E258" s="289"/>
      <c r="F258" s="289"/>
      <c r="G258" s="289"/>
      <c r="H258" s="289"/>
      <c r="I258" s="312"/>
      <c r="J258" s="30"/>
      <c r="K258" s="30"/>
      <c r="L258" s="30"/>
      <c r="M258" s="30"/>
      <c r="N258" s="30"/>
    </row>
    <row r="259" spans="1:14" ht="14.7" customHeight="1">
      <c r="A259" s="289">
        <v>244</v>
      </c>
      <c r="B259" s="289"/>
      <c r="C259" s="289"/>
      <c r="D259" s="313"/>
      <c r="E259" s="289"/>
      <c r="F259" s="289"/>
      <c r="G259" s="289"/>
      <c r="H259" s="289"/>
      <c r="I259" s="312"/>
      <c r="J259" s="30"/>
      <c r="K259" s="30"/>
      <c r="L259" s="30"/>
      <c r="M259" s="30"/>
      <c r="N259" s="30"/>
    </row>
    <row r="260" spans="1:14" ht="14.7" customHeight="1">
      <c r="A260" s="289">
        <v>245</v>
      </c>
      <c r="B260" s="289"/>
      <c r="C260" s="289"/>
      <c r="D260" s="313"/>
      <c r="E260" s="289"/>
      <c r="F260" s="289"/>
      <c r="G260" s="289"/>
      <c r="H260" s="289"/>
      <c r="I260" s="312"/>
      <c r="J260" s="30"/>
      <c r="K260" s="30"/>
      <c r="L260" s="30"/>
      <c r="M260" s="30"/>
      <c r="N260" s="30"/>
    </row>
    <row r="261" spans="1:14" ht="14.7" customHeight="1">
      <c r="A261" s="289">
        <v>246</v>
      </c>
      <c r="B261" s="289"/>
      <c r="C261" s="289"/>
      <c r="D261" s="313"/>
      <c r="E261" s="289"/>
      <c r="F261" s="289"/>
      <c r="G261" s="289"/>
      <c r="H261" s="289"/>
      <c r="I261" s="312"/>
      <c r="J261" s="30"/>
      <c r="K261" s="30"/>
      <c r="L261" s="30"/>
      <c r="M261" s="30"/>
      <c r="N261" s="30"/>
    </row>
    <row r="262" spans="1:14" ht="14.7" customHeight="1">
      <c r="A262" s="289">
        <v>247</v>
      </c>
      <c r="B262" s="289"/>
      <c r="C262" s="289"/>
      <c r="D262" s="313"/>
      <c r="E262" s="289"/>
      <c r="F262" s="289"/>
      <c r="G262" s="289"/>
      <c r="H262" s="289"/>
      <c r="I262" s="312"/>
      <c r="J262" s="30"/>
      <c r="K262" s="30"/>
      <c r="L262" s="30"/>
      <c r="M262" s="30"/>
      <c r="N262" s="30"/>
    </row>
    <row r="263" spans="1:14" ht="14.7" customHeight="1">
      <c r="A263" s="289">
        <v>248</v>
      </c>
      <c r="B263" s="289"/>
      <c r="C263" s="289"/>
      <c r="D263" s="313"/>
      <c r="E263" s="289"/>
      <c r="F263" s="289"/>
      <c r="G263" s="289"/>
      <c r="H263" s="289"/>
      <c r="I263" s="312"/>
      <c r="J263" s="30"/>
      <c r="K263" s="30"/>
      <c r="L263" s="30"/>
      <c r="M263" s="30"/>
      <c r="N263" s="30"/>
    </row>
    <row r="264" spans="1:14" ht="14.7" customHeight="1">
      <c r="A264" s="289">
        <v>249</v>
      </c>
      <c r="B264" s="289"/>
      <c r="C264" s="289"/>
      <c r="D264" s="313"/>
      <c r="E264" s="289"/>
      <c r="F264" s="289"/>
      <c r="G264" s="289"/>
      <c r="H264" s="289"/>
      <c r="I264" s="312"/>
      <c r="J264" s="30"/>
      <c r="K264" s="30"/>
      <c r="L264" s="30"/>
      <c r="M264" s="30"/>
      <c r="N264" s="30"/>
    </row>
    <row r="265" spans="1:14" ht="14.7" customHeight="1">
      <c r="A265" s="289">
        <v>250</v>
      </c>
      <c r="B265" s="289"/>
      <c r="C265" s="289"/>
      <c r="D265" s="313"/>
      <c r="E265" s="289"/>
      <c r="F265" s="289"/>
      <c r="G265" s="289"/>
      <c r="H265" s="289"/>
      <c r="I265" s="312"/>
      <c r="J265" s="30"/>
      <c r="K265" s="30"/>
      <c r="L265" s="30"/>
      <c r="M265" s="30"/>
      <c r="N265" s="30"/>
    </row>
    <row r="266" spans="1:14" ht="14.7" customHeight="1">
      <c r="A266" s="289">
        <v>251</v>
      </c>
      <c r="B266" s="289"/>
      <c r="C266" s="289"/>
      <c r="D266" s="313"/>
      <c r="E266" s="289"/>
      <c r="F266" s="289"/>
      <c r="G266" s="289"/>
      <c r="H266" s="289"/>
      <c r="I266" s="312"/>
      <c r="J266" s="30"/>
      <c r="K266" s="30"/>
      <c r="L266" s="30"/>
      <c r="M266" s="30"/>
      <c r="N266" s="30"/>
    </row>
    <row r="267" spans="1:14" ht="14.7" customHeight="1">
      <c r="A267" s="289">
        <v>252</v>
      </c>
      <c r="B267" s="289"/>
      <c r="C267" s="289"/>
      <c r="D267" s="313"/>
      <c r="E267" s="289"/>
      <c r="F267" s="289"/>
      <c r="G267" s="289"/>
      <c r="H267" s="289"/>
      <c r="I267" s="312"/>
      <c r="J267" s="30"/>
      <c r="K267" s="30"/>
      <c r="L267" s="30"/>
      <c r="M267" s="30"/>
      <c r="N267" s="30"/>
    </row>
    <row r="268" spans="1:14" ht="14.7" customHeight="1">
      <c r="A268" s="289">
        <v>253</v>
      </c>
      <c r="B268" s="289"/>
      <c r="C268" s="289"/>
      <c r="D268" s="313"/>
      <c r="E268" s="289"/>
      <c r="F268" s="289"/>
      <c r="G268" s="289"/>
      <c r="H268" s="289"/>
      <c r="I268" s="312"/>
      <c r="J268" s="30"/>
      <c r="K268" s="30"/>
      <c r="L268" s="30"/>
      <c r="M268" s="30"/>
      <c r="N268" s="30"/>
    </row>
    <row r="269" spans="1:14" ht="14.7" customHeight="1">
      <c r="A269" s="289">
        <v>254</v>
      </c>
      <c r="B269" s="289"/>
      <c r="C269" s="289"/>
      <c r="D269" s="313"/>
      <c r="E269" s="289"/>
      <c r="F269" s="289"/>
      <c r="G269" s="289"/>
      <c r="H269" s="289"/>
      <c r="I269" s="312"/>
      <c r="J269" s="30"/>
      <c r="K269" s="30"/>
      <c r="L269" s="30"/>
      <c r="M269" s="30"/>
      <c r="N269" s="30"/>
    </row>
    <row r="270" spans="1:14" ht="14.7" customHeight="1">
      <c r="A270" s="289">
        <v>255</v>
      </c>
      <c r="B270" s="289"/>
      <c r="C270" s="289"/>
      <c r="D270" s="313"/>
      <c r="E270" s="289"/>
      <c r="F270" s="289"/>
      <c r="G270" s="289"/>
      <c r="H270" s="289"/>
      <c r="I270" s="312"/>
      <c r="J270" s="30"/>
      <c r="K270" s="30"/>
      <c r="L270" s="30"/>
      <c r="M270" s="30"/>
      <c r="N270" s="30"/>
    </row>
    <row r="271" spans="1:14" ht="14.7" customHeight="1">
      <c r="A271" s="289">
        <v>256</v>
      </c>
      <c r="B271" s="289"/>
      <c r="C271" s="289"/>
      <c r="D271" s="313"/>
      <c r="E271" s="289"/>
      <c r="F271" s="289"/>
      <c r="G271" s="289"/>
      <c r="H271" s="289"/>
      <c r="I271" s="312"/>
      <c r="J271" s="30"/>
      <c r="K271" s="30"/>
      <c r="L271" s="30"/>
      <c r="M271" s="30"/>
      <c r="N271" s="30"/>
    </row>
    <row r="272" spans="1:14" ht="14.7" customHeight="1">
      <c r="A272" s="289">
        <v>257</v>
      </c>
      <c r="B272" s="289"/>
      <c r="C272" s="289"/>
      <c r="D272" s="313"/>
      <c r="E272" s="289"/>
      <c r="F272" s="289"/>
      <c r="G272" s="289"/>
      <c r="H272" s="289"/>
      <c r="I272" s="312"/>
      <c r="J272" s="30"/>
      <c r="K272" s="30"/>
      <c r="L272" s="30"/>
      <c r="M272" s="30"/>
      <c r="N272" s="30"/>
    </row>
    <row r="273" spans="1:14" ht="14.7" customHeight="1">
      <c r="A273" s="289">
        <v>258</v>
      </c>
      <c r="B273" s="289"/>
      <c r="C273" s="289"/>
      <c r="D273" s="313"/>
      <c r="E273" s="289"/>
      <c r="F273" s="289"/>
      <c r="G273" s="289"/>
      <c r="H273" s="289"/>
      <c r="I273" s="312"/>
      <c r="J273" s="30"/>
      <c r="K273" s="30"/>
      <c r="L273" s="30"/>
      <c r="M273" s="30"/>
      <c r="N273" s="30"/>
    </row>
    <row r="274" spans="1:14" ht="14.7" customHeight="1">
      <c r="A274" s="289">
        <v>259</v>
      </c>
      <c r="B274" s="289"/>
      <c r="C274" s="289"/>
      <c r="D274" s="313"/>
      <c r="E274" s="289"/>
      <c r="F274" s="289"/>
      <c r="G274" s="289"/>
      <c r="H274" s="289"/>
      <c r="I274" s="312"/>
      <c r="J274" s="30"/>
      <c r="K274" s="30"/>
      <c r="L274" s="30"/>
      <c r="M274" s="30"/>
      <c r="N274" s="30"/>
    </row>
    <row r="275" spans="1:14" ht="14.7" customHeight="1">
      <c r="A275" s="289">
        <v>260</v>
      </c>
      <c r="B275" s="289"/>
      <c r="C275" s="289"/>
      <c r="D275" s="313"/>
      <c r="E275" s="289"/>
      <c r="F275" s="289"/>
      <c r="G275" s="289"/>
      <c r="H275" s="289"/>
      <c r="I275" s="312"/>
      <c r="J275" s="30"/>
      <c r="K275" s="30"/>
      <c r="L275" s="30"/>
      <c r="M275" s="30"/>
      <c r="N275" s="30"/>
    </row>
    <row r="276" spans="1:14" ht="14.7" customHeight="1">
      <c r="A276" s="289">
        <v>261</v>
      </c>
      <c r="B276" s="289"/>
      <c r="C276" s="289"/>
      <c r="D276" s="313"/>
      <c r="E276" s="289"/>
      <c r="F276" s="289"/>
      <c r="G276" s="289"/>
      <c r="H276" s="289"/>
      <c r="I276" s="312"/>
      <c r="J276" s="30"/>
      <c r="K276" s="30"/>
      <c r="L276" s="30"/>
      <c r="M276" s="30"/>
      <c r="N276" s="30"/>
    </row>
    <row r="277" spans="1:14" ht="14.7" customHeight="1">
      <c r="A277" s="289">
        <v>262</v>
      </c>
      <c r="B277" s="289"/>
      <c r="C277" s="289"/>
      <c r="D277" s="313"/>
      <c r="E277" s="289"/>
      <c r="F277" s="289"/>
      <c r="G277" s="289"/>
      <c r="H277" s="289"/>
      <c r="I277" s="312"/>
      <c r="J277" s="30"/>
      <c r="K277" s="30"/>
      <c r="L277" s="30"/>
      <c r="M277" s="30"/>
      <c r="N277" s="30"/>
    </row>
    <row r="278" spans="1:14" ht="14.7" customHeight="1">
      <c r="A278" s="289">
        <v>263</v>
      </c>
      <c r="B278" s="289"/>
      <c r="C278" s="289"/>
      <c r="D278" s="313"/>
      <c r="E278" s="289"/>
      <c r="F278" s="289"/>
      <c r="G278" s="289"/>
      <c r="H278" s="289"/>
      <c r="I278" s="312"/>
      <c r="J278" s="30"/>
      <c r="K278" s="30"/>
      <c r="L278" s="30"/>
      <c r="M278" s="30"/>
      <c r="N278" s="30"/>
    </row>
    <row r="279" spans="1:14" ht="14.7" customHeight="1">
      <c r="A279" s="289">
        <v>264</v>
      </c>
      <c r="B279" s="289"/>
      <c r="C279" s="289"/>
      <c r="D279" s="313"/>
      <c r="E279" s="289"/>
      <c r="F279" s="289"/>
      <c r="G279" s="289"/>
      <c r="H279" s="289"/>
      <c r="I279" s="312"/>
      <c r="J279" s="30"/>
      <c r="K279" s="30"/>
      <c r="L279" s="30"/>
      <c r="M279" s="30"/>
      <c r="N279" s="30"/>
    </row>
    <row r="280" spans="1:14" ht="14.7" customHeight="1">
      <c r="A280" s="289">
        <v>265</v>
      </c>
      <c r="B280" s="289"/>
      <c r="C280" s="289"/>
      <c r="D280" s="313"/>
      <c r="E280" s="289"/>
      <c r="F280" s="289"/>
      <c r="G280" s="289"/>
      <c r="H280" s="289"/>
      <c r="I280" s="312"/>
      <c r="J280" s="30"/>
      <c r="K280" s="30"/>
      <c r="L280" s="30"/>
      <c r="M280" s="30"/>
      <c r="N280" s="30"/>
    </row>
    <row r="281" spans="1:14" ht="14.7" customHeight="1">
      <c r="A281" s="289">
        <v>266</v>
      </c>
      <c r="B281" s="289"/>
      <c r="C281" s="289"/>
      <c r="D281" s="313"/>
      <c r="E281" s="289"/>
      <c r="F281" s="289"/>
      <c r="G281" s="289"/>
      <c r="H281" s="289"/>
      <c r="I281" s="312"/>
      <c r="J281" s="30"/>
      <c r="K281" s="30"/>
      <c r="L281" s="30"/>
      <c r="M281" s="30"/>
      <c r="N281" s="30"/>
    </row>
    <row r="282" spans="1:14" ht="14.7" customHeight="1">
      <c r="A282" s="289">
        <v>267</v>
      </c>
      <c r="B282" s="289"/>
      <c r="C282" s="289"/>
      <c r="D282" s="313"/>
      <c r="E282" s="289"/>
      <c r="F282" s="289"/>
      <c r="G282" s="289"/>
      <c r="H282" s="289"/>
      <c r="I282" s="312"/>
      <c r="J282" s="30"/>
      <c r="K282" s="30"/>
      <c r="L282" s="30"/>
      <c r="M282" s="30"/>
      <c r="N282" s="30"/>
    </row>
    <row r="283" spans="1:14" ht="14.7" customHeight="1">
      <c r="A283" s="289">
        <v>268</v>
      </c>
      <c r="B283" s="289"/>
      <c r="C283" s="289"/>
      <c r="D283" s="313"/>
      <c r="E283" s="289"/>
      <c r="F283" s="289"/>
      <c r="G283" s="289"/>
      <c r="H283" s="289"/>
      <c r="I283" s="312"/>
      <c r="J283" s="30"/>
      <c r="K283" s="30"/>
      <c r="L283" s="30"/>
      <c r="M283" s="30"/>
      <c r="N283" s="30"/>
    </row>
    <row r="284" spans="1:14" ht="14.7" customHeight="1">
      <c r="A284" s="289">
        <v>269</v>
      </c>
      <c r="B284" s="289"/>
      <c r="C284" s="289"/>
      <c r="D284" s="313"/>
      <c r="E284" s="289"/>
      <c r="F284" s="289"/>
      <c r="G284" s="289"/>
      <c r="H284" s="289"/>
      <c r="I284" s="312"/>
      <c r="J284" s="30"/>
      <c r="K284" s="30"/>
      <c r="L284" s="30"/>
      <c r="M284" s="30"/>
      <c r="N284" s="30"/>
    </row>
    <row r="285" spans="1:14" ht="14.7" customHeight="1">
      <c r="A285" s="289">
        <v>270</v>
      </c>
      <c r="B285" s="289"/>
      <c r="C285" s="289"/>
      <c r="D285" s="313"/>
      <c r="E285" s="289"/>
      <c r="F285" s="289"/>
      <c r="G285" s="289"/>
      <c r="H285" s="30"/>
      <c r="I285" s="312"/>
      <c r="J285" s="30"/>
      <c r="K285" s="30"/>
      <c r="L285" s="30"/>
      <c r="M285" s="30"/>
      <c r="N285" s="30"/>
    </row>
    <row r="286" spans="1:14" ht="14.7" customHeight="1">
      <c r="A286" s="289">
        <v>271</v>
      </c>
      <c r="B286" s="289"/>
      <c r="C286" s="289"/>
      <c r="D286" s="313"/>
      <c r="E286" s="289"/>
      <c r="F286" s="289"/>
      <c r="G286" s="289"/>
      <c r="H286" s="289"/>
      <c r="I286" s="312"/>
      <c r="J286" s="30"/>
      <c r="K286" s="30"/>
      <c r="L286" s="30"/>
      <c r="M286" s="30"/>
      <c r="N286" s="30"/>
    </row>
    <row r="287" spans="1:14" ht="14.7" customHeight="1">
      <c r="A287" s="289">
        <v>272</v>
      </c>
      <c r="B287" s="289"/>
      <c r="C287" s="289"/>
      <c r="D287" s="313"/>
      <c r="E287" s="289"/>
      <c r="F287" s="289"/>
      <c r="G287" s="289"/>
      <c r="H287" s="289"/>
      <c r="I287" s="312"/>
      <c r="J287" s="30"/>
      <c r="K287" s="30"/>
      <c r="L287" s="30"/>
      <c r="M287" s="30"/>
      <c r="N287" s="30"/>
    </row>
    <row r="288" spans="1:14" ht="14.7" customHeight="1">
      <c r="A288" s="289">
        <v>273</v>
      </c>
      <c r="B288" s="289"/>
      <c r="C288" s="289"/>
      <c r="D288" s="313"/>
      <c r="E288" s="289"/>
      <c r="F288" s="289"/>
      <c r="G288" s="289"/>
      <c r="H288" s="30"/>
      <c r="I288" s="312"/>
      <c r="J288" s="30"/>
      <c r="K288" s="30"/>
      <c r="L288" s="30"/>
      <c r="M288" s="30"/>
      <c r="N288" s="30"/>
    </row>
    <row r="289" spans="1:14" ht="14.7" customHeight="1">
      <c r="A289" s="289">
        <v>274</v>
      </c>
      <c r="B289" s="289"/>
      <c r="C289" s="289"/>
      <c r="D289" s="313"/>
      <c r="E289" s="289"/>
      <c r="F289" s="289"/>
      <c r="G289" s="289"/>
      <c r="H289" s="289"/>
      <c r="I289" s="312"/>
      <c r="J289" s="30"/>
      <c r="K289" s="30"/>
      <c r="L289" s="30"/>
      <c r="M289" s="30"/>
      <c r="N289" s="30"/>
    </row>
    <row r="290" spans="1:14" ht="14.7" customHeight="1">
      <c r="A290" s="289">
        <v>275</v>
      </c>
      <c r="B290" s="289"/>
      <c r="C290" s="289"/>
      <c r="D290" s="313"/>
      <c r="E290" s="289"/>
      <c r="F290" s="289"/>
      <c r="G290" s="289"/>
      <c r="H290" s="30"/>
      <c r="I290" s="312"/>
      <c r="J290" s="30"/>
      <c r="K290" s="30"/>
      <c r="L290" s="30"/>
      <c r="M290" s="30"/>
      <c r="N290" s="30"/>
    </row>
    <row r="291" spans="1:14" ht="14.7" customHeight="1">
      <c r="A291" s="289">
        <v>276</v>
      </c>
      <c r="B291" s="289"/>
      <c r="C291" s="289"/>
      <c r="D291" s="313"/>
      <c r="E291" s="289"/>
      <c r="F291" s="289"/>
      <c r="G291" s="289"/>
      <c r="H291" s="289"/>
      <c r="I291" s="312"/>
      <c r="J291" s="30"/>
      <c r="K291" s="30"/>
      <c r="L291" s="30"/>
      <c r="M291" s="30"/>
      <c r="N291" s="30"/>
    </row>
    <row r="292" spans="1:14" ht="14.7" customHeight="1">
      <c r="A292" s="289">
        <v>277</v>
      </c>
      <c r="B292" s="289"/>
      <c r="C292" s="289"/>
      <c r="D292" s="313"/>
      <c r="E292" s="289"/>
      <c r="F292" s="289"/>
      <c r="G292" s="289"/>
      <c r="H292" s="30"/>
      <c r="I292" s="312"/>
      <c r="J292" s="30"/>
      <c r="K292" s="30"/>
      <c r="L292" s="30"/>
      <c r="M292" s="30"/>
      <c r="N292" s="30"/>
    </row>
    <row r="293" spans="1:14" ht="14.7" customHeight="1">
      <c r="A293" s="289">
        <v>278</v>
      </c>
      <c r="B293" s="289"/>
      <c r="C293" s="289"/>
      <c r="D293" s="313"/>
      <c r="E293" s="289"/>
      <c r="F293" s="289"/>
      <c r="G293" s="289"/>
      <c r="H293" s="289"/>
      <c r="I293" s="312"/>
      <c r="J293" s="30"/>
      <c r="K293" s="30"/>
      <c r="L293" s="30"/>
      <c r="M293" s="30"/>
      <c r="N293" s="30"/>
    </row>
    <row r="294" spans="1:14" ht="14.7" customHeight="1">
      <c r="A294" s="289">
        <v>279</v>
      </c>
      <c r="B294" s="289"/>
      <c r="C294" s="289"/>
      <c r="D294" s="313"/>
      <c r="E294" s="289"/>
      <c r="F294" s="289"/>
      <c r="G294" s="289"/>
      <c r="H294" s="30"/>
      <c r="I294" s="312"/>
      <c r="J294" s="30"/>
      <c r="K294" s="30"/>
      <c r="L294" s="30"/>
      <c r="M294" s="30"/>
      <c r="N294" s="30"/>
    </row>
    <row r="295" spans="1:14" ht="14.7" customHeight="1">
      <c r="A295" s="289">
        <v>280</v>
      </c>
      <c r="B295" s="289"/>
      <c r="C295" s="289"/>
      <c r="D295" s="313"/>
      <c r="E295" s="289"/>
      <c r="F295" s="289"/>
      <c r="G295" s="289"/>
      <c r="H295" s="289"/>
      <c r="I295" s="312"/>
      <c r="J295" s="30"/>
      <c r="K295" s="30"/>
      <c r="L295" s="30"/>
      <c r="M295" s="30"/>
      <c r="N295" s="30"/>
    </row>
    <row r="296" spans="1:14" ht="14.7" customHeight="1">
      <c r="A296" s="289">
        <v>281</v>
      </c>
      <c r="B296" s="289"/>
      <c r="C296" s="289"/>
      <c r="D296" s="313"/>
      <c r="E296" s="289"/>
      <c r="F296" s="289"/>
      <c r="G296" s="289"/>
      <c r="H296" s="30"/>
      <c r="I296" s="312"/>
      <c r="J296" s="30"/>
      <c r="K296" s="30"/>
      <c r="L296" s="30"/>
      <c r="M296" s="30"/>
      <c r="N296" s="30"/>
    </row>
    <row r="297" spans="1:14" ht="14.7" customHeight="1">
      <c r="A297" s="289">
        <v>282</v>
      </c>
      <c r="B297" s="289"/>
      <c r="C297" s="289"/>
      <c r="D297" s="313"/>
      <c r="E297" s="289"/>
      <c r="F297" s="289"/>
      <c r="G297" s="289"/>
      <c r="H297" s="289"/>
      <c r="I297" s="312"/>
      <c r="J297" s="30"/>
      <c r="K297" s="30"/>
      <c r="L297" s="30"/>
      <c r="M297" s="30"/>
      <c r="N297" s="30"/>
    </row>
    <row r="298" spans="1:14" ht="14.7" customHeight="1">
      <c r="A298" s="289">
        <v>283</v>
      </c>
      <c r="B298" s="289"/>
      <c r="C298" s="289"/>
      <c r="D298" s="313"/>
      <c r="E298" s="289"/>
      <c r="F298" s="289"/>
      <c r="G298" s="289"/>
      <c r="H298" s="30"/>
      <c r="I298" s="312"/>
      <c r="J298" s="30"/>
      <c r="K298" s="30"/>
      <c r="L298" s="30"/>
      <c r="M298" s="30"/>
      <c r="N298" s="30"/>
    </row>
    <row r="299" spans="1:14" ht="14.7" customHeight="1">
      <c r="A299" s="289">
        <v>284</v>
      </c>
      <c r="B299" s="289"/>
      <c r="C299" s="289"/>
      <c r="D299" s="313"/>
      <c r="E299" s="289"/>
      <c r="F299" s="289"/>
      <c r="G299" s="289"/>
      <c r="H299" s="289"/>
      <c r="I299" s="312"/>
      <c r="J299" s="30"/>
      <c r="K299" s="30"/>
      <c r="L299" s="30"/>
      <c r="M299" s="30"/>
      <c r="N299" s="30"/>
    </row>
    <row r="300" spans="1:14" ht="14.7" customHeight="1">
      <c r="A300" s="289">
        <v>285</v>
      </c>
      <c r="B300" s="289"/>
      <c r="C300" s="289"/>
      <c r="D300" s="313"/>
      <c r="E300" s="289"/>
      <c r="F300" s="289"/>
      <c r="G300" s="289"/>
      <c r="H300" s="30"/>
      <c r="I300" s="312"/>
      <c r="J300" s="30"/>
      <c r="K300" s="30"/>
      <c r="L300" s="30"/>
      <c r="M300" s="30"/>
      <c r="N300" s="30"/>
    </row>
    <row r="301" spans="1:14" ht="14.7" customHeight="1">
      <c r="A301" s="289">
        <v>286</v>
      </c>
      <c r="B301" s="289"/>
      <c r="C301" s="289"/>
      <c r="D301" s="313"/>
      <c r="E301" s="289"/>
      <c r="F301" s="289"/>
      <c r="G301" s="289"/>
      <c r="H301" s="289"/>
      <c r="I301" s="312"/>
      <c r="J301" s="30"/>
      <c r="K301" s="30"/>
      <c r="L301" s="30"/>
      <c r="M301" s="30"/>
      <c r="N301" s="30"/>
    </row>
    <row r="302" spans="1:14" ht="14.7" customHeight="1">
      <c r="A302" s="289">
        <v>287</v>
      </c>
      <c r="B302" s="289"/>
      <c r="C302" s="289"/>
      <c r="D302" s="313"/>
      <c r="E302" s="289"/>
      <c r="F302" s="289"/>
      <c r="G302" s="289"/>
      <c r="H302" s="30"/>
      <c r="I302" s="312"/>
      <c r="J302" s="30"/>
      <c r="K302" s="30"/>
      <c r="L302" s="30"/>
      <c r="M302" s="30"/>
      <c r="N302" s="30"/>
    </row>
    <row r="303" spans="1:14" ht="14.7" customHeight="1">
      <c r="A303" s="289">
        <v>288</v>
      </c>
      <c r="B303" s="289"/>
      <c r="C303" s="289"/>
      <c r="D303" s="313"/>
      <c r="E303" s="289"/>
      <c r="F303" s="289"/>
      <c r="G303" s="289"/>
      <c r="H303" s="289"/>
      <c r="I303" s="312"/>
      <c r="J303" s="30"/>
      <c r="K303" s="30"/>
      <c r="L303" s="30"/>
      <c r="M303" s="30"/>
      <c r="N303" s="30"/>
    </row>
    <row r="304" spans="1:14" ht="14.7" customHeight="1">
      <c r="A304" s="289">
        <v>289</v>
      </c>
      <c r="B304" s="289"/>
      <c r="C304" s="289"/>
      <c r="D304" s="313"/>
      <c r="E304" s="289"/>
      <c r="F304" s="289"/>
      <c r="G304" s="289"/>
      <c r="H304" s="289"/>
      <c r="I304" s="312"/>
      <c r="J304" s="30"/>
      <c r="K304" s="30"/>
      <c r="L304" s="30"/>
      <c r="M304" s="30"/>
      <c r="N304" s="30"/>
    </row>
    <row r="305" spans="1:14" ht="14.7" customHeight="1">
      <c r="A305" s="289">
        <v>290</v>
      </c>
      <c r="B305" s="289"/>
      <c r="C305" s="289"/>
      <c r="D305" s="313"/>
      <c r="E305" s="289"/>
      <c r="F305" s="289"/>
      <c r="G305" s="289"/>
      <c r="H305" s="30"/>
      <c r="I305" s="312"/>
      <c r="J305" s="30"/>
      <c r="K305" s="30"/>
      <c r="L305" s="30"/>
      <c r="M305" s="30"/>
      <c r="N305" s="30"/>
    </row>
    <row r="306" spans="1:14" ht="14.7" customHeight="1">
      <c r="A306" s="289">
        <v>291</v>
      </c>
      <c r="B306" s="289"/>
      <c r="C306" s="289"/>
      <c r="D306" s="313"/>
      <c r="E306" s="289"/>
      <c r="F306" s="289"/>
      <c r="G306" s="289"/>
      <c r="H306" s="289"/>
      <c r="I306" s="312"/>
      <c r="J306" s="30"/>
      <c r="K306" s="30"/>
      <c r="L306" s="30"/>
      <c r="M306" s="30"/>
      <c r="N306" s="30"/>
    </row>
    <row r="307" spans="1:14" ht="14.7" customHeight="1">
      <c r="A307" s="289">
        <v>292</v>
      </c>
      <c r="B307" s="289"/>
      <c r="C307" s="289"/>
      <c r="D307" s="313"/>
      <c r="E307" s="289"/>
      <c r="F307" s="289"/>
      <c r="G307" s="289"/>
      <c r="H307" s="30"/>
      <c r="I307" s="312"/>
      <c r="J307" s="30"/>
      <c r="K307" s="30"/>
      <c r="L307" s="30"/>
      <c r="M307" s="30"/>
      <c r="N307" s="30"/>
    </row>
    <row r="308" spans="1:14" ht="14.7" customHeight="1">
      <c r="A308" s="289">
        <v>293</v>
      </c>
      <c r="B308" s="289"/>
      <c r="C308" s="289"/>
      <c r="D308" s="313"/>
      <c r="E308" s="289"/>
      <c r="F308" s="289"/>
      <c r="G308" s="289"/>
      <c r="H308" s="289"/>
      <c r="I308" s="312"/>
      <c r="J308" s="30"/>
      <c r="K308" s="30"/>
      <c r="L308" s="30"/>
      <c r="M308" s="30"/>
      <c r="N308" s="30"/>
    </row>
    <row r="309" spans="1:14" ht="14.7" customHeight="1">
      <c r="A309" s="289">
        <v>294</v>
      </c>
      <c r="B309" s="289"/>
      <c r="C309" s="289"/>
      <c r="D309" s="313"/>
      <c r="E309" s="289"/>
      <c r="F309" s="289"/>
      <c r="G309" s="289"/>
      <c r="H309" s="30"/>
      <c r="I309" s="312"/>
      <c r="J309" s="30"/>
      <c r="K309" s="30"/>
      <c r="L309" s="30"/>
      <c r="M309" s="30"/>
      <c r="N309" s="30"/>
    </row>
    <row r="310" spans="1:14" ht="14.7" customHeight="1">
      <c r="A310" s="289">
        <v>295</v>
      </c>
      <c r="B310" s="289"/>
      <c r="C310" s="289"/>
      <c r="D310" s="313"/>
      <c r="E310" s="289"/>
      <c r="F310" s="289"/>
      <c r="G310" s="289"/>
      <c r="H310" s="289"/>
      <c r="I310" s="312"/>
      <c r="J310" s="30"/>
      <c r="K310" s="30"/>
      <c r="L310" s="30"/>
      <c r="M310" s="30"/>
      <c r="N310" s="30"/>
    </row>
    <row r="311" spans="1:14" ht="14.7" customHeight="1">
      <c r="A311" s="289">
        <v>296</v>
      </c>
      <c r="B311" s="289"/>
      <c r="C311" s="289"/>
      <c r="D311" s="313"/>
      <c r="E311" s="289"/>
      <c r="F311" s="289"/>
      <c r="G311" s="289"/>
      <c r="H311" s="30"/>
      <c r="I311" s="312"/>
      <c r="J311" s="30"/>
      <c r="K311" s="30"/>
      <c r="L311" s="30"/>
      <c r="M311" s="30"/>
      <c r="N311" s="30"/>
    </row>
    <row r="312" spans="1:14" ht="14.7" customHeight="1">
      <c r="A312" s="289">
        <v>297</v>
      </c>
      <c r="B312" s="289"/>
      <c r="C312" s="289"/>
      <c r="D312" s="313"/>
      <c r="E312" s="289"/>
      <c r="F312" s="289"/>
      <c r="G312" s="289"/>
      <c r="H312" s="289"/>
      <c r="I312" s="312"/>
      <c r="J312" s="30"/>
      <c r="K312" s="30"/>
      <c r="L312" s="30"/>
      <c r="M312" s="30"/>
      <c r="N312" s="30"/>
    </row>
    <row r="313" spans="1:14" ht="14.7" customHeight="1">
      <c r="A313" s="289">
        <v>298</v>
      </c>
      <c r="B313" s="289"/>
      <c r="C313" s="289"/>
      <c r="D313" s="313"/>
      <c r="E313" s="289"/>
      <c r="F313" s="289"/>
      <c r="G313" s="289"/>
      <c r="H313" s="289"/>
      <c r="I313" s="312"/>
      <c r="J313" s="30"/>
      <c r="K313" s="30"/>
      <c r="L313" s="30"/>
      <c r="M313" s="30"/>
      <c r="N313" s="30"/>
    </row>
    <row r="314" spans="1:14" ht="14.7" customHeight="1">
      <c r="A314" s="289">
        <v>299</v>
      </c>
      <c r="B314" s="289"/>
      <c r="C314" s="289"/>
      <c r="D314" s="313"/>
      <c r="E314" s="289"/>
      <c r="F314" s="289"/>
      <c r="G314" s="289"/>
      <c r="H314" s="30"/>
      <c r="I314" s="312"/>
      <c r="J314" s="30"/>
      <c r="K314" s="30"/>
      <c r="L314" s="30"/>
      <c r="M314" s="30"/>
      <c r="N314" s="30"/>
    </row>
    <row r="315" spans="1:14" ht="14.7" customHeight="1">
      <c r="A315" s="289">
        <v>300</v>
      </c>
      <c r="B315" s="289"/>
      <c r="C315" s="289"/>
      <c r="D315" s="313"/>
      <c r="E315" s="289"/>
      <c r="F315" s="289"/>
      <c r="G315" s="289"/>
      <c r="H315" s="289"/>
      <c r="I315" s="312"/>
      <c r="J315" s="30"/>
      <c r="K315" s="30"/>
      <c r="L315" s="30"/>
      <c r="M315" s="30"/>
      <c r="N315" s="30"/>
    </row>
    <row r="316" spans="1:14" ht="14.7" customHeight="1">
      <c r="A316" s="289">
        <v>301</v>
      </c>
      <c r="B316" s="289"/>
      <c r="C316" s="289"/>
      <c r="D316" s="313"/>
      <c r="E316" s="289"/>
      <c r="F316" s="289"/>
      <c r="G316" s="289"/>
      <c r="H316" s="30"/>
      <c r="I316" s="312"/>
      <c r="J316" s="30"/>
      <c r="K316" s="30"/>
      <c r="L316" s="30"/>
      <c r="M316" s="30"/>
      <c r="N316" s="30"/>
    </row>
    <row r="317" spans="1:14" ht="14.7" customHeight="1">
      <c r="A317" s="289">
        <v>302</v>
      </c>
      <c r="B317" s="289"/>
      <c r="C317" s="289"/>
      <c r="D317" s="313"/>
      <c r="E317" s="289"/>
      <c r="F317" s="289"/>
      <c r="G317" s="289"/>
      <c r="H317" s="289"/>
      <c r="I317" s="312"/>
      <c r="J317" s="30"/>
      <c r="K317" s="30"/>
      <c r="L317" s="30"/>
      <c r="M317" s="30"/>
      <c r="N317" s="30"/>
    </row>
    <row r="318" spans="1:14" ht="14.7" customHeight="1">
      <c r="A318" s="289">
        <v>303</v>
      </c>
      <c r="B318" s="289"/>
      <c r="C318" s="289"/>
      <c r="D318" s="313"/>
      <c r="E318" s="289"/>
      <c r="F318" s="289"/>
      <c r="G318" s="289"/>
      <c r="H318" s="289"/>
      <c r="I318" s="312"/>
      <c r="J318" s="30"/>
      <c r="K318" s="30"/>
      <c r="L318" s="30"/>
      <c r="M318" s="30"/>
      <c r="N318" s="30"/>
    </row>
    <row r="319" spans="1:14" ht="14.7" customHeight="1">
      <c r="A319" s="289">
        <v>304</v>
      </c>
      <c r="B319" s="289"/>
      <c r="C319" s="289"/>
      <c r="D319" s="313"/>
      <c r="E319" s="289"/>
      <c r="F319" s="289"/>
      <c r="G319" s="289"/>
      <c r="H319" s="289"/>
      <c r="I319" s="312"/>
      <c r="J319" s="30"/>
      <c r="K319" s="30"/>
      <c r="L319" s="30"/>
      <c r="M319" s="30"/>
      <c r="N319" s="30"/>
    </row>
    <row r="320" spans="1:14" ht="14.7" customHeight="1">
      <c r="A320" s="289">
        <v>305</v>
      </c>
      <c r="B320" s="289"/>
      <c r="C320" s="289"/>
      <c r="D320" s="313"/>
      <c r="E320" s="289"/>
      <c r="F320" s="289"/>
      <c r="G320" s="289"/>
      <c r="H320" s="289"/>
      <c r="I320" s="312"/>
      <c r="J320" s="30"/>
      <c r="K320" s="30"/>
      <c r="L320" s="30"/>
      <c r="M320" s="30"/>
      <c r="N320" s="30"/>
    </row>
    <row r="321" spans="1:14" ht="14.7" customHeight="1">
      <c r="A321" s="289">
        <v>306</v>
      </c>
      <c r="B321" s="289"/>
      <c r="C321" s="289"/>
      <c r="D321" s="313"/>
      <c r="E321" s="289"/>
      <c r="F321" s="289"/>
      <c r="G321" s="289"/>
      <c r="H321" s="289"/>
      <c r="I321" s="312"/>
      <c r="J321" s="30"/>
      <c r="K321" s="30"/>
      <c r="L321" s="30"/>
      <c r="M321" s="30"/>
      <c r="N321" s="30"/>
    </row>
    <row r="322" spans="1:14" ht="14.7" customHeight="1">
      <c r="A322" s="289">
        <v>307</v>
      </c>
      <c r="B322" s="289"/>
      <c r="C322" s="289"/>
      <c r="D322" s="313"/>
      <c r="E322" s="289"/>
      <c r="F322" s="289"/>
      <c r="G322" s="289"/>
      <c r="H322" s="289"/>
      <c r="I322" s="312"/>
      <c r="J322" s="30"/>
      <c r="K322" s="30"/>
      <c r="L322" s="30"/>
      <c r="M322" s="30"/>
      <c r="N322" s="30"/>
    </row>
    <row r="323" spans="1:14" ht="14.7" customHeight="1">
      <c r="A323" s="289">
        <v>308</v>
      </c>
      <c r="B323" s="289"/>
      <c r="C323" s="289"/>
      <c r="D323" s="313"/>
      <c r="E323" s="289"/>
      <c r="F323" s="289"/>
      <c r="G323" s="289"/>
      <c r="H323" s="289"/>
      <c r="I323" s="312"/>
      <c r="J323" s="30"/>
      <c r="K323" s="30"/>
      <c r="L323" s="30"/>
      <c r="M323" s="30"/>
      <c r="N323" s="30"/>
    </row>
    <row r="324" spans="1:14" ht="14.7" customHeight="1">
      <c r="A324" s="289">
        <v>309</v>
      </c>
      <c r="B324" s="289"/>
      <c r="C324" s="289"/>
      <c r="D324" s="313"/>
      <c r="E324" s="289"/>
      <c r="F324" s="289"/>
      <c r="G324" s="289"/>
      <c r="H324" s="289"/>
      <c r="I324" s="312"/>
      <c r="J324" s="30"/>
      <c r="K324" s="30"/>
      <c r="L324" s="30"/>
      <c r="M324" s="30"/>
      <c r="N324" s="30"/>
    </row>
    <row r="325" spans="1:14" ht="14.7" customHeight="1">
      <c r="A325" s="289">
        <v>310</v>
      </c>
      <c r="B325" s="289"/>
      <c r="C325" s="289"/>
      <c r="D325" s="313"/>
      <c r="E325" s="289"/>
      <c r="F325" s="289"/>
      <c r="G325" s="289"/>
      <c r="H325" s="30"/>
      <c r="I325" s="312"/>
      <c r="J325" s="30"/>
      <c r="K325" s="30"/>
      <c r="L325" s="30"/>
      <c r="M325" s="30"/>
      <c r="N325" s="30"/>
    </row>
    <row r="326" spans="1:14" ht="14.7" customHeight="1">
      <c r="A326" s="289">
        <v>311</v>
      </c>
      <c r="B326" s="289"/>
      <c r="C326" s="289"/>
      <c r="D326" s="313"/>
      <c r="E326" s="289"/>
      <c r="F326" s="289"/>
      <c r="G326" s="289"/>
      <c r="H326" s="289"/>
      <c r="I326" s="312"/>
      <c r="J326" s="30"/>
      <c r="K326" s="30"/>
      <c r="L326" s="30"/>
      <c r="M326" s="30"/>
      <c r="N326" s="30"/>
    </row>
    <row r="327" spans="1:14" ht="14.7" customHeight="1">
      <c r="A327" s="289">
        <v>312</v>
      </c>
      <c r="B327" s="289"/>
      <c r="C327" s="289"/>
      <c r="D327" s="313"/>
      <c r="E327" s="289"/>
      <c r="F327" s="289"/>
      <c r="G327" s="289"/>
      <c r="H327" s="30"/>
      <c r="I327" s="312"/>
      <c r="J327" s="30"/>
      <c r="K327" s="30"/>
      <c r="L327" s="30"/>
      <c r="M327" s="30"/>
      <c r="N327" s="30"/>
    </row>
    <row r="328" spans="1:14" ht="14.7" customHeight="1">
      <c r="A328" s="289">
        <v>313</v>
      </c>
      <c r="B328" s="289"/>
      <c r="C328" s="289"/>
      <c r="D328" s="313"/>
      <c r="E328" s="289"/>
      <c r="F328" s="289"/>
      <c r="G328" s="289"/>
      <c r="H328" s="289"/>
      <c r="I328" s="312"/>
      <c r="J328" s="30"/>
      <c r="K328" s="30"/>
      <c r="L328" s="30"/>
      <c r="M328" s="30"/>
      <c r="N328" s="30"/>
    </row>
    <row r="329" spans="1:14" ht="14.7" customHeight="1">
      <c r="A329" s="289">
        <v>314</v>
      </c>
      <c r="B329" s="289"/>
      <c r="C329" s="289"/>
      <c r="D329" s="313"/>
      <c r="E329" s="289"/>
      <c r="F329" s="289"/>
      <c r="G329" s="289"/>
      <c r="H329" s="30"/>
      <c r="I329" s="312"/>
      <c r="J329" s="30"/>
      <c r="K329" s="30"/>
      <c r="L329" s="30"/>
      <c r="M329" s="30"/>
      <c r="N329" s="30"/>
    </row>
    <row r="330" spans="1:14" ht="14.7" customHeight="1">
      <c r="A330" s="289">
        <v>315</v>
      </c>
      <c r="B330" s="289"/>
      <c r="C330" s="289"/>
      <c r="D330" s="313"/>
      <c r="E330" s="289"/>
      <c r="F330" s="289"/>
      <c r="G330" s="289"/>
      <c r="H330" s="289"/>
      <c r="I330" s="312"/>
      <c r="J330" s="30"/>
      <c r="K330" s="30"/>
      <c r="L330" s="30"/>
      <c r="M330" s="30"/>
      <c r="N330" s="30"/>
    </row>
    <row r="331" spans="1:14" ht="14.7" customHeight="1">
      <c r="A331" s="289">
        <v>316</v>
      </c>
      <c r="B331" s="289"/>
      <c r="C331" s="289"/>
      <c r="D331" s="313"/>
      <c r="E331" s="289"/>
      <c r="F331" s="289"/>
      <c r="G331" s="289"/>
      <c r="H331" s="289"/>
      <c r="I331" s="312"/>
      <c r="J331" s="30"/>
      <c r="K331" s="30"/>
      <c r="L331" s="30"/>
      <c r="M331" s="30"/>
      <c r="N331" s="30"/>
    </row>
    <row r="332" spans="1:14" ht="14.7" customHeight="1">
      <c r="A332" s="289">
        <v>317</v>
      </c>
      <c r="B332" s="289"/>
      <c r="C332" s="289"/>
      <c r="D332" s="313"/>
      <c r="E332" s="289"/>
      <c r="F332" s="289"/>
      <c r="G332" s="289"/>
      <c r="H332" s="289"/>
      <c r="I332" s="312"/>
      <c r="J332" s="30"/>
      <c r="K332" s="30"/>
      <c r="L332" s="30"/>
      <c r="M332" s="30"/>
      <c r="N332" s="30"/>
    </row>
    <row r="333" spans="1:14" ht="14.7" customHeight="1">
      <c r="A333" s="289">
        <v>318</v>
      </c>
      <c r="B333" s="289"/>
      <c r="C333" s="289"/>
      <c r="D333" s="313"/>
      <c r="E333" s="289"/>
      <c r="F333" s="289"/>
      <c r="G333" s="289"/>
      <c r="H333" s="289"/>
      <c r="I333" s="312"/>
      <c r="J333" s="30"/>
      <c r="K333" s="30"/>
      <c r="L333" s="30"/>
      <c r="M333" s="30"/>
      <c r="N333" s="30"/>
    </row>
    <row r="334" spans="1:14" ht="14.7" customHeight="1">
      <c r="A334" s="289">
        <v>319</v>
      </c>
      <c r="B334" s="289"/>
      <c r="C334" s="289"/>
      <c r="D334" s="313"/>
      <c r="E334" s="289"/>
      <c r="F334" s="289"/>
      <c r="G334" s="289"/>
      <c r="H334" s="289"/>
      <c r="I334" s="312"/>
      <c r="J334" s="30"/>
      <c r="K334" s="30"/>
      <c r="L334" s="30"/>
      <c r="M334" s="30"/>
      <c r="N334" s="30"/>
    </row>
    <row r="335" spans="1:14" ht="14.7" customHeight="1">
      <c r="A335" s="289">
        <v>320</v>
      </c>
      <c r="B335" s="289"/>
      <c r="C335" s="289"/>
      <c r="D335" s="313"/>
      <c r="E335" s="289"/>
      <c r="F335" s="289"/>
      <c r="G335" s="289"/>
      <c r="H335" s="289"/>
      <c r="I335" s="312"/>
      <c r="J335" s="30"/>
      <c r="K335" s="30"/>
      <c r="L335" s="30"/>
      <c r="M335" s="30"/>
      <c r="N335" s="30"/>
    </row>
    <row r="336" spans="1:14" ht="14.7" customHeight="1">
      <c r="A336" s="289">
        <v>321</v>
      </c>
      <c r="B336" s="289"/>
      <c r="C336" s="289"/>
      <c r="D336" s="313"/>
      <c r="E336" s="289"/>
      <c r="F336" s="289"/>
      <c r="G336" s="289"/>
      <c r="H336" s="289"/>
      <c r="I336" s="312"/>
      <c r="J336" s="30"/>
      <c r="K336" s="30"/>
      <c r="L336" s="30"/>
      <c r="M336" s="30"/>
      <c r="N336" s="30"/>
    </row>
    <row r="337" spans="1:14" ht="14.7" customHeight="1">
      <c r="A337" s="289">
        <v>322</v>
      </c>
      <c r="B337" s="289"/>
      <c r="C337" s="289"/>
      <c r="D337" s="313"/>
      <c r="E337" s="289"/>
      <c r="F337" s="289"/>
      <c r="G337" s="289"/>
      <c r="H337" s="289"/>
      <c r="I337" s="312"/>
      <c r="J337" s="30"/>
      <c r="K337" s="30"/>
      <c r="L337" s="30"/>
      <c r="M337" s="30"/>
      <c r="N337" s="30"/>
    </row>
    <row r="338" spans="1:14" ht="14.7" customHeight="1">
      <c r="A338" s="289">
        <v>323</v>
      </c>
      <c r="B338" s="289"/>
      <c r="C338" s="289"/>
      <c r="D338" s="313"/>
      <c r="E338" s="289"/>
      <c r="F338" s="289"/>
      <c r="G338" s="289"/>
      <c r="H338" s="289"/>
      <c r="I338" s="312"/>
      <c r="J338" s="30"/>
      <c r="K338" s="30"/>
      <c r="L338" s="30"/>
      <c r="M338" s="30"/>
      <c r="N338" s="30"/>
    </row>
    <row r="339" spans="1:14" ht="14.7" customHeight="1">
      <c r="A339" s="289">
        <v>324</v>
      </c>
      <c r="B339" s="289"/>
      <c r="C339" s="289"/>
      <c r="D339" s="313"/>
      <c r="E339" s="289"/>
      <c r="F339" s="289"/>
      <c r="G339" s="289"/>
      <c r="H339" s="289"/>
      <c r="I339" s="312"/>
      <c r="J339" s="30"/>
      <c r="K339" s="30"/>
      <c r="L339" s="30"/>
      <c r="M339" s="30"/>
      <c r="N339" s="30"/>
    </row>
    <row r="340" spans="1:14" ht="14.7" customHeight="1">
      <c r="A340" s="289">
        <v>325</v>
      </c>
      <c r="B340" s="289"/>
      <c r="C340" s="289"/>
      <c r="D340" s="313"/>
      <c r="E340" s="289"/>
      <c r="F340" s="289"/>
      <c r="G340" s="289"/>
      <c r="H340" s="289"/>
      <c r="I340" s="312"/>
      <c r="J340" s="30"/>
      <c r="K340" s="30"/>
      <c r="L340" s="30"/>
      <c r="M340" s="30"/>
      <c r="N340" s="30"/>
    </row>
    <row r="341" spans="1:14" ht="14.7" customHeight="1">
      <c r="A341" s="289">
        <v>326</v>
      </c>
      <c r="B341" s="289"/>
      <c r="C341" s="289"/>
      <c r="D341" s="313"/>
      <c r="E341" s="289"/>
      <c r="F341" s="289"/>
      <c r="G341" s="289"/>
      <c r="H341" s="289"/>
      <c r="I341" s="312"/>
      <c r="J341" s="30"/>
      <c r="K341" s="30"/>
      <c r="L341" s="30"/>
      <c r="M341" s="30"/>
      <c r="N341" s="30"/>
    </row>
    <row r="342" spans="1:14" ht="14.7" customHeight="1">
      <c r="A342" s="289">
        <v>327</v>
      </c>
      <c r="B342" s="289"/>
      <c r="C342" s="289"/>
      <c r="D342" s="313"/>
      <c r="E342" s="289"/>
      <c r="F342" s="289"/>
      <c r="G342" s="289"/>
      <c r="H342" s="289"/>
      <c r="I342" s="312"/>
      <c r="J342" s="30"/>
      <c r="K342" s="30"/>
      <c r="L342" s="30"/>
      <c r="M342" s="30"/>
      <c r="N342" s="30"/>
    </row>
    <row r="343" spans="1:14" ht="14.7" customHeight="1">
      <c r="A343" s="289">
        <v>328</v>
      </c>
      <c r="B343" s="289"/>
      <c r="C343" s="289"/>
      <c r="D343" s="313"/>
      <c r="E343" s="289"/>
      <c r="F343" s="289"/>
      <c r="G343" s="289"/>
      <c r="H343" s="289"/>
      <c r="I343" s="312"/>
      <c r="J343" s="30"/>
      <c r="K343" s="30"/>
      <c r="L343" s="30"/>
      <c r="M343" s="30"/>
      <c r="N343" s="30"/>
    </row>
    <row r="344" spans="1:14" ht="14.7" customHeight="1">
      <c r="A344" s="289">
        <v>329</v>
      </c>
      <c r="B344" s="289"/>
      <c r="C344" s="289"/>
      <c r="D344" s="313"/>
      <c r="E344" s="289"/>
      <c r="F344" s="289"/>
      <c r="G344" s="289"/>
      <c r="H344" s="289"/>
      <c r="I344" s="312"/>
      <c r="J344" s="30"/>
      <c r="K344" s="30"/>
      <c r="L344" s="30"/>
      <c r="M344" s="30"/>
      <c r="N344" s="30"/>
    </row>
    <row r="345" spans="1:14" ht="14.7" customHeight="1">
      <c r="A345" s="289">
        <v>330</v>
      </c>
      <c r="B345" s="289"/>
      <c r="C345" s="289"/>
      <c r="D345" s="313"/>
      <c r="E345" s="289"/>
      <c r="F345" s="289"/>
      <c r="G345" s="289"/>
      <c r="H345" s="289"/>
      <c r="I345" s="312"/>
      <c r="J345" s="30"/>
      <c r="K345" s="30"/>
      <c r="L345" s="30"/>
      <c r="M345" s="30"/>
      <c r="N345" s="30"/>
    </row>
    <row r="346" spans="1:14" ht="14.7" customHeight="1">
      <c r="A346" s="289">
        <v>331</v>
      </c>
      <c r="B346" s="289"/>
      <c r="C346" s="289"/>
      <c r="D346" s="313"/>
      <c r="E346" s="289"/>
      <c r="F346" s="289"/>
      <c r="G346" s="289"/>
      <c r="H346" s="289"/>
      <c r="I346" s="312"/>
      <c r="J346" s="30"/>
      <c r="K346" s="30"/>
      <c r="L346" s="30"/>
      <c r="M346" s="30"/>
      <c r="N346" s="30"/>
    </row>
    <row r="347" spans="1:14" ht="14.7" customHeight="1">
      <c r="A347" s="289">
        <v>332</v>
      </c>
      <c r="B347" s="289"/>
      <c r="C347" s="289"/>
      <c r="D347" s="313"/>
      <c r="E347" s="289"/>
      <c r="F347" s="289"/>
      <c r="G347" s="289"/>
      <c r="H347" s="289"/>
      <c r="I347" s="312"/>
      <c r="J347" s="30"/>
      <c r="K347" s="30"/>
      <c r="L347" s="30"/>
      <c r="M347" s="30"/>
      <c r="N347" s="30"/>
    </row>
    <row r="348" spans="1:14" ht="14.7" customHeight="1">
      <c r="A348" s="289">
        <v>333</v>
      </c>
      <c r="B348" s="289"/>
      <c r="C348" s="289"/>
      <c r="D348" s="313"/>
      <c r="E348" s="289"/>
      <c r="F348" s="289"/>
      <c r="G348" s="289"/>
      <c r="H348" s="289"/>
      <c r="I348" s="312"/>
      <c r="J348" s="30"/>
      <c r="K348" s="30"/>
      <c r="L348" s="30"/>
      <c r="M348" s="30"/>
      <c r="N348" s="30"/>
    </row>
    <row r="349" spans="1:14" ht="14.7" customHeight="1">
      <c r="A349" s="289">
        <v>334</v>
      </c>
      <c r="B349" s="289"/>
      <c r="C349" s="289"/>
      <c r="D349" s="313"/>
      <c r="E349" s="289"/>
      <c r="F349" s="289"/>
      <c r="G349" s="289"/>
      <c r="H349" s="289"/>
      <c r="I349" s="312"/>
      <c r="J349" s="30"/>
      <c r="K349" s="30"/>
      <c r="L349" s="30"/>
      <c r="M349" s="30"/>
      <c r="N349" s="30"/>
    </row>
    <row r="350" spans="1:14" ht="14.7" customHeight="1">
      <c r="A350" s="289">
        <v>335</v>
      </c>
      <c r="B350" s="289"/>
      <c r="C350" s="289"/>
      <c r="D350" s="313"/>
      <c r="E350" s="289"/>
      <c r="F350" s="289"/>
      <c r="G350" s="289"/>
      <c r="H350" s="289"/>
      <c r="I350" s="312"/>
      <c r="J350" s="30"/>
      <c r="K350" s="30"/>
      <c r="L350" s="30"/>
      <c r="M350" s="30"/>
      <c r="N350" s="30"/>
    </row>
    <row r="351" spans="1:14" ht="14.7" customHeight="1">
      <c r="A351" s="289">
        <v>336</v>
      </c>
      <c r="B351" s="289"/>
      <c r="C351" s="289"/>
      <c r="D351" s="313"/>
      <c r="E351" s="289"/>
      <c r="F351" s="289"/>
      <c r="G351" s="289"/>
      <c r="H351" s="289"/>
      <c r="I351" s="312"/>
      <c r="J351" s="30"/>
      <c r="K351" s="30"/>
      <c r="L351" s="30"/>
      <c r="M351" s="30"/>
      <c r="N351" s="30"/>
    </row>
    <row r="352" spans="1:14" ht="14.7" customHeight="1">
      <c r="A352" s="289">
        <v>337</v>
      </c>
      <c r="B352" s="289"/>
      <c r="C352" s="289"/>
      <c r="D352" s="313"/>
      <c r="E352" s="289"/>
      <c r="F352" s="289"/>
      <c r="G352" s="289"/>
      <c r="H352" s="289"/>
      <c r="I352" s="312"/>
      <c r="J352" s="30"/>
      <c r="K352" s="30"/>
      <c r="L352" s="30"/>
      <c r="M352" s="30"/>
      <c r="N352" s="30"/>
    </row>
    <row r="353" spans="1:14" ht="14.7" customHeight="1">
      <c r="A353" s="289">
        <v>338</v>
      </c>
      <c r="B353" s="289"/>
      <c r="C353" s="289"/>
      <c r="D353" s="313"/>
      <c r="E353" s="289"/>
      <c r="F353" s="289"/>
      <c r="G353" s="289"/>
      <c r="H353" s="289"/>
      <c r="I353" s="312"/>
      <c r="J353" s="30"/>
      <c r="K353" s="30"/>
      <c r="L353" s="30"/>
      <c r="M353" s="30"/>
      <c r="N353" s="30"/>
    </row>
    <row r="354" spans="1:14" ht="14.7" customHeight="1">
      <c r="A354" s="289">
        <v>339</v>
      </c>
      <c r="B354" s="289"/>
      <c r="C354" s="289"/>
      <c r="D354" s="313"/>
      <c r="E354" s="289"/>
      <c r="F354" s="289"/>
      <c r="G354" s="289"/>
      <c r="H354" s="289"/>
      <c r="I354" s="312"/>
      <c r="J354" s="30"/>
      <c r="K354" s="30"/>
      <c r="L354" s="30"/>
      <c r="M354" s="30"/>
      <c r="N354" s="30"/>
    </row>
    <row r="355" spans="1:14" ht="14.7" customHeight="1">
      <c r="A355" s="289">
        <v>340</v>
      </c>
      <c r="B355" s="289"/>
      <c r="C355" s="289"/>
      <c r="D355" s="313"/>
      <c r="E355" s="289"/>
      <c r="F355" s="289"/>
      <c r="G355" s="289"/>
      <c r="H355" s="289"/>
      <c r="I355" s="312"/>
      <c r="J355" s="30"/>
      <c r="K355" s="30"/>
      <c r="L355" s="30"/>
      <c r="M355" s="30"/>
      <c r="N355" s="30"/>
    </row>
    <row r="356" spans="1:14" ht="14.7" customHeight="1">
      <c r="A356" s="289">
        <v>341</v>
      </c>
      <c r="B356" s="289"/>
      <c r="C356" s="289"/>
      <c r="D356" s="313"/>
      <c r="E356" s="289"/>
      <c r="F356" s="289"/>
      <c r="G356" s="289"/>
      <c r="H356" s="289"/>
      <c r="I356" s="312"/>
      <c r="J356" s="30"/>
      <c r="K356" s="30"/>
      <c r="L356" s="30"/>
      <c r="M356" s="30"/>
      <c r="N356" s="30"/>
    </row>
    <row r="357" spans="1:14" ht="14.7" customHeight="1">
      <c r="A357" s="289">
        <v>342</v>
      </c>
      <c r="B357" s="289"/>
      <c r="C357" s="289"/>
      <c r="D357" s="313"/>
      <c r="E357" s="289"/>
      <c r="F357" s="289"/>
      <c r="G357" s="289"/>
      <c r="H357" s="289"/>
      <c r="I357" s="312"/>
      <c r="J357" s="30"/>
      <c r="K357" s="30"/>
      <c r="L357" s="30"/>
      <c r="M357" s="30"/>
      <c r="N357" s="30"/>
    </row>
    <row r="358" spans="1:14" ht="14.7" customHeight="1">
      <c r="A358" s="289">
        <v>343</v>
      </c>
      <c r="B358" s="289"/>
      <c r="C358" s="289"/>
      <c r="D358" s="313"/>
      <c r="E358" s="289"/>
      <c r="F358" s="289"/>
      <c r="G358" s="289"/>
      <c r="H358" s="289"/>
      <c r="I358" s="312"/>
      <c r="J358" s="30"/>
      <c r="K358" s="30"/>
      <c r="L358" s="30"/>
      <c r="M358" s="30"/>
      <c r="N358" s="30"/>
    </row>
    <row r="359" spans="1:14" ht="14.7" customHeight="1">
      <c r="A359" s="289">
        <v>344</v>
      </c>
      <c r="B359" s="289"/>
      <c r="C359" s="289"/>
      <c r="D359" s="313"/>
      <c r="E359" s="289"/>
      <c r="F359" s="289"/>
      <c r="G359" s="289"/>
      <c r="H359" s="289"/>
      <c r="I359" s="312"/>
      <c r="J359" s="30"/>
      <c r="K359" s="30"/>
      <c r="L359" s="30"/>
      <c r="M359" s="30"/>
      <c r="N359" s="30"/>
    </row>
    <row r="360" spans="1:14" ht="14.7" customHeight="1">
      <c r="A360" s="289">
        <v>345</v>
      </c>
      <c r="B360" s="289"/>
      <c r="C360" s="289"/>
      <c r="D360" s="313"/>
      <c r="E360" s="289"/>
      <c r="F360" s="289"/>
      <c r="G360" s="289"/>
      <c r="H360" s="289"/>
      <c r="I360" s="312"/>
      <c r="J360" s="30"/>
      <c r="K360" s="30"/>
      <c r="L360" s="30"/>
      <c r="M360" s="30"/>
      <c r="N360" s="30"/>
    </row>
    <row r="361" spans="1:14" ht="14.7" customHeight="1">
      <c r="A361" s="289">
        <v>346</v>
      </c>
      <c r="B361" s="289"/>
      <c r="C361" s="289"/>
      <c r="D361" s="313"/>
      <c r="E361" s="289"/>
      <c r="F361" s="289"/>
      <c r="G361" s="289"/>
      <c r="H361" s="289"/>
      <c r="I361" s="312"/>
      <c r="J361" s="30"/>
      <c r="K361" s="30"/>
      <c r="L361" s="30"/>
      <c r="M361" s="30"/>
      <c r="N361" s="30"/>
    </row>
    <row r="362" spans="1:14" ht="14.7" customHeight="1">
      <c r="A362" s="289">
        <v>347</v>
      </c>
      <c r="B362" s="289"/>
      <c r="C362" s="289"/>
      <c r="D362" s="313"/>
      <c r="E362" s="289"/>
      <c r="F362" s="289"/>
      <c r="G362" s="289"/>
      <c r="H362" s="289"/>
      <c r="I362" s="312"/>
      <c r="J362" s="30"/>
      <c r="K362" s="30"/>
      <c r="L362" s="30"/>
      <c r="M362" s="30"/>
      <c r="N362" s="30"/>
    </row>
    <row r="363" spans="1:14" ht="14.7" customHeight="1">
      <c r="A363" s="289">
        <v>348</v>
      </c>
      <c r="B363" s="289"/>
      <c r="C363" s="289"/>
      <c r="D363" s="313"/>
      <c r="E363" s="289"/>
      <c r="F363" s="289"/>
      <c r="G363" s="289"/>
      <c r="H363" s="289"/>
      <c r="I363" s="312"/>
      <c r="J363" s="289"/>
      <c r="K363" s="289"/>
      <c r="L363" s="312"/>
      <c r="M363" s="313"/>
      <c r="N363" s="289"/>
    </row>
    <row r="364" spans="1:14" ht="14.7" customHeight="1">
      <c r="A364" s="289">
        <v>349</v>
      </c>
      <c r="B364" s="289"/>
      <c r="C364" s="289"/>
      <c r="D364" s="313"/>
      <c r="E364" s="289"/>
      <c r="F364" s="289"/>
      <c r="G364" s="289"/>
      <c r="H364" s="289"/>
      <c r="I364" s="312"/>
      <c r="J364" s="289"/>
      <c r="K364" s="289"/>
      <c r="L364" s="312"/>
      <c r="M364" s="313"/>
      <c r="N364" s="289"/>
    </row>
    <row r="365" spans="1:14" ht="14.7" customHeight="1">
      <c r="A365" s="289">
        <v>350</v>
      </c>
      <c r="B365" s="289"/>
      <c r="C365" s="289"/>
      <c r="D365" s="313"/>
      <c r="E365" s="289"/>
      <c r="F365" s="289"/>
      <c r="G365" s="289"/>
      <c r="H365" s="289"/>
      <c r="I365" s="312"/>
      <c r="J365" s="289"/>
      <c r="K365" s="289"/>
      <c r="L365" s="312"/>
      <c r="M365" s="313"/>
      <c r="N365" s="289"/>
    </row>
    <row r="366" spans="1:14" ht="14.7" customHeight="1">
      <c r="A366" s="289">
        <v>351</v>
      </c>
      <c r="B366" s="289"/>
      <c r="C366" s="289"/>
      <c r="D366" s="313"/>
      <c r="E366" s="289"/>
      <c r="F366" s="289"/>
      <c r="G366" s="289"/>
      <c r="H366" s="289"/>
      <c r="I366" s="312"/>
      <c r="J366" s="30"/>
      <c r="K366" s="30"/>
      <c r="L366" s="30"/>
      <c r="M366" s="30"/>
      <c r="N366" s="30"/>
    </row>
    <row r="367" spans="1:14" ht="14.7" customHeight="1">
      <c r="A367" s="289">
        <v>352</v>
      </c>
      <c r="B367" s="289"/>
      <c r="C367" s="289"/>
      <c r="D367" s="313"/>
      <c r="E367" s="289"/>
      <c r="F367" s="289"/>
      <c r="G367" s="289"/>
      <c r="H367" s="289"/>
      <c r="I367" s="312"/>
      <c r="J367" s="30"/>
      <c r="K367" s="30"/>
      <c r="L367" s="30"/>
      <c r="M367" s="30"/>
      <c r="N367" s="30"/>
    </row>
    <row r="368" spans="1:14" ht="14.7" customHeight="1">
      <c r="A368" s="289">
        <v>353</v>
      </c>
      <c r="B368" s="289"/>
      <c r="C368" s="289"/>
      <c r="D368" s="313"/>
      <c r="E368" s="289"/>
      <c r="F368" s="289"/>
      <c r="G368" s="289"/>
      <c r="H368" s="289"/>
      <c r="I368" s="312"/>
      <c r="J368" s="30"/>
      <c r="K368" s="30"/>
      <c r="L368" s="30"/>
      <c r="M368" s="30"/>
      <c r="N368" s="30"/>
    </row>
    <row r="369" spans="1:14" ht="14.7" customHeight="1">
      <c r="A369" s="289">
        <v>354</v>
      </c>
      <c r="B369" s="289"/>
      <c r="C369" s="289"/>
      <c r="D369" s="313"/>
      <c r="E369" s="289"/>
      <c r="F369" s="289"/>
      <c r="G369" s="289"/>
      <c r="H369" s="289"/>
      <c r="I369" s="312"/>
      <c r="J369" s="30"/>
      <c r="K369" s="30"/>
      <c r="L369" s="30"/>
      <c r="M369" s="30"/>
      <c r="N369" s="30"/>
    </row>
    <row r="370" spans="1:14" ht="14.7" customHeight="1">
      <c r="A370" s="289">
        <v>355</v>
      </c>
      <c r="B370" s="289"/>
      <c r="C370" s="289"/>
      <c r="D370" s="313"/>
      <c r="E370" s="289"/>
      <c r="F370" s="289"/>
      <c r="G370" s="289"/>
      <c r="H370" s="289"/>
      <c r="I370" s="312"/>
      <c r="J370" s="30"/>
      <c r="K370" s="30"/>
      <c r="L370" s="30"/>
      <c r="M370" s="30"/>
      <c r="N370" s="30"/>
    </row>
    <row r="371" spans="1:14" ht="14.7" customHeight="1">
      <c r="A371" s="289">
        <v>356</v>
      </c>
      <c r="B371" s="289"/>
      <c r="C371" s="289"/>
      <c r="D371" s="313"/>
      <c r="E371" s="289"/>
      <c r="F371" s="289"/>
      <c r="G371" s="289"/>
      <c r="H371" s="289"/>
      <c r="I371" s="312"/>
      <c r="J371" s="30"/>
      <c r="K371" s="30"/>
      <c r="L371" s="30"/>
      <c r="M371" s="30"/>
      <c r="N371" s="30"/>
    </row>
    <row r="372" spans="1:14" ht="14.7" customHeight="1">
      <c r="A372" s="289">
        <v>357</v>
      </c>
      <c r="B372" s="289"/>
      <c r="C372" s="289"/>
      <c r="D372" s="313"/>
      <c r="E372" s="289"/>
      <c r="F372" s="289"/>
      <c r="G372" s="289"/>
      <c r="H372" s="289"/>
      <c r="I372" s="312"/>
      <c r="J372" s="30"/>
      <c r="K372" s="30"/>
      <c r="L372" s="30"/>
      <c r="M372" s="30"/>
      <c r="N372" s="30"/>
    </row>
    <row r="373" spans="1:14" ht="14.7" customHeight="1">
      <c r="A373" s="289">
        <v>358</v>
      </c>
      <c r="B373" s="289"/>
      <c r="C373" s="289"/>
      <c r="D373" s="313"/>
      <c r="E373" s="289"/>
      <c r="F373" s="289"/>
      <c r="G373" s="289"/>
      <c r="H373" s="289"/>
      <c r="I373" s="312"/>
      <c r="J373" s="30"/>
      <c r="K373" s="30"/>
      <c r="L373" s="30"/>
      <c r="M373" s="30"/>
      <c r="N373" s="30"/>
    </row>
    <row r="374" spans="1:14" ht="14.7" customHeight="1">
      <c r="A374" s="289">
        <v>359</v>
      </c>
      <c r="B374" s="289"/>
      <c r="C374" s="289"/>
      <c r="D374" s="313"/>
      <c r="E374" s="289"/>
      <c r="F374" s="289"/>
      <c r="G374" s="289"/>
      <c r="H374" s="289"/>
      <c r="I374" s="312"/>
      <c r="J374" s="30"/>
      <c r="K374" s="30"/>
      <c r="L374" s="30"/>
      <c r="M374" s="30"/>
      <c r="N374" s="30"/>
    </row>
    <row r="375" spans="1:14" ht="14.7" customHeight="1">
      <c r="A375" s="289">
        <v>360</v>
      </c>
      <c r="B375" s="289"/>
      <c r="C375" s="289"/>
      <c r="D375" s="313"/>
      <c r="E375" s="289"/>
      <c r="F375" s="289"/>
      <c r="G375" s="289"/>
      <c r="H375" s="289"/>
      <c r="I375" s="312"/>
      <c r="J375" s="30"/>
      <c r="K375" s="30"/>
      <c r="L375" s="30"/>
      <c r="M375" s="30"/>
      <c r="N375" s="30"/>
    </row>
    <row r="376" spans="1:14" ht="14.7" customHeight="1">
      <c r="A376" s="289">
        <v>361</v>
      </c>
      <c r="B376" s="289"/>
      <c r="C376" s="289"/>
      <c r="D376" s="313"/>
      <c r="E376" s="289"/>
      <c r="F376" s="289"/>
      <c r="G376" s="289"/>
      <c r="H376" s="289"/>
      <c r="I376" s="312"/>
      <c r="J376" s="30"/>
      <c r="K376" s="30"/>
      <c r="L376" s="30"/>
      <c r="M376" s="30"/>
      <c r="N376" s="30"/>
    </row>
    <row r="377" spans="1:14" ht="14.7" customHeight="1">
      <c r="A377" s="289">
        <v>362</v>
      </c>
      <c r="B377" s="289"/>
      <c r="C377" s="289"/>
      <c r="D377" s="313"/>
      <c r="E377" s="289"/>
      <c r="F377" s="289"/>
      <c r="G377" s="289"/>
      <c r="H377" s="289"/>
      <c r="I377" s="312"/>
      <c r="J377" s="30"/>
      <c r="K377" s="30"/>
      <c r="L377" s="30"/>
      <c r="M377" s="30"/>
      <c r="N377" s="30"/>
    </row>
    <row r="378" spans="1:14" ht="14.7" customHeight="1">
      <c r="A378" s="289">
        <v>363</v>
      </c>
      <c r="B378" s="289"/>
      <c r="C378" s="289"/>
      <c r="D378" s="313"/>
      <c r="E378" s="289"/>
      <c r="F378" s="289"/>
      <c r="G378" s="289"/>
      <c r="H378" s="289"/>
      <c r="I378" s="312"/>
      <c r="J378" s="30"/>
      <c r="K378" s="30"/>
      <c r="L378" s="30"/>
      <c r="M378" s="30"/>
      <c r="N378" s="30"/>
    </row>
    <row r="379" spans="1:14" ht="14.7" customHeight="1">
      <c r="A379" s="289">
        <v>364</v>
      </c>
      <c r="B379" s="289"/>
      <c r="C379" s="289"/>
      <c r="D379" s="313"/>
      <c r="E379" s="289"/>
      <c r="F379" s="289"/>
      <c r="G379" s="289"/>
      <c r="H379" s="289"/>
      <c r="I379" s="312"/>
      <c r="J379" s="30"/>
      <c r="K379" s="30"/>
      <c r="L379" s="30"/>
      <c r="M379" s="30"/>
      <c r="N379" s="30"/>
    </row>
    <row r="380" spans="1:14" ht="14.7" customHeight="1">
      <c r="A380" s="289">
        <v>365</v>
      </c>
      <c r="B380" s="289"/>
      <c r="C380" s="289"/>
      <c r="D380" s="313"/>
      <c r="E380" s="289"/>
      <c r="F380" s="289"/>
      <c r="G380" s="289"/>
      <c r="H380" s="289"/>
      <c r="I380" s="312"/>
      <c r="J380" s="30"/>
      <c r="K380" s="30"/>
      <c r="L380" s="30"/>
      <c r="M380" s="30"/>
      <c r="N380" s="30"/>
    </row>
    <row r="381" spans="1:14" ht="14.7" customHeight="1">
      <c r="A381" s="289">
        <v>366</v>
      </c>
      <c r="B381" s="289"/>
      <c r="C381" s="289"/>
      <c r="D381" s="313"/>
      <c r="E381" s="289"/>
      <c r="F381" s="289"/>
      <c r="G381" s="289"/>
      <c r="H381" s="289"/>
      <c r="I381" s="312"/>
      <c r="J381" s="30"/>
      <c r="K381" s="30"/>
      <c r="L381" s="30"/>
      <c r="M381" s="30"/>
      <c r="N381" s="30"/>
    </row>
    <row r="382" spans="1:14" ht="14.7" customHeight="1">
      <c r="A382" s="289">
        <v>367</v>
      </c>
      <c r="B382" s="289"/>
      <c r="C382" s="289"/>
      <c r="D382" s="313"/>
      <c r="E382" s="289"/>
      <c r="F382" s="289"/>
      <c r="G382" s="289"/>
      <c r="H382" s="289"/>
      <c r="I382" s="312"/>
      <c r="J382" s="30"/>
      <c r="K382" s="30"/>
      <c r="L382" s="30"/>
      <c r="M382" s="30"/>
      <c r="N382" s="30"/>
    </row>
    <row r="383" spans="1:14" ht="14.7" customHeight="1">
      <c r="A383" s="289">
        <v>368</v>
      </c>
      <c r="B383" s="289"/>
      <c r="C383" s="289"/>
      <c r="D383" s="313"/>
      <c r="E383" s="289"/>
      <c r="F383" s="289"/>
      <c r="G383" s="289"/>
      <c r="H383" s="289"/>
      <c r="I383" s="312"/>
      <c r="J383" s="30"/>
      <c r="K383" s="30"/>
      <c r="L383" s="30"/>
      <c r="M383" s="30"/>
      <c r="N383" s="30"/>
    </row>
    <row r="384" spans="1:14" ht="14.7" customHeight="1">
      <c r="A384" s="289">
        <v>369</v>
      </c>
      <c r="B384" s="289"/>
      <c r="C384" s="289"/>
      <c r="D384" s="313"/>
      <c r="E384" s="289"/>
      <c r="F384" s="289"/>
      <c r="G384" s="289"/>
      <c r="H384" s="289"/>
      <c r="I384" s="312"/>
      <c r="J384" s="30"/>
      <c r="K384" s="30"/>
      <c r="L384" s="30"/>
      <c r="M384" s="30"/>
      <c r="N384" s="30"/>
    </row>
    <row r="385" spans="1:14" ht="14.7" customHeight="1">
      <c r="A385" s="289">
        <v>370</v>
      </c>
      <c r="B385" s="289"/>
      <c r="C385" s="289"/>
      <c r="D385" s="313"/>
      <c r="E385" s="289"/>
      <c r="F385" s="289"/>
      <c r="G385" s="289"/>
      <c r="H385" s="289"/>
      <c r="I385" s="312"/>
      <c r="J385" s="30"/>
      <c r="K385" s="30"/>
      <c r="L385" s="30"/>
      <c r="M385" s="30"/>
      <c r="N385" s="30"/>
    </row>
    <row r="386" spans="1:14" ht="14.7" customHeight="1">
      <c r="A386" s="289">
        <v>371</v>
      </c>
      <c r="B386" s="289"/>
      <c r="C386" s="289"/>
      <c r="D386" s="313"/>
      <c r="E386" s="289"/>
      <c r="F386" s="289"/>
      <c r="G386" s="289"/>
      <c r="H386" s="289"/>
      <c r="I386" s="312"/>
      <c r="J386" s="30"/>
      <c r="K386" s="30"/>
      <c r="L386" s="30"/>
      <c r="M386" s="30"/>
      <c r="N386" s="30"/>
    </row>
    <row r="387" spans="1:14" ht="14.7" customHeight="1">
      <c r="A387" s="289">
        <v>372</v>
      </c>
      <c r="B387" s="289"/>
      <c r="C387" s="289"/>
      <c r="D387" s="313"/>
      <c r="E387" s="289"/>
      <c r="F387" s="289"/>
      <c r="G387" s="289"/>
      <c r="H387" s="289"/>
      <c r="I387" s="312"/>
      <c r="J387" s="30"/>
      <c r="K387" s="30"/>
      <c r="L387" s="30"/>
      <c r="M387" s="30"/>
      <c r="N387" s="30"/>
    </row>
    <row r="388" spans="1:14" ht="14.7" customHeight="1">
      <c r="A388" s="289">
        <v>373</v>
      </c>
      <c r="B388" s="289"/>
      <c r="C388" s="289"/>
      <c r="D388" s="313"/>
      <c r="E388" s="289"/>
      <c r="F388" s="289"/>
      <c r="G388" s="289"/>
      <c r="H388" s="289"/>
      <c r="I388" s="312"/>
      <c r="J388" s="30"/>
      <c r="K388" s="30"/>
      <c r="L388" s="30"/>
      <c r="M388" s="30"/>
      <c r="N388" s="30"/>
    </row>
    <row r="389" spans="1:14" ht="14.7" customHeight="1">
      <c r="A389" s="289">
        <v>374</v>
      </c>
      <c r="B389" s="289"/>
      <c r="C389" s="289"/>
      <c r="D389" s="313"/>
      <c r="E389" s="289"/>
      <c r="F389" s="289"/>
      <c r="G389" s="289"/>
      <c r="H389" s="289"/>
      <c r="I389" s="312"/>
      <c r="J389" s="30"/>
      <c r="K389" s="30"/>
      <c r="L389" s="30"/>
      <c r="M389" s="30"/>
      <c r="N389" s="30"/>
    </row>
    <row r="390" spans="1:14" ht="14.7" customHeight="1">
      <c r="A390" s="289">
        <v>375</v>
      </c>
      <c r="B390" s="289"/>
      <c r="C390" s="289"/>
      <c r="D390" s="313"/>
      <c r="E390" s="289"/>
      <c r="F390" s="289"/>
      <c r="G390" s="289"/>
      <c r="H390" s="289"/>
      <c r="I390" s="312"/>
      <c r="J390" s="30"/>
      <c r="K390" s="30"/>
      <c r="L390" s="30"/>
      <c r="M390" s="30"/>
      <c r="N390" s="30"/>
    </row>
    <row r="391" spans="1:14" ht="14.7" customHeight="1">
      <c r="A391" s="289">
        <v>376</v>
      </c>
      <c r="B391" s="289"/>
      <c r="C391" s="289"/>
      <c r="D391" s="313"/>
      <c r="E391" s="289"/>
      <c r="F391" s="289"/>
      <c r="G391" s="289"/>
      <c r="H391" s="289"/>
      <c r="I391" s="312"/>
      <c r="J391" s="30"/>
      <c r="K391" s="30"/>
      <c r="L391" s="30"/>
      <c r="M391" s="30"/>
      <c r="N391" s="30"/>
    </row>
    <row r="392" spans="1:14" ht="14.7" customHeight="1">
      <c r="A392" s="289">
        <v>377</v>
      </c>
      <c r="B392" s="289"/>
      <c r="C392" s="289"/>
      <c r="D392" s="313"/>
      <c r="E392" s="289"/>
      <c r="F392" s="289"/>
      <c r="G392" s="289"/>
      <c r="H392" s="289"/>
      <c r="I392" s="312"/>
      <c r="J392" s="30"/>
      <c r="K392" s="30"/>
      <c r="L392" s="30"/>
      <c r="M392" s="30"/>
      <c r="N392" s="30"/>
    </row>
    <row r="393" spans="1:14" ht="14.7" customHeight="1">
      <c r="A393" s="289">
        <v>378</v>
      </c>
      <c r="B393" s="289"/>
      <c r="C393" s="289"/>
      <c r="D393" s="313"/>
      <c r="E393" s="289"/>
      <c r="F393" s="289"/>
      <c r="G393" s="289"/>
      <c r="H393" s="289"/>
      <c r="I393" s="312"/>
      <c r="J393" s="30"/>
      <c r="K393" s="30"/>
      <c r="L393" s="30"/>
      <c r="M393" s="30"/>
      <c r="N393" s="30"/>
    </row>
    <row r="394" spans="1:14" ht="14.7" customHeight="1">
      <c r="A394" s="289">
        <v>379</v>
      </c>
      <c r="B394" s="289"/>
      <c r="C394" s="289"/>
      <c r="D394" s="313"/>
      <c r="E394" s="289"/>
      <c r="F394" s="289"/>
      <c r="G394" s="289"/>
      <c r="H394" s="289"/>
      <c r="I394" s="312"/>
      <c r="J394" s="30"/>
      <c r="K394" s="30"/>
      <c r="L394" s="30"/>
      <c r="M394" s="30"/>
      <c r="N394" s="30"/>
    </row>
    <row r="395" spans="1:14" ht="14.7" customHeight="1">
      <c r="A395" s="289">
        <v>380</v>
      </c>
      <c r="B395" s="289"/>
      <c r="C395" s="289"/>
      <c r="D395" s="313"/>
      <c r="E395" s="289"/>
      <c r="F395" s="289"/>
      <c r="G395" s="289"/>
      <c r="H395" s="289"/>
      <c r="I395" s="312"/>
      <c r="J395" s="30"/>
      <c r="K395" s="30"/>
      <c r="L395" s="30"/>
      <c r="M395" s="30"/>
      <c r="N395" s="30"/>
    </row>
    <row r="396" spans="1:14" ht="14.7" customHeight="1">
      <c r="A396" s="289">
        <v>381</v>
      </c>
      <c r="B396" s="289"/>
      <c r="C396" s="289"/>
      <c r="D396" s="313"/>
      <c r="E396" s="289"/>
      <c r="F396" s="289"/>
      <c r="G396" s="289"/>
      <c r="H396" s="289"/>
      <c r="I396" s="312"/>
      <c r="J396" s="30"/>
      <c r="K396" s="30"/>
      <c r="L396" s="30"/>
      <c r="M396" s="30"/>
      <c r="N396" s="30"/>
    </row>
    <row r="397" spans="1:14" ht="14.7" customHeight="1">
      <c r="A397" s="289">
        <v>382</v>
      </c>
      <c r="B397" s="289"/>
      <c r="C397" s="289"/>
      <c r="D397" s="313"/>
      <c r="E397" s="289"/>
      <c r="F397" s="289"/>
      <c r="G397" s="289"/>
      <c r="H397" s="289"/>
      <c r="I397" s="312"/>
      <c r="J397" s="30"/>
      <c r="K397" s="30"/>
      <c r="L397" s="30"/>
      <c r="M397" s="30"/>
      <c r="N397" s="30"/>
    </row>
    <row r="398" spans="1:14" ht="14.7" customHeight="1">
      <c r="A398" s="289">
        <v>383</v>
      </c>
      <c r="B398" s="289"/>
      <c r="C398" s="289"/>
      <c r="D398" s="313"/>
      <c r="E398" s="289"/>
      <c r="F398" s="289"/>
      <c r="G398" s="289"/>
      <c r="H398" s="289"/>
      <c r="I398" s="312"/>
      <c r="J398" s="30"/>
      <c r="K398" s="30"/>
      <c r="L398" s="30"/>
      <c r="M398" s="30"/>
      <c r="N398" s="30"/>
    </row>
    <row r="399" spans="1:14" ht="14.7" customHeight="1">
      <c r="A399" s="289">
        <v>384</v>
      </c>
      <c r="B399" s="289"/>
      <c r="C399" s="289"/>
      <c r="D399" s="313"/>
      <c r="E399" s="289"/>
      <c r="F399" s="289"/>
      <c r="G399" s="289"/>
      <c r="H399" s="289"/>
      <c r="I399" s="312"/>
      <c r="J399" s="30"/>
      <c r="K399" s="30"/>
      <c r="L399" s="30"/>
      <c r="M399" s="30"/>
      <c r="N399" s="30"/>
    </row>
    <row r="400" spans="1:14" ht="14.7" customHeight="1">
      <c r="A400" s="289">
        <v>385</v>
      </c>
      <c r="B400" s="289"/>
      <c r="C400" s="289"/>
      <c r="D400" s="313"/>
      <c r="E400" s="289"/>
      <c r="F400" s="289"/>
      <c r="G400" s="289"/>
      <c r="H400" s="289"/>
      <c r="I400" s="312"/>
      <c r="J400" s="30"/>
      <c r="K400" s="30"/>
      <c r="L400" s="30"/>
      <c r="M400" s="30"/>
      <c r="N400" s="30"/>
    </row>
    <row r="401" spans="1:14" ht="14.7" customHeight="1">
      <c r="A401" s="289">
        <v>386</v>
      </c>
      <c r="B401" s="289"/>
      <c r="C401" s="289"/>
      <c r="D401" s="313"/>
      <c r="E401" s="289"/>
      <c r="F401" s="289"/>
      <c r="G401" s="289"/>
      <c r="H401" s="289"/>
      <c r="I401" s="312"/>
      <c r="J401" s="30"/>
      <c r="K401" s="30"/>
      <c r="L401" s="30"/>
      <c r="M401" s="30"/>
      <c r="N401" s="30"/>
    </row>
    <row r="402" spans="1:14" ht="14.7" customHeight="1">
      <c r="A402" s="289">
        <v>387</v>
      </c>
      <c r="B402" s="289"/>
      <c r="C402" s="289"/>
      <c r="D402" s="313"/>
      <c r="E402" s="289"/>
      <c r="F402" s="289"/>
      <c r="G402" s="289"/>
      <c r="H402" s="289"/>
      <c r="I402" s="312"/>
      <c r="J402" s="30"/>
      <c r="K402" s="30"/>
      <c r="L402" s="30"/>
      <c r="M402" s="30"/>
      <c r="N402" s="30"/>
    </row>
    <row r="403" spans="1:14" ht="14.7" customHeight="1">
      <c r="A403" s="289">
        <v>388</v>
      </c>
      <c r="B403" s="289"/>
      <c r="C403" s="289"/>
      <c r="D403" s="313"/>
      <c r="E403" s="289"/>
      <c r="F403" s="289"/>
      <c r="G403" s="289"/>
      <c r="H403" s="289"/>
      <c r="I403" s="312"/>
      <c r="J403" s="30"/>
      <c r="K403" s="30"/>
      <c r="L403" s="30"/>
      <c r="M403" s="30"/>
      <c r="N403" s="30"/>
    </row>
    <row r="404" spans="1:14" ht="14.7" customHeight="1">
      <c r="A404" s="289">
        <v>389</v>
      </c>
      <c r="B404" s="289"/>
      <c r="C404" s="289"/>
      <c r="D404" s="313"/>
      <c r="E404" s="289"/>
      <c r="F404" s="289"/>
      <c r="G404" s="289"/>
      <c r="H404" s="289"/>
      <c r="I404" s="312"/>
      <c r="J404" s="30"/>
      <c r="K404" s="30"/>
      <c r="L404" s="30"/>
      <c r="M404" s="30"/>
      <c r="N404" s="30"/>
    </row>
    <row r="405" spans="1:14" ht="14.7" customHeight="1">
      <c r="A405" s="289">
        <v>390</v>
      </c>
      <c r="B405" s="289"/>
      <c r="C405" s="289"/>
      <c r="D405" s="313"/>
      <c r="E405" s="289"/>
      <c r="F405" s="289"/>
      <c r="G405" s="289"/>
      <c r="H405" s="289"/>
      <c r="I405" s="312"/>
      <c r="J405" s="30"/>
      <c r="K405" s="30"/>
      <c r="L405" s="30"/>
      <c r="M405" s="30"/>
      <c r="N405" s="30"/>
    </row>
    <row r="406" spans="1:14" ht="14.7" customHeight="1">
      <c r="A406" s="289">
        <v>391</v>
      </c>
      <c r="B406" s="289"/>
      <c r="C406" s="289"/>
      <c r="D406" s="313"/>
      <c r="E406" s="289"/>
      <c r="F406" s="289"/>
      <c r="G406" s="289"/>
      <c r="H406" s="289"/>
      <c r="I406" s="312"/>
      <c r="J406" s="30"/>
      <c r="K406" s="30"/>
      <c r="L406" s="30"/>
      <c r="M406" s="30"/>
      <c r="N406" s="30"/>
    </row>
    <row r="407" spans="1:14" ht="14.7" customHeight="1">
      <c r="A407" s="289">
        <v>392</v>
      </c>
      <c r="B407" s="289"/>
      <c r="C407" s="289"/>
      <c r="D407" s="313"/>
      <c r="E407" s="289"/>
      <c r="F407" s="289"/>
      <c r="G407" s="289"/>
      <c r="H407" s="289"/>
      <c r="I407" s="312"/>
      <c r="J407" s="30"/>
      <c r="K407" s="30"/>
      <c r="L407" s="30"/>
      <c r="M407" s="30"/>
      <c r="N407" s="30"/>
    </row>
    <row r="408" spans="1:14" ht="14.7" customHeight="1">
      <c r="A408" s="289">
        <v>393</v>
      </c>
      <c r="B408" s="289"/>
      <c r="C408" s="289"/>
      <c r="D408" s="313"/>
      <c r="E408" s="289"/>
      <c r="F408" s="289"/>
      <c r="G408" s="289"/>
      <c r="H408" s="289"/>
      <c r="I408" s="312"/>
      <c r="J408" s="30"/>
      <c r="K408" s="30"/>
      <c r="L408" s="30"/>
      <c r="M408" s="30"/>
      <c r="N408" s="30"/>
    </row>
    <row r="409" spans="1:14" ht="14.7" customHeight="1">
      <c r="A409" s="289">
        <v>394</v>
      </c>
      <c r="B409" s="289"/>
      <c r="C409" s="289"/>
      <c r="D409" s="313"/>
      <c r="E409" s="289"/>
      <c r="F409" s="289"/>
      <c r="G409" s="289"/>
      <c r="H409" s="289"/>
      <c r="I409" s="312"/>
      <c r="J409" s="30"/>
      <c r="K409" s="30"/>
      <c r="L409" s="30"/>
      <c r="M409" s="30"/>
      <c r="N409" s="30"/>
    </row>
    <row r="410" spans="1:14" ht="14.7" customHeight="1">
      <c r="A410" s="289">
        <v>395</v>
      </c>
      <c r="B410" s="289"/>
      <c r="C410" s="289"/>
      <c r="D410" s="313"/>
      <c r="E410" s="289"/>
      <c r="F410" s="289"/>
      <c r="G410" s="289"/>
      <c r="H410" s="289"/>
      <c r="I410" s="312"/>
      <c r="J410" s="30"/>
      <c r="K410" s="30"/>
      <c r="L410" s="30"/>
      <c r="M410" s="30"/>
      <c r="N410" s="30"/>
    </row>
    <row r="411" spans="1:14" ht="14.7" customHeight="1">
      <c r="A411" s="289">
        <v>396</v>
      </c>
      <c r="B411" s="289"/>
      <c r="C411" s="289"/>
      <c r="D411" s="313"/>
      <c r="E411" s="289"/>
      <c r="F411" s="289"/>
      <c r="G411" s="289"/>
      <c r="H411" s="289"/>
      <c r="I411" s="312"/>
      <c r="J411" s="30"/>
      <c r="K411" s="30"/>
      <c r="L411" s="30"/>
      <c r="M411" s="30"/>
      <c r="N411" s="30"/>
    </row>
    <row r="412" spans="1:14" ht="14.7" customHeight="1">
      <c r="A412" s="289">
        <v>397</v>
      </c>
      <c r="B412" s="289"/>
      <c r="C412" s="289"/>
      <c r="D412" s="313"/>
      <c r="E412" s="289"/>
      <c r="F412" s="289"/>
      <c r="G412" s="289"/>
      <c r="H412" s="289"/>
      <c r="I412" s="312"/>
      <c r="J412" s="30"/>
      <c r="K412" s="30"/>
      <c r="L412" s="30"/>
      <c r="M412" s="30"/>
      <c r="N412" s="30"/>
    </row>
    <row r="413" spans="1:14" ht="14.7" customHeight="1">
      <c r="A413" s="289">
        <v>398</v>
      </c>
      <c r="B413" s="289"/>
      <c r="C413" s="289"/>
      <c r="D413" s="313"/>
      <c r="E413" s="289"/>
      <c r="F413" s="289"/>
      <c r="G413" s="289"/>
      <c r="H413" s="289"/>
      <c r="I413" s="312"/>
      <c r="J413" s="30"/>
      <c r="K413" s="30"/>
      <c r="L413" s="30"/>
      <c r="M413" s="30"/>
      <c r="N413" s="30"/>
    </row>
    <row r="414" spans="1:14" ht="14.7" customHeight="1">
      <c r="A414" s="289">
        <v>399</v>
      </c>
      <c r="B414" s="289"/>
      <c r="C414" s="289"/>
      <c r="D414" s="313"/>
      <c r="E414" s="289"/>
      <c r="F414" s="289"/>
      <c r="G414" s="289"/>
      <c r="H414" s="289"/>
      <c r="I414" s="312"/>
      <c r="J414" s="30"/>
      <c r="K414" s="30"/>
      <c r="L414" s="30"/>
      <c r="M414" s="30"/>
      <c r="N414" s="30"/>
    </row>
    <row r="415" spans="1:14" ht="14.7" customHeight="1">
      <c r="A415" s="289">
        <v>400</v>
      </c>
      <c r="B415" s="289"/>
      <c r="C415" s="289"/>
      <c r="D415" s="313"/>
      <c r="E415" s="289"/>
      <c r="F415" s="289"/>
      <c r="G415" s="289"/>
      <c r="H415" s="289"/>
      <c r="I415" s="312"/>
      <c r="J415" s="30"/>
      <c r="K415" s="30"/>
      <c r="L415" s="30"/>
      <c r="M415" s="30"/>
      <c r="N415" s="30"/>
    </row>
    <row r="416" spans="1:14" ht="14.7" customHeight="1">
      <c r="A416" s="289">
        <v>401</v>
      </c>
      <c r="B416" s="289"/>
      <c r="C416" s="289"/>
      <c r="D416" s="313"/>
      <c r="E416" s="289"/>
      <c r="F416" s="289"/>
      <c r="G416" s="289"/>
      <c r="H416" s="289"/>
      <c r="I416" s="312"/>
      <c r="J416" s="30"/>
      <c r="K416" s="30"/>
      <c r="L416" s="30"/>
      <c r="M416" s="30"/>
      <c r="N416" s="30"/>
    </row>
    <row r="417" spans="1:14" ht="14.7" customHeight="1">
      <c r="A417" s="289">
        <v>402</v>
      </c>
      <c r="B417" s="289"/>
      <c r="C417" s="289"/>
      <c r="D417" s="313"/>
      <c r="E417" s="289"/>
      <c r="F417" s="289"/>
      <c r="G417" s="289"/>
      <c r="H417" s="289"/>
      <c r="I417" s="312"/>
      <c r="J417" s="30"/>
      <c r="K417" s="30"/>
      <c r="L417" s="30"/>
      <c r="M417" s="30"/>
      <c r="N417" s="30"/>
    </row>
    <row r="418" spans="1:14" ht="14.7" customHeight="1">
      <c r="A418" s="289">
        <v>403</v>
      </c>
      <c r="B418" s="289"/>
      <c r="C418" s="289"/>
      <c r="D418" s="313"/>
      <c r="E418" s="289"/>
      <c r="F418" s="289"/>
      <c r="G418" s="289"/>
      <c r="H418" s="289"/>
      <c r="I418" s="312"/>
      <c r="J418" s="30"/>
      <c r="K418" s="30"/>
      <c r="L418" s="30"/>
      <c r="M418" s="30"/>
      <c r="N418" s="30"/>
    </row>
    <row r="421" spans="1:14" ht="26.7" customHeight="1">
      <c r="A421" s="289" t="s">
        <v>319</v>
      </c>
      <c r="B421" s="289" t="s">
        <v>9101</v>
      </c>
      <c r="C421" s="289" t="s">
        <v>9100</v>
      </c>
      <c r="D421" s="289" t="s">
        <v>9099</v>
      </c>
      <c r="E421" s="289" t="s">
        <v>7140</v>
      </c>
    </row>
    <row r="422" spans="1:14" ht="14.7" customHeight="1">
      <c r="A422" s="289"/>
      <c r="B422" s="289"/>
      <c r="C422" s="289"/>
      <c r="D422" s="289"/>
      <c r="E422" s="312"/>
    </row>
    <row r="423" spans="1:14" ht="14.7" customHeight="1">
      <c r="A423" s="289"/>
      <c r="B423" s="289"/>
      <c r="C423" s="289"/>
      <c r="D423" s="289"/>
      <c r="E423" s="312"/>
    </row>
    <row r="424" spans="1:14" ht="14.7" customHeight="1">
      <c r="A424" s="289"/>
      <c r="B424" s="289"/>
      <c r="C424" s="289"/>
      <c r="D424" s="289"/>
      <c r="E424" s="312"/>
    </row>
    <row r="425" spans="1:14" ht="14.7" customHeight="1">
      <c r="A425" s="289"/>
      <c r="B425" s="289"/>
      <c r="C425" s="289"/>
      <c r="D425" s="289"/>
      <c r="E425" s="312"/>
    </row>
    <row r="426" spans="1:14" ht="14.7" customHeight="1">
      <c r="A426" s="289"/>
      <c r="B426" s="289"/>
      <c r="C426" s="289"/>
      <c r="D426" s="289"/>
      <c r="E426" s="312"/>
    </row>
    <row r="427" spans="1:14" ht="14.7" customHeight="1">
      <c r="A427" s="289"/>
      <c r="B427" s="289"/>
      <c r="C427" s="289"/>
      <c r="D427" s="289"/>
      <c r="E427" s="312"/>
    </row>
    <row r="428" spans="1:14" ht="14.7" customHeight="1">
      <c r="A428" s="289"/>
      <c r="B428" s="289"/>
      <c r="C428" s="289"/>
      <c r="D428" s="289"/>
      <c r="E428" s="312"/>
    </row>
    <row r="429" spans="1:14" ht="14.7" customHeight="1">
      <c r="A429" s="289"/>
      <c r="B429" s="289"/>
      <c r="C429" s="289"/>
      <c r="D429" s="289"/>
      <c r="E429" s="312"/>
    </row>
    <row r="430" spans="1:14" ht="14.7" customHeight="1">
      <c r="A430" s="289"/>
      <c r="B430" s="289"/>
      <c r="C430" s="289"/>
      <c r="D430" s="289"/>
      <c r="E430" s="312"/>
    </row>
    <row r="431" spans="1:14" ht="14.7" customHeight="1">
      <c r="A431" s="289"/>
      <c r="B431" s="289"/>
      <c r="C431" s="289"/>
      <c r="D431" s="289"/>
      <c r="E431" s="312"/>
    </row>
    <row r="432" spans="1:14" ht="14.7" customHeight="1">
      <c r="A432" s="289"/>
      <c r="B432" s="289"/>
      <c r="C432" s="289"/>
      <c r="D432" s="289"/>
      <c r="E432" s="312"/>
    </row>
    <row r="433" spans="1:5" ht="14.7" customHeight="1">
      <c r="A433" s="289"/>
      <c r="B433" s="289"/>
      <c r="C433" s="289"/>
      <c r="D433" s="289"/>
      <c r="E433" s="312"/>
    </row>
    <row r="434" spans="1:5" ht="14.7" customHeight="1">
      <c r="A434" s="289"/>
      <c r="B434" s="289"/>
      <c r="C434" s="289"/>
      <c r="D434" s="289"/>
      <c r="E434" s="312"/>
    </row>
    <row r="435" spans="1:5" ht="14.7" customHeight="1">
      <c r="A435" s="289"/>
      <c r="B435" s="289"/>
      <c r="C435" s="289"/>
      <c r="D435" s="289"/>
      <c r="E435" s="312"/>
    </row>
    <row r="436" spans="1:5" ht="14.7" customHeight="1">
      <c r="A436" s="289"/>
      <c r="B436" s="289"/>
      <c r="C436" s="289"/>
      <c r="D436" s="289"/>
      <c r="E436" s="312"/>
    </row>
    <row r="437" spans="1:5" ht="14.7" customHeight="1">
      <c r="A437" s="289"/>
      <c r="B437" s="289"/>
      <c r="C437" s="289"/>
      <c r="D437" s="289"/>
      <c r="E437" s="312"/>
    </row>
    <row r="438" spans="1:5" ht="14.7" customHeight="1">
      <c r="A438" s="289"/>
      <c r="B438" s="289"/>
      <c r="C438" s="289"/>
      <c r="D438" s="289"/>
      <c r="E438" s="312"/>
    </row>
    <row r="439" spans="1:5" ht="14.7" customHeight="1">
      <c r="A439" s="289"/>
      <c r="B439" s="289"/>
      <c r="C439" s="289"/>
      <c r="D439" s="289"/>
      <c r="E439" s="312"/>
    </row>
    <row r="440" spans="1:5" ht="14.7" customHeight="1">
      <c r="A440" s="289"/>
      <c r="B440" s="289"/>
      <c r="C440" s="289"/>
      <c r="D440" s="289"/>
      <c r="E440" s="312"/>
    </row>
    <row r="441" spans="1:5" ht="14.7" customHeight="1">
      <c r="A441" s="289"/>
      <c r="B441" s="289"/>
      <c r="C441" s="289"/>
      <c r="D441" s="289"/>
      <c r="E441" s="312"/>
    </row>
    <row r="442" spans="1:5" ht="14.7" customHeight="1">
      <c r="A442" s="289"/>
      <c r="B442" s="289"/>
      <c r="C442" s="289"/>
      <c r="D442" s="289"/>
      <c r="E442" s="312"/>
    </row>
    <row r="443" spans="1:5" ht="14.7" customHeight="1">
      <c r="A443" s="289"/>
      <c r="B443" s="289"/>
      <c r="C443" s="289"/>
      <c r="D443" s="289"/>
      <c r="E443" s="312"/>
    </row>
    <row r="444" spans="1:5" ht="14.7" customHeight="1">
      <c r="A444" s="289"/>
      <c r="B444" s="289"/>
      <c r="C444" s="289"/>
      <c r="D444" s="289"/>
      <c r="E444" s="312"/>
    </row>
    <row r="445" spans="1:5" ht="14.7" customHeight="1">
      <c r="A445" s="289"/>
      <c r="B445" s="289"/>
      <c r="C445" s="289"/>
      <c r="D445" s="289"/>
      <c r="E445" s="312"/>
    </row>
    <row r="446" spans="1:5" ht="14.7" customHeight="1">
      <c r="A446" s="289"/>
      <c r="B446" s="289"/>
      <c r="C446" s="289"/>
      <c r="D446" s="289"/>
      <c r="E446" s="312"/>
    </row>
    <row r="447" spans="1:5" ht="14.7" customHeight="1">
      <c r="A447" s="289"/>
      <c r="B447" s="289"/>
      <c r="C447" s="289"/>
      <c r="D447" s="289"/>
      <c r="E447" s="312"/>
    </row>
    <row r="448" spans="1:5" ht="14.7" customHeight="1">
      <c r="A448" s="289"/>
      <c r="B448" s="289"/>
      <c r="C448" s="289"/>
      <c r="D448" s="289"/>
      <c r="E448" s="312"/>
    </row>
    <row r="449" spans="1:6" ht="14.7" customHeight="1">
      <c r="A449" s="289"/>
      <c r="B449" s="289"/>
      <c r="C449" s="289"/>
      <c r="D449" s="289"/>
      <c r="E449" s="312"/>
    </row>
    <row r="450" spans="1:6" ht="14.7" customHeight="1">
      <c r="A450" s="289"/>
      <c r="B450" s="289"/>
      <c r="C450" s="289"/>
      <c r="D450" s="289"/>
      <c r="E450" s="312"/>
    </row>
    <row r="451" spans="1:6" ht="14.7" customHeight="1">
      <c r="A451" s="289"/>
      <c r="B451" s="289"/>
      <c r="C451" s="289"/>
      <c r="D451" s="289"/>
      <c r="E451" s="312"/>
    </row>
    <row r="452" spans="1:6" ht="14.7" customHeight="1">
      <c r="A452" s="289"/>
      <c r="B452" s="289"/>
      <c r="C452" s="289"/>
      <c r="D452" s="289"/>
      <c r="E452" s="312"/>
    </row>
    <row r="454" spans="1:6" ht="26.7" customHeight="1">
      <c r="A454" s="289" t="s">
        <v>319</v>
      </c>
      <c r="B454" s="289" t="s">
        <v>9101</v>
      </c>
      <c r="C454" s="289" t="s">
        <v>9100</v>
      </c>
      <c r="D454" s="289" t="s">
        <v>9099</v>
      </c>
      <c r="E454" s="289" t="s">
        <v>9115</v>
      </c>
      <c r="F454" s="289" t="s">
        <v>7140</v>
      </c>
    </row>
    <row r="455" spans="1:6" ht="14.7" customHeight="1">
      <c r="A455" s="289"/>
      <c r="B455" s="289"/>
      <c r="C455" s="289"/>
      <c r="D455" s="289"/>
      <c r="E455" s="30"/>
      <c r="F455" s="30"/>
    </row>
    <row r="456" spans="1:6" ht="14.7" customHeight="1">
      <c r="A456" s="289"/>
      <c r="B456" s="289"/>
      <c r="C456" s="289"/>
      <c r="D456" s="289"/>
      <c r="E456" s="30"/>
      <c r="F456" s="30"/>
    </row>
    <row r="457" spans="1:6" ht="14.7" customHeight="1">
      <c r="A457" s="289"/>
      <c r="B457" s="289"/>
      <c r="C457" s="289"/>
      <c r="D457" s="289"/>
      <c r="E457" s="30"/>
      <c r="F457" s="30"/>
    </row>
    <row r="458" spans="1:6" ht="14.7" customHeight="1">
      <c r="A458" s="289"/>
      <c r="B458" s="289"/>
      <c r="C458" s="289"/>
      <c r="D458" s="289"/>
      <c r="E458" s="30"/>
      <c r="F458" s="30"/>
    </row>
    <row r="459" spans="1:6" ht="14.7" customHeight="1">
      <c r="A459" s="289"/>
      <c r="B459" s="289"/>
      <c r="C459" s="289"/>
      <c r="D459" s="289"/>
      <c r="E459" s="30"/>
      <c r="F459" s="30"/>
    </row>
    <row r="460" spans="1:6" ht="14.7" customHeight="1">
      <c r="A460" s="289"/>
      <c r="B460" s="289"/>
      <c r="C460" s="289"/>
      <c r="D460" s="289"/>
      <c r="E460" s="30"/>
      <c r="F460" s="30"/>
    </row>
    <row r="461" spans="1:6" ht="14.7" customHeight="1">
      <c r="A461" s="289"/>
      <c r="B461" s="289"/>
      <c r="C461" s="289"/>
      <c r="D461" s="289"/>
      <c r="E461" s="30"/>
      <c r="F461" s="30"/>
    </row>
    <row r="462" spans="1:6" ht="14.7" customHeight="1">
      <c r="A462" s="289"/>
      <c r="B462" s="289"/>
      <c r="C462" s="289"/>
      <c r="D462" s="289"/>
      <c r="E462" s="30"/>
      <c r="F462" s="30"/>
    </row>
    <row r="463" spans="1:6" ht="14.7" customHeight="1">
      <c r="A463" s="289"/>
      <c r="B463" s="289"/>
      <c r="C463" s="289"/>
      <c r="D463" s="289"/>
      <c r="E463" s="30"/>
      <c r="F463" s="30"/>
    </row>
    <row r="464" spans="1:6" ht="14.7" customHeight="1">
      <c r="A464" s="289"/>
      <c r="B464" s="289"/>
      <c r="C464" s="289"/>
      <c r="D464" s="289"/>
      <c r="E464" s="30"/>
      <c r="F464" s="30"/>
    </row>
    <row r="465" spans="1:6" ht="14.7" customHeight="1">
      <c r="A465" s="289"/>
      <c r="B465" s="289"/>
      <c r="C465" s="289"/>
      <c r="D465" s="289"/>
      <c r="E465" s="289"/>
      <c r="F465" s="312"/>
    </row>
    <row r="466" spans="1:6" ht="14.7" customHeight="1">
      <c r="A466" s="289"/>
      <c r="B466" s="289"/>
      <c r="C466" s="289"/>
      <c r="D466" s="289"/>
      <c r="E466" s="30"/>
      <c r="F466" s="30"/>
    </row>
    <row r="467" spans="1:6" ht="14.7" customHeight="1">
      <c r="A467" s="289"/>
      <c r="B467" s="289"/>
      <c r="C467" s="289"/>
      <c r="D467" s="289"/>
      <c r="E467" s="30"/>
      <c r="F467" s="30"/>
    </row>
    <row r="468" spans="1:6" ht="14.7" customHeight="1">
      <c r="A468" s="289"/>
      <c r="B468" s="289"/>
      <c r="C468" s="289"/>
      <c r="D468" s="289"/>
      <c r="E468" s="30"/>
      <c r="F468" s="30"/>
    </row>
    <row r="469" spans="1:6" ht="14.7" customHeight="1">
      <c r="A469" s="289"/>
      <c r="B469" s="289"/>
      <c r="C469" s="289"/>
      <c r="D469" s="289"/>
      <c r="E469" s="30"/>
      <c r="F469" s="30"/>
    </row>
    <row r="470" spans="1:6" ht="14.7" customHeight="1">
      <c r="A470" s="289"/>
      <c r="B470" s="289"/>
      <c r="C470" s="289"/>
      <c r="D470" s="289"/>
      <c r="E470" s="30"/>
      <c r="F470" s="30"/>
    </row>
    <row r="471" spans="1:6" ht="14.7" customHeight="1">
      <c r="A471" s="289"/>
      <c r="B471" s="289"/>
      <c r="C471" s="289"/>
      <c r="D471" s="289"/>
      <c r="E471" s="30"/>
      <c r="F471" s="30"/>
    </row>
    <row r="472" spans="1:6" ht="14.7" customHeight="1">
      <c r="A472" s="289"/>
      <c r="B472" s="289"/>
      <c r="C472" s="289"/>
      <c r="D472" s="289"/>
      <c r="E472" s="30"/>
      <c r="F472" s="30"/>
    </row>
    <row r="473" spans="1:6" ht="14.7" customHeight="1">
      <c r="A473" s="289"/>
      <c r="B473" s="289"/>
      <c r="C473" s="289"/>
      <c r="D473" s="289"/>
      <c r="E473" s="30"/>
      <c r="F473" s="30"/>
    </row>
    <row r="474" spans="1:6" ht="14.7" customHeight="1">
      <c r="A474" s="289"/>
      <c r="B474" s="289"/>
      <c r="C474" s="289"/>
      <c r="D474" s="289"/>
      <c r="E474" s="30"/>
      <c r="F474" s="30"/>
    </row>
    <row r="475" spans="1:6" ht="14.7" customHeight="1">
      <c r="A475" s="289"/>
      <c r="B475" s="289"/>
      <c r="C475" s="289"/>
      <c r="D475" s="289"/>
      <c r="E475" s="30"/>
      <c r="F475" s="30"/>
    </row>
    <row r="476" spans="1:6" ht="14.7" customHeight="1">
      <c r="A476" s="289"/>
      <c r="B476" s="289"/>
      <c r="C476" s="289"/>
      <c r="D476" s="289"/>
      <c r="E476" s="289"/>
      <c r="F476" s="312"/>
    </row>
    <row r="477" spans="1:6" ht="14.7" customHeight="1">
      <c r="A477" s="289"/>
      <c r="B477" s="289"/>
      <c r="C477" s="289"/>
      <c r="D477" s="289"/>
      <c r="E477" s="30"/>
      <c r="F477" s="30"/>
    </row>
    <row r="478" spans="1:6" ht="14.7" customHeight="1">
      <c r="A478" s="289"/>
      <c r="B478" s="289"/>
      <c r="C478" s="289"/>
      <c r="D478" s="289"/>
      <c r="E478" s="30"/>
      <c r="F478" s="30"/>
    </row>
    <row r="479" spans="1:6" ht="14.7" customHeight="1">
      <c r="A479" s="289"/>
      <c r="B479" s="289"/>
      <c r="C479" s="289"/>
      <c r="D479" s="289"/>
      <c r="E479" s="30"/>
      <c r="F479" s="30"/>
    </row>
    <row r="480" spans="1:6" ht="14.7" customHeight="1">
      <c r="A480" s="289"/>
      <c r="B480" s="289"/>
      <c r="C480" s="289"/>
      <c r="D480" s="289"/>
      <c r="E480" s="289"/>
      <c r="F480" s="312"/>
    </row>
    <row r="481" spans="1:6" ht="14.7" customHeight="1">
      <c r="A481" s="289"/>
      <c r="B481" s="289"/>
      <c r="C481" s="289"/>
      <c r="D481" s="289"/>
      <c r="E481" s="30"/>
      <c r="F481" s="30"/>
    </row>
    <row r="482" spans="1:6" ht="14.7" customHeight="1">
      <c r="A482" s="289"/>
      <c r="B482" s="289"/>
      <c r="C482" s="289"/>
      <c r="D482" s="289"/>
      <c r="E482" s="30"/>
      <c r="F482" s="30"/>
    </row>
    <row r="483" spans="1:6" ht="14.7" customHeight="1">
      <c r="A483" s="289"/>
      <c r="B483" s="289"/>
      <c r="C483" s="289"/>
      <c r="D483" s="289"/>
      <c r="E483" s="30"/>
      <c r="F483" s="30"/>
    </row>
    <row r="484" spans="1:6" ht="14.7" customHeight="1">
      <c r="A484" s="289"/>
      <c r="B484" s="289"/>
      <c r="C484" s="289"/>
      <c r="D484" s="289"/>
      <c r="E484" s="30"/>
      <c r="F484" s="30"/>
    </row>
    <row r="485" spans="1:6" ht="14.7" customHeight="1">
      <c r="A485" s="289"/>
      <c r="B485" s="289"/>
      <c r="C485" s="289"/>
      <c r="D485" s="289"/>
      <c r="E485" s="30"/>
      <c r="F485" s="30"/>
    </row>
    <row r="486" spans="1:6" ht="14.7" customHeight="1">
      <c r="A486" s="289"/>
      <c r="B486" s="289"/>
      <c r="C486" s="289"/>
      <c r="D486" s="289"/>
      <c r="E486" s="30"/>
      <c r="F486" s="30"/>
    </row>
    <row r="487" spans="1:6" ht="14.7" customHeight="1">
      <c r="A487" s="289"/>
      <c r="B487" s="289"/>
      <c r="C487" s="289"/>
      <c r="D487" s="289"/>
      <c r="E487" s="30"/>
      <c r="F487" s="30"/>
    </row>
  </sheetData>
  <mergeCells count="5">
    <mergeCell ref="A2:G2"/>
    <mergeCell ref="A5:B5"/>
    <mergeCell ref="A14:A15"/>
    <mergeCell ref="B14:I14"/>
    <mergeCell ref="J14:N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A3C33-1971-4BEE-98CA-998ECD1EF23B}">
  <dimension ref="A4:D35"/>
  <sheetViews>
    <sheetView workbookViewId="0"/>
  </sheetViews>
  <sheetFormatPr defaultRowHeight="14.4"/>
  <sheetData>
    <row r="4" spans="1:4">
      <c r="B4" t="s">
        <v>8839</v>
      </c>
    </row>
    <row r="5" spans="1:4">
      <c r="A5" t="s">
        <v>8840</v>
      </c>
    </row>
    <row r="6" spans="1:4">
      <c r="A6" t="s">
        <v>8841</v>
      </c>
      <c r="D6" t="s">
        <v>8842</v>
      </c>
    </row>
    <row r="8" spans="1:4">
      <c r="A8" t="s">
        <v>8843</v>
      </c>
    </row>
    <row r="9" spans="1:4">
      <c r="A9" t="s">
        <v>8844</v>
      </c>
    </row>
    <row r="10" spans="1:4">
      <c r="A10" t="s">
        <v>8845</v>
      </c>
    </row>
    <row r="13" spans="1:4">
      <c r="A13" t="s">
        <v>8846</v>
      </c>
    </row>
    <row r="14" spans="1:4">
      <c r="A14" t="s">
        <v>8847</v>
      </c>
    </row>
    <row r="20" spans="1:4">
      <c r="A20" t="s">
        <v>8848</v>
      </c>
    </row>
    <row r="21" spans="1:4">
      <c r="A21" t="s">
        <v>8849</v>
      </c>
    </row>
    <row r="22" spans="1:4">
      <c r="A22" t="s">
        <v>8841</v>
      </c>
      <c r="D22" t="s">
        <v>8842</v>
      </c>
    </row>
    <row r="24" spans="1:4">
      <c r="A24" t="s">
        <v>8843</v>
      </c>
    </row>
    <row r="25" spans="1:4">
      <c r="A25" t="s">
        <v>8844</v>
      </c>
    </row>
    <row r="26" spans="1:4">
      <c r="A26" t="s">
        <v>8850</v>
      </c>
    </row>
    <row r="29" spans="1:4">
      <c r="A29" t="s">
        <v>8846</v>
      </c>
    </row>
    <row r="30" spans="1:4">
      <c r="A30" t="s">
        <v>8847</v>
      </c>
    </row>
    <row r="32" spans="1:4">
      <c r="A32" t="s">
        <v>8851</v>
      </c>
    </row>
    <row r="33" spans="1:1">
      <c r="A33" t="s">
        <v>8852</v>
      </c>
    </row>
    <row r="34" spans="1:1">
      <c r="A34" t="s">
        <v>8853</v>
      </c>
    </row>
    <row r="35" spans="1:1">
      <c r="A35" t="s">
        <v>8854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7EC1-384C-450D-ABA1-BFC207567BEF}">
  <dimension ref="A1:W377"/>
  <sheetViews>
    <sheetView showGridLines="0" workbookViewId="0">
      <selection activeCell="D15" sqref="D15"/>
    </sheetView>
  </sheetViews>
  <sheetFormatPr defaultColWidth="8.77734375" defaultRowHeight="14.4"/>
  <cols>
    <col min="1" max="1" width="8.77734375" style="298"/>
    <col min="2" max="2" width="4.21875" style="298" bestFit="1" customWidth="1"/>
    <col min="3" max="3" width="23.21875" style="298" bestFit="1" customWidth="1"/>
    <col min="4" max="5" width="36.5546875" style="298" bestFit="1" customWidth="1"/>
    <col min="6" max="6" width="11" style="298" bestFit="1" customWidth="1"/>
    <col min="7" max="7" width="11.77734375" style="298" bestFit="1" customWidth="1"/>
    <col min="8" max="8" width="17" style="298" bestFit="1" customWidth="1"/>
    <col min="9" max="9" width="28.21875" style="298" bestFit="1" customWidth="1"/>
    <col min="10" max="10" width="20.21875" style="298" bestFit="1" customWidth="1"/>
    <col min="11" max="11" width="14.21875" style="298" bestFit="1" customWidth="1"/>
    <col min="12" max="12" width="13.44140625" style="298" bestFit="1" customWidth="1"/>
    <col min="13" max="13" width="13.21875" style="298" bestFit="1" customWidth="1"/>
    <col min="14" max="14" width="5.77734375" style="298" bestFit="1" customWidth="1"/>
    <col min="15" max="15" width="35.44140625" style="298" bestFit="1" customWidth="1"/>
    <col min="16" max="16" width="35.77734375" style="298" bestFit="1" customWidth="1"/>
    <col min="17" max="17" width="30.21875" style="298" bestFit="1" customWidth="1"/>
    <col min="18" max="18" width="27.21875" style="298" bestFit="1" customWidth="1"/>
    <col min="19" max="19" width="18.77734375" style="298" bestFit="1" customWidth="1"/>
    <col min="20" max="20" width="14.77734375" style="298" bestFit="1" customWidth="1"/>
    <col min="21" max="21" width="23.77734375" style="298" bestFit="1" customWidth="1"/>
    <col min="22" max="22" width="27.21875" style="298" bestFit="1" customWidth="1"/>
    <col min="23" max="23" width="14.77734375" style="298" bestFit="1" customWidth="1"/>
    <col min="24" max="16384" width="8.77734375" style="298"/>
  </cols>
  <sheetData>
    <row r="1" spans="1:23" ht="15" customHeight="1">
      <c r="A1" s="434" t="s">
        <v>9142</v>
      </c>
      <c r="B1" s="384"/>
      <c r="C1" s="384"/>
      <c r="D1" s="384"/>
      <c r="E1" s="384"/>
      <c r="F1" s="384"/>
      <c r="G1" s="384"/>
      <c r="H1" s="384"/>
      <c r="I1" s="384"/>
      <c r="J1" s="384"/>
      <c r="K1" s="384"/>
      <c r="L1" s="384"/>
      <c r="M1" s="384"/>
      <c r="N1" s="384"/>
      <c r="O1" s="384"/>
      <c r="P1" s="384"/>
      <c r="Q1" s="384"/>
      <c r="R1" s="384"/>
      <c r="S1" s="384"/>
      <c r="T1" s="384"/>
      <c r="U1" s="384"/>
      <c r="V1" s="384"/>
      <c r="W1" s="384"/>
    </row>
    <row r="2" spans="1:23" ht="15.6" customHeight="1">
      <c r="A2" s="300"/>
      <c r="B2" s="300"/>
      <c r="C2" s="320" t="s">
        <v>348</v>
      </c>
      <c r="D2" s="299"/>
    </row>
    <row r="3" spans="1:23" ht="15.6" customHeight="1">
      <c r="A3" s="300"/>
      <c r="B3" s="300"/>
      <c r="C3" s="320" t="s">
        <v>9141</v>
      </c>
      <c r="D3" s="320" t="s">
        <v>9139</v>
      </c>
    </row>
    <row r="4" spans="1:23" ht="15.6" customHeight="1">
      <c r="A4" s="300"/>
      <c r="B4" s="300"/>
      <c r="C4" s="320" t="s">
        <v>9140</v>
      </c>
      <c r="D4" s="320" t="s">
        <v>9139</v>
      </c>
    </row>
    <row r="5" spans="1:23" ht="15.6" customHeight="1">
      <c r="A5" s="300"/>
      <c r="B5" s="300"/>
      <c r="C5" s="320" t="s">
        <v>9138</v>
      </c>
      <c r="D5" s="320" t="s">
        <v>9137</v>
      </c>
    </row>
    <row r="6" spans="1:23" ht="15.6" customHeight="1">
      <c r="A6" s="300"/>
      <c r="B6" s="300"/>
      <c r="C6" s="320" t="s">
        <v>9136</v>
      </c>
      <c r="D6" s="320"/>
    </row>
    <row r="7" spans="1:23" ht="15.6" customHeight="1">
      <c r="A7" s="300"/>
      <c r="B7" s="300"/>
      <c r="C7" s="320" t="s">
        <v>9135</v>
      </c>
      <c r="D7" s="320"/>
    </row>
    <row r="10" spans="1:23" ht="13.2" customHeight="1">
      <c r="A10" s="310"/>
      <c r="B10" s="27" t="s">
        <v>7567</v>
      </c>
      <c r="C10" s="218" t="s">
        <v>7568</v>
      </c>
      <c r="D10" s="218" t="s">
        <v>324</v>
      </c>
      <c r="E10" s="218" t="s">
        <v>7570</v>
      </c>
      <c r="F10" s="218" t="s">
        <v>7140</v>
      </c>
      <c r="G10" s="218" t="s">
        <v>9134</v>
      </c>
      <c r="H10" s="218" t="s">
        <v>9133</v>
      </c>
      <c r="I10" s="218" t="s">
        <v>325</v>
      </c>
      <c r="J10" s="218" t="s">
        <v>7989</v>
      </c>
      <c r="K10" s="218" t="s">
        <v>9132</v>
      </c>
      <c r="L10" s="218" t="s">
        <v>9131</v>
      </c>
      <c r="M10" s="218" t="s">
        <v>9130</v>
      </c>
      <c r="N10" s="218" t="s">
        <v>318</v>
      </c>
      <c r="O10" s="218" t="s">
        <v>7644</v>
      </c>
      <c r="P10" s="218" t="s">
        <v>7643</v>
      </c>
      <c r="Q10" s="218" t="s">
        <v>9129</v>
      </c>
      <c r="R10" s="218" t="s">
        <v>9128</v>
      </c>
      <c r="S10" s="218" t="s">
        <v>9127</v>
      </c>
      <c r="T10" s="218" t="s">
        <v>9126</v>
      </c>
      <c r="U10" s="218" t="s">
        <v>9125</v>
      </c>
      <c r="V10" s="218" t="s">
        <v>7639</v>
      </c>
      <c r="W10" s="218" t="s">
        <v>9124</v>
      </c>
    </row>
    <row r="11" spans="1:23" ht="13.2" customHeight="1">
      <c r="A11" s="310"/>
      <c r="B11" s="319">
        <v>1</v>
      </c>
      <c r="C11" s="115"/>
      <c r="D11" s="27"/>
      <c r="E11" s="115"/>
      <c r="F11" s="115"/>
      <c r="G11" s="318"/>
      <c r="H11" s="318"/>
      <c r="I11" s="115"/>
      <c r="J11" s="115"/>
      <c r="K11" s="115"/>
      <c r="L11" s="115"/>
      <c r="M11" s="115"/>
      <c r="N11" s="115"/>
      <c r="O11" s="30"/>
      <c r="P11" s="30"/>
      <c r="Q11" s="30"/>
      <c r="R11" s="30"/>
      <c r="S11" s="30"/>
      <c r="T11" s="115"/>
      <c r="U11" s="115"/>
      <c r="V11" s="115"/>
      <c r="W11" s="115"/>
    </row>
    <row r="12" spans="1:23" ht="13.2" customHeight="1">
      <c r="A12" s="310"/>
      <c r="B12" s="319">
        <v>2</v>
      </c>
      <c r="C12" s="115"/>
      <c r="D12" s="27"/>
      <c r="E12" s="115"/>
      <c r="F12" s="115"/>
      <c r="G12" s="318"/>
      <c r="H12" s="318"/>
      <c r="I12" s="115"/>
      <c r="J12" s="115"/>
      <c r="K12" s="115"/>
      <c r="L12" s="115"/>
      <c r="M12" s="115"/>
      <c r="N12" s="115"/>
      <c r="O12" s="30"/>
      <c r="P12" s="30"/>
      <c r="Q12" s="115"/>
      <c r="R12" s="115"/>
      <c r="S12" s="115"/>
      <c r="T12" s="115"/>
      <c r="U12" s="115"/>
      <c r="V12" s="115"/>
      <c r="W12" s="115"/>
    </row>
    <row r="13" spans="1:23" ht="13.2" customHeight="1">
      <c r="A13" s="310"/>
      <c r="B13" s="319">
        <v>3</v>
      </c>
      <c r="C13" s="115"/>
      <c r="D13" s="27"/>
      <c r="E13" s="115"/>
      <c r="F13" s="115"/>
      <c r="G13" s="318"/>
      <c r="H13" s="318"/>
      <c r="I13" s="115"/>
      <c r="J13" s="115"/>
      <c r="K13" s="115"/>
      <c r="L13" s="115"/>
      <c r="M13" s="115"/>
      <c r="N13" s="115"/>
      <c r="O13" s="30"/>
      <c r="P13" s="30"/>
      <c r="Q13" s="30"/>
      <c r="R13" s="30"/>
      <c r="S13" s="30"/>
      <c r="T13" s="115"/>
      <c r="U13" s="115"/>
      <c r="V13" s="115"/>
      <c r="W13" s="115"/>
    </row>
    <row r="14" spans="1:23" ht="13.2" customHeight="1">
      <c r="A14" s="310"/>
      <c r="B14" s="319">
        <v>4</v>
      </c>
      <c r="C14" s="115"/>
      <c r="D14" s="27"/>
      <c r="E14" s="115"/>
      <c r="F14" s="115"/>
      <c r="G14" s="318"/>
      <c r="H14" s="318"/>
      <c r="I14" s="115"/>
      <c r="J14" s="115"/>
      <c r="K14" s="115"/>
      <c r="L14" s="115"/>
      <c r="M14" s="115"/>
      <c r="N14" s="115"/>
      <c r="O14" s="30"/>
      <c r="P14" s="30"/>
      <c r="Q14" s="30"/>
      <c r="R14" s="30"/>
      <c r="S14" s="30"/>
      <c r="T14" s="115"/>
      <c r="U14" s="115"/>
      <c r="V14" s="115"/>
      <c r="W14" s="115"/>
    </row>
    <row r="15" spans="1:23" ht="13.2" customHeight="1">
      <c r="A15" s="310"/>
      <c r="B15" s="319">
        <v>5</v>
      </c>
      <c r="C15" s="115"/>
      <c r="D15" s="27"/>
      <c r="E15" s="115"/>
      <c r="F15" s="115"/>
      <c r="G15" s="318"/>
      <c r="H15" s="318"/>
      <c r="I15" s="115"/>
      <c r="J15" s="115"/>
      <c r="K15" s="115"/>
      <c r="L15" s="115"/>
      <c r="M15" s="115"/>
      <c r="N15" s="115"/>
      <c r="O15" s="30"/>
      <c r="P15" s="30"/>
      <c r="Q15" s="30"/>
      <c r="R15" s="30"/>
      <c r="S15" s="30"/>
      <c r="T15" s="115"/>
      <c r="U15" s="115"/>
      <c r="V15" s="115"/>
      <c r="W15" s="115"/>
    </row>
    <row r="16" spans="1:23" ht="13.2" customHeight="1">
      <c r="A16" s="310"/>
      <c r="B16" s="319">
        <v>6</v>
      </c>
      <c r="C16" s="115"/>
      <c r="D16" s="27"/>
      <c r="E16" s="115"/>
      <c r="F16" s="115"/>
      <c r="G16" s="318"/>
      <c r="H16" s="318"/>
      <c r="I16" s="115"/>
      <c r="J16" s="115"/>
      <c r="K16" s="115"/>
      <c r="L16" s="115"/>
      <c r="M16" s="115"/>
      <c r="N16" s="115"/>
      <c r="O16" s="30"/>
      <c r="P16" s="30"/>
      <c r="Q16" s="30"/>
      <c r="R16" s="30"/>
      <c r="S16" s="30"/>
      <c r="T16" s="30"/>
      <c r="U16" s="30"/>
      <c r="V16" s="115"/>
      <c r="W16" s="115"/>
    </row>
    <row r="17" spans="1:23" ht="13.2" customHeight="1">
      <c r="A17" s="310"/>
      <c r="B17" s="319">
        <v>7</v>
      </c>
      <c r="C17" s="115"/>
      <c r="D17" s="27"/>
      <c r="E17" s="115"/>
      <c r="F17" s="115"/>
      <c r="G17" s="318"/>
      <c r="H17" s="318"/>
      <c r="I17" s="115"/>
      <c r="J17" s="115"/>
      <c r="K17" s="115"/>
      <c r="L17" s="115"/>
      <c r="M17" s="115"/>
      <c r="N17" s="115"/>
      <c r="O17" s="115"/>
      <c r="P17" s="115"/>
      <c r="Q17" s="30"/>
      <c r="R17" s="115"/>
      <c r="S17" s="115"/>
      <c r="T17" s="115"/>
      <c r="U17" s="115"/>
      <c r="V17" s="115"/>
      <c r="W17" s="115"/>
    </row>
    <row r="18" spans="1:23" ht="13.2" customHeight="1">
      <c r="A18" s="310"/>
      <c r="B18" s="319">
        <v>8</v>
      </c>
      <c r="C18" s="115"/>
      <c r="D18" s="27"/>
      <c r="E18" s="115"/>
      <c r="F18" s="115"/>
      <c r="G18" s="318"/>
      <c r="H18" s="318"/>
      <c r="I18" s="115"/>
      <c r="J18" s="115"/>
      <c r="K18" s="115"/>
      <c r="L18" s="115"/>
      <c r="M18" s="115"/>
      <c r="N18" s="115"/>
      <c r="O18" s="30"/>
      <c r="P18" s="30"/>
      <c r="Q18" s="30"/>
      <c r="R18" s="30"/>
      <c r="S18" s="30"/>
      <c r="T18" s="115"/>
      <c r="U18" s="115"/>
      <c r="V18" s="115"/>
      <c r="W18" s="115"/>
    </row>
    <row r="19" spans="1:23" ht="13.2" customHeight="1">
      <c r="A19" s="310"/>
      <c r="B19" s="319">
        <v>9</v>
      </c>
      <c r="C19" s="115"/>
      <c r="D19" s="27"/>
      <c r="E19" s="115"/>
      <c r="F19" s="115"/>
      <c r="G19" s="318"/>
      <c r="H19" s="318"/>
      <c r="I19" s="115"/>
      <c r="J19" s="115"/>
      <c r="K19" s="115"/>
      <c r="L19" s="115"/>
      <c r="M19" s="115"/>
      <c r="N19" s="115"/>
      <c r="O19" s="30"/>
      <c r="P19" s="30"/>
      <c r="Q19" s="30"/>
      <c r="R19" s="30"/>
      <c r="S19" s="30"/>
      <c r="T19" s="115"/>
      <c r="U19" s="115"/>
      <c r="V19" s="115"/>
      <c r="W19" s="115"/>
    </row>
    <row r="20" spans="1:23" ht="13.2" customHeight="1">
      <c r="A20" s="310"/>
      <c r="B20" s="319">
        <v>10</v>
      </c>
      <c r="C20" s="115"/>
      <c r="D20" s="27"/>
      <c r="E20" s="115"/>
      <c r="F20" s="115"/>
      <c r="G20" s="318"/>
      <c r="H20" s="318"/>
      <c r="I20" s="115"/>
      <c r="J20" s="115"/>
      <c r="K20" s="115"/>
      <c r="L20" s="115"/>
      <c r="M20" s="115"/>
      <c r="N20" s="115"/>
      <c r="O20" s="115"/>
      <c r="P20" s="115"/>
      <c r="Q20" s="30"/>
      <c r="R20" s="30"/>
      <c r="S20" s="30"/>
      <c r="T20" s="115"/>
      <c r="U20" s="115"/>
      <c r="V20" s="115"/>
      <c r="W20" s="115"/>
    </row>
    <row r="21" spans="1:23" ht="13.2" customHeight="1">
      <c r="A21" s="310"/>
      <c r="B21" s="319">
        <v>11</v>
      </c>
      <c r="C21" s="115"/>
      <c r="D21" s="27"/>
      <c r="E21" s="115"/>
      <c r="F21" s="115"/>
      <c r="G21" s="318"/>
      <c r="H21" s="318"/>
      <c r="I21" s="115"/>
      <c r="J21" s="115"/>
      <c r="K21" s="115"/>
      <c r="L21" s="115"/>
      <c r="M21" s="115"/>
      <c r="N21" s="115"/>
      <c r="O21" s="30"/>
      <c r="P21" s="30"/>
      <c r="Q21" s="115"/>
      <c r="R21" s="115"/>
      <c r="S21" s="115"/>
      <c r="T21" s="115"/>
      <c r="U21" s="115"/>
      <c r="V21" s="115"/>
      <c r="W21" s="115"/>
    </row>
    <row r="22" spans="1:23" ht="13.2" customHeight="1">
      <c r="A22" s="310"/>
      <c r="B22" s="319">
        <v>12</v>
      </c>
      <c r="C22" s="115"/>
      <c r="D22" s="27"/>
      <c r="E22" s="115"/>
      <c r="F22" s="115"/>
      <c r="G22" s="318"/>
      <c r="H22" s="318"/>
      <c r="I22" s="115"/>
      <c r="J22" s="115"/>
      <c r="K22" s="115"/>
      <c r="L22" s="115"/>
      <c r="M22" s="115"/>
      <c r="N22" s="115"/>
      <c r="O22" s="30"/>
      <c r="P22" s="30"/>
      <c r="Q22" s="115"/>
      <c r="R22" s="115"/>
      <c r="S22" s="115"/>
      <c r="T22" s="115"/>
      <c r="U22" s="115"/>
      <c r="V22" s="115"/>
      <c r="W22" s="115"/>
    </row>
    <row r="23" spans="1:23" ht="13.2" customHeight="1">
      <c r="A23" s="310"/>
      <c r="B23" s="319">
        <v>13</v>
      </c>
      <c r="C23" s="115"/>
      <c r="D23" s="27"/>
      <c r="E23" s="115"/>
      <c r="F23" s="115"/>
      <c r="G23" s="318"/>
      <c r="H23" s="318"/>
      <c r="I23" s="115"/>
      <c r="J23" s="115"/>
      <c r="K23" s="115"/>
      <c r="L23" s="115"/>
      <c r="M23" s="115"/>
      <c r="N23" s="115"/>
      <c r="O23" s="30"/>
      <c r="P23" s="30"/>
      <c r="Q23" s="115"/>
      <c r="R23" s="115"/>
      <c r="S23" s="115"/>
      <c r="T23" s="115"/>
      <c r="U23" s="115"/>
      <c r="V23" s="115"/>
      <c r="W23" s="115"/>
    </row>
    <row r="24" spans="1:23" ht="13.2" customHeight="1">
      <c r="A24" s="310"/>
      <c r="B24" s="319">
        <v>14</v>
      </c>
      <c r="C24" s="115"/>
      <c r="D24" s="27"/>
      <c r="E24" s="115"/>
      <c r="F24" s="115"/>
      <c r="G24" s="318"/>
      <c r="H24" s="318"/>
      <c r="I24" s="115"/>
      <c r="J24" s="115"/>
      <c r="K24" s="115"/>
      <c r="L24" s="115"/>
      <c r="M24" s="115"/>
      <c r="N24" s="115"/>
      <c r="O24" s="30"/>
      <c r="P24" s="30"/>
      <c r="Q24" s="115"/>
      <c r="R24" s="115"/>
      <c r="S24" s="115"/>
      <c r="T24" s="115"/>
      <c r="U24" s="115"/>
      <c r="V24" s="115"/>
      <c r="W24" s="115"/>
    </row>
    <row r="25" spans="1:23" ht="13.2" customHeight="1">
      <c r="A25" s="310"/>
      <c r="B25" s="319">
        <v>15</v>
      </c>
      <c r="C25" s="115"/>
      <c r="D25" s="27"/>
      <c r="E25" s="115"/>
      <c r="F25" s="115"/>
      <c r="G25" s="318"/>
      <c r="H25" s="318"/>
      <c r="I25" s="115"/>
      <c r="J25" s="115"/>
      <c r="K25" s="115"/>
      <c r="L25" s="115"/>
      <c r="M25" s="115"/>
      <c r="N25" s="115"/>
      <c r="O25" s="30"/>
      <c r="P25" s="30"/>
      <c r="Q25" s="30"/>
      <c r="R25" s="30"/>
      <c r="S25" s="30"/>
      <c r="T25" s="115"/>
      <c r="U25" s="115"/>
      <c r="V25" s="115"/>
      <c r="W25" s="115"/>
    </row>
    <row r="26" spans="1:23" ht="13.2" customHeight="1">
      <c r="A26" s="310"/>
      <c r="B26" s="319">
        <v>16</v>
      </c>
      <c r="C26" s="115"/>
      <c r="D26" s="27"/>
      <c r="E26" s="115"/>
      <c r="F26" s="115"/>
      <c r="G26" s="318"/>
      <c r="H26" s="318"/>
      <c r="I26" s="115"/>
      <c r="J26" s="115"/>
      <c r="K26" s="115"/>
      <c r="L26" s="115"/>
      <c r="M26" s="115"/>
      <c r="N26" s="115"/>
      <c r="O26" s="30"/>
      <c r="P26" s="30"/>
      <c r="Q26" s="115"/>
      <c r="R26" s="115"/>
      <c r="S26" s="115"/>
      <c r="T26" s="115"/>
      <c r="U26" s="115"/>
      <c r="V26" s="115"/>
      <c r="W26" s="115"/>
    </row>
    <row r="27" spans="1:23" ht="13.2" customHeight="1">
      <c r="A27" s="310"/>
      <c r="B27" s="319">
        <v>17</v>
      </c>
      <c r="C27" s="115"/>
      <c r="D27" s="27"/>
      <c r="E27" s="115"/>
      <c r="F27" s="115"/>
      <c r="G27" s="318"/>
      <c r="H27" s="318"/>
      <c r="I27" s="115"/>
      <c r="J27" s="115"/>
      <c r="K27" s="115"/>
      <c r="L27" s="115"/>
      <c r="M27" s="115"/>
      <c r="N27" s="115"/>
      <c r="O27" s="30"/>
      <c r="P27" s="30"/>
      <c r="Q27" s="115"/>
      <c r="R27" s="115"/>
      <c r="S27" s="115"/>
      <c r="T27" s="115"/>
      <c r="U27" s="115"/>
      <c r="V27" s="115"/>
      <c r="W27" s="115"/>
    </row>
    <row r="28" spans="1:23" ht="13.2" customHeight="1">
      <c r="A28" s="310"/>
      <c r="B28" s="319">
        <v>18</v>
      </c>
      <c r="C28" s="115"/>
      <c r="D28" s="27"/>
      <c r="E28" s="115"/>
      <c r="F28" s="115"/>
      <c r="G28" s="318"/>
      <c r="H28" s="318"/>
      <c r="I28" s="115"/>
      <c r="J28" s="115"/>
      <c r="K28" s="115"/>
      <c r="L28" s="115"/>
      <c r="M28" s="115"/>
      <c r="N28" s="115"/>
      <c r="O28" s="30"/>
      <c r="P28" s="30"/>
      <c r="Q28" s="30"/>
      <c r="R28" s="30"/>
      <c r="S28" s="30"/>
      <c r="T28" s="115"/>
      <c r="U28" s="115"/>
      <c r="V28" s="115"/>
      <c r="W28" s="115"/>
    </row>
    <row r="29" spans="1:23" ht="13.2" customHeight="1">
      <c r="A29" s="310"/>
      <c r="B29" s="319">
        <v>19</v>
      </c>
      <c r="C29" s="115"/>
      <c r="D29" s="27"/>
      <c r="E29" s="115"/>
      <c r="F29" s="115"/>
      <c r="G29" s="318"/>
      <c r="H29" s="318"/>
      <c r="I29" s="115"/>
      <c r="J29" s="115"/>
      <c r="K29" s="115"/>
      <c r="L29" s="115"/>
      <c r="M29" s="115"/>
      <c r="N29" s="115"/>
      <c r="O29" s="30"/>
      <c r="P29" s="30"/>
      <c r="Q29" s="30"/>
      <c r="R29" s="30"/>
      <c r="S29" s="30"/>
      <c r="T29" s="30"/>
      <c r="U29" s="30"/>
      <c r="V29" s="115"/>
      <c r="W29" s="115"/>
    </row>
    <row r="30" spans="1:23" ht="13.2" customHeight="1">
      <c r="A30" s="310"/>
      <c r="B30" s="319">
        <v>20</v>
      </c>
      <c r="C30" s="115"/>
      <c r="D30" s="27"/>
      <c r="E30" s="115"/>
      <c r="F30" s="115"/>
      <c r="G30" s="318"/>
      <c r="H30" s="318"/>
      <c r="I30" s="115"/>
      <c r="J30" s="115"/>
      <c r="K30" s="115"/>
      <c r="L30" s="115"/>
      <c r="M30" s="115"/>
      <c r="N30" s="115"/>
      <c r="O30" s="30"/>
      <c r="P30" s="30"/>
      <c r="Q30" s="30"/>
      <c r="R30" s="30"/>
      <c r="S30" s="30"/>
      <c r="T30" s="115"/>
      <c r="U30" s="115"/>
      <c r="V30" s="115"/>
      <c r="W30" s="115"/>
    </row>
    <row r="31" spans="1:23" ht="13.2" customHeight="1">
      <c r="A31" s="310"/>
      <c r="B31" s="319">
        <v>21</v>
      </c>
      <c r="C31" s="115"/>
      <c r="D31" s="27"/>
      <c r="E31" s="115"/>
      <c r="F31" s="115"/>
      <c r="G31" s="318"/>
      <c r="H31" s="318"/>
      <c r="I31" s="115"/>
      <c r="J31" s="115"/>
      <c r="K31" s="115"/>
      <c r="L31" s="115"/>
      <c r="M31" s="115"/>
      <c r="N31" s="115"/>
      <c r="O31" s="115"/>
      <c r="P31" s="115"/>
      <c r="Q31" s="115"/>
      <c r="R31" s="115"/>
      <c r="S31" s="115"/>
      <c r="T31" s="115"/>
      <c r="U31" s="115"/>
      <c r="V31" s="115"/>
      <c r="W31" s="115"/>
    </row>
    <row r="32" spans="1:23" ht="13.2" customHeight="1">
      <c r="A32" s="310"/>
      <c r="B32" s="319">
        <v>22</v>
      </c>
      <c r="C32" s="115"/>
      <c r="D32" s="27"/>
      <c r="E32" s="115"/>
      <c r="F32" s="115"/>
      <c r="G32" s="318"/>
      <c r="H32" s="318"/>
      <c r="I32" s="115"/>
      <c r="J32" s="115"/>
      <c r="K32" s="115"/>
      <c r="L32" s="115"/>
      <c r="M32" s="115"/>
      <c r="N32" s="115"/>
      <c r="O32" s="30"/>
      <c r="P32" s="30"/>
      <c r="Q32" s="115"/>
      <c r="R32" s="115"/>
      <c r="S32" s="115"/>
      <c r="T32" s="115"/>
      <c r="U32" s="115"/>
      <c r="V32" s="115"/>
      <c r="W32" s="115"/>
    </row>
    <row r="33" spans="1:23" ht="13.2" customHeight="1">
      <c r="A33" s="310"/>
      <c r="B33" s="319">
        <v>23</v>
      </c>
      <c r="C33" s="115"/>
      <c r="D33" s="27"/>
      <c r="E33" s="115"/>
      <c r="F33" s="115"/>
      <c r="G33" s="318"/>
      <c r="H33" s="318"/>
      <c r="I33" s="115"/>
      <c r="J33" s="115"/>
      <c r="K33" s="115"/>
      <c r="L33" s="115"/>
      <c r="M33" s="115"/>
      <c r="N33" s="115"/>
      <c r="O33" s="30"/>
      <c r="P33" s="30"/>
      <c r="Q33" s="115"/>
      <c r="R33" s="115"/>
      <c r="S33" s="115"/>
      <c r="T33" s="115"/>
      <c r="U33" s="115"/>
      <c r="V33" s="115"/>
      <c r="W33" s="115"/>
    </row>
    <row r="34" spans="1:23" ht="13.2" customHeight="1">
      <c r="A34" s="310"/>
      <c r="B34" s="319">
        <v>24</v>
      </c>
      <c r="C34" s="115"/>
      <c r="D34" s="27"/>
      <c r="E34" s="115"/>
      <c r="F34" s="115"/>
      <c r="G34" s="318"/>
      <c r="H34" s="318"/>
      <c r="I34" s="115"/>
      <c r="J34" s="115"/>
      <c r="K34" s="115"/>
      <c r="L34" s="115"/>
      <c r="M34" s="115"/>
      <c r="N34" s="115"/>
      <c r="O34" s="30"/>
      <c r="P34" s="30"/>
      <c r="Q34" s="115"/>
      <c r="R34" s="115"/>
      <c r="S34" s="115"/>
      <c r="T34" s="115"/>
      <c r="U34" s="115"/>
      <c r="V34" s="115"/>
      <c r="W34" s="115"/>
    </row>
    <row r="35" spans="1:23" ht="13.2" customHeight="1">
      <c r="A35" s="310"/>
      <c r="B35" s="319">
        <v>25</v>
      </c>
      <c r="C35" s="115"/>
      <c r="D35" s="27"/>
      <c r="E35" s="115"/>
      <c r="F35" s="115"/>
      <c r="G35" s="318"/>
      <c r="H35" s="318"/>
      <c r="I35" s="115"/>
      <c r="J35" s="115"/>
      <c r="K35" s="115"/>
      <c r="L35" s="115"/>
      <c r="M35" s="115"/>
      <c r="N35" s="115"/>
      <c r="O35" s="30"/>
      <c r="P35" s="30"/>
      <c r="Q35" s="30"/>
      <c r="R35" s="30"/>
      <c r="S35" s="30"/>
      <c r="T35" s="115"/>
      <c r="U35" s="115"/>
      <c r="V35" s="115"/>
      <c r="W35" s="115"/>
    </row>
    <row r="36" spans="1:23" ht="13.2" customHeight="1">
      <c r="A36" s="310"/>
      <c r="B36" s="319">
        <v>26</v>
      </c>
      <c r="C36" s="115"/>
      <c r="D36" s="27"/>
      <c r="E36" s="115"/>
      <c r="F36" s="115"/>
      <c r="G36" s="318"/>
      <c r="H36" s="318"/>
      <c r="I36" s="115"/>
      <c r="J36" s="115"/>
      <c r="K36" s="115"/>
      <c r="L36" s="115"/>
      <c r="M36" s="115"/>
      <c r="N36" s="115"/>
      <c r="O36" s="30"/>
      <c r="P36" s="30"/>
      <c r="Q36" s="115"/>
      <c r="R36" s="115"/>
      <c r="S36" s="115"/>
      <c r="T36" s="115"/>
      <c r="U36" s="115"/>
      <c r="V36" s="115"/>
      <c r="W36" s="115"/>
    </row>
    <row r="37" spans="1:23" ht="13.2" customHeight="1">
      <c r="A37" s="310"/>
      <c r="B37" s="319">
        <v>27</v>
      </c>
      <c r="C37" s="115"/>
      <c r="D37" s="27"/>
      <c r="E37" s="115"/>
      <c r="F37" s="115"/>
      <c r="G37" s="318"/>
      <c r="H37" s="318"/>
      <c r="I37" s="115"/>
      <c r="J37" s="115"/>
      <c r="K37" s="115"/>
      <c r="L37" s="115"/>
      <c r="M37" s="115"/>
      <c r="N37" s="115"/>
      <c r="O37" s="115"/>
      <c r="P37" s="115"/>
      <c r="Q37" s="30"/>
      <c r="R37" s="30"/>
      <c r="S37" s="30"/>
      <c r="T37" s="115"/>
      <c r="U37" s="115"/>
      <c r="V37" s="115"/>
      <c r="W37" s="115"/>
    </row>
    <row r="38" spans="1:23" ht="13.2" customHeight="1">
      <c r="A38" s="310"/>
      <c r="B38" s="319">
        <v>28</v>
      </c>
      <c r="C38" s="115"/>
      <c r="D38" s="27"/>
      <c r="E38" s="115"/>
      <c r="F38" s="115"/>
      <c r="G38" s="318"/>
      <c r="H38" s="318"/>
      <c r="I38" s="115"/>
      <c r="J38" s="115"/>
      <c r="K38" s="115"/>
      <c r="L38" s="115"/>
      <c r="M38" s="115"/>
      <c r="N38" s="115"/>
      <c r="O38" s="30"/>
      <c r="P38" s="30"/>
      <c r="Q38" s="30"/>
      <c r="R38" s="30"/>
      <c r="S38" s="30"/>
      <c r="T38" s="115"/>
      <c r="U38" s="115"/>
      <c r="V38" s="115"/>
      <c r="W38" s="115"/>
    </row>
    <row r="39" spans="1:23" ht="13.2" customHeight="1">
      <c r="A39" s="310"/>
      <c r="B39" s="319">
        <v>29</v>
      </c>
      <c r="C39" s="115"/>
      <c r="D39" s="27"/>
      <c r="E39" s="115"/>
      <c r="F39" s="115"/>
      <c r="G39" s="318"/>
      <c r="H39" s="318"/>
      <c r="I39" s="115"/>
      <c r="J39" s="115"/>
      <c r="K39" s="115"/>
      <c r="L39" s="115"/>
      <c r="M39" s="115"/>
      <c r="N39" s="115"/>
      <c r="O39" s="30"/>
      <c r="P39" s="30"/>
      <c r="Q39" s="115"/>
      <c r="R39" s="115"/>
      <c r="S39" s="115"/>
      <c r="T39" s="115"/>
      <c r="U39" s="115"/>
      <c r="V39" s="115"/>
      <c r="W39" s="115"/>
    </row>
    <row r="40" spans="1:23" ht="13.2" customHeight="1">
      <c r="A40" s="310"/>
      <c r="B40" s="319">
        <v>30</v>
      </c>
      <c r="C40" s="115"/>
      <c r="D40" s="27"/>
      <c r="E40" s="115"/>
      <c r="F40" s="115"/>
      <c r="G40" s="318"/>
      <c r="H40" s="318"/>
      <c r="I40" s="115"/>
      <c r="J40" s="115"/>
      <c r="K40" s="115"/>
      <c r="L40" s="115"/>
      <c r="M40" s="115"/>
      <c r="N40" s="115"/>
      <c r="O40" s="30"/>
      <c r="P40" s="30"/>
      <c r="Q40" s="30"/>
      <c r="R40" s="30"/>
      <c r="S40" s="30"/>
      <c r="T40" s="115"/>
      <c r="U40" s="115"/>
      <c r="V40" s="115"/>
      <c r="W40" s="115"/>
    </row>
    <row r="41" spans="1:23" ht="13.2" customHeight="1">
      <c r="A41" s="310"/>
      <c r="B41" s="319">
        <v>31</v>
      </c>
      <c r="C41" s="115"/>
      <c r="D41" s="27"/>
      <c r="E41" s="115"/>
      <c r="F41" s="115"/>
      <c r="G41" s="318"/>
      <c r="H41" s="318"/>
      <c r="I41" s="115"/>
      <c r="J41" s="115"/>
      <c r="K41" s="115"/>
      <c r="L41" s="115"/>
      <c r="M41" s="115"/>
      <c r="N41" s="115"/>
      <c r="O41" s="30"/>
      <c r="P41" s="30"/>
      <c r="Q41" s="115"/>
      <c r="R41" s="115"/>
      <c r="S41" s="115"/>
      <c r="T41" s="115"/>
      <c r="U41" s="115"/>
      <c r="V41" s="115"/>
      <c r="W41" s="115"/>
    </row>
    <row r="42" spans="1:23" ht="13.2" customHeight="1">
      <c r="A42" s="310"/>
      <c r="B42" s="319">
        <v>32</v>
      </c>
      <c r="C42" s="115"/>
      <c r="D42" s="27"/>
      <c r="E42" s="115"/>
      <c r="F42" s="115"/>
      <c r="G42" s="318"/>
      <c r="H42" s="318"/>
      <c r="I42" s="115"/>
      <c r="J42" s="115"/>
      <c r="K42" s="115"/>
      <c r="L42" s="115"/>
      <c r="M42" s="115"/>
      <c r="N42" s="115"/>
      <c r="O42" s="30"/>
      <c r="P42" s="30"/>
      <c r="Q42" s="115"/>
      <c r="R42" s="115"/>
      <c r="S42" s="115"/>
      <c r="T42" s="115"/>
      <c r="U42" s="115"/>
      <c r="V42" s="115"/>
      <c r="W42" s="115"/>
    </row>
    <row r="43" spans="1:23" ht="13.2" customHeight="1">
      <c r="A43" s="310"/>
      <c r="B43" s="319">
        <v>33</v>
      </c>
      <c r="C43" s="115"/>
      <c r="D43" s="27"/>
      <c r="E43" s="115"/>
      <c r="F43" s="115"/>
      <c r="G43" s="318"/>
      <c r="H43" s="318"/>
      <c r="I43" s="115"/>
      <c r="J43" s="115"/>
      <c r="K43" s="115"/>
      <c r="L43" s="115"/>
      <c r="M43" s="115"/>
      <c r="N43" s="115"/>
      <c r="O43" s="30"/>
      <c r="P43" s="30"/>
      <c r="Q43" s="30"/>
      <c r="R43" s="30"/>
      <c r="S43" s="30"/>
      <c r="T43" s="115"/>
      <c r="U43" s="115"/>
      <c r="V43" s="115"/>
      <c r="W43" s="115"/>
    </row>
    <row r="44" spans="1:23" ht="13.2" customHeight="1">
      <c r="A44" s="310"/>
      <c r="B44" s="319">
        <v>34</v>
      </c>
      <c r="C44" s="115"/>
      <c r="D44" s="27"/>
      <c r="E44" s="115"/>
      <c r="F44" s="115"/>
      <c r="G44" s="318"/>
      <c r="H44" s="318"/>
      <c r="I44" s="115"/>
      <c r="J44" s="115"/>
      <c r="K44" s="115"/>
      <c r="L44" s="115"/>
      <c r="M44" s="115"/>
      <c r="N44" s="115"/>
      <c r="O44" s="30"/>
      <c r="P44" s="30"/>
      <c r="Q44" s="30"/>
      <c r="R44" s="30"/>
      <c r="S44" s="30"/>
      <c r="T44" s="115"/>
      <c r="U44" s="115"/>
      <c r="V44" s="115"/>
      <c r="W44" s="115"/>
    </row>
    <row r="45" spans="1:23" ht="13.2" customHeight="1">
      <c r="A45" s="310"/>
      <c r="B45" s="319">
        <v>35</v>
      </c>
      <c r="C45" s="115"/>
      <c r="D45" s="27"/>
      <c r="E45" s="115"/>
      <c r="F45" s="115"/>
      <c r="G45" s="318"/>
      <c r="H45" s="318"/>
      <c r="I45" s="115"/>
      <c r="J45" s="115"/>
      <c r="K45" s="115"/>
      <c r="L45" s="115"/>
      <c r="M45" s="115"/>
      <c r="N45" s="115"/>
      <c r="O45" s="115"/>
      <c r="P45" s="115"/>
      <c r="Q45" s="30"/>
      <c r="R45" s="30"/>
      <c r="S45" s="30"/>
      <c r="T45" s="115"/>
      <c r="U45" s="115"/>
      <c r="V45" s="115"/>
      <c r="W45" s="115"/>
    </row>
    <row r="46" spans="1:23" ht="13.2" customHeight="1">
      <c r="A46" s="310"/>
      <c r="B46" s="319">
        <v>36</v>
      </c>
      <c r="C46" s="115"/>
      <c r="D46" s="27"/>
      <c r="E46" s="115"/>
      <c r="F46" s="115"/>
      <c r="G46" s="318"/>
      <c r="H46" s="318"/>
      <c r="I46" s="115"/>
      <c r="J46" s="115"/>
      <c r="K46" s="115"/>
      <c r="L46" s="115"/>
      <c r="M46" s="115"/>
      <c r="N46" s="115"/>
      <c r="O46" s="30"/>
      <c r="P46" s="30"/>
      <c r="Q46" s="115"/>
      <c r="R46" s="115"/>
      <c r="S46" s="115"/>
      <c r="T46" s="115"/>
      <c r="U46" s="115"/>
      <c r="V46" s="115"/>
      <c r="W46" s="115"/>
    </row>
    <row r="47" spans="1:23" ht="13.2" customHeight="1">
      <c r="A47" s="310"/>
      <c r="B47" s="319">
        <v>37</v>
      </c>
      <c r="C47" s="115"/>
      <c r="D47" s="27"/>
      <c r="E47" s="115"/>
      <c r="F47" s="115"/>
      <c r="G47" s="318"/>
      <c r="H47" s="318"/>
      <c r="I47" s="115"/>
      <c r="J47" s="115"/>
      <c r="K47" s="115"/>
      <c r="L47" s="115"/>
      <c r="M47" s="115"/>
      <c r="N47" s="115"/>
      <c r="O47" s="30"/>
      <c r="P47" s="30"/>
      <c r="Q47" s="30"/>
      <c r="R47" s="30"/>
      <c r="S47" s="30"/>
      <c r="T47" s="115"/>
      <c r="U47" s="115"/>
      <c r="V47" s="115"/>
      <c r="W47" s="115"/>
    </row>
    <row r="48" spans="1:23" ht="13.2" customHeight="1">
      <c r="A48" s="310"/>
      <c r="B48" s="319">
        <v>38</v>
      </c>
      <c r="C48" s="115"/>
      <c r="D48" s="27"/>
      <c r="E48" s="115"/>
      <c r="F48" s="115"/>
      <c r="G48" s="318"/>
      <c r="H48" s="318"/>
      <c r="I48" s="115"/>
      <c r="J48" s="115"/>
      <c r="K48" s="115"/>
      <c r="L48" s="115"/>
      <c r="M48" s="115"/>
      <c r="N48" s="115"/>
      <c r="O48" s="30"/>
      <c r="P48" s="30"/>
      <c r="Q48" s="30"/>
      <c r="R48" s="30"/>
      <c r="S48" s="30"/>
      <c r="T48" s="115"/>
      <c r="U48" s="115"/>
      <c r="V48" s="115"/>
      <c r="W48" s="115"/>
    </row>
    <row r="49" spans="1:23" ht="13.2" customHeight="1">
      <c r="A49" s="310"/>
      <c r="B49" s="319">
        <v>39</v>
      </c>
      <c r="C49" s="115"/>
      <c r="D49" s="27"/>
      <c r="E49" s="115"/>
      <c r="F49" s="115"/>
      <c r="G49" s="318"/>
      <c r="H49" s="318"/>
      <c r="I49" s="115"/>
      <c r="J49" s="115"/>
      <c r="K49" s="115"/>
      <c r="L49" s="115"/>
      <c r="M49" s="115"/>
      <c r="N49" s="115"/>
      <c r="O49" s="30"/>
      <c r="P49" s="30"/>
      <c r="Q49" s="30"/>
      <c r="R49" s="30"/>
      <c r="S49" s="30"/>
      <c r="T49" s="115"/>
      <c r="U49" s="115"/>
      <c r="V49" s="115"/>
      <c r="W49" s="115"/>
    </row>
    <row r="50" spans="1:23" ht="13.2" customHeight="1">
      <c r="A50" s="310"/>
      <c r="B50" s="319">
        <v>40</v>
      </c>
      <c r="C50" s="115"/>
      <c r="D50" s="27"/>
      <c r="E50" s="115"/>
      <c r="F50" s="115"/>
      <c r="G50" s="318"/>
      <c r="H50" s="318"/>
      <c r="I50" s="115"/>
      <c r="J50" s="115"/>
      <c r="K50" s="115"/>
      <c r="L50" s="115"/>
      <c r="M50" s="115"/>
      <c r="N50" s="115"/>
      <c r="O50" s="30"/>
      <c r="P50" s="30"/>
      <c r="Q50" s="115"/>
      <c r="R50" s="115"/>
      <c r="S50" s="115"/>
      <c r="T50" s="115"/>
      <c r="U50" s="115"/>
      <c r="V50" s="115"/>
      <c r="W50" s="115"/>
    </row>
    <row r="51" spans="1:23" ht="13.2" customHeight="1">
      <c r="A51" s="310"/>
      <c r="B51" s="319">
        <v>41</v>
      </c>
      <c r="C51" s="115"/>
      <c r="D51" s="27"/>
      <c r="E51" s="115"/>
      <c r="F51" s="115"/>
      <c r="G51" s="318"/>
      <c r="H51" s="318"/>
      <c r="I51" s="115"/>
      <c r="J51" s="115"/>
      <c r="K51" s="115"/>
      <c r="L51" s="115"/>
      <c r="M51" s="115"/>
      <c r="N51" s="115"/>
      <c r="O51" s="115"/>
      <c r="P51" s="115"/>
      <c r="Q51" s="30"/>
      <c r="R51" s="115"/>
      <c r="S51" s="115"/>
      <c r="T51" s="115"/>
      <c r="U51" s="115"/>
      <c r="V51" s="115"/>
      <c r="W51" s="115"/>
    </row>
    <row r="52" spans="1:23" ht="13.2" customHeight="1">
      <c r="A52" s="310"/>
      <c r="B52" s="319">
        <v>42</v>
      </c>
      <c r="C52" s="115"/>
      <c r="D52" s="27"/>
      <c r="E52" s="115"/>
      <c r="F52" s="115"/>
      <c r="G52" s="318"/>
      <c r="H52" s="318"/>
      <c r="I52" s="115"/>
      <c r="J52" s="115"/>
      <c r="K52" s="115"/>
      <c r="L52" s="115"/>
      <c r="M52" s="115"/>
      <c r="N52" s="115"/>
      <c r="O52" s="30"/>
      <c r="P52" s="30"/>
      <c r="Q52" s="115"/>
      <c r="R52" s="115"/>
      <c r="S52" s="115"/>
      <c r="T52" s="115"/>
      <c r="U52" s="115"/>
      <c r="V52" s="115"/>
      <c r="W52" s="115"/>
    </row>
    <row r="53" spans="1:23" ht="13.2" customHeight="1">
      <c r="A53" s="310"/>
      <c r="B53" s="319">
        <v>43</v>
      </c>
      <c r="C53" s="115"/>
      <c r="D53" s="27"/>
      <c r="E53" s="115"/>
      <c r="F53" s="115"/>
      <c r="G53" s="318"/>
      <c r="H53" s="318"/>
      <c r="I53" s="115"/>
      <c r="J53" s="115"/>
      <c r="K53" s="115"/>
      <c r="L53" s="115"/>
      <c r="M53" s="115"/>
      <c r="N53" s="115"/>
      <c r="O53" s="30"/>
      <c r="P53" s="30"/>
      <c r="Q53" s="115"/>
      <c r="R53" s="115"/>
      <c r="S53" s="115"/>
      <c r="T53" s="115"/>
      <c r="U53" s="115"/>
      <c r="V53" s="115"/>
      <c r="W53" s="115"/>
    </row>
    <row r="54" spans="1:23" ht="13.2" customHeight="1">
      <c r="A54" s="310"/>
      <c r="B54" s="319">
        <v>44</v>
      </c>
      <c r="C54" s="115"/>
      <c r="D54" s="27"/>
      <c r="E54" s="115"/>
      <c r="F54" s="115"/>
      <c r="G54" s="318"/>
      <c r="H54" s="318"/>
      <c r="I54" s="115"/>
      <c r="J54" s="115"/>
      <c r="K54" s="115"/>
      <c r="L54" s="115"/>
      <c r="M54" s="115"/>
      <c r="N54" s="115"/>
      <c r="O54" s="30"/>
      <c r="P54" s="30"/>
      <c r="Q54" s="115"/>
      <c r="R54" s="115"/>
      <c r="S54" s="115"/>
      <c r="T54" s="115"/>
      <c r="U54" s="115"/>
      <c r="V54" s="115"/>
      <c r="W54" s="115"/>
    </row>
    <row r="55" spans="1:23" ht="13.2" customHeight="1">
      <c r="A55" s="310"/>
      <c r="B55" s="319">
        <v>45</v>
      </c>
      <c r="C55" s="115"/>
      <c r="D55" s="27"/>
      <c r="E55" s="115"/>
      <c r="F55" s="115"/>
      <c r="G55" s="318"/>
      <c r="H55" s="318"/>
      <c r="I55" s="115"/>
      <c r="J55" s="115"/>
      <c r="K55" s="115"/>
      <c r="L55" s="115"/>
      <c r="M55" s="115"/>
      <c r="N55" s="115"/>
      <c r="O55" s="30"/>
      <c r="P55" s="30"/>
      <c r="Q55" s="115"/>
      <c r="R55" s="115"/>
      <c r="S55" s="115"/>
      <c r="T55" s="115"/>
      <c r="U55" s="115"/>
      <c r="V55" s="115"/>
      <c r="W55" s="115"/>
    </row>
    <row r="56" spans="1:23" ht="13.2" customHeight="1">
      <c r="A56" s="310"/>
      <c r="B56" s="319">
        <v>46</v>
      </c>
      <c r="C56" s="115"/>
      <c r="D56" s="27"/>
      <c r="E56" s="115"/>
      <c r="F56" s="115"/>
      <c r="G56" s="318"/>
      <c r="H56" s="318"/>
      <c r="I56" s="115"/>
      <c r="J56" s="115"/>
      <c r="K56" s="115"/>
      <c r="L56" s="115"/>
      <c r="M56" s="115"/>
      <c r="N56" s="115"/>
      <c r="O56" s="30"/>
      <c r="P56" s="30"/>
      <c r="Q56" s="115"/>
      <c r="R56" s="115"/>
      <c r="S56" s="115"/>
      <c r="T56" s="115"/>
      <c r="U56" s="115"/>
      <c r="V56" s="115"/>
      <c r="W56" s="115"/>
    </row>
    <row r="57" spans="1:23" ht="13.2" customHeight="1">
      <c r="A57" s="310"/>
      <c r="B57" s="319">
        <v>47</v>
      </c>
      <c r="C57" s="115"/>
      <c r="D57" s="27"/>
      <c r="E57" s="115"/>
      <c r="F57" s="115"/>
      <c r="G57" s="318"/>
      <c r="H57" s="318"/>
      <c r="I57" s="115"/>
      <c r="J57" s="115"/>
      <c r="K57" s="115"/>
      <c r="L57" s="115"/>
      <c r="M57" s="115"/>
      <c r="N57" s="115"/>
      <c r="O57" s="115"/>
      <c r="P57" s="115"/>
      <c r="Q57" s="30"/>
      <c r="R57" s="30"/>
      <c r="S57" s="30"/>
      <c r="T57" s="115"/>
      <c r="U57" s="115"/>
      <c r="V57" s="115"/>
      <c r="W57" s="115"/>
    </row>
    <row r="58" spans="1:23" ht="13.2" customHeight="1">
      <c r="A58" s="310"/>
      <c r="B58" s="319">
        <v>48</v>
      </c>
      <c r="C58" s="115"/>
      <c r="D58" s="27"/>
      <c r="E58" s="115"/>
      <c r="F58" s="115"/>
      <c r="G58" s="318"/>
      <c r="H58" s="318"/>
      <c r="I58" s="115"/>
      <c r="J58" s="115"/>
      <c r="K58" s="115"/>
      <c r="L58" s="115"/>
      <c r="M58" s="115"/>
      <c r="N58" s="115"/>
      <c r="O58" s="30"/>
      <c r="P58" s="30"/>
      <c r="Q58" s="30"/>
      <c r="R58" s="30"/>
      <c r="S58" s="30"/>
      <c r="T58" s="115"/>
      <c r="U58" s="115"/>
      <c r="V58" s="115"/>
      <c r="W58" s="115"/>
    </row>
    <row r="59" spans="1:23" ht="13.2" customHeight="1">
      <c r="A59" s="310"/>
      <c r="B59" s="319">
        <v>49</v>
      </c>
      <c r="C59" s="115"/>
      <c r="D59" s="27"/>
      <c r="E59" s="115"/>
      <c r="F59" s="115"/>
      <c r="G59" s="318"/>
      <c r="H59" s="318"/>
      <c r="I59" s="115"/>
      <c r="J59" s="115"/>
      <c r="K59" s="115"/>
      <c r="L59" s="115"/>
      <c r="M59" s="115"/>
      <c r="N59" s="115"/>
      <c r="O59" s="30"/>
      <c r="P59" s="30"/>
      <c r="Q59" s="30"/>
      <c r="R59" s="30"/>
      <c r="S59" s="30"/>
      <c r="T59" s="115"/>
      <c r="U59" s="115"/>
      <c r="V59" s="115"/>
      <c r="W59" s="115"/>
    </row>
    <row r="60" spans="1:23" ht="13.2" customHeight="1">
      <c r="A60" s="310"/>
      <c r="B60" s="319">
        <v>50</v>
      </c>
      <c r="C60" s="115"/>
      <c r="D60" s="27"/>
      <c r="E60" s="115"/>
      <c r="F60" s="115"/>
      <c r="G60" s="318"/>
      <c r="H60" s="318"/>
      <c r="I60" s="115"/>
      <c r="J60" s="115"/>
      <c r="K60" s="115"/>
      <c r="L60" s="115"/>
      <c r="M60" s="115"/>
      <c r="N60" s="115"/>
      <c r="O60" s="30"/>
      <c r="P60" s="30"/>
      <c r="Q60" s="115"/>
      <c r="R60" s="115"/>
      <c r="S60" s="115"/>
      <c r="T60" s="115"/>
      <c r="U60" s="115"/>
      <c r="V60" s="115"/>
      <c r="W60" s="115"/>
    </row>
    <row r="61" spans="1:23" ht="13.2" customHeight="1">
      <c r="A61" s="310"/>
      <c r="B61" s="319">
        <v>51</v>
      </c>
      <c r="C61" s="115"/>
      <c r="D61" s="27"/>
      <c r="E61" s="115"/>
      <c r="F61" s="115"/>
      <c r="G61" s="318"/>
      <c r="H61" s="318"/>
      <c r="I61" s="115"/>
      <c r="J61" s="115"/>
      <c r="K61" s="115"/>
      <c r="L61" s="115"/>
      <c r="M61" s="115"/>
      <c r="N61" s="115"/>
      <c r="O61" s="30"/>
      <c r="P61" s="30"/>
      <c r="Q61" s="30"/>
      <c r="R61" s="30"/>
      <c r="S61" s="30"/>
      <c r="T61" s="115"/>
      <c r="U61" s="115"/>
      <c r="V61" s="115"/>
      <c r="W61" s="115"/>
    </row>
    <row r="62" spans="1:23" ht="13.2" customHeight="1">
      <c r="A62" s="310"/>
      <c r="B62" s="319">
        <v>52</v>
      </c>
      <c r="C62" s="115"/>
      <c r="D62" s="27"/>
      <c r="E62" s="115"/>
      <c r="F62" s="115"/>
      <c r="G62" s="318"/>
      <c r="H62" s="318"/>
      <c r="I62" s="115"/>
      <c r="J62" s="115"/>
      <c r="K62" s="115"/>
      <c r="L62" s="115"/>
      <c r="M62" s="115"/>
      <c r="N62" s="115"/>
      <c r="O62" s="30"/>
      <c r="P62" s="30"/>
      <c r="Q62" s="115"/>
      <c r="R62" s="115"/>
      <c r="S62" s="115"/>
      <c r="T62" s="115"/>
      <c r="U62" s="115"/>
      <c r="V62" s="115"/>
      <c r="W62" s="115"/>
    </row>
    <row r="63" spans="1:23" ht="13.2" customHeight="1">
      <c r="A63" s="310"/>
      <c r="B63" s="319">
        <v>53</v>
      </c>
      <c r="C63" s="115"/>
      <c r="D63" s="27"/>
      <c r="E63" s="115"/>
      <c r="F63" s="115"/>
      <c r="G63" s="318"/>
      <c r="H63" s="318"/>
      <c r="I63" s="115"/>
      <c r="J63" s="115"/>
      <c r="K63" s="115"/>
      <c r="L63" s="115"/>
      <c r="M63" s="115"/>
      <c r="N63" s="115"/>
      <c r="O63" s="30"/>
      <c r="P63" s="30"/>
      <c r="Q63" s="115"/>
      <c r="R63" s="115"/>
      <c r="S63" s="115"/>
      <c r="T63" s="115"/>
      <c r="U63" s="115"/>
      <c r="V63" s="115"/>
      <c r="W63" s="115"/>
    </row>
    <row r="64" spans="1:23" ht="13.2" customHeight="1">
      <c r="A64" s="310"/>
      <c r="B64" s="319">
        <v>54</v>
      </c>
      <c r="C64" s="115"/>
      <c r="D64" s="27"/>
      <c r="E64" s="115"/>
      <c r="F64" s="115"/>
      <c r="G64" s="318"/>
      <c r="H64" s="318"/>
      <c r="I64" s="115"/>
      <c r="J64" s="115"/>
      <c r="K64" s="115"/>
      <c r="L64" s="115"/>
      <c r="M64" s="115"/>
      <c r="N64" s="115"/>
      <c r="O64" s="30"/>
      <c r="P64" s="30"/>
      <c r="Q64" s="30"/>
      <c r="R64" s="30"/>
      <c r="S64" s="30"/>
      <c r="T64" s="115"/>
      <c r="U64" s="115"/>
      <c r="V64" s="115"/>
      <c r="W64" s="115"/>
    </row>
    <row r="65" spans="1:23" ht="13.2" customHeight="1">
      <c r="A65" s="310"/>
      <c r="B65" s="319">
        <v>55</v>
      </c>
      <c r="C65" s="115"/>
      <c r="D65" s="27"/>
      <c r="E65" s="115"/>
      <c r="F65" s="115"/>
      <c r="G65" s="318"/>
      <c r="H65" s="318"/>
      <c r="I65" s="115"/>
      <c r="J65" s="115"/>
      <c r="K65" s="115"/>
      <c r="L65" s="115"/>
      <c r="M65" s="115"/>
      <c r="N65" s="115"/>
      <c r="O65" s="30"/>
      <c r="P65" s="30"/>
      <c r="Q65" s="115"/>
      <c r="R65" s="115"/>
      <c r="S65" s="115"/>
      <c r="T65" s="115"/>
      <c r="U65" s="115"/>
      <c r="V65" s="115"/>
      <c r="W65" s="115"/>
    </row>
    <row r="66" spans="1:23" ht="13.2" customHeight="1">
      <c r="A66" s="310"/>
      <c r="B66" s="319">
        <v>56</v>
      </c>
      <c r="C66" s="115"/>
      <c r="D66" s="27"/>
      <c r="E66" s="115"/>
      <c r="F66" s="115"/>
      <c r="G66" s="318"/>
      <c r="H66" s="318"/>
      <c r="I66" s="115"/>
      <c r="J66" s="115"/>
      <c r="K66" s="115"/>
      <c r="L66" s="115"/>
      <c r="M66" s="115"/>
      <c r="N66" s="115"/>
      <c r="O66" s="30"/>
      <c r="P66" s="30"/>
      <c r="Q66" s="30"/>
      <c r="R66" s="30"/>
      <c r="S66" s="30"/>
      <c r="T66" s="115"/>
      <c r="U66" s="115"/>
      <c r="V66" s="115"/>
      <c r="W66" s="115"/>
    </row>
    <row r="67" spans="1:23" ht="13.2" customHeight="1">
      <c r="A67" s="310"/>
      <c r="B67" s="319">
        <v>57</v>
      </c>
      <c r="C67" s="115"/>
      <c r="D67" s="27"/>
      <c r="E67" s="115"/>
      <c r="F67" s="115"/>
      <c r="G67" s="318"/>
      <c r="H67" s="318"/>
      <c r="I67" s="115"/>
      <c r="J67" s="115"/>
      <c r="K67" s="115"/>
      <c r="L67" s="115"/>
      <c r="M67" s="115"/>
      <c r="N67" s="115"/>
      <c r="O67" s="115"/>
      <c r="P67" s="115"/>
      <c r="Q67" s="30"/>
      <c r="R67" s="115"/>
      <c r="S67" s="115"/>
      <c r="T67" s="115"/>
      <c r="U67" s="115"/>
      <c r="V67" s="115"/>
      <c r="W67" s="115"/>
    </row>
    <row r="68" spans="1:23" ht="13.2" customHeight="1">
      <c r="A68" s="310"/>
      <c r="B68" s="319">
        <v>58</v>
      </c>
      <c r="C68" s="115"/>
      <c r="D68" s="27"/>
      <c r="E68" s="115"/>
      <c r="F68" s="115"/>
      <c r="G68" s="318"/>
      <c r="H68" s="318"/>
      <c r="I68" s="115"/>
      <c r="J68" s="115"/>
      <c r="K68" s="115"/>
      <c r="L68" s="115"/>
      <c r="M68" s="115"/>
      <c r="N68" s="115"/>
      <c r="O68" s="115"/>
      <c r="P68" s="115"/>
      <c r="Q68" s="30"/>
      <c r="R68" s="30"/>
      <c r="S68" s="30"/>
      <c r="T68" s="115"/>
      <c r="U68" s="115"/>
      <c r="V68" s="115"/>
      <c r="W68" s="115"/>
    </row>
    <row r="69" spans="1:23" ht="13.2" customHeight="1">
      <c r="A69" s="310"/>
      <c r="B69" s="319">
        <v>59</v>
      </c>
      <c r="C69" s="115"/>
      <c r="D69" s="27"/>
      <c r="E69" s="115"/>
      <c r="F69" s="115"/>
      <c r="G69" s="318"/>
      <c r="H69" s="318"/>
      <c r="I69" s="115"/>
      <c r="J69" s="115"/>
      <c r="K69" s="115"/>
      <c r="L69" s="115"/>
      <c r="M69" s="115"/>
      <c r="N69" s="115"/>
      <c r="O69" s="30"/>
      <c r="P69" s="30"/>
      <c r="Q69" s="115"/>
      <c r="R69" s="115"/>
      <c r="S69" s="115"/>
      <c r="T69" s="115"/>
      <c r="U69" s="115"/>
      <c r="V69" s="115"/>
      <c r="W69" s="115"/>
    </row>
    <row r="70" spans="1:23" ht="13.2" customHeight="1">
      <c r="A70" s="310"/>
      <c r="B70" s="319">
        <v>60</v>
      </c>
      <c r="C70" s="115"/>
      <c r="D70" s="27"/>
      <c r="E70" s="115"/>
      <c r="F70" s="115"/>
      <c r="G70" s="318"/>
      <c r="H70" s="318"/>
      <c r="I70" s="115"/>
      <c r="J70" s="115"/>
      <c r="K70" s="115"/>
      <c r="L70" s="115"/>
      <c r="M70" s="115"/>
      <c r="N70" s="115"/>
      <c r="O70" s="30"/>
      <c r="P70" s="30"/>
      <c r="Q70" s="115"/>
      <c r="R70" s="115"/>
      <c r="S70" s="115"/>
      <c r="T70" s="115"/>
      <c r="U70" s="115"/>
      <c r="V70" s="115"/>
      <c r="W70" s="115"/>
    </row>
    <row r="71" spans="1:23" ht="13.2" customHeight="1">
      <c r="A71" s="310"/>
      <c r="B71" s="319">
        <v>61</v>
      </c>
      <c r="C71" s="115"/>
      <c r="D71" s="27"/>
      <c r="E71" s="115"/>
      <c r="F71" s="115"/>
      <c r="G71" s="318"/>
      <c r="H71" s="318"/>
      <c r="I71" s="115"/>
      <c r="J71" s="115"/>
      <c r="K71" s="115"/>
      <c r="L71" s="115"/>
      <c r="M71" s="115"/>
      <c r="N71" s="115"/>
      <c r="O71" s="115"/>
      <c r="P71" s="115"/>
      <c r="Q71" s="30"/>
      <c r="R71" s="30"/>
      <c r="S71" s="30"/>
      <c r="T71" s="115"/>
      <c r="U71" s="115"/>
      <c r="V71" s="115"/>
      <c r="W71" s="115"/>
    </row>
    <row r="72" spans="1:23" ht="13.2" customHeight="1">
      <c r="A72" s="310"/>
      <c r="B72" s="319">
        <v>62</v>
      </c>
      <c r="C72" s="115"/>
      <c r="D72" s="27"/>
      <c r="E72" s="115"/>
      <c r="F72" s="115"/>
      <c r="G72" s="318"/>
      <c r="H72" s="318"/>
      <c r="I72" s="115"/>
      <c r="J72" s="115"/>
      <c r="K72" s="115"/>
      <c r="L72" s="115"/>
      <c r="M72" s="115"/>
      <c r="N72" s="115"/>
      <c r="O72" s="115"/>
      <c r="P72" s="115"/>
      <c r="Q72" s="115"/>
      <c r="R72" s="115"/>
      <c r="S72" s="115"/>
      <c r="T72" s="115"/>
      <c r="U72" s="115"/>
      <c r="V72" s="115"/>
      <c r="W72" s="115"/>
    </row>
    <row r="73" spans="1:23" ht="13.2" customHeight="1">
      <c r="A73" s="310"/>
      <c r="B73" s="319">
        <v>63</v>
      </c>
      <c r="C73" s="115"/>
      <c r="D73" s="27"/>
      <c r="E73" s="115"/>
      <c r="F73" s="115"/>
      <c r="G73" s="318"/>
      <c r="H73" s="318"/>
      <c r="I73" s="115"/>
      <c r="J73" s="115"/>
      <c r="K73" s="115"/>
      <c r="L73" s="115"/>
      <c r="M73" s="115"/>
      <c r="N73" s="115"/>
      <c r="O73" s="30"/>
      <c r="P73" s="30"/>
      <c r="Q73" s="30"/>
      <c r="R73" s="30"/>
      <c r="S73" s="30"/>
      <c r="T73" s="115"/>
      <c r="U73" s="115"/>
      <c r="V73" s="115"/>
      <c r="W73" s="115"/>
    </row>
    <row r="74" spans="1:23" ht="13.2" customHeight="1">
      <c r="A74" s="310"/>
      <c r="B74" s="319">
        <v>64</v>
      </c>
      <c r="C74" s="115"/>
      <c r="D74" s="27"/>
      <c r="E74" s="115"/>
      <c r="F74" s="115"/>
      <c r="G74" s="318"/>
      <c r="H74" s="318"/>
      <c r="I74" s="115"/>
      <c r="J74" s="115"/>
      <c r="K74" s="115"/>
      <c r="L74" s="115"/>
      <c r="M74" s="115"/>
      <c r="N74" s="115"/>
      <c r="O74" s="30"/>
      <c r="P74" s="30"/>
      <c r="Q74" s="115"/>
      <c r="R74" s="115"/>
      <c r="S74" s="115"/>
      <c r="T74" s="115"/>
      <c r="U74" s="115"/>
      <c r="V74" s="115"/>
      <c r="W74" s="115"/>
    </row>
    <row r="75" spans="1:23" ht="13.2" customHeight="1">
      <c r="A75" s="310"/>
      <c r="B75" s="319">
        <v>65</v>
      </c>
      <c r="C75" s="115"/>
      <c r="D75" s="27"/>
      <c r="E75" s="115"/>
      <c r="F75" s="115"/>
      <c r="G75" s="318"/>
      <c r="H75" s="318"/>
      <c r="I75" s="115"/>
      <c r="J75" s="115"/>
      <c r="K75" s="115"/>
      <c r="L75" s="115"/>
      <c r="M75" s="115"/>
      <c r="N75" s="115"/>
      <c r="O75" s="30"/>
      <c r="P75" s="30"/>
      <c r="Q75" s="115"/>
      <c r="R75" s="115"/>
      <c r="S75" s="115"/>
      <c r="T75" s="115"/>
      <c r="U75" s="115"/>
      <c r="V75" s="115"/>
      <c r="W75" s="115"/>
    </row>
    <row r="76" spans="1:23" ht="13.2" customHeight="1">
      <c r="A76" s="310"/>
      <c r="B76" s="319">
        <v>66</v>
      </c>
      <c r="C76" s="115"/>
      <c r="D76" s="27"/>
      <c r="E76" s="115"/>
      <c r="F76" s="115"/>
      <c r="G76" s="318"/>
      <c r="H76" s="318"/>
      <c r="I76" s="115"/>
      <c r="J76" s="115"/>
      <c r="K76" s="115"/>
      <c r="L76" s="115"/>
      <c r="M76" s="115"/>
      <c r="N76" s="115"/>
      <c r="O76" s="30"/>
      <c r="P76" s="30"/>
      <c r="Q76" s="115"/>
      <c r="R76" s="115"/>
      <c r="S76" s="115"/>
      <c r="T76" s="115"/>
      <c r="U76" s="115"/>
      <c r="V76" s="115"/>
      <c r="W76" s="115"/>
    </row>
    <row r="77" spans="1:23" ht="13.2" customHeight="1">
      <c r="A77" s="310"/>
      <c r="B77" s="319">
        <v>67</v>
      </c>
      <c r="C77" s="115"/>
      <c r="D77" s="27"/>
      <c r="E77" s="115"/>
      <c r="F77" s="115"/>
      <c r="G77" s="318"/>
      <c r="H77" s="318"/>
      <c r="I77" s="115"/>
      <c r="J77" s="115"/>
      <c r="K77" s="115"/>
      <c r="L77" s="115"/>
      <c r="M77" s="115"/>
      <c r="N77" s="115"/>
      <c r="O77" s="30"/>
      <c r="P77" s="30"/>
      <c r="Q77" s="115"/>
      <c r="R77" s="115"/>
      <c r="S77" s="115"/>
      <c r="T77" s="115"/>
      <c r="U77" s="115"/>
      <c r="V77" s="115"/>
      <c r="W77" s="115"/>
    </row>
    <row r="78" spans="1:23" ht="13.2" customHeight="1">
      <c r="A78" s="310"/>
      <c r="B78" s="319">
        <v>68</v>
      </c>
      <c r="C78" s="115"/>
      <c r="D78" s="27"/>
      <c r="E78" s="115"/>
      <c r="F78" s="115"/>
      <c r="G78" s="318"/>
      <c r="H78" s="318"/>
      <c r="I78" s="115"/>
      <c r="J78" s="115"/>
      <c r="K78" s="115"/>
      <c r="L78" s="115"/>
      <c r="M78" s="115"/>
      <c r="N78" s="115"/>
      <c r="O78" s="30"/>
      <c r="P78" s="30"/>
      <c r="Q78" s="30"/>
      <c r="R78" s="30"/>
      <c r="S78" s="30"/>
      <c r="T78" s="115"/>
      <c r="U78" s="115"/>
      <c r="V78" s="115"/>
      <c r="W78" s="115"/>
    </row>
    <row r="79" spans="1:23" ht="13.2" customHeight="1">
      <c r="A79" s="310"/>
      <c r="B79" s="319">
        <v>69</v>
      </c>
      <c r="C79" s="115"/>
      <c r="D79" s="27"/>
      <c r="E79" s="115"/>
      <c r="F79" s="115"/>
      <c r="G79" s="318"/>
      <c r="H79" s="318"/>
      <c r="I79" s="115"/>
      <c r="J79" s="115"/>
      <c r="K79" s="115"/>
      <c r="L79" s="115"/>
      <c r="M79" s="115"/>
      <c r="N79" s="115"/>
      <c r="O79" s="30"/>
      <c r="P79" s="30"/>
      <c r="Q79" s="115"/>
      <c r="R79" s="115"/>
      <c r="S79" s="115"/>
      <c r="T79" s="115"/>
      <c r="U79" s="115"/>
      <c r="V79" s="115"/>
      <c r="W79" s="115"/>
    </row>
    <row r="80" spans="1:23" ht="13.2" customHeight="1">
      <c r="A80" s="310"/>
      <c r="B80" s="319">
        <v>70</v>
      </c>
      <c r="C80" s="115"/>
      <c r="D80" s="27"/>
      <c r="E80" s="115"/>
      <c r="F80" s="115"/>
      <c r="G80" s="318"/>
      <c r="H80" s="318"/>
      <c r="I80" s="115"/>
      <c r="J80" s="115"/>
      <c r="K80" s="115"/>
      <c r="L80" s="115"/>
      <c r="M80" s="115"/>
      <c r="N80" s="115"/>
      <c r="O80" s="30"/>
      <c r="P80" s="30"/>
      <c r="Q80" s="30"/>
      <c r="R80" s="30"/>
      <c r="S80" s="30"/>
      <c r="T80" s="30"/>
      <c r="U80" s="30"/>
      <c r="V80" s="115"/>
      <c r="W80" s="115"/>
    </row>
    <row r="81" spans="1:23" ht="13.2" customHeight="1">
      <c r="A81" s="310"/>
      <c r="B81" s="319">
        <v>71</v>
      </c>
      <c r="C81" s="115"/>
      <c r="D81" s="27"/>
      <c r="E81" s="115"/>
      <c r="F81" s="115"/>
      <c r="G81" s="318"/>
      <c r="H81" s="318"/>
      <c r="I81" s="115"/>
      <c r="J81" s="115"/>
      <c r="K81" s="115"/>
      <c r="L81" s="115"/>
      <c r="M81" s="115"/>
      <c r="N81" s="115"/>
      <c r="O81" s="115"/>
      <c r="P81" s="115"/>
      <c r="Q81" s="30"/>
      <c r="R81" s="30"/>
      <c r="S81" s="30"/>
      <c r="T81" s="115"/>
      <c r="U81" s="115"/>
      <c r="V81" s="115"/>
      <c r="W81" s="115"/>
    </row>
    <row r="82" spans="1:23" ht="13.2" customHeight="1">
      <c r="A82" s="310"/>
      <c r="B82" s="319">
        <v>72</v>
      </c>
      <c r="C82" s="115"/>
      <c r="D82" s="27"/>
      <c r="E82" s="115"/>
      <c r="F82" s="115"/>
      <c r="G82" s="318"/>
      <c r="H82" s="318"/>
      <c r="I82" s="115"/>
      <c r="J82" s="115"/>
      <c r="K82" s="115"/>
      <c r="L82" s="115"/>
      <c r="M82" s="115"/>
      <c r="N82" s="115"/>
      <c r="O82" s="30"/>
      <c r="P82" s="30"/>
      <c r="Q82" s="115"/>
      <c r="R82" s="115"/>
      <c r="S82" s="115"/>
      <c r="T82" s="115"/>
      <c r="U82" s="115"/>
      <c r="V82" s="115"/>
      <c r="W82" s="115"/>
    </row>
    <row r="83" spans="1:23" ht="13.2" customHeight="1">
      <c r="A83" s="310"/>
      <c r="B83" s="319">
        <v>73</v>
      </c>
      <c r="C83" s="115"/>
      <c r="D83" s="27"/>
      <c r="E83" s="115"/>
      <c r="F83" s="115"/>
      <c r="G83" s="318"/>
      <c r="H83" s="318"/>
      <c r="I83" s="115"/>
      <c r="J83" s="115"/>
      <c r="K83" s="115"/>
      <c r="L83" s="115"/>
      <c r="M83" s="115"/>
      <c r="N83" s="115"/>
      <c r="O83" s="30"/>
      <c r="P83" s="30"/>
      <c r="Q83" s="30"/>
      <c r="R83" s="30"/>
      <c r="S83" s="30"/>
      <c r="T83" s="115"/>
      <c r="U83" s="115"/>
      <c r="V83" s="115"/>
      <c r="W83" s="115"/>
    </row>
    <row r="84" spans="1:23" ht="13.2" customHeight="1">
      <c r="A84" s="310"/>
      <c r="B84" s="319">
        <v>74</v>
      </c>
      <c r="C84" s="115"/>
      <c r="D84" s="27"/>
      <c r="E84" s="115"/>
      <c r="F84" s="115"/>
      <c r="G84" s="318"/>
      <c r="H84" s="318"/>
      <c r="I84" s="115"/>
      <c r="J84" s="115"/>
      <c r="K84" s="115"/>
      <c r="L84" s="115"/>
      <c r="M84" s="115"/>
      <c r="N84" s="115"/>
      <c r="O84" s="30"/>
      <c r="P84" s="30"/>
      <c r="Q84" s="30"/>
      <c r="R84" s="30"/>
      <c r="S84" s="30"/>
      <c r="T84" s="30"/>
      <c r="U84" s="30"/>
      <c r="V84" s="115"/>
      <c r="W84" s="115"/>
    </row>
    <row r="85" spans="1:23" ht="13.2" customHeight="1">
      <c r="A85" s="310"/>
      <c r="B85" s="319">
        <v>75</v>
      </c>
      <c r="C85" s="115"/>
      <c r="D85" s="27"/>
      <c r="E85" s="115"/>
      <c r="F85" s="115"/>
      <c r="G85" s="318"/>
      <c r="H85" s="318"/>
      <c r="I85" s="115"/>
      <c r="J85" s="115"/>
      <c r="K85" s="115"/>
      <c r="L85" s="115"/>
      <c r="M85" s="115"/>
      <c r="N85" s="115"/>
      <c r="O85" s="30"/>
      <c r="P85" s="30"/>
      <c r="Q85" s="115"/>
      <c r="R85" s="115"/>
      <c r="S85" s="115"/>
      <c r="T85" s="115"/>
      <c r="U85" s="115"/>
      <c r="V85" s="115"/>
      <c r="W85" s="115"/>
    </row>
    <row r="86" spans="1:23" ht="13.2" customHeight="1">
      <c r="A86" s="310"/>
      <c r="B86" s="319">
        <v>76</v>
      </c>
      <c r="C86" s="115"/>
      <c r="D86" s="27"/>
      <c r="E86" s="115"/>
      <c r="F86" s="115"/>
      <c r="G86" s="318"/>
      <c r="H86" s="318"/>
      <c r="I86" s="115"/>
      <c r="J86" s="115"/>
      <c r="K86" s="115"/>
      <c r="L86" s="115"/>
      <c r="M86" s="115"/>
      <c r="N86" s="115"/>
      <c r="O86" s="115"/>
      <c r="P86" s="115"/>
      <c r="Q86" s="115"/>
      <c r="R86" s="115"/>
      <c r="S86" s="115"/>
      <c r="T86" s="115"/>
      <c r="U86" s="115"/>
      <c r="V86" s="115"/>
      <c r="W86" s="115"/>
    </row>
    <row r="87" spans="1:23" ht="13.2" customHeight="1">
      <c r="A87" s="310"/>
      <c r="B87" s="319">
        <v>77</v>
      </c>
      <c r="C87" s="115"/>
      <c r="D87" s="27"/>
      <c r="E87" s="115"/>
      <c r="F87" s="115"/>
      <c r="G87" s="318"/>
      <c r="H87" s="318"/>
      <c r="I87" s="115"/>
      <c r="J87" s="115"/>
      <c r="K87" s="115"/>
      <c r="L87" s="115"/>
      <c r="M87" s="115"/>
      <c r="N87" s="115"/>
      <c r="O87" s="30"/>
      <c r="P87" s="30"/>
      <c r="Q87" s="30"/>
      <c r="R87" s="30"/>
      <c r="S87" s="30"/>
      <c r="T87" s="115"/>
      <c r="U87" s="115"/>
      <c r="V87" s="115"/>
      <c r="W87" s="115"/>
    </row>
    <row r="88" spans="1:23" ht="13.2" customHeight="1">
      <c r="A88" s="310"/>
      <c r="B88" s="319">
        <v>78</v>
      </c>
      <c r="C88" s="115"/>
      <c r="D88" s="27"/>
      <c r="E88" s="115"/>
      <c r="F88" s="115"/>
      <c r="G88" s="318"/>
      <c r="H88" s="318"/>
      <c r="I88" s="115"/>
      <c r="J88" s="115"/>
      <c r="K88" s="115"/>
      <c r="L88" s="115"/>
      <c r="M88" s="115"/>
      <c r="N88" s="115"/>
      <c r="O88" s="30"/>
      <c r="P88" s="30"/>
      <c r="Q88" s="30"/>
      <c r="R88" s="30"/>
      <c r="S88" s="30"/>
      <c r="T88" s="115"/>
      <c r="U88" s="115"/>
      <c r="V88" s="115"/>
      <c r="W88" s="115"/>
    </row>
    <row r="89" spans="1:23" ht="13.2" customHeight="1">
      <c r="A89" s="310"/>
      <c r="B89" s="319">
        <v>79</v>
      </c>
      <c r="C89" s="115"/>
      <c r="D89" s="27"/>
      <c r="E89" s="115"/>
      <c r="F89" s="115"/>
      <c r="G89" s="318"/>
      <c r="H89" s="318"/>
      <c r="I89" s="115"/>
      <c r="J89" s="115"/>
      <c r="K89" s="115"/>
      <c r="L89" s="115"/>
      <c r="M89" s="115"/>
      <c r="N89" s="115"/>
      <c r="O89" s="30"/>
      <c r="P89" s="30"/>
      <c r="Q89" s="115"/>
      <c r="R89" s="115"/>
      <c r="S89" s="115"/>
      <c r="T89" s="115"/>
      <c r="U89" s="115"/>
      <c r="V89" s="115"/>
      <c r="W89" s="115"/>
    </row>
    <row r="90" spans="1:23" ht="13.2" customHeight="1">
      <c r="A90" s="310"/>
      <c r="B90" s="319">
        <v>80</v>
      </c>
      <c r="C90" s="115"/>
      <c r="D90" s="27"/>
      <c r="E90" s="115"/>
      <c r="F90" s="115"/>
      <c r="G90" s="318"/>
      <c r="H90" s="318"/>
      <c r="I90" s="115"/>
      <c r="J90" s="115"/>
      <c r="K90" s="115"/>
      <c r="L90" s="115"/>
      <c r="M90" s="115"/>
      <c r="N90" s="115"/>
      <c r="O90" s="115"/>
      <c r="P90" s="115"/>
      <c r="Q90" s="30"/>
      <c r="R90" s="30"/>
      <c r="S90" s="30"/>
      <c r="T90" s="115"/>
      <c r="U90" s="115"/>
      <c r="V90" s="115"/>
      <c r="W90" s="115"/>
    </row>
    <row r="91" spans="1:23" ht="13.2" customHeight="1">
      <c r="A91" s="310"/>
      <c r="B91" s="319">
        <v>81</v>
      </c>
      <c r="C91" s="115"/>
      <c r="D91" s="27"/>
      <c r="E91" s="115"/>
      <c r="F91" s="115"/>
      <c r="G91" s="318"/>
      <c r="H91" s="318"/>
      <c r="I91" s="115"/>
      <c r="J91" s="115"/>
      <c r="K91" s="115"/>
      <c r="L91" s="115"/>
      <c r="M91" s="115"/>
      <c r="N91" s="115"/>
      <c r="O91" s="30"/>
      <c r="P91" s="30"/>
      <c r="Q91" s="30"/>
      <c r="R91" s="30"/>
      <c r="S91" s="30"/>
      <c r="T91" s="115"/>
      <c r="U91" s="115"/>
      <c r="V91" s="115"/>
      <c r="W91" s="115"/>
    </row>
    <row r="92" spans="1:23" ht="13.2" customHeight="1">
      <c r="A92" s="310"/>
      <c r="B92" s="319">
        <v>82</v>
      </c>
      <c r="C92" s="115"/>
      <c r="D92" s="27"/>
      <c r="E92" s="115"/>
      <c r="F92" s="115"/>
      <c r="G92" s="318"/>
      <c r="H92" s="318"/>
      <c r="I92" s="115"/>
      <c r="J92" s="115"/>
      <c r="K92" s="115"/>
      <c r="L92" s="115"/>
      <c r="M92" s="115"/>
      <c r="N92" s="115"/>
      <c r="O92" s="30"/>
      <c r="P92" s="30"/>
      <c r="Q92" s="115"/>
      <c r="R92" s="115"/>
      <c r="S92" s="115"/>
      <c r="T92" s="115"/>
      <c r="U92" s="115"/>
      <c r="V92" s="115"/>
      <c r="W92" s="115"/>
    </row>
    <row r="93" spans="1:23" ht="13.2" customHeight="1">
      <c r="A93" s="310"/>
      <c r="B93" s="319">
        <v>83</v>
      </c>
      <c r="C93" s="115"/>
      <c r="D93" s="27"/>
      <c r="E93" s="115"/>
      <c r="F93" s="115"/>
      <c r="G93" s="318"/>
      <c r="H93" s="318"/>
      <c r="I93" s="115"/>
      <c r="J93" s="115"/>
      <c r="K93" s="115"/>
      <c r="L93" s="115"/>
      <c r="M93" s="115"/>
      <c r="N93" s="115"/>
      <c r="O93" s="30"/>
      <c r="P93" s="30"/>
      <c r="Q93" s="115"/>
      <c r="R93" s="30"/>
      <c r="S93" s="30"/>
      <c r="T93" s="30"/>
      <c r="U93" s="30"/>
      <c r="V93" s="115"/>
      <c r="W93" s="115"/>
    </row>
    <row r="94" spans="1:23" ht="13.2" customHeight="1">
      <c r="A94" s="310"/>
      <c r="B94" s="319">
        <v>84</v>
      </c>
      <c r="C94" s="115"/>
      <c r="D94" s="27"/>
      <c r="E94" s="115"/>
      <c r="F94" s="115"/>
      <c r="G94" s="318"/>
      <c r="H94" s="318"/>
      <c r="I94" s="115"/>
      <c r="J94" s="115"/>
      <c r="K94" s="115"/>
      <c r="L94" s="115"/>
      <c r="M94" s="115"/>
      <c r="N94" s="115"/>
      <c r="O94" s="30"/>
      <c r="P94" s="30"/>
      <c r="Q94" s="30"/>
      <c r="R94" s="30"/>
      <c r="S94" s="30"/>
      <c r="T94" s="115"/>
      <c r="U94" s="115"/>
      <c r="V94" s="115"/>
      <c r="W94" s="115"/>
    </row>
    <row r="95" spans="1:23" ht="13.2" customHeight="1">
      <c r="A95" s="310"/>
      <c r="B95" s="319">
        <v>85</v>
      </c>
      <c r="C95" s="115"/>
      <c r="D95" s="27"/>
      <c r="E95" s="115"/>
      <c r="F95" s="115"/>
      <c r="G95" s="318"/>
      <c r="H95" s="318"/>
      <c r="I95" s="115"/>
      <c r="J95" s="115"/>
      <c r="K95" s="115"/>
      <c r="L95" s="115"/>
      <c r="M95" s="115"/>
      <c r="N95" s="115"/>
      <c r="O95" s="30"/>
      <c r="P95" s="30"/>
      <c r="Q95" s="30"/>
      <c r="R95" s="30"/>
      <c r="S95" s="115"/>
      <c r="T95" s="30"/>
      <c r="U95" s="115"/>
      <c r="V95" s="115"/>
      <c r="W95" s="115"/>
    </row>
    <row r="96" spans="1:23" ht="13.2" customHeight="1">
      <c r="A96" s="310"/>
      <c r="B96" s="319">
        <v>86</v>
      </c>
      <c r="C96" s="115"/>
      <c r="D96" s="27"/>
      <c r="E96" s="115"/>
      <c r="F96" s="115"/>
      <c r="G96" s="318"/>
      <c r="H96" s="318"/>
      <c r="I96" s="115"/>
      <c r="J96" s="115"/>
      <c r="K96" s="115"/>
      <c r="L96" s="115"/>
      <c r="M96" s="115"/>
      <c r="N96" s="115"/>
      <c r="O96" s="30"/>
      <c r="P96" s="30"/>
      <c r="Q96" s="30"/>
      <c r="R96" s="30"/>
      <c r="S96" s="30"/>
      <c r="T96" s="115"/>
      <c r="U96" s="115"/>
      <c r="V96" s="115"/>
      <c r="W96" s="115"/>
    </row>
    <row r="97" spans="1:23" ht="13.2" customHeight="1">
      <c r="A97" s="310"/>
      <c r="B97" s="319">
        <v>87</v>
      </c>
      <c r="C97" s="115"/>
      <c r="D97" s="27"/>
      <c r="E97" s="115"/>
      <c r="F97" s="115"/>
      <c r="G97" s="318"/>
      <c r="H97" s="318"/>
      <c r="I97" s="115"/>
      <c r="J97" s="115"/>
      <c r="K97" s="115"/>
      <c r="L97" s="115"/>
      <c r="M97" s="115"/>
      <c r="N97" s="115"/>
      <c r="O97" s="30"/>
      <c r="P97" s="30"/>
      <c r="Q97" s="115"/>
      <c r="R97" s="115"/>
      <c r="S97" s="115"/>
      <c r="T97" s="115"/>
      <c r="U97" s="115"/>
      <c r="V97" s="115"/>
      <c r="W97" s="115"/>
    </row>
    <row r="98" spans="1:23" ht="13.2" customHeight="1">
      <c r="A98" s="310"/>
      <c r="B98" s="319">
        <v>88</v>
      </c>
      <c r="C98" s="115"/>
      <c r="D98" s="27"/>
      <c r="E98" s="115"/>
      <c r="F98" s="115"/>
      <c r="G98" s="318"/>
      <c r="H98" s="318"/>
      <c r="I98" s="115"/>
      <c r="J98" s="115"/>
      <c r="K98" s="115"/>
      <c r="L98" s="115"/>
      <c r="M98" s="115"/>
      <c r="N98" s="115"/>
      <c r="O98" s="30"/>
      <c r="P98" s="30"/>
      <c r="Q98" s="115"/>
      <c r="R98" s="115"/>
      <c r="S98" s="115"/>
      <c r="T98" s="115"/>
      <c r="U98" s="115"/>
      <c r="V98" s="115"/>
      <c r="W98" s="115"/>
    </row>
    <row r="99" spans="1:23" ht="13.2" customHeight="1">
      <c r="A99" s="310"/>
      <c r="B99" s="319">
        <v>89</v>
      </c>
      <c r="C99" s="115"/>
      <c r="D99" s="27"/>
      <c r="E99" s="115"/>
      <c r="F99" s="115"/>
      <c r="G99" s="318"/>
      <c r="H99" s="318"/>
      <c r="I99" s="115"/>
      <c r="J99" s="115"/>
      <c r="K99" s="115"/>
      <c r="L99" s="115"/>
      <c r="M99" s="115"/>
      <c r="N99" s="115"/>
      <c r="O99" s="30"/>
      <c r="P99" s="30"/>
      <c r="Q99" s="115"/>
      <c r="R99" s="115"/>
      <c r="S99" s="115"/>
      <c r="T99" s="115"/>
      <c r="U99" s="115"/>
      <c r="V99" s="115"/>
      <c r="W99" s="115"/>
    </row>
    <row r="100" spans="1:23" ht="13.2" customHeight="1">
      <c r="A100" s="310"/>
      <c r="B100" s="319">
        <v>90</v>
      </c>
      <c r="C100" s="115"/>
      <c r="D100" s="27"/>
      <c r="E100" s="115"/>
      <c r="F100" s="115"/>
      <c r="G100" s="318"/>
      <c r="H100" s="318"/>
      <c r="I100" s="115"/>
      <c r="J100" s="115"/>
      <c r="K100" s="115"/>
      <c r="L100" s="115"/>
      <c r="M100" s="115"/>
      <c r="N100" s="115"/>
      <c r="O100" s="30"/>
      <c r="P100" s="30"/>
      <c r="Q100" s="30"/>
      <c r="R100" s="30"/>
      <c r="S100" s="30"/>
      <c r="T100" s="30"/>
      <c r="U100" s="30"/>
      <c r="V100" s="115"/>
      <c r="W100" s="115"/>
    </row>
    <row r="101" spans="1:23" ht="13.2" customHeight="1">
      <c r="A101" s="310"/>
      <c r="B101" s="319">
        <v>91</v>
      </c>
      <c r="C101" s="115"/>
      <c r="D101" s="27"/>
      <c r="E101" s="115"/>
      <c r="F101" s="115"/>
      <c r="G101" s="318"/>
      <c r="H101" s="318"/>
      <c r="I101" s="115"/>
      <c r="J101" s="115"/>
      <c r="K101" s="115"/>
      <c r="L101" s="115"/>
      <c r="M101" s="115"/>
      <c r="N101" s="115"/>
      <c r="O101" s="30"/>
      <c r="P101" s="30"/>
      <c r="Q101" s="30"/>
      <c r="R101" s="30"/>
      <c r="S101" s="30"/>
      <c r="T101" s="30"/>
      <c r="U101" s="30"/>
      <c r="V101" s="115"/>
      <c r="W101" s="115"/>
    </row>
    <row r="102" spans="1:23" ht="13.2" customHeight="1">
      <c r="A102" s="310"/>
      <c r="B102" s="319">
        <v>92</v>
      </c>
      <c r="C102" s="115"/>
      <c r="D102" s="27"/>
      <c r="E102" s="115"/>
      <c r="F102" s="115"/>
      <c r="G102" s="318"/>
      <c r="H102" s="318"/>
      <c r="I102" s="115"/>
      <c r="J102" s="115"/>
      <c r="K102" s="115"/>
      <c r="L102" s="115"/>
      <c r="M102" s="115"/>
      <c r="N102" s="115"/>
      <c r="O102" s="30"/>
      <c r="P102" s="30"/>
      <c r="Q102" s="30"/>
      <c r="R102" s="30"/>
      <c r="S102" s="30"/>
      <c r="T102" s="115"/>
      <c r="U102" s="115"/>
      <c r="V102" s="115"/>
      <c r="W102" s="115"/>
    </row>
    <row r="103" spans="1:23" ht="13.2" customHeight="1">
      <c r="A103" s="310"/>
      <c r="B103" s="319">
        <v>93</v>
      </c>
      <c r="C103" s="115"/>
      <c r="D103" s="27"/>
      <c r="E103" s="115"/>
      <c r="F103" s="115"/>
      <c r="G103" s="318"/>
      <c r="H103" s="318"/>
      <c r="I103" s="115"/>
      <c r="J103" s="115"/>
      <c r="K103" s="115"/>
      <c r="L103" s="115"/>
      <c r="M103" s="115"/>
      <c r="N103" s="115"/>
      <c r="O103" s="30"/>
      <c r="P103" s="30"/>
      <c r="Q103" s="115"/>
      <c r="R103" s="115"/>
      <c r="S103" s="115"/>
      <c r="T103" s="115"/>
      <c r="U103" s="115"/>
      <c r="V103" s="115"/>
      <c r="W103" s="115"/>
    </row>
    <row r="104" spans="1:23" ht="13.2" customHeight="1">
      <c r="A104" s="310"/>
      <c r="B104" s="319">
        <v>94</v>
      </c>
      <c r="C104" s="115"/>
      <c r="D104" s="27"/>
      <c r="E104" s="115"/>
      <c r="F104" s="115"/>
      <c r="G104" s="318"/>
      <c r="H104" s="318"/>
      <c r="I104" s="115"/>
      <c r="J104" s="115"/>
      <c r="K104" s="115"/>
      <c r="L104" s="115"/>
      <c r="M104" s="115"/>
      <c r="N104" s="115"/>
      <c r="O104" s="30"/>
      <c r="P104" s="30"/>
      <c r="Q104" s="30"/>
      <c r="R104" s="30"/>
      <c r="S104" s="30"/>
      <c r="T104" s="115"/>
      <c r="U104" s="115"/>
      <c r="V104" s="115"/>
      <c r="W104" s="115"/>
    </row>
    <row r="105" spans="1:23" ht="13.2" customHeight="1">
      <c r="A105" s="310"/>
      <c r="B105" s="319">
        <v>95</v>
      </c>
      <c r="C105" s="115"/>
      <c r="D105" s="27"/>
      <c r="E105" s="115"/>
      <c r="F105" s="115"/>
      <c r="G105" s="318"/>
      <c r="H105" s="318"/>
      <c r="I105" s="115"/>
      <c r="J105" s="115"/>
      <c r="K105" s="115"/>
      <c r="L105" s="115"/>
      <c r="M105" s="115"/>
      <c r="N105" s="115"/>
      <c r="O105" s="30"/>
      <c r="P105" s="30"/>
      <c r="Q105" s="115"/>
      <c r="R105" s="115"/>
      <c r="S105" s="115"/>
      <c r="T105" s="115"/>
      <c r="U105" s="115"/>
      <c r="V105" s="115"/>
      <c r="W105" s="115"/>
    </row>
    <row r="106" spans="1:23" ht="13.2" customHeight="1">
      <c r="A106" s="310"/>
      <c r="B106" s="319">
        <v>96</v>
      </c>
      <c r="C106" s="115"/>
      <c r="D106" s="27"/>
      <c r="E106" s="115"/>
      <c r="F106" s="115"/>
      <c r="G106" s="318"/>
      <c r="H106" s="318"/>
      <c r="I106" s="115"/>
      <c r="J106" s="115"/>
      <c r="K106" s="115"/>
      <c r="L106" s="115"/>
      <c r="M106" s="115"/>
      <c r="N106" s="115"/>
      <c r="O106" s="30"/>
      <c r="P106" s="30"/>
      <c r="Q106" s="115"/>
      <c r="R106" s="115"/>
      <c r="S106" s="115"/>
      <c r="T106" s="115"/>
      <c r="U106" s="115"/>
      <c r="V106" s="115"/>
      <c r="W106" s="115"/>
    </row>
    <row r="107" spans="1:23" ht="13.2" customHeight="1">
      <c r="A107" s="310"/>
      <c r="B107" s="319">
        <v>97</v>
      </c>
      <c r="C107" s="115"/>
      <c r="D107" s="27"/>
      <c r="E107" s="115"/>
      <c r="F107" s="115"/>
      <c r="G107" s="318"/>
      <c r="H107" s="318"/>
      <c r="I107" s="115"/>
      <c r="J107" s="115"/>
      <c r="K107" s="115"/>
      <c r="L107" s="115"/>
      <c r="M107" s="115"/>
      <c r="N107" s="115"/>
      <c r="O107" s="30"/>
      <c r="P107" s="30"/>
      <c r="Q107" s="115"/>
      <c r="R107" s="115"/>
      <c r="S107" s="115"/>
      <c r="T107" s="115"/>
      <c r="U107" s="115"/>
      <c r="V107" s="115"/>
      <c r="W107" s="115"/>
    </row>
    <row r="108" spans="1:23" ht="13.2" customHeight="1">
      <c r="A108" s="310"/>
      <c r="B108" s="319">
        <v>98</v>
      </c>
      <c r="C108" s="115"/>
      <c r="D108" s="27"/>
      <c r="E108" s="115"/>
      <c r="F108" s="115"/>
      <c r="G108" s="318"/>
      <c r="H108" s="318"/>
      <c r="I108" s="115"/>
      <c r="J108" s="115"/>
      <c r="K108" s="115"/>
      <c r="L108" s="115"/>
      <c r="M108" s="115"/>
      <c r="N108" s="115"/>
      <c r="O108" s="30"/>
      <c r="P108" s="30"/>
      <c r="Q108" s="30"/>
      <c r="R108" s="115"/>
      <c r="S108" s="30"/>
      <c r="T108" s="30"/>
      <c r="U108" s="115"/>
      <c r="V108" s="115"/>
      <c r="W108" s="115"/>
    </row>
    <row r="109" spans="1:23" ht="13.2" customHeight="1">
      <c r="A109" s="310"/>
      <c r="B109" s="319">
        <v>99</v>
      </c>
      <c r="C109" s="115"/>
      <c r="D109" s="27"/>
      <c r="E109" s="115"/>
      <c r="F109" s="115"/>
      <c r="G109" s="318"/>
      <c r="H109" s="318"/>
      <c r="I109" s="115"/>
      <c r="J109" s="115"/>
      <c r="K109" s="115"/>
      <c r="L109" s="115"/>
      <c r="M109" s="115"/>
      <c r="N109" s="115"/>
      <c r="O109" s="30"/>
      <c r="P109" s="30"/>
      <c r="Q109" s="115"/>
      <c r="R109" s="115"/>
      <c r="S109" s="30"/>
      <c r="T109" s="30"/>
      <c r="U109" s="115"/>
      <c r="V109" s="115"/>
      <c r="W109" s="115"/>
    </row>
    <row r="110" spans="1:23" ht="13.2" customHeight="1">
      <c r="A110" s="310"/>
      <c r="B110" s="319">
        <v>100</v>
      </c>
      <c r="C110" s="115"/>
      <c r="D110" s="27"/>
      <c r="E110" s="115"/>
      <c r="F110" s="115"/>
      <c r="G110" s="318"/>
      <c r="H110" s="318"/>
      <c r="I110" s="115"/>
      <c r="J110" s="115"/>
      <c r="K110" s="115"/>
      <c r="L110" s="115"/>
      <c r="M110" s="115"/>
      <c r="N110" s="115"/>
      <c r="O110" s="30"/>
      <c r="P110" s="30"/>
      <c r="Q110" s="30"/>
      <c r="R110" s="115"/>
      <c r="S110" s="30"/>
      <c r="T110" s="30"/>
      <c r="U110" s="115"/>
      <c r="V110" s="115"/>
      <c r="W110" s="115"/>
    </row>
    <row r="111" spans="1:23" ht="13.2" customHeight="1">
      <c r="A111" s="310"/>
      <c r="B111" s="319">
        <v>101</v>
      </c>
      <c r="C111" s="115"/>
      <c r="D111" s="27"/>
      <c r="E111" s="115"/>
      <c r="F111" s="115"/>
      <c r="G111" s="318"/>
      <c r="H111" s="318"/>
      <c r="I111" s="115"/>
      <c r="J111" s="115"/>
      <c r="K111" s="115"/>
      <c r="L111" s="115"/>
      <c r="M111" s="115"/>
      <c r="N111" s="115"/>
      <c r="O111" s="30"/>
      <c r="P111" s="30"/>
      <c r="Q111" s="30"/>
      <c r="R111" s="30"/>
      <c r="S111" s="30"/>
      <c r="T111" s="30"/>
      <c r="U111" s="30"/>
      <c r="V111" s="115"/>
      <c r="W111" s="115"/>
    </row>
    <row r="112" spans="1:23" ht="13.2" customHeight="1">
      <c r="A112" s="310"/>
      <c r="B112" s="319">
        <v>102</v>
      </c>
      <c r="C112" s="115"/>
      <c r="D112" s="27"/>
      <c r="E112" s="115"/>
      <c r="F112" s="115"/>
      <c r="G112" s="318"/>
      <c r="H112" s="318"/>
      <c r="I112" s="115"/>
      <c r="J112" s="115"/>
      <c r="K112" s="115"/>
      <c r="L112" s="115"/>
      <c r="M112" s="115"/>
      <c r="N112" s="115"/>
      <c r="O112" s="30"/>
      <c r="P112" s="30"/>
      <c r="Q112" s="30"/>
      <c r="R112" s="115"/>
      <c r="S112" s="30"/>
      <c r="T112" s="30"/>
      <c r="U112" s="115"/>
      <c r="V112" s="115"/>
      <c r="W112" s="115"/>
    </row>
    <row r="113" spans="1:23" ht="13.2" customHeight="1">
      <c r="A113" s="310"/>
      <c r="B113" s="319">
        <v>103</v>
      </c>
      <c r="C113" s="115"/>
      <c r="D113" s="27"/>
      <c r="E113" s="115"/>
      <c r="F113" s="115"/>
      <c r="G113" s="318"/>
      <c r="H113" s="318"/>
      <c r="I113" s="115"/>
      <c r="J113" s="115"/>
      <c r="K113" s="115"/>
      <c r="L113" s="115"/>
      <c r="M113" s="115"/>
      <c r="N113" s="115"/>
      <c r="O113" s="115"/>
      <c r="P113" s="30"/>
      <c r="Q113" s="30"/>
      <c r="R113" s="30"/>
      <c r="S113" s="115"/>
      <c r="T113" s="115"/>
      <c r="U113" s="115"/>
      <c r="V113" s="115"/>
      <c r="W113" s="115"/>
    </row>
    <row r="114" spans="1:23" ht="13.2" customHeight="1">
      <c r="A114" s="310"/>
      <c r="B114" s="319">
        <v>104</v>
      </c>
      <c r="C114" s="115"/>
      <c r="D114" s="27"/>
      <c r="E114" s="115"/>
      <c r="F114" s="115"/>
      <c r="G114" s="318"/>
      <c r="H114" s="318"/>
      <c r="I114" s="115"/>
      <c r="J114" s="115"/>
      <c r="K114" s="115"/>
      <c r="L114" s="115"/>
      <c r="M114" s="115"/>
      <c r="N114" s="115"/>
      <c r="O114" s="115"/>
      <c r="P114" s="115"/>
      <c r="Q114" s="115"/>
      <c r="R114" s="115"/>
      <c r="S114" s="115"/>
      <c r="T114" s="115"/>
      <c r="U114" s="115"/>
      <c r="V114" s="115"/>
      <c r="W114" s="115"/>
    </row>
    <row r="115" spans="1:23" ht="13.2" customHeight="1">
      <c r="A115" s="310"/>
      <c r="B115" s="319">
        <v>105</v>
      </c>
      <c r="C115" s="115"/>
      <c r="D115" s="27"/>
      <c r="E115" s="115"/>
      <c r="F115" s="115"/>
      <c r="G115" s="318"/>
      <c r="H115" s="318"/>
      <c r="I115" s="115"/>
      <c r="J115" s="115"/>
      <c r="K115" s="115"/>
      <c r="L115" s="115"/>
      <c r="M115" s="115"/>
      <c r="N115" s="115"/>
      <c r="O115" s="30"/>
      <c r="P115" s="30"/>
      <c r="Q115" s="30"/>
      <c r="R115" s="115"/>
      <c r="S115" s="30"/>
      <c r="T115" s="30"/>
      <c r="U115" s="115"/>
      <c r="V115" s="115"/>
      <c r="W115" s="115"/>
    </row>
    <row r="116" spans="1:23" ht="13.2" customHeight="1">
      <c r="A116" s="310"/>
      <c r="B116" s="319">
        <v>106</v>
      </c>
      <c r="C116" s="115"/>
      <c r="D116" s="27"/>
      <c r="E116" s="115"/>
      <c r="F116" s="115"/>
      <c r="G116" s="318"/>
      <c r="H116" s="318"/>
      <c r="I116" s="115"/>
      <c r="J116" s="115"/>
      <c r="K116" s="115"/>
      <c r="L116" s="115"/>
      <c r="M116" s="115"/>
      <c r="N116" s="115"/>
      <c r="O116" s="30"/>
      <c r="P116" s="30"/>
      <c r="Q116" s="30"/>
      <c r="R116" s="30"/>
      <c r="S116" s="115"/>
      <c r="T116" s="30"/>
      <c r="U116" s="115"/>
      <c r="V116" s="115"/>
      <c r="W116" s="115"/>
    </row>
    <row r="117" spans="1:23" ht="13.2" customHeight="1">
      <c r="A117" s="310"/>
      <c r="B117" s="319">
        <v>107</v>
      </c>
      <c r="C117" s="115"/>
      <c r="D117" s="27"/>
      <c r="E117" s="115"/>
      <c r="F117" s="115"/>
      <c r="G117" s="318"/>
      <c r="H117" s="318"/>
      <c r="I117" s="115"/>
      <c r="J117" s="115"/>
      <c r="K117" s="115"/>
      <c r="L117" s="115"/>
      <c r="M117" s="115"/>
      <c r="N117" s="115"/>
      <c r="O117" s="30"/>
      <c r="P117" s="30"/>
      <c r="Q117" s="115"/>
      <c r="R117" s="30"/>
      <c r="S117" s="30"/>
      <c r="T117" s="30"/>
      <c r="U117" s="30"/>
      <c r="V117" s="115"/>
      <c r="W117" s="115"/>
    </row>
    <row r="118" spans="1:23" ht="13.2" customHeight="1">
      <c r="A118" s="310"/>
      <c r="B118" s="319">
        <v>108</v>
      </c>
      <c r="C118" s="115"/>
      <c r="D118" s="27"/>
      <c r="E118" s="115"/>
      <c r="F118" s="115"/>
      <c r="G118" s="318"/>
      <c r="H118" s="318"/>
      <c r="I118" s="115"/>
      <c r="J118" s="115"/>
      <c r="K118" s="115"/>
      <c r="L118" s="115"/>
      <c r="M118" s="115"/>
      <c r="N118" s="115"/>
      <c r="O118" s="30"/>
      <c r="P118" s="30"/>
      <c r="Q118" s="30"/>
      <c r="R118" s="115"/>
      <c r="S118" s="30"/>
      <c r="T118" s="30"/>
      <c r="U118" s="115"/>
      <c r="V118" s="115"/>
      <c r="W118" s="115"/>
    </row>
    <row r="119" spans="1:23" ht="13.2" customHeight="1">
      <c r="A119" s="310"/>
      <c r="B119" s="319">
        <v>109</v>
      </c>
      <c r="C119" s="115"/>
      <c r="D119" s="27"/>
      <c r="E119" s="115"/>
      <c r="F119" s="115"/>
      <c r="G119" s="318"/>
      <c r="H119" s="318"/>
      <c r="I119" s="115"/>
      <c r="J119" s="115"/>
      <c r="K119" s="115"/>
      <c r="L119" s="115"/>
      <c r="M119" s="115"/>
      <c r="N119" s="115"/>
      <c r="O119" s="115"/>
      <c r="P119" s="30"/>
      <c r="Q119" s="115"/>
      <c r="R119" s="30"/>
      <c r="S119" s="30"/>
      <c r="T119" s="30"/>
      <c r="U119" s="30"/>
      <c r="V119" s="115"/>
      <c r="W119" s="115"/>
    </row>
    <row r="120" spans="1:23" ht="13.2" customHeight="1">
      <c r="A120" s="310"/>
      <c r="B120" s="319">
        <v>110</v>
      </c>
      <c r="C120" s="115"/>
      <c r="D120" s="27"/>
      <c r="E120" s="115"/>
      <c r="F120" s="115"/>
      <c r="G120" s="318"/>
      <c r="H120" s="318"/>
      <c r="I120" s="115"/>
      <c r="J120" s="115"/>
      <c r="K120" s="115"/>
      <c r="L120" s="115"/>
      <c r="M120" s="115"/>
      <c r="N120" s="115"/>
      <c r="O120" s="115"/>
      <c r="P120" s="115"/>
      <c r="Q120" s="115"/>
      <c r="R120" s="115"/>
      <c r="S120" s="115"/>
      <c r="T120" s="115"/>
      <c r="U120" s="115"/>
      <c r="V120" s="115"/>
      <c r="W120" s="115"/>
    </row>
    <row r="121" spans="1:23" ht="13.2" customHeight="1">
      <c r="A121" s="310"/>
      <c r="B121" s="319">
        <v>111</v>
      </c>
      <c r="C121" s="115"/>
      <c r="D121" s="27"/>
      <c r="E121" s="115"/>
      <c r="F121" s="115"/>
      <c r="G121" s="318"/>
      <c r="H121" s="318"/>
      <c r="I121" s="115"/>
      <c r="J121" s="115"/>
      <c r="K121" s="115"/>
      <c r="L121" s="115"/>
      <c r="M121" s="115"/>
      <c r="N121" s="115"/>
      <c r="O121" s="30"/>
      <c r="P121" s="30"/>
      <c r="Q121" s="115"/>
      <c r="R121" s="30"/>
      <c r="S121" s="30"/>
      <c r="T121" s="30"/>
      <c r="U121" s="30"/>
      <c r="V121" s="115"/>
      <c r="W121" s="115"/>
    </row>
    <row r="122" spans="1:23" ht="13.2" customHeight="1">
      <c r="A122" s="310"/>
      <c r="B122" s="319">
        <v>112</v>
      </c>
      <c r="C122" s="115"/>
      <c r="D122" s="27"/>
      <c r="E122" s="115"/>
      <c r="F122" s="115"/>
      <c r="G122" s="318"/>
      <c r="H122" s="318"/>
      <c r="I122" s="115"/>
      <c r="J122" s="115"/>
      <c r="K122" s="115"/>
      <c r="L122" s="115"/>
      <c r="M122" s="115"/>
      <c r="N122" s="115"/>
      <c r="O122" s="30"/>
      <c r="P122" s="30"/>
      <c r="Q122" s="30"/>
      <c r="R122" s="30"/>
      <c r="S122" s="30"/>
      <c r="T122" s="30"/>
      <c r="U122" s="30"/>
      <c r="V122" s="115"/>
      <c r="W122" s="115"/>
    </row>
    <row r="123" spans="1:23" ht="13.2" customHeight="1">
      <c r="A123" s="310"/>
      <c r="B123" s="319">
        <v>113</v>
      </c>
      <c r="C123" s="115"/>
      <c r="D123" s="27"/>
      <c r="E123" s="115"/>
      <c r="F123" s="115"/>
      <c r="G123" s="318"/>
      <c r="H123" s="318"/>
      <c r="I123" s="115"/>
      <c r="J123" s="115"/>
      <c r="K123" s="115"/>
      <c r="L123" s="115"/>
      <c r="M123" s="115"/>
      <c r="N123" s="115"/>
      <c r="O123" s="30"/>
      <c r="P123" s="30"/>
      <c r="Q123" s="115"/>
      <c r="R123" s="30"/>
      <c r="S123" s="30"/>
      <c r="T123" s="30"/>
      <c r="U123" s="30"/>
      <c r="V123" s="115"/>
      <c r="W123" s="115"/>
    </row>
    <row r="124" spans="1:23" ht="13.2" customHeight="1">
      <c r="A124" s="310"/>
      <c r="B124" s="319">
        <v>114</v>
      </c>
      <c r="C124" s="115"/>
      <c r="D124" s="27"/>
      <c r="E124" s="115"/>
      <c r="F124" s="115"/>
      <c r="G124" s="318"/>
      <c r="H124" s="318"/>
      <c r="I124" s="115"/>
      <c r="J124" s="115"/>
      <c r="K124" s="115"/>
      <c r="L124" s="115"/>
      <c r="M124" s="115"/>
      <c r="N124" s="115"/>
      <c r="O124" s="115"/>
      <c r="P124" s="115"/>
      <c r="Q124" s="115"/>
      <c r="R124" s="115"/>
      <c r="S124" s="115"/>
      <c r="T124" s="115"/>
      <c r="U124" s="115"/>
      <c r="V124" s="115"/>
      <c r="W124" s="115"/>
    </row>
    <row r="125" spans="1:23" ht="13.2" customHeight="1">
      <c r="A125" s="310"/>
      <c r="B125" s="319">
        <v>115</v>
      </c>
      <c r="C125" s="115"/>
      <c r="D125" s="27"/>
      <c r="E125" s="115"/>
      <c r="F125" s="115"/>
      <c r="G125" s="318"/>
      <c r="H125" s="318"/>
      <c r="I125" s="115"/>
      <c r="J125" s="115"/>
      <c r="K125" s="115"/>
      <c r="L125" s="115"/>
      <c r="M125" s="115"/>
      <c r="N125" s="115"/>
      <c r="O125" s="115"/>
      <c r="P125" s="115"/>
      <c r="Q125" s="30"/>
      <c r="R125" s="115"/>
      <c r="S125" s="115"/>
      <c r="T125" s="115"/>
      <c r="U125" s="115"/>
      <c r="V125" s="115"/>
      <c r="W125" s="115"/>
    </row>
    <row r="126" spans="1:23" ht="13.2" customHeight="1">
      <c r="A126" s="310"/>
      <c r="B126" s="319">
        <v>116</v>
      </c>
      <c r="C126" s="115"/>
      <c r="D126" s="27"/>
      <c r="E126" s="115"/>
      <c r="F126" s="115"/>
      <c r="G126" s="318"/>
      <c r="H126" s="318"/>
      <c r="I126" s="115"/>
      <c r="J126" s="115"/>
      <c r="K126" s="115"/>
      <c r="L126" s="115"/>
      <c r="M126" s="115"/>
      <c r="N126" s="115"/>
      <c r="O126" s="30"/>
      <c r="P126" s="30"/>
      <c r="Q126" s="30"/>
      <c r="R126" s="115"/>
      <c r="S126" s="30"/>
      <c r="T126" s="30"/>
      <c r="U126" s="115"/>
      <c r="V126" s="115"/>
      <c r="W126" s="115"/>
    </row>
    <row r="127" spans="1:23" ht="13.2" customHeight="1">
      <c r="A127" s="310"/>
      <c r="B127" s="319">
        <v>117</v>
      </c>
      <c r="C127" s="115"/>
      <c r="D127" s="27"/>
      <c r="E127" s="115"/>
      <c r="F127" s="115"/>
      <c r="G127" s="318"/>
      <c r="H127" s="318"/>
      <c r="I127" s="115"/>
      <c r="J127" s="115"/>
      <c r="K127" s="115"/>
      <c r="L127" s="115"/>
      <c r="M127" s="115"/>
      <c r="N127" s="115"/>
      <c r="O127" s="115"/>
      <c r="P127" s="115"/>
      <c r="Q127" s="115"/>
      <c r="R127" s="115"/>
      <c r="S127" s="115"/>
      <c r="T127" s="115"/>
      <c r="U127" s="115"/>
      <c r="V127" s="115"/>
      <c r="W127" s="115"/>
    </row>
    <row r="128" spans="1:23" ht="13.2" customHeight="1">
      <c r="A128" s="310"/>
      <c r="B128" s="319">
        <v>118</v>
      </c>
      <c r="C128" s="115"/>
      <c r="D128" s="27"/>
      <c r="E128" s="115"/>
      <c r="F128" s="115"/>
      <c r="G128" s="318"/>
      <c r="H128" s="318"/>
      <c r="I128" s="115"/>
      <c r="J128" s="115"/>
      <c r="K128" s="115"/>
      <c r="L128" s="115"/>
      <c r="M128" s="115"/>
      <c r="N128" s="115"/>
      <c r="O128" s="115"/>
      <c r="P128" s="30"/>
      <c r="Q128" s="30"/>
      <c r="R128" s="30"/>
      <c r="S128" s="30"/>
      <c r="T128" s="30"/>
      <c r="U128" s="30"/>
      <c r="V128" s="115"/>
      <c r="W128" s="115"/>
    </row>
    <row r="129" spans="1:23" ht="13.2" customHeight="1">
      <c r="A129" s="310"/>
      <c r="B129" s="319">
        <v>119</v>
      </c>
      <c r="C129" s="115"/>
      <c r="D129" s="27"/>
      <c r="E129" s="115"/>
      <c r="F129" s="115"/>
      <c r="G129" s="318"/>
      <c r="H129" s="318"/>
      <c r="I129" s="115"/>
      <c r="J129" s="115"/>
      <c r="K129" s="115"/>
      <c r="L129" s="115"/>
      <c r="M129" s="115"/>
      <c r="N129" s="115"/>
      <c r="O129" s="30"/>
      <c r="P129" s="30"/>
      <c r="Q129" s="30"/>
      <c r="R129" s="30"/>
      <c r="S129" s="115"/>
      <c r="T129" s="30"/>
      <c r="U129" s="115"/>
      <c r="V129" s="115"/>
      <c r="W129" s="115"/>
    </row>
    <row r="130" spans="1:23" ht="13.2" customHeight="1">
      <c r="A130" s="310"/>
      <c r="B130" s="319">
        <v>120</v>
      </c>
      <c r="C130" s="115"/>
      <c r="D130" s="27"/>
      <c r="E130" s="115"/>
      <c r="F130" s="115"/>
      <c r="G130" s="318"/>
      <c r="H130" s="318"/>
      <c r="I130" s="115"/>
      <c r="J130" s="115"/>
      <c r="K130" s="115"/>
      <c r="L130" s="115"/>
      <c r="M130" s="115"/>
      <c r="N130" s="115"/>
      <c r="O130" s="115"/>
      <c r="P130" s="115"/>
      <c r="Q130" s="115"/>
      <c r="R130" s="115"/>
      <c r="S130" s="115"/>
      <c r="T130" s="115"/>
      <c r="U130" s="115"/>
      <c r="V130" s="115"/>
      <c r="W130" s="115"/>
    </row>
    <row r="131" spans="1:23" ht="13.2" customHeight="1">
      <c r="A131" s="310"/>
      <c r="B131" s="319">
        <v>121</v>
      </c>
      <c r="C131" s="115"/>
      <c r="D131" s="27"/>
      <c r="E131" s="115"/>
      <c r="F131" s="115"/>
      <c r="G131" s="318"/>
      <c r="H131" s="318"/>
      <c r="I131" s="115"/>
      <c r="J131" s="115"/>
      <c r="K131" s="115"/>
      <c r="L131" s="115"/>
      <c r="M131" s="115"/>
      <c r="N131" s="115"/>
      <c r="O131" s="115"/>
      <c r="P131" s="115"/>
      <c r="Q131" s="115"/>
      <c r="R131" s="115"/>
      <c r="S131" s="115"/>
      <c r="T131" s="115"/>
      <c r="U131" s="115"/>
      <c r="V131" s="115"/>
      <c r="W131" s="115"/>
    </row>
    <row r="132" spans="1:23" ht="13.2" customHeight="1">
      <c r="A132" s="310"/>
      <c r="B132" s="319">
        <v>122</v>
      </c>
      <c r="C132" s="115"/>
      <c r="D132" s="27"/>
      <c r="E132" s="115"/>
      <c r="F132" s="115"/>
      <c r="G132" s="318"/>
      <c r="H132" s="318"/>
      <c r="I132" s="115"/>
      <c r="J132" s="115"/>
      <c r="K132" s="115"/>
      <c r="L132" s="115"/>
      <c r="M132" s="115"/>
      <c r="N132" s="115"/>
      <c r="O132" s="115"/>
      <c r="P132" s="30"/>
      <c r="Q132" s="30"/>
      <c r="R132" s="30"/>
      <c r="S132" s="30"/>
      <c r="T132" s="30"/>
      <c r="U132" s="30"/>
      <c r="V132" s="115"/>
      <c r="W132" s="115"/>
    </row>
    <row r="133" spans="1:23" ht="13.2" customHeight="1">
      <c r="A133" s="310"/>
      <c r="B133" s="319">
        <v>123</v>
      </c>
      <c r="C133" s="115"/>
      <c r="D133" s="27"/>
      <c r="E133" s="115"/>
      <c r="F133" s="115"/>
      <c r="G133" s="318"/>
      <c r="H133" s="318"/>
      <c r="I133" s="115"/>
      <c r="J133" s="115"/>
      <c r="K133" s="115"/>
      <c r="L133" s="115"/>
      <c r="M133" s="115"/>
      <c r="N133" s="115"/>
      <c r="O133" s="115"/>
      <c r="P133" s="115"/>
      <c r="Q133" s="30"/>
      <c r="R133" s="115"/>
      <c r="S133" s="115"/>
      <c r="T133" s="115"/>
      <c r="U133" s="115"/>
      <c r="V133" s="115"/>
      <c r="W133" s="115"/>
    </row>
    <row r="134" spans="1:23" ht="13.2" customHeight="1">
      <c r="A134" s="310"/>
      <c r="B134" s="319">
        <v>124</v>
      </c>
      <c r="C134" s="115"/>
      <c r="D134" s="27"/>
      <c r="E134" s="115"/>
      <c r="F134" s="115"/>
      <c r="G134" s="318"/>
      <c r="H134" s="318"/>
      <c r="I134" s="115"/>
      <c r="J134" s="115"/>
      <c r="K134" s="115"/>
      <c r="L134" s="115"/>
      <c r="M134" s="115"/>
      <c r="N134" s="115"/>
      <c r="O134" s="115"/>
      <c r="P134" s="115"/>
      <c r="Q134" s="115"/>
      <c r="R134" s="115"/>
      <c r="S134" s="115"/>
      <c r="T134" s="115"/>
      <c r="U134" s="115"/>
      <c r="V134" s="115"/>
      <c r="W134" s="115"/>
    </row>
    <row r="135" spans="1:23" ht="13.2" customHeight="1">
      <c r="A135" s="310"/>
      <c r="B135" s="319">
        <v>125</v>
      </c>
      <c r="C135" s="115"/>
      <c r="D135" s="27"/>
      <c r="E135" s="115"/>
      <c r="F135" s="115"/>
      <c r="G135" s="318"/>
      <c r="H135" s="318"/>
      <c r="I135" s="115"/>
      <c r="J135" s="115"/>
      <c r="K135" s="115"/>
      <c r="L135" s="115"/>
      <c r="M135" s="115"/>
      <c r="N135" s="115"/>
      <c r="O135" s="30"/>
      <c r="P135" s="30"/>
      <c r="Q135" s="115"/>
      <c r="R135" s="30"/>
      <c r="S135" s="30"/>
      <c r="T135" s="30"/>
      <c r="U135" s="30"/>
      <c r="V135" s="115"/>
      <c r="W135" s="115"/>
    </row>
    <row r="136" spans="1:23" ht="13.2" customHeight="1">
      <c r="A136" s="310"/>
      <c r="B136" s="319">
        <v>126</v>
      </c>
      <c r="C136" s="115"/>
      <c r="D136" s="27"/>
      <c r="E136" s="115"/>
      <c r="F136" s="115"/>
      <c r="G136" s="318"/>
      <c r="H136" s="318"/>
      <c r="I136" s="115"/>
      <c r="J136" s="115"/>
      <c r="K136" s="115"/>
      <c r="L136" s="115"/>
      <c r="M136" s="115"/>
      <c r="N136" s="115"/>
      <c r="O136" s="115"/>
      <c r="P136" s="30"/>
      <c r="Q136" s="115"/>
      <c r="R136" s="30"/>
      <c r="S136" s="30"/>
      <c r="T136" s="30"/>
      <c r="U136" s="30"/>
      <c r="V136" s="115"/>
      <c r="W136" s="115"/>
    </row>
    <row r="137" spans="1:23" ht="13.2" customHeight="1">
      <c r="A137" s="310"/>
      <c r="B137" s="319">
        <v>127</v>
      </c>
      <c r="C137" s="115"/>
      <c r="D137" s="27"/>
      <c r="E137" s="115"/>
      <c r="F137" s="115"/>
      <c r="G137" s="318"/>
      <c r="H137" s="318"/>
      <c r="I137" s="115"/>
      <c r="J137" s="115"/>
      <c r="K137" s="115"/>
      <c r="L137" s="115"/>
      <c r="M137" s="115"/>
      <c r="N137" s="115"/>
      <c r="O137" s="30"/>
      <c r="P137" s="30"/>
      <c r="Q137" s="30"/>
      <c r="R137" s="30"/>
      <c r="S137" s="30"/>
      <c r="T137" s="30"/>
      <c r="U137" s="30"/>
      <c r="V137" s="115"/>
      <c r="W137" s="115"/>
    </row>
    <row r="138" spans="1:23" ht="13.2" customHeight="1">
      <c r="A138" s="310"/>
      <c r="B138" s="319">
        <v>128</v>
      </c>
      <c r="C138" s="115"/>
      <c r="D138" s="27"/>
      <c r="E138" s="115"/>
      <c r="F138" s="115"/>
      <c r="G138" s="318"/>
      <c r="H138" s="318"/>
      <c r="I138" s="115"/>
      <c r="J138" s="115"/>
      <c r="K138" s="115"/>
      <c r="L138" s="115"/>
      <c r="M138" s="115"/>
      <c r="N138" s="115"/>
      <c r="O138" s="30"/>
      <c r="P138" s="30"/>
      <c r="Q138" s="115"/>
      <c r="R138" s="115"/>
      <c r="S138" s="30"/>
      <c r="T138" s="30"/>
      <c r="U138" s="115"/>
      <c r="V138" s="115"/>
      <c r="W138" s="115"/>
    </row>
    <row r="139" spans="1:23" ht="13.2" customHeight="1">
      <c r="A139" s="310"/>
      <c r="B139" s="319">
        <v>129</v>
      </c>
      <c r="C139" s="115"/>
      <c r="D139" s="27"/>
      <c r="E139" s="115"/>
      <c r="F139" s="115"/>
      <c r="G139" s="318"/>
      <c r="H139" s="318"/>
      <c r="I139" s="115"/>
      <c r="J139" s="115"/>
      <c r="K139" s="115"/>
      <c r="L139" s="115"/>
      <c r="M139" s="115"/>
      <c r="N139" s="115"/>
      <c r="O139" s="115"/>
      <c r="P139" s="30"/>
      <c r="Q139" s="115"/>
      <c r="R139" s="30"/>
      <c r="S139" s="30"/>
      <c r="T139" s="115"/>
      <c r="U139" s="115"/>
      <c r="V139" s="115"/>
      <c r="W139" s="115"/>
    </row>
    <row r="140" spans="1:23" ht="13.2" customHeight="1">
      <c r="A140" s="310"/>
      <c r="B140" s="319">
        <v>130</v>
      </c>
      <c r="C140" s="115"/>
      <c r="D140" s="27"/>
      <c r="E140" s="115"/>
      <c r="F140" s="115"/>
      <c r="G140" s="318"/>
      <c r="H140" s="318"/>
      <c r="I140" s="115"/>
      <c r="J140" s="115"/>
      <c r="K140" s="115"/>
      <c r="L140" s="115"/>
      <c r="M140" s="115"/>
      <c r="N140" s="115"/>
      <c r="O140" s="115"/>
      <c r="P140" s="115"/>
      <c r="Q140" s="115"/>
      <c r="R140" s="115"/>
      <c r="S140" s="115"/>
      <c r="T140" s="115"/>
      <c r="U140" s="115"/>
      <c r="V140" s="115"/>
      <c r="W140" s="115"/>
    </row>
    <row r="141" spans="1:23" ht="13.2" customHeight="1">
      <c r="A141" s="310"/>
      <c r="B141" s="319">
        <v>131</v>
      </c>
      <c r="C141" s="115"/>
      <c r="D141" s="27"/>
      <c r="E141" s="115"/>
      <c r="F141" s="115"/>
      <c r="G141" s="318"/>
      <c r="H141" s="318"/>
      <c r="I141" s="115"/>
      <c r="J141" s="115"/>
      <c r="K141" s="115"/>
      <c r="L141" s="115"/>
      <c r="M141" s="115"/>
      <c r="N141" s="115"/>
      <c r="O141" s="30"/>
      <c r="P141" s="30"/>
      <c r="Q141" s="115"/>
      <c r="R141" s="115"/>
      <c r="S141" s="115"/>
      <c r="T141" s="115"/>
      <c r="U141" s="115"/>
      <c r="V141" s="115"/>
      <c r="W141" s="115"/>
    </row>
    <row r="142" spans="1:23" ht="13.2" customHeight="1">
      <c r="A142" s="310"/>
      <c r="B142" s="319">
        <v>132</v>
      </c>
      <c r="C142" s="115"/>
      <c r="D142" s="27"/>
      <c r="E142" s="115"/>
      <c r="F142" s="115"/>
      <c r="G142" s="318"/>
      <c r="H142" s="318"/>
      <c r="I142" s="115"/>
      <c r="J142" s="115"/>
      <c r="K142" s="115"/>
      <c r="L142" s="115"/>
      <c r="M142" s="115"/>
      <c r="N142" s="115"/>
      <c r="O142" s="30"/>
      <c r="P142" s="30"/>
      <c r="Q142" s="30"/>
      <c r="R142" s="115"/>
      <c r="S142" s="115"/>
      <c r="T142" s="30"/>
      <c r="U142" s="115"/>
      <c r="V142" s="115"/>
      <c r="W142" s="115"/>
    </row>
    <row r="143" spans="1:23" ht="13.2" customHeight="1">
      <c r="A143" s="310"/>
      <c r="B143" s="319">
        <v>133</v>
      </c>
      <c r="C143" s="115"/>
      <c r="D143" s="27"/>
      <c r="E143" s="115"/>
      <c r="F143" s="115"/>
      <c r="G143" s="318"/>
      <c r="H143" s="318"/>
      <c r="I143" s="115"/>
      <c r="J143" s="115"/>
      <c r="K143" s="115"/>
      <c r="L143" s="115"/>
      <c r="M143" s="115"/>
      <c r="N143" s="115"/>
      <c r="O143" s="115"/>
      <c r="P143" s="115"/>
      <c r="Q143" s="30"/>
      <c r="R143" s="30"/>
      <c r="S143" s="30"/>
      <c r="T143" s="115"/>
      <c r="U143" s="115"/>
      <c r="V143" s="115"/>
      <c r="W143" s="115"/>
    </row>
    <row r="144" spans="1:23" ht="13.2" customHeight="1">
      <c r="A144" s="310"/>
      <c r="B144" s="319">
        <v>134</v>
      </c>
      <c r="C144" s="115"/>
      <c r="D144" s="27"/>
      <c r="E144" s="115"/>
      <c r="F144" s="115"/>
      <c r="G144" s="318"/>
      <c r="H144" s="318"/>
      <c r="I144" s="115"/>
      <c r="J144" s="115"/>
      <c r="K144" s="115"/>
      <c r="L144" s="115"/>
      <c r="M144" s="115"/>
      <c r="N144" s="115"/>
      <c r="O144" s="30"/>
      <c r="P144" s="30"/>
      <c r="Q144" s="115"/>
      <c r="R144" s="115"/>
      <c r="S144" s="30"/>
      <c r="T144" s="30"/>
      <c r="U144" s="115"/>
      <c r="V144" s="115"/>
      <c r="W144" s="115"/>
    </row>
    <row r="145" spans="1:23" ht="13.2" customHeight="1">
      <c r="A145" s="310"/>
      <c r="B145" s="319">
        <v>135</v>
      </c>
      <c r="C145" s="115"/>
      <c r="D145" s="27"/>
      <c r="E145" s="115"/>
      <c r="F145" s="115"/>
      <c r="G145" s="318"/>
      <c r="H145" s="318"/>
      <c r="I145" s="115"/>
      <c r="J145" s="115"/>
      <c r="K145" s="115"/>
      <c r="L145" s="115"/>
      <c r="M145" s="115"/>
      <c r="N145" s="115"/>
      <c r="O145" s="115"/>
      <c r="P145" s="115"/>
      <c r="Q145" s="30"/>
      <c r="R145" s="30"/>
      <c r="S145" s="30"/>
      <c r="T145" s="115"/>
      <c r="U145" s="115"/>
      <c r="V145" s="115"/>
      <c r="W145" s="115"/>
    </row>
    <row r="146" spans="1:23" ht="13.2" customHeight="1">
      <c r="A146" s="310"/>
      <c r="B146" s="319">
        <v>136</v>
      </c>
      <c r="C146" s="115"/>
      <c r="D146" s="27"/>
      <c r="E146" s="115"/>
      <c r="F146" s="115"/>
      <c r="G146" s="318"/>
      <c r="H146" s="318"/>
      <c r="I146" s="115"/>
      <c r="J146" s="115"/>
      <c r="K146" s="115"/>
      <c r="L146" s="115"/>
      <c r="M146" s="115"/>
      <c r="N146" s="115"/>
      <c r="O146" s="115"/>
      <c r="P146" s="115"/>
      <c r="Q146" s="30"/>
      <c r="R146" s="115"/>
      <c r="S146" s="115"/>
      <c r="T146" s="115"/>
      <c r="U146" s="115"/>
      <c r="V146" s="115"/>
      <c r="W146" s="115"/>
    </row>
    <row r="147" spans="1:23" ht="13.2" customHeight="1">
      <c r="A147" s="310"/>
      <c r="B147" s="319">
        <v>137</v>
      </c>
      <c r="C147" s="115"/>
      <c r="D147" s="27"/>
      <c r="E147" s="115"/>
      <c r="F147" s="115"/>
      <c r="G147" s="318"/>
      <c r="H147" s="318"/>
      <c r="I147" s="115"/>
      <c r="J147" s="115"/>
      <c r="K147" s="115"/>
      <c r="L147" s="115"/>
      <c r="M147" s="115"/>
      <c r="N147" s="115"/>
      <c r="O147" s="30"/>
      <c r="P147" s="30"/>
      <c r="Q147" s="30"/>
      <c r="R147" s="115"/>
      <c r="S147" s="30"/>
      <c r="T147" s="30"/>
      <c r="U147" s="115"/>
      <c r="V147" s="115"/>
      <c r="W147" s="115"/>
    </row>
    <row r="148" spans="1:23" ht="13.2" customHeight="1">
      <c r="A148" s="310"/>
      <c r="B148" s="319">
        <v>138</v>
      </c>
      <c r="C148" s="115"/>
      <c r="D148" s="27"/>
      <c r="E148" s="115"/>
      <c r="F148" s="115"/>
      <c r="G148" s="318"/>
      <c r="H148" s="318"/>
      <c r="I148" s="115"/>
      <c r="J148" s="115"/>
      <c r="K148" s="115"/>
      <c r="L148" s="115"/>
      <c r="M148" s="115"/>
      <c r="N148" s="115"/>
      <c r="O148" s="30"/>
      <c r="P148" s="30"/>
      <c r="Q148" s="30"/>
      <c r="R148" s="30"/>
      <c r="S148" s="30"/>
      <c r="T148" s="115"/>
      <c r="U148" s="115"/>
      <c r="V148" s="115"/>
      <c r="W148" s="115"/>
    </row>
    <row r="149" spans="1:23" ht="13.2" customHeight="1">
      <c r="A149" s="310"/>
      <c r="B149" s="319">
        <v>139</v>
      </c>
      <c r="C149" s="115"/>
      <c r="D149" s="27"/>
      <c r="E149" s="115"/>
      <c r="F149" s="115"/>
      <c r="G149" s="318"/>
      <c r="H149" s="318"/>
      <c r="I149" s="115"/>
      <c r="J149" s="115"/>
      <c r="K149" s="115"/>
      <c r="L149" s="115"/>
      <c r="M149" s="115"/>
      <c r="N149" s="115"/>
      <c r="O149" s="115"/>
      <c r="P149" s="30"/>
      <c r="Q149" s="30"/>
      <c r="R149" s="30"/>
      <c r="S149" s="30"/>
      <c r="T149" s="115"/>
      <c r="U149" s="115"/>
      <c r="V149" s="115"/>
      <c r="W149" s="115"/>
    </row>
    <row r="150" spans="1:23" ht="13.2" customHeight="1">
      <c r="A150" s="310"/>
      <c r="B150" s="319">
        <v>140</v>
      </c>
      <c r="C150" s="115"/>
      <c r="D150" s="27"/>
      <c r="E150" s="115"/>
      <c r="F150" s="115"/>
      <c r="G150" s="318"/>
      <c r="H150" s="318"/>
      <c r="I150" s="115"/>
      <c r="J150" s="115"/>
      <c r="K150" s="115"/>
      <c r="L150" s="115"/>
      <c r="M150" s="115"/>
      <c r="N150" s="115"/>
      <c r="O150" s="30"/>
      <c r="P150" s="30"/>
      <c r="Q150" s="30"/>
      <c r="R150" s="30"/>
      <c r="S150" s="30"/>
      <c r="T150" s="115"/>
      <c r="U150" s="115"/>
      <c r="V150" s="115"/>
      <c r="W150" s="115"/>
    </row>
    <row r="151" spans="1:23" ht="13.2" customHeight="1">
      <c r="A151" s="310"/>
      <c r="B151" s="319">
        <v>141</v>
      </c>
      <c r="C151" s="115"/>
      <c r="D151" s="27"/>
      <c r="E151" s="115"/>
      <c r="F151" s="115"/>
      <c r="G151" s="318"/>
      <c r="H151" s="318"/>
      <c r="I151" s="115"/>
      <c r="J151" s="115"/>
      <c r="K151" s="115"/>
      <c r="L151" s="115"/>
      <c r="M151" s="115"/>
      <c r="N151" s="115"/>
      <c r="O151" s="30"/>
      <c r="P151" s="30"/>
      <c r="Q151" s="115"/>
      <c r="R151" s="115"/>
      <c r="S151" s="115"/>
      <c r="T151" s="115"/>
      <c r="U151" s="115"/>
      <c r="V151" s="115"/>
      <c r="W151" s="115"/>
    </row>
    <row r="152" spans="1:23" ht="13.2" customHeight="1">
      <c r="A152" s="310"/>
      <c r="B152" s="319">
        <v>142</v>
      </c>
      <c r="C152" s="115"/>
      <c r="D152" s="27"/>
      <c r="E152" s="115"/>
      <c r="F152" s="115"/>
      <c r="G152" s="318"/>
      <c r="H152" s="318"/>
      <c r="I152" s="115"/>
      <c r="J152" s="115"/>
      <c r="K152" s="115"/>
      <c r="L152" s="115"/>
      <c r="M152" s="115"/>
      <c r="N152" s="115"/>
      <c r="O152" s="30"/>
      <c r="P152" s="30"/>
      <c r="Q152" s="30"/>
      <c r="R152" s="30"/>
      <c r="S152" s="30"/>
      <c r="T152" s="115"/>
      <c r="U152" s="115"/>
      <c r="V152" s="115"/>
      <c r="W152" s="115"/>
    </row>
    <row r="153" spans="1:23" ht="13.2" customHeight="1">
      <c r="A153" s="310"/>
      <c r="B153" s="319">
        <v>143</v>
      </c>
      <c r="C153" s="115"/>
      <c r="D153" s="27"/>
      <c r="E153" s="115"/>
      <c r="F153" s="115"/>
      <c r="G153" s="318"/>
      <c r="H153" s="318"/>
      <c r="I153" s="115"/>
      <c r="J153" s="115"/>
      <c r="K153" s="115"/>
      <c r="L153" s="115"/>
      <c r="M153" s="115"/>
      <c r="N153" s="115"/>
      <c r="O153" s="30"/>
      <c r="P153" s="30"/>
      <c r="Q153" s="30"/>
      <c r="R153" s="30"/>
      <c r="S153" s="30"/>
      <c r="T153" s="115"/>
      <c r="U153" s="115"/>
      <c r="V153" s="115"/>
      <c r="W153" s="115"/>
    </row>
    <row r="154" spans="1:23" ht="13.2" customHeight="1">
      <c r="A154" s="310"/>
      <c r="B154" s="319">
        <v>144</v>
      </c>
      <c r="C154" s="115"/>
      <c r="D154" s="27"/>
      <c r="E154" s="115"/>
      <c r="F154" s="115"/>
      <c r="G154" s="318"/>
      <c r="H154" s="318"/>
      <c r="I154" s="115"/>
      <c r="J154" s="115"/>
      <c r="K154" s="115"/>
      <c r="L154" s="115"/>
      <c r="M154" s="115"/>
      <c r="N154" s="115"/>
      <c r="O154" s="30"/>
      <c r="P154" s="30"/>
      <c r="Q154" s="115"/>
      <c r="R154" s="115"/>
      <c r="S154" s="115"/>
      <c r="T154" s="115"/>
      <c r="U154" s="115"/>
      <c r="V154" s="115"/>
      <c r="W154" s="115"/>
    </row>
    <row r="155" spans="1:23" ht="13.2" customHeight="1">
      <c r="A155" s="310"/>
      <c r="B155" s="319">
        <v>145</v>
      </c>
      <c r="C155" s="115"/>
      <c r="D155" s="27"/>
      <c r="E155" s="115"/>
      <c r="F155" s="115"/>
      <c r="G155" s="318"/>
      <c r="H155" s="318"/>
      <c r="I155" s="115"/>
      <c r="J155" s="115"/>
      <c r="K155" s="115"/>
      <c r="L155" s="115"/>
      <c r="M155" s="115"/>
      <c r="N155" s="115"/>
      <c r="O155" s="30"/>
      <c r="P155" s="30"/>
      <c r="Q155" s="30"/>
      <c r="R155" s="30"/>
      <c r="S155" s="30"/>
      <c r="T155" s="115"/>
      <c r="U155" s="115"/>
      <c r="V155" s="115"/>
      <c r="W155" s="115"/>
    </row>
    <row r="156" spans="1:23" ht="13.2" customHeight="1">
      <c r="A156" s="310"/>
      <c r="B156" s="319">
        <v>146</v>
      </c>
      <c r="C156" s="115"/>
      <c r="D156" s="27"/>
      <c r="E156" s="115"/>
      <c r="F156" s="115"/>
      <c r="G156" s="318"/>
      <c r="H156" s="318"/>
      <c r="I156" s="115"/>
      <c r="J156" s="115"/>
      <c r="K156" s="115"/>
      <c r="L156" s="115"/>
      <c r="M156" s="115"/>
      <c r="N156" s="115"/>
      <c r="O156" s="30"/>
      <c r="P156" s="30"/>
      <c r="Q156" s="30"/>
      <c r="R156" s="30"/>
      <c r="S156" s="30"/>
      <c r="T156" s="115"/>
      <c r="U156" s="115"/>
      <c r="V156" s="115"/>
      <c r="W156" s="115"/>
    </row>
    <row r="157" spans="1:23" ht="13.2" customHeight="1">
      <c r="A157" s="310"/>
      <c r="B157" s="319">
        <v>147</v>
      </c>
      <c r="C157" s="115"/>
      <c r="D157" s="27"/>
      <c r="E157" s="115"/>
      <c r="F157" s="115"/>
      <c r="G157" s="318"/>
      <c r="H157" s="318"/>
      <c r="I157" s="115"/>
      <c r="J157" s="115"/>
      <c r="K157" s="115"/>
      <c r="L157" s="115"/>
      <c r="M157" s="115"/>
      <c r="N157" s="115"/>
      <c r="O157" s="30"/>
      <c r="P157" s="30"/>
      <c r="Q157" s="115"/>
      <c r="R157" s="115"/>
      <c r="S157" s="115"/>
      <c r="T157" s="115"/>
      <c r="U157" s="115"/>
      <c r="V157" s="115"/>
      <c r="W157" s="115"/>
    </row>
    <row r="158" spans="1:23" ht="13.2" customHeight="1">
      <c r="A158" s="310"/>
      <c r="B158" s="319">
        <v>148</v>
      </c>
      <c r="C158" s="115"/>
      <c r="D158" s="27"/>
      <c r="E158" s="115"/>
      <c r="F158" s="115"/>
      <c r="G158" s="318"/>
      <c r="H158" s="318"/>
      <c r="I158" s="115"/>
      <c r="J158" s="115"/>
      <c r="K158" s="115"/>
      <c r="L158" s="115"/>
      <c r="M158" s="115"/>
      <c r="N158" s="115"/>
      <c r="O158" s="30"/>
      <c r="P158" s="30"/>
      <c r="Q158" s="30"/>
      <c r="R158" s="30"/>
      <c r="S158" s="30"/>
      <c r="T158" s="115"/>
      <c r="U158" s="115"/>
      <c r="V158" s="115"/>
      <c r="W158" s="115"/>
    </row>
    <row r="159" spans="1:23" ht="13.2" customHeight="1">
      <c r="A159" s="310"/>
      <c r="B159" s="319">
        <v>149</v>
      </c>
      <c r="C159" s="115"/>
      <c r="D159" s="27"/>
      <c r="E159" s="115"/>
      <c r="F159" s="115"/>
      <c r="G159" s="318"/>
      <c r="H159" s="318"/>
      <c r="I159" s="115"/>
      <c r="J159" s="115"/>
      <c r="K159" s="115"/>
      <c r="L159" s="115"/>
      <c r="M159" s="115"/>
      <c r="N159" s="115"/>
      <c r="O159" s="30"/>
      <c r="P159" s="30"/>
      <c r="Q159" s="30"/>
      <c r="R159" s="30"/>
      <c r="S159" s="30"/>
      <c r="T159" s="115"/>
      <c r="U159" s="115"/>
      <c r="V159" s="115"/>
      <c r="W159" s="115"/>
    </row>
    <row r="160" spans="1:23" ht="13.2" customHeight="1">
      <c r="A160" s="310"/>
      <c r="B160" s="319">
        <v>150</v>
      </c>
      <c r="C160" s="115"/>
      <c r="D160" s="27"/>
      <c r="E160" s="115"/>
      <c r="F160" s="115"/>
      <c r="G160" s="318"/>
      <c r="H160" s="318"/>
      <c r="I160" s="115"/>
      <c r="J160" s="115"/>
      <c r="K160" s="115"/>
      <c r="L160" s="115"/>
      <c r="M160" s="115"/>
      <c r="N160" s="115"/>
      <c r="O160" s="30"/>
      <c r="P160" s="30"/>
      <c r="Q160" s="30"/>
      <c r="R160" s="30"/>
      <c r="S160" s="30"/>
      <c r="T160" s="30"/>
      <c r="U160" s="30"/>
      <c r="V160" s="115"/>
      <c r="W160" s="115"/>
    </row>
    <row r="161" spans="1:23" ht="13.2" customHeight="1">
      <c r="A161" s="310"/>
      <c r="B161" s="319">
        <v>151</v>
      </c>
      <c r="C161" s="115"/>
      <c r="D161" s="27"/>
      <c r="E161" s="115"/>
      <c r="F161" s="115"/>
      <c r="G161" s="318"/>
      <c r="H161" s="318"/>
      <c r="I161" s="115"/>
      <c r="J161" s="115"/>
      <c r="K161" s="115"/>
      <c r="L161" s="115"/>
      <c r="M161" s="115"/>
      <c r="N161" s="115"/>
      <c r="O161" s="30"/>
      <c r="P161" s="30"/>
      <c r="Q161" s="30"/>
      <c r="R161" s="30"/>
      <c r="S161" s="30"/>
      <c r="T161" s="30"/>
      <c r="U161" s="30"/>
      <c r="V161" s="115"/>
      <c r="W161" s="115"/>
    </row>
    <row r="162" spans="1:23" ht="13.2" customHeight="1">
      <c r="A162" s="310"/>
      <c r="B162" s="319">
        <v>152</v>
      </c>
      <c r="C162" s="115"/>
      <c r="D162" s="27"/>
      <c r="E162" s="115"/>
      <c r="F162" s="115"/>
      <c r="G162" s="318"/>
      <c r="H162" s="318"/>
      <c r="I162" s="115"/>
      <c r="J162" s="115"/>
      <c r="K162" s="115"/>
      <c r="L162" s="115"/>
      <c r="M162" s="115"/>
      <c r="N162" s="115"/>
      <c r="O162" s="30"/>
      <c r="P162" s="30"/>
      <c r="Q162" s="30"/>
      <c r="R162" s="30"/>
      <c r="S162" s="30"/>
      <c r="T162" s="30"/>
      <c r="U162" s="30"/>
      <c r="V162" s="115"/>
      <c r="W162" s="115"/>
    </row>
    <row r="163" spans="1:23" ht="13.2" customHeight="1">
      <c r="A163" s="310"/>
      <c r="B163" s="319">
        <v>153</v>
      </c>
      <c r="C163" s="115"/>
      <c r="D163" s="27"/>
      <c r="E163" s="115"/>
      <c r="F163" s="115"/>
      <c r="G163" s="318"/>
      <c r="H163" s="318"/>
      <c r="I163" s="115"/>
      <c r="J163" s="115"/>
      <c r="K163" s="115"/>
      <c r="L163" s="115"/>
      <c r="M163" s="115"/>
      <c r="N163" s="115"/>
      <c r="O163" s="30"/>
      <c r="P163" s="30"/>
      <c r="Q163" s="30"/>
      <c r="R163" s="30"/>
      <c r="S163" s="30"/>
      <c r="T163" s="30"/>
      <c r="U163" s="30"/>
      <c r="V163" s="115"/>
      <c r="W163" s="115"/>
    </row>
    <row r="164" spans="1:23" ht="13.2" customHeight="1">
      <c r="A164" s="310"/>
      <c r="B164" s="319">
        <v>154</v>
      </c>
      <c r="C164" s="115"/>
      <c r="D164" s="27"/>
      <c r="E164" s="115"/>
      <c r="F164" s="115"/>
      <c r="G164" s="318"/>
      <c r="H164" s="318"/>
      <c r="I164" s="115"/>
      <c r="J164" s="115"/>
      <c r="K164" s="115"/>
      <c r="L164" s="115"/>
      <c r="M164" s="115"/>
      <c r="N164" s="115"/>
      <c r="O164" s="30"/>
      <c r="P164" s="30"/>
      <c r="Q164" s="115"/>
      <c r="R164" s="115"/>
      <c r="S164" s="115"/>
      <c r="T164" s="115"/>
      <c r="U164" s="115"/>
      <c r="V164" s="115"/>
      <c r="W164" s="115"/>
    </row>
    <row r="165" spans="1:23" ht="13.2" customHeight="1">
      <c r="A165" s="310"/>
      <c r="B165" s="319">
        <v>155</v>
      </c>
      <c r="C165" s="115"/>
      <c r="D165" s="27"/>
      <c r="E165" s="115"/>
      <c r="F165" s="115"/>
      <c r="G165" s="318"/>
      <c r="H165" s="318"/>
      <c r="I165" s="115"/>
      <c r="J165" s="115"/>
      <c r="K165" s="115"/>
      <c r="L165" s="115"/>
      <c r="M165" s="115"/>
      <c r="N165" s="115"/>
      <c r="O165" s="30"/>
      <c r="P165" s="30"/>
      <c r="Q165" s="30"/>
      <c r="R165" s="30"/>
      <c r="S165" s="30"/>
      <c r="T165" s="30"/>
      <c r="U165" s="30"/>
      <c r="V165" s="115"/>
      <c r="W165" s="115"/>
    </row>
    <row r="166" spans="1:23" ht="13.2" customHeight="1">
      <c r="A166" s="310"/>
      <c r="B166" s="319">
        <v>156</v>
      </c>
      <c r="C166" s="115"/>
      <c r="D166" s="27"/>
      <c r="E166" s="115"/>
      <c r="F166" s="115"/>
      <c r="G166" s="318"/>
      <c r="H166" s="318"/>
      <c r="I166" s="115"/>
      <c r="J166" s="115"/>
      <c r="K166" s="115"/>
      <c r="L166" s="115"/>
      <c r="M166" s="115"/>
      <c r="N166" s="115"/>
      <c r="O166" s="30"/>
      <c r="P166" s="30"/>
      <c r="Q166" s="115"/>
      <c r="R166" s="115"/>
      <c r="S166" s="115"/>
      <c r="T166" s="115"/>
      <c r="U166" s="115"/>
      <c r="V166" s="115"/>
      <c r="W166" s="115"/>
    </row>
    <row r="167" spans="1:23" ht="13.2" customHeight="1">
      <c r="A167" s="310"/>
      <c r="B167" s="319">
        <v>157</v>
      </c>
      <c r="C167" s="115"/>
      <c r="D167" s="27"/>
      <c r="E167" s="115"/>
      <c r="F167" s="115"/>
      <c r="G167" s="318"/>
      <c r="H167" s="318"/>
      <c r="I167" s="115"/>
      <c r="J167" s="115"/>
      <c r="K167" s="115"/>
      <c r="L167" s="115"/>
      <c r="M167" s="115"/>
      <c r="N167" s="115"/>
      <c r="O167" s="30"/>
      <c r="P167" s="30"/>
      <c r="Q167" s="30"/>
      <c r="R167" s="30"/>
      <c r="S167" s="30"/>
      <c r="T167" s="115"/>
      <c r="U167" s="115"/>
      <c r="V167" s="115"/>
      <c r="W167" s="115"/>
    </row>
    <row r="168" spans="1:23" ht="13.2" customHeight="1">
      <c r="A168" s="310"/>
      <c r="B168" s="319">
        <v>158</v>
      </c>
      <c r="C168" s="115"/>
      <c r="D168" s="27"/>
      <c r="E168" s="115"/>
      <c r="F168" s="115"/>
      <c r="G168" s="318"/>
      <c r="H168" s="318"/>
      <c r="I168" s="115"/>
      <c r="J168" s="115"/>
      <c r="K168" s="115"/>
      <c r="L168" s="115"/>
      <c r="M168" s="115"/>
      <c r="N168" s="115"/>
      <c r="O168" s="30"/>
      <c r="P168" s="30"/>
      <c r="Q168" s="30"/>
      <c r="R168" s="30"/>
      <c r="S168" s="30"/>
      <c r="T168" s="115"/>
      <c r="U168" s="115"/>
      <c r="V168" s="115"/>
      <c r="W168" s="115"/>
    </row>
    <row r="169" spans="1:23" ht="13.2" customHeight="1">
      <c r="A169" s="310"/>
      <c r="B169" s="319">
        <v>159</v>
      </c>
      <c r="C169" s="115"/>
      <c r="D169" s="27"/>
      <c r="E169" s="115"/>
      <c r="F169" s="115"/>
      <c r="G169" s="318"/>
      <c r="H169" s="318"/>
      <c r="I169" s="115"/>
      <c r="J169" s="115"/>
      <c r="K169" s="115"/>
      <c r="L169" s="115"/>
      <c r="M169" s="115"/>
      <c r="N169" s="115"/>
      <c r="O169" s="30"/>
      <c r="P169" s="30"/>
      <c r="Q169" s="30"/>
      <c r="R169" s="30"/>
      <c r="S169" s="30"/>
      <c r="T169" s="115"/>
      <c r="U169" s="115"/>
      <c r="V169" s="115"/>
      <c r="W169" s="115"/>
    </row>
    <row r="170" spans="1:23" ht="13.2" customHeight="1">
      <c r="A170" s="310"/>
      <c r="B170" s="319">
        <v>160</v>
      </c>
      <c r="C170" s="115"/>
      <c r="D170" s="27"/>
      <c r="E170" s="115"/>
      <c r="F170" s="115"/>
      <c r="G170" s="318"/>
      <c r="H170" s="318"/>
      <c r="I170" s="115"/>
      <c r="J170" s="115"/>
      <c r="K170" s="115"/>
      <c r="L170" s="115"/>
      <c r="M170" s="115"/>
      <c r="N170" s="115"/>
      <c r="O170" s="30"/>
      <c r="P170" s="30"/>
      <c r="Q170" s="30"/>
      <c r="R170" s="30"/>
      <c r="S170" s="30"/>
      <c r="T170" s="115"/>
      <c r="U170" s="115"/>
      <c r="V170" s="115"/>
      <c r="W170" s="115"/>
    </row>
    <row r="171" spans="1:23" ht="13.2" customHeight="1">
      <c r="A171" s="310"/>
      <c r="B171" s="319">
        <v>161</v>
      </c>
      <c r="C171" s="115"/>
      <c r="D171" s="27"/>
      <c r="E171" s="115"/>
      <c r="F171" s="115"/>
      <c r="G171" s="318"/>
      <c r="H171" s="318"/>
      <c r="I171" s="115"/>
      <c r="J171" s="115"/>
      <c r="K171" s="115"/>
      <c r="L171" s="115"/>
      <c r="M171" s="115"/>
      <c r="N171" s="115"/>
      <c r="O171" s="30"/>
      <c r="P171" s="30"/>
      <c r="Q171" s="115"/>
      <c r="R171" s="115"/>
      <c r="S171" s="115"/>
      <c r="T171" s="115"/>
      <c r="U171" s="115"/>
      <c r="V171" s="115"/>
      <c r="W171" s="115"/>
    </row>
    <row r="172" spans="1:23" ht="13.2" customHeight="1">
      <c r="A172" s="310"/>
      <c r="B172" s="319">
        <v>162</v>
      </c>
      <c r="C172" s="115"/>
      <c r="D172" s="27"/>
      <c r="E172" s="115"/>
      <c r="F172" s="115"/>
      <c r="G172" s="318"/>
      <c r="H172" s="318"/>
      <c r="I172" s="115"/>
      <c r="J172" s="115"/>
      <c r="K172" s="115"/>
      <c r="L172" s="115"/>
      <c r="M172" s="115"/>
      <c r="N172" s="115"/>
      <c r="O172" s="30"/>
      <c r="P172" s="30"/>
      <c r="Q172" s="30"/>
      <c r="R172" s="30"/>
      <c r="S172" s="30"/>
      <c r="T172" s="115"/>
      <c r="U172" s="115"/>
      <c r="V172" s="115"/>
      <c r="W172" s="115"/>
    </row>
    <row r="173" spans="1:23" ht="13.2" customHeight="1">
      <c r="A173" s="310"/>
      <c r="B173" s="319">
        <v>163</v>
      </c>
      <c r="C173" s="115"/>
      <c r="D173" s="27"/>
      <c r="E173" s="115"/>
      <c r="F173" s="115"/>
      <c r="G173" s="318"/>
      <c r="H173" s="318"/>
      <c r="I173" s="115"/>
      <c r="J173" s="115"/>
      <c r="K173" s="115"/>
      <c r="L173" s="115"/>
      <c r="M173" s="115"/>
      <c r="N173" s="115"/>
      <c r="O173" s="30"/>
      <c r="P173" s="30"/>
      <c r="Q173" s="30"/>
      <c r="R173" s="30"/>
      <c r="S173" s="115"/>
      <c r="T173" s="115"/>
      <c r="U173" s="115"/>
      <c r="V173" s="115"/>
      <c r="W173" s="115"/>
    </row>
    <row r="174" spans="1:23" ht="13.2" customHeight="1">
      <c r="A174" s="310"/>
      <c r="B174" s="319">
        <v>164</v>
      </c>
      <c r="C174" s="115"/>
      <c r="D174" s="27"/>
      <c r="E174" s="115"/>
      <c r="F174" s="115"/>
      <c r="G174" s="318"/>
      <c r="H174" s="318"/>
      <c r="I174" s="115"/>
      <c r="J174" s="115"/>
      <c r="K174" s="115"/>
      <c r="L174" s="115"/>
      <c r="M174" s="115"/>
      <c r="N174" s="115"/>
      <c r="O174" s="30"/>
      <c r="P174" s="30"/>
      <c r="Q174" s="115"/>
      <c r="R174" s="115"/>
      <c r="S174" s="115"/>
      <c r="T174" s="115"/>
      <c r="U174" s="115"/>
      <c r="V174" s="115"/>
      <c r="W174" s="115"/>
    </row>
    <row r="175" spans="1:23" ht="13.2" customHeight="1">
      <c r="A175" s="310"/>
      <c r="B175" s="319">
        <v>165</v>
      </c>
      <c r="C175" s="115"/>
      <c r="D175" s="27"/>
      <c r="E175" s="115"/>
      <c r="F175" s="115"/>
      <c r="G175" s="318"/>
      <c r="H175" s="318"/>
      <c r="I175" s="115"/>
      <c r="J175" s="115"/>
      <c r="K175" s="115"/>
      <c r="L175" s="115"/>
      <c r="M175" s="115"/>
      <c r="N175" s="115"/>
      <c r="O175" s="30"/>
      <c r="P175" s="30"/>
      <c r="Q175" s="30"/>
      <c r="R175" s="30"/>
      <c r="S175" s="30"/>
      <c r="T175" s="115"/>
      <c r="U175" s="115"/>
      <c r="V175" s="115"/>
      <c r="W175" s="115"/>
    </row>
    <row r="176" spans="1:23" ht="13.2" customHeight="1">
      <c r="A176" s="310"/>
      <c r="B176" s="319">
        <v>166</v>
      </c>
      <c r="C176" s="115"/>
      <c r="D176" s="27"/>
      <c r="E176" s="115"/>
      <c r="F176" s="115"/>
      <c r="G176" s="318"/>
      <c r="H176" s="318"/>
      <c r="I176" s="115"/>
      <c r="J176" s="115"/>
      <c r="K176" s="115"/>
      <c r="L176" s="115"/>
      <c r="M176" s="115"/>
      <c r="N176" s="115"/>
      <c r="O176" s="30"/>
      <c r="P176" s="30"/>
      <c r="Q176" s="115"/>
      <c r="R176" s="115"/>
      <c r="S176" s="115"/>
      <c r="T176" s="115"/>
      <c r="U176" s="115"/>
      <c r="V176" s="115"/>
      <c r="W176" s="115"/>
    </row>
    <row r="177" spans="1:23" ht="13.2" customHeight="1">
      <c r="A177" s="310"/>
      <c r="B177" s="319">
        <v>167</v>
      </c>
      <c r="C177" s="115"/>
      <c r="D177" s="27"/>
      <c r="E177" s="115"/>
      <c r="F177" s="115"/>
      <c r="G177" s="318"/>
      <c r="H177" s="318"/>
      <c r="I177" s="115"/>
      <c r="J177" s="115"/>
      <c r="K177" s="115"/>
      <c r="L177" s="115"/>
      <c r="M177" s="115"/>
      <c r="N177" s="115"/>
      <c r="O177" s="30"/>
      <c r="P177" s="30"/>
      <c r="Q177" s="30"/>
      <c r="R177" s="30"/>
      <c r="S177" s="30"/>
      <c r="T177" s="30"/>
      <c r="U177" s="30"/>
      <c r="V177" s="115"/>
      <c r="W177" s="115"/>
    </row>
    <row r="178" spans="1:23" ht="13.2" customHeight="1">
      <c r="A178" s="310"/>
      <c r="B178" s="319">
        <v>168</v>
      </c>
      <c r="C178" s="115"/>
      <c r="D178" s="27"/>
      <c r="E178" s="115"/>
      <c r="F178" s="115"/>
      <c r="G178" s="318"/>
      <c r="H178" s="318"/>
      <c r="I178" s="115"/>
      <c r="J178" s="115"/>
      <c r="K178" s="115"/>
      <c r="L178" s="115"/>
      <c r="M178" s="115"/>
      <c r="N178" s="115"/>
      <c r="O178" s="30"/>
      <c r="P178" s="30"/>
      <c r="Q178" s="115"/>
      <c r="R178" s="115"/>
      <c r="S178" s="115"/>
      <c r="T178" s="115"/>
      <c r="U178" s="115"/>
      <c r="V178" s="115"/>
      <c r="W178" s="115"/>
    </row>
    <row r="179" spans="1:23" ht="13.2" customHeight="1">
      <c r="A179" s="310"/>
      <c r="B179" s="319">
        <v>169</v>
      </c>
      <c r="C179" s="115"/>
      <c r="D179" s="27"/>
      <c r="E179" s="115"/>
      <c r="F179" s="115"/>
      <c r="G179" s="318"/>
      <c r="H179" s="318"/>
      <c r="I179" s="115"/>
      <c r="J179" s="115"/>
      <c r="K179" s="115"/>
      <c r="L179" s="115"/>
      <c r="M179" s="115"/>
      <c r="N179" s="115"/>
      <c r="O179" s="30"/>
      <c r="P179" s="30"/>
      <c r="Q179" s="30"/>
      <c r="R179" s="30"/>
      <c r="S179" s="30"/>
      <c r="T179" s="115"/>
      <c r="U179" s="115"/>
      <c r="V179" s="115"/>
      <c r="W179" s="115"/>
    </row>
    <row r="180" spans="1:23" ht="13.2" customHeight="1">
      <c r="A180" s="310"/>
      <c r="B180" s="319">
        <v>170</v>
      </c>
      <c r="C180" s="115"/>
      <c r="D180" s="27"/>
      <c r="E180" s="115"/>
      <c r="F180" s="115"/>
      <c r="G180" s="318"/>
      <c r="H180" s="318"/>
      <c r="I180" s="115"/>
      <c r="J180" s="115"/>
      <c r="K180" s="115"/>
      <c r="L180" s="115"/>
      <c r="M180" s="115"/>
      <c r="N180" s="115"/>
      <c r="O180" s="30"/>
      <c r="P180" s="30"/>
      <c r="Q180" s="30"/>
      <c r="R180" s="30"/>
      <c r="S180" s="30"/>
      <c r="T180" s="30"/>
      <c r="U180" s="30"/>
      <c r="V180" s="115"/>
      <c r="W180" s="115"/>
    </row>
    <row r="181" spans="1:23" ht="13.2" customHeight="1">
      <c r="A181" s="310"/>
      <c r="B181" s="319">
        <v>171</v>
      </c>
      <c r="C181" s="115"/>
      <c r="D181" s="27"/>
      <c r="E181" s="115"/>
      <c r="F181" s="115"/>
      <c r="G181" s="318"/>
      <c r="H181" s="318"/>
      <c r="I181" s="115"/>
      <c r="J181" s="115"/>
      <c r="K181" s="115"/>
      <c r="L181" s="115"/>
      <c r="M181" s="115"/>
      <c r="N181" s="115"/>
      <c r="O181" s="30"/>
      <c r="P181" s="30"/>
      <c r="Q181" s="115"/>
      <c r="R181" s="115"/>
      <c r="S181" s="115"/>
      <c r="T181" s="115"/>
      <c r="U181" s="115"/>
      <c r="V181" s="115"/>
      <c r="W181" s="115"/>
    </row>
    <row r="182" spans="1:23" ht="13.2" customHeight="1">
      <c r="A182" s="310"/>
      <c r="B182" s="319">
        <v>172</v>
      </c>
      <c r="C182" s="115"/>
      <c r="D182" s="27"/>
      <c r="E182" s="115"/>
      <c r="F182" s="115"/>
      <c r="G182" s="318"/>
      <c r="H182" s="318"/>
      <c r="I182" s="115"/>
      <c r="J182" s="115"/>
      <c r="K182" s="115"/>
      <c r="L182" s="115"/>
      <c r="M182" s="115"/>
      <c r="N182" s="115"/>
      <c r="O182" s="30"/>
      <c r="P182" s="30"/>
      <c r="Q182" s="30"/>
      <c r="R182" s="30"/>
      <c r="S182" s="30"/>
      <c r="T182" s="30"/>
      <c r="U182" s="30"/>
      <c r="V182" s="115"/>
      <c r="W182" s="115"/>
    </row>
    <row r="183" spans="1:23" ht="13.2" customHeight="1">
      <c r="A183" s="310"/>
      <c r="B183" s="319">
        <v>173</v>
      </c>
      <c r="C183" s="115"/>
      <c r="D183" s="27"/>
      <c r="E183" s="115"/>
      <c r="F183" s="115"/>
      <c r="G183" s="318"/>
      <c r="H183" s="318"/>
      <c r="I183" s="115"/>
      <c r="J183" s="115"/>
      <c r="K183" s="115"/>
      <c r="L183" s="115"/>
      <c r="M183" s="115"/>
      <c r="N183" s="115"/>
      <c r="O183" s="30"/>
      <c r="P183" s="30"/>
      <c r="Q183" s="30"/>
      <c r="R183" s="30"/>
      <c r="S183" s="30"/>
      <c r="T183" s="30"/>
      <c r="U183" s="30"/>
      <c r="V183" s="115"/>
      <c r="W183" s="115"/>
    </row>
    <row r="184" spans="1:23" ht="13.2" customHeight="1">
      <c r="A184" s="310"/>
      <c r="B184" s="319">
        <v>174</v>
      </c>
      <c r="C184" s="115"/>
      <c r="D184" s="27"/>
      <c r="E184" s="115"/>
      <c r="F184" s="115"/>
      <c r="G184" s="318"/>
      <c r="H184" s="318"/>
      <c r="I184" s="115"/>
      <c r="J184" s="115"/>
      <c r="K184" s="115"/>
      <c r="L184" s="115"/>
      <c r="M184" s="115"/>
      <c r="N184" s="115"/>
      <c r="O184" s="115"/>
      <c r="P184" s="115"/>
      <c r="Q184" s="30"/>
      <c r="R184" s="30"/>
      <c r="S184" s="30"/>
      <c r="T184" s="115"/>
      <c r="U184" s="115"/>
      <c r="V184" s="115"/>
      <c r="W184" s="115"/>
    </row>
    <row r="185" spans="1:23" ht="13.2" customHeight="1">
      <c r="A185" s="310"/>
      <c r="B185" s="319">
        <v>175</v>
      </c>
      <c r="C185" s="115"/>
      <c r="D185" s="27"/>
      <c r="E185" s="115"/>
      <c r="F185" s="115"/>
      <c r="G185" s="318"/>
      <c r="H185" s="318"/>
      <c r="I185" s="115"/>
      <c r="J185" s="115"/>
      <c r="K185" s="115"/>
      <c r="L185" s="115"/>
      <c r="M185" s="115"/>
      <c r="N185" s="115"/>
      <c r="O185" s="30"/>
      <c r="P185" s="30"/>
      <c r="Q185" s="30"/>
      <c r="R185" s="30"/>
      <c r="S185" s="30"/>
      <c r="T185" s="115"/>
      <c r="U185" s="115"/>
      <c r="V185" s="115"/>
      <c r="W185" s="115"/>
    </row>
    <row r="186" spans="1:23" ht="13.2" customHeight="1">
      <c r="A186" s="310"/>
      <c r="B186" s="319">
        <v>176</v>
      </c>
      <c r="C186" s="115"/>
      <c r="D186" s="27"/>
      <c r="E186" s="115"/>
      <c r="F186" s="115"/>
      <c r="G186" s="318"/>
      <c r="H186" s="318"/>
      <c r="I186" s="115"/>
      <c r="J186" s="115"/>
      <c r="K186" s="115"/>
      <c r="L186" s="115"/>
      <c r="M186" s="115"/>
      <c r="N186" s="115"/>
      <c r="O186" s="30"/>
      <c r="P186" s="30"/>
      <c r="Q186" s="115"/>
      <c r="R186" s="115"/>
      <c r="S186" s="115"/>
      <c r="T186" s="115"/>
      <c r="U186" s="115"/>
      <c r="V186" s="115"/>
      <c r="W186" s="115"/>
    </row>
    <row r="187" spans="1:23" ht="13.2" customHeight="1">
      <c r="A187" s="310"/>
      <c r="B187" s="319">
        <v>177</v>
      </c>
      <c r="C187" s="115"/>
      <c r="D187" s="27"/>
      <c r="E187" s="115"/>
      <c r="F187" s="115"/>
      <c r="G187" s="318"/>
      <c r="H187" s="318"/>
      <c r="I187" s="115"/>
      <c r="J187" s="115"/>
      <c r="K187" s="115"/>
      <c r="L187" s="115"/>
      <c r="M187" s="115"/>
      <c r="N187" s="115"/>
      <c r="O187" s="30"/>
      <c r="P187" s="30"/>
      <c r="Q187" s="30"/>
      <c r="R187" s="115"/>
      <c r="S187" s="30"/>
      <c r="T187" s="30"/>
      <c r="U187" s="115"/>
      <c r="V187" s="115"/>
      <c r="W187" s="115"/>
    </row>
    <row r="188" spans="1:23" ht="13.2" customHeight="1">
      <c r="A188" s="310"/>
      <c r="B188" s="319">
        <v>178</v>
      </c>
      <c r="C188" s="115"/>
      <c r="D188" s="27"/>
      <c r="E188" s="115"/>
      <c r="F188" s="115"/>
      <c r="G188" s="318"/>
      <c r="H188" s="318"/>
      <c r="I188" s="115"/>
      <c r="J188" s="115"/>
      <c r="K188" s="115"/>
      <c r="L188" s="115"/>
      <c r="M188" s="115"/>
      <c r="N188" s="115"/>
      <c r="O188" s="115"/>
      <c r="P188" s="30"/>
      <c r="Q188" s="115"/>
      <c r="R188" s="30"/>
      <c r="S188" s="30"/>
      <c r="T188" s="30"/>
      <c r="U188" s="30"/>
      <c r="V188" s="115"/>
      <c r="W188" s="115"/>
    </row>
    <row r="189" spans="1:23" ht="13.2" customHeight="1">
      <c r="A189" s="310"/>
      <c r="B189" s="319">
        <v>179</v>
      </c>
      <c r="C189" s="115"/>
      <c r="D189" s="27"/>
      <c r="E189" s="115"/>
      <c r="F189" s="115"/>
      <c r="G189" s="318"/>
      <c r="H189" s="318"/>
      <c r="I189" s="115"/>
      <c r="J189" s="115"/>
      <c r="K189" s="115"/>
      <c r="L189" s="115"/>
      <c r="M189" s="115"/>
      <c r="N189" s="115"/>
      <c r="O189" s="30"/>
      <c r="P189" s="30"/>
      <c r="Q189" s="115"/>
      <c r="R189" s="115"/>
      <c r="S189" s="115"/>
      <c r="T189" s="115"/>
      <c r="U189" s="115"/>
      <c r="V189" s="115"/>
      <c r="W189" s="115"/>
    </row>
    <row r="190" spans="1:23" ht="13.2" customHeight="1">
      <c r="A190" s="310"/>
      <c r="B190" s="319">
        <v>180</v>
      </c>
      <c r="C190" s="115"/>
      <c r="D190" s="27"/>
      <c r="E190" s="115"/>
      <c r="F190" s="115"/>
      <c r="G190" s="318"/>
      <c r="H190" s="318"/>
      <c r="I190" s="115"/>
      <c r="J190" s="115"/>
      <c r="K190" s="115"/>
      <c r="L190" s="115"/>
      <c r="M190" s="115"/>
      <c r="N190" s="115"/>
      <c r="O190" s="30"/>
      <c r="P190" s="30"/>
      <c r="Q190" s="115"/>
      <c r="R190" s="115"/>
      <c r="S190" s="115"/>
      <c r="T190" s="115"/>
      <c r="U190" s="115"/>
      <c r="V190" s="115"/>
      <c r="W190" s="115"/>
    </row>
    <row r="191" spans="1:23" ht="13.2" customHeight="1">
      <c r="A191" s="310"/>
      <c r="B191" s="319">
        <v>181</v>
      </c>
      <c r="C191" s="115"/>
      <c r="D191" s="27"/>
      <c r="E191" s="115"/>
      <c r="F191" s="115"/>
      <c r="G191" s="318"/>
      <c r="H191" s="318"/>
      <c r="I191" s="115"/>
      <c r="J191" s="115"/>
      <c r="K191" s="115"/>
      <c r="L191" s="115"/>
      <c r="M191" s="115"/>
      <c r="N191" s="115"/>
      <c r="O191" s="30"/>
      <c r="P191" s="30"/>
      <c r="Q191" s="30"/>
      <c r="R191" s="30"/>
      <c r="S191" s="30"/>
      <c r="T191" s="115"/>
      <c r="U191" s="115"/>
      <c r="V191" s="115"/>
      <c r="W191" s="115"/>
    </row>
    <row r="192" spans="1:23" ht="13.2" customHeight="1">
      <c r="A192" s="310"/>
      <c r="B192" s="319">
        <v>182</v>
      </c>
      <c r="C192" s="115"/>
      <c r="D192" s="27"/>
      <c r="E192" s="115"/>
      <c r="F192" s="115"/>
      <c r="G192" s="318"/>
      <c r="H192" s="318"/>
      <c r="I192" s="115"/>
      <c r="J192" s="115"/>
      <c r="K192" s="115"/>
      <c r="L192" s="115"/>
      <c r="M192" s="115"/>
      <c r="N192" s="115"/>
      <c r="O192" s="30"/>
      <c r="P192" s="30"/>
      <c r="Q192" s="30"/>
      <c r="R192" s="30"/>
      <c r="S192" s="30"/>
      <c r="T192" s="115"/>
      <c r="U192" s="115"/>
      <c r="V192" s="115"/>
      <c r="W192" s="115"/>
    </row>
    <row r="193" spans="1:23" ht="13.2" customHeight="1">
      <c r="A193" s="310"/>
      <c r="B193" s="319">
        <v>183</v>
      </c>
      <c r="C193" s="115"/>
      <c r="D193" s="27"/>
      <c r="E193" s="115"/>
      <c r="F193" s="115"/>
      <c r="G193" s="318"/>
      <c r="H193" s="318"/>
      <c r="I193" s="115"/>
      <c r="J193" s="115"/>
      <c r="K193" s="115"/>
      <c r="L193" s="115"/>
      <c r="M193" s="115"/>
      <c r="N193" s="115"/>
      <c r="O193" s="30"/>
      <c r="P193" s="30"/>
      <c r="Q193" s="115"/>
      <c r="R193" s="115"/>
      <c r="S193" s="115"/>
      <c r="T193" s="115"/>
      <c r="U193" s="115"/>
      <c r="V193" s="115"/>
      <c r="W193" s="115"/>
    </row>
    <row r="194" spans="1:23" ht="13.2" customHeight="1">
      <c r="A194" s="310"/>
      <c r="B194" s="319">
        <v>184</v>
      </c>
      <c r="C194" s="115"/>
      <c r="D194" s="27"/>
      <c r="E194" s="115"/>
      <c r="F194" s="115"/>
      <c r="G194" s="318"/>
      <c r="H194" s="318"/>
      <c r="I194" s="115"/>
      <c r="J194" s="115"/>
      <c r="K194" s="115"/>
      <c r="L194" s="115"/>
      <c r="M194" s="115"/>
      <c r="N194" s="115"/>
      <c r="O194" s="30"/>
      <c r="P194" s="30"/>
      <c r="Q194" s="30"/>
      <c r="R194" s="30"/>
      <c r="S194" s="30"/>
      <c r="T194" s="115"/>
      <c r="U194" s="115"/>
      <c r="V194" s="115"/>
      <c r="W194" s="115"/>
    </row>
    <row r="195" spans="1:23" ht="13.2" customHeight="1">
      <c r="A195" s="310"/>
      <c r="B195" s="319">
        <v>185</v>
      </c>
      <c r="C195" s="115"/>
      <c r="D195" s="27"/>
      <c r="E195" s="115"/>
      <c r="F195" s="115"/>
      <c r="G195" s="318"/>
      <c r="H195" s="318"/>
      <c r="I195" s="115"/>
      <c r="J195" s="115"/>
      <c r="K195" s="115"/>
      <c r="L195" s="115"/>
      <c r="M195" s="115"/>
      <c r="N195" s="115"/>
      <c r="O195" s="30"/>
      <c r="P195" s="30"/>
      <c r="Q195" s="115"/>
      <c r="R195" s="115"/>
      <c r="S195" s="115"/>
      <c r="T195" s="115"/>
      <c r="U195" s="115"/>
      <c r="V195" s="115"/>
      <c r="W195" s="115"/>
    </row>
    <row r="196" spans="1:23" ht="13.2" customHeight="1">
      <c r="A196" s="310"/>
      <c r="B196" s="319">
        <v>186</v>
      </c>
      <c r="C196" s="115"/>
      <c r="D196" s="27"/>
      <c r="E196" s="115"/>
      <c r="F196" s="115"/>
      <c r="G196" s="318"/>
      <c r="H196" s="318"/>
      <c r="I196" s="115"/>
      <c r="J196" s="115"/>
      <c r="K196" s="115"/>
      <c r="L196" s="115"/>
      <c r="M196" s="115"/>
      <c r="N196" s="115"/>
      <c r="O196" s="30"/>
      <c r="P196" s="30"/>
      <c r="Q196" s="115"/>
      <c r="R196" s="115"/>
      <c r="S196" s="115"/>
      <c r="T196" s="115"/>
      <c r="U196" s="115"/>
      <c r="V196" s="115"/>
      <c r="W196" s="115"/>
    </row>
    <row r="197" spans="1:23" ht="13.2" customHeight="1">
      <c r="A197" s="310"/>
      <c r="B197" s="319">
        <v>187</v>
      </c>
      <c r="C197" s="115"/>
      <c r="D197" s="27"/>
      <c r="E197" s="115"/>
      <c r="F197" s="115"/>
      <c r="G197" s="318"/>
      <c r="H197" s="318"/>
      <c r="I197" s="115"/>
      <c r="J197" s="115"/>
      <c r="K197" s="115"/>
      <c r="L197" s="115"/>
      <c r="M197" s="115"/>
      <c r="N197" s="115"/>
      <c r="O197" s="30"/>
      <c r="P197" s="30"/>
      <c r="Q197" s="30"/>
      <c r="R197" s="30"/>
      <c r="S197" s="30"/>
      <c r="T197" s="30"/>
      <c r="U197" s="30"/>
      <c r="V197" s="115"/>
      <c r="W197" s="115"/>
    </row>
    <row r="198" spans="1:23" ht="13.2" customHeight="1">
      <c r="A198" s="310"/>
      <c r="B198" s="319">
        <v>188</v>
      </c>
      <c r="C198" s="115"/>
      <c r="D198" s="27"/>
      <c r="E198" s="115"/>
      <c r="F198" s="115"/>
      <c r="G198" s="318"/>
      <c r="H198" s="318"/>
      <c r="I198" s="115"/>
      <c r="J198" s="115"/>
      <c r="K198" s="115"/>
      <c r="L198" s="115"/>
      <c r="M198" s="115"/>
      <c r="N198" s="115"/>
      <c r="O198" s="30"/>
      <c r="P198" s="30"/>
      <c r="Q198" s="115"/>
      <c r="R198" s="115"/>
      <c r="S198" s="115"/>
      <c r="T198" s="115"/>
      <c r="U198" s="115"/>
      <c r="V198" s="115"/>
      <c r="W198" s="115"/>
    </row>
    <row r="199" spans="1:23" ht="13.2" customHeight="1">
      <c r="A199" s="310"/>
      <c r="B199" s="319">
        <v>189</v>
      </c>
      <c r="C199" s="115"/>
      <c r="D199" s="27"/>
      <c r="E199" s="115"/>
      <c r="F199" s="115"/>
      <c r="G199" s="318"/>
      <c r="H199" s="318"/>
      <c r="I199" s="115"/>
      <c r="J199" s="115"/>
      <c r="K199" s="115"/>
      <c r="L199" s="115"/>
      <c r="M199" s="115"/>
      <c r="N199" s="115"/>
      <c r="O199" s="30"/>
      <c r="P199" s="30"/>
      <c r="Q199" s="30"/>
      <c r="R199" s="30"/>
      <c r="S199" s="30"/>
      <c r="T199" s="115"/>
      <c r="U199" s="115"/>
      <c r="V199" s="115"/>
      <c r="W199" s="115"/>
    </row>
    <row r="200" spans="1:23" ht="13.2" customHeight="1">
      <c r="A200" s="310"/>
      <c r="B200" s="319">
        <v>190</v>
      </c>
      <c r="C200" s="115"/>
      <c r="D200" s="27"/>
      <c r="E200" s="115"/>
      <c r="F200" s="115"/>
      <c r="G200" s="318"/>
      <c r="H200" s="318"/>
      <c r="I200" s="115"/>
      <c r="J200" s="115"/>
      <c r="K200" s="115"/>
      <c r="L200" s="115"/>
      <c r="M200" s="115"/>
      <c r="N200" s="115"/>
      <c r="O200" s="115"/>
      <c r="P200" s="30"/>
      <c r="Q200" s="30"/>
      <c r="R200" s="30"/>
      <c r="S200" s="30"/>
      <c r="T200" s="30"/>
      <c r="U200" s="30"/>
      <c r="V200" s="115"/>
      <c r="W200" s="115"/>
    </row>
    <row r="201" spans="1:23" ht="13.2" customHeight="1">
      <c r="A201" s="310"/>
      <c r="B201" s="319">
        <v>191</v>
      </c>
      <c r="C201" s="115"/>
      <c r="D201" s="27"/>
      <c r="E201" s="115"/>
      <c r="F201" s="115"/>
      <c r="G201" s="318"/>
      <c r="H201" s="318"/>
      <c r="I201" s="115"/>
      <c r="J201" s="115"/>
      <c r="K201" s="115"/>
      <c r="L201" s="115"/>
      <c r="M201" s="115"/>
      <c r="N201" s="115"/>
      <c r="O201" s="30"/>
      <c r="P201" s="30"/>
      <c r="Q201" s="30"/>
      <c r="R201" s="30"/>
      <c r="S201" s="30"/>
      <c r="T201" s="115"/>
      <c r="U201" s="115"/>
      <c r="V201" s="115"/>
      <c r="W201" s="115"/>
    </row>
    <row r="202" spans="1:23" ht="13.2" customHeight="1">
      <c r="A202" s="310"/>
      <c r="B202" s="319">
        <v>192</v>
      </c>
      <c r="C202" s="115"/>
      <c r="D202" s="27"/>
      <c r="E202" s="115"/>
      <c r="F202" s="115"/>
      <c r="G202" s="318"/>
      <c r="H202" s="318"/>
      <c r="I202" s="115"/>
      <c r="J202" s="115"/>
      <c r="K202" s="115"/>
      <c r="L202" s="115"/>
      <c r="M202" s="115"/>
      <c r="N202" s="115"/>
      <c r="O202" s="30"/>
      <c r="P202" s="30"/>
      <c r="Q202" s="30"/>
      <c r="R202" s="30"/>
      <c r="S202" s="30"/>
      <c r="T202" s="115"/>
      <c r="U202" s="115"/>
      <c r="V202" s="115"/>
      <c r="W202" s="115"/>
    </row>
    <row r="203" spans="1:23" ht="13.2" customHeight="1">
      <c r="A203" s="310"/>
      <c r="B203" s="319">
        <v>193</v>
      </c>
      <c r="C203" s="115"/>
      <c r="D203" s="27"/>
      <c r="E203" s="115"/>
      <c r="F203" s="115"/>
      <c r="G203" s="318"/>
      <c r="H203" s="318"/>
      <c r="I203" s="115"/>
      <c r="J203" s="115"/>
      <c r="K203" s="115"/>
      <c r="L203" s="115"/>
      <c r="M203" s="115"/>
      <c r="N203" s="115"/>
      <c r="O203" s="30"/>
      <c r="P203" s="30"/>
      <c r="Q203" s="30"/>
      <c r="R203" s="30"/>
      <c r="S203" s="30"/>
      <c r="T203" s="115"/>
      <c r="U203" s="115"/>
      <c r="V203" s="115"/>
      <c r="W203" s="115"/>
    </row>
    <row r="204" spans="1:23" ht="13.2" customHeight="1">
      <c r="A204" s="310"/>
      <c r="B204" s="319">
        <v>194</v>
      </c>
      <c r="C204" s="115"/>
      <c r="D204" s="27"/>
      <c r="E204" s="115"/>
      <c r="F204" s="115"/>
      <c r="G204" s="318"/>
      <c r="H204" s="318"/>
      <c r="I204" s="115"/>
      <c r="J204" s="115"/>
      <c r="K204" s="115"/>
      <c r="L204" s="115"/>
      <c r="M204" s="115"/>
      <c r="N204" s="115"/>
      <c r="O204" s="30"/>
      <c r="P204" s="30"/>
      <c r="Q204" s="30"/>
      <c r="R204" s="30"/>
      <c r="S204" s="30"/>
      <c r="T204" s="115"/>
      <c r="U204" s="115"/>
      <c r="V204" s="115"/>
      <c r="W204" s="115"/>
    </row>
    <row r="205" spans="1:23" ht="13.2" customHeight="1">
      <c r="A205" s="310"/>
      <c r="B205" s="319">
        <v>195</v>
      </c>
      <c r="C205" s="115"/>
      <c r="D205" s="27"/>
      <c r="E205" s="115"/>
      <c r="F205" s="115"/>
      <c r="G205" s="318"/>
      <c r="H205" s="318"/>
      <c r="I205" s="115"/>
      <c r="J205" s="115"/>
      <c r="K205" s="115"/>
      <c r="L205" s="115"/>
      <c r="M205" s="115"/>
      <c r="N205" s="115"/>
      <c r="O205" s="30"/>
      <c r="P205" s="30"/>
      <c r="Q205" s="30"/>
      <c r="R205" s="30"/>
      <c r="S205" s="30"/>
      <c r="T205" s="115"/>
      <c r="U205" s="115"/>
      <c r="V205" s="115"/>
      <c r="W205" s="115"/>
    </row>
    <row r="206" spans="1:23" ht="13.2" customHeight="1">
      <c r="A206" s="310"/>
      <c r="B206" s="319">
        <v>196</v>
      </c>
      <c r="C206" s="115"/>
      <c r="D206" s="27"/>
      <c r="E206" s="115"/>
      <c r="F206" s="115"/>
      <c r="G206" s="318"/>
      <c r="H206" s="318"/>
      <c r="I206" s="115"/>
      <c r="J206" s="115"/>
      <c r="K206" s="115"/>
      <c r="L206" s="115"/>
      <c r="M206" s="115"/>
      <c r="N206" s="115"/>
      <c r="O206" s="30"/>
      <c r="P206" s="30"/>
      <c r="Q206" s="115"/>
      <c r="R206" s="115"/>
      <c r="S206" s="115"/>
      <c r="T206" s="115"/>
      <c r="U206" s="115"/>
      <c r="V206" s="115"/>
      <c r="W206" s="115"/>
    </row>
    <row r="207" spans="1:23" ht="13.2" customHeight="1">
      <c r="A207" s="310"/>
      <c r="B207" s="319">
        <v>197</v>
      </c>
      <c r="C207" s="115"/>
      <c r="D207" s="27"/>
      <c r="E207" s="115"/>
      <c r="F207" s="115"/>
      <c r="G207" s="318"/>
      <c r="H207" s="318"/>
      <c r="I207" s="115"/>
      <c r="J207" s="115"/>
      <c r="K207" s="115"/>
      <c r="L207" s="115"/>
      <c r="M207" s="115"/>
      <c r="N207" s="115"/>
      <c r="O207" s="30"/>
      <c r="P207" s="30"/>
      <c r="Q207" s="30"/>
      <c r="R207" s="30"/>
      <c r="S207" s="30"/>
      <c r="T207" s="115"/>
      <c r="U207" s="115"/>
      <c r="V207" s="115"/>
      <c r="W207" s="115"/>
    </row>
    <row r="208" spans="1:23" ht="13.2" customHeight="1">
      <c r="A208" s="310"/>
      <c r="B208" s="319">
        <v>198</v>
      </c>
      <c r="C208" s="115"/>
      <c r="D208" s="27"/>
      <c r="E208" s="115"/>
      <c r="F208" s="115"/>
      <c r="G208" s="318"/>
      <c r="H208" s="318"/>
      <c r="I208" s="115"/>
      <c r="J208" s="115"/>
      <c r="K208" s="115"/>
      <c r="L208" s="115"/>
      <c r="M208" s="115"/>
      <c r="N208" s="115"/>
      <c r="O208" s="30"/>
      <c r="P208" s="30"/>
      <c r="Q208" s="30"/>
      <c r="R208" s="30"/>
      <c r="S208" s="30"/>
      <c r="T208" s="115"/>
      <c r="U208" s="115"/>
      <c r="V208" s="115"/>
      <c r="W208" s="115"/>
    </row>
    <row r="209" spans="1:23" ht="13.2" customHeight="1">
      <c r="A209" s="310"/>
      <c r="B209" s="319">
        <v>199</v>
      </c>
      <c r="C209" s="115"/>
      <c r="D209" s="27"/>
      <c r="E209" s="115"/>
      <c r="F209" s="115"/>
      <c r="G209" s="318"/>
      <c r="H209" s="318"/>
      <c r="I209" s="115"/>
      <c r="J209" s="115"/>
      <c r="K209" s="115"/>
      <c r="L209" s="115"/>
      <c r="M209" s="115"/>
      <c r="N209" s="115"/>
      <c r="O209" s="30"/>
      <c r="P209" s="30"/>
      <c r="Q209" s="30"/>
      <c r="R209" s="30"/>
      <c r="S209" s="30"/>
      <c r="T209" s="115"/>
      <c r="U209" s="115"/>
      <c r="V209" s="115"/>
      <c r="W209" s="115"/>
    </row>
    <row r="210" spans="1:23" ht="13.2" customHeight="1">
      <c r="A210" s="310"/>
      <c r="B210" s="319">
        <v>200</v>
      </c>
      <c r="C210" s="115"/>
      <c r="D210" s="27"/>
      <c r="E210" s="115"/>
      <c r="F210" s="115"/>
      <c r="G210" s="318"/>
      <c r="H210" s="318"/>
      <c r="I210" s="115"/>
      <c r="J210" s="115"/>
      <c r="K210" s="115"/>
      <c r="L210" s="115"/>
      <c r="M210" s="115"/>
      <c r="N210" s="115"/>
      <c r="O210" s="30"/>
      <c r="P210" s="30"/>
      <c r="Q210" s="30"/>
      <c r="R210" s="30"/>
      <c r="S210" s="30"/>
      <c r="T210" s="115"/>
      <c r="U210" s="115"/>
      <c r="V210" s="115"/>
      <c r="W210" s="115"/>
    </row>
    <row r="211" spans="1:23" ht="13.2" customHeight="1">
      <c r="A211" s="310"/>
      <c r="B211" s="319">
        <v>201</v>
      </c>
      <c r="C211" s="115"/>
      <c r="D211" s="27"/>
      <c r="E211" s="115"/>
      <c r="F211" s="115"/>
      <c r="G211" s="318"/>
      <c r="H211" s="318"/>
      <c r="I211" s="115"/>
      <c r="J211" s="115"/>
      <c r="K211" s="115"/>
      <c r="L211" s="115"/>
      <c r="M211" s="115"/>
      <c r="N211" s="115"/>
      <c r="O211" s="30"/>
      <c r="P211" s="30"/>
      <c r="Q211" s="30"/>
      <c r="R211" s="30"/>
      <c r="S211" s="30"/>
      <c r="T211" s="115"/>
      <c r="U211" s="115"/>
      <c r="V211" s="115"/>
      <c r="W211" s="115"/>
    </row>
    <row r="212" spans="1:23" ht="13.2" customHeight="1">
      <c r="A212" s="310"/>
      <c r="B212" s="319">
        <v>202</v>
      </c>
      <c r="C212" s="115"/>
      <c r="D212" s="27"/>
      <c r="E212" s="115"/>
      <c r="F212" s="115"/>
      <c r="G212" s="318"/>
      <c r="H212" s="318"/>
      <c r="I212" s="115"/>
      <c r="J212" s="115"/>
      <c r="K212" s="115"/>
      <c r="L212" s="115"/>
      <c r="M212" s="115"/>
      <c r="N212" s="115"/>
      <c r="O212" s="115"/>
      <c r="P212" s="30"/>
      <c r="Q212" s="30"/>
      <c r="R212" s="30"/>
      <c r="S212" s="115"/>
      <c r="T212" s="115"/>
      <c r="U212" s="115"/>
      <c r="V212" s="115"/>
      <c r="W212" s="115"/>
    </row>
    <row r="213" spans="1:23" ht="13.2" customHeight="1">
      <c r="A213" s="310"/>
      <c r="B213" s="319">
        <v>203</v>
      </c>
      <c r="C213" s="115"/>
      <c r="D213" s="27"/>
      <c r="E213" s="115"/>
      <c r="F213" s="115"/>
      <c r="G213" s="318"/>
      <c r="H213" s="318"/>
      <c r="I213" s="115"/>
      <c r="J213" s="115"/>
      <c r="K213" s="115"/>
      <c r="L213" s="115"/>
      <c r="M213" s="115"/>
      <c r="N213" s="115"/>
      <c r="O213" s="30"/>
      <c r="P213" s="30"/>
      <c r="Q213" s="30"/>
      <c r="R213" s="30"/>
      <c r="S213" s="30"/>
      <c r="T213" s="30"/>
      <c r="U213" s="30"/>
      <c r="V213" s="115"/>
      <c r="W213" s="115"/>
    </row>
    <row r="214" spans="1:23" ht="13.2" customHeight="1">
      <c r="A214" s="310"/>
      <c r="B214" s="319">
        <v>204</v>
      </c>
      <c r="C214" s="115"/>
      <c r="D214" s="27"/>
      <c r="E214" s="115"/>
      <c r="F214" s="115"/>
      <c r="G214" s="318"/>
      <c r="H214" s="318"/>
      <c r="I214" s="115"/>
      <c r="J214" s="115"/>
      <c r="K214" s="115"/>
      <c r="L214" s="115"/>
      <c r="M214" s="115"/>
      <c r="N214" s="115"/>
      <c r="O214" s="30"/>
      <c r="P214" s="30"/>
      <c r="Q214" s="115"/>
      <c r="R214" s="115"/>
      <c r="S214" s="115"/>
      <c r="T214" s="115"/>
      <c r="U214" s="115"/>
      <c r="V214" s="115"/>
      <c r="W214" s="115"/>
    </row>
    <row r="215" spans="1:23" ht="13.2" customHeight="1">
      <c r="A215" s="310"/>
      <c r="B215" s="319">
        <v>205</v>
      </c>
      <c r="C215" s="115"/>
      <c r="D215" s="27"/>
      <c r="E215" s="115"/>
      <c r="F215" s="115"/>
      <c r="G215" s="318"/>
      <c r="H215" s="318"/>
      <c r="I215" s="115"/>
      <c r="J215" s="115"/>
      <c r="K215" s="115"/>
      <c r="L215" s="115"/>
      <c r="M215" s="115"/>
      <c r="N215" s="115"/>
      <c r="O215" s="30"/>
      <c r="P215" s="30"/>
      <c r="Q215" s="30"/>
      <c r="R215" s="30"/>
      <c r="S215" s="30"/>
      <c r="T215" s="30"/>
      <c r="U215" s="30"/>
      <c r="V215" s="115"/>
      <c r="W215" s="115"/>
    </row>
    <row r="216" spans="1:23" ht="13.2" customHeight="1">
      <c r="A216" s="310"/>
      <c r="B216" s="319">
        <v>206</v>
      </c>
      <c r="C216" s="115"/>
      <c r="D216" s="27"/>
      <c r="E216" s="115"/>
      <c r="F216" s="115"/>
      <c r="G216" s="318"/>
      <c r="H216" s="318"/>
      <c r="I216" s="115"/>
      <c r="J216" s="115"/>
      <c r="K216" s="115"/>
      <c r="L216" s="115"/>
      <c r="M216" s="115"/>
      <c r="N216" s="115"/>
      <c r="O216" s="30"/>
      <c r="P216" s="30"/>
      <c r="Q216" s="115"/>
      <c r="R216" s="115"/>
      <c r="S216" s="115"/>
      <c r="T216" s="115"/>
      <c r="U216" s="115"/>
      <c r="V216" s="115"/>
      <c r="W216" s="115"/>
    </row>
    <row r="217" spans="1:23" ht="13.2" customHeight="1">
      <c r="A217" s="310"/>
      <c r="B217" s="319">
        <v>207</v>
      </c>
      <c r="C217" s="115"/>
      <c r="D217" s="27"/>
      <c r="E217" s="115"/>
      <c r="F217" s="115"/>
      <c r="G217" s="318"/>
      <c r="H217" s="318"/>
      <c r="I217" s="115"/>
      <c r="J217" s="115"/>
      <c r="K217" s="115"/>
      <c r="L217" s="115"/>
      <c r="M217" s="115"/>
      <c r="N217" s="115"/>
      <c r="O217" s="30"/>
      <c r="P217" s="30"/>
      <c r="Q217" s="30"/>
      <c r="R217" s="30"/>
      <c r="S217" s="30"/>
      <c r="T217" s="115"/>
      <c r="U217" s="115"/>
      <c r="V217" s="115"/>
      <c r="W217" s="115"/>
    </row>
    <row r="218" spans="1:23" ht="13.2" customHeight="1">
      <c r="A218" s="310"/>
      <c r="B218" s="319">
        <v>208</v>
      </c>
      <c r="C218" s="115"/>
      <c r="D218" s="27"/>
      <c r="E218" s="115"/>
      <c r="F218" s="115"/>
      <c r="G218" s="318"/>
      <c r="H218" s="318"/>
      <c r="I218" s="115"/>
      <c r="J218" s="115"/>
      <c r="K218" s="115"/>
      <c r="L218" s="115"/>
      <c r="M218" s="115"/>
      <c r="N218" s="115"/>
      <c r="O218" s="30"/>
      <c r="P218" s="30"/>
      <c r="Q218" s="30"/>
      <c r="R218" s="30"/>
      <c r="S218" s="30"/>
      <c r="T218" s="115"/>
      <c r="U218" s="115"/>
      <c r="V218" s="115"/>
      <c r="W218" s="115"/>
    </row>
    <row r="219" spans="1:23" ht="13.2" customHeight="1">
      <c r="A219" s="310"/>
      <c r="B219" s="319">
        <v>209</v>
      </c>
      <c r="C219" s="115"/>
      <c r="D219" s="27"/>
      <c r="E219" s="115"/>
      <c r="F219" s="115"/>
      <c r="G219" s="318"/>
      <c r="H219" s="318"/>
      <c r="I219" s="115"/>
      <c r="J219" s="115"/>
      <c r="K219" s="115"/>
      <c r="L219" s="115"/>
      <c r="M219" s="115"/>
      <c r="N219" s="115"/>
      <c r="O219" s="30"/>
      <c r="P219" s="30"/>
      <c r="Q219" s="115"/>
      <c r="R219" s="115"/>
      <c r="S219" s="115"/>
      <c r="T219" s="115"/>
      <c r="U219" s="115"/>
      <c r="V219" s="115"/>
      <c r="W219" s="115"/>
    </row>
    <row r="220" spans="1:23" ht="13.2" customHeight="1">
      <c r="A220" s="310"/>
      <c r="B220" s="319">
        <v>210</v>
      </c>
      <c r="C220" s="115"/>
      <c r="D220" s="27"/>
      <c r="E220" s="115"/>
      <c r="F220" s="115"/>
      <c r="G220" s="318"/>
      <c r="H220" s="318"/>
      <c r="I220" s="115"/>
      <c r="J220" s="115"/>
      <c r="K220" s="115"/>
      <c r="L220" s="115"/>
      <c r="M220" s="115"/>
      <c r="N220" s="115"/>
      <c r="O220" s="30"/>
      <c r="P220" s="30"/>
      <c r="Q220" s="115"/>
      <c r="R220" s="115"/>
      <c r="S220" s="115"/>
      <c r="T220" s="115"/>
      <c r="U220" s="115"/>
      <c r="V220" s="115"/>
      <c r="W220" s="115"/>
    </row>
    <row r="221" spans="1:23" ht="13.2" customHeight="1">
      <c r="A221" s="310"/>
      <c r="B221" s="319">
        <v>211</v>
      </c>
      <c r="C221" s="115"/>
      <c r="D221" s="27"/>
      <c r="E221" s="115"/>
      <c r="F221" s="115"/>
      <c r="G221" s="318"/>
      <c r="H221" s="318"/>
      <c r="I221" s="115"/>
      <c r="J221" s="115"/>
      <c r="K221" s="115"/>
      <c r="L221" s="115"/>
      <c r="M221" s="115"/>
      <c r="N221" s="115"/>
      <c r="O221" s="115"/>
      <c r="P221" s="115"/>
      <c r="Q221" s="30"/>
      <c r="R221" s="30"/>
      <c r="S221" s="30"/>
      <c r="T221" s="115"/>
      <c r="U221" s="115"/>
      <c r="V221" s="115"/>
      <c r="W221" s="115"/>
    </row>
    <row r="222" spans="1:23" ht="13.2" customHeight="1">
      <c r="A222" s="310"/>
      <c r="B222" s="319">
        <v>212</v>
      </c>
      <c r="C222" s="115"/>
      <c r="D222" s="27"/>
      <c r="E222" s="115"/>
      <c r="F222" s="115"/>
      <c r="G222" s="318"/>
      <c r="H222" s="318"/>
      <c r="I222" s="115"/>
      <c r="J222" s="115"/>
      <c r="K222" s="115"/>
      <c r="L222" s="115"/>
      <c r="M222" s="115"/>
      <c r="N222" s="115"/>
      <c r="O222" s="30"/>
      <c r="P222" s="30"/>
      <c r="Q222" s="30"/>
      <c r="R222" s="30"/>
      <c r="S222" s="30"/>
      <c r="T222" s="115"/>
      <c r="U222" s="115"/>
      <c r="V222" s="115"/>
      <c r="W222" s="115"/>
    </row>
    <row r="223" spans="1:23" ht="13.2" customHeight="1">
      <c r="A223" s="310"/>
      <c r="B223" s="319">
        <v>213</v>
      </c>
      <c r="C223" s="115"/>
      <c r="D223" s="27"/>
      <c r="E223" s="115"/>
      <c r="F223" s="115"/>
      <c r="G223" s="318"/>
      <c r="H223" s="318"/>
      <c r="I223" s="115"/>
      <c r="J223" s="115"/>
      <c r="K223" s="115"/>
      <c r="L223" s="115"/>
      <c r="M223" s="115"/>
      <c r="N223" s="115"/>
      <c r="O223" s="30"/>
      <c r="P223" s="30"/>
      <c r="Q223" s="30"/>
      <c r="R223" s="30"/>
      <c r="S223" s="30"/>
      <c r="T223" s="115"/>
      <c r="U223" s="115"/>
      <c r="V223" s="115"/>
      <c r="W223" s="115"/>
    </row>
    <row r="224" spans="1:23" ht="13.2" customHeight="1">
      <c r="A224" s="310"/>
      <c r="B224" s="319">
        <v>214</v>
      </c>
      <c r="C224" s="115"/>
      <c r="D224" s="27"/>
      <c r="E224" s="115"/>
      <c r="F224" s="115"/>
      <c r="G224" s="318"/>
      <c r="H224" s="318"/>
      <c r="I224" s="115"/>
      <c r="J224" s="115"/>
      <c r="K224" s="115"/>
      <c r="L224" s="115"/>
      <c r="M224" s="115"/>
      <c r="N224" s="115"/>
      <c r="O224" s="30"/>
      <c r="P224" s="30"/>
      <c r="Q224" s="115"/>
      <c r="R224" s="115"/>
      <c r="S224" s="115"/>
      <c r="T224" s="115"/>
      <c r="U224" s="115"/>
      <c r="V224" s="115"/>
      <c r="W224" s="115"/>
    </row>
    <row r="225" spans="1:23" ht="13.2" customHeight="1">
      <c r="A225" s="310"/>
      <c r="B225" s="319">
        <v>215</v>
      </c>
      <c r="C225" s="115"/>
      <c r="D225" s="27"/>
      <c r="E225" s="115"/>
      <c r="F225" s="115"/>
      <c r="G225" s="318"/>
      <c r="H225" s="318"/>
      <c r="I225" s="115"/>
      <c r="J225" s="115"/>
      <c r="K225" s="115"/>
      <c r="L225" s="115"/>
      <c r="M225" s="115"/>
      <c r="N225" s="115"/>
      <c r="O225" s="30"/>
      <c r="P225" s="30"/>
      <c r="Q225" s="30"/>
      <c r="R225" s="30"/>
      <c r="S225" s="30"/>
      <c r="T225" s="115"/>
      <c r="U225" s="115"/>
      <c r="V225" s="115"/>
      <c r="W225" s="115"/>
    </row>
    <row r="226" spans="1:23" ht="13.2" customHeight="1">
      <c r="A226" s="310"/>
      <c r="B226" s="319">
        <v>216</v>
      </c>
      <c r="C226" s="115"/>
      <c r="D226" s="27"/>
      <c r="E226" s="115"/>
      <c r="F226" s="115"/>
      <c r="G226" s="318"/>
      <c r="H226" s="318"/>
      <c r="I226" s="115"/>
      <c r="J226" s="115"/>
      <c r="K226" s="115"/>
      <c r="L226" s="115"/>
      <c r="M226" s="115"/>
      <c r="N226" s="115"/>
      <c r="O226" s="30"/>
      <c r="P226" s="30"/>
      <c r="Q226" s="115"/>
      <c r="R226" s="115"/>
      <c r="S226" s="115"/>
      <c r="T226" s="115"/>
      <c r="U226" s="115"/>
      <c r="V226" s="115"/>
      <c r="W226" s="115"/>
    </row>
    <row r="227" spans="1:23" ht="13.2" customHeight="1">
      <c r="A227" s="310"/>
      <c r="B227" s="319">
        <v>217</v>
      </c>
      <c r="C227" s="115"/>
      <c r="D227" s="27"/>
      <c r="E227" s="115"/>
      <c r="F227" s="115"/>
      <c r="G227" s="318"/>
      <c r="H227" s="318"/>
      <c r="I227" s="115"/>
      <c r="J227" s="115"/>
      <c r="K227" s="115"/>
      <c r="L227" s="115"/>
      <c r="M227" s="115"/>
      <c r="N227" s="115"/>
      <c r="O227" s="30"/>
      <c r="P227" s="30"/>
      <c r="Q227" s="115"/>
      <c r="R227" s="115"/>
      <c r="S227" s="115"/>
      <c r="T227" s="115"/>
      <c r="U227" s="115"/>
      <c r="V227" s="115"/>
      <c r="W227" s="115"/>
    </row>
    <row r="228" spans="1:23" ht="13.2" customHeight="1">
      <c r="A228" s="310"/>
      <c r="B228" s="319">
        <v>218</v>
      </c>
      <c r="C228" s="115"/>
      <c r="D228" s="27"/>
      <c r="E228" s="115"/>
      <c r="F228" s="115"/>
      <c r="G228" s="318"/>
      <c r="H228" s="318"/>
      <c r="I228" s="115"/>
      <c r="J228" s="115"/>
      <c r="K228" s="115"/>
      <c r="L228" s="115"/>
      <c r="M228" s="115"/>
      <c r="N228" s="115"/>
      <c r="O228" s="30"/>
      <c r="P228" s="30"/>
      <c r="Q228" s="30"/>
      <c r="R228" s="30"/>
      <c r="S228" s="30"/>
      <c r="T228" s="30"/>
      <c r="U228" s="30"/>
      <c r="V228" s="115"/>
      <c r="W228" s="115"/>
    </row>
    <row r="229" spans="1:23" ht="13.2" customHeight="1">
      <c r="A229" s="310"/>
      <c r="B229" s="319">
        <v>219</v>
      </c>
      <c r="C229" s="115"/>
      <c r="D229" s="27"/>
      <c r="E229" s="115"/>
      <c r="F229" s="115"/>
      <c r="G229" s="318"/>
      <c r="H229" s="318"/>
      <c r="I229" s="115"/>
      <c r="J229" s="115"/>
      <c r="K229" s="115"/>
      <c r="L229" s="115"/>
      <c r="M229" s="115"/>
      <c r="N229" s="115"/>
      <c r="O229" s="115"/>
      <c r="P229" s="30"/>
      <c r="Q229" s="30"/>
      <c r="R229" s="30"/>
      <c r="S229" s="30"/>
      <c r="T229" s="30"/>
      <c r="U229" s="30"/>
      <c r="V229" s="115"/>
      <c r="W229" s="115"/>
    </row>
    <row r="230" spans="1:23" ht="13.2" customHeight="1">
      <c r="A230" s="310"/>
      <c r="B230" s="319">
        <v>220</v>
      </c>
      <c r="C230" s="115"/>
      <c r="D230" s="27"/>
      <c r="E230" s="115"/>
      <c r="F230" s="115"/>
      <c r="G230" s="318"/>
      <c r="H230" s="318"/>
      <c r="I230" s="115"/>
      <c r="J230" s="115"/>
      <c r="K230" s="115"/>
      <c r="L230" s="115"/>
      <c r="M230" s="115"/>
      <c r="N230" s="115"/>
      <c r="O230" s="30"/>
      <c r="P230" s="30"/>
      <c r="Q230" s="30"/>
      <c r="R230" s="30"/>
      <c r="S230" s="30"/>
      <c r="T230" s="115"/>
      <c r="U230" s="115"/>
      <c r="V230" s="115"/>
      <c r="W230" s="115"/>
    </row>
    <row r="231" spans="1:23" ht="13.2" customHeight="1">
      <c r="A231" s="310"/>
      <c r="B231" s="319">
        <v>221</v>
      </c>
      <c r="C231" s="115"/>
      <c r="D231" s="27"/>
      <c r="E231" s="115"/>
      <c r="F231" s="115"/>
      <c r="G231" s="318"/>
      <c r="H231" s="318"/>
      <c r="I231" s="115"/>
      <c r="J231" s="115"/>
      <c r="K231" s="115"/>
      <c r="L231" s="115"/>
      <c r="M231" s="115"/>
      <c r="N231" s="115"/>
      <c r="O231" s="30"/>
      <c r="P231" s="30"/>
      <c r="Q231" s="30"/>
      <c r="R231" s="30"/>
      <c r="S231" s="30"/>
      <c r="T231" s="115"/>
      <c r="U231" s="115"/>
      <c r="V231" s="115"/>
      <c r="W231" s="115"/>
    </row>
    <row r="232" spans="1:23" ht="13.2" customHeight="1">
      <c r="A232" s="310"/>
      <c r="B232" s="319">
        <v>222</v>
      </c>
      <c r="C232" s="115"/>
      <c r="D232" s="27"/>
      <c r="E232" s="115"/>
      <c r="F232" s="115"/>
      <c r="G232" s="318"/>
      <c r="H232" s="318"/>
      <c r="I232" s="115"/>
      <c r="J232" s="115"/>
      <c r="K232" s="115"/>
      <c r="L232" s="115"/>
      <c r="M232" s="115"/>
      <c r="N232" s="115"/>
      <c r="O232" s="30"/>
      <c r="P232" s="30"/>
      <c r="Q232" s="30"/>
      <c r="R232" s="30"/>
      <c r="S232" s="30"/>
      <c r="T232" s="30"/>
      <c r="U232" s="30"/>
      <c r="V232" s="115"/>
      <c r="W232" s="115"/>
    </row>
    <row r="233" spans="1:23" ht="13.2" customHeight="1">
      <c r="A233" s="310"/>
      <c r="B233" s="319">
        <v>223</v>
      </c>
      <c r="C233" s="115"/>
      <c r="D233" s="27"/>
      <c r="E233" s="115"/>
      <c r="F233" s="115"/>
      <c r="G233" s="318"/>
      <c r="H233" s="318"/>
      <c r="I233" s="115"/>
      <c r="J233" s="115"/>
      <c r="K233" s="115"/>
      <c r="L233" s="115"/>
      <c r="M233" s="115"/>
      <c r="N233" s="115"/>
      <c r="O233" s="30"/>
      <c r="P233" s="30"/>
      <c r="Q233" s="115"/>
      <c r="R233" s="115"/>
      <c r="S233" s="115"/>
      <c r="T233" s="115"/>
      <c r="U233" s="115"/>
      <c r="V233" s="115"/>
      <c r="W233" s="115"/>
    </row>
    <row r="234" spans="1:23" ht="13.2" customHeight="1">
      <c r="A234" s="310"/>
      <c r="B234" s="319">
        <v>224</v>
      </c>
      <c r="C234" s="115"/>
      <c r="D234" s="27"/>
      <c r="E234" s="115"/>
      <c r="F234" s="115"/>
      <c r="G234" s="318"/>
      <c r="H234" s="318"/>
      <c r="I234" s="115"/>
      <c r="J234" s="115"/>
      <c r="K234" s="115"/>
      <c r="L234" s="115"/>
      <c r="M234" s="115"/>
      <c r="N234" s="115"/>
      <c r="O234" s="30"/>
      <c r="P234" s="30"/>
      <c r="Q234" s="30"/>
      <c r="R234" s="30"/>
      <c r="S234" s="30"/>
      <c r="T234" s="115"/>
      <c r="U234" s="115"/>
      <c r="V234" s="115"/>
      <c r="W234" s="115"/>
    </row>
    <row r="235" spans="1:23" ht="13.2" customHeight="1">
      <c r="A235" s="310"/>
      <c r="B235" s="319">
        <v>225</v>
      </c>
      <c r="C235" s="115"/>
      <c r="D235" s="27"/>
      <c r="E235" s="115"/>
      <c r="F235" s="115"/>
      <c r="G235" s="318"/>
      <c r="H235" s="318"/>
      <c r="I235" s="115"/>
      <c r="J235" s="115"/>
      <c r="K235" s="115"/>
      <c r="L235" s="115"/>
      <c r="M235" s="115"/>
      <c r="N235" s="115"/>
      <c r="O235" s="30"/>
      <c r="P235" s="30"/>
      <c r="Q235" s="115"/>
      <c r="R235" s="115"/>
      <c r="S235" s="115"/>
      <c r="T235" s="115"/>
      <c r="U235" s="115"/>
      <c r="V235" s="115"/>
      <c r="W235" s="115"/>
    </row>
    <row r="236" spans="1:23" ht="13.2" customHeight="1">
      <c r="A236" s="310"/>
      <c r="B236" s="319">
        <v>226</v>
      </c>
      <c r="C236" s="115"/>
      <c r="D236" s="27"/>
      <c r="E236" s="115"/>
      <c r="F236" s="115"/>
      <c r="G236" s="318"/>
      <c r="H236" s="318"/>
      <c r="I236" s="115"/>
      <c r="J236" s="115"/>
      <c r="K236" s="115"/>
      <c r="L236" s="115"/>
      <c r="M236" s="115"/>
      <c r="N236" s="115"/>
      <c r="O236" s="30"/>
      <c r="P236" s="30"/>
      <c r="Q236" s="115"/>
      <c r="R236" s="115"/>
      <c r="S236" s="115"/>
      <c r="T236" s="115"/>
      <c r="U236" s="115"/>
      <c r="V236" s="115"/>
      <c r="W236" s="115"/>
    </row>
    <row r="237" spans="1:23" ht="13.2" customHeight="1">
      <c r="A237" s="310"/>
      <c r="B237" s="319">
        <v>227</v>
      </c>
      <c r="C237" s="115"/>
      <c r="D237" s="27"/>
      <c r="E237" s="115"/>
      <c r="F237" s="115"/>
      <c r="G237" s="318"/>
      <c r="H237" s="318"/>
      <c r="I237" s="115"/>
      <c r="J237" s="115"/>
      <c r="K237" s="115"/>
      <c r="L237" s="115"/>
      <c r="M237" s="115"/>
      <c r="N237" s="115"/>
      <c r="O237" s="30"/>
      <c r="P237" s="30"/>
      <c r="Q237" s="115"/>
      <c r="R237" s="115"/>
      <c r="S237" s="115"/>
      <c r="T237" s="115"/>
      <c r="U237" s="115"/>
      <c r="V237" s="115"/>
      <c r="W237" s="115"/>
    </row>
    <row r="238" spans="1:23" ht="13.2" customHeight="1">
      <c r="A238" s="310"/>
      <c r="B238" s="319">
        <v>228</v>
      </c>
      <c r="C238" s="115"/>
      <c r="D238" s="27"/>
      <c r="E238" s="115"/>
      <c r="F238" s="115"/>
      <c r="G238" s="318"/>
      <c r="H238" s="318"/>
      <c r="I238" s="115"/>
      <c r="J238" s="115"/>
      <c r="K238" s="115"/>
      <c r="L238" s="115"/>
      <c r="M238" s="115"/>
      <c r="N238" s="115"/>
      <c r="O238" s="115"/>
      <c r="P238" s="30"/>
      <c r="Q238" s="30"/>
      <c r="R238" s="30"/>
      <c r="S238" s="30"/>
      <c r="T238" s="115"/>
      <c r="U238" s="115"/>
      <c r="V238" s="115"/>
      <c r="W238" s="115"/>
    </row>
    <row r="239" spans="1:23" ht="13.2" customHeight="1">
      <c r="A239" s="310"/>
      <c r="B239" s="319">
        <v>229</v>
      </c>
      <c r="C239" s="115"/>
      <c r="D239" s="27"/>
      <c r="E239" s="115"/>
      <c r="F239" s="115"/>
      <c r="G239" s="318"/>
      <c r="H239" s="318"/>
      <c r="I239" s="115"/>
      <c r="J239" s="115"/>
      <c r="K239" s="115"/>
      <c r="L239" s="115"/>
      <c r="M239" s="115"/>
      <c r="N239" s="115"/>
      <c r="O239" s="30"/>
      <c r="P239" s="30"/>
      <c r="Q239" s="30"/>
      <c r="R239" s="30"/>
      <c r="S239" s="30"/>
      <c r="T239" s="115"/>
      <c r="U239" s="115"/>
      <c r="V239" s="115"/>
      <c r="W239" s="115"/>
    </row>
    <row r="240" spans="1:23" ht="13.2" customHeight="1">
      <c r="A240" s="310"/>
      <c r="B240" s="319">
        <v>230</v>
      </c>
      <c r="C240" s="115"/>
      <c r="D240" s="27"/>
      <c r="E240" s="115"/>
      <c r="F240" s="115"/>
      <c r="G240" s="318"/>
      <c r="H240" s="318"/>
      <c r="I240" s="115"/>
      <c r="J240" s="115"/>
      <c r="K240" s="115"/>
      <c r="L240" s="115"/>
      <c r="M240" s="115"/>
      <c r="N240" s="115"/>
      <c r="O240" s="30"/>
      <c r="P240" s="30"/>
      <c r="Q240" s="115"/>
      <c r="R240" s="115"/>
      <c r="S240" s="115"/>
      <c r="T240" s="115"/>
      <c r="U240" s="115"/>
      <c r="V240" s="115"/>
      <c r="W240" s="115"/>
    </row>
    <row r="241" spans="1:23" ht="13.2" customHeight="1">
      <c r="A241" s="310"/>
      <c r="B241" s="319">
        <v>231</v>
      </c>
      <c r="C241" s="115"/>
      <c r="D241" s="27"/>
      <c r="E241" s="115"/>
      <c r="F241" s="115"/>
      <c r="G241" s="318"/>
      <c r="H241" s="318"/>
      <c r="I241" s="115"/>
      <c r="J241" s="115"/>
      <c r="K241" s="115"/>
      <c r="L241" s="115"/>
      <c r="M241" s="115"/>
      <c r="N241" s="115"/>
      <c r="O241" s="30"/>
      <c r="P241" s="30"/>
      <c r="Q241" s="115"/>
      <c r="R241" s="115"/>
      <c r="S241" s="115"/>
      <c r="T241" s="115"/>
      <c r="U241" s="115"/>
      <c r="V241" s="115"/>
      <c r="W241" s="115"/>
    </row>
    <row r="242" spans="1:23" ht="13.2" customHeight="1">
      <c r="A242" s="310"/>
      <c r="B242" s="319">
        <v>232</v>
      </c>
      <c r="C242" s="115"/>
      <c r="D242" s="27"/>
      <c r="E242" s="115"/>
      <c r="F242" s="115"/>
      <c r="G242" s="318"/>
      <c r="H242" s="318"/>
      <c r="I242" s="115"/>
      <c r="J242" s="115"/>
      <c r="K242" s="115"/>
      <c r="L242" s="115"/>
      <c r="M242" s="115"/>
      <c r="N242" s="115"/>
      <c r="O242" s="30"/>
      <c r="P242" s="30"/>
      <c r="Q242" s="115"/>
      <c r="R242" s="30"/>
      <c r="S242" s="30"/>
      <c r="T242" s="30"/>
      <c r="U242" s="30"/>
      <c r="V242" s="115"/>
      <c r="W242" s="115"/>
    </row>
    <row r="243" spans="1:23" ht="13.2" customHeight="1">
      <c r="A243" s="310"/>
      <c r="B243" s="319">
        <v>233</v>
      </c>
      <c r="C243" s="115"/>
      <c r="D243" s="27"/>
      <c r="E243" s="115"/>
      <c r="F243" s="115"/>
      <c r="G243" s="318"/>
      <c r="H243" s="318"/>
      <c r="I243" s="115"/>
      <c r="J243" s="115"/>
      <c r="K243" s="115"/>
      <c r="L243" s="115"/>
      <c r="M243" s="115"/>
      <c r="N243" s="115"/>
      <c r="O243" s="30"/>
      <c r="P243" s="30"/>
      <c r="Q243" s="30"/>
      <c r="R243" s="30"/>
      <c r="S243" s="30"/>
      <c r="T243" s="115"/>
      <c r="U243" s="115"/>
      <c r="V243" s="115"/>
      <c r="W243" s="115"/>
    </row>
    <row r="244" spans="1:23" ht="13.2" customHeight="1">
      <c r="A244" s="310"/>
      <c r="B244" s="319">
        <v>234</v>
      </c>
      <c r="C244" s="115"/>
      <c r="D244" s="27"/>
      <c r="E244" s="115"/>
      <c r="F244" s="115"/>
      <c r="G244" s="318"/>
      <c r="H244" s="318"/>
      <c r="I244" s="115"/>
      <c r="J244" s="115"/>
      <c r="K244" s="115"/>
      <c r="L244" s="115"/>
      <c r="M244" s="115"/>
      <c r="N244" s="115"/>
      <c r="O244" s="30"/>
      <c r="P244" s="30"/>
      <c r="Q244" s="30"/>
      <c r="R244" s="30"/>
      <c r="S244" s="30"/>
      <c r="T244" s="115"/>
      <c r="U244" s="115"/>
      <c r="V244" s="115"/>
      <c r="W244" s="115"/>
    </row>
    <row r="245" spans="1:23" ht="13.2" customHeight="1">
      <c r="A245" s="310"/>
      <c r="B245" s="319">
        <v>235</v>
      </c>
      <c r="C245" s="115"/>
      <c r="D245" s="27"/>
      <c r="E245" s="115"/>
      <c r="F245" s="115"/>
      <c r="G245" s="318"/>
      <c r="H245" s="318"/>
      <c r="I245" s="115"/>
      <c r="J245" s="115"/>
      <c r="K245" s="115"/>
      <c r="L245" s="115"/>
      <c r="M245" s="115"/>
      <c r="N245" s="115"/>
      <c r="O245" s="30"/>
      <c r="P245" s="30"/>
      <c r="Q245" s="115"/>
      <c r="R245" s="115"/>
      <c r="S245" s="115"/>
      <c r="T245" s="115"/>
      <c r="U245" s="115"/>
      <c r="V245" s="115"/>
      <c r="W245" s="115"/>
    </row>
    <row r="246" spans="1:23" ht="13.2" customHeight="1">
      <c r="A246" s="310"/>
      <c r="B246" s="319">
        <v>236</v>
      </c>
      <c r="C246" s="115"/>
      <c r="D246" s="27"/>
      <c r="E246" s="115"/>
      <c r="F246" s="115"/>
      <c r="G246" s="318"/>
      <c r="H246" s="318"/>
      <c r="I246" s="115"/>
      <c r="J246" s="115"/>
      <c r="K246" s="115"/>
      <c r="L246" s="115"/>
      <c r="M246" s="115"/>
      <c r="N246" s="115"/>
      <c r="O246" s="30"/>
      <c r="P246" s="30"/>
      <c r="Q246" s="115"/>
      <c r="R246" s="115"/>
      <c r="S246" s="115"/>
      <c r="T246" s="115"/>
      <c r="U246" s="115"/>
      <c r="V246" s="115"/>
      <c r="W246" s="115"/>
    </row>
    <row r="247" spans="1:23" ht="13.2" customHeight="1">
      <c r="A247" s="310"/>
      <c r="B247" s="319">
        <v>237</v>
      </c>
      <c r="C247" s="115"/>
      <c r="D247" s="27"/>
      <c r="E247" s="115"/>
      <c r="F247" s="115"/>
      <c r="G247" s="318"/>
      <c r="H247" s="318"/>
      <c r="I247" s="115"/>
      <c r="J247" s="115"/>
      <c r="K247" s="115"/>
      <c r="L247" s="115"/>
      <c r="M247" s="115"/>
      <c r="N247" s="115"/>
      <c r="O247" s="30"/>
      <c r="P247" s="30"/>
      <c r="Q247" s="115"/>
      <c r="R247" s="115"/>
      <c r="S247" s="115"/>
      <c r="T247" s="115"/>
      <c r="U247" s="115"/>
      <c r="V247" s="115"/>
      <c r="W247" s="115"/>
    </row>
    <row r="248" spans="1:23" ht="13.2" customHeight="1">
      <c r="A248" s="310"/>
      <c r="B248" s="319">
        <v>238</v>
      </c>
      <c r="C248" s="115"/>
      <c r="D248" s="27"/>
      <c r="E248" s="115"/>
      <c r="F248" s="115"/>
      <c r="G248" s="318"/>
      <c r="H248" s="318"/>
      <c r="I248" s="115"/>
      <c r="J248" s="115"/>
      <c r="K248" s="115"/>
      <c r="L248" s="115"/>
      <c r="M248" s="115"/>
      <c r="N248" s="115"/>
      <c r="O248" s="30"/>
      <c r="P248" s="30"/>
      <c r="Q248" s="115"/>
      <c r="R248" s="115"/>
      <c r="S248" s="115"/>
      <c r="T248" s="115"/>
      <c r="U248" s="115"/>
      <c r="V248" s="115"/>
      <c r="W248" s="115"/>
    </row>
    <row r="249" spans="1:23" ht="13.2" customHeight="1">
      <c r="A249" s="310"/>
      <c r="B249" s="319">
        <v>239</v>
      </c>
      <c r="C249" s="115"/>
      <c r="D249" s="27"/>
      <c r="E249" s="115"/>
      <c r="F249" s="115"/>
      <c r="G249" s="318"/>
      <c r="H249" s="318"/>
      <c r="I249" s="115"/>
      <c r="J249" s="115"/>
      <c r="K249" s="115"/>
      <c r="L249" s="115"/>
      <c r="M249" s="115"/>
      <c r="N249" s="115"/>
      <c r="O249" s="30"/>
      <c r="P249" s="30"/>
      <c r="Q249" s="115"/>
      <c r="R249" s="115"/>
      <c r="S249" s="115"/>
      <c r="T249" s="115"/>
      <c r="U249" s="115"/>
      <c r="V249" s="115"/>
      <c r="W249" s="115"/>
    </row>
    <row r="250" spans="1:23" ht="13.2" customHeight="1">
      <c r="A250" s="310"/>
      <c r="B250" s="319">
        <v>240</v>
      </c>
      <c r="C250" s="115"/>
      <c r="D250" s="27"/>
      <c r="E250" s="115"/>
      <c r="F250" s="115"/>
      <c r="G250" s="318"/>
      <c r="H250" s="318"/>
      <c r="I250" s="115"/>
      <c r="J250" s="115"/>
      <c r="K250" s="115"/>
      <c r="L250" s="115"/>
      <c r="M250" s="115"/>
      <c r="N250" s="115"/>
      <c r="O250" s="30"/>
      <c r="P250" s="30"/>
      <c r="Q250" s="30"/>
      <c r="R250" s="30"/>
      <c r="S250" s="30"/>
      <c r="T250" s="115"/>
      <c r="U250" s="115"/>
      <c r="V250" s="115"/>
      <c r="W250" s="115"/>
    </row>
    <row r="251" spans="1:23" ht="13.2" customHeight="1">
      <c r="A251" s="310"/>
      <c r="B251" s="319">
        <v>241</v>
      </c>
      <c r="C251" s="115"/>
      <c r="D251" s="27"/>
      <c r="E251" s="115"/>
      <c r="F251" s="115"/>
      <c r="G251" s="318"/>
      <c r="H251" s="318"/>
      <c r="I251" s="115"/>
      <c r="J251" s="115"/>
      <c r="K251" s="115"/>
      <c r="L251" s="115"/>
      <c r="M251" s="115"/>
      <c r="N251" s="115"/>
      <c r="O251" s="115"/>
      <c r="P251" s="30"/>
      <c r="Q251" s="30"/>
      <c r="R251" s="30"/>
      <c r="S251" s="30"/>
      <c r="T251" s="30"/>
      <c r="U251" s="30"/>
      <c r="V251" s="115"/>
      <c r="W251" s="115"/>
    </row>
    <row r="252" spans="1:23" ht="13.2" customHeight="1">
      <c r="A252" s="310"/>
      <c r="B252" s="319">
        <v>242</v>
      </c>
      <c r="C252" s="115"/>
      <c r="D252" s="27"/>
      <c r="E252" s="115"/>
      <c r="F252" s="115"/>
      <c r="G252" s="318"/>
      <c r="H252" s="318"/>
      <c r="I252" s="115"/>
      <c r="J252" s="115"/>
      <c r="K252" s="115"/>
      <c r="L252" s="115"/>
      <c r="M252" s="115"/>
      <c r="N252" s="115"/>
      <c r="O252" s="30"/>
      <c r="P252" s="30"/>
      <c r="Q252" s="115"/>
      <c r="R252" s="115"/>
      <c r="S252" s="115"/>
      <c r="T252" s="115"/>
      <c r="U252" s="115"/>
      <c r="V252" s="115"/>
      <c r="W252" s="115"/>
    </row>
    <row r="253" spans="1:23" ht="13.2" customHeight="1">
      <c r="A253" s="310"/>
      <c r="B253" s="319">
        <v>243</v>
      </c>
      <c r="C253" s="115"/>
      <c r="D253" s="27"/>
      <c r="E253" s="115"/>
      <c r="F253" s="115"/>
      <c r="G253" s="318"/>
      <c r="H253" s="318"/>
      <c r="I253" s="115"/>
      <c r="J253" s="115"/>
      <c r="K253" s="115"/>
      <c r="L253" s="115"/>
      <c r="M253" s="115"/>
      <c r="N253" s="115"/>
      <c r="O253" s="30"/>
      <c r="P253" s="30"/>
      <c r="Q253" s="115"/>
      <c r="R253" s="115"/>
      <c r="S253" s="115"/>
      <c r="T253" s="115"/>
      <c r="U253" s="115"/>
      <c r="V253" s="115"/>
      <c r="W253" s="115"/>
    </row>
    <row r="254" spans="1:23" ht="13.2" customHeight="1">
      <c r="A254" s="310"/>
      <c r="B254" s="319">
        <v>244</v>
      </c>
      <c r="C254" s="115"/>
      <c r="D254" s="27"/>
      <c r="E254" s="115"/>
      <c r="F254" s="115"/>
      <c r="G254" s="318"/>
      <c r="H254" s="318"/>
      <c r="I254" s="115"/>
      <c r="J254" s="115"/>
      <c r="K254" s="115"/>
      <c r="L254" s="115"/>
      <c r="M254" s="115"/>
      <c r="N254" s="115"/>
      <c r="O254" s="115"/>
      <c r="P254" s="30"/>
      <c r="Q254" s="30"/>
      <c r="R254" s="30"/>
      <c r="S254" s="30"/>
      <c r="T254" s="30"/>
      <c r="U254" s="30"/>
      <c r="V254" s="115"/>
      <c r="W254" s="115"/>
    </row>
    <row r="255" spans="1:23" ht="13.2" customHeight="1">
      <c r="A255" s="310"/>
      <c r="B255" s="319">
        <v>245</v>
      </c>
      <c r="C255" s="115"/>
      <c r="D255" s="27"/>
      <c r="E255" s="115"/>
      <c r="F255" s="115"/>
      <c r="G255" s="318"/>
      <c r="H255" s="318"/>
      <c r="I255" s="115"/>
      <c r="J255" s="115"/>
      <c r="K255" s="115"/>
      <c r="L255" s="115"/>
      <c r="M255" s="115"/>
      <c r="N255" s="115"/>
      <c r="O255" s="115"/>
      <c r="P255" s="115"/>
      <c r="Q255" s="115"/>
      <c r="R255" s="115"/>
      <c r="S255" s="115"/>
      <c r="T255" s="115"/>
      <c r="U255" s="115"/>
      <c r="V255" s="115"/>
      <c r="W255" s="115"/>
    </row>
    <row r="256" spans="1:23" ht="13.2" customHeight="1">
      <c r="A256" s="310"/>
      <c r="B256" s="319">
        <v>246</v>
      </c>
      <c r="C256" s="115"/>
      <c r="D256" s="27"/>
      <c r="E256" s="115"/>
      <c r="F256" s="115"/>
      <c r="G256" s="318"/>
      <c r="H256" s="318"/>
      <c r="I256" s="115"/>
      <c r="J256" s="115"/>
      <c r="K256" s="115"/>
      <c r="L256" s="115"/>
      <c r="M256" s="115"/>
      <c r="N256" s="115"/>
      <c r="O256" s="30"/>
      <c r="P256" s="30"/>
      <c r="Q256" s="30"/>
      <c r="R256" s="30"/>
      <c r="S256" s="30"/>
      <c r="T256" s="115"/>
      <c r="U256" s="115"/>
      <c r="V256" s="115"/>
      <c r="W256" s="115"/>
    </row>
    <row r="257" spans="1:23" ht="13.2" customHeight="1">
      <c r="A257" s="310"/>
      <c r="B257" s="319">
        <v>247</v>
      </c>
      <c r="C257" s="115"/>
      <c r="D257" s="27"/>
      <c r="E257" s="115"/>
      <c r="F257" s="115"/>
      <c r="G257" s="318"/>
      <c r="H257" s="318"/>
      <c r="I257" s="115"/>
      <c r="J257" s="115"/>
      <c r="K257" s="115"/>
      <c r="L257" s="115"/>
      <c r="M257" s="115"/>
      <c r="N257" s="115"/>
      <c r="O257" s="30"/>
      <c r="P257" s="30"/>
      <c r="Q257" s="115"/>
      <c r="R257" s="115"/>
      <c r="S257" s="115"/>
      <c r="T257" s="115"/>
      <c r="U257" s="115"/>
      <c r="V257" s="115"/>
      <c r="W257" s="115"/>
    </row>
    <row r="258" spans="1:23" ht="13.2" customHeight="1">
      <c r="A258" s="310"/>
      <c r="B258" s="319">
        <v>248</v>
      </c>
      <c r="C258" s="115"/>
      <c r="D258" s="27"/>
      <c r="E258" s="115"/>
      <c r="F258" s="115"/>
      <c r="G258" s="318"/>
      <c r="H258" s="318"/>
      <c r="I258" s="115"/>
      <c r="J258" s="115"/>
      <c r="K258" s="115"/>
      <c r="L258" s="115"/>
      <c r="M258" s="115"/>
      <c r="N258" s="115"/>
      <c r="O258" s="30"/>
      <c r="P258" s="30"/>
      <c r="Q258" s="115"/>
      <c r="R258" s="115"/>
      <c r="S258" s="115"/>
      <c r="T258" s="115"/>
      <c r="U258" s="115"/>
      <c r="V258" s="115"/>
      <c r="W258" s="115"/>
    </row>
    <row r="259" spans="1:23" ht="13.2" customHeight="1">
      <c r="A259" s="310"/>
      <c r="B259" s="319">
        <v>249</v>
      </c>
      <c r="C259" s="115"/>
      <c r="D259" s="27"/>
      <c r="E259" s="115"/>
      <c r="F259" s="115"/>
      <c r="G259" s="318"/>
      <c r="H259" s="318"/>
      <c r="I259" s="115"/>
      <c r="J259" s="115"/>
      <c r="K259" s="115"/>
      <c r="L259" s="115"/>
      <c r="M259" s="115"/>
      <c r="N259" s="115"/>
      <c r="O259" s="30"/>
      <c r="P259" s="30"/>
      <c r="Q259" s="115"/>
      <c r="R259" s="115"/>
      <c r="S259" s="115"/>
      <c r="T259" s="115"/>
      <c r="U259" s="115"/>
      <c r="V259" s="115"/>
      <c r="W259" s="115"/>
    </row>
    <row r="260" spans="1:23" ht="13.2" customHeight="1">
      <c r="A260" s="310"/>
      <c r="B260" s="319">
        <v>250</v>
      </c>
      <c r="C260" s="115"/>
      <c r="D260" s="27"/>
      <c r="E260" s="115"/>
      <c r="F260" s="115"/>
      <c r="G260" s="318"/>
      <c r="H260" s="318"/>
      <c r="I260" s="115"/>
      <c r="J260" s="115"/>
      <c r="K260" s="115"/>
      <c r="L260" s="115"/>
      <c r="M260" s="115"/>
      <c r="N260" s="115"/>
      <c r="O260" s="115"/>
      <c r="P260" s="115"/>
      <c r="Q260" s="115"/>
      <c r="R260" s="115"/>
      <c r="S260" s="115"/>
      <c r="T260" s="115"/>
      <c r="U260" s="115"/>
      <c r="V260" s="115"/>
      <c r="W260" s="115"/>
    </row>
    <row r="261" spans="1:23" ht="13.2" customHeight="1">
      <c r="A261" s="310"/>
      <c r="B261" s="319">
        <v>251</v>
      </c>
      <c r="C261" s="115"/>
      <c r="D261" s="27"/>
      <c r="E261" s="115"/>
      <c r="F261" s="115"/>
      <c r="G261" s="318"/>
      <c r="H261" s="318"/>
      <c r="I261" s="115"/>
      <c r="J261" s="115"/>
      <c r="K261" s="115"/>
      <c r="L261" s="115"/>
      <c r="M261" s="115"/>
      <c r="N261" s="115"/>
      <c r="O261" s="30"/>
      <c r="P261" s="30"/>
      <c r="Q261" s="30"/>
      <c r="R261" s="30"/>
      <c r="S261" s="30"/>
      <c r="T261" s="30"/>
      <c r="U261" s="30"/>
      <c r="V261" s="115"/>
      <c r="W261" s="115"/>
    </row>
    <row r="262" spans="1:23" ht="13.2" customHeight="1">
      <c r="A262" s="310"/>
      <c r="B262" s="319">
        <v>252</v>
      </c>
      <c r="C262" s="115"/>
      <c r="D262" s="27"/>
      <c r="E262" s="115"/>
      <c r="F262" s="115"/>
      <c r="G262" s="318"/>
      <c r="H262" s="318"/>
      <c r="I262" s="115"/>
      <c r="J262" s="115"/>
      <c r="K262" s="115"/>
      <c r="L262" s="115"/>
      <c r="M262" s="115"/>
      <c r="N262" s="115"/>
      <c r="O262" s="30"/>
      <c r="P262" s="30"/>
      <c r="Q262" s="115"/>
      <c r="R262" s="115"/>
      <c r="S262" s="115"/>
      <c r="T262" s="115"/>
      <c r="U262" s="115"/>
      <c r="V262" s="115"/>
      <c r="W262" s="115"/>
    </row>
    <row r="263" spans="1:23" ht="13.2" customHeight="1">
      <c r="A263" s="310"/>
      <c r="B263" s="319">
        <v>253</v>
      </c>
      <c r="C263" s="115"/>
      <c r="D263" s="27"/>
      <c r="E263" s="115"/>
      <c r="F263" s="115"/>
      <c r="G263" s="318"/>
      <c r="H263" s="318"/>
      <c r="I263" s="115"/>
      <c r="J263" s="115"/>
      <c r="K263" s="115"/>
      <c r="L263" s="115"/>
      <c r="M263" s="115"/>
      <c r="N263" s="115"/>
      <c r="O263" s="30"/>
      <c r="P263" s="30"/>
      <c r="Q263" s="30"/>
      <c r="R263" s="30"/>
      <c r="S263" s="30"/>
      <c r="T263" s="30"/>
      <c r="U263" s="30"/>
      <c r="V263" s="115"/>
      <c r="W263" s="115"/>
    </row>
    <row r="264" spans="1:23" ht="13.2" customHeight="1">
      <c r="A264" s="310"/>
      <c r="B264" s="319">
        <v>254</v>
      </c>
      <c r="C264" s="115"/>
      <c r="D264" s="27"/>
      <c r="E264" s="115"/>
      <c r="F264" s="115"/>
      <c r="G264" s="318"/>
      <c r="H264" s="318"/>
      <c r="I264" s="115"/>
      <c r="J264" s="115"/>
      <c r="K264" s="115"/>
      <c r="L264" s="115"/>
      <c r="M264" s="115"/>
      <c r="N264" s="115"/>
      <c r="O264" s="30"/>
      <c r="P264" s="30"/>
      <c r="Q264" s="115"/>
      <c r="R264" s="115"/>
      <c r="S264" s="115"/>
      <c r="T264" s="115"/>
      <c r="U264" s="115"/>
      <c r="V264" s="115"/>
      <c r="W264" s="115"/>
    </row>
    <row r="265" spans="1:23" ht="13.2" customHeight="1">
      <c r="A265" s="310"/>
      <c r="B265" s="319">
        <v>255</v>
      </c>
      <c r="C265" s="115"/>
      <c r="D265" s="27"/>
      <c r="E265" s="115"/>
      <c r="F265" s="115"/>
      <c r="G265" s="318"/>
      <c r="H265" s="318"/>
      <c r="I265" s="115"/>
      <c r="J265" s="115"/>
      <c r="K265" s="115"/>
      <c r="L265" s="115"/>
      <c r="M265" s="115"/>
      <c r="N265" s="115"/>
      <c r="O265" s="30"/>
      <c r="P265" s="30"/>
      <c r="Q265" s="30"/>
      <c r="R265" s="30"/>
      <c r="S265" s="30"/>
      <c r="T265" s="115"/>
      <c r="U265" s="115"/>
      <c r="V265" s="115"/>
      <c r="W265" s="115"/>
    </row>
    <row r="266" spans="1:23" ht="13.2" customHeight="1">
      <c r="A266" s="310"/>
      <c r="B266" s="319">
        <v>256</v>
      </c>
      <c r="C266" s="115"/>
      <c r="D266" s="27"/>
      <c r="E266" s="115"/>
      <c r="F266" s="115"/>
      <c r="G266" s="318"/>
      <c r="H266" s="318"/>
      <c r="I266" s="115"/>
      <c r="J266" s="115"/>
      <c r="K266" s="115"/>
      <c r="L266" s="115"/>
      <c r="M266" s="115"/>
      <c r="N266" s="115"/>
      <c r="O266" s="30"/>
      <c r="P266" s="30"/>
      <c r="Q266" s="30"/>
      <c r="R266" s="30"/>
      <c r="S266" s="30"/>
      <c r="T266" s="115"/>
      <c r="U266" s="115"/>
      <c r="V266" s="115"/>
      <c r="W266" s="115"/>
    </row>
    <row r="267" spans="1:23" ht="13.2" customHeight="1">
      <c r="A267" s="310"/>
      <c r="B267" s="319">
        <v>257</v>
      </c>
      <c r="C267" s="115"/>
      <c r="D267" s="27"/>
      <c r="E267" s="115"/>
      <c r="F267" s="115"/>
      <c r="G267" s="318"/>
      <c r="H267" s="318"/>
      <c r="I267" s="115"/>
      <c r="J267" s="115"/>
      <c r="K267" s="115"/>
      <c r="L267" s="115"/>
      <c r="M267" s="115"/>
      <c r="N267" s="115"/>
      <c r="O267" s="30"/>
      <c r="P267" s="30"/>
      <c r="Q267" s="115"/>
      <c r="R267" s="115"/>
      <c r="S267" s="115"/>
      <c r="T267" s="115"/>
      <c r="U267" s="115"/>
      <c r="V267" s="115"/>
      <c r="W267" s="115"/>
    </row>
    <row r="268" spans="1:23" ht="13.2" customHeight="1">
      <c r="A268" s="310"/>
      <c r="B268" s="319">
        <v>258</v>
      </c>
      <c r="C268" s="115"/>
      <c r="D268" s="27"/>
      <c r="E268" s="115"/>
      <c r="F268" s="115"/>
      <c r="G268" s="318"/>
      <c r="H268" s="318"/>
      <c r="I268" s="115"/>
      <c r="J268" s="115"/>
      <c r="K268" s="115"/>
      <c r="L268" s="115"/>
      <c r="M268" s="115"/>
      <c r="N268" s="115"/>
      <c r="O268" s="30"/>
      <c r="P268" s="30"/>
      <c r="Q268" s="115"/>
      <c r="R268" s="115"/>
      <c r="S268" s="115"/>
      <c r="T268" s="115"/>
      <c r="U268" s="115"/>
      <c r="V268" s="115"/>
      <c r="W268" s="115"/>
    </row>
    <row r="269" spans="1:23" ht="13.2" customHeight="1">
      <c r="A269" s="310"/>
      <c r="B269" s="319">
        <v>259</v>
      </c>
      <c r="C269" s="115"/>
      <c r="D269" s="27"/>
      <c r="E269" s="115"/>
      <c r="F269" s="115"/>
      <c r="G269" s="318"/>
      <c r="H269" s="318"/>
      <c r="I269" s="115"/>
      <c r="J269" s="115"/>
      <c r="K269" s="115"/>
      <c r="L269" s="115"/>
      <c r="M269" s="115"/>
      <c r="N269" s="115"/>
      <c r="O269" s="30"/>
      <c r="P269" s="30"/>
      <c r="Q269" s="115"/>
      <c r="R269" s="115"/>
      <c r="S269" s="115"/>
      <c r="T269" s="115"/>
      <c r="U269" s="115"/>
      <c r="V269" s="115"/>
      <c r="W269" s="115"/>
    </row>
    <row r="270" spans="1:23" ht="13.2" customHeight="1">
      <c r="A270" s="310"/>
      <c r="B270" s="319">
        <v>260</v>
      </c>
      <c r="C270" s="115"/>
      <c r="D270" s="27"/>
      <c r="E270" s="115"/>
      <c r="F270" s="115"/>
      <c r="G270" s="318"/>
      <c r="H270" s="318"/>
      <c r="I270" s="115"/>
      <c r="J270" s="115"/>
      <c r="K270" s="115"/>
      <c r="L270" s="115"/>
      <c r="M270" s="115"/>
      <c r="N270" s="115"/>
      <c r="O270" s="30"/>
      <c r="P270" s="30"/>
      <c r="Q270" s="30"/>
      <c r="R270" s="30"/>
      <c r="S270" s="115"/>
      <c r="T270" s="30"/>
      <c r="U270" s="30"/>
      <c r="V270" s="115"/>
      <c r="W270" s="115"/>
    </row>
    <row r="271" spans="1:23" ht="13.2" customHeight="1">
      <c r="A271" s="310"/>
      <c r="B271" s="319">
        <v>261</v>
      </c>
      <c r="C271" s="115"/>
      <c r="D271" s="27"/>
      <c r="E271" s="115"/>
      <c r="F271" s="115"/>
      <c r="G271" s="318"/>
      <c r="H271" s="318"/>
      <c r="I271" s="115"/>
      <c r="J271" s="115"/>
      <c r="K271" s="115"/>
      <c r="L271" s="115"/>
      <c r="M271" s="115"/>
      <c r="N271" s="115"/>
      <c r="O271" s="30"/>
      <c r="P271" s="30"/>
      <c r="Q271" s="30"/>
      <c r="R271" s="30"/>
      <c r="S271" s="30"/>
      <c r="T271" s="115"/>
      <c r="U271" s="115"/>
      <c r="V271" s="115"/>
      <c r="W271" s="115"/>
    </row>
    <row r="272" spans="1:23" ht="13.2" customHeight="1">
      <c r="A272" s="310"/>
      <c r="B272" s="319">
        <v>262</v>
      </c>
      <c r="C272" s="115"/>
      <c r="D272" s="27"/>
      <c r="E272" s="115"/>
      <c r="F272" s="115"/>
      <c r="G272" s="318"/>
      <c r="H272" s="318"/>
      <c r="I272" s="115"/>
      <c r="J272" s="115"/>
      <c r="K272" s="115"/>
      <c r="L272" s="115"/>
      <c r="M272" s="115"/>
      <c r="N272" s="115"/>
      <c r="O272" s="30"/>
      <c r="P272" s="30"/>
      <c r="Q272" s="115"/>
      <c r="R272" s="115"/>
      <c r="S272" s="115"/>
      <c r="T272" s="115"/>
      <c r="U272" s="115"/>
      <c r="V272" s="115"/>
      <c r="W272" s="115"/>
    </row>
    <row r="273" spans="1:23" ht="13.2" customHeight="1">
      <c r="A273" s="310"/>
      <c r="B273" s="319">
        <v>263</v>
      </c>
      <c r="C273" s="115"/>
      <c r="D273" s="27"/>
      <c r="E273" s="115"/>
      <c r="F273" s="115"/>
      <c r="G273" s="318"/>
      <c r="H273" s="318"/>
      <c r="I273" s="115"/>
      <c r="J273" s="115"/>
      <c r="K273" s="115"/>
      <c r="L273" s="115"/>
      <c r="M273" s="115"/>
      <c r="N273" s="115"/>
      <c r="O273" s="30"/>
      <c r="P273" s="30"/>
      <c r="Q273" s="115"/>
      <c r="R273" s="115"/>
      <c r="S273" s="115"/>
      <c r="T273" s="115"/>
      <c r="U273" s="115"/>
      <c r="V273" s="115"/>
      <c r="W273" s="115"/>
    </row>
    <row r="274" spans="1:23" ht="13.2" customHeight="1">
      <c r="A274" s="310"/>
      <c r="B274" s="319">
        <v>264</v>
      </c>
      <c r="C274" s="115"/>
      <c r="D274" s="27"/>
      <c r="E274" s="115"/>
      <c r="F274" s="115"/>
      <c r="G274" s="318"/>
      <c r="H274" s="318"/>
      <c r="I274" s="115"/>
      <c r="J274" s="115"/>
      <c r="K274" s="115"/>
      <c r="L274" s="115"/>
      <c r="M274" s="115"/>
      <c r="N274" s="115"/>
      <c r="O274" s="115"/>
      <c r="P274" s="115"/>
      <c r="Q274" s="30"/>
      <c r="R274" s="115"/>
      <c r="S274" s="115"/>
      <c r="T274" s="115"/>
      <c r="U274" s="115"/>
      <c r="V274" s="115"/>
      <c r="W274" s="115"/>
    </row>
    <row r="275" spans="1:23" ht="13.2" customHeight="1">
      <c r="A275" s="310"/>
      <c r="B275" s="319">
        <v>265</v>
      </c>
      <c r="C275" s="115"/>
      <c r="D275" s="27"/>
      <c r="E275" s="115"/>
      <c r="F275" s="115"/>
      <c r="G275" s="318"/>
      <c r="H275" s="318"/>
      <c r="I275" s="115"/>
      <c r="J275" s="115"/>
      <c r="K275" s="115"/>
      <c r="L275" s="115"/>
      <c r="M275" s="115"/>
      <c r="N275" s="115"/>
      <c r="O275" s="115"/>
      <c r="P275" s="30"/>
      <c r="Q275" s="30"/>
      <c r="R275" s="30"/>
      <c r="S275" s="30"/>
      <c r="T275" s="30"/>
      <c r="U275" s="30"/>
      <c r="V275" s="115"/>
      <c r="W275" s="115"/>
    </row>
    <row r="276" spans="1:23" ht="13.2" customHeight="1">
      <c r="A276" s="310"/>
      <c r="B276" s="319">
        <v>266</v>
      </c>
      <c r="C276" s="115"/>
      <c r="D276" s="27"/>
      <c r="E276" s="115"/>
      <c r="F276" s="115"/>
      <c r="G276" s="318"/>
      <c r="H276" s="318"/>
      <c r="I276" s="115"/>
      <c r="J276" s="115"/>
      <c r="K276" s="115"/>
      <c r="L276" s="115"/>
      <c r="M276" s="115"/>
      <c r="N276" s="115"/>
      <c r="O276" s="30"/>
      <c r="P276" s="30"/>
      <c r="Q276" s="115"/>
      <c r="R276" s="115"/>
      <c r="S276" s="115"/>
      <c r="T276" s="115"/>
      <c r="U276" s="115"/>
      <c r="V276" s="115"/>
      <c r="W276" s="115"/>
    </row>
    <row r="277" spans="1:23" ht="13.2" customHeight="1">
      <c r="A277" s="310"/>
      <c r="B277" s="319">
        <v>267</v>
      </c>
      <c r="C277" s="115"/>
      <c r="D277" s="27"/>
      <c r="E277" s="115"/>
      <c r="F277" s="115"/>
      <c r="G277" s="318"/>
      <c r="H277" s="318"/>
      <c r="I277" s="115"/>
      <c r="J277" s="115"/>
      <c r="K277" s="115"/>
      <c r="L277" s="115"/>
      <c r="M277" s="115"/>
      <c r="N277" s="115"/>
      <c r="O277" s="30"/>
      <c r="P277" s="30"/>
      <c r="Q277" s="115"/>
      <c r="R277" s="115"/>
      <c r="S277" s="115"/>
      <c r="T277" s="115"/>
      <c r="U277" s="115"/>
      <c r="V277" s="115"/>
      <c r="W277" s="115"/>
    </row>
    <row r="278" spans="1:23" ht="13.2" customHeight="1">
      <c r="A278" s="310"/>
      <c r="B278" s="319">
        <v>268</v>
      </c>
      <c r="C278" s="115"/>
      <c r="D278" s="27"/>
      <c r="E278" s="115"/>
      <c r="F278" s="115"/>
      <c r="G278" s="318"/>
      <c r="H278" s="318"/>
      <c r="I278" s="115"/>
      <c r="J278" s="115"/>
      <c r="K278" s="115"/>
      <c r="L278" s="115"/>
      <c r="M278" s="115"/>
      <c r="N278" s="115"/>
      <c r="O278" s="115"/>
      <c r="P278" s="30"/>
      <c r="Q278" s="115"/>
      <c r="R278" s="30"/>
      <c r="S278" s="30"/>
      <c r="T278" s="115"/>
      <c r="U278" s="115"/>
      <c r="V278" s="115"/>
      <c r="W278" s="115"/>
    </row>
    <row r="279" spans="1:23" ht="13.2" customHeight="1">
      <c r="A279" s="310"/>
      <c r="B279" s="319">
        <v>269</v>
      </c>
      <c r="C279" s="115"/>
      <c r="D279" s="27"/>
      <c r="E279" s="115"/>
      <c r="F279" s="115"/>
      <c r="G279" s="318"/>
      <c r="H279" s="318"/>
      <c r="I279" s="115"/>
      <c r="J279" s="115"/>
      <c r="K279" s="115"/>
      <c r="L279" s="115"/>
      <c r="M279" s="115"/>
      <c r="N279" s="115"/>
      <c r="O279" s="115"/>
      <c r="P279" s="115"/>
      <c r="Q279" s="30"/>
      <c r="R279" s="115"/>
      <c r="S279" s="115"/>
      <c r="T279" s="115"/>
      <c r="U279" s="115"/>
      <c r="V279" s="115"/>
      <c r="W279" s="115"/>
    </row>
    <row r="280" spans="1:23" ht="13.2" customHeight="1">
      <c r="A280" s="310"/>
      <c r="B280" s="319">
        <v>270</v>
      </c>
      <c r="C280" s="115"/>
      <c r="D280" s="27"/>
      <c r="E280" s="115"/>
      <c r="F280" s="115"/>
      <c r="G280" s="318"/>
      <c r="H280" s="318"/>
      <c r="I280" s="115"/>
      <c r="J280" s="115"/>
      <c r="K280" s="115"/>
      <c r="L280" s="115"/>
      <c r="M280" s="115"/>
      <c r="N280" s="115"/>
      <c r="O280" s="30"/>
      <c r="P280" s="30"/>
      <c r="Q280" s="115"/>
      <c r="R280" s="115"/>
      <c r="S280" s="115"/>
      <c r="T280" s="115"/>
      <c r="U280" s="115"/>
      <c r="V280" s="115"/>
      <c r="W280" s="115"/>
    </row>
    <row r="281" spans="1:23" ht="13.2" customHeight="1">
      <c r="A281" s="310"/>
      <c r="B281" s="319">
        <v>271</v>
      </c>
      <c r="C281" s="115"/>
      <c r="D281" s="27"/>
      <c r="E281" s="115"/>
      <c r="F281" s="115"/>
      <c r="G281" s="318"/>
      <c r="H281" s="318"/>
      <c r="I281" s="115"/>
      <c r="J281" s="115"/>
      <c r="K281" s="115"/>
      <c r="L281" s="115"/>
      <c r="M281" s="115"/>
      <c r="N281" s="115"/>
      <c r="O281" s="30"/>
      <c r="P281" s="30"/>
      <c r="Q281" s="30"/>
      <c r="R281" s="30"/>
      <c r="S281" s="30"/>
      <c r="T281" s="115"/>
      <c r="U281" s="115"/>
      <c r="V281" s="115"/>
      <c r="W281" s="115"/>
    </row>
    <row r="282" spans="1:23" ht="13.2" customHeight="1">
      <c r="A282" s="310"/>
      <c r="B282" s="319">
        <v>272</v>
      </c>
      <c r="C282" s="115"/>
      <c r="D282" s="27"/>
      <c r="E282" s="115"/>
      <c r="F282" s="115"/>
      <c r="G282" s="318"/>
      <c r="H282" s="318"/>
      <c r="I282" s="115"/>
      <c r="J282" s="115"/>
      <c r="K282" s="115"/>
      <c r="L282" s="115"/>
      <c r="M282" s="115"/>
      <c r="N282" s="115"/>
      <c r="O282" s="30"/>
      <c r="P282" s="30"/>
      <c r="Q282" s="30"/>
      <c r="R282" s="30"/>
      <c r="S282" s="30"/>
      <c r="T282" s="115"/>
      <c r="U282" s="115"/>
      <c r="V282" s="115"/>
      <c r="W282" s="115"/>
    </row>
    <row r="283" spans="1:23" ht="13.2" customHeight="1">
      <c r="A283" s="310"/>
      <c r="B283" s="319">
        <v>273</v>
      </c>
      <c r="C283" s="115"/>
      <c r="D283" s="27"/>
      <c r="E283" s="115"/>
      <c r="F283" s="115"/>
      <c r="G283" s="318"/>
      <c r="H283" s="318"/>
      <c r="I283" s="115"/>
      <c r="J283" s="115"/>
      <c r="K283" s="115"/>
      <c r="L283" s="115"/>
      <c r="M283" s="115"/>
      <c r="N283" s="115"/>
      <c r="O283" s="30"/>
      <c r="P283" s="30"/>
      <c r="Q283" s="30"/>
      <c r="R283" s="30"/>
      <c r="S283" s="30"/>
      <c r="T283" s="115"/>
      <c r="U283" s="115"/>
      <c r="V283" s="115"/>
      <c r="W283" s="115"/>
    </row>
    <row r="284" spans="1:23" ht="13.2" customHeight="1">
      <c r="A284" s="310"/>
      <c r="B284" s="319">
        <v>274</v>
      </c>
      <c r="C284" s="115"/>
      <c r="D284" s="27"/>
      <c r="E284" s="115"/>
      <c r="F284" s="115"/>
      <c r="G284" s="318"/>
      <c r="H284" s="318"/>
      <c r="I284" s="115"/>
      <c r="J284" s="115"/>
      <c r="K284" s="115"/>
      <c r="L284" s="115"/>
      <c r="M284" s="115"/>
      <c r="N284" s="115"/>
      <c r="O284" s="30"/>
      <c r="P284" s="30"/>
      <c r="Q284" s="30"/>
      <c r="R284" s="30"/>
      <c r="S284" s="30"/>
      <c r="T284" s="115"/>
      <c r="U284" s="115"/>
      <c r="V284" s="115"/>
      <c r="W284" s="115"/>
    </row>
    <row r="285" spans="1:23" ht="13.2" customHeight="1">
      <c r="A285" s="310"/>
      <c r="B285" s="319">
        <v>275</v>
      </c>
      <c r="C285" s="115"/>
      <c r="D285" s="27"/>
      <c r="E285" s="115"/>
      <c r="F285" s="115"/>
      <c r="G285" s="318"/>
      <c r="H285" s="318"/>
      <c r="I285" s="115"/>
      <c r="J285" s="115"/>
      <c r="K285" s="115"/>
      <c r="L285" s="115"/>
      <c r="M285" s="115"/>
      <c r="N285" s="115"/>
      <c r="O285" s="30"/>
      <c r="P285" s="30"/>
      <c r="Q285" s="30"/>
      <c r="R285" s="30"/>
      <c r="S285" s="30"/>
      <c r="T285" s="115"/>
      <c r="U285" s="115"/>
      <c r="V285" s="115"/>
      <c r="W285" s="115"/>
    </row>
    <row r="286" spans="1:23" ht="13.2" customHeight="1">
      <c r="A286" s="310"/>
      <c r="B286" s="319">
        <v>276</v>
      </c>
      <c r="C286" s="115"/>
      <c r="D286" s="27"/>
      <c r="E286" s="115"/>
      <c r="F286" s="115"/>
      <c r="G286" s="318"/>
      <c r="H286" s="318"/>
      <c r="I286" s="115"/>
      <c r="J286" s="115"/>
      <c r="K286" s="115"/>
      <c r="L286" s="115"/>
      <c r="M286" s="115"/>
      <c r="N286" s="115"/>
      <c r="O286" s="30"/>
      <c r="P286" s="30"/>
      <c r="Q286" s="30"/>
      <c r="R286" s="30"/>
      <c r="S286" s="30"/>
      <c r="T286" s="115"/>
      <c r="U286" s="115"/>
      <c r="V286" s="115"/>
      <c r="W286" s="115"/>
    </row>
    <row r="287" spans="1:23" ht="13.2" customHeight="1">
      <c r="A287" s="310"/>
      <c r="B287" s="319">
        <v>277</v>
      </c>
      <c r="C287" s="115"/>
      <c r="D287" s="27"/>
      <c r="E287" s="115"/>
      <c r="F287" s="115"/>
      <c r="G287" s="318"/>
      <c r="H287" s="318"/>
      <c r="I287" s="115"/>
      <c r="J287" s="115"/>
      <c r="K287" s="115"/>
      <c r="L287" s="115"/>
      <c r="M287" s="115"/>
      <c r="N287" s="115"/>
      <c r="O287" s="30"/>
      <c r="P287" s="30"/>
      <c r="Q287" s="115"/>
      <c r="R287" s="115"/>
      <c r="S287" s="115"/>
      <c r="T287" s="115"/>
      <c r="U287" s="115"/>
      <c r="V287" s="115"/>
      <c r="W287" s="115"/>
    </row>
    <row r="288" spans="1:23" ht="13.2" customHeight="1">
      <c r="A288" s="310"/>
      <c r="B288" s="319">
        <v>278</v>
      </c>
      <c r="C288" s="115"/>
      <c r="D288" s="27"/>
      <c r="E288" s="115"/>
      <c r="F288" s="115"/>
      <c r="G288" s="318"/>
      <c r="H288" s="318"/>
      <c r="I288" s="115"/>
      <c r="J288" s="115"/>
      <c r="K288" s="115"/>
      <c r="L288" s="115"/>
      <c r="M288" s="115"/>
      <c r="N288" s="115"/>
      <c r="O288" s="30"/>
      <c r="P288" s="30"/>
      <c r="Q288" s="115"/>
      <c r="R288" s="115"/>
      <c r="S288" s="115"/>
      <c r="T288" s="115"/>
      <c r="U288" s="115"/>
      <c r="V288" s="115"/>
      <c r="W288" s="115"/>
    </row>
    <row r="289" spans="1:23" ht="13.2" customHeight="1">
      <c r="A289" s="310"/>
      <c r="B289" s="319">
        <v>279</v>
      </c>
      <c r="C289" s="115"/>
      <c r="D289" s="27"/>
      <c r="E289" s="115"/>
      <c r="F289" s="115"/>
      <c r="G289" s="318"/>
      <c r="H289" s="318"/>
      <c r="I289" s="115"/>
      <c r="J289" s="115"/>
      <c r="K289" s="115"/>
      <c r="L289" s="115"/>
      <c r="M289" s="115"/>
      <c r="N289" s="115"/>
      <c r="O289" s="30"/>
      <c r="P289" s="30"/>
      <c r="Q289" s="115"/>
      <c r="R289" s="115"/>
      <c r="S289" s="115"/>
      <c r="T289" s="115"/>
      <c r="U289" s="115"/>
      <c r="V289" s="115"/>
      <c r="W289" s="115"/>
    </row>
    <row r="290" spans="1:23" ht="13.2" customHeight="1">
      <c r="A290" s="310"/>
      <c r="B290" s="319">
        <v>280</v>
      </c>
      <c r="C290" s="115"/>
      <c r="D290" s="27"/>
      <c r="E290" s="115"/>
      <c r="F290" s="115"/>
      <c r="G290" s="318"/>
      <c r="H290" s="318"/>
      <c r="I290" s="115"/>
      <c r="J290" s="115"/>
      <c r="K290" s="115"/>
      <c r="L290" s="115"/>
      <c r="M290" s="115"/>
      <c r="N290" s="115"/>
      <c r="O290" s="30"/>
      <c r="P290" s="30"/>
      <c r="Q290" s="115"/>
      <c r="R290" s="115"/>
      <c r="S290" s="115"/>
      <c r="T290" s="115"/>
      <c r="U290" s="115"/>
      <c r="V290" s="115"/>
      <c r="W290" s="115"/>
    </row>
    <row r="291" spans="1:23" ht="13.2" customHeight="1">
      <c r="A291" s="310"/>
      <c r="B291" s="319">
        <v>281</v>
      </c>
      <c r="C291" s="115"/>
      <c r="D291" s="27"/>
      <c r="E291" s="115"/>
      <c r="F291" s="115"/>
      <c r="G291" s="318"/>
      <c r="H291" s="318"/>
      <c r="I291" s="115"/>
      <c r="J291" s="115"/>
      <c r="K291" s="115"/>
      <c r="L291" s="115"/>
      <c r="M291" s="115"/>
      <c r="N291" s="115"/>
      <c r="O291" s="30"/>
      <c r="P291" s="30"/>
      <c r="Q291" s="115"/>
      <c r="R291" s="115"/>
      <c r="S291" s="115"/>
      <c r="T291" s="115"/>
      <c r="U291" s="115"/>
      <c r="V291" s="115"/>
      <c r="W291" s="115"/>
    </row>
    <row r="292" spans="1:23" ht="13.2" customHeight="1">
      <c r="A292" s="310"/>
      <c r="B292" s="319">
        <v>282</v>
      </c>
      <c r="C292" s="115"/>
      <c r="D292" s="27"/>
      <c r="E292" s="115"/>
      <c r="F292" s="115"/>
      <c r="G292" s="318"/>
      <c r="H292" s="318"/>
      <c r="I292" s="115"/>
      <c r="J292" s="115"/>
      <c r="K292" s="115"/>
      <c r="L292" s="115"/>
      <c r="M292" s="115"/>
      <c r="N292" s="115"/>
      <c r="O292" s="30"/>
      <c r="P292" s="30"/>
      <c r="Q292" s="30"/>
      <c r="R292" s="30"/>
      <c r="S292" s="30"/>
      <c r="T292" s="115"/>
      <c r="U292" s="115"/>
      <c r="V292" s="115"/>
      <c r="W292" s="115"/>
    </row>
    <row r="293" spans="1:23" ht="13.2" customHeight="1">
      <c r="A293" s="310"/>
      <c r="B293" s="319">
        <v>283</v>
      </c>
      <c r="C293" s="115"/>
      <c r="D293" s="27"/>
      <c r="E293" s="115"/>
      <c r="F293" s="115"/>
      <c r="G293" s="318"/>
      <c r="H293" s="318"/>
      <c r="I293" s="115"/>
      <c r="J293" s="115"/>
      <c r="K293" s="115"/>
      <c r="L293" s="115"/>
      <c r="M293" s="115"/>
      <c r="N293" s="115"/>
      <c r="O293" s="115"/>
      <c r="P293" s="115"/>
      <c r="Q293" s="30"/>
      <c r="R293" s="115"/>
      <c r="S293" s="115"/>
      <c r="T293" s="115"/>
      <c r="U293" s="115"/>
      <c r="V293" s="115"/>
      <c r="W293" s="115"/>
    </row>
    <row r="294" spans="1:23" ht="13.2" customHeight="1">
      <c r="A294" s="310"/>
      <c r="B294" s="319">
        <v>284</v>
      </c>
      <c r="C294" s="115"/>
      <c r="D294" s="27"/>
      <c r="E294" s="115"/>
      <c r="F294" s="115"/>
      <c r="G294" s="318"/>
      <c r="H294" s="318"/>
      <c r="I294" s="115"/>
      <c r="J294" s="115"/>
      <c r="K294" s="115"/>
      <c r="L294" s="115"/>
      <c r="M294" s="115"/>
      <c r="N294" s="115"/>
      <c r="O294" s="30"/>
      <c r="P294" s="30"/>
      <c r="Q294" s="115"/>
      <c r="R294" s="30"/>
      <c r="S294" s="30"/>
      <c r="T294" s="30"/>
      <c r="U294" s="30"/>
      <c r="V294" s="115"/>
      <c r="W294" s="115"/>
    </row>
    <row r="295" spans="1:23" ht="13.2" customHeight="1">
      <c r="A295" s="310"/>
      <c r="B295" s="319">
        <v>285</v>
      </c>
      <c r="C295" s="115"/>
      <c r="D295" s="27"/>
      <c r="E295" s="115"/>
      <c r="F295" s="115"/>
      <c r="G295" s="318"/>
      <c r="H295" s="318"/>
      <c r="I295" s="115"/>
      <c r="J295" s="115"/>
      <c r="K295" s="115"/>
      <c r="L295" s="115"/>
      <c r="M295" s="115"/>
      <c r="N295" s="115"/>
      <c r="O295" s="115"/>
      <c r="P295" s="115"/>
      <c r="Q295" s="115"/>
      <c r="R295" s="115"/>
      <c r="S295" s="115"/>
      <c r="T295" s="115"/>
      <c r="U295" s="115"/>
      <c r="V295" s="115"/>
      <c r="W295" s="115"/>
    </row>
    <row r="296" spans="1:23" ht="13.2" customHeight="1">
      <c r="A296" s="310"/>
      <c r="B296" s="319">
        <v>286</v>
      </c>
      <c r="C296" s="115"/>
      <c r="D296" s="27"/>
      <c r="E296" s="115"/>
      <c r="F296" s="115"/>
      <c r="G296" s="318"/>
      <c r="H296" s="318"/>
      <c r="I296" s="115"/>
      <c r="J296" s="115"/>
      <c r="K296" s="115"/>
      <c r="L296" s="115"/>
      <c r="M296" s="115"/>
      <c r="N296" s="115"/>
      <c r="O296" s="115"/>
      <c r="P296" s="115"/>
      <c r="Q296" s="115"/>
      <c r="R296" s="115"/>
      <c r="S296" s="115"/>
      <c r="T296" s="115"/>
      <c r="U296" s="115"/>
      <c r="V296" s="115"/>
      <c r="W296" s="115"/>
    </row>
    <row r="297" spans="1:23" ht="13.2" customHeight="1">
      <c r="A297" s="310"/>
      <c r="B297" s="319">
        <v>287</v>
      </c>
      <c r="C297" s="115"/>
      <c r="D297" s="27"/>
      <c r="E297" s="115"/>
      <c r="F297" s="115"/>
      <c r="G297" s="318"/>
      <c r="H297" s="318"/>
      <c r="I297" s="115"/>
      <c r="J297" s="115"/>
      <c r="K297" s="115"/>
      <c r="L297" s="115"/>
      <c r="M297" s="115"/>
      <c r="N297" s="115"/>
      <c r="O297" s="115"/>
      <c r="P297" s="115"/>
      <c r="Q297" s="115"/>
      <c r="R297" s="115"/>
      <c r="S297" s="115"/>
      <c r="T297" s="115"/>
      <c r="U297" s="115"/>
      <c r="V297" s="115"/>
      <c r="W297" s="115"/>
    </row>
    <row r="298" spans="1:23" ht="13.2" customHeight="1">
      <c r="A298" s="310"/>
      <c r="B298" s="319">
        <v>288</v>
      </c>
      <c r="C298" s="115"/>
      <c r="D298" s="27"/>
      <c r="E298" s="115"/>
      <c r="F298" s="115"/>
      <c r="G298" s="318"/>
      <c r="H298" s="318"/>
      <c r="I298" s="115"/>
      <c r="J298" s="115"/>
      <c r="K298" s="115"/>
      <c r="L298" s="115"/>
      <c r="M298" s="115"/>
      <c r="N298" s="115"/>
      <c r="O298" s="115"/>
      <c r="P298" s="115"/>
      <c r="Q298" s="30"/>
      <c r="R298" s="115"/>
      <c r="S298" s="115"/>
      <c r="T298" s="115"/>
      <c r="U298" s="115"/>
      <c r="V298" s="115"/>
      <c r="W298" s="115"/>
    </row>
    <row r="299" spans="1:23" ht="13.2" customHeight="1">
      <c r="A299" s="310"/>
      <c r="B299" s="319">
        <v>289</v>
      </c>
      <c r="C299" s="115"/>
      <c r="D299" s="27"/>
      <c r="E299" s="115"/>
      <c r="F299" s="115"/>
      <c r="G299" s="318"/>
      <c r="H299" s="318"/>
      <c r="I299" s="115"/>
      <c r="J299" s="115"/>
      <c r="K299" s="115"/>
      <c r="L299" s="115"/>
      <c r="M299" s="115"/>
      <c r="N299" s="115"/>
      <c r="O299" s="30"/>
      <c r="P299" s="30"/>
      <c r="Q299" s="115"/>
      <c r="R299" s="115"/>
      <c r="S299" s="115"/>
      <c r="T299" s="115"/>
      <c r="U299" s="115"/>
      <c r="V299" s="115"/>
      <c r="W299" s="115"/>
    </row>
    <row r="300" spans="1:23" ht="13.2" customHeight="1">
      <c r="A300" s="310"/>
      <c r="B300" s="319">
        <v>290</v>
      </c>
      <c r="C300" s="115"/>
      <c r="D300" s="27"/>
      <c r="E300" s="115"/>
      <c r="F300" s="115"/>
      <c r="G300" s="318"/>
      <c r="H300" s="318"/>
      <c r="I300" s="115"/>
      <c r="J300" s="115"/>
      <c r="K300" s="115"/>
      <c r="L300" s="115"/>
      <c r="M300" s="115"/>
      <c r="N300" s="115"/>
      <c r="O300" s="115"/>
      <c r="P300" s="115"/>
      <c r="Q300" s="30"/>
      <c r="R300" s="115"/>
      <c r="S300" s="115"/>
      <c r="T300" s="115"/>
      <c r="U300" s="115"/>
      <c r="V300" s="115"/>
      <c r="W300" s="115"/>
    </row>
    <row r="301" spans="1:23" ht="13.2" customHeight="1">
      <c r="A301" s="310"/>
      <c r="B301" s="319">
        <v>291</v>
      </c>
      <c r="C301" s="115"/>
      <c r="D301" s="27"/>
      <c r="E301" s="115"/>
      <c r="F301" s="115"/>
      <c r="G301" s="318"/>
      <c r="H301" s="318"/>
      <c r="I301" s="115"/>
      <c r="J301" s="115"/>
      <c r="K301" s="115"/>
      <c r="L301" s="115"/>
      <c r="M301" s="115"/>
      <c r="N301" s="115"/>
      <c r="O301" s="30"/>
      <c r="P301" s="30"/>
      <c r="Q301" s="115"/>
      <c r="R301" s="115"/>
      <c r="S301" s="115"/>
      <c r="T301" s="115"/>
      <c r="U301" s="115"/>
      <c r="V301" s="115"/>
      <c r="W301" s="115"/>
    </row>
    <row r="302" spans="1:23" ht="13.2" customHeight="1">
      <c r="A302" s="310"/>
      <c r="B302" s="319">
        <v>292</v>
      </c>
      <c r="C302" s="115"/>
      <c r="D302" s="27"/>
      <c r="E302" s="115"/>
      <c r="F302" s="115"/>
      <c r="G302" s="318"/>
      <c r="H302" s="318"/>
      <c r="I302" s="115"/>
      <c r="J302" s="115"/>
      <c r="K302" s="115"/>
      <c r="L302" s="115"/>
      <c r="M302" s="115"/>
      <c r="N302" s="115"/>
      <c r="O302" s="30"/>
      <c r="P302" s="30"/>
      <c r="Q302" s="115"/>
      <c r="R302" s="115"/>
      <c r="S302" s="115"/>
      <c r="T302" s="115"/>
      <c r="U302" s="115"/>
      <c r="V302" s="115"/>
      <c r="W302" s="115"/>
    </row>
    <row r="303" spans="1:23" ht="13.2" customHeight="1">
      <c r="A303" s="310"/>
      <c r="B303" s="319">
        <v>293</v>
      </c>
      <c r="C303" s="115"/>
      <c r="D303" s="27"/>
      <c r="E303" s="115"/>
      <c r="F303" s="115"/>
      <c r="G303" s="318"/>
      <c r="H303" s="318"/>
      <c r="I303" s="115"/>
      <c r="J303" s="115"/>
      <c r="K303" s="115"/>
      <c r="L303" s="115"/>
      <c r="M303" s="115"/>
      <c r="N303" s="115"/>
      <c r="O303" s="30"/>
      <c r="P303" s="30"/>
      <c r="Q303" s="115"/>
      <c r="R303" s="115"/>
      <c r="S303" s="115"/>
      <c r="T303" s="115"/>
      <c r="U303" s="115"/>
      <c r="V303" s="115"/>
      <c r="W303" s="115"/>
    </row>
    <row r="304" spans="1:23" ht="13.2" customHeight="1">
      <c r="A304" s="310"/>
      <c r="B304" s="319">
        <v>294</v>
      </c>
      <c r="C304" s="115"/>
      <c r="D304" s="27"/>
      <c r="E304" s="115"/>
      <c r="F304" s="115"/>
      <c r="G304" s="318"/>
      <c r="H304" s="318"/>
      <c r="I304" s="115"/>
      <c r="J304" s="115"/>
      <c r="K304" s="115"/>
      <c r="L304" s="115"/>
      <c r="M304" s="115"/>
      <c r="N304" s="115"/>
      <c r="O304" s="115"/>
      <c r="P304" s="30"/>
      <c r="Q304" s="30"/>
      <c r="R304" s="30"/>
      <c r="S304" s="30"/>
      <c r="T304" s="115"/>
      <c r="U304" s="115"/>
      <c r="V304" s="115"/>
      <c r="W304" s="115"/>
    </row>
    <row r="305" spans="1:23" ht="13.2" customHeight="1">
      <c r="A305" s="310"/>
      <c r="B305" s="319">
        <v>295</v>
      </c>
      <c r="C305" s="115"/>
      <c r="D305" s="27"/>
      <c r="E305" s="115"/>
      <c r="F305" s="115"/>
      <c r="G305" s="318"/>
      <c r="H305" s="318"/>
      <c r="I305" s="115"/>
      <c r="J305" s="115"/>
      <c r="K305" s="115"/>
      <c r="L305" s="115"/>
      <c r="M305" s="115"/>
      <c r="N305" s="115"/>
      <c r="O305" s="30"/>
      <c r="P305" s="30"/>
      <c r="Q305" s="115"/>
      <c r="R305" s="115"/>
      <c r="S305" s="115"/>
      <c r="T305" s="115"/>
      <c r="U305" s="115"/>
      <c r="V305" s="115"/>
      <c r="W305" s="115"/>
    </row>
    <row r="306" spans="1:23" ht="13.2" customHeight="1">
      <c r="A306" s="310"/>
      <c r="B306" s="319">
        <v>296</v>
      </c>
      <c r="C306" s="115"/>
      <c r="D306" s="27"/>
      <c r="E306" s="115"/>
      <c r="F306" s="115"/>
      <c r="G306" s="318"/>
      <c r="H306" s="318"/>
      <c r="I306" s="115"/>
      <c r="J306" s="115"/>
      <c r="K306" s="115"/>
      <c r="L306" s="115"/>
      <c r="M306" s="115"/>
      <c r="N306" s="115"/>
      <c r="O306" s="30"/>
      <c r="P306" s="30"/>
      <c r="Q306" s="115"/>
      <c r="R306" s="115"/>
      <c r="S306" s="115"/>
      <c r="T306" s="115"/>
      <c r="U306" s="115"/>
      <c r="V306" s="115"/>
      <c r="W306" s="115"/>
    </row>
    <row r="307" spans="1:23" ht="13.2" customHeight="1">
      <c r="A307" s="310"/>
      <c r="B307" s="319">
        <v>297</v>
      </c>
      <c r="C307" s="115"/>
      <c r="D307" s="27"/>
      <c r="E307" s="115"/>
      <c r="F307" s="115"/>
      <c r="G307" s="318"/>
      <c r="H307" s="318"/>
      <c r="I307" s="115"/>
      <c r="J307" s="115"/>
      <c r="K307" s="115"/>
      <c r="L307" s="115"/>
      <c r="M307" s="115"/>
      <c r="N307" s="115"/>
      <c r="O307" s="30"/>
      <c r="P307" s="30"/>
      <c r="Q307" s="115"/>
      <c r="R307" s="115"/>
      <c r="S307" s="115"/>
      <c r="T307" s="115"/>
      <c r="U307" s="115"/>
      <c r="V307" s="115"/>
      <c r="W307" s="115"/>
    </row>
    <row r="308" spans="1:23" ht="13.2" customHeight="1">
      <c r="A308" s="310"/>
      <c r="B308" s="319">
        <v>298</v>
      </c>
      <c r="C308" s="115"/>
      <c r="D308" s="27"/>
      <c r="E308" s="115"/>
      <c r="F308" s="115"/>
      <c r="G308" s="318"/>
      <c r="H308" s="318"/>
      <c r="I308" s="115"/>
      <c r="J308" s="115"/>
      <c r="K308" s="115"/>
      <c r="L308" s="115"/>
      <c r="M308" s="115"/>
      <c r="N308" s="115"/>
      <c r="O308" s="115"/>
      <c r="P308" s="115"/>
      <c r="Q308" s="30"/>
      <c r="R308" s="30"/>
      <c r="S308" s="30"/>
      <c r="T308" s="115"/>
      <c r="U308" s="115"/>
      <c r="V308" s="115"/>
      <c r="W308" s="115"/>
    </row>
    <row r="309" spans="1:23" ht="13.2" customHeight="1">
      <c r="A309" s="310"/>
      <c r="B309" s="319">
        <v>299</v>
      </c>
      <c r="C309" s="115"/>
      <c r="D309" s="27"/>
      <c r="E309" s="115"/>
      <c r="F309" s="115"/>
      <c r="G309" s="318"/>
      <c r="H309" s="318"/>
      <c r="I309" s="115"/>
      <c r="J309" s="115"/>
      <c r="K309" s="115"/>
      <c r="L309" s="115"/>
      <c r="M309" s="115"/>
      <c r="N309" s="115"/>
      <c r="O309" s="30"/>
      <c r="P309" s="30"/>
      <c r="Q309" s="115"/>
      <c r="R309" s="115"/>
      <c r="S309" s="115"/>
      <c r="T309" s="115"/>
      <c r="U309" s="115"/>
      <c r="V309" s="115"/>
      <c r="W309" s="115"/>
    </row>
    <row r="310" spans="1:23" ht="13.2" customHeight="1">
      <c r="A310" s="310"/>
      <c r="B310" s="319">
        <v>300</v>
      </c>
      <c r="C310" s="115"/>
      <c r="D310" s="27"/>
      <c r="E310" s="115"/>
      <c r="F310" s="115"/>
      <c r="G310" s="318"/>
      <c r="H310" s="318"/>
      <c r="I310" s="115"/>
      <c r="J310" s="115"/>
      <c r="K310" s="115"/>
      <c r="L310" s="115"/>
      <c r="M310" s="115"/>
      <c r="N310" s="115"/>
      <c r="O310" s="30"/>
      <c r="P310" s="30"/>
      <c r="Q310" s="115"/>
      <c r="R310" s="115"/>
      <c r="S310" s="115"/>
      <c r="T310" s="115"/>
      <c r="U310" s="115"/>
      <c r="V310" s="115"/>
      <c r="W310" s="115"/>
    </row>
    <row r="311" spans="1:23" ht="13.2" customHeight="1">
      <c r="A311" s="310"/>
      <c r="B311" s="319">
        <v>301</v>
      </c>
      <c r="C311" s="115"/>
      <c r="D311" s="27"/>
      <c r="E311" s="115"/>
      <c r="F311" s="115"/>
      <c r="G311" s="318"/>
      <c r="H311" s="318"/>
      <c r="I311" s="115"/>
      <c r="J311" s="115"/>
      <c r="K311" s="115"/>
      <c r="L311" s="115"/>
      <c r="M311" s="115"/>
      <c r="N311" s="115"/>
      <c r="O311" s="30"/>
      <c r="P311" s="30"/>
      <c r="Q311" s="115"/>
      <c r="R311" s="115"/>
      <c r="S311" s="115"/>
      <c r="T311" s="115"/>
      <c r="U311" s="115"/>
      <c r="V311" s="115"/>
      <c r="W311" s="115"/>
    </row>
    <row r="312" spans="1:23" ht="13.2" customHeight="1">
      <c r="A312" s="310"/>
      <c r="B312" s="319">
        <v>302</v>
      </c>
      <c r="C312" s="115"/>
      <c r="D312" s="27"/>
      <c r="E312" s="115"/>
      <c r="F312" s="115"/>
      <c r="G312" s="318"/>
      <c r="H312" s="318"/>
      <c r="I312" s="115"/>
      <c r="J312" s="115"/>
      <c r="K312" s="115"/>
      <c r="L312" s="115"/>
      <c r="M312" s="115"/>
      <c r="N312" s="115"/>
      <c r="O312" s="30"/>
      <c r="P312" s="30"/>
      <c r="Q312" s="115"/>
      <c r="R312" s="115"/>
      <c r="S312" s="115"/>
      <c r="T312" s="115"/>
      <c r="U312" s="115"/>
      <c r="V312" s="115"/>
      <c r="W312" s="115"/>
    </row>
    <row r="313" spans="1:23" ht="13.2" customHeight="1">
      <c r="A313" s="310"/>
      <c r="B313" s="319">
        <v>303</v>
      </c>
      <c r="C313" s="115"/>
      <c r="D313" s="27"/>
      <c r="E313" s="115"/>
      <c r="F313" s="115"/>
      <c r="G313" s="318"/>
      <c r="H313" s="318"/>
      <c r="I313" s="115"/>
      <c r="J313" s="115"/>
      <c r="K313" s="115"/>
      <c r="L313" s="115"/>
      <c r="M313" s="115"/>
      <c r="N313" s="115"/>
      <c r="O313" s="115"/>
      <c r="P313" s="115"/>
      <c r="Q313" s="30"/>
      <c r="R313" s="30"/>
      <c r="S313" s="30"/>
      <c r="T313" s="115"/>
      <c r="U313" s="115"/>
      <c r="V313" s="115"/>
      <c r="W313" s="115"/>
    </row>
    <row r="314" spans="1:23" ht="13.2" customHeight="1">
      <c r="A314" s="310"/>
      <c r="B314" s="319">
        <v>304</v>
      </c>
      <c r="C314" s="115"/>
      <c r="D314" s="27"/>
      <c r="E314" s="115"/>
      <c r="F314" s="115"/>
      <c r="G314" s="318"/>
      <c r="H314" s="318"/>
      <c r="I314" s="115"/>
      <c r="J314" s="115"/>
      <c r="K314" s="115"/>
      <c r="L314" s="115"/>
      <c r="M314" s="115"/>
      <c r="N314" s="115"/>
      <c r="O314" s="30"/>
      <c r="P314" s="30"/>
      <c r="Q314" s="115"/>
      <c r="R314" s="115"/>
      <c r="S314" s="115"/>
      <c r="T314" s="115"/>
      <c r="U314" s="115"/>
      <c r="V314" s="115"/>
      <c r="W314" s="115"/>
    </row>
    <row r="315" spans="1:23" ht="13.2" customHeight="1">
      <c r="A315" s="310"/>
      <c r="B315" s="319">
        <v>305</v>
      </c>
      <c r="C315" s="115"/>
      <c r="D315" s="27"/>
      <c r="E315" s="115"/>
      <c r="F315" s="115"/>
      <c r="G315" s="318"/>
      <c r="H315" s="318"/>
      <c r="I315" s="115"/>
      <c r="J315" s="115"/>
      <c r="K315" s="115"/>
      <c r="L315" s="115"/>
      <c r="M315" s="115"/>
      <c r="N315" s="115"/>
      <c r="O315" s="30"/>
      <c r="P315" s="30"/>
      <c r="Q315" s="115"/>
      <c r="R315" s="115"/>
      <c r="S315" s="115"/>
      <c r="T315" s="115"/>
      <c r="U315" s="115"/>
      <c r="V315" s="115"/>
      <c r="W315" s="115"/>
    </row>
    <row r="316" spans="1:23" ht="13.2" customHeight="1">
      <c r="A316" s="310"/>
      <c r="B316" s="319">
        <v>306</v>
      </c>
      <c r="C316" s="115"/>
      <c r="D316" s="27"/>
      <c r="E316" s="115"/>
      <c r="F316" s="115"/>
      <c r="G316" s="318"/>
      <c r="H316" s="318"/>
      <c r="I316" s="115"/>
      <c r="J316" s="115"/>
      <c r="K316" s="115"/>
      <c r="L316" s="115"/>
      <c r="M316" s="115"/>
      <c r="N316" s="115"/>
      <c r="O316" s="30"/>
      <c r="P316" s="30"/>
      <c r="Q316" s="115"/>
      <c r="R316" s="115"/>
      <c r="S316" s="115"/>
      <c r="T316" s="115"/>
      <c r="U316" s="115"/>
      <c r="V316" s="115"/>
      <c r="W316" s="115"/>
    </row>
    <row r="317" spans="1:23" ht="13.2" customHeight="1">
      <c r="A317" s="310"/>
      <c r="B317" s="319">
        <v>307</v>
      </c>
      <c r="C317" s="115"/>
      <c r="D317" s="27"/>
      <c r="E317" s="115"/>
      <c r="F317" s="115"/>
      <c r="G317" s="318"/>
      <c r="H317" s="318"/>
      <c r="I317" s="115"/>
      <c r="J317" s="115"/>
      <c r="K317" s="115"/>
      <c r="L317" s="115"/>
      <c r="M317" s="115"/>
      <c r="N317" s="115"/>
      <c r="O317" s="115"/>
      <c r="P317" s="115"/>
      <c r="Q317" s="115"/>
      <c r="R317" s="115"/>
      <c r="S317" s="115"/>
      <c r="T317" s="115"/>
      <c r="U317" s="115"/>
      <c r="V317" s="115"/>
      <c r="W317" s="115"/>
    </row>
    <row r="318" spans="1:23" ht="13.2" customHeight="1">
      <c r="A318" s="310"/>
      <c r="B318" s="319">
        <v>308</v>
      </c>
      <c r="C318" s="115"/>
      <c r="D318" s="27"/>
      <c r="E318" s="115"/>
      <c r="F318" s="115"/>
      <c r="G318" s="318"/>
      <c r="H318" s="318"/>
      <c r="I318" s="115"/>
      <c r="J318" s="115"/>
      <c r="K318" s="115"/>
      <c r="L318" s="115"/>
      <c r="M318" s="115"/>
      <c r="N318" s="115"/>
      <c r="O318" s="30"/>
      <c r="P318" s="30"/>
      <c r="Q318" s="115"/>
      <c r="R318" s="115"/>
      <c r="S318" s="115"/>
      <c r="T318" s="115"/>
      <c r="U318" s="115"/>
      <c r="V318" s="115"/>
      <c r="W318" s="115"/>
    </row>
    <row r="319" spans="1:23" ht="13.2" customHeight="1">
      <c r="A319" s="310"/>
      <c r="B319" s="319">
        <v>309</v>
      </c>
      <c r="C319" s="115"/>
      <c r="D319" s="27"/>
      <c r="E319" s="115"/>
      <c r="F319" s="115"/>
      <c r="G319" s="318"/>
      <c r="H319" s="318"/>
      <c r="I319" s="115"/>
      <c r="J319" s="115"/>
      <c r="K319" s="115"/>
      <c r="L319" s="115"/>
      <c r="M319" s="115"/>
      <c r="N319" s="115"/>
      <c r="O319" s="30"/>
      <c r="P319" s="30"/>
      <c r="Q319" s="115"/>
      <c r="R319" s="115"/>
      <c r="S319" s="115"/>
      <c r="T319" s="115"/>
      <c r="U319" s="115"/>
      <c r="V319" s="115"/>
      <c r="W319" s="115"/>
    </row>
    <row r="320" spans="1:23" ht="13.2" customHeight="1">
      <c r="A320" s="310"/>
      <c r="B320" s="319">
        <v>310</v>
      </c>
      <c r="C320" s="115"/>
      <c r="D320" s="27"/>
      <c r="E320" s="115"/>
      <c r="F320" s="115"/>
      <c r="G320" s="318"/>
      <c r="H320" s="318"/>
      <c r="I320" s="115"/>
      <c r="J320" s="115"/>
      <c r="K320" s="115"/>
      <c r="L320" s="115"/>
      <c r="M320" s="115"/>
      <c r="N320" s="115"/>
      <c r="O320" s="115"/>
      <c r="P320" s="115"/>
      <c r="Q320" s="115"/>
      <c r="R320" s="115"/>
      <c r="S320" s="115"/>
      <c r="T320" s="115"/>
      <c r="U320" s="115"/>
      <c r="V320" s="115"/>
      <c r="W320" s="115"/>
    </row>
    <row r="321" spans="1:23" ht="13.2" customHeight="1">
      <c r="A321" s="310"/>
      <c r="B321" s="319">
        <v>311</v>
      </c>
      <c r="C321" s="115"/>
      <c r="D321" s="27"/>
      <c r="E321" s="115"/>
      <c r="F321" s="115"/>
      <c r="G321" s="318"/>
      <c r="H321" s="318"/>
      <c r="I321" s="115"/>
      <c r="J321" s="115"/>
      <c r="K321" s="115"/>
      <c r="L321" s="115"/>
      <c r="M321" s="115"/>
      <c r="N321" s="115"/>
      <c r="O321" s="30"/>
      <c r="P321" s="30"/>
      <c r="Q321" s="115"/>
      <c r="R321" s="115"/>
      <c r="S321" s="115"/>
      <c r="T321" s="115"/>
      <c r="U321" s="115"/>
      <c r="V321" s="115"/>
      <c r="W321" s="115"/>
    </row>
    <row r="322" spans="1:23" ht="13.2" customHeight="1">
      <c r="A322" s="310"/>
      <c r="B322" s="319">
        <v>312</v>
      </c>
      <c r="C322" s="115"/>
      <c r="D322" s="27"/>
      <c r="E322" s="115"/>
      <c r="F322" s="115"/>
      <c r="G322" s="318"/>
      <c r="H322" s="318"/>
      <c r="I322" s="115"/>
      <c r="J322" s="115"/>
      <c r="K322" s="115"/>
      <c r="L322" s="115"/>
      <c r="M322" s="115"/>
      <c r="N322" s="115"/>
      <c r="O322" s="30"/>
      <c r="P322" s="30"/>
      <c r="Q322" s="115"/>
      <c r="R322" s="115"/>
      <c r="S322" s="115"/>
      <c r="T322" s="115"/>
      <c r="U322" s="115"/>
      <c r="V322" s="115"/>
      <c r="W322" s="115"/>
    </row>
    <row r="323" spans="1:23" ht="13.2" customHeight="1">
      <c r="A323" s="310"/>
      <c r="B323" s="319">
        <v>313</v>
      </c>
      <c r="C323" s="115"/>
      <c r="D323" s="27"/>
      <c r="E323" s="115"/>
      <c r="F323" s="115"/>
      <c r="G323" s="318"/>
      <c r="H323" s="318"/>
      <c r="I323" s="115"/>
      <c r="J323" s="115"/>
      <c r="K323" s="115"/>
      <c r="L323" s="115"/>
      <c r="M323" s="115"/>
      <c r="N323" s="115"/>
      <c r="O323" s="115"/>
      <c r="P323" s="115"/>
      <c r="Q323" s="30"/>
      <c r="R323" s="115"/>
      <c r="S323" s="115"/>
      <c r="T323" s="115"/>
      <c r="U323" s="115"/>
      <c r="V323" s="115"/>
      <c r="W323" s="115"/>
    </row>
    <row r="324" spans="1:23" ht="13.2" customHeight="1">
      <c r="A324" s="310"/>
      <c r="B324" s="319">
        <v>314</v>
      </c>
      <c r="C324" s="115"/>
      <c r="D324" s="27"/>
      <c r="E324" s="115"/>
      <c r="F324" s="115"/>
      <c r="G324" s="318"/>
      <c r="H324" s="318"/>
      <c r="I324" s="115"/>
      <c r="J324" s="115"/>
      <c r="K324" s="115"/>
      <c r="L324" s="115"/>
      <c r="M324" s="115"/>
      <c r="N324" s="115"/>
      <c r="O324" s="30"/>
      <c r="P324" s="30"/>
      <c r="Q324" s="30"/>
      <c r="R324" s="30"/>
      <c r="S324" s="115"/>
      <c r="T324" s="30"/>
      <c r="U324" s="30"/>
      <c r="V324" s="115"/>
      <c r="W324" s="115"/>
    </row>
    <row r="325" spans="1:23" ht="13.2" customHeight="1">
      <c r="A325" s="310"/>
      <c r="B325" s="319">
        <v>315</v>
      </c>
      <c r="C325" s="115"/>
      <c r="D325" s="27"/>
      <c r="E325" s="115"/>
      <c r="F325" s="115"/>
      <c r="G325" s="318"/>
      <c r="H325" s="318"/>
      <c r="I325" s="115"/>
      <c r="J325" s="115"/>
      <c r="K325" s="115"/>
      <c r="L325" s="115"/>
      <c r="M325" s="115"/>
      <c r="N325" s="115"/>
      <c r="O325" s="30"/>
      <c r="P325" s="30"/>
      <c r="Q325" s="115"/>
      <c r="R325" s="115"/>
      <c r="S325" s="115"/>
      <c r="T325" s="115"/>
      <c r="U325" s="115"/>
      <c r="V325" s="115"/>
      <c r="W325" s="115"/>
    </row>
    <row r="326" spans="1:23" ht="13.2" customHeight="1">
      <c r="A326" s="310"/>
      <c r="B326" s="319">
        <v>316</v>
      </c>
      <c r="C326" s="115"/>
      <c r="D326" s="27"/>
      <c r="E326" s="115"/>
      <c r="F326" s="115"/>
      <c r="G326" s="318"/>
      <c r="H326" s="318"/>
      <c r="I326" s="115"/>
      <c r="J326" s="115"/>
      <c r="K326" s="115"/>
      <c r="L326" s="115"/>
      <c r="M326" s="115"/>
      <c r="N326" s="115"/>
      <c r="O326" s="30"/>
      <c r="P326" s="30"/>
      <c r="Q326" s="30"/>
      <c r="R326" s="30"/>
      <c r="S326" s="30"/>
      <c r="T326" s="115"/>
      <c r="U326" s="115"/>
      <c r="V326" s="115"/>
      <c r="W326" s="115"/>
    </row>
    <row r="327" spans="1:23" ht="13.2" customHeight="1">
      <c r="A327" s="310"/>
      <c r="B327" s="319">
        <v>317</v>
      </c>
      <c r="C327" s="115"/>
      <c r="D327" s="27"/>
      <c r="E327" s="115"/>
      <c r="F327" s="115"/>
      <c r="G327" s="318"/>
      <c r="H327" s="318"/>
      <c r="I327" s="115"/>
      <c r="J327" s="115"/>
      <c r="K327" s="115"/>
      <c r="L327" s="115"/>
      <c r="M327" s="115"/>
      <c r="N327" s="115"/>
      <c r="O327" s="30"/>
      <c r="P327" s="30"/>
      <c r="Q327" s="115"/>
      <c r="R327" s="115"/>
      <c r="S327" s="115"/>
      <c r="T327" s="115"/>
      <c r="U327" s="115"/>
      <c r="V327" s="115"/>
      <c r="W327" s="115"/>
    </row>
    <row r="328" spans="1:23" ht="13.2" customHeight="1">
      <c r="A328" s="310"/>
      <c r="B328" s="319">
        <v>318</v>
      </c>
      <c r="C328" s="115"/>
      <c r="D328" s="27"/>
      <c r="E328" s="115"/>
      <c r="F328" s="115"/>
      <c r="G328" s="318"/>
      <c r="H328" s="318"/>
      <c r="I328" s="115"/>
      <c r="J328" s="115"/>
      <c r="K328" s="115"/>
      <c r="L328" s="115"/>
      <c r="M328" s="115"/>
      <c r="N328" s="115"/>
      <c r="O328" s="30"/>
      <c r="P328" s="30"/>
      <c r="Q328" s="115"/>
      <c r="R328" s="115"/>
      <c r="S328" s="115"/>
      <c r="T328" s="115"/>
      <c r="U328" s="115"/>
      <c r="V328" s="115"/>
      <c r="W328" s="115"/>
    </row>
    <row r="329" spans="1:23" ht="13.2" customHeight="1">
      <c r="A329" s="310"/>
      <c r="B329" s="319">
        <v>319</v>
      </c>
      <c r="C329" s="115"/>
      <c r="D329" s="27"/>
      <c r="E329" s="115"/>
      <c r="F329" s="115"/>
      <c r="G329" s="318"/>
      <c r="H329" s="318"/>
      <c r="I329" s="115"/>
      <c r="J329" s="115"/>
      <c r="K329" s="115"/>
      <c r="L329" s="115"/>
      <c r="M329" s="115"/>
      <c r="N329" s="115"/>
      <c r="O329" s="30"/>
      <c r="P329" s="30"/>
      <c r="Q329" s="115"/>
      <c r="R329" s="115"/>
      <c r="S329" s="115"/>
      <c r="T329" s="115"/>
      <c r="U329" s="115"/>
      <c r="V329" s="115"/>
      <c r="W329" s="115"/>
    </row>
    <row r="330" spans="1:23" ht="13.2" customHeight="1">
      <c r="A330" s="310"/>
      <c r="B330" s="319">
        <v>320</v>
      </c>
      <c r="C330" s="115"/>
      <c r="D330" s="27"/>
      <c r="E330" s="115"/>
      <c r="F330" s="115"/>
      <c r="G330" s="318"/>
      <c r="H330" s="318"/>
      <c r="I330" s="115"/>
      <c r="J330" s="115"/>
      <c r="K330" s="115"/>
      <c r="L330" s="115"/>
      <c r="M330" s="115"/>
      <c r="N330" s="115"/>
      <c r="O330" s="30"/>
      <c r="P330" s="30"/>
      <c r="Q330" s="115"/>
      <c r="R330" s="115"/>
      <c r="S330" s="115"/>
      <c r="T330" s="115"/>
      <c r="U330" s="115"/>
      <c r="V330" s="115"/>
      <c r="W330" s="115"/>
    </row>
    <row r="331" spans="1:23" ht="13.2" customHeight="1">
      <c r="A331" s="310"/>
      <c r="B331" s="319">
        <v>321</v>
      </c>
      <c r="C331" s="115"/>
      <c r="D331" s="27"/>
      <c r="E331" s="115"/>
      <c r="F331" s="115"/>
      <c r="G331" s="318"/>
      <c r="H331" s="318"/>
      <c r="I331" s="115"/>
      <c r="J331" s="115"/>
      <c r="K331" s="115"/>
      <c r="L331" s="115"/>
      <c r="M331" s="115"/>
      <c r="N331" s="115"/>
      <c r="O331" s="30"/>
      <c r="P331" s="30"/>
      <c r="Q331" s="115"/>
      <c r="R331" s="115"/>
      <c r="S331" s="115"/>
      <c r="T331" s="115"/>
      <c r="U331" s="115"/>
      <c r="V331" s="115"/>
      <c r="W331" s="115"/>
    </row>
    <row r="332" spans="1:23" ht="13.2" customHeight="1">
      <c r="A332" s="310"/>
      <c r="B332" s="319">
        <v>322</v>
      </c>
      <c r="C332" s="115"/>
      <c r="D332" s="27"/>
      <c r="E332" s="115"/>
      <c r="F332" s="115"/>
      <c r="G332" s="318"/>
      <c r="H332" s="318"/>
      <c r="I332" s="115"/>
      <c r="J332" s="115"/>
      <c r="K332" s="115"/>
      <c r="L332" s="115"/>
      <c r="M332" s="115"/>
      <c r="N332" s="115"/>
      <c r="O332" s="30"/>
      <c r="P332" s="30"/>
      <c r="Q332" s="115"/>
      <c r="R332" s="115"/>
      <c r="S332" s="115"/>
      <c r="T332" s="115"/>
      <c r="U332" s="115"/>
      <c r="V332" s="115"/>
      <c r="W332" s="115"/>
    </row>
    <row r="333" spans="1:23" ht="13.2" customHeight="1">
      <c r="A333" s="310"/>
      <c r="B333" s="319">
        <v>323</v>
      </c>
      <c r="C333" s="115"/>
      <c r="D333" s="27"/>
      <c r="E333" s="115"/>
      <c r="F333" s="115"/>
      <c r="G333" s="318"/>
      <c r="H333" s="318"/>
      <c r="I333" s="115"/>
      <c r="J333" s="115"/>
      <c r="K333" s="115"/>
      <c r="L333" s="115"/>
      <c r="M333" s="115"/>
      <c r="N333" s="115"/>
      <c r="O333" s="30"/>
      <c r="P333" s="30"/>
      <c r="Q333" s="115"/>
      <c r="R333" s="115"/>
      <c r="S333" s="115"/>
      <c r="T333" s="115"/>
      <c r="U333" s="115"/>
      <c r="V333" s="115"/>
      <c r="W333" s="115"/>
    </row>
    <row r="334" spans="1:23" ht="13.2" customHeight="1">
      <c r="A334" s="310"/>
      <c r="B334" s="319">
        <v>324</v>
      </c>
      <c r="C334" s="115"/>
      <c r="D334" s="27"/>
      <c r="E334" s="115"/>
      <c r="F334" s="115"/>
      <c r="G334" s="318"/>
      <c r="H334" s="318"/>
      <c r="I334" s="115"/>
      <c r="J334" s="115"/>
      <c r="K334" s="115"/>
      <c r="L334" s="115"/>
      <c r="M334" s="115"/>
      <c r="N334" s="115"/>
      <c r="O334" s="30"/>
      <c r="P334" s="30"/>
      <c r="Q334" s="30"/>
      <c r="R334" s="30"/>
      <c r="S334" s="30"/>
      <c r="T334" s="115"/>
      <c r="U334" s="115"/>
      <c r="V334" s="115"/>
      <c r="W334" s="115"/>
    </row>
    <row r="335" spans="1:23" ht="13.2" customHeight="1">
      <c r="A335" s="310"/>
      <c r="B335" s="319">
        <v>325</v>
      </c>
      <c r="C335" s="115"/>
      <c r="D335" s="27"/>
      <c r="E335" s="115"/>
      <c r="F335" s="115"/>
      <c r="G335" s="318"/>
      <c r="H335" s="318"/>
      <c r="I335" s="115"/>
      <c r="J335" s="115"/>
      <c r="K335" s="115"/>
      <c r="L335" s="115"/>
      <c r="M335" s="115"/>
      <c r="N335" s="115"/>
      <c r="O335" s="30"/>
      <c r="P335" s="30"/>
      <c r="Q335" s="115"/>
      <c r="R335" s="115"/>
      <c r="S335" s="115"/>
      <c r="T335" s="115"/>
      <c r="U335" s="115"/>
      <c r="V335" s="115"/>
      <c r="W335" s="115"/>
    </row>
    <row r="336" spans="1:23" ht="13.2" customHeight="1">
      <c r="A336" s="310"/>
      <c r="B336" s="319">
        <v>326</v>
      </c>
      <c r="C336" s="115"/>
      <c r="D336" s="27"/>
      <c r="E336" s="115"/>
      <c r="F336" s="115"/>
      <c r="G336" s="318"/>
      <c r="H336" s="318"/>
      <c r="I336" s="115"/>
      <c r="J336" s="115"/>
      <c r="K336" s="115"/>
      <c r="L336" s="115"/>
      <c r="M336" s="115"/>
      <c r="N336" s="115"/>
      <c r="O336" s="30"/>
      <c r="P336" s="30"/>
      <c r="Q336" s="115"/>
      <c r="R336" s="115"/>
      <c r="S336" s="115"/>
      <c r="T336" s="115"/>
      <c r="U336" s="115"/>
      <c r="V336" s="115"/>
      <c r="W336" s="115"/>
    </row>
    <row r="337" spans="1:23" ht="13.2" customHeight="1">
      <c r="A337" s="310"/>
      <c r="B337" s="319">
        <v>327</v>
      </c>
      <c r="C337" s="115"/>
      <c r="D337" s="27"/>
      <c r="E337" s="115"/>
      <c r="F337" s="115"/>
      <c r="G337" s="318"/>
      <c r="H337" s="318"/>
      <c r="I337" s="115"/>
      <c r="J337" s="115"/>
      <c r="K337" s="115"/>
      <c r="L337" s="115"/>
      <c r="M337" s="115"/>
      <c r="N337" s="115"/>
      <c r="O337" s="30"/>
      <c r="P337" s="30"/>
      <c r="Q337" s="115"/>
      <c r="R337" s="115"/>
      <c r="S337" s="115"/>
      <c r="T337" s="115"/>
      <c r="U337" s="115"/>
      <c r="V337" s="115"/>
      <c r="W337" s="115"/>
    </row>
    <row r="338" spans="1:23" ht="13.2" customHeight="1">
      <c r="A338" s="310"/>
      <c r="B338" s="319">
        <v>328</v>
      </c>
      <c r="C338" s="115"/>
      <c r="D338" s="27"/>
      <c r="E338" s="115"/>
      <c r="F338" s="115"/>
      <c r="G338" s="318"/>
      <c r="H338" s="318"/>
      <c r="I338" s="115"/>
      <c r="J338" s="115"/>
      <c r="K338" s="115"/>
      <c r="L338" s="115"/>
      <c r="M338" s="115"/>
      <c r="N338" s="115"/>
      <c r="O338" s="30"/>
      <c r="P338" s="30"/>
      <c r="Q338" s="115"/>
      <c r="R338" s="115"/>
      <c r="S338" s="115"/>
      <c r="T338" s="115"/>
      <c r="U338" s="115"/>
      <c r="V338" s="115"/>
      <c r="W338" s="115"/>
    </row>
    <row r="339" spans="1:23" ht="13.2" customHeight="1">
      <c r="A339" s="310"/>
      <c r="B339" s="319">
        <v>329</v>
      </c>
      <c r="C339" s="115"/>
      <c r="D339" s="27"/>
      <c r="E339" s="115"/>
      <c r="F339" s="115"/>
      <c r="G339" s="318"/>
      <c r="H339" s="318"/>
      <c r="I339" s="115"/>
      <c r="J339" s="115"/>
      <c r="K339" s="115"/>
      <c r="L339" s="115"/>
      <c r="M339" s="115"/>
      <c r="N339" s="115"/>
      <c r="O339" s="30"/>
      <c r="P339" s="30"/>
      <c r="Q339" s="115"/>
      <c r="R339" s="115"/>
      <c r="S339" s="115"/>
      <c r="T339" s="115"/>
      <c r="U339" s="115"/>
      <c r="V339" s="115"/>
      <c r="W339" s="115"/>
    </row>
    <row r="340" spans="1:23" ht="13.2" customHeight="1">
      <c r="A340" s="310"/>
      <c r="B340" s="319">
        <v>330</v>
      </c>
      <c r="C340" s="115"/>
      <c r="D340" s="27"/>
      <c r="E340" s="115"/>
      <c r="F340" s="115"/>
      <c r="G340" s="318"/>
      <c r="H340" s="318"/>
      <c r="I340" s="115"/>
      <c r="J340" s="115"/>
      <c r="K340" s="115"/>
      <c r="L340" s="115"/>
      <c r="M340" s="115"/>
      <c r="N340" s="115"/>
      <c r="O340" s="30"/>
      <c r="P340" s="30"/>
      <c r="Q340" s="115"/>
      <c r="R340" s="115"/>
      <c r="S340" s="115"/>
      <c r="T340" s="115"/>
      <c r="U340" s="115"/>
      <c r="V340" s="115"/>
      <c r="W340" s="115"/>
    </row>
    <row r="341" spans="1:23" ht="13.2" customHeight="1">
      <c r="A341" s="310"/>
      <c r="B341" s="319">
        <v>331</v>
      </c>
      <c r="C341" s="115"/>
      <c r="D341" s="27"/>
      <c r="E341" s="115"/>
      <c r="F341" s="115"/>
      <c r="G341" s="318"/>
      <c r="H341" s="318"/>
      <c r="I341" s="115"/>
      <c r="J341" s="115"/>
      <c r="K341" s="115"/>
      <c r="L341" s="115"/>
      <c r="M341" s="115"/>
      <c r="N341" s="115"/>
      <c r="O341" s="30"/>
      <c r="P341" s="30"/>
      <c r="Q341" s="115"/>
      <c r="R341" s="115"/>
      <c r="S341" s="115"/>
      <c r="T341" s="115"/>
      <c r="U341" s="115"/>
      <c r="V341" s="115"/>
      <c r="W341" s="115"/>
    </row>
    <row r="342" spans="1:23" ht="13.2" customHeight="1">
      <c r="A342" s="310"/>
      <c r="B342" s="319">
        <v>332</v>
      </c>
      <c r="C342" s="115"/>
      <c r="D342" s="27"/>
      <c r="E342" s="115"/>
      <c r="F342" s="115"/>
      <c r="G342" s="318"/>
      <c r="H342" s="318"/>
      <c r="I342" s="115"/>
      <c r="J342" s="115"/>
      <c r="K342" s="115"/>
      <c r="L342" s="115"/>
      <c r="M342" s="115"/>
      <c r="N342" s="115"/>
      <c r="O342" s="30"/>
      <c r="P342" s="30"/>
      <c r="Q342" s="115"/>
      <c r="R342" s="115"/>
      <c r="S342" s="115"/>
      <c r="T342" s="115"/>
      <c r="U342" s="115"/>
      <c r="V342" s="115"/>
      <c r="W342" s="115"/>
    </row>
    <row r="343" spans="1:23" ht="13.2" customHeight="1">
      <c r="A343" s="310"/>
      <c r="B343" s="319">
        <v>333</v>
      </c>
      <c r="C343" s="115"/>
      <c r="D343" s="27"/>
      <c r="E343" s="115"/>
      <c r="F343" s="115"/>
      <c r="G343" s="318"/>
      <c r="H343" s="318"/>
      <c r="I343" s="115"/>
      <c r="J343" s="115"/>
      <c r="K343" s="115"/>
      <c r="L343" s="115"/>
      <c r="M343" s="115"/>
      <c r="N343" s="115"/>
      <c r="O343" s="30"/>
      <c r="P343" s="30"/>
      <c r="Q343" s="115"/>
      <c r="R343" s="115"/>
      <c r="S343" s="115"/>
      <c r="T343" s="115"/>
      <c r="U343" s="115"/>
      <c r="V343" s="115"/>
      <c r="W343" s="115"/>
    </row>
    <row r="344" spans="1:23" ht="13.2" customHeight="1">
      <c r="A344" s="310"/>
      <c r="B344" s="319">
        <v>334</v>
      </c>
      <c r="C344" s="115"/>
      <c r="D344" s="27"/>
      <c r="E344" s="115"/>
      <c r="F344" s="115"/>
      <c r="G344" s="318"/>
      <c r="H344" s="318"/>
      <c r="I344" s="115"/>
      <c r="J344" s="115"/>
      <c r="K344" s="115"/>
      <c r="L344" s="115"/>
      <c r="M344" s="115"/>
      <c r="N344" s="115"/>
      <c r="O344" s="30"/>
      <c r="P344" s="30"/>
      <c r="Q344" s="115"/>
      <c r="R344" s="115"/>
      <c r="S344" s="115"/>
      <c r="T344" s="115"/>
      <c r="U344" s="115"/>
      <c r="V344" s="115"/>
      <c r="W344" s="115"/>
    </row>
    <row r="345" spans="1:23" ht="13.2" customHeight="1">
      <c r="A345" s="310"/>
      <c r="B345" s="319">
        <v>335</v>
      </c>
      <c r="C345" s="115"/>
      <c r="D345" s="27"/>
      <c r="E345" s="115"/>
      <c r="F345" s="115"/>
      <c r="G345" s="318"/>
      <c r="H345" s="318"/>
      <c r="I345" s="115"/>
      <c r="J345" s="115"/>
      <c r="K345" s="115"/>
      <c r="L345" s="115"/>
      <c r="M345" s="115"/>
      <c r="N345" s="115"/>
      <c r="O345" s="30"/>
      <c r="P345" s="30"/>
      <c r="Q345" s="115"/>
      <c r="R345" s="115"/>
      <c r="S345" s="115"/>
      <c r="T345" s="115"/>
      <c r="U345" s="115"/>
      <c r="V345" s="115"/>
      <c r="W345" s="115"/>
    </row>
    <row r="346" spans="1:23" ht="13.2" customHeight="1">
      <c r="A346" s="310"/>
      <c r="B346" s="319">
        <v>336</v>
      </c>
      <c r="C346" s="115"/>
      <c r="D346" s="27"/>
      <c r="E346" s="115"/>
      <c r="F346" s="115"/>
      <c r="G346" s="318"/>
      <c r="H346" s="318"/>
      <c r="I346" s="115"/>
      <c r="J346" s="115"/>
      <c r="K346" s="115"/>
      <c r="L346" s="115"/>
      <c r="M346" s="115"/>
      <c r="N346" s="115"/>
      <c r="O346" s="115"/>
      <c r="P346" s="115"/>
      <c r="Q346" s="30"/>
      <c r="R346" s="115"/>
      <c r="S346" s="115"/>
      <c r="T346" s="115"/>
      <c r="U346" s="115"/>
      <c r="V346" s="115"/>
      <c r="W346" s="115"/>
    </row>
    <row r="347" spans="1:23" ht="13.2" customHeight="1">
      <c r="A347" s="310"/>
      <c r="B347" s="319">
        <v>337</v>
      </c>
      <c r="C347" s="115"/>
      <c r="D347" s="27"/>
      <c r="E347" s="115"/>
      <c r="F347" s="115"/>
      <c r="G347" s="318"/>
      <c r="H347" s="318"/>
      <c r="I347" s="115"/>
      <c r="J347" s="115"/>
      <c r="K347" s="115"/>
      <c r="L347" s="115"/>
      <c r="M347" s="115"/>
      <c r="N347" s="115"/>
      <c r="O347" s="30"/>
      <c r="P347" s="30"/>
      <c r="Q347" s="115"/>
      <c r="R347" s="115"/>
      <c r="S347" s="115"/>
      <c r="T347" s="115"/>
      <c r="U347" s="115"/>
      <c r="V347" s="115"/>
      <c r="W347" s="115"/>
    </row>
    <row r="348" spans="1:23" ht="13.2" customHeight="1">
      <c r="A348" s="310"/>
      <c r="B348" s="319">
        <v>338</v>
      </c>
      <c r="C348" s="115"/>
      <c r="D348" s="27"/>
      <c r="E348" s="115"/>
      <c r="F348" s="115"/>
      <c r="G348" s="318"/>
      <c r="H348" s="318"/>
      <c r="I348" s="115"/>
      <c r="J348" s="115"/>
      <c r="K348" s="115"/>
      <c r="L348" s="115"/>
      <c r="M348" s="115"/>
      <c r="N348" s="115"/>
      <c r="O348" s="30"/>
      <c r="P348" s="30"/>
      <c r="Q348" s="30"/>
      <c r="R348" s="30"/>
      <c r="S348" s="30"/>
      <c r="T348" s="30"/>
      <c r="U348" s="30"/>
      <c r="V348" s="115"/>
      <c r="W348" s="115"/>
    </row>
    <row r="349" spans="1:23" ht="13.2" customHeight="1">
      <c r="A349" s="310"/>
      <c r="B349" s="319">
        <v>339</v>
      </c>
      <c r="C349" s="115"/>
      <c r="D349" s="27"/>
      <c r="E349" s="115"/>
      <c r="F349" s="115"/>
      <c r="G349" s="318"/>
      <c r="H349" s="318"/>
      <c r="I349" s="115"/>
      <c r="J349" s="115"/>
      <c r="K349" s="115"/>
      <c r="L349" s="115"/>
      <c r="M349" s="115"/>
      <c r="N349" s="115"/>
      <c r="O349" s="30"/>
      <c r="P349" s="30"/>
      <c r="Q349" s="115"/>
      <c r="R349" s="115"/>
      <c r="S349" s="115"/>
      <c r="T349" s="115"/>
      <c r="U349" s="115"/>
      <c r="V349" s="115"/>
      <c r="W349" s="115"/>
    </row>
    <row r="350" spans="1:23" ht="13.2" customHeight="1">
      <c r="A350" s="310"/>
      <c r="B350" s="319">
        <v>340</v>
      </c>
      <c r="C350" s="115"/>
      <c r="D350" s="27"/>
      <c r="E350" s="115"/>
      <c r="F350" s="115"/>
      <c r="G350" s="318"/>
      <c r="H350" s="318"/>
      <c r="I350" s="115"/>
      <c r="J350" s="115"/>
      <c r="K350" s="115"/>
      <c r="L350" s="115"/>
      <c r="M350" s="115"/>
      <c r="N350" s="115"/>
      <c r="O350" s="30"/>
      <c r="P350" s="30"/>
      <c r="Q350" s="115"/>
      <c r="R350" s="115"/>
      <c r="S350" s="115"/>
      <c r="T350" s="115"/>
      <c r="U350" s="115"/>
      <c r="V350" s="115"/>
      <c r="W350" s="115"/>
    </row>
    <row r="351" spans="1:23" ht="13.2" customHeight="1">
      <c r="A351" s="310"/>
      <c r="B351" s="319">
        <v>341</v>
      </c>
      <c r="C351" s="115"/>
      <c r="D351" s="27"/>
      <c r="E351" s="115"/>
      <c r="F351" s="115"/>
      <c r="G351" s="318"/>
      <c r="H351" s="318"/>
      <c r="I351" s="115"/>
      <c r="J351" s="115"/>
      <c r="K351" s="115"/>
      <c r="L351" s="115"/>
      <c r="M351" s="115"/>
      <c r="N351" s="115"/>
      <c r="O351" s="30"/>
      <c r="P351" s="30"/>
      <c r="Q351" s="115"/>
      <c r="R351" s="115"/>
      <c r="S351" s="115"/>
      <c r="T351" s="115"/>
      <c r="U351" s="115"/>
      <c r="V351" s="115"/>
      <c r="W351" s="115"/>
    </row>
    <row r="352" spans="1:23" ht="13.2" customHeight="1">
      <c r="A352" s="310"/>
      <c r="B352" s="319">
        <v>342</v>
      </c>
      <c r="C352" s="115"/>
      <c r="D352" s="27"/>
      <c r="E352" s="115"/>
      <c r="F352" s="115"/>
      <c r="G352" s="318"/>
      <c r="H352" s="318"/>
      <c r="I352" s="115"/>
      <c r="J352" s="115"/>
      <c r="K352" s="115"/>
      <c r="L352" s="115"/>
      <c r="M352" s="115"/>
      <c r="N352" s="115"/>
      <c r="O352" s="30"/>
      <c r="P352" s="30"/>
      <c r="Q352" s="115"/>
      <c r="R352" s="115"/>
      <c r="S352" s="115"/>
      <c r="T352" s="115"/>
      <c r="U352" s="115"/>
      <c r="V352" s="115"/>
      <c r="W352" s="115"/>
    </row>
    <row r="353" spans="1:23" ht="13.2" customHeight="1">
      <c r="A353" s="310"/>
      <c r="B353" s="319">
        <v>343</v>
      </c>
      <c r="C353" s="115"/>
      <c r="D353" s="27"/>
      <c r="E353" s="115"/>
      <c r="F353" s="115"/>
      <c r="G353" s="318"/>
      <c r="H353" s="318"/>
      <c r="I353" s="115"/>
      <c r="J353" s="115"/>
      <c r="K353" s="115"/>
      <c r="L353" s="115"/>
      <c r="M353" s="115"/>
      <c r="N353" s="115"/>
      <c r="O353" s="115"/>
      <c r="P353" s="115"/>
      <c r="Q353" s="30"/>
      <c r="R353" s="115"/>
      <c r="S353" s="115"/>
      <c r="T353" s="115"/>
      <c r="U353" s="115"/>
      <c r="V353" s="115"/>
      <c r="W353" s="115"/>
    </row>
    <row r="354" spans="1:23" ht="13.2" customHeight="1">
      <c r="A354" s="310"/>
      <c r="B354" s="319">
        <v>344</v>
      </c>
      <c r="C354" s="115"/>
      <c r="D354" s="27"/>
      <c r="E354" s="115"/>
      <c r="F354" s="115"/>
      <c r="G354" s="318"/>
      <c r="H354" s="318"/>
      <c r="I354" s="115"/>
      <c r="J354" s="115"/>
      <c r="K354" s="115"/>
      <c r="L354" s="115"/>
      <c r="M354" s="115"/>
      <c r="N354" s="115"/>
      <c r="O354" s="30"/>
      <c r="P354" s="30"/>
      <c r="Q354" s="115"/>
      <c r="R354" s="30"/>
      <c r="S354" s="30"/>
      <c r="T354" s="30"/>
      <c r="U354" s="30"/>
      <c r="V354" s="115"/>
      <c r="W354" s="115"/>
    </row>
    <row r="355" spans="1:23" ht="13.2" customHeight="1">
      <c r="A355" s="310"/>
      <c r="B355" s="319">
        <v>345</v>
      </c>
      <c r="C355" s="115"/>
      <c r="D355" s="27"/>
      <c r="E355" s="115"/>
      <c r="F355" s="115"/>
      <c r="G355" s="318"/>
      <c r="H355" s="318"/>
      <c r="I355" s="115"/>
      <c r="J355" s="115"/>
      <c r="K355" s="115"/>
      <c r="L355" s="115"/>
      <c r="M355" s="115"/>
      <c r="N355" s="115"/>
      <c r="O355" s="30"/>
      <c r="P355" s="30"/>
      <c r="Q355" s="30"/>
      <c r="R355" s="30"/>
      <c r="S355" s="30"/>
      <c r="T355" s="30"/>
      <c r="U355" s="115"/>
      <c r="V355" s="115"/>
      <c r="W355" s="115"/>
    </row>
    <row r="356" spans="1:23" ht="13.2" customHeight="1">
      <c r="A356" s="310"/>
      <c r="B356" s="319">
        <v>346</v>
      </c>
      <c r="C356" s="115"/>
      <c r="D356" s="27"/>
      <c r="E356" s="115"/>
      <c r="F356" s="115"/>
      <c r="G356" s="318"/>
      <c r="H356" s="318"/>
      <c r="I356" s="115"/>
      <c r="J356" s="115"/>
      <c r="K356" s="115"/>
      <c r="L356" s="115"/>
      <c r="M356" s="115"/>
      <c r="N356" s="115"/>
      <c r="O356" s="30"/>
      <c r="P356" s="30"/>
      <c r="Q356" s="30"/>
      <c r="R356" s="30"/>
      <c r="S356" s="115"/>
      <c r="T356" s="30"/>
      <c r="U356" s="30"/>
      <c r="V356" s="115"/>
      <c r="W356" s="115"/>
    </row>
    <row r="357" spans="1:23" ht="13.2" customHeight="1">
      <c r="A357" s="310"/>
      <c r="B357" s="319">
        <v>347</v>
      </c>
      <c r="C357" s="115"/>
      <c r="D357" s="27"/>
      <c r="E357" s="115"/>
      <c r="F357" s="115"/>
      <c r="G357" s="318"/>
      <c r="H357" s="318"/>
      <c r="I357" s="115"/>
      <c r="J357" s="115"/>
      <c r="K357" s="115"/>
      <c r="L357" s="115"/>
      <c r="M357" s="115"/>
      <c r="N357" s="115"/>
      <c r="O357" s="115"/>
      <c r="P357" s="115"/>
      <c r="Q357" s="115"/>
      <c r="R357" s="115"/>
      <c r="S357" s="115"/>
      <c r="T357" s="115"/>
      <c r="U357" s="115"/>
      <c r="V357" s="115"/>
      <c r="W357" s="115"/>
    </row>
    <row r="358" spans="1:23" ht="13.2" customHeight="1">
      <c r="A358" s="310"/>
      <c r="B358" s="319">
        <v>348</v>
      </c>
      <c r="C358" s="115"/>
      <c r="D358" s="27"/>
      <c r="E358" s="115"/>
      <c r="F358" s="115"/>
      <c r="G358" s="318"/>
      <c r="H358" s="318"/>
      <c r="I358" s="115"/>
      <c r="J358" s="115"/>
      <c r="K358" s="115"/>
      <c r="L358" s="115"/>
      <c r="M358" s="115"/>
      <c r="N358" s="115"/>
      <c r="O358" s="30"/>
      <c r="P358" s="30"/>
      <c r="Q358" s="115"/>
      <c r="R358" s="30"/>
      <c r="S358" s="30"/>
      <c r="T358" s="30"/>
      <c r="U358" s="30"/>
      <c r="V358" s="115"/>
      <c r="W358" s="115"/>
    </row>
    <row r="359" spans="1:23" ht="13.2" customHeight="1">
      <c r="A359" s="310"/>
      <c r="B359" s="319">
        <v>349</v>
      </c>
      <c r="C359" s="115"/>
      <c r="D359" s="27"/>
      <c r="E359" s="115"/>
      <c r="F359" s="115"/>
      <c r="G359" s="318"/>
      <c r="H359" s="318"/>
      <c r="I359" s="115"/>
      <c r="J359" s="115"/>
      <c r="K359" s="115"/>
      <c r="L359" s="115"/>
      <c r="M359" s="115"/>
      <c r="N359" s="115"/>
      <c r="O359" s="115"/>
      <c r="P359" s="115"/>
      <c r="Q359" s="30"/>
      <c r="R359" s="115"/>
      <c r="S359" s="115"/>
      <c r="T359" s="115"/>
      <c r="U359" s="115"/>
      <c r="V359" s="115"/>
      <c r="W359" s="115"/>
    </row>
    <row r="360" spans="1:23" ht="13.2" customHeight="1">
      <c r="A360" s="310"/>
      <c r="B360" s="319">
        <v>350</v>
      </c>
      <c r="C360" s="115"/>
      <c r="D360" s="27"/>
      <c r="E360" s="115"/>
      <c r="F360" s="115"/>
      <c r="G360" s="318"/>
      <c r="H360" s="318"/>
      <c r="I360" s="115"/>
      <c r="J360" s="115"/>
      <c r="K360" s="115"/>
      <c r="L360" s="115"/>
      <c r="M360" s="115"/>
      <c r="N360" s="115"/>
      <c r="O360" s="30"/>
      <c r="P360" s="30"/>
      <c r="Q360" s="115"/>
      <c r="R360" s="30"/>
      <c r="S360" s="30"/>
      <c r="T360" s="30"/>
      <c r="U360" s="30"/>
      <c r="V360" s="115"/>
      <c r="W360" s="115"/>
    </row>
    <row r="361" spans="1:23" ht="13.2" customHeight="1">
      <c r="A361" s="310"/>
      <c r="B361" s="319">
        <v>351</v>
      </c>
      <c r="C361" s="115"/>
      <c r="D361" s="27"/>
      <c r="E361" s="115"/>
      <c r="F361" s="115"/>
      <c r="G361" s="318"/>
      <c r="H361" s="318"/>
      <c r="I361" s="115"/>
      <c r="J361" s="115"/>
      <c r="K361" s="115"/>
      <c r="L361" s="115"/>
      <c r="M361" s="115"/>
      <c r="N361" s="115"/>
      <c r="O361" s="115"/>
      <c r="P361" s="115"/>
      <c r="Q361" s="115"/>
      <c r="R361" s="115"/>
      <c r="S361" s="115"/>
      <c r="T361" s="115"/>
      <c r="U361" s="115"/>
      <c r="V361" s="115"/>
      <c r="W361" s="115"/>
    </row>
    <row r="362" spans="1:23" ht="13.2" customHeight="1">
      <c r="A362" s="310"/>
      <c r="B362" s="319">
        <v>352</v>
      </c>
      <c r="C362" s="115"/>
      <c r="D362" s="27"/>
      <c r="E362" s="115"/>
      <c r="F362" s="115"/>
      <c r="G362" s="318"/>
      <c r="H362" s="318"/>
      <c r="I362" s="115"/>
      <c r="J362" s="115"/>
      <c r="K362" s="115"/>
      <c r="L362" s="115"/>
      <c r="M362" s="115"/>
      <c r="N362" s="115"/>
      <c r="O362" s="30"/>
      <c r="P362" s="30"/>
      <c r="Q362" s="30"/>
      <c r="R362" s="30"/>
      <c r="S362" s="30"/>
      <c r="T362" s="30"/>
      <c r="U362" s="30"/>
      <c r="V362" s="115"/>
      <c r="W362" s="115"/>
    </row>
    <row r="363" spans="1:23" ht="13.2" customHeight="1">
      <c r="A363" s="310"/>
      <c r="B363" s="319">
        <v>353</v>
      </c>
      <c r="C363" s="115"/>
      <c r="D363" s="27"/>
      <c r="E363" s="115"/>
      <c r="F363" s="115"/>
      <c r="G363" s="318"/>
      <c r="H363" s="318"/>
      <c r="I363" s="115"/>
      <c r="J363" s="115"/>
      <c r="K363" s="115"/>
      <c r="L363" s="115"/>
      <c r="M363" s="115"/>
      <c r="N363" s="115"/>
      <c r="O363" s="115"/>
      <c r="P363" s="115"/>
      <c r="Q363" s="30"/>
      <c r="R363" s="115"/>
      <c r="S363" s="115"/>
      <c r="T363" s="115"/>
      <c r="U363" s="115"/>
      <c r="V363" s="115"/>
      <c r="W363" s="115"/>
    </row>
    <row r="364" spans="1:23" ht="13.2" customHeight="1">
      <c r="A364" s="310"/>
      <c r="B364" s="319">
        <v>354</v>
      </c>
      <c r="C364" s="115"/>
      <c r="D364" s="27"/>
      <c r="E364" s="115"/>
      <c r="F364" s="115"/>
      <c r="G364" s="318"/>
      <c r="H364" s="318"/>
      <c r="I364" s="115"/>
      <c r="J364" s="115"/>
      <c r="K364" s="115"/>
      <c r="L364" s="115"/>
      <c r="M364" s="115"/>
      <c r="N364" s="115"/>
      <c r="O364" s="115"/>
      <c r="P364" s="115"/>
      <c r="Q364" s="115"/>
      <c r="R364" s="115"/>
      <c r="S364" s="115"/>
      <c r="T364" s="115"/>
      <c r="U364" s="115"/>
      <c r="V364" s="115"/>
      <c r="W364" s="115"/>
    </row>
    <row r="365" spans="1:23" ht="13.2" customHeight="1">
      <c r="A365" s="310"/>
      <c r="B365" s="319">
        <v>355</v>
      </c>
      <c r="C365" s="115"/>
      <c r="D365" s="27"/>
      <c r="E365" s="115"/>
      <c r="F365" s="115"/>
      <c r="G365" s="318"/>
      <c r="H365" s="318"/>
      <c r="I365" s="115"/>
      <c r="J365" s="115"/>
      <c r="K365" s="115"/>
      <c r="L365" s="115"/>
      <c r="M365" s="115"/>
      <c r="N365" s="115"/>
      <c r="O365" s="30"/>
      <c r="P365" s="30"/>
      <c r="Q365" s="115"/>
      <c r="R365" s="30"/>
      <c r="S365" s="30"/>
      <c r="T365" s="30"/>
      <c r="U365" s="30"/>
      <c r="V365" s="115"/>
      <c r="W365" s="115"/>
    </row>
    <row r="366" spans="1:23" ht="13.2" customHeight="1">
      <c r="A366" s="310"/>
      <c r="B366" s="319">
        <v>356</v>
      </c>
      <c r="C366" s="115"/>
      <c r="D366" s="27"/>
      <c r="E366" s="115"/>
      <c r="F366" s="115"/>
      <c r="G366" s="318"/>
      <c r="H366" s="318"/>
      <c r="I366" s="115"/>
      <c r="J366" s="115"/>
      <c r="K366" s="115"/>
      <c r="L366" s="115"/>
      <c r="M366" s="115"/>
      <c r="N366" s="115"/>
      <c r="O366" s="30"/>
      <c r="P366" s="30"/>
      <c r="Q366" s="30"/>
      <c r="R366" s="30"/>
      <c r="S366" s="115"/>
      <c r="T366" s="30"/>
      <c r="U366" s="30"/>
      <c r="V366" s="115"/>
      <c r="W366" s="115"/>
    </row>
    <row r="367" spans="1:23" ht="13.2" customHeight="1">
      <c r="A367" s="310"/>
      <c r="B367" s="319">
        <v>357</v>
      </c>
      <c r="C367" s="115"/>
      <c r="D367" s="27"/>
      <c r="E367" s="115"/>
      <c r="F367" s="115"/>
      <c r="G367" s="318"/>
      <c r="H367" s="318"/>
      <c r="I367" s="115"/>
      <c r="J367" s="115"/>
      <c r="K367" s="115"/>
      <c r="L367" s="115"/>
      <c r="M367" s="115"/>
      <c r="N367" s="115"/>
      <c r="O367" s="30"/>
      <c r="P367" s="30"/>
      <c r="Q367" s="30"/>
      <c r="R367" s="30"/>
      <c r="S367" s="30"/>
      <c r="T367" s="30"/>
      <c r="U367" s="115"/>
      <c r="V367" s="115"/>
      <c r="W367" s="115"/>
    </row>
    <row r="368" spans="1:23" ht="13.2" customHeight="1">
      <c r="A368" s="310"/>
      <c r="B368" s="319">
        <v>358</v>
      </c>
      <c r="C368" s="115"/>
      <c r="D368" s="27"/>
      <c r="E368" s="115"/>
      <c r="F368" s="115"/>
      <c r="G368" s="318"/>
      <c r="H368" s="318"/>
      <c r="I368" s="115"/>
      <c r="J368" s="115"/>
      <c r="K368" s="115"/>
      <c r="L368" s="115"/>
      <c r="M368" s="115"/>
      <c r="N368" s="115"/>
      <c r="O368" s="30"/>
      <c r="P368" s="30"/>
      <c r="Q368" s="115"/>
      <c r="R368" s="115"/>
      <c r="S368" s="115"/>
      <c r="T368" s="115"/>
      <c r="U368" s="115"/>
      <c r="V368" s="115"/>
      <c r="W368" s="115"/>
    </row>
    <row r="369" spans="1:23" ht="13.2" customHeight="1">
      <c r="A369" s="310"/>
      <c r="B369" s="319">
        <v>359</v>
      </c>
      <c r="C369" s="115"/>
      <c r="D369" s="27"/>
      <c r="E369" s="115"/>
      <c r="F369" s="115"/>
      <c r="G369" s="318"/>
      <c r="H369" s="318"/>
      <c r="I369" s="115"/>
      <c r="J369" s="115"/>
      <c r="K369" s="115"/>
      <c r="L369" s="115"/>
      <c r="M369" s="115"/>
      <c r="N369" s="115"/>
      <c r="O369" s="30"/>
      <c r="P369" s="30"/>
      <c r="Q369" s="30"/>
      <c r="R369" s="30"/>
      <c r="S369" s="30"/>
      <c r="T369" s="30"/>
      <c r="U369" s="30"/>
      <c r="V369" s="115"/>
      <c r="W369" s="115"/>
    </row>
    <row r="370" spans="1:23" ht="13.2" customHeight="1">
      <c r="A370" s="310"/>
      <c r="B370" s="319">
        <v>360</v>
      </c>
      <c r="C370" s="115"/>
      <c r="D370" s="27"/>
      <c r="E370" s="115"/>
      <c r="F370" s="115"/>
      <c r="G370" s="318"/>
      <c r="H370" s="318"/>
      <c r="I370" s="115"/>
      <c r="J370" s="115"/>
      <c r="K370" s="115"/>
      <c r="L370" s="115"/>
      <c r="M370" s="115"/>
      <c r="N370" s="115"/>
      <c r="O370" s="30"/>
      <c r="P370" s="30"/>
      <c r="Q370" s="115"/>
      <c r="R370" s="115"/>
      <c r="S370" s="115"/>
      <c r="T370" s="115"/>
      <c r="U370" s="115"/>
      <c r="V370" s="115"/>
      <c r="W370" s="115"/>
    </row>
    <row r="371" spans="1:23" ht="13.2" customHeight="1">
      <c r="A371" s="310"/>
      <c r="B371" s="319">
        <v>361</v>
      </c>
      <c r="C371" s="115"/>
      <c r="D371" s="27"/>
      <c r="E371" s="115"/>
      <c r="F371" s="115"/>
      <c r="G371" s="318"/>
      <c r="H371" s="318"/>
      <c r="I371" s="115"/>
      <c r="J371" s="115"/>
      <c r="K371" s="115"/>
      <c r="L371" s="115"/>
      <c r="M371" s="115"/>
      <c r="N371" s="115"/>
      <c r="O371" s="30"/>
      <c r="P371" s="30"/>
      <c r="Q371" s="30"/>
      <c r="R371" s="30"/>
      <c r="S371" s="30"/>
      <c r="T371" s="115"/>
      <c r="U371" s="115"/>
      <c r="V371" s="115"/>
      <c r="W371" s="115"/>
    </row>
    <row r="372" spans="1:23" ht="13.2" customHeight="1">
      <c r="A372" s="310"/>
      <c r="B372" s="319">
        <v>362</v>
      </c>
      <c r="C372" s="115"/>
      <c r="D372" s="27"/>
      <c r="E372" s="115"/>
      <c r="F372" s="115"/>
      <c r="G372" s="318"/>
      <c r="H372" s="318"/>
      <c r="I372" s="115"/>
      <c r="J372" s="115"/>
      <c r="K372" s="115"/>
      <c r="L372" s="115"/>
      <c r="M372" s="115"/>
      <c r="N372" s="115"/>
      <c r="O372" s="30"/>
      <c r="P372" s="30"/>
      <c r="Q372" s="30"/>
      <c r="R372" s="30"/>
      <c r="S372" s="30"/>
      <c r="T372" s="30"/>
      <c r="U372" s="30"/>
      <c r="V372" s="115"/>
      <c r="W372" s="115"/>
    </row>
    <row r="373" spans="1:23" ht="13.2" customHeight="1">
      <c r="A373" s="310"/>
      <c r="B373" s="319">
        <v>363</v>
      </c>
      <c r="C373" s="115"/>
      <c r="D373" s="27"/>
      <c r="E373" s="115"/>
      <c r="F373" s="115"/>
      <c r="G373" s="318"/>
      <c r="H373" s="318"/>
      <c r="I373" s="115"/>
      <c r="J373" s="115"/>
      <c r="K373" s="115"/>
      <c r="L373" s="115"/>
      <c r="M373" s="115"/>
      <c r="N373" s="115"/>
      <c r="O373" s="30"/>
      <c r="P373" s="30"/>
      <c r="Q373" s="30"/>
      <c r="R373" s="30"/>
      <c r="S373" s="30"/>
      <c r="T373" s="30"/>
      <c r="U373" s="30"/>
      <c r="V373" s="115"/>
      <c r="W373" s="115"/>
    </row>
    <row r="374" spans="1:23" ht="13.2" customHeight="1">
      <c r="A374" s="310"/>
      <c r="B374" s="319">
        <v>364</v>
      </c>
      <c r="C374" s="115"/>
      <c r="D374" s="27"/>
      <c r="E374" s="115"/>
      <c r="F374" s="115"/>
      <c r="G374" s="318"/>
      <c r="H374" s="318"/>
      <c r="I374" s="115"/>
      <c r="J374" s="115"/>
      <c r="K374" s="115"/>
      <c r="L374" s="115"/>
      <c r="M374" s="115"/>
      <c r="N374" s="115"/>
      <c r="O374" s="30"/>
      <c r="P374" s="30"/>
      <c r="Q374" s="30"/>
      <c r="R374" s="30"/>
      <c r="S374" s="30"/>
      <c r="T374" s="30"/>
      <c r="U374" s="30"/>
      <c r="V374" s="115"/>
      <c r="W374" s="115"/>
    </row>
    <row r="375" spans="1:23" ht="13.2" customHeight="1">
      <c r="A375" s="310"/>
      <c r="B375" s="319">
        <v>365</v>
      </c>
      <c r="C375" s="115"/>
      <c r="D375" s="27"/>
      <c r="E375" s="115"/>
      <c r="F375" s="115"/>
      <c r="G375" s="318"/>
      <c r="H375" s="30"/>
      <c r="I375" s="115"/>
      <c r="J375" s="115"/>
      <c r="K375" s="115"/>
      <c r="L375" s="115"/>
      <c r="M375" s="115"/>
      <c r="N375" s="115"/>
      <c r="O375" s="30"/>
      <c r="P375" s="30"/>
      <c r="Q375" s="115"/>
      <c r="R375" s="115"/>
      <c r="S375" s="115"/>
      <c r="T375" s="115"/>
      <c r="U375" s="115"/>
      <c r="V375" s="115"/>
      <c r="W375" s="115"/>
    </row>
    <row r="376" spans="1:23" ht="13.2" customHeight="1">
      <c r="A376" s="310"/>
      <c r="B376" s="319">
        <v>366</v>
      </c>
      <c r="C376" s="115"/>
      <c r="D376" s="27"/>
      <c r="E376" s="115"/>
      <c r="F376" s="115"/>
      <c r="G376" s="318"/>
      <c r="H376" s="30"/>
      <c r="I376" s="115"/>
      <c r="J376" s="115"/>
      <c r="K376" s="115"/>
      <c r="L376" s="115"/>
      <c r="M376" s="115"/>
      <c r="N376" s="115"/>
      <c r="O376" s="30"/>
      <c r="P376" s="30"/>
      <c r="Q376" s="30"/>
      <c r="R376" s="30"/>
      <c r="S376" s="115"/>
      <c r="T376" s="30"/>
      <c r="U376" s="30"/>
      <c r="V376" s="115"/>
      <c r="W376" s="115"/>
    </row>
    <row r="377" spans="1:23" ht="13.2" customHeight="1">
      <c r="A377" s="310"/>
      <c r="B377" s="319">
        <v>367</v>
      </c>
      <c r="C377" s="115"/>
      <c r="D377" s="27"/>
      <c r="E377" s="115"/>
      <c r="F377" s="115"/>
      <c r="G377" s="318"/>
      <c r="H377" s="30"/>
      <c r="I377" s="115"/>
      <c r="J377" s="115"/>
      <c r="K377" s="115"/>
      <c r="L377" s="115"/>
      <c r="M377" s="115"/>
      <c r="N377" s="115"/>
      <c r="O377" s="115"/>
      <c r="P377" s="115"/>
      <c r="Q377" s="30"/>
      <c r="R377" s="115"/>
      <c r="S377" s="115"/>
      <c r="T377" s="115"/>
      <c r="U377" s="115"/>
      <c r="V377" s="115"/>
      <c r="W377" s="115"/>
    </row>
  </sheetData>
  <mergeCells count="1">
    <mergeCell ref="A1:W1"/>
  </mergeCell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E9F9D-A4D0-4305-87D3-4C9FB6B2294D}">
  <dimension ref="A1:Q3018"/>
  <sheetViews>
    <sheetView showGridLines="0" workbookViewId="0">
      <selection activeCell="G28" sqref="G28"/>
    </sheetView>
  </sheetViews>
  <sheetFormatPr defaultRowHeight="14.4"/>
  <cols>
    <col min="1" max="1" width="3.5546875" customWidth="1"/>
    <col min="2" max="2" width="15.5546875" customWidth="1"/>
    <col min="3" max="3" width="32.44140625" customWidth="1"/>
    <col min="4" max="4" width="13.5546875" customWidth="1"/>
    <col min="5" max="5" width="16.21875" customWidth="1"/>
    <col min="6" max="6" width="9.5546875" customWidth="1"/>
    <col min="7" max="7" width="13.5546875" customWidth="1"/>
    <col min="8" max="8" width="10.77734375" customWidth="1"/>
    <col min="9" max="9" width="17.5546875" customWidth="1"/>
    <col min="10" max="10" width="14.77734375" customWidth="1"/>
    <col min="11" max="11" width="16.21875" customWidth="1"/>
    <col min="12" max="12" width="13.5546875" customWidth="1"/>
    <col min="13" max="13" width="16.21875" customWidth="1"/>
    <col min="14" max="14" width="23" customWidth="1"/>
    <col min="15" max="15" width="21.5546875" customWidth="1"/>
    <col min="16" max="16" width="28.44140625" customWidth="1"/>
    <col min="17" max="17" width="8.21875" customWidth="1"/>
  </cols>
  <sheetData>
    <row r="1" spans="1:17" ht="12.75" customHeight="1">
      <c r="A1" s="18"/>
      <c r="B1" s="18"/>
      <c r="C1" s="18"/>
      <c r="D1" s="17"/>
      <c r="E1" s="18"/>
      <c r="F1" s="18"/>
      <c r="G1" s="18"/>
      <c r="H1" s="18"/>
      <c r="I1" s="17"/>
      <c r="J1" s="18"/>
      <c r="K1" s="18"/>
      <c r="L1" s="18"/>
      <c r="M1" s="17"/>
      <c r="N1" s="17"/>
      <c r="O1" s="17"/>
      <c r="P1" s="17"/>
      <c r="Q1" s="17"/>
    </row>
    <row r="2" spans="1:17" ht="12.75" customHeight="1">
      <c r="A2" s="18"/>
      <c r="B2" s="435" t="s">
        <v>369</v>
      </c>
      <c r="C2" s="435"/>
      <c r="D2" s="435"/>
      <c r="E2" s="18"/>
      <c r="F2" s="18"/>
      <c r="G2" s="18"/>
      <c r="H2" s="18"/>
      <c r="I2" s="17"/>
      <c r="J2" s="18"/>
      <c r="K2" s="52" t="s">
        <v>370</v>
      </c>
      <c r="L2" s="53"/>
      <c r="M2" s="18"/>
      <c r="N2" s="18"/>
      <c r="O2" s="17"/>
      <c r="P2" s="17"/>
      <c r="Q2" s="17"/>
    </row>
    <row r="3" spans="1:17" ht="12.75" customHeight="1">
      <c r="A3" s="18"/>
      <c r="B3" s="435" t="s">
        <v>371</v>
      </c>
      <c r="C3" s="435"/>
      <c r="D3" s="17"/>
      <c r="E3" s="18"/>
      <c r="F3" s="18"/>
      <c r="G3" s="18"/>
      <c r="H3" s="18"/>
      <c r="I3" s="17"/>
      <c r="J3" s="18"/>
      <c r="K3" s="52" t="s">
        <v>372</v>
      </c>
      <c r="L3" s="435"/>
      <c r="M3" s="435"/>
      <c r="N3" s="435"/>
      <c r="O3" s="17"/>
      <c r="P3" s="17"/>
      <c r="Q3" s="17"/>
    </row>
    <row r="4" spans="1:17" ht="12.75" customHeight="1">
      <c r="A4" s="18"/>
      <c r="B4" s="435" t="s">
        <v>373</v>
      </c>
      <c r="C4" s="435"/>
      <c r="D4" s="435"/>
      <c r="E4" s="18"/>
      <c r="F4" s="18"/>
      <c r="G4" s="18"/>
      <c r="H4" s="18"/>
      <c r="I4" s="17"/>
      <c r="J4" s="18"/>
      <c r="K4" s="18"/>
      <c r="L4" s="18"/>
      <c r="M4" s="17"/>
      <c r="N4" s="17"/>
      <c r="O4" s="17"/>
      <c r="P4" s="17"/>
      <c r="Q4" s="17"/>
    </row>
    <row r="5" spans="1:17" ht="12.75" customHeight="1">
      <c r="A5" s="18"/>
      <c r="B5" s="18"/>
      <c r="C5" s="18"/>
      <c r="D5" s="17"/>
      <c r="E5" s="18"/>
      <c r="F5" s="18"/>
      <c r="G5" s="18"/>
      <c r="H5" s="18"/>
      <c r="I5" s="17"/>
      <c r="J5" s="18"/>
      <c r="K5" s="18"/>
      <c r="L5" s="18"/>
      <c r="M5" s="17"/>
      <c r="N5" s="17"/>
      <c r="O5" s="17"/>
      <c r="P5" s="17"/>
      <c r="Q5" s="17"/>
    </row>
    <row r="6" spans="1:17" ht="12.75" customHeight="1">
      <c r="A6" s="18"/>
      <c r="B6" s="52" t="s">
        <v>374</v>
      </c>
      <c r="C6" s="18"/>
      <c r="D6" s="17"/>
      <c r="E6" s="18"/>
      <c r="F6" s="18"/>
      <c r="G6" s="18"/>
      <c r="H6" s="18"/>
      <c r="I6" s="17"/>
      <c r="J6" s="18"/>
      <c r="K6" s="18"/>
      <c r="L6" s="18"/>
      <c r="M6" s="17"/>
      <c r="N6" s="17"/>
      <c r="O6" s="17"/>
      <c r="P6" s="17"/>
      <c r="Q6" s="17"/>
    </row>
    <row r="7" spans="1:17" ht="12.75" customHeight="1">
      <c r="A7" s="18"/>
      <c r="B7" s="18"/>
      <c r="C7" s="17"/>
      <c r="D7" s="435" t="s">
        <v>9</v>
      </c>
      <c r="E7" s="435"/>
      <c r="F7" s="435"/>
      <c r="G7" s="435"/>
      <c r="H7" s="435"/>
      <c r="I7" s="435"/>
      <c r="J7" s="18"/>
      <c r="K7" s="18"/>
      <c r="L7" s="18"/>
      <c r="M7" s="17"/>
      <c r="N7" s="17"/>
      <c r="O7" s="17"/>
      <c r="P7" s="17"/>
      <c r="Q7" s="17"/>
    </row>
    <row r="8" spans="1:17" ht="12.75" customHeight="1">
      <c r="A8" s="18"/>
      <c r="B8" s="18"/>
      <c r="C8" s="18"/>
      <c r="D8" s="17"/>
      <c r="E8" s="18"/>
      <c r="F8" s="18"/>
      <c r="G8" s="18"/>
      <c r="H8" s="18"/>
      <c r="I8" s="17"/>
      <c r="J8" s="18"/>
      <c r="K8" s="18"/>
      <c r="L8" s="18"/>
      <c r="M8" s="17"/>
      <c r="N8" s="17"/>
      <c r="O8" s="17"/>
      <c r="P8" s="17"/>
      <c r="Q8" s="17"/>
    </row>
    <row r="9" spans="1:17" ht="12.75" customHeight="1">
      <c r="A9" s="18"/>
      <c r="B9" s="52" t="s">
        <v>375</v>
      </c>
      <c r="C9" s="52"/>
      <c r="D9" s="17"/>
      <c r="E9" s="18"/>
      <c r="F9" s="18"/>
      <c r="G9" s="18"/>
      <c r="H9" s="18"/>
      <c r="I9" s="17"/>
      <c r="J9" s="18"/>
      <c r="K9" s="18"/>
      <c r="L9" s="18"/>
      <c r="M9" s="17"/>
      <c r="N9" s="17"/>
      <c r="O9" s="17"/>
      <c r="P9" s="17"/>
      <c r="Q9" s="17"/>
    </row>
    <row r="10" spans="1:17" ht="12.75" customHeight="1">
      <c r="A10" s="18"/>
      <c r="B10" s="52" t="s">
        <v>336</v>
      </c>
      <c r="C10" s="52"/>
      <c r="D10" s="17"/>
      <c r="E10" s="18"/>
      <c r="F10" s="18"/>
      <c r="G10" s="18"/>
      <c r="H10" s="18"/>
      <c r="I10" s="17"/>
      <c r="J10" s="18"/>
      <c r="K10" s="18"/>
      <c r="L10" s="18"/>
      <c r="M10" s="17"/>
      <c r="N10" s="17"/>
      <c r="O10" s="17"/>
      <c r="P10" s="17"/>
      <c r="Q10" s="17"/>
    </row>
    <row r="11" spans="1:17" ht="12.75" customHeight="1">
      <c r="A11" s="18"/>
      <c r="B11" s="52" t="s">
        <v>376</v>
      </c>
      <c r="C11" s="52" t="s">
        <v>377</v>
      </c>
      <c r="D11" s="17"/>
      <c r="E11" s="18"/>
      <c r="F11" s="18"/>
      <c r="G11" s="18"/>
      <c r="H11" s="18"/>
      <c r="I11" s="17"/>
      <c r="J11" s="18"/>
      <c r="K11" s="18"/>
      <c r="L11" s="18"/>
      <c r="M11" s="17"/>
      <c r="N11" s="17"/>
      <c r="O11" s="17"/>
      <c r="P11" s="17"/>
      <c r="Q11" s="17"/>
    </row>
    <row r="12" spans="1:17" ht="12.75" customHeight="1">
      <c r="A12" s="18"/>
      <c r="B12" s="52" t="s">
        <v>378</v>
      </c>
      <c r="C12" s="52" t="s">
        <v>377</v>
      </c>
      <c r="D12" s="17"/>
      <c r="E12" s="18"/>
      <c r="F12" s="18"/>
      <c r="G12" s="18"/>
      <c r="H12" s="18"/>
      <c r="I12" s="17"/>
      <c r="J12" s="18"/>
      <c r="K12" s="18"/>
      <c r="L12" s="18"/>
      <c r="M12" s="17"/>
      <c r="N12" s="17"/>
      <c r="O12" s="17"/>
      <c r="P12" s="17"/>
      <c r="Q12" s="17"/>
    </row>
    <row r="13" spans="1:17" ht="12.75" customHeight="1">
      <c r="A13" s="18"/>
      <c r="B13" s="52" t="s">
        <v>379</v>
      </c>
      <c r="C13" s="52" t="s">
        <v>380</v>
      </c>
      <c r="D13" s="17"/>
      <c r="E13" s="18"/>
      <c r="F13" s="18"/>
      <c r="G13" s="18"/>
      <c r="H13" s="18"/>
      <c r="I13" s="17"/>
      <c r="J13" s="18"/>
      <c r="K13" s="18"/>
      <c r="L13" s="18"/>
      <c r="M13" s="17"/>
      <c r="N13" s="17"/>
      <c r="O13" s="17"/>
      <c r="P13" s="17"/>
      <c r="Q13" s="17"/>
    </row>
    <row r="14" spans="1:17" ht="12.75" customHeight="1">
      <c r="A14" s="18"/>
      <c r="B14" s="18"/>
      <c r="C14" s="18"/>
      <c r="D14" s="17"/>
      <c r="E14" s="18"/>
      <c r="F14" s="18"/>
      <c r="G14" s="18"/>
      <c r="H14" s="18"/>
      <c r="I14" s="17"/>
      <c r="J14" s="18"/>
      <c r="K14" s="18"/>
      <c r="L14" s="18"/>
      <c r="M14" s="17"/>
      <c r="N14" s="17"/>
      <c r="O14" s="17"/>
      <c r="P14" s="17"/>
      <c r="Q14" s="17"/>
    </row>
    <row r="15" spans="1:17" ht="12.75" customHeight="1">
      <c r="A15" s="18"/>
      <c r="B15" s="18"/>
      <c r="C15" s="18"/>
      <c r="D15" s="17"/>
      <c r="E15" s="18"/>
      <c r="F15" s="18"/>
      <c r="G15" s="18"/>
      <c r="H15" s="18"/>
      <c r="I15" s="17"/>
      <c r="J15" s="18"/>
      <c r="K15" s="18"/>
      <c r="L15" s="18"/>
      <c r="M15" s="17"/>
      <c r="N15" s="17"/>
      <c r="O15" s="17"/>
      <c r="P15" s="17"/>
      <c r="Q15" s="17"/>
    </row>
    <row r="16" spans="1:17" ht="12.75" customHeight="1">
      <c r="A16" s="43"/>
      <c r="B16" s="43"/>
      <c r="C16" s="43"/>
      <c r="D16" s="54"/>
      <c r="E16" s="43"/>
      <c r="F16" s="43"/>
      <c r="G16" s="43"/>
      <c r="H16" s="43"/>
      <c r="I16" s="54"/>
      <c r="J16" s="43"/>
      <c r="K16" s="43"/>
      <c r="L16" s="43"/>
      <c r="M16" s="54"/>
      <c r="N16" s="54"/>
      <c r="O16" s="54"/>
      <c r="P16" s="54"/>
      <c r="Q16" s="17"/>
    </row>
    <row r="17" spans="1:17" ht="37.200000000000003" customHeight="1">
      <c r="A17" s="55" t="s">
        <v>381</v>
      </c>
      <c r="B17" s="55" t="s">
        <v>382</v>
      </c>
      <c r="C17" s="55" t="s">
        <v>324</v>
      </c>
      <c r="D17" s="55" t="s">
        <v>383</v>
      </c>
      <c r="E17" s="55" t="s">
        <v>384</v>
      </c>
      <c r="F17" s="55" t="s">
        <v>385</v>
      </c>
      <c r="G17" s="55" t="s">
        <v>326</v>
      </c>
      <c r="H17" s="55" t="s">
        <v>386</v>
      </c>
      <c r="I17" s="55" t="s">
        <v>387</v>
      </c>
      <c r="J17" s="55" t="s">
        <v>388</v>
      </c>
      <c r="K17" s="55" t="s">
        <v>389</v>
      </c>
      <c r="L17" s="55" t="s">
        <v>390</v>
      </c>
      <c r="M17" s="55" t="s">
        <v>391</v>
      </c>
      <c r="N17" s="55" t="s">
        <v>392</v>
      </c>
      <c r="O17" s="55" t="s">
        <v>393</v>
      </c>
      <c r="P17" s="55" t="s">
        <v>394</v>
      </c>
      <c r="Q17" s="51"/>
    </row>
    <row r="18" spans="1:17" ht="12.75" customHeight="1">
      <c r="A18" s="56"/>
      <c r="B18" s="56"/>
      <c r="C18" s="56"/>
      <c r="D18" s="56"/>
      <c r="E18" s="56"/>
      <c r="F18" s="11"/>
      <c r="G18" s="57"/>
      <c r="H18" s="56"/>
      <c r="I18" s="56"/>
      <c r="J18" s="56"/>
      <c r="K18" s="56"/>
      <c r="L18" s="56"/>
      <c r="M18" s="56"/>
      <c r="N18" s="56"/>
      <c r="O18" s="56"/>
      <c r="P18" s="56"/>
      <c r="Q18" s="51"/>
    </row>
    <row r="19" spans="1:17" ht="12.75" customHeight="1">
      <c r="A19" s="56"/>
      <c r="B19" s="56"/>
      <c r="C19" s="56"/>
      <c r="D19" s="56"/>
      <c r="E19" s="56"/>
      <c r="F19" s="11"/>
      <c r="G19" s="57"/>
      <c r="H19" s="56"/>
      <c r="I19" s="56"/>
      <c r="J19" s="56"/>
      <c r="K19" s="56"/>
      <c r="L19" s="56"/>
      <c r="M19" s="56"/>
      <c r="N19" s="56"/>
      <c r="O19" s="56"/>
      <c r="P19" s="56"/>
      <c r="Q19" s="51"/>
    </row>
    <row r="20" spans="1:17" ht="12.75" customHeight="1">
      <c r="A20" s="56"/>
      <c r="B20" s="56"/>
      <c r="C20" s="56"/>
      <c r="D20" s="56"/>
      <c r="E20" s="56"/>
      <c r="F20" s="11"/>
      <c r="G20" s="57"/>
      <c r="H20" s="56"/>
      <c r="I20" s="56"/>
      <c r="J20" s="56"/>
      <c r="K20" s="56"/>
      <c r="L20" s="56"/>
      <c r="M20" s="56"/>
      <c r="N20" s="56"/>
      <c r="O20" s="56"/>
      <c r="P20" s="56"/>
      <c r="Q20" s="51"/>
    </row>
    <row r="21" spans="1:17" ht="12.75" customHeight="1">
      <c r="A21" s="56"/>
      <c r="B21" s="56"/>
      <c r="C21" s="56"/>
      <c r="D21" s="56"/>
      <c r="E21" s="56"/>
      <c r="F21" s="11"/>
      <c r="G21" s="57"/>
      <c r="H21" s="56"/>
      <c r="I21" s="56"/>
      <c r="J21" s="56"/>
      <c r="K21" s="56"/>
      <c r="L21" s="56"/>
      <c r="M21" s="56"/>
      <c r="N21" s="56"/>
      <c r="O21" s="56"/>
      <c r="P21" s="56"/>
      <c r="Q21" s="51"/>
    </row>
    <row r="22" spans="1:17" ht="12.75" customHeight="1">
      <c r="A22" s="56"/>
      <c r="B22" s="56"/>
      <c r="C22" s="56"/>
      <c r="D22" s="56"/>
      <c r="E22" s="56"/>
      <c r="F22" s="11"/>
      <c r="G22" s="57"/>
      <c r="H22" s="56"/>
      <c r="I22" s="56"/>
      <c r="J22" s="56"/>
      <c r="K22" s="56"/>
      <c r="L22" s="56"/>
      <c r="M22" s="56"/>
      <c r="N22" s="56"/>
      <c r="O22" s="56"/>
      <c r="P22" s="56"/>
      <c r="Q22" s="51"/>
    </row>
    <row r="23" spans="1:17" ht="12.75" customHeight="1">
      <c r="A23" s="56"/>
      <c r="B23" s="56"/>
      <c r="C23" s="56"/>
      <c r="D23" s="56"/>
      <c r="E23" s="56"/>
      <c r="F23" s="11"/>
      <c r="G23" s="57"/>
      <c r="H23" s="56"/>
      <c r="I23" s="56"/>
      <c r="J23" s="56"/>
      <c r="K23" s="56"/>
      <c r="L23" s="56"/>
      <c r="M23" s="56"/>
      <c r="N23" s="56"/>
      <c r="O23" s="56"/>
      <c r="P23" s="56"/>
      <c r="Q23" s="51"/>
    </row>
    <row r="24" spans="1:17" ht="12.75" customHeight="1">
      <c r="A24" s="56"/>
      <c r="B24" s="56"/>
      <c r="C24" s="56"/>
      <c r="D24" s="56"/>
      <c r="E24" s="56"/>
      <c r="F24" s="11"/>
      <c r="G24" s="57"/>
      <c r="H24" s="56"/>
      <c r="I24" s="56"/>
      <c r="J24" s="56"/>
      <c r="K24" s="56"/>
      <c r="L24" s="56"/>
      <c r="M24" s="56"/>
      <c r="N24" s="56"/>
      <c r="O24" s="56"/>
      <c r="P24" s="56"/>
      <c r="Q24" s="51"/>
    </row>
    <row r="25" spans="1:17" ht="12.75" customHeight="1">
      <c r="A25" s="56"/>
      <c r="B25" s="56"/>
      <c r="C25" s="56"/>
      <c r="D25" s="56"/>
      <c r="E25" s="56"/>
      <c r="F25" s="11"/>
      <c r="G25" s="57"/>
      <c r="H25" s="56"/>
      <c r="I25" s="56"/>
      <c r="J25" s="56"/>
      <c r="K25" s="56"/>
      <c r="L25" s="56"/>
      <c r="M25" s="56"/>
      <c r="N25" s="56"/>
      <c r="O25" s="56"/>
      <c r="P25" s="56"/>
      <c r="Q25" s="51"/>
    </row>
    <row r="26" spans="1:17" ht="12.75" customHeight="1">
      <c r="A26" s="56"/>
      <c r="B26" s="56"/>
      <c r="C26" s="56"/>
      <c r="D26" s="56"/>
      <c r="E26" s="56"/>
      <c r="F26" s="11"/>
      <c r="G26" s="57"/>
      <c r="H26" s="56"/>
      <c r="I26" s="56"/>
      <c r="J26" s="56"/>
      <c r="K26" s="56"/>
      <c r="L26" s="56"/>
      <c r="M26" s="56"/>
      <c r="N26" s="56"/>
      <c r="O26" s="56"/>
      <c r="P26" s="56"/>
      <c r="Q26" s="51"/>
    </row>
    <row r="27" spans="1:17" ht="12.75" customHeight="1">
      <c r="A27" s="56"/>
      <c r="B27" s="56"/>
      <c r="C27" s="56"/>
      <c r="D27" s="56"/>
      <c r="E27" s="56"/>
      <c r="F27" s="11"/>
      <c r="G27" s="57"/>
      <c r="H27" s="56"/>
      <c r="I27" s="56"/>
      <c r="J27" s="56"/>
      <c r="K27" s="56"/>
      <c r="L27" s="56"/>
      <c r="M27" s="56"/>
      <c r="N27" s="56"/>
      <c r="O27" s="56"/>
      <c r="P27" s="56"/>
      <c r="Q27" s="51"/>
    </row>
    <row r="28" spans="1:17" ht="12.75" customHeight="1">
      <c r="A28" s="56"/>
      <c r="B28" s="56"/>
      <c r="C28" s="56"/>
      <c r="D28" s="56"/>
      <c r="E28" s="56"/>
      <c r="F28" s="11"/>
      <c r="G28" s="57"/>
      <c r="H28" s="56"/>
      <c r="I28" s="56"/>
      <c r="J28" s="56"/>
      <c r="K28" s="56"/>
      <c r="L28" s="56"/>
      <c r="M28" s="56"/>
      <c r="N28" s="56"/>
      <c r="O28" s="56"/>
      <c r="P28" s="56"/>
      <c r="Q28" s="51"/>
    </row>
    <row r="29" spans="1:17" ht="12.75" customHeight="1">
      <c r="A29" s="56"/>
      <c r="B29" s="56"/>
      <c r="C29" s="56"/>
      <c r="D29" s="56"/>
      <c r="E29" s="56"/>
      <c r="F29" s="11"/>
      <c r="G29" s="57"/>
      <c r="H29" s="56"/>
      <c r="I29" s="56"/>
      <c r="J29" s="56"/>
      <c r="K29" s="56"/>
      <c r="L29" s="56"/>
      <c r="M29" s="56"/>
      <c r="N29" s="56"/>
      <c r="O29" s="56"/>
      <c r="P29" s="56"/>
      <c r="Q29" s="51"/>
    </row>
    <row r="30" spans="1:17" ht="12.75" customHeight="1">
      <c r="A30" s="56"/>
      <c r="B30" s="56"/>
      <c r="C30" s="56"/>
      <c r="D30" s="56"/>
      <c r="E30" s="56"/>
      <c r="F30" s="11"/>
      <c r="G30" s="57"/>
      <c r="H30" s="56"/>
      <c r="I30" s="56"/>
      <c r="J30" s="56"/>
      <c r="K30" s="56"/>
      <c r="L30" s="56"/>
      <c r="M30" s="56"/>
      <c r="N30" s="56"/>
      <c r="O30" s="56"/>
      <c r="P30" s="56"/>
      <c r="Q30" s="51"/>
    </row>
    <row r="31" spans="1:17" ht="12.75" customHeight="1">
      <c r="A31" s="56"/>
      <c r="B31" s="56"/>
      <c r="C31" s="56"/>
      <c r="D31" s="56"/>
      <c r="E31" s="56"/>
      <c r="F31" s="11"/>
      <c r="G31" s="57"/>
      <c r="H31" s="56"/>
      <c r="I31" s="56"/>
      <c r="J31" s="56"/>
      <c r="K31" s="56"/>
      <c r="L31" s="56"/>
      <c r="M31" s="56"/>
      <c r="N31" s="56"/>
      <c r="O31" s="56"/>
      <c r="P31" s="56"/>
      <c r="Q31" s="51"/>
    </row>
    <row r="32" spans="1:17" ht="12.75" customHeight="1">
      <c r="A32" s="56"/>
      <c r="B32" s="56"/>
      <c r="C32" s="56"/>
      <c r="D32" s="56"/>
      <c r="E32" s="56"/>
      <c r="F32" s="11"/>
      <c r="G32" s="57"/>
      <c r="H32" s="56"/>
      <c r="I32" s="56"/>
      <c r="J32" s="56"/>
      <c r="K32" s="56"/>
      <c r="L32" s="56"/>
      <c r="M32" s="56"/>
      <c r="N32" s="56"/>
      <c r="O32" s="56"/>
      <c r="P32" s="56"/>
      <c r="Q32" s="51"/>
    </row>
    <row r="33" spans="1:17" ht="12.75" customHeight="1">
      <c r="A33" s="56"/>
      <c r="B33" s="56"/>
      <c r="C33" s="56"/>
      <c r="D33" s="56"/>
      <c r="E33" s="56"/>
      <c r="F33" s="11"/>
      <c r="G33" s="57"/>
      <c r="H33" s="56"/>
      <c r="I33" s="56"/>
      <c r="J33" s="56"/>
      <c r="K33" s="56"/>
      <c r="L33" s="56"/>
      <c r="M33" s="56"/>
      <c r="N33" s="56"/>
      <c r="O33" s="56"/>
      <c r="P33" s="56"/>
      <c r="Q33" s="51"/>
    </row>
    <row r="34" spans="1:17" ht="12.75" customHeight="1">
      <c r="A34" s="56"/>
      <c r="B34" s="56"/>
      <c r="C34" s="56"/>
      <c r="D34" s="56"/>
      <c r="E34" s="56"/>
      <c r="F34" s="11"/>
      <c r="G34" s="57"/>
      <c r="H34" s="56"/>
      <c r="I34" s="56"/>
      <c r="J34" s="56"/>
      <c r="K34" s="56"/>
      <c r="L34" s="56"/>
      <c r="M34" s="56"/>
      <c r="N34" s="56"/>
      <c r="O34" s="56"/>
      <c r="P34" s="56"/>
      <c r="Q34" s="51"/>
    </row>
    <row r="35" spans="1:17" ht="12.75" customHeight="1">
      <c r="A35" s="56"/>
      <c r="B35" s="56"/>
      <c r="C35" s="56"/>
      <c r="D35" s="56"/>
      <c r="E35" s="56"/>
      <c r="F35" s="11"/>
      <c r="G35" s="57"/>
      <c r="H35" s="56"/>
      <c r="I35" s="56"/>
      <c r="J35" s="56"/>
      <c r="K35" s="56"/>
      <c r="L35" s="56"/>
      <c r="M35" s="56"/>
      <c r="N35" s="56"/>
      <c r="O35" s="56"/>
      <c r="P35" s="56"/>
      <c r="Q35" s="51"/>
    </row>
    <row r="36" spans="1:17" ht="12.75" customHeight="1">
      <c r="A36" s="56"/>
      <c r="B36" s="56"/>
      <c r="C36" s="56"/>
      <c r="D36" s="56"/>
      <c r="E36" s="56"/>
      <c r="F36" s="11"/>
      <c r="G36" s="57"/>
      <c r="H36" s="56"/>
      <c r="I36" s="56"/>
      <c r="J36" s="56"/>
      <c r="K36" s="56"/>
      <c r="L36" s="56"/>
      <c r="M36" s="56"/>
      <c r="N36" s="56"/>
      <c r="O36" s="56"/>
      <c r="P36" s="56"/>
      <c r="Q36" s="51"/>
    </row>
    <row r="37" spans="1:17" ht="12.75" customHeight="1">
      <c r="A37" s="56"/>
      <c r="B37" s="56"/>
      <c r="C37" s="56"/>
      <c r="D37" s="56"/>
      <c r="E37" s="56"/>
      <c r="F37" s="11"/>
      <c r="G37" s="57"/>
      <c r="H37" s="56"/>
      <c r="I37" s="56"/>
      <c r="J37" s="56"/>
      <c r="K37" s="56"/>
      <c r="L37" s="56"/>
      <c r="M37" s="56"/>
      <c r="N37" s="56"/>
      <c r="O37" s="56"/>
      <c r="P37" s="56"/>
      <c r="Q37" s="51"/>
    </row>
    <row r="38" spans="1:17" ht="12.75" customHeight="1">
      <c r="A38" s="56"/>
      <c r="B38" s="56"/>
      <c r="C38" s="56"/>
      <c r="D38" s="56"/>
      <c r="E38" s="56"/>
      <c r="F38" s="11"/>
      <c r="G38" s="57"/>
      <c r="H38" s="56"/>
      <c r="I38" s="56"/>
      <c r="J38" s="56"/>
      <c r="K38" s="56"/>
      <c r="L38" s="56"/>
      <c r="M38" s="56"/>
      <c r="N38" s="56"/>
      <c r="O38" s="56"/>
      <c r="P38" s="56"/>
      <c r="Q38" s="51"/>
    </row>
    <row r="39" spans="1:17" ht="12.75" customHeight="1">
      <c r="A39" s="56"/>
      <c r="B39" s="56"/>
      <c r="C39" s="56"/>
      <c r="D39" s="56"/>
      <c r="E39" s="56"/>
      <c r="F39" s="11"/>
      <c r="G39" s="57"/>
      <c r="H39" s="56"/>
      <c r="I39" s="56"/>
      <c r="J39" s="56"/>
      <c r="K39" s="56"/>
      <c r="L39" s="56"/>
      <c r="M39" s="56"/>
      <c r="N39" s="56"/>
      <c r="O39" s="56"/>
      <c r="P39" s="56"/>
      <c r="Q39" s="51"/>
    </row>
    <row r="40" spans="1:17" ht="12.75" customHeight="1">
      <c r="A40" s="56"/>
      <c r="B40" s="56"/>
      <c r="C40" s="56"/>
      <c r="D40" s="56"/>
      <c r="E40" s="56"/>
      <c r="F40" s="11"/>
      <c r="G40" s="57"/>
      <c r="H40" s="56"/>
      <c r="I40" s="56"/>
      <c r="J40" s="56"/>
      <c r="K40" s="56"/>
      <c r="L40" s="56"/>
      <c r="M40" s="56"/>
      <c r="N40" s="56"/>
      <c r="O40" s="56"/>
      <c r="P40" s="56"/>
      <c r="Q40" s="51"/>
    </row>
    <row r="41" spans="1:17" ht="12.75" customHeight="1">
      <c r="A41" s="56"/>
      <c r="B41" s="56"/>
      <c r="C41" s="56"/>
      <c r="D41" s="56"/>
      <c r="E41" s="56"/>
      <c r="F41" s="11"/>
      <c r="G41" s="57"/>
      <c r="H41" s="56"/>
      <c r="I41" s="56"/>
      <c r="J41" s="56"/>
      <c r="K41" s="56"/>
      <c r="L41" s="56"/>
      <c r="M41" s="56"/>
      <c r="N41" s="56"/>
      <c r="O41" s="56"/>
      <c r="P41" s="56"/>
      <c r="Q41" s="51"/>
    </row>
    <row r="42" spans="1:17" ht="12.75" customHeight="1">
      <c r="A42" s="56"/>
      <c r="B42" s="56"/>
      <c r="C42" s="56"/>
      <c r="D42" s="56"/>
      <c r="E42" s="56"/>
      <c r="F42" s="11"/>
      <c r="G42" s="57"/>
      <c r="H42" s="56"/>
      <c r="I42" s="56"/>
      <c r="J42" s="56"/>
      <c r="K42" s="56"/>
      <c r="L42" s="56"/>
      <c r="M42" s="56"/>
      <c r="N42" s="56"/>
      <c r="O42" s="56"/>
      <c r="P42" s="56"/>
      <c r="Q42" s="51"/>
    </row>
    <row r="43" spans="1:17" ht="12.75" customHeight="1">
      <c r="A43" s="56"/>
      <c r="B43" s="56"/>
      <c r="C43" s="56"/>
      <c r="D43" s="56"/>
      <c r="E43" s="56"/>
      <c r="F43" s="11"/>
      <c r="G43" s="57"/>
      <c r="H43" s="56"/>
      <c r="I43" s="56"/>
      <c r="J43" s="56"/>
      <c r="K43" s="56"/>
      <c r="L43" s="56"/>
      <c r="M43" s="56"/>
      <c r="N43" s="56"/>
      <c r="O43" s="56"/>
      <c r="P43" s="56"/>
      <c r="Q43" s="51"/>
    </row>
    <row r="44" spans="1:17" ht="12.75" customHeight="1">
      <c r="A44" s="56"/>
      <c r="B44" s="56"/>
      <c r="C44" s="56"/>
      <c r="D44" s="56"/>
      <c r="E44" s="56"/>
      <c r="F44" s="11"/>
      <c r="G44" s="57"/>
      <c r="H44" s="56"/>
      <c r="I44" s="56"/>
      <c r="J44" s="56"/>
      <c r="K44" s="56"/>
      <c r="L44" s="56"/>
      <c r="M44" s="56"/>
      <c r="N44" s="56"/>
      <c r="O44" s="56"/>
      <c r="P44" s="56"/>
      <c r="Q44" s="51"/>
    </row>
    <row r="45" spans="1:17" ht="12.75" customHeight="1">
      <c r="A45" s="56"/>
      <c r="B45" s="56"/>
      <c r="C45" s="56"/>
      <c r="D45" s="56"/>
      <c r="E45" s="56"/>
      <c r="F45" s="11"/>
      <c r="G45" s="57"/>
      <c r="H45" s="56"/>
      <c r="I45" s="56"/>
      <c r="J45" s="56"/>
      <c r="K45" s="56"/>
      <c r="L45" s="56"/>
      <c r="M45" s="56"/>
      <c r="N45" s="56"/>
      <c r="O45" s="56"/>
      <c r="P45" s="56"/>
      <c r="Q45" s="51"/>
    </row>
    <row r="46" spans="1:17" ht="12.75" customHeight="1">
      <c r="A46" s="56"/>
      <c r="B46" s="56"/>
      <c r="C46" s="56"/>
      <c r="D46" s="56"/>
      <c r="E46" s="56"/>
      <c r="F46" s="11"/>
      <c r="G46" s="57"/>
      <c r="H46" s="56"/>
      <c r="I46" s="56"/>
      <c r="J46" s="56"/>
      <c r="K46" s="56"/>
      <c r="L46" s="56"/>
      <c r="M46" s="56"/>
      <c r="N46" s="56"/>
      <c r="O46" s="56"/>
      <c r="P46" s="56"/>
      <c r="Q46" s="51"/>
    </row>
    <row r="47" spans="1:17" ht="12.75" customHeight="1">
      <c r="A47" s="56"/>
      <c r="B47" s="56"/>
      <c r="C47" s="56"/>
      <c r="D47" s="56"/>
      <c r="E47" s="56"/>
      <c r="F47" s="11"/>
      <c r="G47" s="57"/>
      <c r="H47" s="56"/>
      <c r="I47" s="56"/>
      <c r="J47" s="56"/>
      <c r="K47" s="56"/>
      <c r="L47" s="56"/>
      <c r="M47" s="56"/>
      <c r="N47" s="56"/>
      <c r="O47" s="56"/>
      <c r="P47" s="56"/>
      <c r="Q47" s="51"/>
    </row>
    <row r="48" spans="1:17" ht="12.75" customHeight="1">
      <c r="A48" s="56"/>
      <c r="B48" s="56"/>
      <c r="C48" s="56"/>
      <c r="D48" s="56"/>
      <c r="E48" s="56"/>
      <c r="F48" s="11"/>
      <c r="G48" s="57"/>
      <c r="H48" s="56"/>
      <c r="I48" s="56"/>
      <c r="J48" s="56"/>
      <c r="K48" s="56"/>
      <c r="L48" s="56"/>
      <c r="M48" s="56"/>
      <c r="N48" s="56"/>
      <c r="O48" s="56"/>
      <c r="P48" s="56"/>
      <c r="Q48" s="51"/>
    </row>
    <row r="49" spans="1:17" ht="12.75" customHeight="1">
      <c r="A49" s="56"/>
      <c r="B49" s="56"/>
      <c r="C49" s="56"/>
      <c r="D49" s="56"/>
      <c r="E49" s="56"/>
      <c r="F49" s="11"/>
      <c r="G49" s="57"/>
      <c r="H49" s="56"/>
      <c r="I49" s="56"/>
      <c r="J49" s="56"/>
      <c r="K49" s="56"/>
      <c r="L49" s="56"/>
      <c r="M49" s="56"/>
      <c r="N49" s="56"/>
      <c r="O49" s="56"/>
      <c r="P49" s="56"/>
      <c r="Q49" s="51"/>
    </row>
    <row r="50" spans="1:17" ht="12.75" customHeight="1">
      <c r="A50" s="56"/>
      <c r="B50" s="56"/>
      <c r="C50" s="56"/>
      <c r="D50" s="56"/>
      <c r="E50" s="56"/>
      <c r="F50" s="11"/>
      <c r="G50" s="57"/>
      <c r="H50" s="56"/>
      <c r="I50" s="56"/>
      <c r="J50" s="56"/>
      <c r="K50" s="56"/>
      <c r="L50" s="56"/>
      <c r="M50" s="56"/>
      <c r="N50" s="56"/>
      <c r="O50" s="56"/>
      <c r="P50" s="56"/>
      <c r="Q50" s="51"/>
    </row>
    <row r="51" spans="1:17" ht="12.75" customHeight="1">
      <c r="A51" s="56"/>
      <c r="B51" s="56"/>
      <c r="C51" s="56"/>
      <c r="D51" s="56"/>
      <c r="E51" s="56"/>
      <c r="F51" s="11"/>
      <c r="G51" s="57"/>
      <c r="H51" s="56"/>
      <c r="I51" s="56"/>
      <c r="J51" s="56"/>
      <c r="K51" s="56"/>
      <c r="L51" s="56"/>
      <c r="M51" s="56"/>
      <c r="N51" s="56"/>
      <c r="O51" s="56"/>
      <c r="P51" s="56"/>
      <c r="Q51" s="51"/>
    </row>
    <row r="52" spans="1:17" ht="12.75" customHeight="1">
      <c r="A52" s="56"/>
      <c r="B52" s="56"/>
      <c r="C52" s="56"/>
      <c r="D52" s="56"/>
      <c r="E52" s="56"/>
      <c r="F52" s="11"/>
      <c r="G52" s="57"/>
      <c r="H52" s="56"/>
      <c r="I52" s="56"/>
      <c r="J52" s="56"/>
      <c r="K52" s="56"/>
      <c r="L52" s="56"/>
      <c r="M52" s="56"/>
      <c r="N52" s="56"/>
      <c r="O52" s="56"/>
      <c r="P52" s="56"/>
      <c r="Q52" s="51"/>
    </row>
    <row r="53" spans="1:17" ht="12.75" customHeight="1">
      <c r="A53" s="56"/>
      <c r="B53" s="56"/>
      <c r="C53" s="56"/>
      <c r="D53" s="56"/>
      <c r="E53" s="56"/>
      <c r="F53" s="11"/>
      <c r="G53" s="57"/>
      <c r="H53" s="56"/>
      <c r="I53" s="56"/>
      <c r="J53" s="56"/>
      <c r="K53" s="56"/>
      <c r="L53" s="56"/>
      <c r="M53" s="56"/>
      <c r="N53" s="56"/>
      <c r="O53" s="56"/>
      <c r="P53" s="56"/>
      <c r="Q53" s="51"/>
    </row>
    <row r="54" spans="1:17" ht="12.75" customHeight="1">
      <c r="A54" s="56"/>
      <c r="B54" s="56"/>
      <c r="C54" s="56"/>
      <c r="D54" s="56"/>
      <c r="E54" s="56"/>
      <c r="F54" s="11"/>
      <c r="G54" s="57"/>
      <c r="H54" s="56"/>
      <c r="I54" s="56"/>
      <c r="J54" s="56"/>
      <c r="K54" s="56"/>
      <c r="L54" s="56"/>
      <c r="M54" s="56"/>
      <c r="N54" s="56"/>
      <c r="O54" s="56"/>
      <c r="P54" s="56"/>
      <c r="Q54" s="51"/>
    </row>
    <row r="55" spans="1:17" ht="12.75" customHeight="1">
      <c r="A55" s="56"/>
      <c r="B55" s="56"/>
      <c r="C55" s="56"/>
      <c r="D55" s="56"/>
      <c r="E55" s="56"/>
      <c r="F55" s="11"/>
      <c r="G55" s="57"/>
      <c r="H55" s="56"/>
      <c r="I55" s="56"/>
      <c r="J55" s="56"/>
      <c r="K55" s="56"/>
      <c r="L55" s="56"/>
      <c r="M55" s="56"/>
      <c r="N55" s="56"/>
      <c r="O55" s="56"/>
      <c r="P55" s="56"/>
      <c r="Q55" s="51"/>
    </row>
    <row r="56" spans="1:17" ht="12.75" customHeight="1">
      <c r="A56" s="56"/>
      <c r="B56" s="56"/>
      <c r="C56" s="56"/>
      <c r="D56" s="56"/>
      <c r="E56" s="56"/>
      <c r="F56" s="11"/>
      <c r="G56" s="57"/>
      <c r="H56" s="56"/>
      <c r="I56" s="56"/>
      <c r="J56" s="56"/>
      <c r="K56" s="56"/>
      <c r="L56" s="56"/>
      <c r="M56" s="56"/>
      <c r="N56" s="56"/>
      <c r="O56" s="56"/>
      <c r="P56" s="56"/>
      <c r="Q56" s="51"/>
    </row>
    <row r="57" spans="1:17" ht="12.75" customHeight="1">
      <c r="A57" s="56"/>
      <c r="B57" s="56"/>
      <c r="C57" s="56"/>
      <c r="D57" s="56"/>
      <c r="E57" s="56"/>
      <c r="F57" s="11"/>
      <c r="G57" s="57"/>
      <c r="H57" s="56"/>
      <c r="I57" s="56"/>
      <c r="J57" s="56"/>
      <c r="K57" s="56"/>
      <c r="L57" s="56"/>
      <c r="M57" s="56"/>
      <c r="N57" s="56"/>
      <c r="O57" s="56"/>
      <c r="P57" s="56"/>
      <c r="Q57" s="51"/>
    </row>
    <row r="58" spans="1:17" ht="12.75" customHeight="1">
      <c r="A58" s="56"/>
      <c r="B58" s="56"/>
      <c r="C58" s="56"/>
      <c r="D58" s="56"/>
      <c r="E58" s="56"/>
      <c r="F58" s="11"/>
      <c r="G58" s="57"/>
      <c r="H58" s="56"/>
      <c r="I58" s="56"/>
      <c r="J58" s="56"/>
      <c r="K58" s="56"/>
      <c r="L58" s="56"/>
      <c r="M58" s="56"/>
      <c r="N58" s="56"/>
      <c r="O58" s="56"/>
      <c r="P58" s="56"/>
      <c r="Q58" s="51"/>
    </row>
    <row r="59" spans="1:17" ht="12.75" customHeight="1">
      <c r="A59" s="56"/>
      <c r="B59" s="56"/>
      <c r="C59" s="56"/>
      <c r="D59" s="56"/>
      <c r="E59" s="56"/>
      <c r="F59" s="11"/>
      <c r="G59" s="57"/>
      <c r="H59" s="56"/>
      <c r="I59" s="56"/>
      <c r="J59" s="56"/>
      <c r="K59" s="56"/>
      <c r="L59" s="56"/>
      <c r="M59" s="56"/>
      <c r="N59" s="56"/>
      <c r="O59" s="56"/>
      <c r="P59" s="56"/>
      <c r="Q59" s="51"/>
    </row>
    <row r="60" spans="1:17" ht="12.75" customHeight="1">
      <c r="A60" s="56"/>
      <c r="B60" s="56"/>
      <c r="C60" s="56"/>
      <c r="D60" s="56"/>
      <c r="E60" s="56"/>
      <c r="F60" s="11"/>
      <c r="G60" s="57"/>
      <c r="H60" s="56"/>
      <c r="I60" s="56"/>
      <c r="J60" s="56"/>
      <c r="K60" s="56"/>
      <c r="L60" s="56"/>
      <c r="M60" s="56"/>
      <c r="N60" s="56"/>
      <c r="O60" s="56"/>
      <c r="P60" s="56"/>
      <c r="Q60" s="51"/>
    </row>
    <row r="61" spans="1:17" ht="12.75" customHeight="1">
      <c r="A61" s="56"/>
      <c r="B61" s="56"/>
      <c r="C61" s="56"/>
      <c r="D61" s="56"/>
      <c r="E61" s="56"/>
      <c r="F61" s="11"/>
      <c r="G61" s="57"/>
      <c r="H61" s="56"/>
      <c r="I61" s="56"/>
      <c r="J61" s="56"/>
      <c r="K61" s="56"/>
      <c r="L61" s="56"/>
      <c r="M61" s="56"/>
      <c r="N61" s="56"/>
      <c r="O61" s="56"/>
      <c r="P61" s="56"/>
      <c r="Q61" s="51"/>
    </row>
    <row r="62" spans="1:17" ht="12.75" customHeight="1">
      <c r="A62" s="56"/>
      <c r="B62" s="56"/>
      <c r="C62" s="56"/>
      <c r="D62" s="56"/>
      <c r="E62" s="56"/>
      <c r="F62" s="11"/>
      <c r="G62" s="57"/>
      <c r="H62" s="56"/>
      <c r="I62" s="56"/>
      <c r="J62" s="56"/>
      <c r="K62" s="56"/>
      <c r="L62" s="56"/>
      <c r="M62" s="56"/>
      <c r="N62" s="56"/>
      <c r="O62" s="56"/>
      <c r="P62" s="56"/>
      <c r="Q62" s="51"/>
    </row>
    <row r="63" spans="1:17" ht="12.75" customHeight="1">
      <c r="A63" s="56"/>
      <c r="B63" s="56"/>
      <c r="C63" s="56"/>
      <c r="D63" s="56"/>
      <c r="E63" s="56"/>
      <c r="F63" s="11"/>
      <c r="G63" s="57"/>
      <c r="H63" s="56"/>
      <c r="I63" s="56"/>
      <c r="J63" s="56"/>
      <c r="K63" s="56"/>
      <c r="L63" s="56"/>
      <c r="M63" s="56"/>
      <c r="N63" s="56"/>
      <c r="O63" s="56"/>
      <c r="P63" s="56"/>
      <c r="Q63" s="51"/>
    </row>
    <row r="64" spans="1:17" ht="12.75" customHeight="1">
      <c r="A64" s="56"/>
      <c r="B64" s="56"/>
      <c r="C64" s="56"/>
      <c r="D64" s="56"/>
      <c r="E64" s="56"/>
      <c r="F64" s="11"/>
      <c r="G64" s="57"/>
      <c r="H64" s="56"/>
      <c r="I64" s="56"/>
      <c r="J64" s="56"/>
      <c r="K64" s="56"/>
      <c r="L64" s="56"/>
      <c r="M64" s="56"/>
      <c r="N64" s="56"/>
      <c r="O64" s="56"/>
      <c r="P64" s="56"/>
      <c r="Q64" s="51"/>
    </row>
    <row r="65" spans="1:17" ht="12.75" customHeight="1">
      <c r="A65" s="56"/>
      <c r="B65" s="56"/>
      <c r="C65" s="56"/>
      <c r="D65" s="56"/>
      <c r="E65" s="56"/>
      <c r="F65" s="11"/>
      <c r="G65" s="57"/>
      <c r="H65" s="56"/>
      <c r="I65" s="56"/>
      <c r="J65" s="56"/>
      <c r="K65" s="56"/>
      <c r="L65" s="56"/>
      <c r="M65" s="56"/>
      <c r="N65" s="56"/>
      <c r="O65" s="56"/>
      <c r="P65" s="56"/>
      <c r="Q65" s="51"/>
    </row>
    <row r="66" spans="1:17" ht="12.75" customHeight="1">
      <c r="A66" s="56"/>
      <c r="B66" s="56"/>
      <c r="C66" s="56"/>
      <c r="D66" s="56"/>
      <c r="E66" s="56"/>
      <c r="F66" s="11"/>
      <c r="G66" s="57"/>
      <c r="H66" s="56"/>
      <c r="I66" s="56"/>
      <c r="J66" s="56"/>
      <c r="K66" s="56"/>
      <c r="L66" s="56"/>
      <c r="M66" s="56"/>
      <c r="N66" s="56"/>
      <c r="O66" s="56"/>
      <c r="P66" s="56"/>
      <c r="Q66" s="51"/>
    </row>
    <row r="67" spans="1:17" ht="12.75" customHeight="1">
      <c r="A67" s="56"/>
      <c r="B67" s="56"/>
      <c r="C67" s="56"/>
      <c r="D67" s="56"/>
      <c r="E67" s="56"/>
      <c r="F67" s="11"/>
      <c r="G67" s="57"/>
      <c r="H67" s="56"/>
      <c r="I67" s="56"/>
      <c r="J67" s="56"/>
      <c r="K67" s="56"/>
      <c r="L67" s="56"/>
      <c r="M67" s="56"/>
      <c r="N67" s="56"/>
      <c r="O67" s="56"/>
      <c r="P67" s="56"/>
      <c r="Q67" s="51"/>
    </row>
    <row r="68" spans="1:17" ht="12.75" customHeight="1">
      <c r="A68" s="56"/>
      <c r="B68" s="56"/>
      <c r="C68" s="56"/>
      <c r="D68" s="56"/>
      <c r="E68" s="56"/>
      <c r="F68" s="11"/>
      <c r="G68" s="57"/>
      <c r="H68" s="56"/>
      <c r="I68" s="56"/>
      <c r="J68" s="56"/>
      <c r="K68" s="56"/>
      <c r="L68" s="56"/>
      <c r="M68" s="56"/>
      <c r="N68" s="56"/>
      <c r="O68" s="56"/>
      <c r="P68" s="56"/>
      <c r="Q68" s="51"/>
    </row>
    <row r="69" spans="1:17" ht="12.75" customHeight="1">
      <c r="A69" s="56"/>
      <c r="B69" s="56"/>
      <c r="C69" s="56"/>
      <c r="D69" s="56"/>
      <c r="E69" s="56"/>
      <c r="F69" s="11"/>
      <c r="G69" s="57"/>
      <c r="H69" s="56"/>
      <c r="I69" s="56"/>
      <c r="J69" s="56"/>
      <c r="K69" s="56"/>
      <c r="L69" s="56"/>
      <c r="M69" s="56"/>
      <c r="N69" s="56"/>
      <c r="O69" s="56"/>
      <c r="P69" s="56"/>
      <c r="Q69" s="51"/>
    </row>
    <row r="70" spans="1:17" ht="12.75" customHeight="1">
      <c r="A70" s="56"/>
      <c r="B70" s="56"/>
      <c r="C70" s="56"/>
      <c r="D70" s="56"/>
      <c r="E70" s="56"/>
      <c r="F70" s="11"/>
      <c r="G70" s="57"/>
      <c r="H70" s="56"/>
      <c r="I70" s="56"/>
      <c r="J70" s="56"/>
      <c r="K70" s="56"/>
      <c r="L70" s="56"/>
      <c r="M70" s="56"/>
      <c r="N70" s="56"/>
      <c r="O70" s="56"/>
      <c r="P70" s="56"/>
      <c r="Q70" s="51"/>
    </row>
    <row r="71" spans="1:17" ht="12.75" customHeight="1">
      <c r="A71" s="56"/>
      <c r="B71" s="56"/>
      <c r="C71" s="56"/>
      <c r="D71" s="56"/>
      <c r="E71" s="56"/>
      <c r="F71" s="11"/>
      <c r="G71" s="57"/>
      <c r="H71" s="56"/>
      <c r="I71" s="56"/>
      <c r="J71" s="56"/>
      <c r="K71" s="56"/>
      <c r="L71" s="56"/>
      <c r="M71" s="56"/>
      <c r="N71" s="56"/>
      <c r="O71" s="56"/>
      <c r="P71" s="56"/>
      <c r="Q71" s="51"/>
    </row>
    <row r="72" spans="1:17" ht="12.75" customHeight="1">
      <c r="A72" s="56"/>
      <c r="B72" s="56"/>
      <c r="C72" s="56"/>
      <c r="D72" s="56"/>
      <c r="E72" s="56"/>
      <c r="F72" s="11"/>
      <c r="G72" s="57"/>
      <c r="H72" s="56"/>
      <c r="I72" s="56"/>
      <c r="J72" s="56"/>
      <c r="K72" s="56"/>
      <c r="L72" s="56"/>
      <c r="M72" s="56"/>
      <c r="N72" s="56"/>
      <c r="O72" s="56"/>
      <c r="P72" s="56"/>
      <c r="Q72" s="51"/>
    </row>
    <row r="73" spans="1:17" ht="12.75" customHeight="1">
      <c r="A73" s="56"/>
      <c r="B73" s="56"/>
      <c r="C73" s="56"/>
      <c r="D73" s="56"/>
      <c r="E73" s="56"/>
      <c r="F73" s="11"/>
      <c r="G73" s="57"/>
      <c r="H73" s="56"/>
      <c r="I73" s="56"/>
      <c r="J73" s="56"/>
      <c r="K73" s="56"/>
      <c r="L73" s="56"/>
      <c r="M73" s="56"/>
      <c r="N73" s="56"/>
      <c r="O73" s="56"/>
      <c r="P73" s="56"/>
      <c r="Q73" s="51"/>
    </row>
    <row r="74" spans="1:17" ht="12.75" customHeight="1">
      <c r="A74" s="56"/>
      <c r="B74" s="56"/>
      <c r="C74" s="56"/>
      <c r="D74" s="56"/>
      <c r="E74" s="56"/>
      <c r="F74" s="11"/>
      <c r="G74" s="57"/>
      <c r="H74" s="56"/>
      <c r="I74" s="56"/>
      <c r="J74" s="56"/>
      <c r="K74" s="56"/>
      <c r="L74" s="56"/>
      <c r="M74" s="56"/>
      <c r="N74" s="56"/>
      <c r="O74" s="56"/>
      <c r="P74" s="56"/>
      <c r="Q74" s="51"/>
    </row>
    <row r="75" spans="1:17" ht="12.75" customHeight="1">
      <c r="A75" s="56"/>
      <c r="B75" s="56"/>
      <c r="C75" s="56"/>
      <c r="D75" s="56"/>
      <c r="E75" s="56"/>
      <c r="F75" s="11"/>
      <c r="G75" s="57"/>
      <c r="H75" s="56"/>
      <c r="I75" s="56"/>
      <c r="J75" s="56"/>
      <c r="K75" s="56"/>
      <c r="L75" s="56"/>
      <c r="M75" s="56"/>
      <c r="N75" s="56"/>
      <c r="O75" s="56"/>
      <c r="P75" s="56"/>
      <c r="Q75" s="51"/>
    </row>
    <row r="76" spans="1:17" ht="12.75" customHeight="1">
      <c r="A76" s="56"/>
      <c r="B76" s="56"/>
      <c r="C76" s="56"/>
      <c r="D76" s="56"/>
      <c r="E76" s="56"/>
      <c r="F76" s="11"/>
      <c r="G76" s="57"/>
      <c r="H76" s="56"/>
      <c r="I76" s="56"/>
      <c r="J76" s="56"/>
      <c r="K76" s="56"/>
      <c r="L76" s="56"/>
      <c r="M76" s="56"/>
      <c r="N76" s="56"/>
      <c r="O76" s="56"/>
      <c r="P76" s="56"/>
      <c r="Q76" s="51"/>
    </row>
    <row r="77" spans="1:17" ht="12.75" customHeight="1">
      <c r="A77" s="56"/>
      <c r="B77" s="56"/>
      <c r="C77" s="56"/>
      <c r="D77" s="56"/>
      <c r="E77" s="56"/>
      <c r="F77" s="11"/>
      <c r="G77" s="57"/>
      <c r="H77" s="56"/>
      <c r="I77" s="56"/>
      <c r="J77" s="56"/>
      <c r="K77" s="56"/>
      <c r="L77" s="56"/>
      <c r="M77" s="56"/>
      <c r="N77" s="56"/>
      <c r="O77" s="56"/>
      <c r="P77" s="56"/>
      <c r="Q77" s="51"/>
    </row>
    <row r="78" spans="1:17" ht="12.75" customHeight="1">
      <c r="A78" s="56"/>
      <c r="B78" s="56"/>
      <c r="C78" s="56"/>
      <c r="D78" s="56"/>
      <c r="E78" s="56"/>
      <c r="F78" s="11"/>
      <c r="G78" s="57"/>
      <c r="H78" s="56"/>
      <c r="I78" s="56"/>
      <c r="J78" s="56"/>
      <c r="K78" s="56"/>
      <c r="L78" s="56"/>
      <c r="M78" s="56"/>
      <c r="N78" s="56"/>
      <c r="O78" s="56"/>
      <c r="P78" s="56"/>
      <c r="Q78" s="51"/>
    </row>
    <row r="79" spans="1:17" ht="12.75" customHeight="1">
      <c r="A79" s="56"/>
      <c r="B79" s="56"/>
      <c r="C79" s="56"/>
      <c r="D79" s="56"/>
      <c r="E79" s="56"/>
      <c r="F79" s="11"/>
      <c r="G79" s="57"/>
      <c r="H79" s="56"/>
      <c r="I79" s="56"/>
      <c r="J79" s="56"/>
      <c r="K79" s="56"/>
      <c r="L79" s="56"/>
      <c r="M79" s="56"/>
      <c r="N79" s="56"/>
      <c r="O79" s="56"/>
      <c r="P79" s="56"/>
      <c r="Q79" s="51"/>
    </row>
    <row r="80" spans="1:17" ht="12.75" customHeight="1">
      <c r="A80" s="56"/>
      <c r="B80" s="56"/>
      <c r="C80" s="56"/>
      <c r="D80" s="56"/>
      <c r="E80" s="56"/>
      <c r="F80" s="11"/>
      <c r="G80" s="57"/>
      <c r="H80" s="56"/>
      <c r="I80" s="56"/>
      <c r="J80" s="56"/>
      <c r="K80" s="56"/>
      <c r="L80" s="56"/>
      <c r="M80" s="56"/>
      <c r="N80" s="56"/>
      <c r="O80" s="56"/>
      <c r="P80" s="56"/>
      <c r="Q80" s="51"/>
    </row>
    <row r="81" spans="1:17" ht="12.75" customHeight="1">
      <c r="A81" s="56"/>
      <c r="B81" s="56"/>
      <c r="C81" s="56"/>
      <c r="D81" s="56"/>
      <c r="E81" s="56"/>
      <c r="F81" s="11"/>
      <c r="G81" s="57"/>
      <c r="H81" s="56"/>
      <c r="I81" s="56"/>
      <c r="J81" s="56"/>
      <c r="K81" s="56"/>
      <c r="L81" s="56"/>
      <c r="M81" s="56"/>
      <c r="N81" s="56"/>
      <c r="O81" s="56"/>
      <c r="P81" s="56"/>
      <c r="Q81" s="51"/>
    </row>
    <row r="82" spans="1:17" ht="12.75" customHeight="1">
      <c r="A82" s="56"/>
      <c r="B82" s="56"/>
      <c r="C82" s="56"/>
      <c r="D82" s="56"/>
      <c r="E82" s="56"/>
      <c r="F82" s="11"/>
      <c r="G82" s="57"/>
      <c r="H82" s="56"/>
      <c r="I82" s="56"/>
      <c r="J82" s="56"/>
      <c r="K82" s="56"/>
      <c r="L82" s="56"/>
      <c r="M82" s="56"/>
      <c r="N82" s="56"/>
      <c r="O82" s="56"/>
      <c r="P82" s="56"/>
      <c r="Q82" s="51"/>
    </row>
    <row r="83" spans="1:17" ht="12.75" customHeight="1">
      <c r="A83" s="56"/>
      <c r="B83" s="56"/>
      <c r="C83" s="56"/>
      <c r="D83" s="56"/>
      <c r="E83" s="56"/>
      <c r="F83" s="11"/>
      <c r="G83" s="57"/>
      <c r="H83" s="56"/>
      <c r="I83" s="56"/>
      <c r="J83" s="56"/>
      <c r="K83" s="56"/>
      <c r="L83" s="56"/>
      <c r="M83" s="56"/>
      <c r="N83" s="56"/>
      <c r="O83" s="56"/>
      <c r="P83" s="56"/>
      <c r="Q83" s="51"/>
    </row>
    <row r="84" spans="1:17" ht="12.75" customHeight="1">
      <c r="A84" s="56"/>
      <c r="B84" s="56"/>
      <c r="C84" s="56"/>
      <c r="D84" s="56"/>
      <c r="E84" s="56"/>
      <c r="F84" s="11"/>
      <c r="G84" s="57"/>
      <c r="H84" s="56"/>
      <c r="I84" s="56"/>
      <c r="J84" s="56"/>
      <c r="K84" s="56"/>
      <c r="L84" s="56"/>
      <c r="M84" s="56"/>
      <c r="N84" s="56"/>
      <c r="O84" s="56"/>
      <c r="P84" s="56"/>
      <c r="Q84" s="51"/>
    </row>
    <row r="85" spans="1:17" ht="12.75" customHeight="1">
      <c r="A85" s="56"/>
      <c r="B85" s="56"/>
      <c r="C85" s="56"/>
      <c r="D85" s="56"/>
      <c r="E85" s="56"/>
      <c r="F85" s="11"/>
      <c r="G85" s="57"/>
      <c r="H85" s="56"/>
      <c r="I85" s="56"/>
      <c r="J85" s="56"/>
      <c r="K85" s="56"/>
      <c r="L85" s="56"/>
      <c r="M85" s="56"/>
      <c r="N85" s="56"/>
      <c r="O85" s="56"/>
      <c r="P85" s="56"/>
      <c r="Q85" s="51"/>
    </row>
    <row r="86" spans="1:17" ht="12.75" customHeight="1">
      <c r="A86" s="56"/>
      <c r="B86" s="56"/>
      <c r="C86" s="56"/>
      <c r="D86" s="56"/>
      <c r="E86" s="56"/>
      <c r="F86" s="11"/>
      <c r="G86" s="57"/>
      <c r="H86" s="56"/>
      <c r="I86" s="56"/>
      <c r="J86" s="56"/>
      <c r="K86" s="56"/>
      <c r="L86" s="56"/>
      <c r="M86" s="56"/>
      <c r="N86" s="56"/>
      <c r="O86" s="56"/>
      <c r="P86" s="56"/>
      <c r="Q86" s="51"/>
    </row>
    <row r="87" spans="1:17" ht="12.75" customHeight="1">
      <c r="A87" s="56"/>
      <c r="B87" s="56"/>
      <c r="C87" s="56"/>
      <c r="D87" s="56"/>
      <c r="E87" s="56"/>
      <c r="F87" s="11"/>
      <c r="G87" s="57"/>
      <c r="H87" s="56"/>
      <c r="I87" s="56"/>
      <c r="J87" s="56"/>
      <c r="K87" s="56"/>
      <c r="L87" s="56"/>
      <c r="M87" s="56"/>
      <c r="N87" s="56"/>
      <c r="O87" s="56"/>
      <c r="P87" s="56"/>
      <c r="Q87" s="51"/>
    </row>
    <row r="88" spans="1:17" ht="12.75" customHeight="1">
      <c r="A88" s="56"/>
      <c r="B88" s="56"/>
      <c r="C88" s="56"/>
      <c r="D88" s="56"/>
      <c r="E88" s="56"/>
      <c r="F88" s="11"/>
      <c r="G88" s="57"/>
      <c r="H88" s="56"/>
      <c r="I88" s="56"/>
      <c r="J88" s="56"/>
      <c r="K88" s="56"/>
      <c r="L88" s="56"/>
      <c r="M88" s="56"/>
      <c r="N88" s="56"/>
      <c r="O88" s="56"/>
      <c r="P88" s="56"/>
      <c r="Q88" s="51"/>
    </row>
    <row r="89" spans="1:17" ht="12.75" customHeight="1">
      <c r="A89" s="56"/>
      <c r="B89" s="56"/>
      <c r="C89" s="56"/>
      <c r="D89" s="56"/>
      <c r="E89" s="56"/>
      <c r="F89" s="11"/>
      <c r="G89" s="57"/>
      <c r="H89" s="56"/>
      <c r="I89" s="56"/>
      <c r="J89" s="56"/>
      <c r="K89" s="56"/>
      <c r="L89" s="56"/>
      <c r="M89" s="56"/>
      <c r="N89" s="56"/>
      <c r="O89" s="56"/>
      <c r="P89" s="56"/>
      <c r="Q89" s="51"/>
    </row>
    <row r="90" spans="1:17" ht="12.75" customHeight="1">
      <c r="A90" s="56"/>
      <c r="B90" s="56"/>
      <c r="C90" s="56"/>
      <c r="D90" s="56"/>
      <c r="E90" s="56"/>
      <c r="F90" s="11"/>
      <c r="G90" s="57"/>
      <c r="H90" s="56"/>
      <c r="I90" s="56"/>
      <c r="J90" s="56"/>
      <c r="K90" s="56"/>
      <c r="L90" s="56"/>
      <c r="M90" s="56"/>
      <c r="N90" s="56"/>
      <c r="O90" s="56"/>
      <c r="P90" s="56"/>
      <c r="Q90" s="51"/>
    </row>
    <row r="91" spans="1:17" ht="12.75" customHeight="1">
      <c r="A91" s="56"/>
      <c r="B91" s="56"/>
      <c r="C91" s="56"/>
      <c r="D91" s="56"/>
      <c r="E91" s="56"/>
      <c r="F91" s="11"/>
      <c r="G91" s="57"/>
      <c r="H91" s="56"/>
      <c r="I91" s="56"/>
      <c r="J91" s="56"/>
      <c r="K91" s="56"/>
      <c r="L91" s="56"/>
      <c r="M91" s="56"/>
      <c r="N91" s="56"/>
      <c r="O91" s="56"/>
      <c r="P91" s="56"/>
      <c r="Q91" s="51"/>
    </row>
    <row r="92" spans="1:17" ht="12.75" customHeight="1">
      <c r="A92" s="56"/>
      <c r="B92" s="56"/>
      <c r="C92" s="56"/>
      <c r="D92" s="56"/>
      <c r="E92" s="56"/>
      <c r="F92" s="11"/>
      <c r="G92" s="57"/>
      <c r="H92" s="56"/>
      <c r="I92" s="56"/>
      <c r="J92" s="56"/>
      <c r="K92" s="56"/>
      <c r="L92" s="56"/>
      <c r="M92" s="56"/>
      <c r="N92" s="56"/>
      <c r="O92" s="56"/>
      <c r="P92" s="56"/>
      <c r="Q92" s="51"/>
    </row>
    <row r="93" spans="1:17" ht="12.75" customHeight="1">
      <c r="A93" s="56"/>
      <c r="B93" s="56"/>
      <c r="C93" s="56"/>
      <c r="D93" s="56"/>
      <c r="E93" s="56"/>
      <c r="F93" s="11"/>
      <c r="G93" s="57"/>
      <c r="H93" s="56"/>
      <c r="I93" s="56"/>
      <c r="J93" s="56"/>
      <c r="K93" s="56"/>
      <c r="L93" s="56"/>
      <c r="M93" s="56"/>
      <c r="N93" s="56"/>
      <c r="O93" s="56"/>
      <c r="P93" s="56"/>
      <c r="Q93" s="51"/>
    </row>
    <row r="94" spans="1:17" ht="12.75" customHeight="1">
      <c r="A94" s="56"/>
      <c r="B94" s="56"/>
      <c r="C94" s="56"/>
      <c r="D94" s="56"/>
      <c r="E94" s="56"/>
      <c r="F94" s="11"/>
      <c r="G94" s="57"/>
      <c r="H94" s="56"/>
      <c r="I94" s="56"/>
      <c r="J94" s="56"/>
      <c r="K94" s="56"/>
      <c r="L94" s="56"/>
      <c r="M94" s="56"/>
      <c r="N94" s="56"/>
      <c r="O94" s="56"/>
      <c r="P94" s="56"/>
      <c r="Q94" s="51"/>
    </row>
    <row r="95" spans="1:17" ht="12.75" customHeight="1">
      <c r="A95" s="56"/>
      <c r="B95" s="56"/>
      <c r="C95" s="56"/>
      <c r="D95" s="56"/>
      <c r="E95" s="56"/>
      <c r="F95" s="11"/>
      <c r="G95" s="57"/>
      <c r="H95" s="56"/>
      <c r="I95" s="56"/>
      <c r="J95" s="56"/>
      <c r="K95" s="56"/>
      <c r="L95" s="56"/>
      <c r="M95" s="56"/>
      <c r="N95" s="56"/>
      <c r="O95" s="56"/>
      <c r="P95" s="56"/>
      <c r="Q95" s="51"/>
    </row>
    <row r="96" spans="1:17" ht="12.75" customHeight="1">
      <c r="A96" s="56"/>
      <c r="B96" s="56"/>
      <c r="C96" s="56"/>
      <c r="D96" s="56"/>
      <c r="E96" s="56"/>
      <c r="F96" s="11"/>
      <c r="G96" s="57"/>
      <c r="H96" s="56"/>
      <c r="I96" s="56"/>
      <c r="J96" s="56"/>
      <c r="K96" s="56"/>
      <c r="L96" s="56"/>
      <c r="M96" s="56"/>
      <c r="N96" s="56"/>
      <c r="O96" s="56"/>
      <c r="P96" s="56"/>
      <c r="Q96" s="51"/>
    </row>
    <row r="97" spans="1:17" ht="12.75" customHeight="1">
      <c r="A97" s="56"/>
      <c r="B97" s="56"/>
      <c r="C97" s="56"/>
      <c r="D97" s="56"/>
      <c r="E97" s="56"/>
      <c r="F97" s="11"/>
      <c r="G97" s="57"/>
      <c r="H97" s="56"/>
      <c r="I97" s="56"/>
      <c r="J97" s="56"/>
      <c r="K97" s="56"/>
      <c r="L97" s="56"/>
      <c r="M97" s="56"/>
      <c r="N97" s="56"/>
      <c r="O97" s="56"/>
      <c r="P97" s="56"/>
      <c r="Q97" s="51"/>
    </row>
    <row r="98" spans="1:17" ht="12.75" customHeight="1">
      <c r="A98" s="56"/>
      <c r="B98" s="56"/>
      <c r="C98" s="56"/>
      <c r="D98" s="56"/>
      <c r="E98" s="56"/>
      <c r="F98" s="11"/>
      <c r="G98" s="57"/>
      <c r="H98" s="56"/>
      <c r="I98" s="56"/>
      <c r="J98" s="56"/>
      <c r="K98" s="56"/>
      <c r="L98" s="56"/>
      <c r="M98" s="56"/>
      <c r="N98" s="56"/>
      <c r="O98" s="56"/>
      <c r="P98" s="56"/>
      <c r="Q98" s="51"/>
    </row>
    <row r="99" spans="1:17" ht="12.75" customHeight="1">
      <c r="A99" s="56"/>
      <c r="B99" s="56"/>
      <c r="C99" s="56"/>
      <c r="D99" s="56"/>
      <c r="E99" s="56"/>
      <c r="F99" s="11"/>
      <c r="G99" s="57"/>
      <c r="H99" s="56"/>
      <c r="I99" s="56"/>
      <c r="J99" s="56"/>
      <c r="K99" s="56"/>
      <c r="L99" s="56"/>
      <c r="M99" s="56"/>
      <c r="N99" s="56"/>
      <c r="O99" s="56"/>
      <c r="P99" s="56"/>
      <c r="Q99" s="51"/>
    </row>
    <row r="100" spans="1:17" ht="12.75" customHeight="1">
      <c r="A100" s="56"/>
      <c r="B100" s="56"/>
      <c r="C100" s="56"/>
      <c r="D100" s="56"/>
      <c r="E100" s="56"/>
      <c r="F100" s="11"/>
      <c r="G100" s="57"/>
      <c r="H100" s="56"/>
      <c r="I100" s="56"/>
      <c r="J100" s="56"/>
      <c r="K100" s="56"/>
      <c r="L100" s="56"/>
      <c r="M100" s="56"/>
      <c r="N100" s="56"/>
      <c r="O100" s="56"/>
      <c r="P100" s="56"/>
      <c r="Q100" s="51"/>
    </row>
    <row r="101" spans="1:17" ht="12.75" customHeight="1">
      <c r="A101" s="56"/>
      <c r="B101" s="56"/>
      <c r="C101" s="56"/>
      <c r="D101" s="56"/>
      <c r="E101" s="56"/>
      <c r="F101" s="11"/>
      <c r="G101" s="57"/>
      <c r="H101" s="56"/>
      <c r="I101" s="56"/>
      <c r="J101" s="56"/>
      <c r="K101" s="56"/>
      <c r="L101" s="56"/>
      <c r="M101" s="56"/>
      <c r="N101" s="56"/>
      <c r="O101" s="56"/>
      <c r="P101" s="56"/>
      <c r="Q101" s="51"/>
    </row>
    <row r="102" spans="1:17" ht="12.75" customHeight="1">
      <c r="A102" s="56"/>
      <c r="B102" s="56"/>
      <c r="C102" s="56"/>
      <c r="D102" s="56"/>
      <c r="E102" s="56"/>
      <c r="F102" s="11"/>
      <c r="G102" s="57"/>
      <c r="H102" s="56"/>
      <c r="I102" s="56"/>
      <c r="J102" s="56"/>
      <c r="K102" s="56"/>
      <c r="L102" s="56"/>
      <c r="M102" s="56"/>
      <c r="N102" s="56"/>
      <c r="O102" s="56"/>
      <c r="P102" s="56"/>
      <c r="Q102" s="51"/>
    </row>
    <row r="103" spans="1:17" ht="12.75" customHeight="1">
      <c r="A103" s="56"/>
      <c r="B103" s="56"/>
      <c r="C103" s="56"/>
      <c r="D103" s="56"/>
      <c r="E103" s="56"/>
      <c r="F103" s="11"/>
      <c r="G103" s="57"/>
      <c r="H103" s="56"/>
      <c r="I103" s="56"/>
      <c r="J103" s="56"/>
      <c r="K103" s="56"/>
      <c r="L103" s="56"/>
      <c r="M103" s="56"/>
      <c r="N103" s="56"/>
      <c r="O103" s="56"/>
      <c r="P103" s="56"/>
      <c r="Q103" s="51"/>
    </row>
    <row r="104" spans="1:17" ht="12.75" customHeight="1">
      <c r="A104" s="56"/>
      <c r="B104" s="56"/>
      <c r="C104" s="56"/>
      <c r="D104" s="56"/>
      <c r="E104" s="56"/>
      <c r="F104" s="11"/>
      <c r="G104" s="57"/>
      <c r="H104" s="56"/>
      <c r="I104" s="56"/>
      <c r="J104" s="56"/>
      <c r="K104" s="56"/>
      <c r="L104" s="56"/>
      <c r="M104" s="56"/>
      <c r="N104" s="56"/>
      <c r="O104" s="56"/>
      <c r="P104" s="56"/>
      <c r="Q104" s="51"/>
    </row>
    <row r="105" spans="1:17" ht="12.75" customHeight="1">
      <c r="A105" s="56"/>
      <c r="B105" s="56"/>
      <c r="C105" s="56"/>
      <c r="D105" s="56"/>
      <c r="E105" s="56"/>
      <c r="F105" s="11"/>
      <c r="G105" s="57"/>
      <c r="H105" s="56"/>
      <c r="I105" s="56"/>
      <c r="J105" s="56"/>
      <c r="K105" s="56"/>
      <c r="L105" s="56"/>
      <c r="M105" s="56"/>
      <c r="N105" s="56"/>
      <c r="O105" s="56"/>
      <c r="P105" s="56"/>
      <c r="Q105" s="51"/>
    </row>
    <row r="106" spans="1:17" ht="12.75" customHeight="1">
      <c r="A106" s="56"/>
      <c r="B106" s="56"/>
      <c r="C106" s="56"/>
      <c r="D106" s="56"/>
      <c r="E106" s="56"/>
      <c r="F106" s="11"/>
      <c r="G106" s="57"/>
      <c r="H106" s="56"/>
      <c r="I106" s="56"/>
      <c r="J106" s="56"/>
      <c r="K106" s="56"/>
      <c r="L106" s="56"/>
      <c r="M106" s="56"/>
      <c r="N106" s="56"/>
      <c r="O106" s="56"/>
      <c r="P106" s="56"/>
      <c r="Q106" s="51"/>
    </row>
    <row r="107" spans="1:17" ht="12.75" customHeight="1">
      <c r="A107" s="56"/>
      <c r="B107" s="56"/>
      <c r="C107" s="56"/>
      <c r="D107" s="56"/>
      <c r="E107" s="56"/>
      <c r="F107" s="11"/>
      <c r="G107" s="57"/>
      <c r="H107" s="56"/>
      <c r="I107" s="56"/>
      <c r="J107" s="56"/>
      <c r="K107" s="56"/>
      <c r="L107" s="56"/>
      <c r="M107" s="56"/>
      <c r="N107" s="56"/>
      <c r="O107" s="56"/>
      <c r="P107" s="56"/>
      <c r="Q107" s="51"/>
    </row>
    <row r="108" spans="1:17" ht="12.75" customHeight="1">
      <c r="A108" s="56"/>
      <c r="B108" s="56"/>
      <c r="C108" s="56"/>
      <c r="D108" s="56"/>
      <c r="E108" s="56"/>
      <c r="F108" s="11"/>
      <c r="G108" s="57"/>
      <c r="H108" s="56"/>
      <c r="I108" s="56"/>
      <c r="J108" s="56"/>
      <c r="K108" s="56"/>
      <c r="L108" s="56"/>
      <c r="M108" s="56"/>
      <c r="N108" s="56"/>
      <c r="O108" s="56"/>
      <c r="P108" s="56"/>
      <c r="Q108" s="51"/>
    </row>
    <row r="109" spans="1:17" ht="12.75" customHeight="1">
      <c r="A109" s="56"/>
      <c r="B109" s="56"/>
      <c r="C109" s="56"/>
      <c r="D109" s="56"/>
      <c r="E109" s="56"/>
      <c r="F109" s="11"/>
      <c r="G109" s="57"/>
      <c r="H109" s="56"/>
      <c r="I109" s="56"/>
      <c r="J109" s="56"/>
      <c r="K109" s="56"/>
      <c r="L109" s="56"/>
      <c r="M109" s="56"/>
      <c r="N109" s="56"/>
      <c r="O109" s="56"/>
      <c r="P109" s="56"/>
      <c r="Q109" s="51"/>
    </row>
    <row r="110" spans="1:17" ht="12.75" customHeight="1">
      <c r="A110" s="56"/>
      <c r="B110" s="56"/>
      <c r="C110" s="56"/>
      <c r="D110" s="56"/>
      <c r="E110" s="56"/>
      <c r="F110" s="11"/>
      <c r="G110" s="57"/>
      <c r="H110" s="56"/>
      <c r="I110" s="56"/>
      <c r="J110" s="56"/>
      <c r="K110" s="56"/>
      <c r="L110" s="56"/>
      <c r="M110" s="56"/>
      <c r="N110" s="56"/>
      <c r="O110" s="56"/>
      <c r="P110" s="56"/>
      <c r="Q110" s="51"/>
    </row>
    <row r="111" spans="1:17" ht="12.75" customHeight="1">
      <c r="A111" s="56"/>
      <c r="B111" s="56"/>
      <c r="C111" s="56"/>
      <c r="D111" s="56"/>
      <c r="E111" s="56"/>
      <c r="F111" s="11"/>
      <c r="G111" s="57"/>
      <c r="H111" s="56"/>
      <c r="I111" s="56"/>
      <c r="J111" s="56"/>
      <c r="K111" s="56"/>
      <c r="L111" s="56"/>
      <c r="M111" s="56"/>
      <c r="N111" s="56"/>
      <c r="O111" s="56"/>
      <c r="P111" s="56"/>
      <c r="Q111" s="51"/>
    </row>
    <row r="112" spans="1:17" ht="12.75" customHeight="1">
      <c r="A112" s="56"/>
      <c r="B112" s="56"/>
      <c r="C112" s="56"/>
      <c r="D112" s="56"/>
      <c r="E112" s="56"/>
      <c r="F112" s="11"/>
      <c r="G112" s="57"/>
      <c r="H112" s="56"/>
      <c r="I112" s="56"/>
      <c r="J112" s="56"/>
      <c r="K112" s="56"/>
      <c r="L112" s="56"/>
      <c r="M112" s="56"/>
      <c r="N112" s="56"/>
      <c r="O112" s="56"/>
      <c r="P112" s="56"/>
      <c r="Q112" s="51"/>
    </row>
    <row r="113" spans="1:17" ht="12.75" customHeight="1">
      <c r="A113" s="56"/>
      <c r="B113" s="56"/>
      <c r="C113" s="56"/>
      <c r="D113" s="56"/>
      <c r="E113" s="56"/>
      <c r="F113" s="11"/>
      <c r="G113" s="57"/>
      <c r="H113" s="56"/>
      <c r="I113" s="56"/>
      <c r="J113" s="56"/>
      <c r="K113" s="56"/>
      <c r="L113" s="56"/>
      <c r="M113" s="56"/>
      <c r="N113" s="56"/>
      <c r="O113" s="56"/>
      <c r="P113" s="56"/>
      <c r="Q113" s="51"/>
    </row>
    <row r="114" spans="1:17" ht="12.75" customHeight="1">
      <c r="A114" s="56"/>
      <c r="B114" s="56"/>
      <c r="C114" s="56"/>
      <c r="D114" s="56"/>
      <c r="E114" s="56"/>
      <c r="F114" s="11"/>
      <c r="G114" s="57"/>
      <c r="H114" s="56"/>
      <c r="I114" s="56"/>
      <c r="J114" s="56"/>
      <c r="K114" s="56"/>
      <c r="L114" s="56"/>
      <c r="M114" s="56"/>
      <c r="N114" s="56"/>
      <c r="O114" s="56"/>
      <c r="P114" s="56"/>
      <c r="Q114" s="51"/>
    </row>
    <row r="115" spans="1:17" ht="12.75" customHeight="1">
      <c r="A115" s="56"/>
      <c r="B115" s="56"/>
      <c r="C115" s="56"/>
      <c r="D115" s="56"/>
      <c r="E115" s="56"/>
      <c r="F115" s="11"/>
      <c r="G115" s="57"/>
      <c r="H115" s="56"/>
      <c r="I115" s="56"/>
      <c r="J115" s="56"/>
      <c r="K115" s="56"/>
      <c r="L115" s="56"/>
      <c r="M115" s="56"/>
      <c r="N115" s="56"/>
      <c r="O115" s="56"/>
      <c r="P115" s="56"/>
      <c r="Q115" s="51"/>
    </row>
    <row r="116" spans="1:17" ht="12.75" customHeight="1">
      <c r="A116" s="56"/>
      <c r="B116" s="56"/>
      <c r="C116" s="56"/>
      <c r="D116" s="56"/>
      <c r="E116" s="56"/>
      <c r="F116" s="11"/>
      <c r="G116" s="57"/>
      <c r="H116" s="56"/>
      <c r="I116" s="56"/>
      <c r="J116" s="56"/>
      <c r="K116" s="56"/>
      <c r="L116" s="56"/>
      <c r="M116" s="56"/>
      <c r="N116" s="56"/>
      <c r="O116" s="56"/>
      <c r="P116" s="56"/>
      <c r="Q116" s="51"/>
    </row>
    <row r="117" spans="1:17" ht="12.75" customHeight="1">
      <c r="A117" s="56"/>
      <c r="B117" s="56"/>
      <c r="C117" s="56"/>
      <c r="D117" s="56"/>
      <c r="E117" s="56"/>
      <c r="F117" s="11"/>
      <c r="G117" s="57"/>
      <c r="H117" s="56"/>
      <c r="I117" s="56"/>
      <c r="J117" s="56"/>
      <c r="K117" s="56"/>
      <c r="L117" s="56"/>
      <c r="M117" s="56"/>
      <c r="N117" s="56"/>
      <c r="O117" s="56"/>
      <c r="P117" s="56"/>
      <c r="Q117" s="51"/>
    </row>
    <row r="118" spans="1:17" ht="12.75" customHeight="1">
      <c r="A118" s="56"/>
      <c r="B118" s="56"/>
      <c r="C118" s="56"/>
      <c r="D118" s="56"/>
      <c r="E118" s="56"/>
      <c r="F118" s="11"/>
      <c r="G118" s="57"/>
      <c r="H118" s="56"/>
      <c r="I118" s="56"/>
      <c r="J118" s="56"/>
      <c r="K118" s="56"/>
      <c r="L118" s="56"/>
      <c r="M118" s="56"/>
      <c r="N118" s="56"/>
      <c r="O118" s="56"/>
      <c r="P118" s="56"/>
      <c r="Q118" s="51"/>
    </row>
    <row r="119" spans="1:17" ht="12.75" customHeight="1">
      <c r="A119" s="56"/>
      <c r="B119" s="56"/>
      <c r="C119" s="56"/>
      <c r="D119" s="56"/>
      <c r="E119" s="56"/>
      <c r="F119" s="11"/>
      <c r="G119" s="57"/>
      <c r="H119" s="56"/>
      <c r="I119" s="56"/>
      <c r="J119" s="56"/>
      <c r="K119" s="56"/>
      <c r="L119" s="56"/>
      <c r="M119" s="56"/>
      <c r="N119" s="56"/>
      <c r="O119" s="56"/>
      <c r="P119" s="56"/>
      <c r="Q119" s="51"/>
    </row>
    <row r="120" spans="1:17" ht="12.75" customHeight="1">
      <c r="A120" s="56"/>
      <c r="B120" s="56"/>
      <c r="C120" s="56"/>
      <c r="D120" s="56"/>
      <c r="E120" s="56"/>
      <c r="F120" s="11"/>
      <c r="G120" s="57"/>
      <c r="H120" s="56"/>
      <c r="I120" s="56"/>
      <c r="J120" s="56"/>
      <c r="K120" s="56"/>
      <c r="L120" s="56"/>
      <c r="M120" s="56"/>
      <c r="N120" s="56"/>
      <c r="O120" s="56"/>
      <c r="P120" s="56"/>
      <c r="Q120" s="51"/>
    </row>
    <row r="121" spans="1:17" ht="12.75" customHeight="1">
      <c r="A121" s="56"/>
      <c r="B121" s="56"/>
      <c r="C121" s="56"/>
      <c r="D121" s="56"/>
      <c r="E121" s="56"/>
      <c r="F121" s="11"/>
      <c r="G121" s="57"/>
      <c r="H121" s="56"/>
      <c r="I121" s="56"/>
      <c r="J121" s="56"/>
      <c r="K121" s="56"/>
      <c r="L121" s="56"/>
      <c r="M121" s="56"/>
      <c r="N121" s="56"/>
      <c r="O121" s="56"/>
      <c r="P121" s="56"/>
      <c r="Q121" s="51"/>
    </row>
    <row r="122" spans="1:17" ht="12.75" customHeight="1">
      <c r="A122" s="56"/>
      <c r="B122" s="56"/>
      <c r="C122" s="56"/>
      <c r="D122" s="56"/>
      <c r="E122" s="56"/>
      <c r="F122" s="11"/>
      <c r="G122" s="57"/>
      <c r="H122" s="56"/>
      <c r="I122" s="56"/>
      <c r="J122" s="56"/>
      <c r="K122" s="56"/>
      <c r="L122" s="56"/>
      <c r="M122" s="56"/>
      <c r="N122" s="56"/>
      <c r="O122" s="56"/>
      <c r="P122" s="56"/>
      <c r="Q122" s="51"/>
    </row>
    <row r="123" spans="1:17" ht="12.75" customHeight="1">
      <c r="A123" s="56"/>
      <c r="B123" s="56"/>
      <c r="C123" s="56"/>
      <c r="D123" s="56"/>
      <c r="E123" s="56"/>
      <c r="F123" s="11"/>
      <c r="G123" s="57"/>
      <c r="H123" s="56"/>
      <c r="I123" s="56"/>
      <c r="J123" s="56"/>
      <c r="K123" s="56"/>
      <c r="L123" s="56"/>
      <c r="M123" s="56"/>
      <c r="N123" s="56"/>
      <c r="O123" s="56"/>
      <c r="P123" s="56"/>
      <c r="Q123" s="51"/>
    </row>
    <row r="124" spans="1:17" ht="12.75" customHeight="1">
      <c r="A124" s="56"/>
      <c r="B124" s="56"/>
      <c r="C124" s="56"/>
      <c r="D124" s="56"/>
      <c r="E124" s="56"/>
      <c r="F124" s="11"/>
      <c r="G124" s="57"/>
      <c r="H124" s="56"/>
      <c r="I124" s="56"/>
      <c r="J124" s="56"/>
      <c r="K124" s="56"/>
      <c r="L124" s="56"/>
      <c r="M124" s="56"/>
      <c r="N124" s="56"/>
      <c r="O124" s="56"/>
      <c r="P124" s="56"/>
      <c r="Q124" s="51"/>
    </row>
    <row r="125" spans="1:17" ht="12.75" customHeight="1">
      <c r="A125" s="56"/>
      <c r="B125" s="56"/>
      <c r="C125" s="56"/>
      <c r="D125" s="56"/>
      <c r="E125" s="56"/>
      <c r="F125" s="11"/>
      <c r="G125" s="57"/>
      <c r="H125" s="56"/>
      <c r="I125" s="56"/>
      <c r="J125" s="56"/>
      <c r="K125" s="56"/>
      <c r="L125" s="56"/>
      <c r="M125" s="56"/>
      <c r="N125" s="56"/>
      <c r="O125" s="56"/>
      <c r="P125" s="56"/>
      <c r="Q125" s="51"/>
    </row>
    <row r="126" spans="1:17" ht="12.75" customHeight="1">
      <c r="A126" s="56"/>
      <c r="B126" s="56"/>
      <c r="C126" s="56"/>
      <c r="D126" s="56"/>
      <c r="E126" s="56"/>
      <c r="F126" s="11"/>
      <c r="G126" s="57"/>
      <c r="H126" s="56"/>
      <c r="I126" s="56"/>
      <c r="J126" s="56"/>
      <c r="K126" s="56"/>
      <c r="L126" s="56"/>
      <c r="M126" s="56"/>
      <c r="N126" s="56"/>
      <c r="O126" s="56"/>
      <c r="P126" s="56"/>
      <c r="Q126" s="51"/>
    </row>
    <row r="127" spans="1:17" ht="12.75" customHeight="1">
      <c r="A127" s="56"/>
      <c r="B127" s="56"/>
      <c r="C127" s="56"/>
      <c r="D127" s="56"/>
      <c r="E127" s="56"/>
      <c r="F127" s="11"/>
      <c r="G127" s="57"/>
      <c r="H127" s="56"/>
      <c r="I127" s="56"/>
      <c r="J127" s="56"/>
      <c r="K127" s="56"/>
      <c r="L127" s="56"/>
      <c r="M127" s="56"/>
      <c r="N127" s="56"/>
      <c r="O127" s="56"/>
      <c r="P127" s="56"/>
      <c r="Q127" s="51"/>
    </row>
    <row r="128" spans="1:17" ht="12.75" customHeight="1">
      <c r="A128" s="56"/>
      <c r="B128" s="56"/>
      <c r="C128" s="56"/>
      <c r="D128" s="56"/>
      <c r="E128" s="56"/>
      <c r="F128" s="11"/>
      <c r="G128" s="57"/>
      <c r="H128" s="56"/>
      <c r="I128" s="56"/>
      <c r="J128" s="56"/>
      <c r="K128" s="56"/>
      <c r="L128" s="56"/>
      <c r="M128" s="56"/>
      <c r="N128" s="56"/>
      <c r="O128" s="56"/>
      <c r="P128" s="56"/>
      <c r="Q128" s="51"/>
    </row>
    <row r="129" spans="1:17" ht="12.75" customHeight="1">
      <c r="A129" s="56"/>
      <c r="B129" s="56"/>
      <c r="C129" s="56"/>
      <c r="D129" s="56"/>
      <c r="E129" s="56"/>
      <c r="F129" s="11"/>
      <c r="G129" s="57"/>
      <c r="H129" s="56"/>
      <c r="I129" s="56"/>
      <c r="J129" s="56"/>
      <c r="K129" s="56"/>
      <c r="L129" s="56"/>
      <c r="M129" s="56"/>
      <c r="N129" s="56"/>
      <c r="O129" s="56"/>
      <c r="P129" s="56"/>
      <c r="Q129" s="51"/>
    </row>
    <row r="130" spans="1:17" ht="12.75" customHeight="1">
      <c r="A130" s="56"/>
      <c r="B130" s="56"/>
      <c r="C130" s="56"/>
      <c r="D130" s="56"/>
      <c r="E130" s="56"/>
      <c r="F130" s="11"/>
      <c r="G130" s="57"/>
      <c r="H130" s="56"/>
      <c r="I130" s="56"/>
      <c r="J130" s="56"/>
      <c r="K130" s="56"/>
      <c r="L130" s="56"/>
      <c r="M130" s="56"/>
      <c r="N130" s="56"/>
      <c r="O130" s="56"/>
      <c r="P130" s="56"/>
      <c r="Q130" s="51"/>
    </row>
    <row r="131" spans="1:17" ht="12.75" customHeight="1">
      <c r="A131" s="56"/>
      <c r="B131" s="56"/>
      <c r="C131" s="56"/>
      <c r="D131" s="56"/>
      <c r="E131" s="56"/>
      <c r="F131" s="11"/>
      <c r="G131" s="57"/>
      <c r="H131" s="56"/>
      <c r="I131" s="56"/>
      <c r="J131" s="56"/>
      <c r="K131" s="56"/>
      <c r="L131" s="56"/>
      <c r="M131" s="56"/>
      <c r="N131" s="56"/>
      <c r="O131" s="56"/>
      <c r="P131" s="56"/>
      <c r="Q131" s="51"/>
    </row>
    <row r="132" spans="1:17" ht="12.75" customHeight="1">
      <c r="A132" s="56"/>
      <c r="B132" s="56"/>
      <c r="C132" s="56"/>
      <c r="D132" s="56"/>
      <c r="E132" s="56"/>
      <c r="F132" s="11"/>
      <c r="G132" s="57"/>
      <c r="H132" s="56"/>
      <c r="I132" s="56"/>
      <c r="J132" s="56"/>
      <c r="K132" s="56"/>
      <c r="L132" s="56"/>
      <c r="M132" s="56"/>
      <c r="N132" s="56"/>
      <c r="O132" s="56"/>
      <c r="P132" s="56"/>
      <c r="Q132" s="51"/>
    </row>
    <row r="133" spans="1:17" ht="12.75" customHeight="1">
      <c r="A133" s="56"/>
      <c r="B133" s="56"/>
      <c r="C133" s="56"/>
      <c r="D133" s="56"/>
      <c r="E133" s="56"/>
      <c r="F133" s="11"/>
      <c r="G133" s="57"/>
      <c r="H133" s="56"/>
      <c r="I133" s="56"/>
      <c r="J133" s="56"/>
      <c r="K133" s="56"/>
      <c r="L133" s="56"/>
      <c r="M133" s="56"/>
      <c r="N133" s="56"/>
      <c r="O133" s="56"/>
      <c r="P133" s="56"/>
      <c r="Q133" s="51"/>
    </row>
    <row r="134" spans="1:17" ht="12.75" customHeight="1">
      <c r="A134" s="56"/>
      <c r="B134" s="56"/>
      <c r="C134" s="56"/>
      <c r="D134" s="56"/>
      <c r="E134" s="56"/>
      <c r="F134" s="11"/>
      <c r="G134" s="57"/>
      <c r="H134" s="56"/>
      <c r="I134" s="56"/>
      <c r="J134" s="56"/>
      <c r="K134" s="56"/>
      <c r="L134" s="56"/>
      <c r="M134" s="56"/>
      <c r="N134" s="56"/>
      <c r="O134" s="56"/>
      <c r="P134" s="56"/>
      <c r="Q134" s="51"/>
    </row>
    <row r="135" spans="1:17" ht="12.75" customHeight="1">
      <c r="A135" s="56"/>
      <c r="B135" s="56"/>
      <c r="C135" s="56"/>
      <c r="D135" s="56"/>
      <c r="E135" s="56"/>
      <c r="F135" s="11"/>
      <c r="G135" s="57"/>
      <c r="H135" s="56"/>
      <c r="I135" s="56"/>
      <c r="J135" s="56"/>
      <c r="K135" s="56"/>
      <c r="L135" s="56"/>
      <c r="M135" s="56"/>
      <c r="N135" s="56"/>
      <c r="O135" s="56"/>
      <c r="P135" s="56"/>
      <c r="Q135" s="51"/>
    </row>
    <row r="136" spans="1:17" ht="12.75" customHeight="1">
      <c r="A136" s="56"/>
      <c r="B136" s="56"/>
      <c r="C136" s="56"/>
      <c r="D136" s="56"/>
      <c r="E136" s="56"/>
      <c r="F136" s="11"/>
      <c r="G136" s="57"/>
      <c r="H136" s="56"/>
      <c r="I136" s="56"/>
      <c r="J136" s="56"/>
      <c r="K136" s="56"/>
      <c r="L136" s="56"/>
      <c r="M136" s="56"/>
      <c r="N136" s="56"/>
      <c r="O136" s="56"/>
      <c r="P136" s="56"/>
      <c r="Q136" s="51"/>
    </row>
    <row r="137" spans="1:17" ht="12.75" customHeight="1">
      <c r="A137" s="56"/>
      <c r="B137" s="56"/>
      <c r="C137" s="56"/>
      <c r="D137" s="56"/>
      <c r="E137" s="56"/>
      <c r="F137" s="11"/>
      <c r="G137" s="57"/>
      <c r="H137" s="56"/>
      <c r="I137" s="56"/>
      <c r="J137" s="56"/>
      <c r="K137" s="56"/>
      <c r="L137" s="56"/>
      <c r="M137" s="56"/>
      <c r="N137" s="56"/>
      <c r="O137" s="56"/>
      <c r="P137" s="56"/>
      <c r="Q137" s="51"/>
    </row>
    <row r="138" spans="1:17" ht="12.75" customHeight="1">
      <c r="A138" s="56"/>
      <c r="B138" s="56"/>
      <c r="C138" s="56"/>
      <c r="D138" s="56"/>
      <c r="E138" s="56"/>
      <c r="F138" s="11"/>
      <c r="G138" s="57"/>
      <c r="H138" s="56"/>
      <c r="I138" s="56"/>
      <c r="J138" s="56"/>
      <c r="K138" s="56"/>
      <c r="L138" s="56"/>
      <c r="M138" s="56"/>
      <c r="N138" s="56"/>
      <c r="O138" s="56"/>
      <c r="P138" s="56"/>
      <c r="Q138" s="51"/>
    </row>
    <row r="139" spans="1:17" ht="12.75" customHeight="1">
      <c r="A139" s="56"/>
      <c r="B139" s="56"/>
      <c r="C139" s="56"/>
      <c r="D139" s="56"/>
      <c r="E139" s="56"/>
      <c r="F139" s="11"/>
      <c r="G139" s="57"/>
      <c r="H139" s="56"/>
      <c r="I139" s="56"/>
      <c r="J139" s="56"/>
      <c r="K139" s="56"/>
      <c r="L139" s="56"/>
      <c r="M139" s="56"/>
      <c r="N139" s="56"/>
      <c r="O139" s="56"/>
      <c r="P139" s="56"/>
      <c r="Q139" s="51"/>
    </row>
    <row r="140" spans="1:17" ht="12.75" customHeight="1">
      <c r="A140" s="56"/>
      <c r="B140" s="56"/>
      <c r="C140" s="56"/>
      <c r="D140" s="56"/>
      <c r="E140" s="56"/>
      <c r="F140" s="11"/>
      <c r="G140" s="57"/>
      <c r="H140" s="56"/>
      <c r="I140" s="56"/>
      <c r="J140" s="56"/>
      <c r="K140" s="56"/>
      <c r="L140" s="56"/>
      <c r="M140" s="56"/>
      <c r="N140" s="56"/>
      <c r="O140" s="56"/>
      <c r="P140" s="56"/>
      <c r="Q140" s="51"/>
    </row>
    <row r="141" spans="1:17" ht="12.75" customHeight="1">
      <c r="A141" s="56"/>
      <c r="B141" s="56"/>
      <c r="C141" s="56"/>
      <c r="D141" s="56"/>
      <c r="E141" s="56"/>
      <c r="F141" s="11"/>
      <c r="G141" s="57"/>
      <c r="H141" s="56"/>
      <c r="I141" s="56"/>
      <c r="J141" s="56"/>
      <c r="K141" s="56"/>
      <c r="L141" s="56"/>
      <c r="M141" s="56"/>
      <c r="N141" s="56"/>
      <c r="O141" s="56"/>
      <c r="P141" s="56"/>
      <c r="Q141" s="51"/>
    </row>
    <row r="142" spans="1:17" ht="12.75" customHeight="1">
      <c r="A142" s="56"/>
      <c r="B142" s="56"/>
      <c r="C142" s="56"/>
      <c r="D142" s="56"/>
      <c r="E142" s="56"/>
      <c r="F142" s="11"/>
      <c r="G142" s="57"/>
      <c r="H142" s="56"/>
      <c r="I142" s="56"/>
      <c r="J142" s="56"/>
      <c r="K142" s="56"/>
      <c r="L142" s="56"/>
      <c r="M142" s="56"/>
      <c r="N142" s="56"/>
      <c r="O142" s="56"/>
      <c r="P142" s="56"/>
      <c r="Q142" s="51"/>
    </row>
    <row r="143" spans="1:17" ht="12.75" customHeight="1">
      <c r="A143" s="56"/>
      <c r="B143" s="56"/>
      <c r="C143" s="56"/>
      <c r="D143" s="56"/>
      <c r="E143" s="56"/>
      <c r="F143" s="11"/>
      <c r="G143" s="57"/>
      <c r="H143" s="56"/>
      <c r="I143" s="56"/>
      <c r="J143" s="56"/>
      <c r="K143" s="56"/>
      <c r="L143" s="56"/>
      <c r="M143" s="56"/>
      <c r="N143" s="56"/>
      <c r="O143" s="56"/>
      <c r="P143" s="56"/>
      <c r="Q143" s="51"/>
    </row>
    <row r="144" spans="1:17" ht="12.75" customHeight="1">
      <c r="A144" s="56"/>
      <c r="B144" s="56"/>
      <c r="C144" s="56"/>
      <c r="D144" s="56"/>
      <c r="E144" s="56"/>
      <c r="F144" s="11"/>
      <c r="G144" s="57"/>
      <c r="H144" s="56"/>
      <c r="I144" s="56"/>
      <c r="J144" s="56"/>
      <c r="K144" s="56"/>
      <c r="L144" s="56"/>
      <c r="M144" s="56"/>
      <c r="N144" s="56"/>
      <c r="O144" s="56"/>
      <c r="P144" s="56"/>
      <c r="Q144" s="51"/>
    </row>
    <row r="145" spans="1:17" ht="12.75" customHeight="1">
      <c r="A145" s="56"/>
      <c r="B145" s="56"/>
      <c r="C145" s="56"/>
      <c r="D145" s="56"/>
      <c r="E145" s="56"/>
      <c r="F145" s="11"/>
      <c r="G145" s="57"/>
      <c r="H145" s="56"/>
      <c r="I145" s="56"/>
      <c r="J145" s="56"/>
      <c r="K145" s="56"/>
      <c r="L145" s="56"/>
      <c r="M145" s="56"/>
      <c r="N145" s="56"/>
      <c r="O145" s="56"/>
      <c r="P145" s="56"/>
      <c r="Q145" s="51"/>
    </row>
    <row r="146" spans="1:17" ht="12.75" customHeight="1">
      <c r="A146" s="56"/>
      <c r="B146" s="56"/>
      <c r="C146" s="56"/>
      <c r="D146" s="56"/>
      <c r="E146" s="56"/>
      <c r="F146" s="11"/>
      <c r="G146" s="57"/>
      <c r="H146" s="56"/>
      <c r="I146" s="56"/>
      <c r="J146" s="56"/>
      <c r="K146" s="56"/>
      <c r="L146" s="56"/>
      <c r="M146" s="56"/>
      <c r="N146" s="56"/>
      <c r="O146" s="56"/>
      <c r="P146" s="56"/>
      <c r="Q146" s="51"/>
    </row>
    <row r="147" spans="1:17" ht="12.75" customHeight="1">
      <c r="A147" s="56"/>
      <c r="B147" s="56"/>
      <c r="C147" s="56"/>
      <c r="D147" s="56"/>
      <c r="E147" s="56"/>
      <c r="F147" s="11"/>
      <c r="G147" s="57"/>
      <c r="H147" s="56"/>
      <c r="I147" s="56"/>
      <c r="J147" s="56"/>
      <c r="K147" s="56"/>
      <c r="L147" s="56"/>
      <c r="M147" s="56"/>
      <c r="N147" s="56"/>
      <c r="O147" s="56"/>
      <c r="P147" s="56"/>
      <c r="Q147" s="51"/>
    </row>
    <row r="148" spans="1:17" ht="12.75" customHeight="1">
      <c r="A148" s="56"/>
      <c r="B148" s="56"/>
      <c r="C148" s="56"/>
      <c r="D148" s="56"/>
      <c r="E148" s="56"/>
      <c r="F148" s="11"/>
      <c r="G148" s="57"/>
      <c r="H148" s="56"/>
      <c r="I148" s="56"/>
      <c r="J148" s="56"/>
      <c r="K148" s="56"/>
      <c r="L148" s="56"/>
      <c r="M148" s="56"/>
      <c r="N148" s="56"/>
      <c r="O148" s="56"/>
      <c r="P148" s="56"/>
      <c r="Q148" s="51"/>
    </row>
    <row r="149" spans="1:17" ht="12.75" customHeight="1">
      <c r="A149" s="56"/>
      <c r="B149" s="56"/>
      <c r="C149" s="56"/>
      <c r="D149" s="56"/>
      <c r="E149" s="56"/>
      <c r="F149" s="11"/>
      <c r="G149" s="57"/>
      <c r="H149" s="56"/>
      <c r="I149" s="56"/>
      <c r="J149" s="56"/>
      <c r="K149" s="56"/>
      <c r="L149" s="56"/>
      <c r="M149" s="56"/>
      <c r="N149" s="56"/>
      <c r="O149" s="56"/>
      <c r="P149" s="56"/>
      <c r="Q149" s="51"/>
    </row>
    <row r="150" spans="1:17" ht="12.75" customHeight="1">
      <c r="A150" s="56"/>
      <c r="B150" s="56"/>
      <c r="C150" s="56"/>
      <c r="D150" s="56"/>
      <c r="E150" s="56"/>
      <c r="F150" s="11"/>
      <c r="G150" s="57"/>
      <c r="H150" s="56"/>
      <c r="I150" s="56"/>
      <c r="J150" s="56"/>
      <c r="K150" s="56"/>
      <c r="L150" s="56"/>
      <c r="M150" s="56"/>
      <c r="N150" s="56"/>
      <c r="O150" s="56"/>
      <c r="P150" s="56"/>
      <c r="Q150" s="51"/>
    </row>
    <row r="151" spans="1:17" ht="12.75" customHeight="1">
      <c r="A151" s="56"/>
      <c r="B151" s="56"/>
      <c r="C151" s="56"/>
      <c r="D151" s="56"/>
      <c r="E151" s="56"/>
      <c r="F151" s="11"/>
      <c r="G151" s="57"/>
      <c r="H151" s="56"/>
      <c r="I151" s="56"/>
      <c r="J151" s="56"/>
      <c r="K151" s="56"/>
      <c r="L151" s="56"/>
      <c r="M151" s="56"/>
      <c r="N151" s="56"/>
      <c r="O151" s="56"/>
      <c r="P151" s="56"/>
      <c r="Q151" s="51"/>
    </row>
    <row r="152" spans="1:17" ht="12.75" customHeight="1">
      <c r="A152" s="56"/>
      <c r="B152" s="56"/>
      <c r="C152" s="56"/>
      <c r="D152" s="56"/>
      <c r="E152" s="56"/>
      <c r="F152" s="11"/>
      <c r="G152" s="57"/>
      <c r="H152" s="56"/>
      <c r="I152" s="56"/>
      <c r="J152" s="56"/>
      <c r="K152" s="56"/>
      <c r="L152" s="56"/>
      <c r="M152" s="56"/>
      <c r="N152" s="56"/>
      <c r="O152" s="56"/>
      <c r="P152" s="56"/>
      <c r="Q152" s="51"/>
    </row>
    <row r="153" spans="1:17" ht="12.75" customHeight="1">
      <c r="A153" s="56"/>
      <c r="B153" s="56"/>
      <c r="C153" s="56"/>
      <c r="D153" s="56"/>
      <c r="E153" s="56"/>
      <c r="F153" s="11"/>
      <c r="G153" s="57"/>
      <c r="H153" s="56"/>
      <c r="I153" s="56"/>
      <c r="J153" s="56"/>
      <c r="K153" s="56"/>
      <c r="L153" s="56"/>
      <c r="M153" s="56"/>
      <c r="N153" s="56"/>
      <c r="O153" s="56"/>
      <c r="P153" s="56"/>
      <c r="Q153" s="51"/>
    </row>
    <row r="154" spans="1:17" ht="12.75" customHeight="1">
      <c r="A154" s="56"/>
      <c r="B154" s="56"/>
      <c r="C154" s="56"/>
      <c r="D154" s="56"/>
      <c r="E154" s="56"/>
      <c r="F154" s="11"/>
      <c r="G154" s="57"/>
      <c r="H154" s="56"/>
      <c r="I154" s="56"/>
      <c r="J154" s="56"/>
      <c r="K154" s="56"/>
      <c r="L154" s="56"/>
      <c r="M154" s="56"/>
      <c r="N154" s="56"/>
      <c r="O154" s="56"/>
      <c r="P154" s="56"/>
      <c r="Q154" s="51"/>
    </row>
    <row r="155" spans="1:17" ht="12.75" customHeight="1">
      <c r="A155" s="56"/>
      <c r="B155" s="56"/>
      <c r="C155" s="56"/>
      <c r="D155" s="56"/>
      <c r="E155" s="56"/>
      <c r="F155" s="11"/>
      <c r="G155" s="57"/>
      <c r="H155" s="56"/>
      <c r="I155" s="56"/>
      <c r="J155" s="56"/>
      <c r="K155" s="56"/>
      <c r="L155" s="56"/>
      <c r="M155" s="56"/>
      <c r="N155" s="56"/>
      <c r="O155" s="56"/>
      <c r="P155" s="56"/>
      <c r="Q155" s="51"/>
    </row>
    <row r="156" spans="1:17" ht="12.75" customHeight="1">
      <c r="A156" s="56"/>
      <c r="B156" s="56"/>
      <c r="C156" s="56"/>
      <c r="D156" s="56"/>
      <c r="E156" s="56"/>
      <c r="F156" s="11"/>
      <c r="G156" s="57"/>
      <c r="H156" s="56"/>
      <c r="I156" s="56"/>
      <c r="J156" s="56"/>
      <c r="K156" s="56"/>
      <c r="L156" s="56"/>
      <c r="M156" s="56"/>
      <c r="N156" s="56"/>
      <c r="O156" s="56"/>
      <c r="P156" s="56"/>
      <c r="Q156" s="51"/>
    </row>
    <row r="157" spans="1:17" ht="12.75" customHeight="1">
      <c r="A157" s="56"/>
      <c r="B157" s="56"/>
      <c r="C157" s="56"/>
      <c r="D157" s="56"/>
      <c r="E157" s="56"/>
      <c r="F157" s="11"/>
      <c r="G157" s="57"/>
      <c r="H157" s="56"/>
      <c r="I157" s="56"/>
      <c r="J157" s="56"/>
      <c r="K157" s="56"/>
      <c r="L157" s="56"/>
      <c r="M157" s="56"/>
      <c r="N157" s="56"/>
      <c r="O157" s="56"/>
      <c r="P157" s="56"/>
      <c r="Q157" s="51"/>
    </row>
    <row r="158" spans="1:17" ht="12.75" customHeight="1">
      <c r="A158" s="56"/>
      <c r="B158" s="56"/>
      <c r="C158" s="56"/>
      <c r="D158" s="56"/>
      <c r="E158" s="56"/>
      <c r="F158" s="11"/>
      <c r="G158" s="57"/>
      <c r="H158" s="56"/>
      <c r="I158" s="56"/>
      <c r="J158" s="56"/>
      <c r="K158" s="56"/>
      <c r="L158" s="56"/>
      <c r="M158" s="56"/>
      <c r="N158" s="56"/>
      <c r="O158" s="56"/>
      <c r="P158" s="56"/>
      <c r="Q158" s="51"/>
    </row>
    <row r="159" spans="1:17" ht="12.75" customHeight="1">
      <c r="A159" s="56"/>
      <c r="B159" s="56"/>
      <c r="C159" s="56"/>
      <c r="D159" s="56"/>
      <c r="E159" s="56"/>
      <c r="F159" s="11"/>
      <c r="G159" s="57"/>
      <c r="H159" s="56"/>
      <c r="I159" s="56"/>
      <c r="J159" s="56"/>
      <c r="K159" s="56"/>
      <c r="L159" s="56"/>
      <c r="M159" s="56"/>
      <c r="N159" s="56"/>
      <c r="O159" s="56"/>
      <c r="P159" s="56"/>
      <c r="Q159" s="51"/>
    </row>
    <row r="160" spans="1:17" ht="12.75" customHeight="1">
      <c r="A160" s="56"/>
      <c r="B160" s="56"/>
      <c r="C160" s="56"/>
      <c r="D160" s="56"/>
      <c r="E160" s="56"/>
      <c r="F160" s="11"/>
      <c r="G160" s="57"/>
      <c r="H160" s="56"/>
      <c r="I160" s="56"/>
      <c r="J160" s="56"/>
      <c r="K160" s="56"/>
      <c r="L160" s="56"/>
      <c r="M160" s="56"/>
      <c r="N160" s="56"/>
      <c r="O160" s="56"/>
      <c r="P160" s="56"/>
      <c r="Q160" s="51"/>
    </row>
    <row r="161" spans="1:17" ht="12.75" customHeight="1">
      <c r="A161" s="56"/>
      <c r="B161" s="56"/>
      <c r="C161" s="56"/>
      <c r="D161" s="56"/>
      <c r="E161" s="56"/>
      <c r="F161" s="11"/>
      <c r="G161" s="57"/>
      <c r="H161" s="56"/>
      <c r="I161" s="56"/>
      <c r="J161" s="56"/>
      <c r="K161" s="56"/>
      <c r="L161" s="56"/>
      <c r="M161" s="56"/>
      <c r="N161" s="56"/>
      <c r="O161" s="56"/>
      <c r="P161" s="56"/>
      <c r="Q161" s="51"/>
    </row>
    <row r="162" spans="1:17" ht="12.75" customHeight="1">
      <c r="A162" s="56"/>
      <c r="B162" s="56"/>
      <c r="C162" s="56"/>
      <c r="D162" s="56"/>
      <c r="E162" s="56"/>
      <c r="F162" s="11"/>
      <c r="G162" s="57"/>
      <c r="H162" s="56"/>
      <c r="I162" s="56"/>
      <c r="J162" s="56"/>
      <c r="K162" s="56"/>
      <c r="L162" s="56"/>
      <c r="M162" s="56"/>
      <c r="N162" s="56"/>
      <c r="O162" s="56"/>
      <c r="P162" s="56"/>
      <c r="Q162" s="51"/>
    </row>
    <row r="163" spans="1:17" ht="12.75" customHeight="1">
      <c r="A163" s="56"/>
      <c r="B163" s="56"/>
      <c r="C163" s="56"/>
      <c r="D163" s="56"/>
      <c r="E163" s="56"/>
      <c r="F163" s="11"/>
      <c r="G163" s="57"/>
      <c r="H163" s="56"/>
      <c r="I163" s="56"/>
      <c r="J163" s="56"/>
      <c r="K163" s="56"/>
      <c r="L163" s="56"/>
      <c r="M163" s="56"/>
      <c r="N163" s="56"/>
      <c r="O163" s="56"/>
      <c r="P163" s="56"/>
      <c r="Q163" s="51"/>
    </row>
    <row r="164" spans="1:17" ht="12.75" customHeight="1">
      <c r="A164" s="56"/>
      <c r="B164" s="56"/>
      <c r="C164" s="56"/>
      <c r="D164" s="56"/>
      <c r="E164" s="56"/>
      <c r="F164" s="11"/>
      <c r="G164" s="57"/>
      <c r="H164" s="56"/>
      <c r="I164" s="56"/>
      <c r="J164" s="56"/>
      <c r="K164" s="56"/>
      <c r="L164" s="56"/>
      <c r="M164" s="56"/>
      <c r="N164" s="56"/>
      <c r="O164" s="56"/>
      <c r="P164" s="56"/>
      <c r="Q164" s="51"/>
    </row>
    <row r="165" spans="1:17" ht="12.75" customHeight="1">
      <c r="A165" s="56"/>
      <c r="B165" s="56"/>
      <c r="C165" s="56"/>
      <c r="D165" s="56"/>
      <c r="E165" s="56"/>
      <c r="F165" s="11"/>
      <c r="G165" s="57"/>
      <c r="H165" s="56"/>
      <c r="I165" s="56"/>
      <c r="J165" s="56"/>
      <c r="K165" s="56"/>
      <c r="L165" s="56"/>
      <c r="M165" s="56"/>
      <c r="N165" s="56"/>
      <c r="O165" s="56"/>
      <c r="P165" s="56"/>
      <c r="Q165" s="51"/>
    </row>
    <row r="166" spans="1:17" ht="12.75" customHeight="1">
      <c r="A166" s="56"/>
      <c r="B166" s="56"/>
      <c r="C166" s="56"/>
      <c r="D166" s="56"/>
      <c r="E166" s="56"/>
      <c r="F166" s="11"/>
      <c r="G166" s="57"/>
      <c r="H166" s="56"/>
      <c r="I166" s="56"/>
      <c r="J166" s="56"/>
      <c r="K166" s="56"/>
      <c r="L166" s="56"/>
      <c r="M166" s="56"/>
      <c r="N166" s="56"/>
      <c r="O166" s="56"/>
      <c r="P166" s="56"/>
      <c r="Q166" s="51"/>
    </row>
    <row r="167" spans="1:17" ht="12.75" customHeight="1">
      <c r="A167" s="56"/>
      <c r="B167" s="56"/>
      <c r="C167" s="56"/>
      <c r="D167" s="56"/>
      <c r="E167" s="56"/>
      <c r="F167" s="11"/>
      <c r="G167" s="57"/>
      <c r="H167" s="56"/>
      <c r="I167" s="56"/>
      <c r="J167" s="56"/>
      <c r="K167" s="56"/>
      <c r="L167" s="56"/>
      <c r="M167" s="56"/>
      <c r="N167" s="56"/>
      <c r="O167" s="56"/>
      <c r="P167" s="56"/>
      <c r="Q167" s="51"/>
    </row>
    <row r="168" spans="1:17" ht="12.75" customHeight="1">
      <c r="A168" s="56"/>
      <c r="B168" s="56"/>
      <c r="C168" s="56"/>
      <c r="D168" s="56"/>
      <c r="E168" s="56"/>
      <c r="F168" s="11"/>
      <c r="G168" s="57"/>
      <c r="H168" s="56"/>
      <c r="I168" s="56"/>
      <c r="J168" s="56"/>
      <c r="K168" s="56"/>
      <c r="L168" s="56"/>
      <c r="M168" s="56"/>
      <c r="N168" s="56"/>
      <c r="O168" s="56"/>
      <c r="P168" s="56"/>
      <c r="Q168" s="51"/>
    </row>
    <row r="169" spans="1:17" ht="12.75" customHeight="1">
      <c r="A169" s="56"/>
      <c r="B169" s="56"/>
      <c r="C169" s="56"/>
      <c r="D169" s="56"/>
      <c r="E169" s="56"/>
      <c r="F169" s="11"/>
      <c r="G169" s="57"/>
      <c r="H169" s="56"/>
      <c r="I169" s="56"/>
      <c r="J169" s="56"/>
      <c r="K169" s="56"/>
      <c r="L169" s="56"/>
      <c r="M169" s="56"/>
      <c r="N169" s="56"/>
      <c r="O169" s="56"/>
      <c r="P169" s="56"/>
      <c r="Q169" s="51"/>
    </row>
    <row r="170" spans="1:17" ht="12.75" customHeight="1">
      <c r="A170" s="56"/>
      <c r="B170" s="56"/>
      <c r="C170" s="56"/>
      <c r="D170" s="56"/>
      <c r="E170" s="56"/>
      <c r="F170" s="11"/>
      <c r="G170" s="57"/>
      <c r="H170" s="56"/>
      <c r="I170" s="56"/>
      <c r="J170" s="56"/>
      <c r="K170" s="56"/>
      <c r="L170" s="56"/>
      <c r="M170" s="56"/>
      <c r="N170" s="56"/>
      <c r="O170" s="56"/>
      <c r="P170" s="56"/>
      <c r="Q170" s="51"/>
    </row>
    <row r="171" spans="1:17" ht="12.75" customHeight="1">
      <c r="A171" s="56"/>
      <c r="B171" s="56"/>
      <c r="C171" s="56"/>
      <c r="D171" s="56"/>
      <c r="E171" s="56"/>
      <c r="F171" s="11"/>
      <c r="G171" s="57"/>
      <c r="H171" s="56"/>
      <c r="I171" s="56"/>
      <c r="J171" s="56"/>
      <c r="K171" s="56"/>
      <c r="L171" s="56"/>
      <c r="M171" s="56"/>
      <c r="N171" s="56"/>
      <c r="O171" s="56"/>
      <c r="P171" s="56"/>
      <c r="Q171" s="51"/>
    </row>
    <row r="172" spans="1:17" ht="12.75" customHeight="1">
      <c r="A172" s="56"/>
      <c r="B172" s="56"/>
      <c r="C172" s="56"/>
      <c r="D172" s="56"/>
      <c r="E172" s="56"/>
      <c r="F172" s="11"/>
      <c r="G172" s="57"/>
      <c r="H172" s="56"/>
      <c r="I172" s="56"/>
      <c r="J172" s="56"/>
      <c r="K172" s="56"/>
      <c r="L172" s="56"/>
      <c r="M172" s="56"/>
      <c r="N172" s="56"/>
      <c r="O172" s="56"/>
      <c r="P172" s="56"/>
      <c r="Q172" s="51"/>
    </row>
    <row r="173" spans="1:17" ht="12.75" customHeight="1">
      <c r="A173" s="56"/>
      <c r="B173" s="56"/>
      <c r="C173" s="56"/>
      <c r="D173" s="56"/>
      <c r="E173" s="56"/>
      <c r="F173" s="11"/>
      <c r="G173" s="57"/>
      <c r="H173" s="56"/>
      <c r="I173" s="56"/>
      <c r="J173" s="56"/>
      <c r="K173" s="56"/>
      <c r="L173" s="56"/>
      <c r="M173" s="56"/>
      <c r="N173" s="56"/>
      <c r="O173" s="56"/>
      <c r="P173" s="56"/>
      <c r="Q173" s="51"/>
    </row>
    <row r="174" spans="1:17" ht="12.75" customHeight="1">
      <c r="A174" s="56"/>
      <c r="B174" s="56"/>
      <c r="C174" s="56"/>
      <c r="D174" s="56"/>
      <c r="E174" s="56"/>
      <c r="F174" s="11"/>
      <c r="G174" s="57"/>
      <c r="H174" s="56"/>
      <c r="I174" s="56"/>
      <c r="J174" s="56"/>
      <c r="K174" s="56"/>
      <c r="L174" s="56"/>
      <c r="M174" s="56"/>
      <c r="N174" s="56"/>
      <c r="O174" s="56"/>
      <c r="P174" s="56"/>
      <c r="Q174" s="51"/>
    </row>
    <row r="175" spans="1:17" ht="12.75" customHeight="1">
      <c r="A175" s="56"/>
      <c r="B175" s="56"/>
      <c r="C175" s="56"/>
      <c r="D175" s="56"/>
      <c r="E175" s="56"/>
      <c r="F175" s="11"/>
      <c r="G175" s="57"/>
      <c r="H175" s="56"/>
      <c r="I175" s="56"/>
      <c r="J175" s="56"/>
      <c r="K175" s="56"/>
      <c r="L175" s="56"/>
      <c r="M175" s="56"/>
      <c r="N175" s="56"/>
      <c r="O175" s="56"/>
      <c r="P175" s="56"/>
      <c r="Q175" s="51"/>
    </row>
    <row r="176" spans="1:17" ht="12.75" customHeight="1">
      <c r="A176" s="56"/>
      <c r="B176" s="56"/>
      <c r="C176" s="56"/>
      <c r="D176" s="56"/>
      <c r="E176" s="56"/>
      <c r="F176" s="11"/>
      <c r="G176" s="57"/>
      <c r="H176" s="56"/>
      <c r="I176" s="56"/>
      <c r="J176" s="56"/>
      <c r="K176" s="56"/>
      <c r="L176" s="56"/>
      <c r="M176" s="56"/>
      <c r="N176" s="56"/>
      <c r="O176" s="56"/>
      <c r="P176" s="56"/>
      <c r="Q176" s="51"/>
    </row>
    <row r="177" spans="1:17" ht="12.75" customHeight="1">
      <c r="A177" s="56"/>
      <c r="B177" s="56"/>
      <c r="C177" s="56"/>
      <c r="D177" s="56"/>
      <c r="E177" s="56"/>
      <c r="F177" s="11"/>
      <c r="G177" s="57"/>
      <c r="H177" s="56"/>
      <c r="I177" s="56"/>
      <c r="J177" s="56"/>
      <c r="K177" s="56"/>
      <c r="L177" s="56"/>
      <c r="M177" s="56"/>
      <c r="N177" s="56"/>
      <c r="O177" s="56"/>
      <c r="P177" s="56"/>
      <c r="Q177" s="51"/>
    </row>
    <row r="178" spans="1:17" ht="12.75" customHeight="1">
      <c r="A178" s="56"/>
      <c r="B178" s="56"/>
      <c r="C178" s="56"/>
      <c r="D178" s="56"/>
      <c r="E178" s="56"/>
      <c r="F178" s="11"/>
      <c r="G178" s="57"/>
      <c r="H178" s="56"/>
      <c r="I178" s="56"/>
      <c r="J178" s="56"/>
      <c r="K178" s="56"/>
      <c r="L178" s="56"/>
      <c r="M178" s="56"/>
      <c r="N178" s="56"/>
      <c r="O178" s="56"/>
      <c r="P178" s="56"/>
      <c r="Q178" s="51"/>
    </row>
    <row r="179" spans="1:17" ht="12.75" customHeight="1">
      <c r="A179" s="56"/>
      <c r="B179" s="56"/>
      <c r="C179" s="56"/>
      <c r="D179" s="56"/>
      <c r="E179" s="56"/>
      <c r="F179" s="11"/>
      <c r="G179" s="57"/>
      <c r="H179" s="56"/>
      <c r="I179" s="56"/>
      <c r="J179" s="56"/>
      <c r="K179" s="56"/>
      <c r="L179" s="56"/>
      <c r="M179" s="56"/>
      <c r="N179" s="56"/>
      <c r="O179" s="56"/>
      <c r="P179" s="56"/>
      <c r="Q179" s="51"/>
    </row>
    <row r="180" spans="1:17" ht="12.75" customHeight="1">
      <c r="A180" s="56"/>
      <c r="B180" s="56"/>
      <c r="C180" s="56"/>
      <c r="D180" s="56"/>
      <c r="E180" s="56"/>
      <c r="F180" s="11"/>
      <c r="G180" s="57"/>
      <c r="H180" s="56"/>
      <c r="I180" s="56"/>
      <c r="J180" s="56"/>
      <c r="K180" s="56"/>
      <c r="L180" s="56"/>
      <c r="M180" s="56"/>
      <c r="N180" s="56"/>
      <c r="O180" s="56"/>
      <c r="P180" s="56"/>
      <c r="Q180" s="51"/>
    </row>
    <row r="181" spans="1:17" ht="12.75" customHeight="1">
      <c r="A181" s="56"/>
      <c r="B181" s="56"/>
      <c r="C181" s="56"/>
      <c r="D181" s="56"/>
      <c r="E181" s="56"/>
      <c r="F181" s="11"/>
      <c r="G181" s="57"/>
      <c r="H181" s="56"/>
      <c r="I181" s="56"/>
      <c r="J181" s="56"/>
      <c r="K181" s="56"/>
      <c r="L181" s="56"/>
      <c r="M181" s="56"/>
      <c r="N181" s="56"/>
      <c r="O181" s="56"/>
      <c r="P181" s="56"/>
      <c r="Q181" s="51"/>
    </row>
    <row r="182" spans="1:17" ht="12.75" customHeight="1">
      <c r="A182" s="56"/>
      <c r="B182" s="56"/>
      <c r="C182" s="56"/>
      <c r="D182" s="56"/>
      <c r="E182" s="56"/>
      <c r="F182" s="11"/>
      <c r="G182" s="57"/>
      <c r="H182" s="56"/>
      <c r="I182" s="56"/>
      <c r="J182" s="56"/>
      <c r="K182" s="56"/>
      <c r="L182" s="56"/>
      <c r="M182" s="56"/>
      <c r="N182" s="56"/>
      <c r="O182" s="56"/>
      <c r="P182" s="56"/>
      <c r="Q182" s="51"/>
    </row>
    <row r="183" spans="1:17" ht="12.75" customHeight="1">
      <c r="A183" s="56"/>
      <c r="B183" s="56"/>
      <c r="C183" s="56"/>
      <c r="D183" s="56"/>
      <c r="E183" s="56"/>
      <c r="F183" s="11"/>
      <c r="G183" s="57"/>
      <c r="H183" s="56"/>
      <c r="I183" s="56"/>
      <c r="J183" s="56"/>
      <c r="K183" s="56"/>
      <c r="L183" s="56"/>
      <c r="M183" s="56"/>
      <c r="N183" s="56"/>
      <c r="O183" s="56"/>
      <c r="P183" s="56"/>
      <c r="Q183" s="51"/>
    </row>
    <row r="184" spans="1:17" ht="12.75" customHeight="1">
      <c r="A184" s="56"/>
      <c r="B184" s="56"/>
      <c r="C184" s="56"/>
      <c r="D184" s="56"/>
      <c r="E184" s="56"/>
      <c r="F184" s="11"/>
      <c r="G184" s="57"/>
      <c r="H184" s="56"/>
      <c r="I184" s="56"/>
      <c r="J184" s="56"/>
      <c r="K184" s="56"/>
      <c r="L184" s="56"/>
      <c r="M184" s="56"/>
      <c r="N184" s="56"/>
      <c r="O184" s="56"/>
      <c r="P184" s="56"/>
      <c r="Q184" s="51"/>
    </row>
    <row r="185" spans="1:17" ht="12.75" customHeight="1">
      <c r="A185" s="56"/>
      <c r="B185" s="56"/>
      <c r="C185" s="56"/>
      <c r="D185" s="56"/>
      <c r="E185" s="56"/>
      <c r="F185" s="11"/>
      <c r="G185" s="57"/>
      <c r="H185" s="56"/>
      <c r="I185" s="56"/>
      <c r="J185" s="56"/>
      <c r="K185" s="56"/>
      <c r="L185" s="56"/>
      <c r="M185" s="56"/>
      <c r="N185" s="56"/>
      <c r="O185" s="56"/>
      <c r="P185" s="56"/>
      <c r="Q185" s="51"/>
    </row>
    <row r="186" spans="1:17" ht="12.75" customHeight="1">
      <c r="A186" s="56"/>
      <c r="B186" s="56"/>
      <c r="C186" s="56"/>
      <c r="D186" s="56"/>
      <c r="E186" s="56"/>
      <c r="F186" s="11"/>
      <c r="G186" s="57"/>
      <c r="H186" s="56"/>
      <c r="I186" s="56"/>
      <c r="J186" s="56"/>
      <c r="K186" s="56"/>
      <c r="L186" s="56"/>
      <c r="M186" s="56"/>
      <c r="N186" s="56"/>
      <c r="O186" s="56"/>
      <c r="P186" s="56"/>
      <c r="Q186" s="51"/>
    </row>
    <row r="187" spans="1:17" ht="12.75" customHeight="1">
      <c r="A187" s="56"/>
      <c r="B187" s="56"/>
      <c r="C187" s="56"/>
      <c r="D187" s="56"/>
      <c r="E187" s="56"/>
      <c r="F187" s="11"/>
      <c r="G187" s="57"/>
      <c r="H187" s="56"/>
      <c r="I187" s="56"/>
      <c r="J187" s="56"/>
      <c r="K187" s="56"/>
      <c r="L187" s="56"/>
      <c r="M187" s="56"/>
      <c r="N187" s="56"/>
      <c r="O187" s="56"/>
      <c r="P187" s="56"/>
      <c r="Q187" s="51"/>
    </row>
    <row r="188" spans="1:17" ht="12.75" customHeight="1">
      <c r="A188" s="56"/>
      <c r="B188" s="56"/>
      <c r="C188" s="56"/>
      <c r="D188" s="56"/>
      <c r="E188" s="56"/>
      <c r="F188" s="11"/>
      <c r="G188" s="57"/>
      <c r="H188" s="56"/>
      <c r="I188" s="56"/>
      <c r="J188" s="56"/>
      <c r="K188" s="56"/>
      <c r="L188" s="56"/>
      <c r="M188" s="56"/>
      <c r="N188" s="56"/>
      <c r="O188" s="56"/>
      <c r="P188" s="56"/>
      <c r="Q188" s="51"/>
    </row>
    <row r="189" spans="1:17" ht="12.75" customHeight="1">
      <c r="A189" s="56"/>
      <c r="B189" s="56"/>
      <c r="C189" s="56"/>
      <c r="D189" s="56"/>
      <c r="E189" s="56"/>
      <c r="F189" s="11"/>
      <c r="G189" s="57"/>
      <c r="H189" s="56"/>
      <c r="I189" s="56"/>
      <c r="J189" s="56"/>
      <c r="K189" s="56"/>
      <c r="L189" s="56"/>
      <c r="M189" s="56"/>
      <c r="N189" s="56"/>
      <c r="O189" s="56"/>
      <c r="P189" s="56"/>
      <c r="Q189" s="51"/>
    </row>
    <row r="190" spans="1:17" ht="12.75" customHeight="1">
      <c r="A190" s="56"/>
      <c r="B190" s="56"/>
      <c r="C190" s="56"/>
      <c r="D190" s="56"/>
      <c r="E190" s="56"/>
      <c r="F190" s="11"/>
      <c r="G190" s="57"/>
      <c r="H190" s="56"/>
      <c r="I190" s="56"/>
      <c r="J190" s="56"/>
      <c r="K190" s="56"/>
      <c r="L190" s="56"/>
      <c r="M190" s="56"/>
      <c r="N190" s="56"/>
      <c r="O190" s="56"/>
      <c r="P190" s="56"/>
      <c r="Q190" s="51"/>
    </row>
    <row r="191" spans="1:17" ht="12.75" customHeight="1">
      <c r="A191" s="56"/>
      <c r="B191" s="56"/>
      <c r="C191" s="56"/>
      <c r="D191" s="56"/>
      <c r="E191" s="56"/>
      <c r="F191" s="11"/>
      <c r="G191" s="57"/>
      <c r="H191" s="56"/>
      <c r="I191" s="56"/>
      <c r="J191" s="56"/>
      <c r="K191" s="56"/>
      <c r="L191" s="56"/>
      <c r="M191" s="56"/>
      <c r="N191" s="56"/>
      <c r="O191" s="56"/>
      <c r="P191" s="56"/>
      <c r="Q191" s="51"/>
    </row>
    <row r="192" spans="1:17" ht="12.75" customHeight="1">
      <c r="A192" s="56"/>
      <c r="B192" s="56"/>
      <c r="C192" s="56"/>
      <c r="D192" s="56"/>
      <c r="E192" s="56"/>
      <c r="F192" s="11"/>
      <c r="G192" s="57"/>
      <c r="H192" s="56"/>
      <c r="I192" s="56"/>
      <c r="J192" s="56"/>
      <c r="K192" s="56"/>
      <c r="L192" s="56"/>
      <c r="M192" s="56"/>
      <c r="N192" s="56"/>
      <c r="O192" s="56"/>
      <c r="P192" s="56"/>
      <c r="Q192" s="51"/>
    </row>
    <row r="193" spans="1:17" ht="12.75" customHeight="1">
      <c r="A193" s="56"/>
      <c r="B193" s="56"/>
      <c r="C193" s="56"/>
      <c r="D193" s="56"/>
      <c r="E193" s="56"/>
      <c r="F193" s="11"/>
      <c r="G193" s="57"/>
      <c r="H193" s="56"/>
      <c r="I193" s="56"/>
      <c r="J193" s="56"/>
      <c r="K193" s="56"/>
      <c r="L193" s="56"/>
      <c r="M193" s="56"/>
      <c r="N193" s="56"/>
      <c r="O193" s="56"/>
      <c r="P193" s="56"/>
      <c r="Q193" s="51"/>
    </row>
    <row r="194" spans="1:17" ht="12.75" customHeight="1">
      <c r="A194" s="56"/>
      <c r="B194" s="56"/>
      <c r="C194" s="56"/>
      <c r="D194" s="56"/>
      <c r="E194" s="56"/>
      <c r="F194" s="11"/>
      <c r="G194" s="57"/>
      <c r="H194" s="56"/>
      <c r="I194" s="56"/>
      <c r="J194" s="56"/>
      <c r="K194" s="56"/>
      <c r="L194" s="56"/>
      <c r="M194" s="56"/>
      <c r="N194" s="56"/>
      <c r="O194" s="56"/>
      <c r="P194" s="56"/>
      <c r="Q194" s="51"/>
    </row>
    <row r="195" spans="1:17" ht="12.75" customHeight="1">
      <c r="A195" s="56"/>
      <c r="B195" s="56"/>
      <c r="C195" s="56"/>
      <c r="D195" s="56"/>
      <c r="E195" s="56"/>
      <c r="F195" s="11"/>
      <c r="G195" s="57"/>
      <c r="H195" s="56"/>
      <c r="I195" s="56"/>
      <c r="J195" s="56"/>
      <c r="K195" s="56"/>
      <c r="L195" s="56"/>
      <c r="M195" s="56"/>
      <c r="N195" s="56"/>
      <c r="O195" s="56"/>
      <c r="P195" s="56"/>
      <c r="Q195" s="51"/>
    </row>
    <row r="196" spans="1:17" ht="12.75" customHeight="1">
      <c r="A196" s="56"/>
      <c r="B196" s="56"/>
      <c r="C196" s="56"/>
      <c r="D196" s="56"/>
      <c r="E196" s="56"/>
      <c r="F196" s="11"/>
      <c r="G196" s="57"/>
      <c r="H196" s="56"/>
      <c r="I196" s="56"/>
      <c r="J196" s="56"/>
      <c r="K196" s="56"/>
      <c r="L196" s="56"/>
      <c r="M196" s="56"/>
      <c r="N196" s="56"/>
      <c r="O196" s="56"/>
      <c r="P196" s="56"/>
      <c r="Q196" s="51"/>
    </row>
    <row r="197" spans="1:17" ht="12.75" customHeight="1">
      <c r="A197" s="56"/>
      <c r="B197" s="56"/>
      <c r="C197" s="56"/>
      <c r="D197" s="56"/>
      <c r="E197" s="56"/>
      <c r="F197" s="11"/>
      <c r="G197" s="57"/>
      <c r="H197" s="56"/>
      <c r="I197" s="56"/>
      <c r="J197" s="56"/>
      <c r="K197" s="56"/>
      <c r="L197" s="56"/>
      <c r="M197" s="56"/>
      <c r="N197" s="56"/>
      <c r="O197" s="56"/>
      <c r="P197" s="56"/>
      <c r="Q197" s="51"/>
    </row>
    <row r="198" spans="1:17" ht="12.75" customHeight="1">
      <c r="A198" s="56"/>
      <c r="B198" s="56"/>
      <c r="C198" s="56"/>
      <c r="D198" s="56"/>
      <c r="E198" s="56"/>
      <c r="F198" s="11"/>
      <c r="G198" s="57"/>
      <c r="H198" s="56"/>
      <c r="I198" s="56"/>
      <c r="J198" s="56"/>
      <c r="K198" s="56"/>
      <c r="L198" s="56"/>
      <c r="M198" s="56"/>
      <c r="N198" s="56"/>
      <c r="O198" s="56"/>
      <c r="P198" s="56"/>
      <c r="Q198" s="51"/>
    </row>
    <row r="199" spans="1:17" ht="12.75" customHeight="1">
      <c r="A199" s="56"/>
      <c r="B199" s="56"/>
      <c r="C199" s="56"/>
      <c r="D199" s="56"/>
      <c r="E199" s="56"/>
      <c r="F199" s="11"/>
      <c r="G199" s="57"/>
      <c r="H199" s="56"/>
      <c r="I199" s="56"/>
      <c r="J199" s="56"/>
      <c r="K199" s="56"/>
      <c r="L199" s="56"/>
      <c r="M199" s="56"/>
      <c r="N199" s="56"/>
      <c r="O199" s="56"/>
      <c r="P199" s="56"/>
      <c r="Q199" s="51"/>
    </row>
    <row r="200" spans="1:17" ht="12.75" customHeight="1">
      <c r="A200" s="56"/>
      <c r="B200" s="56"/>
      <c r="C200" s="56"/>
      <c r="D200" s="56"/>
      <c r="E200" s="56"/>
      <c r="F200" s="11"/>
      <c r="G200" s="57"/>
      <c r="H200" s="56"/>
      <c r="I200" s="56"/>
      <c r="J200" s="56"/>
      <c r="K200" s="56"/>
      <c r="L200" s="56"/>
      <c r="M200" s="56"/>
      <c r="N200" s="56"/>
      <c r="O200" s="56"/>
      <c r="P200" s="56"/>
      <c r="Q200" s="51"/>
    </row>
    <row r="201" spans="1:17" ht="12.75" customHeight="1">
      <c r="A201" s="56"/>
      <c r="B201" s="56"/>
      <c r="C201" s="56"/>
      <c r="D201" s="56"/>
      <c r="E201" s="56"/>
      <c r="F201" s="11"/>
      <c r="G201" s="57"/>
      <c r="H201" s="56"/>
      <c r="I201" s="56"/>
      <c r="J201" s="56"/>
      <c r="K201" s="56"/>
      <c r="L201" s="56"/>
      <c r="M201" s="56"/>
      <c r="N201" s="56"/>
      <c r="O201" s="56"/>
      <c r="P201" s="56"/>
      <c r="Q201" s="51"/>
    </row>
    <row r="202" spans="1:17" ht="12.75" customHeight="1">
      <c r="A202" s="56"/>
      <c r="B202" s="56"/>
      <c r="C202" s="56"/>
      <c r="D202" s="56"/>
      <c r="E202" s="56"/>
      <c r="F202" s="11"/>
      <c r="G202" s="57"/>
      <c r="H202" s="56"/>
      <c r="I202" s="56"/>
      <c r="J202" s="56"/>
      <c r="K202" s="56"/>
      <c r="L202" s="56"/>
      <c r="M202" s="56"/>
      <c r="N202" s="56"/>
      <c r="O202" s="56"/>
      <c r="P202" s="56"/>
      <c r="Q202" s="51"/>
    </row>
    <row r="203" spans="1:17" ht="12.75" customHeight="1">
      <c r="A203" s="56"/>
      <c r="B203" s="56"/>
      <c r="C203" s="56"/>
      <c r="D203" s="56"/>
      <c r="E203" s="56"/>
      <c r="F203" s="11"/>
      <c r="G203" s="57"/>
      <c r="H203" s="56"/>
      <c r="I203" s="56"/>
      <c r="J203" s="56"/>
      <c r="K203" s="56"/>
      <c r="L203" s="56"/>
      <c r="M203" s="56"/>
      <c r="N203" s="56"/>
      <c r="O203" s="56"/>
      <c r="P203" s="56"/>
      <c r="Q203" s="51"/>
    </row>
    <row r="204" spans="1:17" ht="12.75" customHeight="1">
      <c r="A204" s="56"/>
      <c r="B204" s="56"/>
      <c r="C204" s="56"/>
      <c r="D204" s="56"/>
      <c r="E204" s="56"/>
      <c r="F204" s="11"/>
      <c r="G204" s="57"/>
      <c r="H204" s="56"/>
      <c r="I204" s="56"/>
      <c r="J204" s="56"/>
      <c r="K204" s="56"/>
      <c r="L204" s="56"/>
      <c r="M204" s="56"/>
      <c r="N204" s="56"/>
      <c r="O204" s="56"/>
      <c r="P204" s="56"/>
      <c r="Q204" s="51"/>
    </row>
    <row r="205" spans="1:17" ht="12.75" customHeight="1">
      <c r="A205" s="56"/>
      <c r="B205" s="56"/>
      <c r="C205" s="56"/>
      <c r="D205" s="56"/>
      <c r="E205" s="56"/>
      <c r="F205" s="11"/>
      <c r="G205" s="57"/>
      <c r="H205" s="56"/>
      <c r="I205" s="56"/>
      <c r="J205" s="56"/>
      <c r="K205" s="56"/>
      <c r="L205" s="56"/>
      <c r="M205" s="56"/>
      <c r="N205" s="56"/>
      <c r="O205" s="56"/>
      <c r="P205" s="56"/>
      <c r="Q205" s="51"/>
    </row>
    <row r="206" spans="1:17" ht="12.75" customHeight="1">
      <c r="A206" s="56"/>
      <c r="B206" s="56"/>
      <c r="C206" s="56"/>
      <c r="D206" s="56"/>
      <c r="E206" s="56"/>
      <c r="F206" s="11"/>
      <c r="G206" s="57"/>
      <c r="H206" s="56"/>
      <c r="I206" s="56"/>
      <c r="J206" s="56"/>
      <c r="K206" s="56"/>
      <c r="L206" s="56"/>
      <c r="M206" s="56"/>
      <c r="N206" s="56"/>
      <c r="O206" s="56"/>
      <c r="P206" s="56"/>
      <c r="Q206" s="51"/>
    </row>
    <row r="207" spans="1:17" ht="12.75" customHeight="1">
      <c r="A207" s="56"/>
      <c r="B207" s="56"/>
      <c r="C207" s="56"/>
      <c r="D207" s="56"/>
      <c r="E207" s="56"/>
      <c r="F207" s="11"/>
      <c r="G207" s="57"/>
      <c r="H207" s="56"/>
      <c r="I207" s="56"/>
      <c r="J207" s="56"/>
      <c r="K207" s="56"/>
      <c r="L207" s="56"/>
      <c r="M207" s="56"/>
      <c r="N207" s="56"/>
      <c r="O207" s="56"/>
      <c r="P207" s="56"/>
      <c r="Q207" s="51"/>
    </row>
    <row r="208" spans="1:17" ht="12.75" customHeight="1">
      <c r="A208" s="56"/>
      <c r="B208" s="56"/>
      <c r="C208" s="56"/>
      <c r="D208" s="56"/>
      <c r="E208" s="56"/>
      <c r="F208" s="11"/>
      <c r="G208" s="57"/>
      <c r="H208" s="56"/>
      <c r="I208" s="56"/>
      <c r="J208" s="56"/>
      <c r="K208" s="56"/>
      <c r="L208" s="56"/>
      <c r="M208" s="56"/>
      <c r="N208" s="56"/>
      <c r="O208" s="56"/>
      <c r="P208" s="56"/>
      <c r="Q208" s="51"/>
    </row>
    <row r="209" spans="1:17" ht="12.75" customHeight="1">
      <c r="A209" s="56"/>
      <c r="B209" s="56"/>
      <c r="C209" s="56"/>
      <c r="D209" s="56"/>
      <c r="E209" s="56"/>
      <c r="F209" s="11"/>
      <c r="G209" s="57"/>
      <c r="H209" s="56"/>
      <c r="I209" s="56"/>
      <c r="J209" s="56"/>
      <c r="K209" s="56"/>
      <c r="L209" s="56"/>
      <c r="M209" s="56"/>
      <c r="N209" s="56"/>
      <c r="O209" s="56"/>
      <c r="P209" s="56"/>
      <c r="Q209" s="51"/>
    </row>
    <row r="210" spans="1:17" ht="12.75" customHeight="1">
      <c r="A210" s="56"/>
      <c r="B210" s="56"/>
      <c r="C210" s="56"/>
      <c r="D210" s="56"/>
      <c r="E210" s="56"/>
      <c r="F210" s="11"/>
      <c r="G210" s="57"/>
      <c r="H210" s="56"/>
      <c r="I210" s="56"/>
      <c r="J210" s="56"/>
      <c r="K210" s="56"/>
      <c r="L210" s="56"/>
      <c r="M210" s="56"/>
      <c r="N210" s="56"/>
      <c r="O210" s="56"/>
      <c r="P210" s="56"/>
      <c r="Q210" s="51"/>
    </row>
    <row r="211" spans="1:17" ht="12.75" customHeight="1">
      <c r="A211" s="56"/>
      <c r="B211" s="56"/>
      <c r="C211" s="56"/>
      <c r="D211" s="56"/>
      <c r="E211" s="56"/>
      <c r="F211" s="11"/>
      <c r="G211" s="57"/>
      <c r="H211" s="56"/>
      <c r="I211" s="56"/>
      <c r="J211" s="56"/>
      <c r="K211" s="56"/>
      <c r="L211" s="56"/>
      <c r="M211" s="56"/>
      <c r="N211" s="56"/>
      <c r="O211" s="56"/>
      <c r="P211" s="56"/>
      <c r="Q211" s="51"/>
    </row>
    <row r="212" spans="1:17" ht="12.75" customHeight="1">
      <c r="A212" s="56"/>
      <c r="B212" s="56"/>
      <c r="C212" s="56"/>
      <c r="D212" s="56"/>
      <c r="E212" s="56"/>
      <c r="F212" s="11"/>
      <c r="G212" s="57"/>
      <c r="H212" s="56"/>
      <c r="I212" s="56"/>
      <c r="J212" s="56"/>
      <c r="K212" s="56"/>
      <c r="L212" s="56"/>
      <c r="M212" s="56"/>
      <c r="N212" s="56"/>
      <c r="O212" s="56"/>
      <c r="P212" s="56"/>
      <c r="Q212" s="51"/>
    </row>
    <row r="213" spans="1:17" ht="12.75" customHeight="1">
      <c r="A213" s="56"/>
      <c r="B213" s="56"/>
      <c r="C213" s="56"/>
      <c r="D213" s="56"/>
      <c r="E213" s="56"/>
      <c r="F213" s="11"/>
      <c r="G213" s="57"/>
      <c r="H213" s="56"/>
      <c r="I213" s="56"/>
      <c r="J213" s="56"/>
      <c r="K213" s="56"/>
      <c r="L213" s="56"/>
      <c r="M213" s="56"/>
      <c r="N213" s="56"/>
      <c r="O213" s="56"/>
      <c r="P213" s="56"/>
      <c r="Q213" s="51"/>
    </row>
    <row r="214" spans="1:17" ht="12.75" customHeight="1">
      <c r="A214" s="56"/>
      <c r="B214" s="56"/>
      <c r="C214" s="56"/>
      <c r="D214" s="56"/>
      <c r="E214" s="56"/>
      <c r="F214" s="11"/>
      <c r="G214" s="57"/>
      <c r="H214" s="56"/>
      <c r="I214" s="56"/>
      <c r="J214" s="56"/>
      <c r="K214" s="56"/>
      <c r="L214" s="56"/>
      <c r="M214" s="56"/>
      <c r="N214" s="56"/>
      <c r="O214" s="56"/>
      <c r="P214" s="56"/>
      <c r="Q214" s="51"/>
    </row>
    <row r="215" spans="1:17" ht="12.75" customHeight="1">
      <c r="A215" s="56"/>
      <c r="B215" s="56"/>
      <c r="C215" s="56"/>
      <c r="D215" s="56"/>
      <c r="E215" s="56"/>
      <c r="F215" s="11"/>
      <c r="G215" s="57"/>
      <c r="H215" s="56"/>
      <c r="I215" s="56"/>
      <c r="J215" s="56"/>
      <c r="K215" s="56"/>
      <c r="L215" s="56"/>
      <c r="M215" s="56"/>
      <c r="N215" s="56"/>
      <c r="O215" s="56"/>
      <c r="P215" s="56"/>
      <c r="Q215" s="51"/>
    </row>
    <row r="216" spans="1:17" ht="12.75" customHeight="1">
      <c r="A216" s="56"/>
      <c r="B216" s="56"/>
      <c r="C216" s="56"/>
      <c r="D216" s="56"/>
      <c r="E216" s="56"/>
      <c r="F216" s="11"/>
      <c r="G216" s="57"/>
      <c r="H216" s="56"/>
      <c r="I216" s="56"/>
      <c r="J216" s="56"/>
      <c r="K216" s="56"/>
      <c r="L216" s="56"/>
      <c r="M216" s="56"/>
      <c r="N216" s="56"/>
      <c r="O216" s="56"/>
      <c r="P216" s="56"/>
      <c r="Q216" s="51"/>
    </row>
    <row r="217" spans="1:17" ht="12.75" customHeight="1">
      <c r="A217" s="56"/>
      <c r="B217" s="56"/>
      <c r="C217" s="56"/>
      <c r="D217" s="56"/>
      <c r="E217" s="56"/>
      <c r="F217" s="11"/>
      <c r="G217" s="57"/>
      <c r="H217" s="56"/>
      <c r="I217" s="56"/>
      <c r="J217" s="56"/>
      <c r="K217" s="56"/>
      <c r="L217" s="56"/>
      <c r="M217" s="56"/>
      <c r="N217" s="56"/>
      <c r="O217" s="56"/>
      <c r="P217" s="56"/>
      <c r="Q217" s="51"/>
    </row>
    <row r="218" spans="1:17" ht="12.75" customHeight="1">
      <c r="A218" s="56"/>
      <c r="B218" s="56"/>
      <c r="C218" s="56"/>
      <c r="D218" s="56"/>
      <c r="E218" s="56"/>
      <c r="F218" s="11"/>
      <c r="G218" s="57"/>
      <c r="H218" s="56"/>
      <c r="I218" s="56"/>
      <c r="J218" s="56"/>
      <c r="K218" s="56"/>
      <c r="L218" s="56"/>
      <c r="M218" s="56"/>
      <c r="N218" s="56"/>
      <c r="O218" s="56"/>
      <c r="P218" s="56"/>
      <c r="Q218" s="51"/>
    </row>
    <row r="219" spans="1:17" ht="12.75" customHeight="1">
      <c r="A219" s="56"/>
      <c r="B219" s="56"/>
      <c r="C219" s="56"/>
      <c r="D219" s="56"/>
      <c r="E219" s="56"/>
      <c r="F219" s="11"/>
      <c r="G219" s="57"/>
      <c r="H219" s="56"/>
      <c r="I219" s="56"/>
      <c r="J219" s="56"/>
      <c r="K219" s="56"/>
      <c r="L219" s="56"/>
      <c r="M219" s="56"/>
      <c r="N219" s="56"/>
      <c r="O219" s="56"/>
      <c r="P219" s="56"/>
      <c r="Q219" s="51"/>
    </row>
    <row r="220" spans="1:17" ht="12.75" customHeight="1">
      <c r="A220" s="56"/>
      <c r="B220" s="56"/>
      <c r="C220" s="56"/>
      <c r="D220" s="56"/>
      <c r="E220" s="56"/>
      <c r="F220" s="11"/>
      <c r="G220" s="57"/>
      <c r="H220" s="56"/>
      <c r="I220" s="56"/>
      <c r="J220" s="56"/>
      <c r="K220" s="56"/>
      <c r="L220" s="56"/>
      <c r="M220" s="56"/>
      <c r="N220" s="56"/>
      <c r="O220" s="56"/>
      <c r="P220" s="56"/>
      <c r="Q220" s="51"/>
    </row>
    <row r="221" spans="1:17" ht="12.75" customHeight="1">
      <c r="A221" s="56"/>
      <c r="B221" s="56"/>
      <c r="C221" s="56"/>
      <c r="D221" s="56"/>
      <c r="E221" s="56"/>
      <c r="F221" s="11"/>
      <c r="G221" s="57"/>
      <c r="H221" s="56"/>
      <c r="I221" s="56"/>
      <c r="J221" s="56"/>
      <c r="K221" s="56"/>
      <c r="L221" s="56"/>
      <c r="M221" s="56"/>
      <c r="N221" s="56"/>
      <c r="O221" s="56"/>
      <c r="P221" s="56"/>
      <c r="Q221" s="51"/>
    </row>
    <row r="222" spans="1:17" ht="12.75" customHeight="1">
      <c r="A222" s="56"/>
      <c r="B222" s="56"/>
      <c r="C222" s="56"/>
      <c r="D222" s="56"/>
      <c r="E222" s="56"/>
      <c r="F222" s="11"/>
      <c r="G222" s="57"/>
      <c r="H222" s="56"/>
      <c r="I222" s="56"/>
      <c r="J222" s="56"/>
      <c r="K222" s="56"/>
      <c r="L222" s="56"/>
      <c r="M222" s="56"/>
      <c r="N222" s="56"/>
      <c r="O222" s="56"/>
      <c r="P222" s="56"/>
      <c r="Q222" s="51"/>
    </row>
    <row r="223" spans="1:17" ht="12.75" customHeight="1">
      <c r="A223" s="56"/>
      <c r="B223" s="56"/>
      <c r="C223" s="56"/>
      <c r="D223" s="56"/>
      <c r="E223" s="56"/>
      <c r="F223" s="11"/>
      <c r="G223" s="57"/>
      <c r="H223" s="56"/>
      <c r="I223" s="56"/>
      <c r="J223" s="56"/>
      <c r="K223" s="56"/>
      <c r="L223" s="56"/>
      <c r="M223" s="56"/>
      <c r="N223" s="56"/>
      <c r="O223" s="56"/>
      <c r="P223" s="56"/>
      <c r="Q223" s="51"/>
    </row>
    <row r="224" spans="1:17" ht="12.75" customHeight="1">
      <c r="A224" s="56"/>
      <c r="B224" s="56"/>
      <c r="C224" s="56"/>
      <c r="D224" s="56"/>
      <c r="E224" s="56"/>
      <c r="F224" s="11"/>
      <c r="G224" s="57"/>
      <c r="H224" s="56"/>
      <c r="I224" s="56"/>
      <c r="J224" s="56"/>
      <c r="K224" s="56"/>
      <c r="L224" s="56"/>
      <c r="M224" s="56"/>
      <c r="N224" s="56"/>
      <c r="O224" s="56"/>
      <c r="P224" s="56"/>
      <c r="Q224" s="51"/>
    </row>
    <row r="225" spans="1:17" ht="12.75" customHeight="1">
      <c r="A225" s="56"/>
      <c r="B225" s="56"/>
      <c r="C225" s="56"/>
      <c r="D225" s="56"/>
      <c r="E225" s="56"/>
      <c r="F225" s="11"/>
      <c r="G225" s="57"/>
      <c r="H225" s="56"/>
      <c r="I225" s="56"/>
      <c r="J225" s="56"/>
      <c r="K225" s="56"/>
      <c r="L225" s="56"/>
      <c r="M225" s="56"/>
      <c r="N225" s="56"/>
      <c r="O225" s="56"/>
      <c r="P225" s="56"/>
      <c r="Q225" s="51"/>
    </row>
    <row r="226" spans="1:17" ht="12.75" customHeight="1">
      <c r="A226" s="56"/>
      <c r="B226" s="56"/>
      <c r="C226" s="56"/>
      <c r="D226" s="56"/>
      <c r="E226" s="56"/>
      <c r="F226" s="11"/>
      <c r="G226" s="57"/>
      <c r="H226" s="56"/>
      <c r="I226" s="56"/>
      <c r="J226" s="56"/>
      <c r="K226" s="56"/>
      <c r="L226" s="56"/>
      <c r="M226" s="56"/>
      <c r="N226" s="56"/>
      <c r="O226" s="56"/>
      <c r="P226" s="56"/>
      <c r="Q226" s="51"/>
    </row>
    <row r="227" spans="1:17" ht="12.75" customHeight="1">
      <c r="A227" s="56"/>
      <c r="B227" s="56"/>
      <c r="C227" s="56"/>
      <c r="D227" s="56"/>
      <c r="E227" s="56"/>
      <c r="F227" s="11"/>
      <c r="G227" s="57"/>
      <c r="H227" s="56"/>
      <c r="I227" s="56"/>
      <c r="J227" s="56"/>
      <c r="K227" s="56"/>
      <c r="L227" s="56"/>
      <c r="M227" s="56"/>
      <c r="N227" s="56"/>
      <c r="O227" s="56"/>
      <c r="P227" s="56"/>
      <c r="Q227" s="51"/>
    </row>
    <row r="228" spans="1:17" ht="12.75" customHeight="1">
      <c r="A228" s="56"/>
      <c r="B228" s="56"/>
      <c r="C228" s="56"/>
      <c r="D228" s="56"/>
      <c r="E228" s="56"/>
      <c r="F228" s="11"/>
      <c r="G228" s="57"/>
      <c r="H228" s="56"/>
      <c r="I228" s="56"/>
      <c r="J228" s="56"/>
      <c r="K228" s="56"/>
      <c r="L228" s="56"/>
      <c r="M228" s="56"/>
      <c r="N228" s="56"/>
      <c r="O228" s="56"/>
      <c r="P228" s="56"/>
      <c r="Q228" s="51"/>
    </row>
    <row r="229" spans="1:17" ht="12.75" customHeight="1">
      <c r="A229" s="56"/>
      <c r="B229" s="56"/>
      <c r="C229" s="56"/>
      <c r="D229" s="56"/>
      <c r="E229" s="56"/>
      <c r="F229" s="11"/>
      <c r="G229" s="57"/>
      <c r="H229" s="56"/>
      <c r="I229" s="56"/>
      <c r="J229" s="56"/>
      <c r="K229" s="56"/>
      <c r="L229" s="56"/>
      <c r="M229" s="56"/>
      <c r="N229" s="56"/>
      <c r="O229" s="56"/>
      <c r="P229" s="56"/>
      <c r="Q229" s="51"/>
    </row>
    <row r="230" spans="1:17" ht="12.75" customHeight="1">
      <c r="A230" s="56"/>
      <c r="B230" s="56"/>
      <c r="C230" s="56"/>
      <c r="D230" s="56"/>
      <c r="E230" s="56"/>
      <c r="F230" s="11"/>
      <c r="G230" s="57"/>
      <c r="H230" s="56"/>
      <c r="I230" s="56"/>
      <c r="J230" s="56"/>
      <c r="K230" s="56"/>
      <c r="L230" s="56"/>
      <c r="M230" s="56"/>
      <c r="N230" s="56"/>
      <c r="O230" s="56"/>
      <c r="P230" s="56"/>
      <c r="Q230" s="51"/>
    </row>
    <row r="231" spans="1:17" ht="12.75" customHeight="1">
      <c r="A231" s="56"/>
      <c r="B231" s="56"/>
      <c r="C231" s="56"/>
      <c r="D231" s="56"/>
      <c r="E231" s="56"/>
      <c r="F231" s="11"/>
      <c r="G231" s="57"/>
      <c r="H231" s="56"/>
      <c r="I231" s="56"/>
      <c r="J231" s="56"/>
      <c r="K231" s="56"/>
      <c r="L231" s="56"/>
      <c r="M231" s="56"/>
      <c r="N231" s="56"/>
      <c r="O231" s="56"/>
      <c r="P231" s="56"/>
      <c r="Q231" s="51"/>
    </row>
    <row r="232" spans="1:17" ht="12.75" customHeight="1">
      <c r="A232" s="56"/>
      <c r="B232" s="56"/>
      <c r="C232" s="56"/>
      <c r="D232" s="56"/>
      <c r="E232" s="56"/>
      <c r="F232" s="11"/>
      <c r="G232" s="57"/>
      <c r="H232" s="56"/>
      <c r="I232" s="56"/>
      <c r="J232" s="56"/>
      <c r="K232" s="56"/>
      <c r="L232" s="56"/>
      <c r="M232" s="56"/>
      <c r="N232" s="56"/>
      <c r="O232" s="56"/>
      <c r="P232" s="56"/>
      <c r="Q232" s="51"/>
    </row>
    <row r="233" spans="1:17" ht="12.75" customHeight="1">
      <c r="A233" s="56"/>
      <c r="B233" s="56"/>
      <c r="C233" s="56"/>
      <c r="D233" s="56"/>
      <c r="E233" s="56"/>
      <c r="F233" s="11"/>
      <c r="G233" s="57"/>
      <c r="H233" s="56"/>
      <c r="I233" s="56"/>
      <c r="J233" s="56"/>
      <c r="K233" s="56"/>
      <c r="L233" s="56"/>
      <c r="M233" s="56"/>
      <c r="N233" s="56"/>
      <c r="O233" s="56"/>
      <c r="P233" s="56"/>
      <c r="Q233" s="51"/>
    </row>
    <row r="234" spans="1:17" ht="12.75" customHeight="1">
      <c r="A234" s="56"/>
      <c r="B234" s="56"/>
      <c r="C234" s="56"/>
      <c r="D234" s="56"/>
      <c r="E234" s="56"/>
      <c r="F234" s="11"/>
      <c r="G234" s="57"/>
      <c r="H234" s="56"/>
      <c r="I234" s="56"/>
      <c r="J234" s="56"/>
      <c r="K234" s="56"/>
      <c r="L234" s="56"/>
      <c r="M234" s="56"/>
      <c r="N234" s="56"/>
      <c r="O234" s="56"/>
      <c r="P234" s="56"/>
      <c r="Q234" s="51"/>
    </row>
    <row r="235" spans="1:17" ht="12.75" customHeight="1">
      <c r="A235" s="56"/>
      <c r="B235" s="56"/>
      <c r="C235" s="56"/>
      <c r="D235" s="56"/>
      <c r="E235" s="56"/>
      <c r="F235" s="11"/>
      <c r="G235" s="57"/>
      <c r="H235" s="56"/>
      <c r="I235" s="56"/>
      <c r="J235" s="56"/>
      <c r="K235" s="56"/>
      <c r="L235" s="56"/>
      <c r="M235" s="56"/>
      <c r="N235" s="56"/>
      <c r="O235" s="56"/>
      <c r="P235" s="56"/>
      <c r="Q235" s="51"/>
    </row>
    <row r="236" spans="1:17" ht="12.75" customHeight="1">
      <c r="A236" s="56"/>
      <c r="B236" s="56"/>
      <c r="C236" s="56"/>
      <c r="D236" s="56"/>
      <c r="E236" s="56"/>
      <c r="F236" s="11"/>
      <c r="G236" s="57"/>
      <c r="H236" s="56"/>
      <c r="I236" s="56"/>
      <c r="J236" s="56"/>
      <c r="K236" s="56"/>
      <c r="L236" s="56"/>
      <c r="M236" s="56"/>
      <c r="N236" s="56"/>
      <c r="O236" s="56"/>
      <c r="P236" s="56"/>
      <c r="Q236" s="51"/>
    </row>
    <row r="237" spans="1:17" ht="12.75" customHeight="1">
      <c r="A237" s="56"/>
      <c r="B237" s="56"/>
      <c r="C237" s="56"/>
      <c r="D237" s="56"/>
      <c r="E237" s="56"/>
      <c r="F237" s="11"/>
      <c r="G237" s="57"/>
      <c r="H237" s="56"/>
      <c r="I237" s="56"/>
      <c r="J237" s="56"/>
      <c r="K237" s="56"/>
      <c r="L237" s="56"/>
      <c r="M237" s="56"/>
      <c r="N237" s="56"/>
      <c r="O237" s="56"/>
      <c r="P237" s="56"/>
      <c r="Q237" s="51"/>
    </row>
    <row r="238" spans="1:17" ht="12.75" customHeight="1">
      <c r="A238" s="56"/>
      <c r="B238" s="56"/>
      <c r="C238" s="56"/>
      <c r="D238" s="56"/>
      <c r="E238" s="56"/>
      <c r="F238" s="11"/>
      <c r="G238" s="57"/>
      <c r="H238" s="56"/>
      <c r="I238" s="56"/>
      <c r="J238" s="56"/>
      <c r="K238" s="56"/>
      <c r="L238" s="56"/>
      <c r="M238" s="56"/>
      <c r="N238" s="56"/>
      <c r="O238" s="56"/>
      <c r="P238" s="56"/>
      <c r="Q238" s="51"/>
    </row>
    <row r="239" spans="1:17" ht="12.75" customHeight="1">
      <c r="A239" s="56"/>
      <c r="B239" s="56"/>
      <c r="C239" s="56"/>
      <c r="D239" s="56"/>
      <c r="E239" s="56"/>
      <c r="F239" s="11"/>
      <c r="G239" s="57"/>
      <c r="H239" s="56"/>
      <c r="I239" s="56"/>
      <c r="J239" s="56"/>
      <c r="K239" s="56"/>
      <c r="L239" s="56"/>
      <c r="M239" s="56"/>
      <c r="N239" s="56"/>
      <c r="O239" s="56"/>
      <c r="P239" s="56"/>
      <c r="Q239" s="51"/>
    </row>
    <row r="240" spans="1:17" ht="12.75" customHeight="1">
      <c r="A240" s="56"/>
      <c r="B240" s="56"/>
      <c r="C240" s="56"/>
      <c r="D240" s="56"/>
      <c r="E240" s="56"/>
      <c r="F240" s="11"/>
      <c r="G240" s="57"/>
      <c r="H240" s="56"/>
      <c r="I240" s="56"/>
      <c r="J240" s="56"/>
      <c r="K240" s="56"/>
      <c r="L240" s="56"/>
      <c r="M240" s="56"/>
      <c r="N240" s="56"/>
      <c r="O240" s="56"/>
      <c r="P240" s="56"/>
      <c r="Q240" s="51"/>
    </row>
    <row r="241" spans="1:17" ht="12.75" customHeight="1">
      <c r="A241" s="56"/>
      <c r="B241" s="56"/>
      <c r="C241" s="56"/>
      <c r="D241" s="56"/>
      <c r="E241" s="56"/>
      <c r="F241" s="11"/>
      <c r="G241" s="57"/>
      <c r="H241" s="56"/>
      <c r="I241" s="56"/>
      <c r="J241" s="56"/>
      <c r="K241" s="56"/>
      <c r="L241" s="56"/>
      <c r="M241" s="56"/>
      <c r="N241" s="56"/>
      <c r="O241" s="56"/>
      <c r="P241" s="56"/>
      <c r="Q241" s="51"/>
    </row>
    <row r="242" spans="1:17" ht="12.75" customHeight="1">
      <c r="A242" s="56"/>
      <c r="B242" s="56"/>
      <c r="C242" s="56"/>
      <c r="D242" s="56"/>
      <c r="E242" s="56"/>
      <c r="F242" s="11"/>
      <c r="G242" s="57"/>
      <c r="H242" s="56"/>
      <c r="I242" s="56"/>
      <c r="J242" s="56"/>
      <c r="K242" s="56"/>
      <c r="L242" s="56"/>
      <c r="M242" s="56"/>
      <c r="N242" s="56"/>
      <c r="O242" s="56"/>
      <c r="P242" s="56"/>
      <c r="Q242" s="51"/>
    </row>
    <row r="243" spans="1:17" ht="12.75" customHeight="1">
      <c r="A243" s="56"/>
      <c r="B243" s="56"/>
      <c r="C243" s="56"/>
      <c r="D243" s="56"/>
      <c r="E243" s="56"/>
      <c r="F243" s="11"/>
      <c r="G243" s="57"/>
      <c r="H243" s="56"/>
      <c r="I243" s="56"/>
      <c r="J243" s="56"/>
      <c r="K243" s="56"/>
      <c r="L243" s="56"/>
      <c r="M243" s="56"/>
      <c r="N243" s="56"/>
      <c r="O243" s="56"/>
      <c r="P243" s="56"/>
      <c r="Q243" s="51"/>
    </row>
    <row r="244" spans="1:17" ht="12.75" customHeight="1">
      <c r="A244" s="56"/>
      <c r="B244" s="56"/>
      <c r="C244" s="56"/>
      <c r="D244" s="56"/>
      <c r="E244" s="56"/>
      <c r="F244" s="11"/>
      <c r="G244" s="57"/>
      <c r="H244" s="56"/>
      <c r="I244" s="56"/>
      <c r="J244" s="56"/>
      <c r="K244" s="56"/>
      <c r="L244" s="56"/>
      <c r="M244" s="56"/>
      <c r="N244" s="56"/>
      <c r="O244" s="56"/>
      <c r="P244" s="56"/>
      <c r="Q244" s="51"/>
    </row>
    <row r="245" spans="1:17" ht="12.75" customHeight="1">
      <c r="A245" s="56"/>
      <c r="B245" s="56"/>
      <c r="C245" s="56"/>
      <c r="D245" s="56"/>
      <c r="E245" s="56"/>
      <c r="F245" s="11"/>
      <c r="G245" s="57"/>
      <c r="H245" s="56"/>
      <c r="I245" s="56"/>
      <c r="J245" s="56"/>
      <c r="K245" s="56"/>
      <c r="L245" s="56"/>
      <c r="M245" s="56"/>
      <c r="N245" s="56"/>
      <c r="O245" s="56"/>
      <c r="P245" s="56"/>
      <c r="Q245" s="51"/>
    </row>
    <row r="246" spans="1:17" ht="12.75" customHeight="1">
      <c r="A246" s="56"/>
      <c r="B246" s="56"/>
      <c r="C246" s="56"/>
      <c r="D246" s="56"/>
      <c r="E246" s="56"/>
      <c r="F246" s="11"/>
      <c r="G246" s="57"/>
      <c r="H246" s="56"/>
      <c r="I246" s="56"/>
      <c r="J246" s="56"/>
      <c r="K246" s="56"/>
      <c r="L246" s="56"/>
      <c r="M246" s="56"/>
      <c r="N246" s="56"/>
      <c r="O246" s="56"/>
      <c r="P246" s="56"/>
      <c r="Q246" s="51"/>
    </row>
    <row r="247" spans="1:17" ht="12.75" customHeight="1">
      <c r="A247" s="56"/>
      <c r="B247" s="56"/>
      <c r="C247" s="56"/>
      <c r="D247" s="56"/>
      <c r="E247" s="56"/>
      <c r="F247" s="11"/>
      <c r="G247" s="57"/>
      <c r="H247" s="56"/>
      <c r="I247" s="56"/>
      <c r="J247" s="56"/>
      <c r="K247" s="56"/>
      <c r="L247" s="56"/>
      <c r="M247" s="56"/>
      <c r="N247" s="56"/>
      <c r="O247" s="56"/>
      <c r="P247" s="56"/>
      <c r="Q247" s="51"/>
    </row>
    <row r="248" spans="1:17" ht="12.75" customHeight="1">
      <c r="A248" s="56"/>
      <c r="B248" s="56"/>
      <c r="C248" s="56"/>
      <c r="D248" s="56"/>
      <c r="E248" s="56"/>
      <c r="F248" s="11"/>
      <c r="G248" s="57"/>
      <c r="H248" s="56"/>
      <c r="I248" s="56"/>
      <c r="J248" s="56"/>
      <c r="K248" s="56"/>
      <c r="L248" s="56"/>
      <c r="M248" s="56"/>
      <c r="N248" s="56"/>
      <c r="O248" s="56"/>
      <c r="P248" s="56"/>
      <c r="Q248" s="51"/>
    </row>
    <row r="249" spans="1:17" ht="12.75" customHeight="1">
      <c r="A249" s="56"/>
      <c r="B249" s="56"/>
      <c r="C249" s="56"/>
      <c r="D249" s="56"/>
      <c r="E249" s="56"/>
      <c r="F249" s="11"/>
      <c r="G249" s="57"/>
      <c r="H249" s="56"/>
      <c r="I249" s="56"/>
      <c r="J249" s="56"/>
      <c r="K249" s="56"/>
      <c r="L249" s="56"/>
      <c r="M249" s="56"/>
      <c r="N249" s="56"/>
      <c r="O249" s="56"/>
      <c r="P249" s="56"/>
      <c r="Q249" s="51"/>
    </row>
    <row r="250" spans="1:17" ht="12.75" customHeight="1">
      <c r="A250" s="56"/>
      <c r="B250" s="56"/>
      <c r="C250" s="56"/>
      <c r="D250" s="56"/>
      <c r="E250" s="56"/>
      <c r="F250" s="11"/>
      <c r="G250" s="57"/>
      <c r="H250" s="56"/>
      <c r="I250" s="56"/>
      <c r="J250" s="56"/>
      <c r="K250" s="56"/>
      <c r="L250" s="56"/>
      <c r="M250" s="56"/>
      <c r="N250" s="56"/>
      <c r="O250" s="56"/>
      <c r="P250" s="56"/>
      <c r="Q250" s="51"/>
    </row>
    <row r="251" spans="1:17" ht="12.75" customHeight="1">
      <c r="A251" s="56"/>
      <c r="B251" s="56"/>
      <c r="C251" s="56"/>
      <c r="D251" s="56"/>
      <c r="E251" s="56"/>
      <c r="F251" s="11"/>
      <c r="G251" s="57"/>
      <c r="H251" s="56"/>
      <c r="I251" s="56"/>
      <c r="J251" s="56"/>
      <c r="K251" s="56"/>
      <c r="L251" s="56"/>
      <c r="M251" s="56"/>
      <c r="N251" s="56"/>
      <c r="O251" s="56"/>
      <c r="P251" s="56"/>
      <c r="Q251" s="51"/>
    </row>
    <row r="252" spans="1:17" ht="12.75" customHeight="1">
      <c r="A252" s="56"/>
      <c r="B252" s="56"/>
      <c r="C252" s="56"/>
      <c r="D252" s="56"/>
      <c r="E252" s="56"/>
      <c r="F252" s="11"/>
      <c r="G252" s="57"/>
      <c r="H252" s="56"/>
      <c r="I252" s="56"/>
      <c r="J252" s="56"/>
      <c r="K252" s="56"/>
      <c r="L252" s="56"/>
      <c r="M252" s="56"/>
      <c r="N252" s="56"/>
      <c r="O252" s="56"/>
      <c r="P252" s="56"/>
      <c r="Q252" s="51"/>
    </row>
    <row r="253" spans="1:17" ht="12.75" customHeight="1">
      <c r="A253" s="56"/>
      <c r="B253" s="56"/>
      <c r="C253" s="56"/>
      <c r="D253" s="56"/>
      <c r="E253" s="56"/>
      <c r="F253" s="11"/>
      <c r="G253" s="57"/>
      <c r="H253" s="56"/>
      <c r="I253" s="56"/>
      <c r="J253" s="56"/>
      <c r="K253" s="56"/>
      <c r="L253" s="56"/>
      <c r="M253" s="56"/>
      <c r="N253" s="56"/>
      <c r="O253" s="56"/>
      <c r="P253" s="56"/>
      <c r="Q253" s="51"/>
    </row>
    <row r="254" spans="1:17" ht="12.75" customHeight="1">
      <c r="A254" s="56"/>
      <c r="B254" s="56"/>
      <c r="C254" s="56"/>
      <c r="D254" s="56"/>
      <c r="E254" s="56"/>
      <c r="F254" s="11"/>
      <c r="G254" s="57"/>
      <c r="H254" s="56"/>
      <c r="I254" s="56"/>
      <c r="J254" s="56"/>
      <c r="K254" s="56"/>
      <c r="L254" s="56"/>
      <c r="M254" s="56"/>
      <c r="N254" s="56"/>
      <c r="O254" s="56"/>
      <c r="P254" s="56"/>
      <c r="Q254" s="51"/>
    </row>
    <row r="255" spans="1:17" ht="12.75" customHeight="1">
      <c r="A255" s="56"/>
      <c r="B255" s="56"/>
      <c r="C255" s="56"/>
      <c r="D255" s="56"/>
      <c r="E255" s="56"/>
      <c r="F255" s="11"/>
      <c r="G255" s="57"/>
      <c r="H255" s="56"/>
      <c r="I255" s="56"/>
      <c r="J255" s="56"/>
      <c r="K255" s="56"/>
      <c r="L255" s="56"/>
      <c r="M255" s="56"/>
      <c r="N255" s="56"/>
      <c r="O255" s="56"/>
      <c r="P255" s="56"/>
      <c r="Q255" s="51"/>
    </row>
    <row r="256" spans="1:17" ht="12.75" customHeight="1">
      <c r="A256" s="56"/>
      <c r="B256" s="56"/>
      <c r="C256" s="56"/>
      <c r="D256" s="56"/>
      <c r="E256" s="56"/>
      <c r="F256" s="11"/>
      <c r="G256" s="57"/>
      <c r="H256" s="56"/>
      <c r="I256" s="56"/>
      <c r="J256" s="56"/>
      <c r="K256" s="56"/>
      <c r="L256" s="56"/>
      <c r="M256" s="56"/>
      <c r="N256" s="56"/>
      <c r="O256" s="56"/>
      <c r="P256" s="56"/>
      <c r="Q256" s="51"/>
    </row>
    <row r="257" spans="1:17" ht="12.75" customHeight="1">
      <c r="A257" s="56"/>
      <c r="B257" s="56"/>
      <c r="C257" s="56"/>
      <c r="D257" s="56"/>
      <c r="E257" s="56"/>
      <c r="F257" s="11"/>
      <c r="G257" s="57"/>
      <c r="H257" s="56"/>
      <c r="I257" s="56"/>
      <c r="J257" s="56"/>
      <c r="K257" s="56"/>
      <c r="L257" s="56"/>
      <c r="M257" s="56"/>
      <c r="N257" s="56"/>
      <c r="O257" s="56"/>
      <c r="P257" s="56"/>
      <c r="Q257" s="51"/>
    </row>
    <row r="258" spans="1:17" ht="12.75" customHeight="1">
      <c r="A258" s="56"/>
      <c r="B258" s="56"/>
      <c r="C258" s="56"/>
      <c r="D258" s="56"/>
      <c r="E258" s="56"/>
      <c r="F258" s="11"/>
      <c r="G258" s="57"/>
      <c r="H258" s="56"/>
      <c r="I258" s="56"/>
      <c r="J258" s="56"/>
      <c r="K258" s="56"/>
      <c r="L258" s="56"/>
      <c r="M258" s="56"/>
      <c r="N258" s="56"/>
      <c r="O258" s="56"/>
      <c r="P258" s="56"/>
      <c r="Q258" s="51"/>
    </row>
    <row r="259" spans="1:17" ht="12.75" customHeight="1">
      <c r="A259" s="56"/>
      <c r="B259" s="56"/>
      <c r="C259" s="56"/>
      <c r="D259" s="56"/>
      <c r="E259" s="56"/>
      <c r="F259" s="11"/>
      <c r="G259" s="57"/>
      <c r="H259" s="56"/>
      <c r="I259" s="56"/>
      <c r="J259" s="56"/>
      <c r="K259" s="56"/>
      <c r="L259" s="56"/>
      <c r="M259" s="56"/>
      <c r="N259" s="56"/>
      <c r="O259" s="56"/>
      <c r="P259" s="56"/>
      <c r="Q259" s="51"/>
    </row>
    <row r="260" spans="1:17" ht="12.75" customHeight="1">
      <c r="A260" s="56"/>
      <c r="B260" s="56"/>
      <c r="C260" s="56"/>
      <c r="D260" s="56"/>
      <c r="E260" s="56"/>
      <c r="F260" s="11"/>
      <c r="G260" s="57"/>
      <c r="H260" s="56"/>
      <c r="I260" s="56"/>
      <c r="J260" s="56"/>
      <c r="K260" s="56"/>
      <c r="L260" s="56"/>
      <c r="M260" s="56"/>
      <c r="N260" s="56"/>
      <c r="O260" s="56"/>
      <c r="P260" s="56"/>
      <c r="Q260" s="51"/>
    </row>
    <row r="261" spans="1:17" ht="12.75" customHeight="1">
      <c r="A261" s="56"/>
      <c r="B261" s="56"/>
      <c r="C261" s="56"/>
      <c r="D261" s="56"/>
      <c r="E261" s="56"/>
      <c r="F261" s="11"/>
      <c r="G261" s="57"/>
      <c r="H261" s="56"/>
      <c r="I261" s="56"/>
      <c r="J261" s="56"/>
      <c r="K261" s="56"/>
      <c r="L261" s="56"/>
      <c r="M261" s="56"/>
      <c r="N261" s="56"/>
      <c r="O261" s="56"/>
      <c r="P261" s="56"/>
      <c r="Q261" s="51"/>
    </row>
    <row r="262" spans="1:17" ht="12.75" customHeight="1">
      <c r="A262" s="56"/>
      <c r="B262" s="56"/>
      <c r="C262" s="56"/>
      <c r="D262" s="56"/>
      <c r="E262" s="56"/>
      <c r="F262" s="11"/>
      <c r="G262" s="57"/>
      <c r="H262" s="56"/>
      <c r="I262" s="56"/>
      <c r="J262" s="56"/>
      <c r="K262" s="56"/>
      <c r="L262" s="56"/>
      <c r="M262" s="56"/>
      <c r="N262" s="56"/>
      <c r="O262" s="56"/>
      <c r="P262" s="56"/>
      <c r="Q262" s="51"/>
    </row>
    <row r="263" spans="1:17" ht="12.75" customHeight="1">
      <c r="A263" s="56"/>
      <c r="B263" s="56"/>
      <c r="C263" s="56"/>
      <c r="D263" s="56"/>
      <c r="E263" s="56"/>
      <c r="F263" s="11"/>
      <c r="G263" s="57"/>
      <c r="H263" s="56"/>
      <c r="I263" s="56"/>
      <c r="J263" s="56"/>
      <c r="K263" s="56"/>
      <c r="L263" s="56"/>
      <c r="M263" s="56"/>
      <c r="N263" s="56"/>
      <c r="O263" s="56"/>
      <c r="P263" s="56"/>
      <c r="Q263" s="51"/>
    </row>
    <row r="264" spans="1:17" ht="12.75" customHeight="1">
      <c r="A264" s="56"/>
      <c r="B264" s="56"/>
      <c r="C264" s="56"/>
      <c r="D264" s="56"/>
      <c r="E264" s="56"/>
      <c r="F264" s="11"/>
      <c r="G264" s="57"/>
      <c r="H264" s="56"/>
      <c r="I264" s="56"/>
      <c r="J264" s="56"/>
      <c r="K264" s="56"/>
      <c r="L264" s="56"/>
      <c r="M264" s="56"/>
      <c r="N264" s="56"/>
      <c r="O264" s="56"/>
      <c r="P264" s="56"/>
      <c r="Q264" s="51"/>
    </row>
    <row r="265" spans="1:17" ht="12.75" customHeight="1">
      <c r="A265" s="56"/>
      <c r="B265" s="56"/>
      <c r="C265" s="56"/>
      <c r="D265" s="56"/>
      <c r="E265" s="56"/>
      <c r="F265" s="11"/>
      <c r="G265" s="57"/>
      <c r="H265" s="56"/>
      <c r="I265" s="56"/>
      <c r="J265" s="56"/>
      <c r="K265" s="56"/>
      <c r="L265" s="56"/>
      <c r="M265" s="56"/>
      <c r="N265" s="56"/>
      <c r="O265" s="56"/>
      <c r="P265" s="56"/>
      <c r="Q265" s="51"/>
    </row>
    <row r="266" spans="1:17" ht="12.75" customHeight="1">
      <c r="A266" s="56"/>
      <c r="B266" s="56"/>
      <c r="C266" s="56"/>
      <c r="D266" s="56"/>
      <c r="E266" s="56"/>
      <c r="F266" s="11"/>
      <c r="G266" s="57"/>
      <c r="H266" s="56"/>
      <c r="I266" s="56"/>
      <c r="J266" s="56"/>
      <c r="K266" s="56"/>
      <c r="L266" s="56"/>
      <c r="M266" s="56"/>
      <c r="N266" s="56"/>
      <c r="O266" s="56"/>
      <c r="P266" s="56"/>
      <c r="Q266" s="51"/>
    </row>
    <row r="267" spans="1:17" ht="12.75" customHeight="1">
      <c r="A267" s="56"/>
      <c r="B267" s="56"/>
      <c r="C267" s="56"/>
      <c r="D267" s="56"/>
      <c r="E267" s="56"/>
      <c r="F267" s="11"/>
      <c r="G267" s="57"/>
      <c r="H267" s="56"/>
      <c r="I267" s="56"/>
      <c r="J267" s="56"/>
      <c r="K267" s="56"/>
      <c r="L267" s="56"/>
      <c r="M267" s="56"/>
      <c r="N267" s="56"/>
      <c r="O267" s="56"/>
      <c r="P267" s="56"/>
      <c r="Q267" s="51"/>
    </row>
    <row r="268" spans="1:17" ht="12.75" customHeight="1">
      <c r="A268" s="56"/>
      <c r="B268" s="56"/>
      <c r="C268" s="56"/>
      <c r="D268" s="56"/>
      <c r="E268" s="56"/>
      <c r="F268" s="11"/>
      <c r="G268" s="57"/>
      <c r="H268" s="56"/>
      <c r="I268" s="56"/>
      <c r="J268" s="56"/>
      <c r="K268" s="56"/>
      <c r="L268" s="56"/>
      <c r="M268" s="56"/>
      <c r="N268" s="56"/>
      <c r="O268" s="56"/>
      <c r="P268" s="56"/>
      <c r="Q268" s="51"/>
    </row>
    <row r="269" spans="1:17" ht="12.75" customHeight="1">
      <c r="A269" s="56"/>
      <c r="B269" s="56"/>
      <c r="C269" s="56"/>
      <c r="D269" s="56"/>
      <c r="E269" s="56"/>
      <c r="F269" s="11"/>
      <c r="G269" s="57"/>
      <c r="H269" s="56"/>
      <c r="I269" s="56"/>
      <c r="J269" s="56"/>
      <c r="K269" s="56"/>
      <c r="L269" s="56"/>
      <c r="M269" s="56"/>
      <c r="N269" s="56"/>
      <c r="O269" s="56"/>
      <c r="P269" s="56"/>
      <c r="Q269" s="51"/>
    </row>
    <row r="270" spans="1:17" ht="12.75" customHeight="1">
      <c r="A270" s="56"/>
      <c r="B270" s="56"/>
      <c r="C270" s="56"/>
      <c r="D270" s="56"/>
      <c r="E270" s="56"/>
      <c r="F270" s="11"/>
      <c r="G270" s="57"/>
      <c r="H270" s="56"/>
      <c r="I270" s="56"/>
      <c r="J270" s="56"/>
      <c r="K270" s="56"/>
      <c r="L270" s="56"/>
      <c r="M270" s="56"/>
      <c r="N270" s="56"/>
      <c r="O270" s="56"/>
      <c r="P270" s="56"/>
      <c r="Q270" s="51"/>
    </row>
    <row r="271" spans="1:17" ht="12.75" customHeight="1">
      <c r="A271" s="56"/>
      <c r="B271" s="56"/>
      <c r="C271" s="56"/>
      <c r="D271" s="56"/>
      <c r="E271" s="56"/>
      <c r="F271" s="11"/>
      <c r="G271" s="57"/>
      <c r="H271" s="56"/>
      <c r="I271" s="56"/>
      <c r="J271" s="56"/>
      <c r="K271" s="56"/>
      <c r="L271" s="56"/>
      <c r="M271" s="56"/>
      <c r="N271" s="56"/>
      <c r="O271" s="56"/>
      <c r="P271" s="56"/>
      <c r="Q271" s="51"/>
    </row>
    <row r="272" spans="1:17" ht="12.75" customHeight="1">
      <c r="A272" s="56"/>
      <c r="B272" s="56"/>
      <c r="C272" s="56"/>
      <c r="D272" s="56"/>
      <c r="E272" s="56"/>
      <c r="F272" s="11"/>
      <c r="G272" s="57"/>
      <c r="H272" s="56"/>
      <c r="I272" s="56"/>
      <c r="J272" s="56"/>
      <c r="K272" s="56"/>
      <c r="L272" s="56"/>
      <c r="M272" s="56"/>
      <c r="N272" s="56"/>
      <c r="O272" s="56"/>
      <c r="P272" s="56"/>
      <c r="Q272" s="51"/>
    </row>
    <row r="273" spans="1:17" ht="12.75" customHeight="1">
      <c r="A273" s="56"/>
      <c r="B273" s="56"/>
      <c r="C273" s="56"/>
      <c r="D273" s="56"/>
      <c r="E273" s="56"/>
      <c r="F273" s="11"/>
      <c r="G273" s="57"/>
      <c r="H273" s="56"/>
      <c r="I273" s="56"/>
      <c r="J273" s="56"/>
      <c r="K273" s="56"/>
      <c r="L273" s="56"/>
      <c r="M273" s="56"/>
      <c r="N273" s="56"/>
      <c r="O273" s="56"/>
      <c r="P273" s="56"/>
      <c r="Q273" s="51"/>
    </row>
    <row r="274" spans="1:17" ht="12.75" customHeight="1">
      <c r="A274" s="56"/>
      <c r="B274" s="56"/>
      <c r="C274" s="56"/>
      <c r="D274" s="56"/>
      <c r="E274" s="56"/>
      <c r="F274" s="11"/>
      <c r="G274" s="57"/>
      <c r="H274" s="56"/>
      <c r="I274" s="56"/>
      <c r="J274" s="56"/>
      <c r="K274" s="56"/>
      <c r="L274" s="56"/>
      <c r="M274" s="56"/>
      <c r="N274" s="56"/>
      <c r="O274" s="56"/>
      <c r="P274" s="56"/>
      <c r="Q274" s="51"/>
    </row>
    <row r="275" spans="1:17" ht="12.75" customHeight="1">
      <c r="A275" s="56"/>
      <c r="B275" s="56"/>
      <c r="C275" s="56"/>
      <c r="D275" s="56"/>
      <c r="E275" s="56"/>
      <c r="F275" s="11"/>
      <c r="G275" s="57"/>
      <c r="H275" s="56"/>
      <c r="I275" s="56"/>
      <c r="J275" s="56"/>
      <c r="K275" s="56"/>
      <c r="L275" s="56"/>
      <c r="M275" s="56"/>
      <c r="N275" s="56"/>
      <c r="O275" s="56"/>
      <c r="P275" s="56"/>
      <c r="Q275" s="51"/>
    </row>
    <row r="276" spans="1:17" ht="12.75" customHeight="1">
      <c r="A276" s="56"/>
      <c r="B276" s="56"/>
      <c r="C276" s="56"/>
      <c r="D276" s="56"/>
      <c r="E276" s="56"/>
      <c r="F276" s="11"/>
      <c r="G276" s="57"/>
      <c r="H276" s="56"/>
      <c r="I276" s="56"/>
      <c r="J276" s="56"/>
      <c r="K276" s="56"/>
      <c r="L276" s="56"/>
      <c r="M276" s="56"/>
      <c r="N276" s="56"/>
      <c r="O276" s="56"/>
      <c r="P276" s="56"/>
      <c r="Q276" s="51"/>
    </row>
    <row r="277" spans="1:17" ht="12.75" customHeight="1">
      <c r="A277" s="56"/>
      <c r="B277" s="56"/>
      <c r="C277" s="56"/>
      <c r="D277" s="56"/>
      <c r="E277" s="56"/>
      <c r="F277" s="11"/>
      <c r="G277" s="57"/>
      <c r="H277" s="56"/>
      <c r="I277" s="56"/>
      <c r="J277" s="56"/>
      <c r="K277" s="56"/>
      <c r="L277" s="56"/>
      <c r="M277" s="56"/>
      <c r="N277" s="56"/>
      <c r="O277" s="56"/>
      <c r="P277" s="56"/>
      <c r="Q277" s="51"/>
    </row>
    <row r="278" spans="1:17" ht="12.75" customHeight="1">
      <c r="A278" s="56"/>
      <c r="B278" s="56"/>
      <c r="C278" s="56"/>
      <c r="D278" s="56"/>
      <c r="E278" s="56"/>
      <c r="F278" s="11"/>
      <c r="G278" s="57"/>
      <c r="H278" s="56"/>
      <c r="I278" s="56"/>
      <c r="J278" s="56"/>
      <c r="K278" s="56"/>
      <c r="L278" s="56"/>
      <c r="M278" s="56"/>
      <c r="N278" s="56"/>
      <c r="O278" s="56"/>
      <c r="P278" s="56"/>
      <c r="Q278" s="51"/>
    </row>
    <row r="279" spans="1:17" ht="12.75" customHeight="1">
      <c r="A279" s="56"/>
      <c r="B279" s="56"/>
      <c r="C279" s="56"/>
      <c r="D279" s="56"/>
      <c r="E279" s="56"/>
      <c r="F279" s="11"/>
      <c r="G279" s="57"/>
      <c r="H279" s="56"/>
      <c r="I279" s="56"/>
      <c r="J279" s="56"/>
      <c r="K279" s="56"/>
      <c r="L279" s="56"/>
      <c r="M279" s="56"/>
      <c r="N279" s="56"/>
      <c r="O279" s="56"/>
      <c r="P279" s="56"/>
      <c r="Q279" s="51"/>
    </row>
    <row r="280" spans="1:17" ht="12.75" customHeight="1">
      <c r="A280" s="56"/>
      <c r="B280" s="56"/>
      <c r="C280" s="56"/>
      <c r="D280" s="56"/>
      <c r="E280" s="56"/>
      <c r="F280" s="11"/>
      <c r="G280" s="57"/>
      <c r="H280" s="56"/>
      <c r="I280" s="56"/>
      <c r="J280" s="56"/>
      <c r="K280" s="56"/>
      <c r="L280" s="56"/>
      <c r="M280" s="56"/>
      <c r="N280" s="56"/>
      <c r="O280" s="56"/>
      <c r="P280" s="56"/>
      <c r="Q280" s="51"/>
    </row>
    <row r="281" spans="1:17" ht="12.75" customHeight="1">
      <c r="A281" s="56"/>
      <c r="B281" s="56"/>
      <c r="C281" s="56"/>
      <c r="D281" s="56"/>
      <c r="E281" s="56"/>
      <c r="F281" s="11"/>
      <c r="G281" s="57"/>
      <c r="H281" s="56"/>
      <c r="I281" s="56"/>
      <c r="J281" s="56"/>
      <c r="K281" s="56"/>
      <c r="L281" s="56"/>
      <c r="M281" s="56"/>
      <c r="N281" s="56"/>
      <c r="O281" s="56"/>
      <c r="P281" s="56"/>
      <c r="Q281" s="51"/>
    </row>
    <row r="282" spans="1:17" ht="12.75" customHeight="1">
      <c r="A282" s="56"/>
      <c r="B282" s="56"/>
      <c r="C282" s="56"/>
      <c r="D282" s="56"/>
      <c r="E282" s="56"/>
      <c r="F282" s="11"/>
      <c r="G282" s="57"/>
      <c r="H282" s="56"/>
      <c r="I282" s="56"/>
      <c r="J282" s="56"/>
      <c r="K282" s="56"/>
      <c r="L282" s="56"/>
      <c r="M282" s="56"/>
      <c r="N282" s="56"/>
      <c r="O282" s="56"/>
      <c r="P282" s="56"/>
      <c r="Q282" s="51"/>
    </row>
    <row r="283" spans="1:17" ht="12.75" customHeight="1">
      <c r="A283" s="56"/>
      <c r="B283" s="56"/>
      <c r="C283" s="56"/>
      <c r="D283" s="56"/>
      <c r="E283" s="56"/>
      <c r="F283" s="11"/>
      <c r="G283" s="57"/>
      <c r="H283" s="56"/>
      <c r="I283" s="56"/>
      <c r="J283" s="56"/>
      <c r="K283" s="56"/>
      <c r="L283" s="56"/>
      <c r="M283" s="56"/>
      <c r="N283" s="56"/>
      <c r="O283" s="56"/>
      <c r="P283" s="56"/>
      <c r="Q283" s="51"/>
    </row>
    <row r="284" spans="1:17" ht="12.75" customHeight="1">
      <c r="A284" s="56"/>
      <c r="B284" s="56"/>
      <c r="C284" s="56"/>
      <c r="D284" s="56"/>
      <c r="E284" s="56"/>
      <c r="F284" s="11"/>
      <c r="G284" s="57"/>
      <c r="H284" s="56"/>
      <c r="I284" s="56"/>
      <c r="J284" s="56"/>
      <c r="K284" s="56"/>
      <c r="L284" s="56"/>
      <c r="M284" s="56"/>
      <c r="N284" s="56"/>
      <c r="O284" s="56"/>
      <c r="P284" s="56"/>
      <c r="Q284" s="51"/>
    </row>
    <row r="285" spans="1:17" ht="12.75" customHeight="1">
      <c r="A285" s="56"/>
      <c r="B285" s="56"/>
      <c r="C285" s="56"/>
      <c r="D285" s="56"/>
      <c r="E285" s="56"/>
      <c r="F285" s="11"/>
      <c r="G285" s="57"/>
      <c r="H285" s="56"/>
      <c r="I285" s="56"/>
      <c r="J285" s="56"/>
      <c r="K285" s="56"/>
      <c r="L285" s="56"/>
      <c r="M285" s="56"/>
      <c r="N285" s="56"/>
      <c r="O285" s="56"/>
      <c r="P285" s="56"/>
      <c r="Q285" s="51"/>
    </row>
    <row r="286" spans="1:17" ht="12.75" customHeight="1">
      <c r="A286" s="56"/>
      <c r="B286" s="56"/>
      <c r="C286" s="56"/>
      <c r="D286" s="56"/>
      <c r="E286" s="56"/>
      <c r="F286" s="11"/>
      <c r="G286" s="57"/>
      <c r="H286" s="56"/>
      <c r="I286" s="56"/>
      <c r="J286" s="56"/>
      <c r="K286" s="56"/>
      <c r="L286" s="56"/>
      <c r="M286" s="56"/>
      <c r="N286" s="56"/>
      <c r="O286" s="56"/>
      <c r="P286" s="56"/>
      <c r="Q286" s="51"/>
    </row>
    <row r="287" spans="1:17" ht="12.75" customHeight="1">
      <c r="A287" s="56"/>
      <c r="B287" s="56"/>
      <c r="C287" s="56"/>
      <c r="D287" s="56"/>
      <c r="E287" s="56"/>
      <c r="F287" s="11"/>
      <c r="G287" s="57"/>
      <c r="H287" s="56"/>
      <c r="I287" s="56"/>
      <c r="J287" s="56"/>
      <c r="K287" s="56"/>
      <c r="L287" s="56"/>
      <c r="M287" s="56"/>
      <c r="N287" s="56"/>
      <c r="O287" s="56"/>
      <c r="P287" s="56"/>
      <c r="Q287" s="51"/>
    </row>
    <row r="288" spans="1:17" ht="12.75" customHeight="1">
      <c r="A288" s="56"/>
      <c r="B288" s="56"/>
      <c r="C288" s="56"/>
      <c r="D288" s="56"/>
      <c r="E288" s="56"/>
      <c r="F288" s="11"/>
      <c r="G288" s="57"/>
      <c r="H288" s="56"/>
      <c r="I288" s="56"/>
      <c r="J288" s="56"/>
      <c r="K288" s="56"/>
      <c r="L288" s="56"/>
      <c r="M288" s="56"/>
      <c r="N288" s="56"/>
      <c r="O288" s="56"/>
      <c r="P288" s="56"/>
      <c r="Q288" s="51"/>
    </row>
    <row r="289" spans="1:17" ht="12.75" customHeight="1">
      <c r="A289" s="56"/>
      <c r="B289" s="56"/>
      <c r="C289" s="56"/>
      <c r="D289" s="56"/>
      <c r="E289" s="56"/>
      <c r="F289" s="11"/>
      <c r="G289" s="57"/>
      <c r="H289" s="56"/>
      <c r="I289" s="56"/>
      <c r="J289" s="56"/>
      <c r="K289" s="56"/>
      <c r="L289" s="56"/>
      <c r="M289" s="56"/>
      <c r="N289" s="56"/>
      <c r="O289" s="56"/>
      <c r="P289" s="56"/>
      <c r="Q289" s="51"/>
    </row>
    <row r="290" spans="1:17" ht="12.75" customHeight="1">
      <c r="A290" s="56"/>
      <c r="B290" s="56"/>
      <c r="C290" s="56"/>
      <c r="D290" s="56"/>
      <c r="E290" s="56"/>
      <c r="F290" s="11"/>
      <c r="G290" s="57"/>
      <c r="H290" s="56"/>
      <c r="I290" s="56"/>
      <c r="J290" s="56"/>
      <c r="K290" s="56"/>
      <c r="L290" s="56"/>
      <c r="M290" s="56"/>
      <c r="N290" s="56"/>
      <c r="O290" s="56"/>
      <c r="P290" s="56"/>
      <c r="Q290" s="51"/>
    </row>
    <row r="291" spans="1:17" ht="12.75" customHeight="1">
      <c r="A291" s="56"/>
      <c r="B291" s="56"/>
      <c r="C291" s="56"/>
      <c r="D291" s="56"/>
      <c r="E291" s="56"/>
      <c r="F291" s="11"/>
      <c r="G291" s="57"/>
      <c r="H291" s="56"/>
      <c r="I291" s="56"/>
      <c r="J291" s="56"/>
      <c r="K291" s="56"/>
      <c r="L291" s="56"/>
      <c r="M291" s="56"/>
      <c r="N291" s="56"/>
      <c r="O291" s="56"/>
      <c r="P291" s="56"/>
      <c r="Q291" s="51"/>
    </row>
    <row r="292" spans="1:17" ht="12.75" customHeight="1">
      <c r="A292" s="56"/>
      <c r="B292" s="56"/>
      <c r="C292" s="56"/>
      <c r="D292" s="56"/>
      <c r="E292" s="56"/>
      <c r="F292" s="11"/>
      <c r="G292" s="57"/>
      <c r="H292" s="56"/>
      <c r="I292" s="56"/>
      <c r="J292" s="56"/>
      <c r="K292" s="56"/>
      <c r="L292" s="56"/>
      <c r="M292" s="56"/>
      <c r="N292" s="56"/>
      <c r="O292" s="56"/>
      <c r="P292" s="56"/>
      <c r="Q292" s="51"/>
    </row>
    <row r="293" spans="1:17" ht="12.75" customHeight="1">
      <c r="A293" s="56"/>
      <c r="B293" s="56"/>
      <c r="C293" s="56"/>
      <c r="D293" s="56"/>
      <c r="E293" s="56"/>
      <c r="F293" s="11"/>
      <c r="G293" s="57"/>
      <c r="H293" s="56"/>
      <c r="I293" s="56"/>
      <c r="J293" s="56"/>
      <c r="K293" s="56"/>
      <c r="L293" s="56"/>
      <c r="M293" s="56"/>
      <c r="N293" s="56"/>
      <c r="O293" s="56"/>
      <c r="P293" s="56"/>
      <c r="Q293" s="51"/>
    </row>
    <row r="294" spans="1:17" ht="12.75" customHeight="1">
      <c r="A294" s="56"/>
      <c r="B294" s="56"/>
      <c r="C294" s="56"/>
      <c r="D294" s="56"/>
      <c r="E294" s="56"/>
      <c r="F294" s="11"/>
      <c r="G294" s="57"/>
      <c r="H294" s="56"/>
      <c r="I294" s="56"/>
      <c r="J294" s="56"/>
      <c r="K294" s="56"/>
      <c r="L294" s="56"/>
      <c r="M294" s="56"/>
      <c r="N294" s="56"/>
      <c r="O294" s="56"/>
      <c r="P294" s="56"/>
      <c r="Q294" s="51"/>
    </row>
    <row r="295" spans="1:17" ht="12.75" customHeight="1">
      <c r="A295" s="56"/>
      <c r="B295" s="56"/>
      <c r="C295" s="56"/>
      <c r="D295" s="56"/>
      <c r="E295" s="56"/>
      <c r="F295" s="11"/>
      <c r="G295" s="57"/>
      <c r="H295" s="56"/>
      <c r="I295" s="56"/>
      <c r="J295" s="56"/>
      <c r="K295" s="56"/>
      <c r="L295" s="56"/>
      <c r="M295" s="56"/>
      <c r="N295" s="56"/>
      <c r="O295" s="56"/>
      <c r="P295" s="56"/>
      <c r="Q295" s="51"/>
    </row>
    <row r="296" spans="1:17" ht="12.75" customHeight="1">
      <c r="A296" s="56"/>
      <c r="B296" s="56"/>
      <c r="C296" s="56"/>
      <c r="D296" s="56"/>
      <c r="E296" s="56"/>
      <c r="F296" s="11"/>
      <c r="G296" s="57"/>
      <c r="H296" s="56"/>
      <c r="I296" s="56"/>
      <c r="J296" s="56"/>
      <c r="K296" s="56"/>
      <c r="L296" s="56"/>
      <c r="M296" s="56"/>
      <c r="N296" s="56"/>
      <c r="O296" s="56"/>
      <c r="P296" s="56"/>
      <c r="Q296" s="51"/>
    </row>
    <row r="297" spans="1:17" ht="12.75" customHeight="1">
      <c r="A297" s="56"/>
      <c r="B297" s="56"/>
      <c r="C297" s="56"/>
      <c r="D297" s="56"/>
      <c r="E297" s="56"/>
      <c r="F297" s="11"/>
      <c r="G297" s="57"/>
      <c r="H297" s="56"/>
      <c r="I297" s="56"/>
      <c r="J297" s="56"/>
      <c r="K297" s="56"/>
      <c r="L297" s="56"/>
      <c r="M297" s="56"/>
      <c r="N297" s="56"/>
      <c r="O297" s="56"/>
      <c r="P297" s="56"/>
      <c r="Q297" s="51"/>
    </row>
    <row r="298" spans="1:17" ht="12.75" customHeight="1">
      <c r="A298" s="56"/>
      <c r="B298" s="56"/>
      <c r="C298" s="56"/>
      <c r="D298" s="56"/>
      <c r="E298" s="56"/>
      <c r="F298" s="11"/>
      <c r="G298" s="57"/>
      <c r="H298" s="56"/>
      <c r="I298" s="56"/>
      <c r="J298" s="56"/>
      <c r="K298" s="56"/>
      <c r="L298" s="56"/>
      <c r="M298" s="56"/>
      <c r="N298" s="56"/>
      <c r="O298" s="56"/>
      <c r="P298" s="56"/>
      <c r="Q298" s="51"/>
    </row>
    <row r="299" spans="1:17" ht="12.75" customHeight="1">
      <c r="A299" s="56"/>
      <c r="B299" s="56"/>
      <c r="C299" s="56"/>
      <c r="D299" s="56"/>
      <c r="E299" s="56"/>
      <c r="F299" s="11"/>
      <c r="G299" s="57"/>
      <c r="H299" s="56"/>
      <c r="I299" s="56"/>
      <c r="J299" s="56"/>
      <c r="K299" s="56"/>
      <c r="L299" s="56"/>
      <c r="M299" s="56"/>
      <c r="N299" s="56"/>
      <c r="O299" s="56"/>
      <c r="P299" s="56"/>
      <c r="Q299" s="51"/>
    </row>
    <row r="300" spans="1:17" ht="12.75" customHeight="1">
      <c r="A300" s="56"/>
      <c r="B300" s="56"/>
      <c r="C300" s="56"/>
      <c r="D300" s="56"/>
      <c r="E300" s="56"/>
      <c r="F300" s="11"/>
      <c r="G300" s="57"/>
      <c r="H300" s="56"/>
      <c r="I300" s="56"/>
      <c r="J300" s="56"/>
      <c r="K300" s="56"/>
      <c r="L300" s="56"/>
      <c r="M300" s="56"/>
      <c r="N300" s="56"/>
      <c r="O300" s="56"/>
      <c r="P300" s="56"/>
      <c r="Q300" s="51"/>
    </row>
    <row r="301" spans="1:17" ht="12.75" customHeight="1">
      <c r="A301" s="56"/>
      <c r="B301" s="56"/>
      <c r="C301" s="56"/>
      <c r="D301" s="56"/>
      <c r="E301" s="56"/>
      <c r="F301" s="11"/>
      <c r="G301" s="57"/>
      <c r="H301" s="56"/>
      <c r="I301" s="56"/>
      <c r="J301" s="56"/>
      <c r="K301" s="56"/>
      <c r="L301" s="56"/>
      <c r="M301" s="56"/>
      <c r="N301" s="56"/>
      <c r="O301" s="56"/>
      <c r="P301" s="56"/>
      <c r="Q301" s="51"/>
    </row>
    <row r="302" spans="1:17" ht="12.75" customHeight="1">
      <c r="A302" s="56"/>
      <c r="B302" s="56"/>
      <c r="C302" s="56"/>
      <c r="D302" s="56"/>
      <c r="E302" s="56"/>
      <c r="F302" s="11"/>
      <c r="G302" s="57"/>
      <c r="H302" s="56"/>
      <c r="I302" s="56"/>
      <c r="J302" s="56"/>
      <c r="K302" s="56"/>
      <c r="L302" s="56"/>
      <c r="M302" s="56"/>
      <c r="N302" s="56"/>
      <c r="O302" s="56"/>
      <c r="P302" s="56"/>
      <c r="Q302" s="51"/>
    </row>
    <row r="303" spans="1:17" ht="12.75" customHeight="1">
      <c r="A303" s="56"/>
      <c r="B303" s="56"/>
      <c r="C303" s="56"/>
      <c r="D303" s="56"/>
      <c r="E303" s="56"/>
      <c r="F303" s="11"/>
      <c r="G303" s="57"/>
      <c r="H303" s="56"/>
      <c r="I303" s="56"/>
      <c r="J303" s="56"/>
      <c r="K303" s="56"/>
      <c r="L303" s="56"/>
      <c r="M303" s="56"/>
      <c r="N303" s="56"/>
      <c r="O303" s="56"/>
      <c r="P303" s="56"/>
      <c r="Q303" s="51"/>
    </row>
    <row r="304" spans="1:17" ht="12.75" customHeight="1">
      <c r="A304" s="56"/>
      <c r="B304" s="56"/>
      <c r="C304" s="56"/>
      <c r="D304" s="56"/>
      <c r="E304" s="56"/>
      <c r="F304" s="11"/>
      <c r="G304" s="57"/>
      <c r="H304" s="56"/>
      <c r="I304" s="56"/>
      <c r="J304" s="56"/>
      <c r="K304" s="56"/>
      <c r="L304" s="56"/>
      <c r="M304" s="56"/>
      <c r="N304" s="56"/>
      <c r="O304" s="56"/>
      <c r="P304" s="56"/>
      <c r="Q304" s="51"/>
    </row>
    <row r="305" spans="1:17" ht="12.75" customHeight="1">
      <c r="A305" s="56"/>
      <c r="B305" s="56"/>
      <c r="C305" s="56"/>
      <c r="D305" s="56"/>
      <c r="E305" s="56"/>
      <c r="F305" s="11"/>
      <c r="G305" s="57"/>
      <c r="H305" s="56"/>
      <c r="I305" s="56"/>
      <c r="J305" s="56"/>
      <c r="K305" s="56"/>
      <c r="L305" s="56"/>
      <c r="M305" s="56"/>
      <c r="N305" s="56"/>
      <c r="O305" s="56"/>
      <c r="P305" s="56"/>
      <c r="Q305" s="51"/>
    </row>
    <row r="306" spans="1:17" ht="12.75" customHeight="1">
      <c r="A306" s="56"/>
      <c r="B306" s="56"/>
      <c r="C306" s="56"/>
      <c r="D306" s="56"/>
      <c r="E306" s="56"/>
      <c r="F306" s="11"/>
      <c r="G306" s="57"/>
      <c r="H306" s="56"/>
      <c r="I306" s="56"/>
      <c r="J306" s="56"/>
      <c r="K306" s="56"/>
      <c r="L306" s="56"/>
      <c r="M306" s="56"/>
      <c r="N306" s="56"/>
      <c r="O306" s="56"/>
      <c r="P306" s="56"/>
      <c r="Q306" s="51"/>
    </row>
    <row r="307" spans="1:17" ht="12.75" customHeight="1">
      <c r="A307" s="56"/>
      <c r="B307" s="56"/>
      <c r="C307" s="56"/>
      <c r="D307" s="56"/>
      <c r="E307" s="56"/>
      <c r="F307" s="11"/>
      <c r="G307" s="57"/>
      <c r="H307" s="56"/>
      <c r="I307" s="56"/>
      <c r="J307" s="56"/>
      <c r="K307" s="56"/>
      <c r="L307" s="56"/>
      <c r="M307" s="56"/>
      <c r="N307" s="56"/>
      <c r="O307" s="56"/>
      <c r="P307" s="56"/>
      <c r="Q307" s="51"/>
    </row>
    <row r="308" spans="1:17" ht="12.75" customHeight="1">
      <c r="A308" s="56"/>
      <c r="B308" s="56"/>
      <c r="C308" s="56"/>
      <c r="D308" s="56"/>
      <c r="E308" s="56"/>
      <c r="F308" s="11"/>
      <c r="G308" s="57"/>
      <c r="H308" s="56"/>
      <c r="I308" s="56"/>
      <c r="J308" s="56"/>
      <c r="K308" s="56"/>
      <c r="L308" s="56"/>
      <c r="M308" s="56"/>
      <c r="N308" s="56"/>
      <c r="O308" s="56"/>
      <c r="P308" s="56"/>
      <c r="Q308" s="51"/>
    </row>
    <row r="309" spans="1:17" ht="12.75" customHeight="1">
      <c r="A309" s="56"/>
      <c r="B309" s="56"/>
      <c r="C309" s="56"/>
      <c r="D309" s="56"/>
      <c r="E309" s="56"/>
      <c r="F309" s="11"/>
      <c r="G309" s="57"/>
      <c r="H309" s="56"/>
      <c r="I309" s="56"/>
      <c r="J309" s="56"/>
      <c r="K309" s="56"/>
      <c r="L309" s="56"/>
      <c r="M309" s="56"/>
      <c r="N309" s="56"/>
      <c r="O309" s="56"/>
      <c r="P309" s="56"/>
      <c r="Q309" s="51"/>
    </row>
    <row r="310" spans="1:17" ht="12.75" customHeight="1">
      <c r="A310" s="56"/>
      <c r="B310" s="56"/>
      <c r="C310" s="56"/>
      <c r="D310" s="56"/>
      <c r="E310" s="56"/>
      <c r="F310" s="11"/>
      <c r="G310" s="57"/>
      <c r="H310" s="56"/>
      <c r="I310" s="56"/>
      <c r="J310" s="56"/>
      <c r="K310" s="56"/>
      <c r="L310" s="56"/>
      <c r="M310" s="56"/>
      <c r="N310" s="56"/>
      <c r="O310" s="56"/>
      <c r="P310" s="56"/>
      <c r="Q310" s="51"/>
    </row>
    <row r="311" spans="1:17" ht="12.75" customHeight="1">
      <c r="A311" s="56"/>
      <c r="B311" s="56"/>
      <c r="C311" s="56"/>
      <c r="D311" s="56"/>
      <c r="E311" s="56"/>
      <c r="F311" s="11"/>
      <c r="G311" s="57"/>
      <c r="H311" s="56"/>
      <c r="I311" s="56"/>
      <c r="J311" s="56"/>
      <c r="K311" s="56"/>
      <c r="L311" s="56"/>
      <c r="M311" s="56"/>
      <c r="N311" s="56"/>
      <c r="O311" s="56"/>
      <c r="P311" s="56"/>
      <c r="Q311" s="51"/>
    </row>
    <row r="312" spans="1:17" ht="12.75" customHeight="1">
      <c r="A312" s="56"/>
      <c r="B312" s="56"/>
      <c r="C312" s="56"/>
      <c r="D312" s="56"/>
      <c r="E312" s="56"/>
      <c r="F312" s="11"/>
      <c r="G312" s="57"/>
      <c r="H312" s="56"/>
      <c r="I312" s="56"/>
      <c r="J312" s="56"/>
      <c r="K312" s="56"/>
      <c r="L312" s="56"/>
      <c r="M312" s="56"/>
      <c r="N312" s="56"/>
      <c r="O312" s="56"/>
      <c r="P312" s="56"/>
      <c r="Q312" s="51"/>
    </row>
    <row r="313" spans="1:17" ht="12.75" customHeight="1">
      <c r="A313" s="56"/>
      <c r="B313" s="56"/>
      <c r="C313" s="56"/>
      <c r="D313" s="56"/>
      <c r="E313" s="56"/>
      <c r="F313" s="11"/>
      <c r="G313" s="57"/>
      <c r="H313" s="56"/>
      <c r="I313" s="56"/>
      <c r="J313" s="56"/>
      <c r="K313" s="56"/>
      <c r="L313" s="56"/>
      <c r="M313" s="56"/>
      <c r="N313" s="56"/>
      <c r="O313" s="56"/>
      <c r="P313" s="56"/>
      <c r="Q313" s="51"/>
    </row>
    <row r="314" spans="1:17" ht="12.75" customHeight="1">
      <c r="A314" s="56"/>
      <c r="B314" s="56"/>
      <c r="C314" s="56"/>
      <c r="D314" s="56"/>
      <c r="E314" s="56"/>
      <c r="F314" s="11"/>
      <c r="G314" s="57"/>
      <c r="H314" s="56"/>
      <c r="I314" s="56"/>
      <c r="J314" s="56"/>
      <c r="K314" s="56"/>
      <c r="L314" s="56"/>
      <c r="M314" s="56"/>
      <c r="N314" s="56"/>
      <c r="O314" s="56"/>
      <c r="P314" s="56"/>
      <c r="Q314" s="51"/>
    </row>
    <row r="315" spans="1:17" ht="12.75" customHeight="1">
      <c r="A315" s="56"/>
      <c r="B315" s="56"/>
      <c r="C315" s="56"/>
      <c r="D315" s="56"/>
      <c r="E315" s="56"/>
      <c r="F315" s="11"/>
      <c r="G315" s="57"/>
      <c r="H315" s="56"/>
      <c r="I315" s="56"/>
      <c r="J315" s="56"/>
      <c r="K315" s="56"/>
      <c r="L315" s="56"/>
      <c r="M315" s="56"/>
      <c r="N315" s="56"/>
      <c r="O315" s="56"/>
      <c r="P315" s="56"/>
      <c r="Q315" s="51"/>
    </row>
    <row r="316" spans="1:17" ht="12.75" customHeight="1">
      <c r="A316" s="56"/>
      <c r="B316" s="56"/>
      <c r="C316" s="56"/>
      <c r="D316" s="56"/>
      <c r="E316" s="56"/>
      <c r="F316" s="11"/>
      <c r="G316" s="57"/>
      <c r="H316" s="56"/>
      <c r="I316" s="56"/>
      <c r="J316" s="56"/>
      <c r="K316" s="56"/>
      <c r="L316" s="56"/>
      <c r="M316" s="56"/>
      <c r="N316" s="56"/>
      <c r="O316" s="56"/>
      <c r="P316" s="56"/>
      <c r="Q316" s="51"/>
    </row>
    <row r="317" spans="1:17" ht="12.75" customHeight="1">
      <c r="A317" s="56"/>
      <c r="B317" s="56"/>
      <c r="C317" s="56"/>
      <c r="D317" s="56"/>
      <c r="E317" s="56"/>
      <c r="F317" s="11"/>
      <c r="G317" s="57"/>
      <c r="H317" s="56"/>
      <c r="I317" s="56"/>
      <c r="J317" s="56"/>
      <c r="K317" s="56"/>
      <c r="L317" s="56"/>
      <c r="M317" s="56"/>
      <c r="N317" s="56"/>
      <c r="O317" s="56"/>
      <c r="P317" s="56"/>
      <c r="Q317" s="51"/>
    </row>
    <row r="318" spans="1:17" ht="12.75" customHeight="1">
      <c r="A318" s="56"/>
      <c r="B318" s="56"/>
      <c r="C318" s="56"/>
      <c r="D318" s="56"/>
      <c r="E318" s="56"/>
      <c r="F318" s="11"/>
      <c r="G318" s="57"/>
      <c r="H318" s="56"/>
      <c r="I318" s="56"/>
      <c r="J318" s="56"/>
      <c r="K318" s="56"/>
      <c r="L318" s="56"/>
      <c r="M318" s="56"/>
      <c r="N318" s="56"/>
      <c r="O318" s="56"/>
      <c r="P318" s="56"/>
      <c r="Q318" s="51"/>
    </row>
    <row r="319" spans="1:17" ht="12.75" customHeight="1">
      <c r="A319" s="56"/>
      <c r="B319" s="56"/>
      <c r="C319" s="56"/>
      <c r="D319" s="56"/>
      <c r="E319" s="56"/>
      <c r="F319" s="11"/>
      <c r="G319" s="57"/>
      <c r="H319" s="56"/>
      <c r="I319" s="56"/>
      <c r="J319" s="56"/>
      <c r="K319" s="56"/>
      <c r="L319" s="56"/>
      <c r="M319" s="56"/>
      <c r="N319" s="56"/>
      <c r="O319" s="56"/>
      <c r="P319" s="56"/>
      <c r="Q319" s="51"/>
    </row>
    <row r="320" spans="1:17" ht="12.75" customHeight="1">
      <c r="A320" s="56"/>
      <c r="B320" s="56"/>
      <c r="C320" s="56"/>
      <c r="D320" s="56"/>
      <c r="E320" s="56"/>
      <c r="F320" s="11"/>
      <c r="G320" s="57"/>
      <c r="H320" s="56"/>
      <c r="I320" s="56"/>
      <c r="J320" s="56"/>
      <c r="K320" s="56"/>
      <c r="L320" s="56"/>
      <c r="M320" s="56"/>
      <c r="N320" s="56"/>
      <c r="O320" s="56"/>
      <c r="P320" s="56"/>
      <c r="Q320" s="51"/>
    </row>
    <row r="321" spans="1:17" ht="12.75" customHeight="1">
      <c r="A321" s="56"/>
      <c r="B321" s="56"/>
      <c r="C321" s="56"/>
      <c r="D321" s="56"/>
      <c r="E321" s="56"/>
      <c r="F321" s="11"/>
      <c r="G321" s="57"/>
      <c r="H321" s="56"/>
      <c r="I321" s="56"/>
      <c r="J321" s="56"/>
      <c r="K321" s="56"/>
      <c r="L321" s="56"/>
      <c r="M321" s="56"/>
      <c r="N321" s="56"/>
      <c r="O321" s="56"/>
      <c r="P321" s="56"/>
      <c r="Q321" s="51"/>
    </row>
    <row r="322" spans="1:17" ht="12.75" customHeight="1">
      <c r="A322" s="56"/>
      <c r="B322" s="56"/>
      <c r="C322" s="56"/>
      <c r="D322" s="56"/>
      <c r="E322" s="56"/>
      <c r="F322" s="11"/>
      <c r="G322" s="57"/>
      <c r="H322" s="56"/>
      <c r="I322" s="56"/>
      <c r="J322" s="56"/>
      <c r="K322" s="56"/>
      <c r="L322" s="56"/>
      <c r="M322" s="56"/>
      <c r="N322" s="56"/>
      <c r="O322" s="56"/>
      <c r="P322" s="56"/>
      <c r="Q322" s="51"/>
    </row>
    <row r="323" spans="1:17" ht="12.75" customHeight="1">
      <c r="A323" s="56"/>
      <c r="B323" s="56"/>
      <c r="C323" s="56"/>
      <c r="D323" s="56"/>
      <c r="E323" s="56"/>
      <c r="F323" s="11"/>
      <c r="G323" s="57"/>
      <c r="H323" s="56"/>
      <c r="I323" s="56"/>
      <c r="J323" s="56"/>
      <c r="K323" s="56"/>
      <c r="L323" s="56"/>
      <c r="M323" s="56"/>
      <c r="N323" s="56"/>
      <c r="O323" s="56"/>
      <c r="P323" s="56"/>
      <c r="Q323" s="51"/>
    </row>
    <row r="324" spans="1:17" ht="12.75" customHeight="1">
      <c r="A324" s="56"/>
      <c r="B324" s="56"/>
      <c r="C324" s="56"/>
      <c r="D324" s="56"/>
      <c r="E324" s="56"/>
      <c r="F324" s="11"/>
      <c r="G324" s="57"/>
      <c r="H324" s="56"/>
      <c r="I324" s="56"/>
      <c r="J324" s="56"/>
      <c r="K324" s="56"/>
      <c r="L324" s="56"/>
      <c r="M324" s="56"/>
      <c r="N324" s="56"/>
      <c r="O324" s="56"/>
      <c r="P324" s="56"/>
      <c r="Q324" s="51"/>
    </row>
    <row r="325" spans="1:17" ht="12.75" customHeight="1">
      <c r="A325" s="56"/>
      <c r="B325" s="56"/>
      <c r="C325" s="56"/>
      <c r="D325" s="56"/>
      <c r="E325" s="56"/>
      <c r="F325" s="11"/>
      <c r="G325" s="57"/>
      <c r="H325" s="56"/>
      <c r="I325" s="56"/>
      <c r="J325" s="56"/>
      <c r="K325" s="56"/>
      <c r="L325" s="56"/>
      <c r="M325" s="56"/>
      <c r="N325" s="56"/>
      <c r="O325" s="56"/>
      <c r="P325" s="56"/>
      <c r="Q325" s="51"/>
    </row>
    <row r="326" spans="1:17" ht="12.75" customHeight="1">
      <c r="A326" s="56"/>
      <c r="B326" s="56"/>
      <c r="C326" s="56"/>
      <c r="D326" s="56"/>
      <c r="E326" s="56"/>
      <c r="F326" s="11"/>
      <c r="G326" s="57"/>
      <c r="H326" s="56"/>
      <c r="I326" s="56"/>
      <c r="J326" s="56"/>
      <c r="K326" s="56"/>
      <c r="L326" s="56"/>
      <c r="M326" s="56"/>
      <c r="N326" s="56"/>
      <c r="O326" s="56"/>
      <c r="P326" s="56"/>
      <c r="Q326" s="51"/>
    </row>
    <row r="327" spans="1:17" ht="12.75" customHeight="1">
      <c r="A327" s="56"/>
      <c r="B327" s="56"/>
      <c r="C327" s="56"/>
      <c r="D327" s="56"/>
      <c r="E327" s="56"/>
      <c r="F327" s="11"/>
      <c r="G327" s="57"/>
      <c r="H327" s="56"/>
      <c r="I327" s="56"/>
      <c r="J327" s="56"/>
      <c r="K327" s="56"/>
      <c r="L327" s="56"/>
      <c r="M327" s="56"/>
      <c r="N327" s="56"/>
      <c r="O327" s="56"/>
      <c r="P327" s="56"/>
      <c r="Q327" s="51"/>
    </row>
    <row r="328" spans="1:17" ht="12.75" customHeight="1">
      <c r="A328" s="56"/>
      <c r="B328" s="56"/>
      <c r="C328" s="56"/>
      <c r="D328" s="56"/>
      <c r="E328" s="56"/>
      <c r="F328" s="11"/>
      <c r="G328" s="57"/>
      <c r="H328" s="56"/>
      <c r="I328" s="56"/>
      <c r="J328" s="56"/>
      <c r="K328" s="56"/>
      <c r="L328" s="56"/>
      <c r="M328" s="56"/>
      <c r="N328" s="56"/>
      <c r="O328" s="56"/>
      <c r="P328" s="56"/>
      <c r="Q328" s="51"/>
    </row>
    <row r="329" spans="1:17" ht="12.75" customHeight="1">
      <c r="A329" s="56"/>
      <c r="B329" s="56"/>
      <c r="C329" s="56"/>
      <c r="D329" s="56"/>
      <c r="E329" s="56"/>
      <c r="F329" s="11"/>
      <c r="G329" s="57"/>
      <c r="H329" s="56"/>
      <c r="I329" s="56"/>
      <c r="J329" s="56"/>
      <c r="K329" s="56"/>
      <c r="L329" s="56"/>
      <c r="M329" s="56"/>
      <c r="N329" s="56"/>
      <c r="O329" s="56"/>
      <c r="P329" s="56"/>
      <c r="Q329" s="51"/>
    </row>
    <row r="330" spans="1:17" ht="12.75" customHeight="1">
      <c r="A330" s="56"/>
      <c r="B330" s="56"/>
      <c r="C330" s="56"/>
      <c r="D330" s="56"/>
      <c r="E330" s="56"/>
      <c r="F330" s="11"/>
      <c r="G330" s="57"/>
      <c r="H330" s="56"/>
      <c r="I330" s="56"/>
      <c r="J330" s="56"/>
      <c r="K330" s="56"/>
      <c r="L330" s="56"/>
      <c r="M330" s="56"/>
      <c r="N330" s="56"/>
      <c r="O330" s="56"/>
      <c r="P330" s="56"/>
      <c r="Q330" s="51"/>
    </row>
    <row r="331" spans="1:17" ht="12.75" customHeight="1">
      <c r="A331" s="56"/>
      <c r="B331" s="56"/>
      <c r="C331" s="56"/>
      <c r="D331" s="56"/>
      <c r="E331" s="56"/>
      <c r="F331" s="11"/>
      <c r="G331" s="57"/>
      <c r="H331" s="56"/>
      <c r="I331" s="56"/>
      <c r="J331" s="56"/>
      <c r="K331" s="56"/>
      <c r="L331" s="56"/>
      <c r="M331" s="56"/>
      <c r="N331" s="56"/>
      <c r="O331" s="56"/>
      <c r="P331" s="56"/>
      <c r="Q331" s="51"/>
    </row>
    <row r="332" spans="1:17" ht="12.75" customHeight="1">
      <c r="A332" s="56"/>
      <c r="B332" s="56"/>
      <c r="C332" s="56"/>
      <c r="D332" s="56"/>
      <c r="E332" s="56"/>
      <c r="F332" s="11"/>
      <c r="G332" s="57"/>
      <c r="H332" s="56"/>
      <c r="I332" s="56"/>
      <c r="J332" s="56"/>
      <c r="K332" s="56"/>
      <c r="L332" s="56"/>
      <c r="M332" s="56"/>
      <c r="N332" s="56"/>
      <c r="O332" s="56"/>
      <c r="P332" s="56"/>
      <c r="Q332" s="51"/>
    </row>
    <row r="333" spans="1:17" ht="12.75" customHeight="1">
      <c r="A333" s="56"/>
      <c r="B333" s="56"/>
      <c r="C333" s="56"/>
      <c r="D333" s="56"/>
      <c r="E333" s="56"/>
      <c r="F333" s="11"/>
      <c r="G333" s="57"/>
      <c r="H333" s="56"/>
      <c r="I333" s="56"/>
      <c r="J333" s="56"/>
      <c r="K333" s="56"/>
      <c r="L333" s="56"/>
      <c r="M333" s="56"/>
      <c r="N333" s="56"/>
      <c r="O333" s="56"/>
      <c r="P333" s="56"/>
      <c r="Q333" s="51"/>
    </row>
    <row r="334" spans="1:17" ht="12.75" customHeight="1">
      <c r="A334" s="56"/>
      <c r="B334" s="56"/>
      <c r="C334" s="56"/>
      <c r="D334" s="56"/>
      <c r="E334" s="56"/>
      <c r="F334" s="11"/>
      <c r="G334" s="57"/>
      <c r="H334" s="56"/>
      <c r="I334" s="56"/>
      <c r="J334" s="56"/>
      <c r="K334" s="56"/>
      <c r="L334" s="56"/>
      <c r="M334" s="56"/>
      <c r="N334" s="56"/>
      <c r="O334" s="56"/>
      <c r="P334" s="56"/>
      <c r="Q334" s="51"/>
    </row>
    <row r="335" spans="1:17" ht="12.75" customHeight="1">
      <c r="A335" s="56"/>
      <c r="B335" s="56"/>
      <c r="C335" s="56"/>
      <c r="D335" s="56"/>
      <c r="E335" s="56"/>
      <c r="F335" s="11"/>
      <c r="G335" s="57"/>
      <c r="H335" s="56"/>
      <c r="I335" s="56"/>
      <c r="J335" s="56"/>
      <c r="K335" s="56"/>
      <c r="L335" s="56"/>
      <c r="M335" s="56"/>
      <c r="N335" s="56"/>
      <c r="O335" s="56"/>
      <c r="P335" s="56"/>
      <c r="Q335" s="51"/>
    </row>
    <row r="336" spans="1:17" ht="12.75" customHeight="1">
      <c r="A336" s="56"/>
      <c r="B336" s="56"/>
      <c r="C336" s="56"/>
      <c r="D336" s="56"/>
      <c r="E336" s="56"/>
      <c r="F336" s="11"/>
      <c r="G336" s="57"/>
      <c r="H336" s="56"/>
      <c r="I336" s="56"/>
      <c r="J336" s="56"/>
      <c r="K336" s="56"/>
      <c r="L336" s="56"/>
      <c r="M336" s="56"/>
      <c r="N336" s="56"/>
      <c r="O336" s="56"/>
      <c r="P336" s="56"/>
      <c r="Q336" s="51"/>
    </row>
    <row r="337" spans="1:17" ht="12.75" customHeight="1">
      <c r="A337" s="56"/>
      <c r="B337" s="56"/>
      <c r="C337" s="56"/>
      <c r="D337" s="56"/>
      <c r="E337" s="56"/>
      <c r="F337" s="11"/>
      <c r="G337" s="57"/>
      <c r="H337" s="56"/>
      <c r="I337" s="56"/>
      <c r="J337" s="56"/>
      <c r="K337" s="56"/>
      <c r="L337" s="56"/>
      <c r="M337" s="56"/>
      <c r="N337" s="56"/>
      <c r="O337" s="56"/>
      <c r="P337" s="56"/>
      <c r="Q337" s="51"/>
    </row>
    <row r="338" spans="1:17" ht="12.75" customHeight="1">
      <c r="A338" s="56"/>
      <c r="B338" s="56"/>
      <c r="C338" s="56"/>
      <c r="D338" s="56"/>
      <c r="E338" s="56"/>
      <c r="F338" s="11"/>
      <c r="G338" s="57"/>
      <c r="H338" s="56"/>
      <c r="I338" s="56"/>
      <c r="J338" s="56"/>
      <c r="K338" s="56"/>
      <c r="L338" s="56"/>
      <c r="M338" s="56"/>
      <c r="N338" s="56"/>
      <c r="O338" s="56"/>
      <c r="P338" s="56"/>
      <c r="Q338" s="51"/>
    </row>
    <row r="339" spans="1:17" ht="12.75" customHeight="1">
      <c r="A339" s="56"/>
      <c r="B339" s="56"/>
      <c r="C339" s="56"/>
      <c r="D339" s="56"/>
      <c r="E339" s="56"/>
      <c r="F339" s="11"/>
      <c r="G339" s="57"/>
      <c r="H339" s="56"/>
      <c r="I339" s="56"/>
      <c r="J339" s="56"/>
      <c r="K339" s="56"/>
      <c r="L339" s="56"/>
      <c r="M339" s="56"/>
      <c r="N339" s="56"/>
      <c r="O339" s="56"/>
      <c r="P339" s="56"/>
      <c r="Q339" s="51"/>
    </row>
    <row r="340" spans="1:17" ht="12.75" customHeight="1">
      <c r="A340" s="56"/>
      <c r="B340" s="56"/>
      <c r="C340" s="56"/>
      <c r="D340" s="56"/>
      <c r="E340" s="56"/>
      <c r="F340" s="11"/>
      <c r="G340" s="57"/>
      <c r="H340" s="56"/>
      <c r="I340" s="56"/>
      <c r="J340" s="56"/>
      <c r="K340" s="56"/>
      <c r="L340" s="56"/>
      <c r="M340" s="56"/>
      <c r="N340" s="56"/>
      <c r="O340" s="56"/>
      <c r="P340" s="56"/>
      <c r="Q340" s="51"/>
    </row>
    <row r="341" spans="1:17" ht="12.75" customHeight="1">
      <c r="A341" s="56"/>
      <c r="B341" s="56"/>
      <c r="C341" s="56"/>
      <c r="D341" s="56"/>
      <c r="E341" s="56"/>
      <c r="F341" s="11"/>
      <c r="G341" s="57"/>
      <c r="H341" s="56"/>
      <c r="I341" s="56"/>
      <c r="J341" s="56"/>
      <c r="K341" s="56"/>
      <c r="L341" s="56"/>
      <c r="M341" s="56"/>
      <c r="N341" s="56"/>
      <c r="O341" s="56"/>
      <c r="P341" s="56"/>
      <c r="Q341" s="51"/>
    </row>
    <row r="342" spans="1:17" ht="12.75" customHeight="1">
      <c r="A342" s="56"/>
      <c r="B342" s="56"/>
      <c r="C342" s="56"/>
      <c r="D342" s="56"/>
      <c r="E342" s="56"/>
      <c r="F342" s="11"/>
      <c r="G342" s="57"/>
      <c r="H342" s="56"/>
      <c r="I342" s="56"/>
      <c r="J342" s="56"/>
      <c r="K342" s="56"/>
      <c r="L342" s="56"/>
      <c r="M342" s="56"/>
      <c r="N342" s="56"/>
      <c r="O342" s="56"/>
      <c r="P342" s="56"/>
      <c r="Q342" s="51"/>
    </row>
    <row r="343" spans="1:17" ht="12.75" customHeight="1">
      <c r="A343" s="56"/>
      <c r="B343" s="56"/>
      <c r="C343" s="56"/>
      <c r="D343" s="56"/>
      <c r="E343" s="56"/>
      <c r="F343" s="11"/>
      <c r="G343" s="57"/>
      <c r="H343" s="56"/>
      <c r="I343" s="56"/>
      <c r="J343" s="56"/>
      <c r="K343" s="56"/>
      <c r="L343" s="56"/>
      <c r="M343" s="56"/>
      <c r="N343" s="56"/>
      <c r="O343" s="56"/>
      <c r="P343" s="56"/>
      <c r="Q343" s="51"/>
    </row>
    <row r="344" spans="1:17" ht="12.75" customHeight="1">
      <c r="A344" s="56"/>
      <c r="B344" s="56"/>
      <c r="C344" s="56"/>
      <c r="D344" s="56"/>
      <c r="E344" s="56"/>
      <c r="F344" s="11"/>
      <c r="G344" s="57"/>
      <c r="H344" s="56"/>
      <c r="I344" s="56"/>
      <c r="J344" s="56"/>
      <c r="K344" s="56"/>
      <c r="L344" s="56"/>
      <c r="M344" s="56"/>
      <c r="N344" s="56"/>
      <c r="O344" s="56"/>
      <c r="P344" s="56"/>
      <c r="Q344" s="51"/>
    </row>
    <row r="345" spans="1:17" ht="12.75" customHeight="1">
      <c r="A345" s="56"/>
      <c r="B345" s="56"/>
      <c r="C345" s="56"/>
      <c r="D345" s="56"/>
      <c r="E345" s="56"/>
      <c r="F345" s="11"/>
      <c r="G345" s="57"/>
      <c r="H345" s="56"/>
      <c r="I345" s="56"/>
      <c r="J345" s="56"/>
      <c r="K345" s="56"/>
      <c r="L345" s="56"/>
      <c r="M345" s="56"/>
      <c r="N345" s="56"/>
      <c r="O345" s="56"/>
      <c r="P345" s="56"/>
      <c r="Q345" s="51"/>
    </row>
    <row r="346" spans="1:17" ht="12.75" customHeight="1">
      <c r="A346" s="56"/>
      <c r="B346" s="56"/>
      <c r="C346" s="56"/>
      <c r="D346" s="56"/>
      <c r="E346" s="56"/>
      <c r="F346" s="11"/>
      <c r="G346" s="57"/>
      <c r="H346" s="56"/>
      <c r="I346" s="56"/>
      <c r="J346" s="56"/>
      <c r="K346" s="56"/>
      <c r="L346" s="56"/>
      <c r="M346" s="56"/>
      <c r="N346" s="56"/>
      <c r="O346" s="56"/>
      <c r="P346" s="56"/>
      <c r="Q346" s="51"/>
    </row>
    <row r="347" spans="1:17" ht="12.75" customHeight="1">
      <c r="A347" s="56"/>
      <c r="B347" s="56"/>
      <c r="C347" s="56"/>
      <c r="D347" s="56"/>
      <c r="E347" s="56"/>
      <c r="F347" s="11"/>
      <c r="G347" s="57"/>
      <c r="H347" s="56"/>
      <c r="I347" s="56"/>
      <c r="J347" s="56"/>
      <c r="K347" s="56"/>
      <c r="L347" s="56"/>
      <c r="M347" s="56"/>
      <c r="N347" s="56"/>
      <c r="O347" s="56"/>
      <c r="P347" s="56"/>
      <c r="Q347" s="51"/>
    </row>
    <row r="348" spans="1:17" ht="12.75" customHeight="1">
      <c r="A348" s="56"/>
      <c r="B348" s="56"/>
      <c r="C348" s="56"/>
      <c r="D348" s="56"/>
      <c r="E348" s="56"/>
      <c r="F348" s="11"/>
      <c r="G348" s="57"/>
      <c r="H348" s="56"/>
      <c r="I348" s="56"/>
      <c r="J348" s="56"/>
      <c r="K348" s="56"/>
      <c r="L348" s="56"/>
      <c r="M348" s="56"/>
      <c r="N348" s="56"/>
      <c r="O348" s="56"/>
      <c r="P348" s="56"/>
      <c r="Q348" s="51"/>
    </row>
    <row r="349" spans="1:17" ht="12.75" customHeight="1">
      <c r="A349" s="56"/>
      <c r="B349" s="56"/>
      <c r="C349" s="56"/>
      <c r="D349" s="56"/>
      <c r="E349" s="56"/>
      <c r="F349" s="11"/>
      <c r="G349" s="57"/>
      <c r="H349" s="56"/>
      <c r="I349" s="56"/>
      <c r="J349" s="56"/>
      <c r="K349" s="56"/>
      <c r="L349" s="56"/>
      <c r="M349" s="56"/>
      <c r="N349" s="56"/>
      <c r="O349" s="56"/>
      <c r="P349" s="56"/>
      <c r="Q349" s="51"/>
    </row>
    <row r="350" spans="1:17" ht="12.75" customHeight="1">
      <c r="A350" s="56"/>
      <c r="B350" s="56"/>
      <c r="C350" s="56"/>
      <c r="D350" s="56"/>
      <c r="E350" s="56"/>
      <c r="F350" s="11"/>
      <c r="G350" s="57"/>
      <c r="H350" s="56"/>
      <c r="I350" s="56"/>
      <c r="J350" s="56"/>
      <c r="K350" s="56"/>
      <c r="L350" s="56"/>
      <c r="M350" s="56"/>
      <c r="N350" s="56"/>
      <c r="O350" s="56"/>
      <c r="P350" s="56"/>
      <c r="Q350" s="51"/>
    </row>
    <row r="351" spans="1:17" ht="12.75" customHeight="1">
      <c r="A351" s="56"/>
      <c r="B351" s="56"/>
      <c r="C351" s="56"/>
      <c r="D351" s="56"/>
      <c r="E351" s="56"/>
      <c r="F351" s="11"/>
      <c r="G351" s="57"/>
      <c r="H351" s="56"/>
      <c r="I351" s="56"/>
      <c r="J351" s="56"/>
      <c r="K351" s="56"/>
      <c r="L351" s="56"/>
      <c r="M351" s="56"/>
      <c r="N351" s="56"/>
      <c r="O351" s="56"/>
      <c r="P351" s="56"/>
      <c r="Q351" s="51"/>
    </row>
    <row r="352" spans="1:17" ht="12.75" customHeight="1">
      <c r="A352" s="56"/>
      <c r="B352" s="56"/>
      <c r="C352" s="56"/>
      <c r="D352" s="56"/>
      <c r="E352" s="56"/>
      <c r="F352" s="11"/>
      <c r="G352" s="57"/>
      <c r="H352" s="56"/>
      <c r="I352" s="56"/>
      <c r="J352" s="56"/>
      <c r="K352" s="56"/>
      <c r="L352" s="56"/>
      <c r="M352" s="56"/>
      <c r="N352" s="56"/>
      <c r="O352" s="56"/>
      <c r="P352" s="56"/>
      <c r="Q352" s="51"/>
    </row>
    <row r="353" spans="1:17" ht="12.75" customHeight="1">
      <c r="A353" s="56"/>
      <c r="B353" s="56"/>
      <c r="C353" s="56"/>
      <c r="D353" s="56"/>
      <c r="E353" s="56"/>
      <c r="F353" s="11"/>
      <c r="G353" s="57"/>
      <c r="H353" s="56"/>
      <c r="I353" s="56"/>
      <c r="J353" s="56"/>
      <c r="K353" s="56"/>
      <c r="L353" s="56"/>
      <c r="M353" s="56"/>
      <c r="N353" s="56"/>
      <c r="O353" s="56"/>
      <c r="P353" s="56"/>
      <c r="Q353" s="51"/>
    </row>
    <row r="354" spans="1:17" ht="12.75" customHeight="1">
      <c r="A354" s="56"/>
      <c r="B354" s="56"/>
      <c r="C354" s="56"/>
      <c r="D354" s="56"/>
      <c r="E354" s="56"/>
      <c r="F354" s="11"/>
      <c r="G354" s="57"/>
      <c r="H354" s="56"/>
      <c r="I354" s="56"/>
      <c r="J354" s="56"/>
      <c r="K354" s="56"/>
      <c r="L354" s="56"/>
      <c r="M354" s="56"/>
      <c r="N354" s="56"/>
      <c r="O354" s="56"/>
      <c r="P354" s="56"/>
      <c r="Q354" s="51"/>
    </row>
    <row r="355" spans="1:17" ht="12.75" customHeight="1">
      <c r="A355" s="56"/>
      <c r="B355" s="56"/>
      <c r="C355" s="56"/>
      <c r="D355" s="56"/>
      <c r="E355" s="56"/>
      <c r="F355" s="11"/>
      <c r="G355" s="57"/>
      <c r="H355" s="56"/>
      <c r="I355" s="56"/>
      <c r="J355" s="56"/>
      <c r="K355" s="56"/>
      <c r="L355" s="56"/>
      <c r="M355" s="56"/>
      <c r="N355" s="56"/>
      <c r="O355" s="56"/>
      <c r="P355" s="56"/>
      <c r="Q355" s="51"/>
    </row>
    <row r="356" spans="1:17" ht="12.75" customHeight="1">
      <c r="A356" s="56"/>
      <c r="B356" s="56"/>
      <c r="C356" s="56"/>
      <c r="D356" s="56"/>
      <c r="E356" s="56"/>
      <c r="F356" s="11"/>
      <c r="G356" s="57"/>
      <c r="H356" s="56"/>
      <c r="I356" s="56"/>
      <c r="J356" s="56"/>
      <c r="K356" s="56"/>
      <c r="L356" s="56"/>
      <c r="M356" s="56"/>
      <c r="N356" s="56"/>
      <c r="O356" s="56"/>
      <c r="P356" s="56"/>
      <c r="Q356" s="51"/>
    </row>
    <row r="357" spans="1:17" ht="12.75" customHeight="1">
      <c r="A357" s="56"/>
      <c r="B357" s="56"/>
      <c r="C357" s="56"/>
      <c r="D357" s="56"/>
      <c r="E357" s="56"/>
      <c r="F357" s="11"/>
      <c r="G357" s="57"/>
      <c r="H357" s="56"/>
      <c r="I357" s="56"/>
      <c r="J357" s="56"/>
      <c r="K357" s="56"/>
      <c r="L357" s="56"/>
      <c r="M357" s="56"/>
      <c r="N357" s="56"/>
      <c r="O357" s="56"/>
      <c r="P357" s="56"/>
      <c r="Q357" s="51"/>
    </row>
    <row r="358" spans="1:17" ht="12.75" customHeight="1">
      <c r="A358" s="56"/>
      <c r="B358" s="56"/>
      <c r="C358" s="56"/>
      <c r="D358" s="56"/>
      <c r="E358" s="56"/>
      <c r="F358" s="11"/>
      <c r="G358" s="57"/>
      <c r="H358" s="56"/>
      <c r="I358" s="56"/>
      <c r="J358" s="56"/>
      <c r="K358" s="56"/>
      <c r="L358" s="56"/>
      <c r="M358" s="56"/>
      <c r="N358" s="56"/>
      <c r="O358" s="56"/>
      <c r="P358" s="56"/>
      <c r="Q358" s="51"/>
    </row>
    <row r="359" spans="1:17" ht="12.75" customHeight="1">
      <c r="A359" s="56"/>
      <c r="B359" s="56"/>
      <c r="C359" s="56"/>
      <c r="D359" s="56"/>
      <c r="E359" s="56"/>
      <c r="F359" s="11"/>
      <c r="G359" s="57"/>
      <c r="H359" s="56"/>
      <c r="I359" s="56"/>
      <c r="J359" s="56"/>
      <c r="K359" s="56"/>
      <c r="L359" s="56"/>
      <c r="M359" s="56"/>
      <c r="N359" s="56"/>
      <c r="O359" s="56"/>
      <c r="P359" s="56"/>
      <c r="Q359" s="51"/>
    </row>
    <row r="360" spans="1:17" ht="12.75" customHeight="1">
      <c r="A360" s="56"/>
      <c r="B360" s="56"/>
      <c r="C360" s="56"/>
      <c r="D360" s="56"/>
      <c r="E360" s="56"/>
      <c r="F360" s="11"/>
      <c r="G360" s="57"/>
      <c r="H360" s="56"/>
      <c r="I360" s="56"/>
      <c r="J360" s="56"/>
      <c r="K360" s="56"/>
      <c r="L360" s="56"/>
      <c r="M360" s="56"/>
      <c r="N360" s="56"/>
      <c r="O360" s="56"/>
      <c r="P360" s="56"/>
      <c r="Q360" s="51"/>
    </row>
    <row r="361" spans="1:17" ht="12.75" customHeight="1">
      <c r="A361" s="56"/>
      <c r="B361" s="56"/>
      <c r="C361" s="56"/>
      <c r="D361" s="56"/>
      <c r="E361" s="56"/>
      <c r="F361" s="11"/>
      <c r="G361" s="57"/>
      <c r="H361" s="56"/>
      <c r="I361" s="56"/>
      <c r="J361" s="56"/>
      <c r="K361" s="56"/>
      <c r="L361" s="56"/>
      <c r="M361" s="56"/>
      <c r="N361" s="56"/>
      <c r="O361" s="56"/>
      <c r="P361" s="56"/>
      <c r="Q361" s="51"/>
    </row>
    <row r="362" spans="1:17" ht="12.75" customHeight="1">
      <c r="A362" s="56"/>
      <c r="B362" s="56"/>
      <c r="C362" s="56"/>
      <c r="D362" s="56"/>
      <c r="E362" s="56"/>
      <c r="F362" s="11"/>
      <c r="G362" s="57"/>
      <c r="H362" s="56"/>
      <c r="I362" s="56"/>
      <c r="J362" s="56"/>
      <c r="K362" s="56"/>
      <c r="L362" s="56"/>
      <c r="M362" s="56"/>
      <c r="N362" s="56"/>
      <c r="O362" s="56"/>
      <c r="P362" s="56"/>
      <c r="Q362" s="51"/>
    </row>
    <row r="363" spans="1:17" ht="12.75" customHeight="1">
      <c r="A363" s="56"/>
      <c r="B363" s="56"/>
      <c r="C363" s="56"/>
      <c r="D363" s="56"/>
      <c r="E363" s="56"/>
      <c r="F363" s="11"/>
      <c r="G363" s="57"/>
      <c r="H363" s="56"/>
      <c r="I363" s="56"/>
      <c r="J363" s="56"/>
      <c r="K363" s="56"/>
      <c r="L363" s="56"/>
      <c r="M363" s="56"/>
      <c r="N363" s="56"/>
      <c r="O363" s="56"/>
      <c r="P363" s="56"/>
      <c r="Q363" s="51"/>
    </row>
    <row r="364" spans="1:17" ht="12.75" customHeight="1">
      <c r="A364" s="56"/>
      <c r="B364" s="56"/>
      <c r="C364" s="56"/>
      <c r="D364" s="56"/>
      <c r="E364" s="56"/>
      <c r="F364" s="11"/>
      <c r="G364" s="57"/>
      <c r="H364" s="56"/>
      <c r="I364" s="56"/>
      <c r="J364" s="56"/>
      <c r="K364" s="56"/>
      <c r="L364" s="56"/>
      <c r="M364" s="56"/>
      <c r="N364" s="56"/>
      <c r="O364" s="56"/>
      <c r="P364" s="56"/>
      <c r="Q364" s="51"/>
    </row>
    <row r="365" spans="1:17" ht="12.75" customHeight="1">
      <c r="A365" s="56"/>
      <c r="B365" s="56"/>
      <c r="C365" s="56"/>
      <c r="D365" s="56"/>
      <c r="E365" s="56"/>
      <c r="F365" s="11"/>
      <c r="G365" s="57"/>
      <c r="H365" s="56"/>
      <c r="I365" s="56"/>
      <c r="J365" s="56"/>
      <c r="K365" s="56"/>
      <c r="L365" s="56"/>
      <c r="M365" s="56"/>
      <c r="N365" s="56"/>
      <c r="O365" s="56"/>
      <c r="P365" s="56"/>
      <c r="Q365" s="51"/>
    </row>
    <row r="366" spans="1:17" ht="12.75" customHeight="1">
      <c r="A366" s="56"/>
      <c r="B366" s="56"/>
      <c r="C366" s="56"/>
      <c r="D366" s="56"/>
      <c r="E366" s="56"/>
      <c r="F366" s="11"/>
      <c r="G366" s="57"/>
      <c r="H366" s="56"/>
      <c r="I366" s="56"/>
      <c r="J366" s="56"/>
      <c r="K366" s="56"/>
      <c r="L366" s="56"/>
      <c r="M366" s="56"/>
      <c r="N366" s="56"/>
      <c r="O366" s="56"/>
      <c r="P366" s="56"/>
      <c r="Q366" s="51"/>
    </row>
    <row r="367" spans="1:17" ht="12.75" customHeight="1">
      <c r="A367" s="56"/>
      <c r="B367" s="56"/>
      <c r="C367" s="56"/>
      <c r="D367" s="56"/>
      <c r="E367" s="56"/>
      <c r="F367" s="11"/>
      <c r="G367" s="57"/>
      <c r="H367" s="56"/>
      <c r="I367" s="56"/>
      <c r="J367" s="56"/>
      <c r="K367" s="56"/>
      <c r="L367" s="56"/>
      <c r="M367" s="56"/>
      <c r="N367" s="56"/>
      <c r="O367" s="56"/>
      <c r="P367" s="56"/>
      <c r="Q367" s="51"/>
    </row>
    <row r="368" spans="1:17" ht="12.75" customHeight="1">
      <c r="A368" s="56"/>
      <c r="B368" s="56"/>
      <c r="C368" s="56"/>
      <c r="D368" s="56"/>
      <c r="E368" s="56"/>
      <c r="F368" s="11"/>
      <c r="G368" s="57"/>
      <c r="H368" s="56"/>
      <c r="I368" s="56"/>
      <c r="J368" s="56"/>
      <c r="K368" s="56"/>
      <c r="L368" s="56"/>
      <c r="M368" s="56"/>
      <c r="N368" s="56"/>
      <c r="O368" s="56"/>
      <c r="P368" s="56"/>
      <c r="Q368" s="51"/>
    </row>
    <row r="369" spans="1:17" ht="12.75" customHeight="1">
      <c r="A369" s="56"/>
      <c r="B369" s="56"/>
      <c r="C369" s="56"/>
      <c r="D369" s="56"/>
      <c r="E369" s="56"/>
      <c r="F369" s="11"/>
      <c r="G369" s="57"/>
      <c r="H369" s="56"/>
      <c r="I369" s="56"/>
      <c r="J369" s="56"/>
      <c r="K369" s="56"/>
      <c r="L369" s="56"/>
      <c r="M369" s="56"/>
      <c r="N369" s="56"/>
      <c r="O369" s="56"/>
      <c r="P369" s="56"/>
      <c r="Q369" s="51"/>
    </row>
    <row r="370" spans="1:17" ht="12.75" customHeight="1">
      <c r="A370" s="56"/>
      <c r="B370" s="56"/>
      <c r="C370" s="56"/>
      <c r="D370" s="56"/>
      <c r="E370" s="56"/>
      <c r="F370" s="11"/>
      <c r="G370" s="57"/>
      <c r="H370" s="56"/>
      <c r="I370" s="56"/>
      <c r="J370" s="56"/>
      <c r="K370" s="56"/>
      <c r="L370" s="56"/>
      <c r="M370" s="56"/>
      <c r="N370" s="56"/>
      <c r="O370" s="56"/>
      <c r="P370" s="56"/>
      <c r="Q370" s="51"/>
    </row>
    <row r="371" spans="1:17" ht="12.75" customHeight="1">
      <c r="A371" s="56"/>
      <c r="B371" s="56"/>
      <c r="C371" s="56"/>
      <c r="D371" s="56"/>
      <c r="E371" s="56"/>
      <c r="F371" s="11"/>
      <c r="G371" s="57"/>
      <c r="H371" s="56"/>
      <c r="I371" s="56"/>
      <c r="J371" s="56"/>
      <c r="K371" s="56"/>
      <c r="L371" s="56"/>
      <c r="M371" s="56"/>
      <c r="N371" s="56"/>
      <c r="O371" s="56"/>
      <c r="P371" s="56"/>
      <c r="Q371" s="51"/>
    </row>
    <row r="372" spans="1:17" ht="12.75" customHeight="1">
      <c r="A372" s="56"/>
      <c r="B372" s="56"/>
      <c r="C372" s="56"/>
      <c r="D372" s="56"/>
      <c r="E372" s="56"/>
      <c r="F372" s="11"/>
      <c r="G372" s="57"/>
      <c r="H372" s="56"/>
      <c r="I372" s="56"/>
      <c r="J372" s="56"/>
      <c r="K372" s="56"/>
      <c r="L372" s="56"/>
      <c r="M372" s="56"/>
      <c r="N372" s="56"/>
      <c r="O372" s="56"/>
      <c r="P372" s="56"/>
      <c r="Q372" s="51"/>
    </row>
    <row r="373" spans="1:17" ht="12.75" customHeight="1">
      <c r="A373" s="56"/>
      <c r="B373" s="56"/>
      <c r="C373" s="56"/>
      <c r="D373" s="56"/>
      <c r="E373" s="56"/>
      <c r="F373" s="11"/>
      <c r="G373" s="57"/>
      <c r="H373" s="56"/>
      <c r="I373" s="56"/>
      <c r="J373" s="56"/>
      <c r="K373" s="56"/>
      <c r="L373" s="56"/>
      <c r="M373" s="56"/>
      <c r="N373" s="56"/>
      <c r="O373" s="56"/>
      <c r="P373" s="56"/>
      <c r="Q373" s="51"/>
    </row>
    <row r="374" spans="1:17" ht="12.75" customHeight="1">
      <c r="A374" s="56"/>
      <c r="B374" s="56"/>
      <c r="C374" s="56"/>
      <c r="D374" s="56"/>
      <c r="E374" s="56"/>
      <c r="F374" s="11"/>
      <c r="G374" s="57"/>
      <c r="H374" s="56"/>
      <c r="I374" s="56"/>
      <c r="J374" s="56"/>
      <c r="K374" s="56"/>
      <c r="L374" s="56"/>
      <c r="M374" s="56"/>
      <c r="N374" s="56"/>
      <c r="O374" s="56"/>
      <c r="P374" s="56"/>
      <c r="Q374" s="51"/>
    </row>
    <row r="375" spans="1:17" ht="12.75" customHeight="1">
      <c r="A375" s="56"/>
      <c r="B375" s="56"/>
      <c r="C375" s="56"/>
      <c r="D375" s="56"/>
      <c r="E375" s="56"/>
      <c r="F375" s="11"/>
      <c r="G375" s="57"/>
      <c r="H375" s="56"/>
      <c r="I375" s="56"/>
      <c r="J375" s="56"/>
      <c r="K375" s="56"/>
      <c r="L375" s="56"/>
      <c r="M375" s="56"/>
      <c r="N375" s="56"/>
      <c r="O375" s="56"/>
      <c r="P375" s="56"/>
      <c r="Q375" s="51"/>
    </row>
    <row r="376" spans="1:17" ht="12.75" customHeight="1">
      <c r="A376" s="56"/>
      <c r="B376" s="56"/>
      <c r="C376" s="56"/>
      <c r="D376" s="56"/>
      <c r="E376" s="56"/>
      <c r="F376" s="11"/>
      <c r="G376" s="57"/>
      <c r="H376" s="56"/>
      <c r="I376" s="56"/>
      <c r="J376" s="56"/>
      <c r="K376" s="56"/>
      <c r="L376" s="56"/>
      <c r="M376" s="56"/>
      <c r="N376" s="56"/>
      <c r="O376" s="56"/>
      <c r="P376" s="56"/>
      <c r="Q376" s="51"/>
    </row>
    <row r="377" spans="1:17" ht="12.75" customHeight="1">
      <c r="A377" s="56"/>
      <c r="B377" s="56"/>
      <c r="C377" s="56"/>
      <c r="D377" s="56"/>
      <c r="E377" s="56"/>
      <c r="F377" s="11"/>
      <c r="G377" s="57"/>
      <c r="H377" s="56"/>
      <c r="I377" s="56"/>
      <c r="J377" s="56"/>
      <c r="K377" s="56"/>
      <c r="L377" s="56"/>
      <c r="M377" s="56"/>
      <c r="N377" s="56"/>
      <c r="O377" s="56"/>
      <c r="P377" s="56"/>
      <c r="Q377" s="51"/>
    </row>
    <row r="378" spans="1:17" ht="12.75" customHeight="1">
      <c r="A378" s="56"/>
      <c r="B378" s="56"/>
      <c r="C378" s="56"/>
      <c r="D378" s="56"/>
      <c r="E378" s="56"/>
      <c r="F378" s="11"/>
      <c r="G378" s="57"/>
      <c r="H378" s="56"/>
      <c r="I378" s="56"/>
      <c r="J378" s="56"/>
      <c r="K378" s="56"/>
      <c r="L378" s="56"/>
      <c r="M378" s="56"/>
      <c r="N378" s="56"/>
      <c r="O378" s="56"/>
      <c r="P378" s="56"/>
      <c r="Q378" s="51"/>
    </row>
    <row r="379" spans="1:17" ht="12.75" customHeight="1">
      <c r="A379" s="56"/>
      <c r="B379" s="56"/>
      <c r="C379" s="56"/>
      <c r="D379" s="56"/>
      <c r="E379" s="56"/>
      <c r="F379" s="11"/>
      <c r="G379" s="57"/>
      <c r="H379" s="56"/>
      <c r="I379" s="56"/>
      <c r="J379" s="56"/>
      <c r="K379" s="56"/>
      <c r="L379" s="56"/>
      <c r="M379" s="56"/>
      <c r="N379" s="56"/>
      <c r="O379" s="56"/>
      <c r="P379" s="56"/>
      <c r="Q379" s="51"/>
    </row>
    <row r="380" spans="1:17" ht="12.75" customHeight="1">
      <c r="A380" s="56"/>
      <c r="B380" s="56"/>
      <c r="C380" s="56"/>
      <c r="D380" s="56"/>
      <c r="E380" s="56"/>
      <c r="F380" s="11"/>
      <c r="G380" s="57"/>
      <c r="H380" s="56"/>
      <c r="I380" s="56"/>
      <c r="J380" s="56"/>
      <c r="K380" s="56"/>
      <c r="L380" s="56"/>
      <c r="M380" s="56"/>
      <c r="N380" s="56"/>
      <c r="O380" s="56"/>
      <c r="P380" s="56"/>
      <c r="Q380" s="51"/>
    </row>
    <row r="381" spans="1:17" ht="12.75" customHeight="1">
      <c r="A381" s="56"/>
      <c r="B381" s="56"/>
      <c r="C381" s="56"/>
      <c r="D381" s="56"/>
      <c r="E381" s="56"/>
      <c r="F381" s="11"/>
      <c r="G381" s="57"/>
      <c r="H381" s="56"/>
      <c r="I381" s="56"/>
      <c r="J381" s="56"/>
      <c r="K381" s="56"/>
      <c r="L381" s="56"/>
      <c r="M381" s="56"/>
      <c r="N381" s="56"/>
      <c r="O381" s="56"/>
      <c r="P381" s="56"/>
      <c r="Q381" s="51"/>
    </row>
    <row r="382" spans="1:17" ht="12.75" customHeight="1">
      <c r="A382" s="56"/>
      <c r="B382" s="56"/>
      <c r="C382" s="56"/>
      <c r="D382" s="56"/>
      <c r="E382" s="56"/>
      <c r="F382" s="11"/>
      <c r="G382" s="57"/>
      <c r="H382" s="56"/>
      <c r="I382" s="56"/>
      <c r="J382" s="56"/>
      <c r="K382" s="56"/>
      <c r="L382" s="56"/>
      <c r="M382" s="56"/>
      <c r="N382" s="56"/>
      <c r="O382" s="56"/>
      <c r="P382" s="56"/>
      <c r="Q382" s="51"/>
    </row>
    <row r="383" spans="1:17" ht="12.75" customHeight="1">
      <c r="A383" s="56"/>
      <c r="B383" s="56"/>
      <c r="C383" s="56"/>
      <c r="D383" s="56"/>
      <c r="E383" s="56"/>
      <c r="F383" s="11"/>
      <c r="G383" s="57"/>
      <c r="H383" s="56"/>
      <c r="I383" s="56"/>
      <c r="J383" s="56"/>
      <c r="K383" s="56"/>
      <c r="L383" s="56"/>
      <c r="M383" s="56"/>
      <c r="N383" s="56"/>
      <c r="O383" s="56"/>
      <c r="P383" s="56"/>
      <c r="Q383" s="51"/>
    </row>
    <row r="384" spans="1:17" ht="12.75" customHeight="1">
      <c r="A384" s="56"/>
      <c r="B384" s="56"/>
      <c r="C384" s="56"/>
      <c r="D384" s="56"/>
      <c r="E384" s="56"/>
      <c r="F384" s="11"/>
      <c r="G384" s="57"/>
      <c r="H384" s="56"/>
      <c r="I384" s="56"/>
      <c r="J384" s="56"/>
      <c r="K384" s="56"/>
      <c r="L384" s="56"/>
      <c r="M384" s="56"/>
      <c r="N384" s="56"/>
      <c r="O384" s="56"/>
      <c r="P384" s="56"/>
      <c r="Q384" s="51"/>
    </row>
    <row r="385" spans="1:17" ht="12.75" customHeight="1">
      <c r="A385" s="56"/>
      <c r="B385" s="56"/>
      <c r="C385" s="56"/>
      <c r="D385" s="56"/>
      <c r="E385" s="56"/>
      <c r="F385" s="11"/>
      <c r="G385" s="57"/>
      <c r="H385" s="56"/>
      <c r="I385" s="56"/>
      <c r="J385" s="56"/>
      <c r="K385" s="56"/>
      <c r="L385" s="56"/>
      <c r="M385" s="56"/>
      <c r="N385" s="56"/>
      <c r="O385" s="56"/>
      <c r="P385" s="56"/>
      <c r="Q385" s="51"/>
    </row>
    <row r="386" spans="1:17" ht="12.75" customHeight="1">
      <c r="A386" s="56"/>
      <c r="B386" s="56"/>
      <c r="C386" s="56"/>
      <c r="D386" s="56"/>
      <c r="E386" s="56"/>
      <c r="F386" s="11"/>
      <c r="G386" s="57"/>
      <c r="H386" s="56"/>
      <c r="I386" s="56"/>
      <c r="J386" s="56"/>
      <c r="K386" s="56"/>
      <c r="L386" s="56"/>
      <c r="M386" s="56"/>
      <c r="N386" s="56"/>
      <c r="O386" s="56"/>
      <c r="P386" s="56"/>
      <c r="Q386" s="51"/>
    </row>
    <row r="387" spans="1:17" ht="12.75" customHeight="1">
      <c r="A387" s="56"/>
      <c r="B387" s="56"/>
      <c r="C387" s="56"/>
      <c r="D387" s="56"/>
      <c r="E387" s="56"/>
      <c r="F387" s="11"/>
      <c r="G387" s="57"/>
      <c r="H387" s="56"/>
      <c r="I387" s="56"/>
      <c r="J387" s="56"/>
      <c r="K387" s="56"/>
      <c r="L387" s="56"/>
      <c r="M387" s="56"/>
      <c r="N387" s="56"/>
      <c r="O387" s="56"/>
      <c r="P387" s="56"/>
      <c r="Q387" s="51"/>
    </row>
    <row r="388" spans="1:17" ht="12.75" customHeight="1">
      <c r="A388" s="56"/>
      <c r="B388" s="56"/>
      <c r="C388" s="56"/>
      <c r="D388" s="56"/>
      <c r="E388" s="56"/>
      <c r="F388" s="11"/>
      <c r="G388" s="57"/>
      <c r="H388" s="56"/>
      <c r="I388" s="56"/>
      <c r="J388" s="56"/>
      <c r="K388" s="56"/>
      <c r="L388" s="56"/>
      <c r="M388" s="56"/>
      <c r="N388" s="56"/>
      <c r="O388" s="56"/>
      <c r="P388" s="56"/>
      <c r="Q388" s="51"/>
    </row>
    <row r="389" spans="1:17" ht="12.75" customHeight="1">
      <c r="A389" s="56"/>
      <c r="B389" s="56"/>
      <c r="C389" s="56"/>
      <c r="D389" s="56"/>
      <c r="E389" s="56"/>
      <c r="F389" s="11"/>
      <c r="G389" s="57"/>
      <c r="H389" s="56"/>
      <c r="I389" s="56"/>
      <c r="J389" s="56"/>
      <c r="K389" s="56"/>
      <c r="L389" s="56"/>
      <c r="M389" s="56"/>
      <c r="N389" s="56"/>
      <c r="O389" s="56"/>
      <c r="P389" s="56"/>
      <c r="Q389" s="51"/>
    </row>
    <row r="390" spans="1:17" ht="12.75" customHeight="1">
      <c r="A390" s="56"/>
      <c r="B390" s="56"/>
      <c r="C390" s="56"/>
      <c r="D390" s="56"/>
      <c r="E390" s="56"/>
      <c r="F390" s="11"/>
      <c r="G390" s="57"/>
      <c r="H390" s="56"/>
      <c r="I390" s="56"/>
      <c r="J390" s="56"/>
      <c r="K390" s="56"/>
      <c r="L390" s="56"/>
      <c r="M390" s="56"/>
      <c r="N390" s="56"/>
      <c r="O390" s="56"/>
      <c r="P390" s="56"/>
      <c r="Q390" s="51"/>
    </row>
    <row r="391" spans="1:17" ht="12.75" customHeight="1">
      <c r="A391" s="56"/>
      <c r="B391" s="56"/>
      <c r="C391" s="56"/>
      <c r="D391" s="56"/>
      <c r="E391" s="56"/>
      <c r="F391" s="11"/>
      <c r="G391" s="57"/>
      <c r="H391" s="56"/>
      <c r="I391" s="56"/>
      <c r="J391" s="56"/>
      <c r="K391" s="56"/>
      <c r="L391" s="56"/>
      <c r="M391" s="56"/>
      <c r="N391" s="56"/>
      <c r="O391" s="56"/>
      <c r="P391" s="56"/>
      <c r="Q391" s="51"/>
    </row>
    <row r="392" spans="1:17" ht="12.75" customHeight="1">
      <c r="A392" s="56"/>
      <c r="B392" s="56"/>
      <c r="C392" s="56"/>
      <c r="D392" s="56"/>
      <c r="E392" s="56"/>
      <c r="F392" s="11"/>
      <c r="G392" s="57"/>
      <c r="H392" s="56"/>
      <c r="I392" s="56"/>
      <c r="J392" s="56"/>
      <c r="K392" s="56"/>
      <c r="L392" s="56"/>
      <c r="M392" s="56"/>
      <c r="N392" s="56"/>
      <c r="O392" s="56"/>
      <c r="P392" s="56"/>
      <c r="Q392" s="51"/>
    </row>
    <row r="393" spans="1:17" ht="12.75" customHeight="1">
      <c r="A393" s="56"/>
      <c r="B393" s="56"/>
      <c r="C393" s="56"/>
      <c r="D393" s="56"/>
      <c r="E393" s="56"/>
      <c r="F393" s="11"/>
      <c r="G393" s="57"/>
      <c r="H393" s="56"/>
      <c r="I393" s="56"/>
      <c r="J393" s="56"/>
      <c r="K393" s="56"/>
      <c r="L393" s="56"/>
      <c r="M393" s="56"/>
      <c r="N393" s="56"/>
      <c r="O393" s="56"/>
      <c r="P393" s="56"/>
      <c r="Q393" s="51"/>
    </row>
    <row r="394" spans="1:17" ht="12.75" customHeight="1">
      <c r="A394" s="56"/>
      <c r="B394" s="56"/>
      <c r="C394" s="56"/>
      <c r="D394" s="56"/>
      <c r="E394" s="56"/>
      <c r="F394" s="11"/>
      <c r="G394" s="57"/>
      <c r="H394" s="56"/>
      <c r="I394" s="56"/>
      <c r="J394" s="56"/>
      <c r="K394" s="56"/>
      <c r="L394" s="56"/>
      <c r="M394" s="56"/>
      <c r="N394" s="56"/>
      <c r="O394" s="56"/>
      <c r="P394" s="56"/>
      <c r="Q394" s="51"/>
    </row>
    <row r="395" spans="1:17" ht="12.75" customHeight="1">
      <c r="A395" s="56"/>
      <c r="B395" s="56"/>
      <c r="C395" s="56"/>
      <c r="D395" s="56"/>
      <c r="E395" s="56"/>
      <c r="F395" s="11"/>
      <c r="G395" s="57"/>
      <c r="H395" s="56"/>
      <c r="I395" s="56"/>
      <c r="J395" s="56"/>
      <c r="K395" s="56"/>
      <c r="L395" s="56"/>
      <c r="M395" s="56"/>
      <c r="N395" s="56"/>
      <c r="O395" s="56"/>
      <c r="P395" s="56"/>
      <c r="Q395" s="51"/>
    </row>
    <row r="396" spans="1:17" ht="12.75" customHeight="1">
      <c r="A396" s="56"/>
      <c r="B396" s="56"/>
      <c r="C396" s="56"/>
      <c r="D396" s="56"/>
      <c r="E396" s="56"/>
      <c r="F396" s="11"/>
      <c r="G396" s="57"/>
      <c r="H396" s="56"/>
      <c r="I396" s="56"/>
      <c r="J396" s="56"/>
      <c r="K396" s="56"/>
      <c r="L396" s="56"/>
      <c r="M396" s="56"/>
      <c r="N396" s="56"/>
      <c r="O396" s="56"/>
      <c r="P396" s="56"/>
      <c r="Q396" s="51"/>
    </row>
    <row r="397" spans="1:17" ht="12.75" customHeight="1">
      <c r="A397" s="56"/>
      <c r="B397" s="56"/>
      <c r="C397" s="56"/>
      <c r="D397" s="56"/>
      <c r="E397" s="56"/>
      <c r="F397" s="11"/>
      <c r="G397" s="57"/>
      <c r="H397" s="56"/>
      <c r="I397" s="56"/>
      <c r="J397" s="56"/>
      <c r="K397" s="56"/>
      <c r="L397" s="56"/>
      <c r="M397" s="56"/>
      <c r="N397" s="56"/>
      <c r="O397" s="56"/>
      <c r="P397" s="56"/>
      <c r="Q397" s="51"/>
    </row>
    <row r="398" spans="1:17" ht="12.75" customHeight="1">
      <c r="A398" s="56"/>
      <c r="B398" s="56"/>
      <c r="C398" s="56"/>
      <c r="D398" s="56"/>
      <c r="E398" s="56"/>
      <c r="F398" s="11"/>
      <c r="G398" s="57"/>
      <c r="H398" s="56"/>
      <c r="I398" s="56"/>
      <c r="J398" s="56"/>
      <c r="K398" s="56"/>
      <c r="L398" s="56"/>
      <c r="M398" s="56"/>
      <c r="N398" s="56"/>
      <c r="O398" s="56"/>
      <c r="P398" s="56"/>
      <c r="Q398" s="51"/>
    </row>
    <row r="399" spans="1:17" ht="12.75" customHeight="1">
      <c r="A399" s="56"/>
      <c r="B399" s="56"/>
      <c r="C399" s="56"/>
      <c r="D399" s="56"/>
      <c r="E399" s="56"/>
      <c r="F399" s="11"/>
      <c r="G399" s="57"/>
      <c r="H399" s="56"/>
      <c r="I399" s="56"/>
      <c r="J399" s="56"/>
      <c r="K399" s="56"/>
      <c r="L399" s="56"/>
      <c r="M399" s="56"/>
      <c r="N399" s="56"/>
      <c r="O399" s="56"/>
      <c r="P399" s="56"/>
      <c r="Q399" s="51"/>
    </row>
    <row r="400" spans="1:17" ht="12.75" customHeight="1">
      <c r="A400" s="56"/>
      <c r="B400" s="56"/>
      <c r="C400" s="56"/>
      <c r="D400" s="56"/>
      <c r="E400" s="56"/>
      <c r="F400" s="11"/>
      <c r="G400" s="57"/>
      <c r="H400" s="56"/>
      <c r="I400" s="56"/>
      <c r="J400" s="56"/>
      <c r="K400" s="56"/>
      <c r="L400" s="56"/>
      <c r="M400" s="56"/>
      <c r="N400" s="56"/>
      <c r="O400" s="56"/>
      <c r="P400" s="56"/>
      <c r="Q400" s="51"/>
    </row>
    <row r="401" spans="1:17" ht="12.75" customHeight="1">
      <c r="A401" s="56"/>
      <c r="B401" s="56"/>
      <c r="C401" s="56"/>
      <c r="D401" s="56"/>
      <c r="E401" s="56"/>
      <c r="F401" s="11"/>
      <c r="G401" s="57"/>
      <c r="H401" s="56"/>
      <c r="I401" s="56"/>
      <c r="J401" s="56"/>
      <c r="K401" s="56"/>
      <c r="L401" s="56"/>
      <c r="M401" s="56"/>
      <c r="N401" s="56"/>
      <c r="O401" s="56"/>
      <c r="P401" s="56"/>
      <c r="Q401" s="51"/>
    </row>
    <row r="402" spans="1:17" ht="12.75" customHeight="1">
      <c r="A402" s="56"/>
      <c r="B402" s="56"/>
      <c r="C402" s="56"/>
      <c r="D402" s="56"/>
      <c r="E402" s="56"/>
      <c r="F402" s="11"/>
      <c r="G402" s="57"/>
      <c r="H402" s="56"/>
      <c r="I402" s="56"/>
      <c r="J402" s="56"/>
      <c r="K402" s="56"/>
      <c r="L402" s="56"/>
      <c r="M402" s="56"/>
      <c r="N402" s="56"/>
      <c r="O402" s="56"/>
      <c r="P402" s="56"/>
      <c r="Q402" s="51"/>
    </row>
    <row r="403" spans="1:17" ht="12.75" customHeight="1">
      <c r="A403" s="56"/>
      <c r="B403" s="56"/>
      <c r="C403" s="56"/>
      <c r="D403" s="56"/>
      <c r="E403" s="56"/>
      <c r="F403" s="11"/>
      <c r="G403" s="57"/>
      <c r="H403" s="56"/>
      <c r="I403" s="56"/>
      <c r="J403" s="56"/>
      <c r="K403" s="56"/>
      <c r="L403" s="56"/>
      <c r="M403" s="56"/>
      <c r="N403" s="56"/>
      <c r="O403" s="56"/>
      <c r="P403" s="56"/>
      <c r="Q403" s="51"/>
    </row>
    <row r="404" spans="1:17" ht="12.75" customHeight="1">
      <c r="A404" s="56"/>
      <c r="B404" s="56"/>
      <c r="C404" s="56"/>
      <c r="D404" s="56"/>
      <c r="E404" s="56"/>
      <c r="F404" s="11"/>
      <c r="G404" s="57"/>
      <c r="H404" s="56"/>
      <c r="I404" s="56"/>
      <c r="J404" s="56"/>
      <c r="K404" s="56"/>
      <c r="L404" s="56"/>
      <c r="M404" s="56"/>
      <c r="N404" s="56"/>
      <c r="O404" s="56"/>
      <c r="P404" s="56"/>
      <c r="Q404" s="51"/>
    </row>
    <row r="405" spans="1:17" ht="12.75" customHeight="1">
      <c r="A405" s="56"/>
      <c r="B405" s="56"/>
      <c r="C405" s="56"/>
      <c r="D405" s="56"/>
      <c r="E405" s="56"/>
      <c r="F405" s="11"/>
      <c r="G405" s="57"/>
      <c r="H405" s="56"/>
      <c r="I405" s="56"/>
      <c r="J405" s="56"/>
      <c r="K405" s="56"/>
      <c r="L405" s="56"/>
      <c r="M405" s="56"/>
      <c r="N405" s="56"/>
      <c r="O405" s="56"/>
      <c r="P405" s="56"/>
      <c r="Q405" s="51"/>
    </row>
    <row r="406" spans="1:17" ht="12.75" customHeight="1">
      <c r="A406" s="56"/>
      <c r="B406" s="56"/>
      <c r="C406" s="56"/>
      <c r="D406" s="56"/>
      <c r="E406" s="56"/>
      <c r="F406" s="11"/>
      <c r="G406" s="57"/>
      <c r="H406" s="56"/>
      <c r="I406" s="56"/>
      <c r="J406" s="56"/>
      <c r="K406" s="56"/>
      <c r="L406" s="56"/>
      <c r="M406" s="56"/>
      <c r="N406" s="56"/>
      <c r="O406" s="56"/>
      <c r="P406" s="56"/>
      <c r="Q406" s="51"/>
    </row>
    <row r="407" spans="1:17" ht="12.75" customHeight="1">
      <c r="A407" s="56"/>
      <c r="B407" s="56"/>
      <c r="C407" s="56"/>
      <c r="D407" s="56"/>
      <c r="E407" s="56"/>
      <c r="F407" s="11"/>
      <c r="G407" s="57"/>
      <c r="H407" s="56"/>
      <c r="I407" s="56"/>
      <c r="J407" s="56"/>
      <c r="K407" s="56"/>
      <c r="L407" s="56"/>
      <c r="M407" s="56"/>
      <c r="N407" s="56"/>
      <c r="O407" s="56"/>
      <c r="P407" s="56"/>
      <c r="Q407" s="51"/>
    </row>
    <row r="408" spans="1:17" ht="12.75" customHeight="1">
      <c r="A408" s="56"/>
      <c r="B408" s="56"/>
      <c r="C408" s="56"/>
      <c r="D408" s="56"/>
      <c r="E408" s="56"/>
      <c r="F408" s="11"/>
      <c r="G408" s="57"/>
      <c r="H408" s="56"/>
      <c r="I408" s="56"/>
      <c r="J408" s="56"/>
      <c r="K408" s="56"/>
      <c r="L408" s="56"/>
      <c r="M408" s="56"/>
      <c r="N408" s="56"/>
      <c r="O408" s="56"/>
      <c r="P408" s="56"/>
      <c r="Q408" s="51"/>
    </row>
    <row r="409" spans="1:17" ht="12.75" customHeight="1">
      <c r="A409" s="56"/>
      <c r="B409" s="56"/>
      <c r="C409" s="56"/>
      <c r="D409" s="56"/>
      <c r="E409" s="56"/>
      <c r="F409" s="11"/>
      <c r="G409" s="57"/>
      <c r="H409" s="56"/>
      <c r="I409" s="56"/>
      <c r="J409" s="56"/>
      <c r="K409" s="56"/>
      <c r="L409" s="56"/>
      <c r="M409" s="56"/>
      <c r="N409" s="56"/>
      <c r="O409" s="56"/>
      <c r="P409" s="56"/>
      <c r="Q409" s="51"/>
    </row>
    <row r="410" spans="1:17" ht="12.75" customHeight="1">
      <c r="A410" s="56"/>
      <c r="B410" s="56"/>
      <c r="C410" s="56"/>
      <c r="D410" s="56"/>
      <c r="E410" s="56"/>
      <c r="F410" s="11"/>
      <c r="G410" s="57"/>
      <c r="H410" s="56"/>
      <c r="I410" s="56"/>
      <c r="J410" s="56"/>
      <c r="K410" s="56"/>
      <c r="L410" s="56"/>
      <c r="M410" s="56"/>
      <c r="N410" s="56"/>
      <c r="O410" s="56"/>
      <c r="P410" s="56"/>
      <c r="Q410" s="51"/>
    </row>
    <row r="411" spans="1:17" ht="12.75" customHeight="1">
      <c r="A411" s="56"/>
      <c r="B411" s="56"/>
      <c r="C411" s="56"/>
      <c r="D411" s="56"/>
      <c r="E411" s="56"/>
      <c r="F411" s="11"/>
      <c r="G411" s="57"/>
      <c r="H411" s="56"/>
      <c r="I411" s="56"/>
      <c r="J411" s="56"/>
      <c r="K411" s="56"/>
      <c r="L411" s="56"/>
      <c r="M411" s="56"/>
      <c r="N411" s="56"/>
      <c r="O411" s="56"/>
      <c r="P411" s="56"/>
      <c r="Q411" s="51"/>
    </row>
    <row r="412" spans="1:17" ht="12.75" customHeight="1">
      <c r="A412" s="56"/>
      <c r="B412" s="56"/>
      <c r="C412" s="56"/>
      <c r="D412" s="56"/>
      <c r="E412" s="56"/>
      <c r="F412" s="11"/>
      <c r="G412" s="57"/>
      <c r="H412" s="56"/>
      <c r="I412" s="56"/>
      <c r="J412" s="56"/>
      <c r="K412" s="56"/>
      <c r="L412" s="56"/>
      <c r="M412" s="56"/>
      <c r="N412" s="56"/>
      <c r="O412" s="56"/>
      <c r="P412" s="56"/>
      <c r="Q412" s="51"/>
    </row>
    <row r="413" spans="1:17" ht="12.75" customHeight="1">
      <c r="A413" s="56"/>
      <c r="B413" s="56"/>
      <c r="C413" s="56"/>
      <c r="D413" s="56"/>
      <c r="E413" s="56"/>
      <c r="F413" s="11"/>
      <c r="G413" s="57"/>
      <c r="H413" s="56"/>
      <c r="I413" s="56"/>
      <c r="J413" s="56"/>
      <c r="K413" s="56"/>
      <c r="L413" s="56"/>
      <c r="M413" s="56"/>
      <c r="N413" s="56"/>
      <c r="O413" s="56"/>
      <c r="P413" s="56"/>
      <c r="Q413" s="51"/>
    </row>
    <row r="414" spans="1:17" ht="12.75" customHeight="1">
      <c r="A414" s="56"/>
      <c r="B414" s="56"/>
      <c r="C414" s="56"/>
      <c r="D414" s="56"/>
      <c r="E414" s="56"/>
      <c r="F414" s="11"/>
      <c r="G414" s="57"/>
      <c r="H414" s="56"/>
      <c r="I414" s="56"/>
      <c r="J414" s="56"/>
      <c r="K414" s="56"/>
      <c r="L414" s="56"/>
      <c r="M414" s="56"/>
      <c r="N414" s="56"/>
      <c r="O414" s="56"/>
      <c r="P414" s="56"/>
      <c r="Q414" s="51"/>
    </row>
    <row r="415" spans="1:17" ht="12.75" customHeight="1">
      <c r="A415" s="56"/>
      <c r="B415" s="56"/>
      <c r="C415" s="56"/>
      <c r="D415" s="56"/>
      <c r="E415" s="56"/>
      <c r="F415" s="11"/>
      <c r="G415" s="57"/>
      <c r="H415" s="56"/>
      <c r="I415" s="56"/>
      <c r="J415" s="56"/>
      <c r="K415" s="56"/>
      <c r="L415" s="56"/>
      <c r="M415" s="56"/>
      <c r="N415" s="56"/>
      <c r="O415" s="56"/>
      <c r="P415" s="56"/>
      <c r="Q415" s="51"/>
    </row>
    <row r="416" spans="1:17" ht="12.75" customHeight="1">
      <c r="A416" s="56"/>
      <c r="B416" s="56"/>
      <c r="C416" s="56"/>
      <c r="D416" s="56"/>
      <c r="E416" s="56"/>
      <c r="F416" s="11"/>
      <c r="G416" s="57"/>
      <c r="H416" s="56"/>
      <c r="I416" s="56"/>
      <c r="J416" s="56"/>
      <c r="K416" s="56"/>
      <c r="L416" s="56"/>
      <c r="M416" s="56"/>
      <c r="N416" s="56"/>
      <c r="O416" s="56"/>
      <c r="P416" s="56"/>
      <c r="Q416" s="51"/>
    </row>
    <row r="417" spans="1:17" ht="12.75" customHeight="1">
      <c r="A417" s="56"/>
      <c r="B417" s="56"/>
      <c r="C417" s="56"/>
      <c r="D417" s="56"/>
      <c r="E417" s="56"/>
      <c r="F417" s="11"/>
      <c r="G417" s="57"/>
      <c r="H417" s="56"/>
      <c r="I417" s="56"/>
      <c r="J417" s="56"/>
      <c r="K417" s="56"/>
      <c r="L417" s="56"/>
      <c r="M417" s="56"/>
      <c r="N417" s="56"/>
      <c r="O417" s="56"/>
      <c r="P417" s="56"/>
      <c r="Q417" s="51"/>
    </row>
    <row r="418" spans="1:17" ht="12.75" customHeight="1">
      <c r="A418" s="56"/>
      <c r="B418" s="56"/>
      <c r="C418" s="56"/>
      <c r="D418" s="56"/>
      <c r="E418" s="56"/>
      <c r="F418" s="11"/>
      <c r="G418" s="57"/>
      <c r="H418" s="56"/>
      <c r="I418" s="56"/>
      <c r="J418" s="56"/>
      <c r="K418" s="56"/>
      <c r="L418" s="56"/>
      <c r="M418" s="56"/>
      <c r="N418" s="56"/>
      <c r="O418" s="56"/>
      <c r="P418" s="56"/>
      <c r="Q418" s="51"/>
    </row>
    <row r="419" spans="1:17" ht="12.75" customHeight="1">
      <c r="A419" s="56"/>
      <c r="B419" s="56"/>
      <c r="C419" s="56"/>
      <c r="D419" s="56"/>
      <c r="E419" s="56"/>
      <c r="F419" s="11"/>
      <c r="G419" s="57"/>
      <c r="H419" s="56"/>
      <c r="I419" s="56"/>
      <c r="J419" s="56"/>
      <c r="K419" s="56"/>
      <c r="L419" s="56"/>
      <c r="M419" s="56"/>
      <c r="N419" s="56"/>
      <c r="O419" s="56"/>
      <c r="P419" s="56"/>
      <c r="Q419" s="51"/>
    </row>
    <row r="420" spans="1:17" ht="12.75" customHeight="1">
      <c r="A420" s="56"/>
      <c r="B420" s="56"/>
      <c r="C420" s="56"/>
      <c r="D420" s="56"/>
      <c r="E420" s="56"/>
      <c r="F420" s="11"/>
      <c r="G420" s="57"/>
      <c r="H420" s="56"/>
      <c r="I420" s="56"/>
      <c r="J420" s="56"/>
      <c r="K420" s="56"/>
      <c r="L420" s="56"/>
      <c r="M420" s="56"/>
      <c r="N420" s="56"/>
      <c r="O420" s="56"/>
      <c r="P420" s="56"/>
      <c r="Q420" s="51"/>
    </row>
    <row r="421" spans="1:17" ht="12.75" customHeight="1">
      <c r="A421" s="56"/>
      <c r="B421" s="56"/>
      <c r="C421" s="56"/>
      <c r="D421" s="56"/>
      <c r="E421" s="56"/>
      <c r="F421" s="11"/>
      <c r="G421" s="57"/>
      <c r="H421" s="56"/>
      <c r="I421" s="56"/>
      <c r="J421" s="56"/>
      <c r="K421" s="56"/>
      <c r="L421" s="56"/>
      <c r="M421" s="56"/>
      <c r="N421" s="56"/>
      <c r="O421" s="56"/>
      <c r="P421" s="56"/>
      <c r="Q421" s="51"/>
    </row>
    <row r="422" spans="1:17" ht="12.75" customHeight="1">
      <c r="A422" s="56"/>
      <c r="B422" s="56"/>
      <c r="C422" s="56"/>
      <c r="D422" s="56"/>
      <c r="E422" s="56"/>
      <c r="F422" s="11"/>
      <c r="G422" s="57"/>
      <c r="H422" s="56"/>
      <c r="I422" s="56"/>
      <c r="J422" s="56"/>
      <c r="K422" s="56"/>
      <c r="L422" s="56"/>
      <c r="M422" s="56"/>
      <c r="N422" s="56"/>
      <c r="O422" s="56"/>
      <c r="P422" s="56"/>
      <c r="Q422" s="51"/>
    </row>
    <row r="423" spans="1:17" ht="12.75" customHeight="1">
      <c r="A423" s="56"/>
      <c r="B423" s="56"/>
      <c r="C423" s="56"/>
      <c r="D423" s="56"/>
      <c r="E423" s="56"/>
      <c r="F423" s="11"/>
      <c r="G423" s="57"/>
      <c r="H423" s="56"/>
      <c r="I423" s="56"/>
      <c r="J423" s="56"/>
      <c r="K423" s="56"/>
      <c r="L423" s="56"/>
      <c r="M423" s="56"/>
      <c r="N423" s="56"/>
      <c r="O423" s="56"/>
      <c r="P423" s="56"/>
      <c r="Q423" s="51"/>
    </row>
    <row r="424" spans="1:17" ht="12.75" customHeight="1">
      <c r="A424" s="56"/>
      <c r="B424" s="56"/>
      <c r="C424" s="56"/>
      <c r="D424" s="56"/>
      <c r="E424" s="56"/>
      <c r="F424" s="11"/>
      <c r="G424" s="57"/>
      <c r="H424" s="56"/>
      <c r="I424" s="56"/>
      <c r="J424" s="56"/>
      <c r="K424" s="56"/>
      <c r="L424" s="56"/>
      <c r="M424" s="56"/>
      <c r="N424" s="56"/>
      <c r="O424" s="56"/>
      <c r="P424" s="56"/>
      <c r="Q424" s="51"/>
    </row>
    <row r="425" spans="1:17" ht="12.75" customHeight="1">
      <c r="A425" s="56"/>
      <c r="B425" s="56"/>
      <c r="C425" s="56"/>
      <c r="D425" s="56"/>
      <c r="E425" s="56"/>
      <c r="F425" s="11"/>
      <c r="G425" s="57"/>
      <c r="H425" s="56"/>
      <c r="I425" s="56"/>
      <c r="J425" s="56"/>
      <c r="K425" s="56"/>
      <c r="L425" s="56"/>
      <c r="M425" s="56"/>
      <c r="N425" s="56"/>
      <c r="O425" s="56"/>
      <c r="P425" s="56"/>
      <c r="Q425" s="51"/>
    </row>
    <row r="426" spans="1:17" ht="12.75" customHeight="1">
      <c r="A426" s="56"/>
      <c r="B426" s="56"/>
      <c r="C426" s="56"/>
      <c r="D426" s="56"/>
      <c r="E426" s="56"/>
      <c r="F426" s="11"/>
      <c r="G426" s="57"/>
      <c r="H426" s="56"/>
      <c r="I426" s="56"/>
      <c r="J426" s="56"/>
      <c r="K426" s="56"/>
      <c r="L426" s="56"/>
      <c r="M426" s="56"/>
      <c r="N426" s="56"/>
      <c r="O426" s="56"/>
      <c r="P426" s="56"/>
      <c r="Q426" s="51"/>
    </row>
    <row r="427" spans="1:17" ht="12.75" customHeight="1">
      <c r="A427" s="56"/>
      <c r="B427" s="56"/>
      <c r="C427" s="56"/>
      <c r="D427" s="56"/>
      <c r="E427" s="56"/>
      <c r="F427" s="11"/>
      <c r="G427" s="57"/>
      <c r="H427" s="56"/>
      <c r="I427" s="56"/>
      <c r="J427" s="56"/>
      <c r="K427" s="56"/>
      <c r="L427" s="56"/>
      <c r="M427" s="56"/>
      <c r="N427" s="56"/>
      <c r="O427" s="56"/>
      <c r="P427" s="56"/>
      <c r="Q427" s="51"/>
    </row>
    <row r="428" spans="1:17" ht="12.75" customHeight="1">
      <c r="A428" s="56"/>
      <c r="B428" s="56"/>
      <c r="C428" s="56"/>
      <c r="D428" s="56"/>
      <c r="E428" s="56"/>
      <c r="F428" s="11"/>
      <c r="G428" s="57"/>
      <c r="H428" s="56"/>
      <c r="I428" s="56"/>
      <c r="J428" s="56"/>
      <c r="K428" s="56"/>
      <c r="L428" s="56"/>
      <c r="M428" s="56"/>
      <c r="N428" s="56"/>
      <c r="O428" s="56"/>
      <c r="P428" s="56"/>
      <c r="Q428" s="51"/>
    </row>
    <row r="429" spans="1:17" ht="12.75" customHeight="1">
      <c r="A429" s="56"/>
      <c r="B429" s="56"/>
      <c r="C429" s="56"/>
      <c r="D429" s="56"/>
      <c r="E429" s="56"/>
      <c r="F429" s="11"/>
      <c r="G429" s="57"/>
      <c r="H429" s="56"/>
      <c r="I429" s="56"/>
      <c r="J429" s="56"/>
      <c r="K429" s="56"/>
      <c r="L429" s="56"/>
      <c r="M429" s="56"/>
      <c r="N429" s="56"/>
      <c r="O429" s="56"/>
      <c r="P429" s="56"/>
      <c r="Q429" s="51"/>
    </row>
    <row r="430" spans="1:17" ht="12.75" customHeight="1">
      <c r="A430" s="56"/>
      <c r="B430" s="56"/>
      <c r="C430" s="56"/>
      <c r="D430" s="56"/>
      <c r="E430" s="56"/>
      <c r="F430" s="11"/>
      <c r="G430" s="57"/>
      <c r="H430" s="56"/>
      <c r="I430" s="56"/>
      <c r="J430" s="56"/>
      <c r="K430" s="56"/>
      <c r="L430" s="56"/>
      <c r="M430" s="56"/>
      <c r="N430" s="56"/>
      <c r="O430" s="56"/>
      <c r="P430" s="56"/>
      <c r="Q430" s="51"/>
    </row>
    <row r="431" spans="1:17" ht="12.75" customHeight="1">
      <c r="A431" s="56"/>
      <c r="B431" s="56"/>
      <c r="C431" s="56"/>
      <c r="D431" s="56"/>
      <c r="E431" s="56"/>
      <c r="F431" s="11"/>
      <c r="G431" s="57"/>
      <c r="H431" s="56"/>
      <c r="I431" s="56"/>
      <c r="J431" s="56"/>
      <c r="K431" s="56"/>
      <c r="L431" s="56"/>
      <c r="M431" s="56"/>
      <c r="N431" s="56"/>
      <c r="O431" s="56"/>
      <c r="P431" s="56"/>
      <c r="Q431" s="51"/>
    </row>
    <row r="432" spans="1:17" ht="12.75" customHeight="1">
      <c r="A432" s="56"/>
      <c r="B432" s="56"/>
      <c r="C432" s="56"/>
      <c r="D432" s="56"/>
      <c r="E432" s="56"/>
      <c r="F432" s="11"/>
      <c r="G432" s="57"/>
      <c r="H432" s="56"/>
      <c r="I432" s="56"/>
      <c r="J432" s="56"/>
      <c r="K432" s="56"/>
      <c r="L432" s="56"/>
      <c r="M432" s="56"/>
      <c r="N432" s="56"/>
      <c r="O432" s="56"/>
      <c r="P432" s="56"/>
      <c r="Q432" s="51"/>
    </row>
    <row r="433" spans="1:17" ht="12.75" customHeight="1">
      <c r="A433" s="56"/>
      <c r="B433" s="56"/>
      <c r="C433" s="56"/>
      <c r="D433" s="56"/>
      <c r="E433" s="56"/>
      <c r="F433" s="11"/>
      <c r="G433" s="57"/>
      <c r="H433" s="56"/>
      <c r="I433" s="56"/>
      <c r="J433" s="56"/>
      <c r="K433" s="56"/>
      <c r="L433" s="56"/>
      <c r="M433" s="56"/>
      <c r="N433" s="56"/>
      <c r="O433" s="56"/>
      <c r="P433" s="56"/>
      <c r="Q433" s="51"/>
    </row>
    <row r="434" spans="1:17" ht="12.75" customHeight="1">
      <c r="A434" s="56"/>
      <c r="B434" s="56"/>
      <c r="C434" s="56"/>
      <c r="D434" s="56"/>
      <c r="E434" s="56"/>
      <c r="F434" s="11"/>
      <c r="G434" s="57"/>
      <c r="H434" s="56"/>
      <c r="I434" s="56"/>
      <c r="J434" s="56"/>
      <c r="K434" s="56"/>
      <c r="L434" s="56"/>
      <c r="M434" s="56"/>
      <c r="N434" s="56"/>
      <c r="O434" s="56"/>
      <c r="P434" s="56"/>
      <c r="Q434" s="51"/>
    </row>
    <row r="435" spans="1:17" ht="12.75" customHeight="1">
      <c r="A435" s="56"/>
      <c r="B435" s="56"/>
      <c r="C435" s="56"/>
      <c r="D435" s="56"/>
      <c r="E435" s="56"/>
      <c r="F435" s="11"/>
      <c r="G435" s="57"/>
      <c r="H435" s="56"/>
      <c r="I435" s="56"/>
      <c r="J435" s="56"/>
      <c r="K435" s="56"/>
      <c r="L435" s="56"/>
      <c r="M435" s="56"/>
      <c r="N435" s="56"/>
      <c r="O435" s="56"/>
      <c r="P435" s="56"/>
      <c r="Q435" s="51"/>
    </row>
    <row r="436" spans="1:17" ht="12.75" customHeight="1">
      <c r="A436" s="56"/>
      <c r="B436" s="56"/>
      <c r="C436" s="56"/>
      <c r="D436" s="56"/>
      <c r="E436" s="56"/>
      <c r="F436" s="11"/>
      <c r="G436" s="57"/>
      <c r="H436" s="56"/>
      <c r="I436" s="56"/>
      <c r="J436" s="56"/>
      <c r="K436" s="56"/>
      <c r="L436" s="56"/>
      <c r="M436" s="56"/>
      <c r="N436" s="56"/>
      <c r="O436" s="56"/>
      <c r="P436" s="56"/>
      <c r="Q436" s="51"/>
    </row>
    <row r="437" spans="1:17" ht="12.75" customHeight="1">
      <c r="A437" s="56"/>
      <c r="B437" s="56"/>
      <c r="C437" s="56"/>
      <c r="D437" s="56"/>
      <c r="E437" s="56"/>
      <c r="F437" s="11"/>
      <c r="G437" s="57"/>
      <c r="H437" s="56"/>
      <c r="I437" s="56"/>
      <c r="J437" s="56"/>
      <c r="K437" s="56"/>
      <c r="L437" s="56"/>
      <c r="M437" s="56"/>
      <c r="N437" s="56"/>
      <c r="O437" s="56"/>
      <c r="P437" s="56"/>
      <c r="Q437" s="51"/>
    </row>
    <row r="438" spans="1:17" ht="12.75" customHeight="1">
      <c r="A438" s="56"/>
      <c r="B438" s="56"/>
      <c r="C438" s="56"/>
      <c r="D438" s="56"/>
      <c r="E438" s="56"/>
      <c r="F438" s="11"/>
      <c r="G438" s="57"/>
      <c r="H438" s="56"/>
      <c r="I438" s="56"/>
      <c r="J438" s="56"/>
      <c r="K438" s="56"/>
      <c r="L438" s="56"/>
      <c r="M438" s="56"/>
      <c r="N438" s="56"/>
      <c r="O438" s="56"/>
      <c r="P438" s="56"/>
      <c r="Q438" s="51"/>
    </row>
    <row r="439" spans="1:17" ht="12.75" customHeight="1">
      <c r="A439" s="56"/>
      <c r="B439" s="56"/>
      <c r="C439" s="56"/>
      <c r="D439" s="56"/>
      <c r="E439" s="56"/>
      <c r="F439" s="11"/>
      <c r="G439" s="57"/>
      <c r="H439" s="56"/>
      <c r="I439" s="56"/>
      <c r="J439" s="56"/>
      <c r="K439" s="56"/>
      <c r="L439" s="56"/>
      <c r="M439" s="56"/>
      <c r="N439" s="56"/>
      <c r="O439" s="56"/>
      <c r="P439" s="56"/>
      <c r="Q439" s="51"/>
    </row>
    <row r="440" spans="1:17" ht="12.75" customHeight="1">
      <c r="A440" s="56"/>
      <c r="B440" s="56"/>
      <c r="C440" s="56"/>
      <c r="D440" s="56"/>
      <c r="E440" s="56"/>
      <c r="F440" s="11"/>
      <c r="G440" s="57"/>
      <c r="H440" s="56"/>
      <c r="I440" s="56"/>
      <c r="J440" s="56"/>
      <c r="K440" s="56"/>
      <c r="L440" s="56"/>
      <c r="M440" s="56"/>
      <c r="N440" s="56"/>
      <c r="O440" s="56"/>
      <c r="P440" s="56"/>
      <c r="Q440" s="51"/>
    </row>
    <row r="441" spans="1:17" ht="12.75" customHeight="1">
      <c r="A441" s="56"/>
      <c r="B441" s="56"/>
      <c r="C441" s="56"/>
      <c r="D441" s="56"/>
      <c r="E441" s="56"/>
      <c r="F441" s="11"/>
      <c r="G441" s="57"/>
      <c r="H441" s="56"/>
      <c r="I441" s="56"/>
      <c r="J441" s="56"/>
      <c r="K441" s="56"/>
      <c r="L441" s="56"/>
      <c r="M441" s="56"/>
      <c r="N441" s="56"/>
      <c r="O441" s="56"/>
      <c r="P441" s="56"/>
      <c r="Q441" s="51"/>
    </row>
    <row r="442" spans="1:17" ht="12.75" customHeight="1">
      <c r="A442" s="56"/>
      <c r="B442" s="56"/>
      <c r="C442" s="56"/>
      <c r="D442" s="56"/>
      <c r="E442" s="56"/>
      <c r="F442" s="11"/>
      <c r="G442" s="57"/>
      <c r="H442" s="56"/>
      <c r="I442" s="56"/>
      <c r="J442" s="56"/>
      <c r="K442" s="56"/>
      <c r="L442" s="56"/>
      <c r="M442" s="56"/>
      <c r="N442" s="56"/>
      <c r="O442" s="56"/>
      <c r="P442" s="56"/>
      <c r="Q442" s="51"/>
    </row>
    <row r="443" spans="1:17" ht="12.75" customHeight="1">
      <c r="A443" s="56"/>
      <c r="B443" s="56"/>
      <c r="C443" s="56"/>
      <c r="D443" s="56"/>
      <c r="E443" s="56"/>
      <c r="F443" s="11"/>
      <c r="G443" s="57"/>
      <c r="H443" s="56"/>
      <c r="I443" s="56"/>
      <c r="J443" s="56"/>
      <c r="K443" s="56"/>
      <c r="L443" s="56"/>
      <c r="M443" s="56"/>
      <c r="N443" s="56"/>
      <c r="O443" s="56"/>
      <c r="P443" s="56"/>
      <c r="Q443" s="51"/>
    </row>
    <row r="444" spans="1:17" ht="12.75" customHeight="1">
      <c r="A444" s="56"/>
      <c r="B444" s="56"/>
      <c r="C444" s="56"/>
      <c r="D444" s="56"/>
      <c r="E444" s="56"/>
      <c r="F444" s="11"/>
      <c r="G444" s="57"/>
      <c r="H444" s="56"/>
      <c r="I444" s="56"/>
      <c r="J444" s="56"/>
      <c r="K444" s="56"/>
      <c r="L444" s="56"/>
      <c r="M444" s="56"/>
      <c r="N444" s="56"/>
      <c r="O444" s="56"/>
      <c r="P444" s="56"/>
      <c r="Q444" s="51"/>
    </row>
    <row r="445" spans="1:17" ht="12.75" customHeight="1">
      <c r="A445" s="56"/>
      <c r="B445" s="56"/>
      <c r="C445" s="56"/>
      <c r="D445" s="56"/>
      <c r="E445" s="56"/>
      <c r="F445" s="11"/>
      <c r="G445" s="57"/>
      <c r="H445" s="56"/>
      <c r="I445" s="56"/>
      <c r="J445" s="56"/>
      <c r="K445" s="56"/>
      <c r="L445" s="56"/>
      <c r="M445" s="56"/>
      <c r="N445" s="56"/>
      <c r="O445" s="56"/>
      <c r="P445" s="56"/>
      <c r="Q445" s="51"/>
    </row>
    <row r="446" spans="1:17" ht="12.75" customHeight="1">
      <c r="A446" s="56"/>
      <c r="B446" s="56"/>
      <c r="C446" s="56"/>
      <c r="D446" s="56"/>
      <c r="E446" s="56"/>
      <c r="F446" s="11"/>
      <c r="G446" s="57"/>
      <c r="H446" s="56"/>
      <c r="I446" s="56"/>
      <c r="J446" s="56"/>
      <c r="K446" s="56"/>
      <c r="L446" s="56"/>
      <c r="M446" s="56"/>
      <c r="N446" s="56"/>
      <c r="O446" s="56"/>
      <c r="P446" s="56"/>
      <c r="Q446" s="51"/>
    </row>
    <row r="447" spans="1:17" ht="12.75" customHeight="1">
      <c r="A447" s="56"/>
      <c r="B447" s="56"/>
      <c r="C447" s="56"/>
      <c r="D447" s="56"/>
      <c r="E447" s="56"/>
      <c r="F447" s="11"/>
      <c r="G447" s="57"/>
      <c r="H447" s="56"/>
      <c r="I447" s="56"/>
      <c r="J447" s="56"/>
      <c r="K447" s="56"/>
      <c r="L447" s="56"/>
      <c r="M447" s="56"/>
      <c r="N447" s="56"/>
      <c r="O447" s="56"/>
      <c r="P447" s="56"/>
      <c r="Q447" s="51"/>
    </row>
    <row r="448" spans="1:17" ht="12.75" customHeight="1">
      <c r="A448" s="56"/>
      <c r="B448" s="56"/>
      <c r="C448" s="56"/>
      <c r="D448" s="56"/>
      <c r="E448" s="56"/>
      <c r="F448" s="11"/>
      <c r="G448" s="57"/>
      <c r="H448" s="56"/>
      <c r="I448" s="56"/>
      <c r="J448" s="56"/>
      <c r="K448" s="56"/>
      <c r="L448" s="56"/>
      <c r="M448" s="56"/>
      <c r="N448" s="56"/>
      <c r="O448" s="56"/>
      <c r="P448" s="56"/>
      <c r="Q448" s="51"/>
    </row>
    <row r="449" spans="1:17" ht="12.75" customHeight="1">
      <c r="A449" s="56"/>
      <c r="B449" s="56"/>
      <c r="C449" s="56"/>
      <c r="D449" s="56"/>
      <c r="E449" s="56"/>
      <c r="F449" s="11"/>
      <c r="G449" s="57"/>
      <c r="H449" s="56"/>
      <c r="I449" s="56"/>
      <c r="J449" s="56"/>
      <c r="K449" s="56"/>
      <c r="L449" s="56"/>
      <c r="M449" s="56"/>
      <c r="N449" s="56"/>
      <c r="O449" s="56"/>
      <c r="P449" s="56"/>
      <c r="Q449" s="51"/>
    </row>
    <row r="450" spans="1:17" ht="12.75" customHeight="1">
      <c r="A450" s="56"/>
      <c r="B450" s="56"/>
      <c r="C450" s="56"/>
      <c r="D450" s="56"/>
      <c r="E450" s="56"/>
      <c r="F450" s="11"/>
      <c r="G450" s="57"/>
      <c r="H450" s="56"/>
      <c r="I450" s="56"/>
      <c r="J450" s="56"/>
      <c r="K450" s="56"/>
      <c r="L450" s="56"/>
      <c r="M450" s="56"/>
      <c r="N450" s="56"/>
      <c r="O450" s="56"/>
      <c r="P450" s="56"/>
      <c r="Q450" s="51"/>
    </row>
    <row r="451" spans="1:17" ht="12.75" customHeight="1">
      <c r="A451" s="56"/>
      <c r="B451" s="56"/>
      <c r="C451" s="56"/>
      <c r="D451" s="56"/>
      <c r="E451" s="56"/>
      <c r="F451" s="11"/>
      <c r="G451" s="57"/>
      <c r="H451" s="56"/>
      <c r="I451" s="56"/>
      <c r="J451" s="56"/>
      <c r="K451" s="56"/>
      <c r="L451" s="56"/>
      <c r="M451" s="56"/>
      <c r="N451" s="56"/>
      <c r="O451" s="56"/>
      <c r="P451" s="56"/>
      <c r="Q451" s="51"/>
    </row>
    <row r="452" spans="1:17" ht="12.75" customHeight="1">
      <c r="A452" s="56"/>
      <c r="B452" s="56"/>
      <c r="C452" s="56"/>
      <c r="D452" s="56"/>
      <c r="E452" s="56"/>
      <c r="F452" s="11"/>
      <c r="G452" s="57"/>
      <c r="H452" s="56"/>
      <c r="I452" s="56"/>
      <c r="J452" s="56"/>
      <c r="K452" s="56"/>
      <c r="L452" s="56"/>
      <c r="M452" s="56"/>
      <c r="N452" s="56"/>
      <c r="O452" s="56"/>
      <c r="P452" s="56"/>
      <c r="Q452" s="51"/>
    </row>
    <row r="453" spans="1:17" ht="12.75" customHeight="1">
      <c r="A453" s="56"/>
      <c r="B453" s="56"/>
      <c r="C453" s="56"/>
      <c r="D453" s="56"/>
      <c r="E453" s="56"/>
      <c r="F453" s="11"/>
      <c r="G453" s="57"/>
      <c r="H453" s="56"/>
      <c r="I453" s="56"/>
      <c r="J453" s="56"/>
      <c r="K453" s="56"/>
      <c r="L453" s="56"/>
      <c r="M453" s="56"/>
      <c r="N453" s="56"/>
      <c r="O453" s="56"/>
      <c r="P453" s="56"/>
      <c r="Q453" s="51"/>
    </row>
    <row r="454" spans="1:17" ht="12.75" customHeight="1">
      <c r="A454" s="56"/>
      <c r="B454" s="56"/>
      <c r="C454" s="56"/>
      <c r="D454" s="56"/>
      <c r="E454" s="56"/>
      <c r="F454" s="11"/>
      <c r="G454" s="57"/>
      <c r="H454" s="56"/>
      <c r="I454" s="56"/>
      <c r="J454" s="56"/>
      <c r="K454" s="56"/>
      <c r="L454" s="56"/>
      <c r="M454" s="56"/>
      <c r="N454" s="56"/>
      <c r="O454" s="56"/>
      <c r="P454" s="56"/>
      <c r="Q454" s="51"/>
    </row>
    <row r="455" spans="1:17" ht="12.75" customHeight="1">
      <c r="A455" s="56"/>
      <c r="B455" s="56"/>
      <c r="C455" s="56"/>
      <c r="D455" s="56"/>
      <c r="E455" s="56"/>
      <c r="F455" s="11"/>
      <c r="G455" s="57"/>
      <c r="H455" s="56"/>
      <c r="I455" s="56"/>
      <c r="J455" s="56"/>
      <c r="K455" s="56"/>
      <c r="L455" s="56"/>
      <c r="M455" s="56"/>
      <c r="N455" s="56"/>
      <c r="O455" s="56"/>
      <c r="P455" s="56"/>
      <c r="Q455" s="51"/>
    </row>
    <row r="456" spans="1:17" ht="12.75" customHeight="1">
      <c r="A456" s="56"/>
      <c r="B456" s="56"/>
      <c r="C456" s="56"/>
      <c r="D456" s="56"/>
      <c r="E456" s="56"/>
      <c r="F456" s="11"/>
      <c r="G456" s="57"/>
      <c r="H456" s="56"/>
      <c r="I456" s="56"/>
      <c r="J456" s="56"/>
      <c r="K456" s="56"/>
      <c r="L456" s="56"/>
      <c r="M456" s="56"/>
      <c r="N456" s="56"/>
      <c r="O456" s="56"/>
      <c r="P456" s="56"/>
      <c r="Q456" s="51"/>
    </row>
    <row r="457" spans="1:17" ht="12.75" customHeight="1">
      <c r="A457" s="56"/>
      <c r="B457" s="56"/>
      <c r="C457" s="56"/>
      <c r="D457" s="56"/>
      <c r="E457" s="56"/>
      <c r="F457" s="11"/>
      <c r="G457" s="57"/>
      <c r="H457" s="56"/>
      <c r="I457" s="56"/>
      <c r="J457" s="56"/>
      <c r="K457" s="56"/>
      <c r="L457" s="56"/>
      <c r="M457" s="56"/>
      <c r="N457" s="56"/>
      <c r="O457" s="56"/>
      <c r="P457" s="56"/>
      <c r="Q457" s="51"/>
    </row>
    <row r="458" spans="1:17" ht="12.75" customHeight="1">
      <c r="A458" s="56"/>
      <c r="B458" s="56"/>
      <c r="C458" s="56"/>
      <c r="D458" s="56"/>
      <c r="E458" s="56"/>
      <c r="F458" s="11"/>
      <c r="G458" s="57"/>
      <c r="H458" s="56"/>
      <c r="I458" s="56"/>
      <c r="J458" s="56"/>
      <c r="K458" s="56"/>
      <c r="L458" s="56"/>
      <c r="M458" s="56"/>
      <c r="N458" s="56"/>
      <c r="O458" s="56"/>
      <c r="P458" s="56"/>
      <c r="Q458" s="51"/>
    </row>
    <row r="459" spans="1:17" ht="12.75" customHeight="1">
      <c r="A459" s="56"/>
      <c r="B459" s="56"/>
      <c r="C459" s="56"/>
      <c r="D459" s="56"/>
      <c r="E459" s="56"/>
      <c r="F459" s="11"/>
      <c r="G459" s="57"/>
      <c r="H459" s="56"/>
      <c r="I459" s="56"/>
      <c r="J459" s="56"/>
      <c r="K459" s="56"/>
      <c r="L459" s="56"/>
      <c r="M459" s="56"/>
      <c r="N459" s="56"/>
      <c r="O459" s="56"/>
      <c r="P459" s="56"/>
      <c r="Q459" s="51"/>
    </row>
    <row r="460" spans="1:17" ht="12.75" customHeight="1">
      <c r="A460" s="56"/>
      <c r="B460" s="56"/>
      <c r="C460" s="56"/>
      <c r="D460" s="56"/>
      <c r="E460" s="56"/>
      <c r="F460" s="11"/>
      <c r="G460" s="57"/>
      <c r="H460" s="56"/>
      <c r="I460" s="56"/>
      <c r="J460" s="56"/>
      <c r="K460" s="56"/>
      <c r="L460" s="56"/>
      <c r="M460" s="56"/>
      <c r="N460" s="56"/>
      <c r="O460" s="56"/>
      <c r="P460" s="56"/>
      <c r="Q460" s="51"/>
    </row>
    <row r="461" spans="1:17" ht="12.75" customHeight="1">
      <c r="A461" s="56"/>
      <c r="B461" s="56"/>
      <c r="C461" s="56"/>
      <c r="D461" s="56"/>
      <c r="E461" s="56"/>
      <c r="F461" s="11"/>
      <c r="G461" s="57"/>
      <c r="H461" s="56"/>
      <c r="I461" s="56"/>
      <c r="J461" s="56"/>
      <c r="K461" s="56"/>
      <c r="L461" s="56"/>
      <c r="M461" s="56"/>
      <c r="N461" s="56"/>
      <c r="O461" s="56"/>
      <c r="P461" s="56"/>
      <c r="Q461" s="51"/>
    </row>
    <row r="462" spans="1:17" ht="12.75" customHeight="1">
      <c r="A462" s="56"/>
      <c r="B462" s="56"/>
      <c r="C462" s="56"/>
      <c r="D462" s="56"/>
      <c r="E462" s="56"/>
      <c r="F462" s="11"/>
      <c r="G462" s="57"/>
      <c r="H462" s="56"/>
      <c r="I462" s="56"/>
      <c r="J462" s="56"/>
      <c r="K462" s="56"/>
      <c r="L462" s="56"/>
      <c r="M462" s="56"/>
      <c r="N462" s="56"/>
      <c r="O462" s="56"/>
      <c r="P462" s="56"/>
      <c r="Q462" s="51"/>
    </row>
    <row r="463" spans="1:17" ht="12.75" customHeight="1">
      <c r="A463" s="56"/>
      <c r="B463" s="56"/>
      <c r="C463" s="56"/>
      <c r="D463" s="56"/>
      <c r="E463" s="56"/>
      <c r="F463" s="11"/>
      <c r="G463" s="57"/>
      <c r="H463" s="56"/>
      <c r="I463" s="56"/>
      <c r="J463" s="56"/>
      <c r="K463" s="56"/>
      <c r="L463" s="56"/>
      <c r="M463" s="56"/>
      <c r="N463" s="56"/>
      <c r="O463" s="56"/>
      <c r="P463" s="56"/>
      <c r="Q463" s="51"/>
    </row>
    <row r="464" spans="1:17" ht="12.75" customHeight="1">
      <c r="A464" s="56"/>
      <c r="B464" s="56"/>
      <c r="C464" s="56"/>
      <c r="D464" s="56"/>
      <c r="E464" s="56"/>
      <c r="F464" s="11"/>
      <c r="G464" s="57"/>
      <c r="H464" s="56"/>
      <c r="I464" s="56"/>
      <c r="J464" s="56"/>
      <c r="K464" s="56"/>
      <c r="L464" s="56"/>
      <c r="M464" s="56"/>
      <c r="N464" s="56"/>
      <c r="O464" s="56"/>
      <c r="P464" s="56"/>
      <c r="Q464" s="51"/>
    </row>
    <row r="465" spans="1:17" ht="12.75" customHeight="1">
      <c r="A465" s="56"/>
      <c r="B465" s="56"/>
      <c r="C465" s="56"/>
      <c r="D465" s="56"/>
      <c r="E465" s="56"/>
      <c r="F465" s="11"/>
      <c r="G465" s="57"/>
      <c r="H465" s="56"/>
      <c r="I465" s="56"/>
      <c r="J465" s="56"/>
      <c r="K465" s="56"/>
      <c r="L465" s="56"/>
      <c r="M465" s="56"/>
      <c r="N465" s="56"/>
      <c r="O465" s="56"/>
      <c r="P465" s="56"/>
      <c r="Q465" s="51"/>
    </row>
    <row r="466" spans="1:17" ht="12.75" customHeight="1">
      <c r="A466" s="56"/>
      <c r="B466" s="56"/>
      <c r="C466" s="56"/>
      <c r="D466" s="56"/>
      <c r="E466" s="56"/>
      <c r="F466" s="11"/>
      <c r="G466" s="57"/>
      <c r="H466" s="56"/>
      <c r="I466" s="56"/>
      <c r="J466" s="56"/>
      <c r="K466" s="56"/>
      <c r="L466" s="56"/>
      <c r="M466" s="56"/>
      <c r="N466" s="56"/>
      <c r="O466" s="56"/>
      <c r="P466" s="56"/>
      <c r="Q466" s="51"/>
    </row>
    <row r="467" spans="1:17" ht="12.75" customHeight="1">
      <c r="A467" s="56"/>
      <c r="B467" s="56"/>
      <c r="C467" s="56"/>
      <c r="D467" s="56"/>
      <c r="E467" s="56"/>
      <c r="F467" s="11"/>
      <c r="G467" s="57"/>
      <c r="H467" s="56"/>
      <c r="I467" s="56"/>
      <c r="J467" s="56"/>
      <c r="K467" s="56"/>
      <c r="L467" s="56"/>
      <c r="M467" s="56"/>
      <c r="N467" s="56"/>
      <c r="O467" s="56"/>
      <c r="P467" s="56"/>
      <c r="Q467" s="51"/>
    </row>
    <row r="468" spans="1:17" ht="12.75" customHeight="1">
      <c r="A468" s="56"/>
      <c r="B468" s="56"/>
      <c r="C468" s="56"/>
      <c r="D468" s="56"/>
      <c r="E468" s="56"/>
      <c r="F468" s="11"/>
      <c r="G468" s="57"/>
      <c r="H468" s="56"/>
      <c r="I468" s="56"/>
      <c r="J468" s="56"/>
      <c r="K468" s="56"/>
      <c r="L468" s="56"/>
      <c r="M468" s="56"/>
      <c r="N468" s="56"/>
      <c r="O468" s="56"/>
      <c r="P468" s="56"/>
      <c r="Q468" s="51"/>
    </row>
    <row r="469" spans="1:17" ht="12.75" customHeight="1">
      <c r="A469" s="56"/>
      <c r="B469" s="56"/>
      <c r="C469" s="56"/>
      <c r="D469" s="56"/>
      <c r="E469" s="56"/>
      <c r="F469" s="11"/>
      <c r="G469" s="57"/>
      <c r="H469" s="56"/>
      <c r="I469" s="56"/>
      <c r="J469" s="56"/>
      <c r="K469" s="56"/>
      <c r="L469" s="56"/>
      <c r="M469" s="56"/>
      <c r="N469" s="56"/>
      <c r="O469" s="56"/>
      <c r="P469" s="56"/>
      <c r="Q469" s="51"/>
    </row>
    <row r="470" spans="1:17" ht="12.75" customHeight="1">
      <c r="A470" s="56"/>
      <c r="B470" s="56"/>
      <c r="C470" s="56"/>
      <c r="D470" s="56"/>
      <c r="E470" s="56"/>
      <c r="F470" s="11"/>
      <c r="G470" s="57"/>
      <c r="H470" s="56"/>
      <c r="I470" s="56"/>
      <c r="J470" s="56"/>
      <c r="K470" s="56"/>
      <c r="L470" s="56"/>
      <c r="M470" s="56"/>
      <c r="N470" s="56"/>
      <c r="O470" s="56"/>
      <c r="P470" s="56"/>
      <c r="Q470" s="51"/>
    </row>
    <row r="471" spans="1:17" ht="12.75" customHeight="1">
      <c r="A471" s="56"/>
      <c r="B471" s="56"/>
      <c r="C471" s="56"/>
      <c r="D471" s="56"/>
      <c r="E471" s="56"/>
      <c r="F471" s="11"/>
      <c r="G471" s="57"/>
      <c r="H471" s="56"/>
      <c r="I471" s="56"/>
      <c r="J471" s="56"/>
      <c r="K471" s="56"/>
      <c r="L471" s="56"/>
      <c r="M471" s="56"/>
      <c r="N471" s="56"/>
      <c r="O471" s="56"/>
      <c r="P471" s="56"/>
      <c r="Q471" s="51"/>
    </row>
    <row r="472" spans="1:17" ht="12.75" customHeight="1">
      <c r="A472" s="56"/>
      <c r="B472" s="56"/>
      <c r="C472" s="56"/>
      <c r="D472" s="56"/>
      <c r="E472" s="56"/>
      <c r="F472" s="11"/>
      <c r="G472" s="57"/>
      <c r="H472" s="56"/>
      <c r="I472" s="56"/>
      <c r="J472" s="56"/>
      <c r="K472" s="56"/>
      <c r="L472" s="56"/>
      <c r="M472" s="56"/>
      <c r="N472" s="56"/>
      <c r="O472" s="56"/>
      <c r="P472" s="56"/>
      <c r="Q472" s="51"/>
    </row>
    <row r="473" spans="1:17" ht="12.75" customHeight="1">
      <c r="A473" s="56"/>
      <c r="B473" s="56"/>
      <c r="C473" s="56"/>
      <c r="D473" s="56"/>
      <c r="E473" s="56"/>
      <c r="F473" s="11"/>
      <c r="G473" s="57"/>
      <c r="H473" s="56"/>
      <c r="I473" s="56"/>
      <c r="J473" s="56"/>
      <c r="K473" s="56"/>
      <c r="L473" s="56"/>
      <c r="M473" s="56"/>
      <c r="N473" s="56"/>
      <c r="O473" s="56"/>
      <c r="P473" s="56"/>
      <c r="Q473" s="51"/>
    </row>
    <row r="474" spans="1:17" ht="12.75" customHeight="1">
      <c r="A474" s="56"/>
      <c r="B474" s="56"/>
      <c r="C474" s="56"/>
      <c r="D474" s="56"/>
      <c r="E474" s="56"/>
      <c r="F474" s="11"/>
      <c r="G474" s="57"/>
      <c r="H474" s="56"/>
      <c r="I474" s="56"/>
      <c r="J474" s="56"/>
      <c r="K474" s="56"/>
      <c r="L474" s="56"/>
      <c r="M474" s="56"/>
      <c r="N474" s="56"/>
      <c r="O474" s="56"/>
      <c r="P474" s="56"/>
      <c r="Q474" s="51"/>
    </row>
    <row r="475" spans="1:17" ht="12.75" customHeight="1">
      <c r="A475" s="56"/>
      <c r="B475" s="56"/>
      <c r="C475" s="56"/>
      <c r="D475" s="56"/>
      <c r="E475" s="56"/>
      <c r="F475" s="11"/>
      <c r="G475" s="57"/>
      <c r="H475" s="56"/>
      <c r="I475" s="56"/>
      <c r="J475" s="56"/>
      <c r="K475" s="56"/>
      <c r="L475" s="56"/>
      <c r="M475" s="56"/>
      <c r="N475" s="56"/>
      <c r="O475" s="56"/>
      <c r="P475" s="56"/>
      <c r="Q475" s="51"/>
    </row>
    <row r="476" spans="1:17" ht="12.75" customHeight="1">
      <c r="A476" s="56"/>
      <c r="B476" s="56"/>
      <c r="C476" s="56"/>
      <c r="D476" s="56"/>
      <c r="E476" s="56"/>
      <c r="F476" s="11"/>
      <c r="G476" s="57"/>
      <c r="H476" s="56"/>
      <c r="I476" s="56"/>
      <c r="J476" s="56"/>
      <c r="K476" s="56"/>
      <c r="L476" s="56"/>
      <c r="M476" s="56"/>
      <c r="N476" s="56"/>
      <c r="O476" s="56"/>
      <c r="P476" s="56"/>
      <c r="Q476" s="51"/>
    </row>
    <row r="477" spans="1:17" ht="12.75" customHeight="1">
      <c r="A477" s="56"/>
      <c r="B477" s="56"/>
      <c r="C477" s="56"/>
      <c r="D477" s="56"/>
      <c r="E477" s="56"/>
      <c r="F477" s="11"/>
      <c r="G477" s="57"/>
      <c r="H477" s="56"/>
      <c r="I477" s="56"/>
      <c r="J477" s="56"/>
      <c r="K477" s="56"/>
      <c r="L477" s="56"/>
      <c r="M477" s="56"/>
      <c r="N477" s="56"/>
      <c r="O477" s="56"/>
      <c r="P477" s="56"/>
      <c r="Q477" s="51"/>
    </row>
    <row r="478" spans="1:17" ht="12.75" customHeight="1">
      <c r="A478" s="56"/>
      <c r="B478" s="56"/>
      <c r="C478" s="56"/>
      <c r="D478" s="56"/>
      <c r="E478" s="56"/>
      <c r="F478" s="11"/>
      <c r="G478" s="57"/>
      <c r="H478" s="56"/>
      <c r="I478" s="56"/>
      <c r="J478" s="56"/>
      <c r="K478" s="56"/>
      <c r="L478" s="56"/>
      <c r="M478" s="56"/>
      <c r="N478" s="56"/>
      <c r="O478" s="56"/>
      <c r="P478" s="56"/>
      <c r="Q478" s="51"/>
    </row>
    <row r="479" spans="1:17" ht="12.75" customHeight="1">
      <c r="A479" s="56"/>
      <c r="B479" s="56"/>
      <c r="C479" s="56"/>
      <c r="D479" s="56"/>
      <c r="E479" s="56"/>
      <c r="F479" s="11"/>
      <c r="G479" s="57"/>
      <c r="H479" s="56"/>
      <c r="I479" s="56"/>
      <c r="J479" s="56"/>
      <c r="K479" s="56"/>
      <c r="L479" s="56"/>
      <c r="M479" s="56"/>
      <c r="N479" s="56"/>
      <c r="O479" s="56"/>
      <c r="P479" s="56"/>
      <c r="Q479" s="51"/>
    </row>
    <row r="480" spans="1:17" ht="12.75" customHeight="1">
      <c r="A480" s="56"/>
      <c r="B480" s="56"/>
      <c r="C480" s="56"/>
      <c r="D480" s="56"/>
      <c r="E480" s="56"/>
      <c r="F480" s="11"/>
      <c r="G480" s="57"/>
      <c r="H480" s="56"/>
      <c r="I480" s="56"/>
      <c r="J480" s="56"/>
      <c r="K480" s="56"/>
      <c r="L480" s="56"/>
      <c r="M480" s="56"/>
      <c r="N480" s="56"/>
      <c r="O480" s="56"/>
      <c r="P480" s="56"/>
      <c r="Q480" s="51"/>
    </row>
    <row r="481" spans="1:17" ht="12.75" customHeight="1">
      <c r="A481" s="56"/>
      <c r="B481" s="56"/>
      <c r="C481" s="56"/>
      <c r="D481" s="56"/>
      <c r="E481" s="56"/>
      <c r="F481" s="11"/>
      <c r="G481" s="57"/>
      <c r="H481" s="56"/>
      <c r="I481" s="56"/>
      <c r="J481" s="56"/>
      <c r="K481" s="56"/>
      <c r="L481" s="56"/>
      <c r="M481" s="56"/>
      <c r="N481" s="56"/>
      <c r="O481" s="56"/>
      <c r="P481" s="56"/>
      <c r="Q481" s="51"/>
    </row>
    <row r="482" spans="1:17" ht="12.75" customHeight="1">
      <c r="A482" s="56"/>
      <c r="B482" s="56"/>
      <c r="C482" s="56"/>
      <c r="D482" s="56"/>
      <c r="E482" s="56"/>
      <c r="F482" s="11"/>
      <c r="G482" s="57"/>
      <c r="H482" s="56"/>
      <c r="I482" s="56"/>
      <c r="J482" s="56"/>
      <c r="K482" s="56"/>
      <c r="L482" s="56"/>
      <c r="M482" s="56"/>
      <c r="N482" s="56"/>
      <c r="O482" s="56"/>
      <c r="P482" s="56"/>
      <c r="Q482" s="51"/>
    </row>
    <row r="483" spans="1:17" ht="12.75" customHeight="1">
      <c r="A483" s="56"/>
      <c r="B483" s="56"/>
      <c r="C483" s="56"/>
      <c r="D483" s="56"/>
      <c r="E483" s="56"/>
      <c r="F483" s="11"/>
      <c r="G483" s="57"/>
      <c r="H483" s="56"/>
      <c r="I483" s="56"/>
      <c r="J483" s="56"/>
      <c r="K483" s="56"/>
      <c r="L483" s="56"/>
      <c r="M483" s="56"/>
      <c r="N483" s="56"/>
      <c r="O483" s="56"/>
      <c r="P483" s="56"/>
      <c r="Q483" s="51"/>
    </row>
    <row r="484" spans="1:17" ht="12.75" customHeight="1">
      <c r="A484" s="56"/>
      <c r="B484" s="56"/>
      <c r="C484" s="56"/>
      <c r="D484" s="56"/>
      <c r="E484" s="56"/>
      <c r="F484" s="11"/>
      <c r="G484" s="57"/>
      <c r="H484" s="56"/>
      <c r="I484" s="56"/>
      <c r="J484" s="56"/>
      <c r="K484" s="56"/>
      <c r="L484" s="56"/>
      <c r="M484" s="56"/>
      <c r="N484" s="56"/>
      <c r="O484" s="56"/>
      <c r="P484" s="56"/>
      <c r="Q484" s="51"/>
    </row>
    <row r="485" spans="1:17" ht="12.75" customHeight="1">
      <c r="A485" s="56"/>
      <c r="B485" s="56"/>
      <c r="C485" s="56"/>
      <c r="D485" s="56"/>
      <c r="E485" s="56"/>
      <c r="F485" s="11"/>
      <c r="G485" s="57"/>
      <c r="H485" s="56"/>
      <c r="I485" s="56"/>
      <c r="J485" s="56"/>
      <c r="K485" s="56"/>
      <c r="L485" s="56"/>
      <c r="M485" s="56"/>
      <c r="N485" s="56"/>
      <c r="O485" s="56"/>
      <c r="P485" s="56"/>
      <c r="Q485" s="51"/>
    </row>
    <row r="486" spans="1:17" ht="12.75" customHeight="1">
      <c r="A486" s="56"/>
      <c r="B486" s="56"/>
      <c r="C486" s="56"/>
      <c r="D486" s="56"/>
      <c r="E486" s="56"/>
      <c r="F486" s="11"/>
      <c r="G486" s="57"/>
      <c r="H486" s="56"/>
      <c r="I486" s="56"/>
      <c r="J486" s="56"/>
      <c r="K486" s="56"/>
      <c r="L486" s="56"/>
      <c r="M486" s="56"/>
      <c r="N486" s="56"/>
      <c r="O486" s="56"/>
      <c r="P486" s="56"/>
      <c r="Q486" s="51"/>
    </row>
    <row r="487" spans="1:17" ht="12.75" customHeight="1">
      <c r="A487" s="56"/>
      <c r="B487" s="56"/>
      <c r="C487" s="56"/>
      <c r="D487" s="56"/>
      <c r="E487" s="56"/>
      <c r="F487" s="11"/>
      <c r="G487" s="57"/>
      <c r="H487" s="56"/>
      <c r="I487" s="56"/>
      <c r="J487" s="56"/>
      <c r="K487" s="56"/>
      <c r="L487" s="56"/>
      <c r="M487" s="56"/>
      <c r="N487" s="56"/>
      <c r="O487" s="56"/>
      <c r="P487" s="56"/>
      <c r="Q487" s="51"/>
    </row>
    <row r="488" spans="1:17" ht="12.75" customHeight="1">
      <c r="A488" s="56"/>
      <c r="B488" s="56"/>
      <c r="C488" s="56"/>
      <c r="D488" s="56"/>
      <c r="E488" s="56"/>
      <c r="F488" s="11"/>
      <c r="G488" s="57"/>
      <c r="H488" s="56"/>
      <c r="I488" s="56"/>
      <c r="J488" s="56"/>
      <c r="K488" s="56"/>
      <c r="L488" s="56"/>
      <c r="M488" s="56"/>
      <c r="N488" s="56"/>
      <c r="O488" s="56"/>
      <c r="P488" s="56"/>
      <c r="Q488" s="51"/>
    </row>
    <row r="489" spans="1:17" ht="12.75" customHeight="1">
      <c r="A489" s="56"/>
      <c r="B489" s="56"/>
      <c r="C489" s="56"/>
      <c r="D489" s="56"/>
      <c r="E489" s="56"/>
      <c r="F489" s="11"/>
      <c r="G489" s="57"/>
      <c r="H489" s="56"/>
      <c r="I489" s="56"/>
      <c r="J489" s="56"/>
      <c r="K489" s="56"/>
      <c r="L489" s="56"/>
      <c r="M489" s="56"/>
      <c r="N489" s="56"/>
      <c r="O489" s="56"/>
      <c r="P489" s="56"/>
      <c r="Q489" s="51"/>
    </row>
    <row r="490" spans="1:17" ht="12.75" customHeight="1">
      <c r="A490" s="56"/>
      <c r="B490" s="56"/>
      <c r="C490" s="56"/>
      <c r="D490" s="56"/>
      <c r="E490" s="56"/>
      <c r="F490" s="11"/>
      <c r="G490" s="57"/>
      <c r="H490" s="56"/>
      <c r="I490" s="56"/>
      <c r="J490" s="56"/>
      <c r="K490" s="56"/>
      <c r="L490" s="56"/>
      <c r="M490" s="56"/>
      <c r="N490" s="56"/>
      <c r="O490" s="56"/>
      <c r="P490" s="56"/>
      <c r="Q490" s="51"/>
    </row>
    <row r="491" spans="1:17" ht="12.75" customHeight="1">
      <c r="A491" s="56"/>
      <c r="B491" s="56"/>
      <c r="C491" s="56"/>
      <c r="D491" s="56"/>
      <c r="E491" s="56"/>
      <c r="F491" s="11"/>
      <c r="G491" s="57"/>
      <c r="H491" s="56"/>
      <c r="I491" s="56"/>
      <c r="J491" s="56"/>
      <c r="K491" s="56"/>
      <c r="L491" s="56"/>
      <c r="M491" s="56"/>
      <c r="N491" s="56"/>
      <c r="O491" s="56"/>
      <c r="P491" s="56"/>
      <c r="Q491" s="51"/>
    </row>
    <row r="492" spans="1:17" ht="12.75" customHeight="1">
      <c r="A492" s="56"/>
      <c r="B492" s="56"/>
      <c r="C492" s="56"/>
      <c r="D492" s="56"/>
      <c r="E492" s="56"/>
      <c r="F492" s="11"/>
      <c r="G492" s="57"/>
      <c r="H492" s="56"/>
      <c r="I492" s="56"/>
      <c r="J492" s="56"/>
      <c r="K492" s="56"/>
      <c r="L492" s="56"/>
      <c r="M492" s="56"/>
      <c r="N492" s="56"/>
      <c r="O492" s="56"/>
      <c r="P492" s="56"/>
      <c r="Q492" s="51"/>
    </row>
    <row r="493" spans="1:17" ht="12.75" customHeight="1">
      <c r="A493" s="56"/>
      <c r="B493" s="56"/>
      <c r="C493" s="56"/>
      <c r="D493" s="56"/>
      <c r="E493" s="56"/>
      <c r="F493" s="11"/>
      <c r="G493" s="57"/>
      <c r="H493" s="56"/>
      <c r="I493" s="56"/>
      <c r="J493" s="56"/>
      <c r="K493" s="56"/>
      <c r="L493" s="56"/>
      <c r="M493" s="56"/>
      <c r="N493" s="56"/>
      <c r="O493" s="56"/>
      <c r="P493" s="56"/>
      <c r="Q493" s="51"/>
    </row>
    <row r="494" spans="1:17" ht="12.75" customHeight="1">
      <c r="A494" s="56"/>
      <c r="B494" s="56"/>
      <c r="C494" s="56"/>
      <c r="D494" s="56"/>
      <c r="E494" s="56"/>
      <c r="F494" s="11"/>
      <c r="G494" s="57"/>
      <c r="H494" s="56"/>
      <c r="I494" s="56"/>
      <c r="J494" s="56"/>
      <c r="K494" s="56"/>
      <c r="L494" s="56"/>
      <c r="M494" s="56"/>
      <c r="N494" s="56"/>
      <c r="O494" s="56"/>
      <c r="P494" s="56"/>
      <c r="Q494" s="51"/>
    </row>
    <row r="495" spans="1:17" ht="12.75" customHeight="1">
      <c r="A495" s="56"/>
      <c r="B495" s="56"/>
      <c r="C495" s="56"/>
      <c r="D495" s="56"/>
      <c r="E495" s="56"/>
      <c r="F495" s="11"/>
      <c r="G495" s="57"/>
      <c r="H495" s="56"/>
      <c r="I495" s="56"/>
      <c r="J495" s="56"/>
      <c r="K495" s="56"/>
      <c r="L495" s="56"/>
      <c r="M495" s="56"/>
      <c r="N495" s="56"/>
      <c r="O495" s="56"/>
      <c r="P495" s="56"/>
      <c r="Q495" s="51"/>
    </row>
    <row r="496" spans="1:17" ht="12.75" customHeight="1">
      <c r="A496" s="56"/>
      <c r="B496" s="56"/>
      <c r="C496" s="56"/>
      <c r="D496" s="56"/>
      <c r="E496" s="56"/>
      <c r="F496" s="11"/>
      <c r="G496" s="57"/>
      <c r="H496" s="56"/>
      <c r="I496" s="56"/>
      <c r="J496" s="56"/>
      <c r="K496" s="56"/>
      <c r="L496" s="56"/>
      <c r="M496" s="56"/>
      <c r="N496" s="56"/>
      <c r="O496" s="56"/>
      <c r="P496" s="56"/>
      <c r="Q496" s="51"/>
    </row>
    <row r="497" spans="1:17" ht="12.75" customHeight="1">
      <c r="A497" s="56"/>
      <c r="B497" s="56"/>
      <c r="C497" s="56"/>
      <c r="D497" s="56"/>
      <c r="E497" s="56"/>
      <c r="F497" s="11"/>
      <c r="G497" s="57"/>
      <c r="H497" s="56"/>
      <c r="I497" s="56"/>
      <c r="J497" s="56"/>
      <c r="K497" s="56"/>
      <c r="L497" s="56"/>
      <c r="M497" s="56"/>
      <c r="N497" s="56"/>
      <c r="O497" s="56"/>
      <c r="P497" s="56"/>
      <c r="Q497" s="51"/>
    </row>
    <row r="498" spans="1:17" ht="12.75" customHeight="1">
      <c r="A498" s="56"/>
      <c r="B498" s="56"/>
      <c r="C498" s="56"/>
      <c r="D498" s="56"/>
      <c r="E498" s="56"/>
      <c r="F498" s="11"/>
      <c r="G498" s="57"/>
      <c r="H498" s="56"/>
      <c r="I498" s="56"/>
      <c r="J498" s="56"/>
      <c r="K498" s="56"/>
      <c r="L498" s="56"/>
      <c r="M498" s="56"/>
      <c r="N498" s="56"/>
      <c r="O498" s="56"/>
      <c r="P498" s="56"/>
      <c r="Q498" s="51"/>
    </row>
    <row r="499" spans="1:17" ht="12.75" customHeight="1">
      <c r="A499" s="56"/>
      <c r="B499" s="56"/>
      <c r="C499" s="56"/>
      <c r="D499" s="56"/>
      <c r="E499" s="56"/>
      <c r="F499" s="11"/>
      <c r="G499" s="57"/>
      <c r="H499" s="56"/>
      <c r="I499" s="56"/>
      <c r="J499" s="56"/>
      <c r="K499" s="56"/>
      <c r="L499" s="56"/>
      <c r="M499" s="56"/>
      <c r="N499" s="56"/>
      <c r="O499" s="56"/>
      <c r="P499" s="56"/>
      <c r="Q499" s="51"/>
    </row>
    <row r="500" spans="1:17" ht="12.75" customHeight="1">
      <c r="A500" s="56"/>
      <c r="B500" s="56"/>
      <c r="C500" s="56"/>
      <c r="D500" s="56"/>
      <c r="E500" s="56"/>
      <c r="F500" s="11"/>
      <c r="G500" s="57"/>
      <c r="H500" s="56"/>
      <c r="I500" s="56"/>
      <c r="J500" s="56"/>
      <c r="K500" s="56"/>
      <c r="L500" s="56"/>
      <c r="M500" s="56"/>
      <c r="N500" s="56"/>
      <c r="O500" s="56"/>
      <c r="P500" s="56"/>
      <c r="Q500" s="51"/>
    </row>
    <row r="501" spans="1:17" ht="12.75" customHeight="1">
      <c r="A501" s="56"/>
      <c r="B501" s="56"/>
      <c r="C501" s="56"/>
      <c r="D501" s="56"/>
      <c r="E501" s="56"/>
      <c r="F501" s="11"/>
      <c r="G501" s="57"/>
      <c r="H501" s="56"/>
      <c r="I501" s="56"/>
      <c r="J501" s="56"/>
      <c r="K501" s="56"/>
      <c r="L501" s="56"/>
      <c r="M501" s="56"/>
      <c r="N501" s="56"/>
      <c r="O501" s="56"/>
      <c r="P501" s="56"/>
      <c r="Q501" s="51"/>
    </row>
    <row r="502" spans="1:17" ht="12.75" customHeight="1">
      <c r="A502" s="56"/>
      <c r="B502" s="56"/>
      <c r="C502" s="56"/>
      <c r="D502" s="56"/>
      <c r="E502" s="56"/>
      <c r="F502" s="11"/>
      <c r="G502" s="57"/>
      <c r="H502" s="56"/>
      <c r="I502" s="56"/>
      <c r="J502" s="56"/>
      <c r="K502" s="56"/>
      <c r="L502" s="56"/>
      <c r="M502" s="56"/>
      <c r="N502" s="56"/>
      <c r="O502" s="56"/>
      <c r="P502" s="56"/>
      <c r="Q502" s="51"/>
    </row>
    <row r="503" spans="1:17" ht="12.75" customHeight="1">
      <c r="A503" s="56"/>
      <c r="B503" s="56"/>
      <c r="C503" s="56"/>
      <c r="D503" s="56"/>
      <c r="E503" s="56"/>
      <c r="F503" s="11"/>
      <c r="G503" s="57"/>
      <c r="H503" s="56"/>
      <c r="I503" s="56"/>
      <c r="J503" s="56"/>
      <c r="K503" s="56"/>
      <c r="L503" s="56"/>
      <c r="M503" s="56"/>
      <c r="N503" s="56"/>
      <c r="O503" s="56"/>
      <c r="P503" s="56"/>
      <c r="Q503" s="51"/>
    </row>
    <row r="504" spans="1:17" ht="12.75" customHeight="1">
      <c r="A504" s="56"/>
      <c r="B504" s="56"/>
      <c r="C504" s="56"/>
      <c r="D504" s="56"/>
      <c r="E504" s="56"/>
      <c r="F504" s="11"/>
      <c r="G504" s="57"/>
      <c r="H504" s="56"/>
      <c r="I504" s="56"/>
      <c r="J504" s="56"/>
      <c r="K504" s="56"/>
      <c r="L504" s="56"/>
      <c r="M504" s="56"/>
      <c r="N504" s="56"/>
      <c r="O504" s="56"/>
      <c r="P504" s="56"/>
      <c r="Q504" s="51"/>
    </row>
    <row r="505" spans="1:17" ht="12.75" customHeight="1">
      <c r="A505" s="56"/>
      <c r="B505" s="56"/>
      <c r="C505" s="56"/>
      <c r="D505" s="56"/>
      <c r="E505" s="56"/>
      <c r="F505" s="11"/>
      <c r="G505" s="57"/>
      <c r="H505" s="56"/>
      <c r="I505" s="56"/>
      <c r="J505" s="56"/>
      <c r="K505" s="56"/>
      <c r="L505" s="56"/>
      <c r="M505" s="56"/>
      <c r="N505" s="56"/>
      <c r="O505" s="56"/>
      <c r="P505" s="56"/>
      <c r="Q505" s="51"/>
    </row>
    <row r="506" spans="1:17" ht="12.75" customHeight="1">
      <c r="A506" s="56"/>
      <c r="B506" s="56"/>
      <c r="C506" s="56"/>
      <c r="D506" s="56"/>
      <c r="E506" s="56"/>
      <c r="F506" s="11"/>
      <c r="G506" s="57"/>
      <c r="H506" s="56"/>
      <c r="I506" s="56"/>
      <c r="J506" s="56"/>
      <c r="K506" s="56"/>
      <c r="L506" s="56"/>
      <c r="M506" s="56"/>
      <c r="N506" s="56"/>
      <c r="O506" s="56"/>
      <c r="P506" s="56"/>
      <c r="Q506" s="51"/>
    </row>
    <row r="507" spans="1:17" ht="12.75" customHeight="1">
      <c r="A507" s="56"/>
      <c r="B507" s="56"/>
      <c r="C507" s="56"/>
      <c r="D507" s="56"/>
      <c r="E507" s="56"/>
      <c r="F507" s="11"/>
      <c r="G507" s="57"/>
      <c r="H507" s="56"/>
      <c r="I507" s="56"/>
      <c r="J507" s="56"/>
      <c r="K507" s="56"/>
      <c r="L507" s="56"/>
      <c r="M507" s="56"/>
      <c r="N507" s="56"/>
      <c r="O507" s="56"/>
      <c r="P507" s="56"/>
      <c r="Q507" s="51"/>
    </row>
    <row r="508" spans="1:17" ht="12.75" customHeight="1">
      <c r="A508" s="56"/>
      <c r="B508" s="56"/>
      <c r="C508" s="56"/>
      <c r="D508" s="56"/>
      <c r="E508" s="56"/>
      <c r="F508" s="11"/>
      <c r="G508" s="57"/>
      <c r="H508" s="56"/>
      <c r="I508" s="56"/>
      <c r="J508" s="56"/>
      <c r="K508" s="56"/>
      <c r="L508" s="56"/>
      <c r="M508" s="56"/>
      <c r="N508" s="56"/>
      <c r="O508" s="56"/>
      <c r="P508" s="56"/>
      <c r="Q508" s="51"/>
    </row>
    <row r="509" spans="1:17" ht="12.75" customHeight="1">
      <c r="A509" s="56"/>
      <c r="B509" s="56"/>
      <c r="C509" s="56"/>
      <c r="D509" s="56"/>
      <c r="E509" s="56"/>
      <c r="F509" s="11"/>
      <c r="G509" s="57"/>
      <c r="H509" s="56"/>
      <c r="I509" s="56"/>
      <c r="J509" s="56"/>
      <c r="K509" s="56"/>
      <c r="L509" s="56"/>
      <c r="M509" s="56"/>
      <c r="N509" s="56"/>
      <c r="O509" s="56"/>
      <c r="P509" s="56"/>
      <c r="Q509" s="51"/>
    </row>
    <row r="510" spans="1:17" ht="12.75" customHeight="1">
      <c r="A510" s="56"/>
      <c r="B510" s="56"/>
      <c r="C510" s="56"/>
      <c r="D510" s="56"/>
      <c r="E510" s="56"/>
      <c r="F510" s="11"/>
      <c r="G510" s="57"/>
      <c r="H510" s="56"/>
      <c r="I510" s="56"/>
      <c r="J510" s="56"/>
      <c r="K510" s="56"/>
      <c r="L510" s="56"/>
      <c r="M510" s="56"/>
      <c r="N510" s="56"/>
      <c r="O510" s="56"/>
      <c r="P510" s="56"/>
      <c r="Q510" s="51"/>
    </row>
    <row r="511" spans="1:17" ht="12.75" customHeight="1">
      <c r="A511" s="56"/>
      <c r="B511" s="56"/>
      <c r="C511" s="56"/>
      <c r="D511" s="56"/>
      <c r="E511" s="56"/>
      <c r="F511" s="11"/>
      <c r="G511" s="57"/>
      <c r="H511" s="56"/>
      <c r="I511" s="56"/>
      <c r="J511" s="56"/>
      <c r="K511" s="56"/>
      <c r="L511" s="56"/>
      <c r="M511" s="56"/>
      <c r="N511" s="56"/>
      <c r="O511" s="56"/>
      <c r="P511" s="56"/>
      <c r="Q511" s="51"/>
    </row>
    <row r="512" spans="1:17" ht="12.75" customHeight="1">
      <c r="A512" s="56"/>
      <c r="B512" s="56"/>
      <c r="C512" s="56"/>
      <c r="D512" s="56"/>
      <c r="E512" s="56"/>
      <c r="F512" s="11"/>
      <c r="G512" s="57"/>
      <c r="H512" s="56"/>
      <c r="I512" s="56"/>
      <c r="J512" s="56"/>
      <c r="K512" s="56"/>
      <c r="L512" s="56"/>
      <c r="M512" s="56"/>
      <c r="N512" s="56"/>
      <c r="O512" s="56"/>
      <c r="P512" s="56"/>
      <c r="Q512" s="51"/>
    </row>
    <row r="513" spans="1:17" ht="12.75" customHeight="1">
      <c r="A513" s="56"/>
      <c r="B513" s="56"/>
      <c r="C513" s="56"/>
      <c r="D513" s="56"/>
      <c r="E513" s="56"/>
      <c r="F513" s="11"/>
      <c r="G513" s="57"/>
      <c r="H513" s="56"/>
      <c r="I513" s="56"/>
      <c r="J513" s="56"/>
      <c r="K513" s="56"/>
      <c r="L513" s="56"/>
      <c r="M513" s="56"/>
      <c r="N513" s="56"/>
      <c r="O513" s="56"/>
      <c r="P513" s="56"/>
      <c r="Q513" s="51"/>
    </row>
    <row r="514" spans="1:17" ht="12.75" customHeight="1">
      <c r="A514" s="56"/>
      <c r="B514" s="56"/>
      <c r="C514" s="56"/>
      <c r="D514" s="56"/>
      <c r="E514" s="56"/>
      <c r="F514" s="11"/>
      <c r="G514" s="57"/>
      <c r="H514" s="56"/>
      <c r="I514" s="56"/>
      <c r="J514" s="56"/>
      <c r="K514" s="56"/>
      <c r="L514" s="56"/>
      <c r="M514" s="56"/>
      <c r="N514" s="56"/>
      <c r="O514" s="56"/>
      <c r="P514" s="56"/>
      <c r="Q514" s="51"/>
    </row>
    <row r="515" spans="1:17" ht="12.75" customHeight="1">
      <c r="A515" s="56"/>
      <c r="B515" s="56"/>
      <c r="C515" s="56"/>
      <c r="D515" s="56"/>
      <c r="E515" s="56"/>
      <c r="F515" s="11"/>
      <c r="G515" s="57"/>
      <c r="H515" s="56"/>
      <c r="I515" s="56"/>
      <c r="J515" s="56"/>
      <c r="K515" s="56"/>
      <c r="L515" s="56"/>
      <c r="M515" s="56"/>
      <c r="N515" s="56"/>
      <c r="O515" s="56"/>
      <c r="P515" s="56"/>
      <c r="Q515" s="51"/>
    </row>
    <row r="516" spans="1:17" ht="12.75" customHeight="1">
      <c r="A516" s="56"/>
      <c r="B516" s="56"/>
      <c r="C516" s="56"/>
      <c r="D516" s="56"/>
      <c r="E516" s="56"/>
      <c r="F516" s="11"/>
      <c r="G516" s="57"/>
      <c r="H516" s="56"/>
      <c r="I516" s="56"/>
      <c r="J516" s="56"/>
      <c r="K516" s="56"/>
      <c r="L516" s="56"/>
      <c r="M516" s="56"/>
      <c r="N516" s="56"/>
      <c r="O516" s="56"/>
      <c r="P516" s="56"/>
      <c r="Q516" s="51"/>
    </row>
    <row r="517" spans="1:17" ht="12.75" customHeight="1">
      <c r="A517" s="56"/>
      <c r="B517" s="56"/>
      <c r="C517" s="56"/>
      <c r="D517" s="56"/>
      <c r="E517" s="56"/>
      <c r="F517" s="11"/>
      <c r="G517" s="57"/>
      <c r="H517" s="56"/>
      <c r="I517" s="56"/>
      <c r="J517" s="56"/>
      <c r="K517" s="56"/>
      <c r="L517" s="56"/>
      <c r="M517" s="56"/>
      <c r="N517" s="56"/>
      <c r="O517" s="56"/>
      <c r="P517" s="56"/>
      <c r="Q517" s="51"/>
    </row>
    <row r="518" spans="1:17" ht="12.75" customHeight="1">
      <c r="A518" s="56"/>
      <c r="B518" s="56"/>
      <c r="C518" s="56"/>
      <c r="D518" s="56"/>
      <c r="E518" s="56"/>
      <c r="F518" s="11"/>
      <c r="G518" s="57"/>
      <c r="H518" s="56"/>
      <c r="I518" s="56"/>
      <c r="J518" s="56"/>
      <c r="K518" s="56"/>
      <c r="L518" s="56"/>
      <c r="M518" s="56"/>
      <c r="N518" s="56"/>
      <c r="O518" s="56"/>
      <c r="P518" s="56"/>
      <c r="Q518" s="51"/>
    </row>
    <row r="519" spans="1:17" ht="12.75" customHeight="1">
      <c r="A519" s="56"/>
      <c r="B519" s="56"/>
      <c r="C519" s="56"/>
      <c r="D519" s="56"/>
      <c r="E519" s="56"/>
      <c r="F519" s="11"/>
      <c r="G519" s="57"/>
      <c r="H519" s="56"/>
      <c r="I519" s="56"/>
      <c r="J519" s="56"/>
      <c r="K519" s="56"/>
      <c r="L519" s="56"/>
      <c r="M519" s="56"/>
      <c r="N519" s="56"/>
      <c r="O519" s="56"/>
      <c r="P519" s="56"/>
      <c r="Q519" s="51"/>
    </row>
    <row r="520" spans="1:17" ht="12.75" customHeight="1">
      <c r="A520" s="56"/>
      <c r="B520" s="56"/>
      <c r="C520" s="56"/>
      <c r="D520" s="56"/>
      <c r="E520" s="56"/>
      <c r="F520" s="11"/>
      <c r="G520" s="57"/>
      <c r="H520" s="56"/>
      <c r="I520" s="56"/>
      <c r="J520" s="56"/>
      <c r="K520" s="56"/>
      <c r="L520" s="56"/>
      <c r="M520" s="56"/>
      <c r="N520" s="56"/>
      <c r="O520" s="56"/>
      <c r="P520" s="56"/>
      <c r="Q520" s="51"/>
    </row>
    <row r="521" spans="1:17" ht="12.75" customHeight="1">
      <c r="A521" s="56"/>
      <c r="B521" s="56"/>
      <c r="C521" s="56"/>
      <c r="D521" s="56"/>
      <c r="E521" s="56"/>
      <c r="F521" s="11"/>
      <c r="G521" s="57"/>
      <c r="H521" s="56"/>
      <c r="I521" s="56"/>
      <c r="J521" s="56"/>
      <c r="K521" s="56"/>
      <c r="L521" s="56"/>
      <c r="M521" s="56"/>
      <c r="N521" s="56"/>
      <c r="O521" s="56"/>
      <c r="P521" s="56"/>
      <c r="Q521" s="51"/>
    </row>
    <row r="522" spans="1:17" ht="12.75" customHeight="1">
      <c r="A522" s="56"/>
      <c r="B522" s="56"/>
      <c r="C522" s="56"/>
      <c r="D522" s="56"/>
      <c r="E522" s="56"/>
      <c r="F522" s="11"/>
      <c r="G522" s="57"/>
      <c r="H522" s="56"/>
      <c r="I522" s="56"/>
      <c r="J522" s="56"/>
      <c r="K522" s="56"/>
      <c r="L522" s="56"/>
      <c r="M522" s="56"/>
      <c r="N522" s="56"/>
      <c r="O522" s="56"/>
      <c r="P522" s="56"/>
      <c r="Q522" s="51"/>
    </row>
    <row r="523" spans="1:17" ht="12.75" customHeight="1">
      <c r="A523" s="56"/>
      <c r="B523" s="56"/>
      <c r="C523" s="56"/>
      <c r="D523" s="56"/>
      <c r="E523" s="56"/>
      <c r="F523" s="11"/>
      <c r="G523" s="57"/>
      <c r="H523" s="56"/>
      <c r="I523" s="56"/>
      <c r="J523" s="56"/>
      <c r="K523" s="56"/>
      <c r="L523" s="56"/>
      <c r="M523" s="56"/>
      <c r="N523" s="56"/>
      <c r="O523" s="56"/>
      <c r="P523" s="56"/>
      <c r="Q523" s="51"/>
    </row>
    <row r="524" spans="1:17" ht="12.75" customHeight="1">
      <c r="A524" s="56"/>
      <c r="B524" s="56"/>
      <c r="C524" s="56"/>
      <c r="D524" s="56"/>
      <c r="E524" s="56"/>
      <c r="F524" s="11"/>
      <c r="G524" s="57"/>
      <c r="H524" s="56"/>
      <c r="I524" s="56"/>
      <c r="J524" s="56"/>
      <c r="K524" s="56"/>
      <c r="L524" s="56"/>
      <c r="M524" s="56"/>
      <c r="N524" s="56"/>
      <c r="O524" s="56"/>
      <c r="P524" s="56"/>
      <c r="Q524" s="51"/>
    </row>
    <row r="525" spans="1:17" ht="12.75" customHeight="1">
      <c r="A525" s="56"/>
      <c r="B525" s="56"/>
      <c r="C525" s="56"/>
      <c r="D525" s="56"/>
      <c r="E525" s="56"/>
      <c r="F525" s="11"/>
      <c r="G525" s="57"/>
      <c r="H525" s="56"/>
      <c r="I525" s="56"/>
      <c r="J525" s="56"/>
      <c r="K525" s="56"/>
      <c r="L525" s="56"/>
      <c r="M525" s="56"/>
      <c r="N525" s="56"/>
      <c r="O525" s="56"/>
      <c r="P525" s="56"/>
      <c r="Q525" s="51"/>
    </row>
    <row r="526" spans="1:17" ht="12.75" customHeight="1">
      <c r="A526" s="56"/>
      <c r="B526" s="56"/>
      <c r="C526" s="56"/>
      <c r="D526" s="56"/>
      <c r="E526" s="56"/>
      <c r="F526" s="11"/>
      <c r="G526" s="57"/>
      <c r="H526" s="56"/>
      <c r="I526" s="56"/>
      <c r="J526" s="56"/>
      <c r="K526" s="56"/>
      <c r="L526" s="56"/>
      <c r="M526" s="56"/>
      <c r="N526" s="56"/>
      <c r="O526" s="56"/>
      <c r="P526" s="56"/>
      <c r="Q526" s="51"/>
    </row>
    <row r="527" spans="1:17" ht="12.75" customHeight="1">
      <c r="A527" s="56"/>
      <c r="B527" s="56"/>
      <c r="C527" s="56"/>
      <c r="D527" s="56"/>
      <c r="E527" s="56"/>
      <c r="F527" s="11"/>
      <c r="G527" s="57"/>
      <c r="H527" s="56"/>
      <c r="I527" s="56"/>
      <c r="J527" s="56"/>
      <c r="K527" s="56"/>
      <c r="L527" s="56"/>
      <c r="M527" s="56"/>
      <c r="N527" s="56"/>
      <c r="O527" s="56"/>
      <c r="P527" s="56"/>
      <c r="Q527" s="51"/>
    </row>
    <row r="528" spans="1:17" ht="12.75" customHeight="1">
      <c r="A528" s="56"/>
      <c r="B528" s="56"/>
      <c r="C528" s="56"/>
      <c r="D528" s="56"/>
      <c r="E528" s="56"/>
      <c r="F528" s="11"/>
      <c r="G528" s="57"/>
      <c r="H528" s="56"/>
      <c r="I528" s="56"/>
      <c r="J528" s="56"/>
      <c r="K528" s="56"/>
      <c r="L528" s="56"/>
      <c r="M528" s="56"/>
      <c r="N528" s="56"/>
      <c r="O528" s="56"/>
      <c r="P528" s="56"/>
      <c r="Q528" s="51"/>
    </row>
    <row r="529" spans="1:17" ht="12.75" customHeight="1">
      <c r="A529" s="56"/>
      <c r="B529" s="56"/>
      <c r="C529" s="56"/>
      <c r="D529" s="56"/>
      <c r="E529" s="56"/>
      <c r="F529" s="11"/>
      <c r="G529" s="57"/>
      <c r="H529" s="56"/>
      <c r="I529" s="56"/>
      <c r="J529" s="56"/>
      <c r="K529" s="56"/>
      <c r="L529" s="56"/>
      <c r="M529" s="56"/>
      <c r="N529" s="56"/>
      <c r="O529" s="56"/>
      <c r="P529" s="56"/>
      <c r="Q529" s="51"/>
    </row>
    <row r="530" spans="1:17" ht="12.75" customHeight="1">
      <c r="A530" s="56"/>
      <c r="B530" s="56"/>
      <c r="C530" s="56"/>
      <c r="D530" s="56"/>
      <c r="E530" s="56"/>
      <c r="F530" s="11"/>
      <c r="G530" s="57"/>
      <c r="H530" s="56"/>
      <c r="I530" s="56"/>
      <c r="J530" s="56"/>
      <c r="K530" s="56"/>
      <c r="L530" s="56"/>
      <c r="M530" s="56"/>
      <c r="N530" s="56"/>
      <c r="O530" s="56"/>
      <c r="P530" s="56"/>
      <c r="Q530" s="51"/>
    </row>
    <row r="531" spans="1:17" ht="12.75" customHeight="1">
      <c r="A531" s="56"/>
      <c r="B531" s="56"/>
      <c r="C531" s="56"/>
      <c r="D531" s="56"/>
      <c r="E531" s="56"/>
      <c r="F531" s="11"/>
      <c r="G531" s="57"/>
      <c r="H531" s="56"/>
      <c r="I531" s="56"/>
      <c r="J531" s="56"/>
      <c r="K531" s="56"/>
      <c r="L531" s="56"/>
      <c r="M531" s="56"/>
      <c r="N531" s="56"/>
      <c r="O531" s="56"/>
      <c r="P531" s="56"/>
      <c r="Q531" s="51"/>
    </row>
    <row r="532" spans="1:17" ht="12.75" customHeight="1">
      <c r="A532" s="56"/>
      <c r="B532" s="56"/>
      <c r="C532" s="56"/>
      <c r="D532" s="56"/>
      <c r="E532" s="56"/>
      <c r="F532" s="11"/>
      <c r="G532" s="57"/>
      <c r="H532" s="56"/>
      <c r="I532" s="56"/>
      <c r="J532" s="56"/>
      <c r="K532" s="56"/>
      <c r="L532" s="56"/>
      <c r="M532" s="56"/>
      <c r="N532" s="56"/>
      <c r="O532" s="56"/>
      <c r="P532" s="56"/>
      <c r="Q532" s="51"/>
    </row>
    <row r="533" spans="1:17" ht="12.75" customHeight="1">
      <c r="A533" s="56"/>
      <c r="B533" s="56"/>
      <c r="C533" s="56"/>
      <c r="D533" s="56"/>
      <c r="E533" s="56"/>
      <c r="F533" s="11"/>
      <c r="G533" s="57"/>
      <c r="H533" s="56"/>
      <c r="I533" s="56"/>
      <c r="J533" s="56"/>
      <c r="K533" s="56"/>
      <c r="L533" s="56"/>
      <c r="M533" s="56"/>
      <c r="N533" s="56"/>
      <c r="O533" s="56"/>
      <c r="P533" s="56"/>
      <c r="Q533" s="51"/>
    </row>
    <row r="534" spans="1:17" ht="12.75" customHeight="1">
      <c r="A534" s="56"/>
      <c r="B534" s="56"/>
      <c r="C534" s="56"/>
      <c r="D534" s="56"/>
      <c r="E534" s="56"/>
      <c r="F534" s="11"/>
      <c r="G534" s="57"/>
      <c r="H534" s="56"/>
      <c r="I534" s="56"/>
      <c r="J534" s="56"/>
      <c r="K534" s="56"/>
      <c r="L534" s="56"/>
      <c r="M534" s="56"/>
      <c r="N534" s="56"/>
      <c r="O534" s="56"/>
      <c r="P534" s="56"/>
      <c r="Q534" s="51"/>
    </row>
    <row r="535" spans="1:17" ht="12.75" customHeight="1">
      <c r="A535" s="56"/>
      <c r="B535" s="56"/>
      <c r="C535" s="56"/>
      <c r="D535" s="56"/>
      <c r="E535" s="56"/>
      <c r="F535" s="11"/>
      <c r="G535" s="57"/>
      <c r="H535" s="56"/>
      <c r="I535" s="56"/>
      <c r="J535" s="56"/>
      <c r="K535" s="56"/>
      <c r="L535" s="56"/>
      <c r="M535" s="56"/>
      <c r="N535" s="56"/>
      <c r="O535" s="56"/>
      <c r="P535" s="56"/>
      <c r="Q535" s="51"/>
    </row>
    <row r="536" spans="1:17" ht="12.75" customHeight="1">
      <c r="A536" s="56"/>
      <c r="B536" s="56"/>
      <c r="C536" s="56"/>
      <c r="D536" s="56"/>
      <c r="E536" s="56"/>
      <c r="F536" s="11"/>
      <c r="G536" s="57"/>
      <c r="H536" s="56"/>
      <c r="I536" s="56"/>
      <c r="J536" s="56"/>
      <c r="K536" s="56"/>
      <c r="L536" s="56"/>
      <c r="M536" s="56"/>
      <c r="N536" s="56"/>
      <c r="O536" s="56"/>
      <c r="P536" s="56"/>
      <c r="Q536" s="51"/>
    </row>
    <row r="537" spans="1:17" ht="12.75" customHeight="1">
      <c r="A537" s="56"/>
      <c r="B537" s="56"/>
      <c r="C537" s="56"/>
      <c r="D537" s="56"/>
      <c r="E537" s="56"/>
      <c r="F537" s="11"/>
      <c r="G537" s="57"/>
      <c r="H537" s="56"/>
      <c r="I537" s="56"/>
      <c r="J537" s="56"/>
      <c r="K537" s="56"/>
      <c r="L537" s="56"/>
      <c r="M537" s="56"/>
      <c r="N537" s="56"/>
      <c r="O537" s="56"/>
      <c r="P537" s="56"/>
      <c r="Q537" s="51"/>
    </row>
    <row r="538" spans="1:17" ht="12.75" customHeight="1">
      <c r="A538" s="56"/>
      <c r="B538" s="56"/>
      <c r="C538" s="56"/>
      <c r="D538" s="56"/>
      <c r="E538" s="56"/>
      <c r="F538" s="11"/>
      <c r="G538" s="57"/>
      <c r="H538" s="56"/>
      <c r="I538" s="56"/>
      <c r="J538" s="56"/>
      <c r="K538" s="56"/>
      <c r="L538" s="56"/>
      <c r="M538" s="56"/>
      <c r="N538" s="56"/>
      <c r="O538" s="56"/>
      <c r="P538" s="56"/>
      <c r="Q538" s="51"/>
    </row>
    <row r="539" spans="1:17" ht="12.75" customHeight="1">
      <c r="A539" s="56"/>
      <c r="B539" s="56"/>
      <c r="C539" s="56"/>
      <c r="D539" s="56"/>
      <c r="E539" s="56"/>
      <c r="F539" s="11"/>
      <c r="G539" s="57"/>
      <c r="H539" s="56"/>
      <c r="I539" s="56"/>
      <c r="J539" s="56"/>
      <c r="K539" s="56"/>
      <c r="L539" s="56"/>
      <c r="M539" s="56"/>
      <c r="N539" s="56"/>
      <c r="O539" s="56"/>
      <c r="P539" s="56"/>
      <c r="Q539" s="51"/>
    </row>
    <row r="540" spans="1:17" ht="12.75" customHeight="1">
      <c r="A540" s="56"/>
      <c r="B540" s="56"/>
      <c r="C540" s="56"/>
      <c r="D540" s="56"/>
      <c r="E540" s="56"/>
      <c r="F540" s="11"/>
      <c r="G540" s="57"/>
      <c r="H540" s="56"/>
      <c r="I540" s="56"/>
      <c r="J540" s="56"/>
      <c r="K540" s="56"/>
      <c r="L540" s="56"/>
      <c r="M540" s="56"/>
      <c r="N540" s="56"/>
      <c r="O540" s="56"/>
      <c r="P540" s="56"/>
      <c r="Q540" s="51"/>
    </row>
    <row r="541" spans="1:17" ht="12.75" customHeight="1">
      <c r="A541" s="56"/>
      <c r="B541" s="56"/>
      <c r="C541" s="56"/>
      <c r="D541" s="56"/>
      <c r="E541" s="56"/>
      <c r="F541" s="11"/>
      <c r="G541" s="57"/>
      <c r="H541" s="56"/>
      <c r="I541" s="56"/>
      <c r="J541" s="56"/>
      <c r="K541" s="56"/>
      <c r="L541" s="56"/>
      <c r="M541" s="56"/>
      <c r="N541" s="56"/>
      <c r="O541" s="56"/>
      <c r="P541" s="56"/>
      <c r="Q541" s="51"/>
    </row>
    <row r="542" spans="1:17" ht="12.75" customHeight="1">
      <c r="A542" s="56"/>
      <c r="B542" s="56"/>
      <c r="C542" s="56"/>
      <c r="D542" s="56"/>
      <c r="E542" s="56"/>
      <c r="F542" s="11"/>
      <c r="G542" s="57"/>
      <c r="H542" s="56"/>
      <c r="I542" s="56"/>
      <c r="J542" s="56"/>
      <c r="K542" s="56"/>
      <c r="L542" s="56"/>
      <c r="M542" s="56"/>
      <c r="N542" s="56"/>
      <c r="O542" s="56"/>
      <c r="P542" s="56"/>
      <c r="Q542" s="51"/>
    </row>
    <row r="543" spans="1:17" ht="12.75" customHeight="1">
      <c r="A543" s="56"/>
      <c r="B543" s="56"/>
      <c r="C543" s="56"/>
      <c r="D543" s="56"/>
      <c r="E543" s="56"/>
      <c r="F543" s="11"/>
      <c r="G543" s="57"/>
      <c r="H543" s="56"/>
      <c r="I543" s="56"/>
      <c r="J543" s="56"/>
      <c r="K543" s="56"/>
      <c r="L543" s="56"/>
      <c r="M543" s="56"/>
      <c r="N543" s="56"/>
      <c r="O543" s="56"/>
      <c r="P543" s="56"/>
      <c r="Q543" s="51"/>
    </row>
    <row r="544" spans="1:17" ht="12.75" customHeight="1">
      <c r="A544" s="56"/>
      <c r="B544" s="56"/>
      <c r="C544" s="56"/>
      <c r="D544" s="56"/>
      <c r="E544" s="56"/>
      <c r="F544" s="11"/>
      <c r="G544" s="57"/>
      <c r="H544" s="56"/>
      <c r="I544" s="56"/>
      <c r="J544" s="56"/>
      <c r="K544" s="56"/>
      <c r="L544" s="56"/>
      <c r="M544" s="56"/>
      <c r="N544" s="56"/>
      <c r="O544" s="56"/>
      <c r="P544" s="56"/>
      <c r="Q544" s="51"/>
    </row>
    <row r="545" spans="1:17" ht="12.75" customHeight="1">
      <c r="A545" s="56"/>
      <c r="B545" s="56"/>
      <c r="C545" s="56"/>
      <c r="D545" s="56"/>
      <c r="E545" s="56"/>
      <c r="F545" s="11"/>
      <c r="G545" s="57"/>
      <c r="H545" s="56"/>
      <c r="I545" s="56"/>
      <c r="J545" s="56"/>
      <c r="K545" s="56"/>
      <c r="L545" s="56"/>
      <c r="M545" s="56"/>
      <c r="N545" s="56"/>
      <c r="O545" s="56"/>
      <c r="P545" s="56"/>
      <c r="Q545" s="51"/>
    </row>
    <row r="546" spans="1:17" ht="12.75" customHeight="1">
      <c r="A546" s="56"/>
      <c r="B546" s="56"/>
      <c r="C546" s="56"/>
      <c r="D546" s="56"/>
      <c r="E546" s="56"/>
      <c r="F546" s="11"/>
      <c r="G546" s="57"/>
      <c r="H546" s="56"/>
      <c r="I546" s="56"/>
      <c r="J546" s="56"/>
      <c r="K546" s="56"/>
      <c r="L546" s="56"/>
      <c r="M546" s="56"/>
      <c r="N546" s="56"/>
      <c r="O546" s="56"/>
      <c r="P546" s="56"/>
      <c r="Q546" s="51"/>
    </row>
    <row r="547" spans="1:17" ht="12.75" customHeight="1">
      <c r="A547" s="56"/>
      <c r="B547" s="56"/>
      <c r="C547" s="56"/>
      <c r="D547" s="56"/>
      <c r="E547" s="56"/>
      <c r="F547" s="11"/>
      <c r="G547" s="57"/>
      <c r="H547" s="56"/>
      <c r="I547" s="56"/>
      <c r="J547" s="56"/>
      <c r="K547" s="56"/>
      <c r="L547" s="56"/>
      <c r="M547" s="56"/>
      <c r="N547" s="56"/>
      <c r="O547" s="56"/>
      <c r="P547" s="56"/>
      <c r="Q547" s="51"/>
    </row>
    <row r="548" spans="1:17" ht="12.75" customHeight="1">
      <c r="A548" s="56"/>
      <c r="B548" s="56"/>
      <c r="C548" s="56"/>
      <c r="D548" s="56"/>
      <c r="E548" s="56"/>
      <c r="F548" s="11"/>
      <c r="G548" s="57"/>
      <c r="H548" s="56"/>
      <c r="I548" s="56"/>
      <c r="J548" s="56"/>
      <c r="K548" s="56"/>
      <c r="L548" s="56"/>
      <c r="M548" s="56"/>
      <c r="N548" s="56"/>
      <c r="O548" s="56"/>
      <c r="P548" s="56"/>
      <c r="Q548" s="51"/>
    </row>
    <row r="549" spans="1:17" ht="12.75" customHeight="1">
      <c r="A549" s="56"/>
      <c r="B549" s="56"/>
      <c r="C549" s="56"/>
      <c r="D549" s="56"/>
      <c r="E549" s="56"/>
      <c r="F549" s="11"/>
      <c r="G549" s="57"/>
      <c r="H549" s="56"/>
      <c r="I549" s="56"/>
      <c r="J549" s="56"/>
      <c r="K549" s="56"/>
      <c r="L549" s="56"/>
      <c r="M549" s="56"/>
      <c r="N549" s="56"/>
      <c r="O549" s="56"/>
      <c r="P549" s="56"/>
      <c r="Q549" s="51"/>
    </row>
    <row r="550" spans="1:17" ht="12.75" customHeight="1">
      <c r="A550" s="56"/>
      <c r="B550" s="56"/>
      <c r="C550" s="56"/>
      <c r="D550" s="56"/>
      <c r="E550" s="56"/>
      <c r="F550" s="11"/>
      <c r="G550" s="57"/>
      <c r="H550" s="56"/>
      <c r="I550" s="56"/>
      <c r="J550" s="56"/>
      <c r="K550" s="56"/>
      <c r="L550" s="56"/>
      <c r="M550" s="56"/>
      <c r="N550" s="56"/>
      <c r="O550" s="56"/>
      <c r="P550" s="56"/>
      <c r="Q550" s="51"/>
    </row>
    <row r="551" spans="1:17" ht="12.75" customHeight="1">
      <c r="A551" s="56"/>
      <c r="B551" s="56"/>
      <c r="C551" s="56"/>
      <c r="D551" s="56"/>
      <c r="E551" s="56"/>
      <c r="F551" s="11"/>
      <c r="G551" s="57"/>
      <c r="H551" s="56"/>
      <c r="I551" s="56"/>
      <c r="J551" s="56"/>
      <c r="K551" s="56"/>
      <c r="L551" s="56"/>
      <c r="M551" s="56"/>
      <c r="N551" s="56"/>
      <c r="O551" s="56"/>
      <c r="P551" s="56"/>
      <c r="Q551" s="51"/>
    </row>
    <row r="552" spans="1:17" ht="12.75" customHeight="1">
      <c r="A552" s="56"/>
      <c r="B552" s="56"/>
      <c r="C552" s="56"/>
      <c r="D552" s="56"/>
      <c r="E552" s="56"/>
      <c r="F552" s="11"/>
      <c r="G552" s="57"/>
      <c r="H552" s="56"/>
      <c r="I552" s="56"/>
      <c r="J552" s="56"/>
      <c r="K552" s="56"/>
      <c r="L552" s="56"/>
      <c r="M552" s="56"/>
      <c r="N552" s="56"/>
      <c r="O552" s="56"/>
      <c r="P552" s="56"/>
      <c r="Q552" s="51"/>
    </row>
    <row r="553" spans="1:17" ht="12.75" customHeight="1">
      <c r="A553" s="56"/>
      <c r="B553" s="56"/>
      <c r="C553" s="56"/>
      <c r="D553" s="56"/>
      <c r="E553" s="56"/>
      <c r="F553" s="11"/>
      <c r="G553" s="57"/>
      <c r="H553" s="56"/>
      <c r="I553" s="56"/>
      <c r="J553" s="56"/>
      <c r="K553" s="56"/>
      <c r="L553" s="56"/>
      <c r="M553" s="56"/>
      <c r="N553" s="56"/>
      <c r="O553" s="56"/>
      <c r="P553" s="56"/>
      <c r="Q553" s="51"/>
    </row>
    <row r="554" spans="1:17" ht="12.75" customHeight="1">
      <c r="A554" s="56"/>
      <c r="B554" s="56"/>
      <c r="C554" s="56"/>
      <c r="D554" s="56"/>
      <c r="E554" s="56"/>
      <c r="F554" s="11"/>
      <c r="G554" s="57"/>
      <c r="H554" s="56"/>
      <c r="I554" s="56"/>
      <c r="J554" s="56"/>
      <c r="K554" s="56"/>
      <c r="L554" s="56"/>
      <c r="M554" s="56"/>
      <c r="N554" s="56"/>
      <c r="O554" s="56"/>
      <c r="P554" s="56"/>
      <c r="Q554" s="51"/>
    </row>
    <row r="555" spans="1:17" ht="12.75" customHeight="1">
      <c r="A555" s="56"/>
      <c r="B555" s="56"/>
      <c r="C555" s="56"/>
      <c r="D555" s="56"/>
      <c r="E555" s="56"/>
      <c r="F555" s="11"/>
      <c r="G555" s="57"/>
      <c r="H555" s="56"/>
      <c r="I555" s="56"/>
      <c r="J555" s="56"/>
      <c r="K555" s="56"/>
      <c r="L555" s="56"/>
      <c r="M555" s="56"/>
      <c r="N555" s="56"/>
      <c r="O555" s="56"/>
      <c r="P555" s="56"/>
      <c r="Q555" s="51"/>
    </row>
    <row r="556" spans="1:17" ht="12.75" customHeight="1">
      <c r="A556" s="56"/>
      <c r="B556" s="56"/>
      <c r="C556" s="56"/>
      <c r="D556" s="56"/>
      <c r="E556" s="56"/>
      <c r="F556" s="11"/>
      <c r="G556" s="57"/>
      <c r="H556" s="56"/>
      <c r="I556" s="56"/>
      <c r="J556" s="56"/>
      <c r="K556" s="56"/>
      <c r="L556" s="56"/>
      <c r="M556" s="56"/>
      <c r="N556" s="56"/>
      <c r="O556" s="56"/>
      <c r="P556" s="56"/>
      <c r="Q556" s="51"/>
    </row>
    <row r="557" spans="1:17" ht="12.75" customHeight="1">
      <c r="A557" s="56"/>
      <c r="B557" s="56"/>
      <c r="C557" s="56"/>
      <c r="D557" s="56"/>
      <c r="E557" s="56"/>
      <c r="F557" s="11"/>
      <c r="G557" s="57"/>
      <c r="H557" s="56"/>
      <c r="I557" s="56"/>
      <c r="J557" s="56"/>
      <c r="K557" s="56"/>
      <c r="L557" s="56"/>
      <c r="M557" s="56"/>
      <c r="N557" s="56"/>
      <c r="O557" s="56"/>
      <c r="P557" s="56"/>
      <c r="Q557" s="51"/>
    </row>
    <row r="558" spans="1:17" ht="12.75" customHeight="1">
      <c r="A558" s="56"/>
      <c r="B558" s="56"/>
      <c r="C558" s="56"/>
      <c r="D558" s="56"/>
      <c r="E558" s="56"/>
      <c r="F558" s="11"/>
      <c r="G558" s="57"/>
      <c r="H558" s="56"/>
      <c r="I558" s="56"/>
      <c r="J558" s="56"/>
      <c r="K558" s="56"/>
      <c r="L558" s="56"/>
      <c r="M558" s="56"/>
      <c r="N558" s="56"/>
      <c r="O558" s="56"/>
      <c r="P558" s="56"/>
      <c r="Q558" s="51"/>
    </row>
    <row r="559" spans="1:17" ht="12.75" customHeight="1">
      <c r="A559" s="56"/>
      <c r="B559" s="56"/>
      <c r="C559" s="56"/>
      <c r="D559" s="56"/>
      <c r="E559" s="56"/>
      <c r="F559" s="11"/>
      <c r="G559" s="57"/>
      <c r="H559" s="56"/>
      <c r="I559" s="56"/>
      <c r="J559" s="56"/>
      <c r="K559" s="56"/>
      <c r="L559" s="56"/>
      <c r="M559" s="56"/>
      <c r="N559" s="56"/>
      <c r="O559" s="56"/>
      <c r="P559" s="56"/>
      <c r="Q559" s="51"/>
    </row>
    <row r="560" spans="1:17" ht="12.75" customHeight="1">
      <c r="A560" s="56"/>
      <c r="B560" s="56"/>
      <c r="C560" s="56"/>
      <c r="D560" s="56"/>
      <c r="E560" s="56"/>
      <c r="F560" s="11"/>
      <c r="G560" s="57"/>
      <c r="H560" s="56"/>
      <c r="I560" s="56"/>
      <c r="J560" s="56"/>
      <c r="K560" s="56"/>
      <c r="L560" s="56"/>
      <c r="M560" s="56"/>
      <c r="N560" s="56"/>
      <c r="O560" s="56"/>
      <c r="P560" s="56"/>
      <c r="Q560" s="51"/>
    </row>
    <row r="561" spans="1:17" ht="12.75" customHeight="1">
      <c r="A561" s="56"/>
      <c r="B561" s="56"/>
      <c r="C561" s="56"/>
      <c r="D561" s="56"/>
      <c r="E561" s="56"/>
      <c r="F561" s="11"/>
      <c r="G561" s="57"/>
      <c r="H561" s="56"/>
      <c r="I561" s="56"/>
      <c r="J561" s="56"/>
      <c r="K561" s="56"/>
      <c r="L561" s="56"/>
      <c r="M561" s="56"/>
      <c r="N561" s="56"/>
      <c r="O561" s="56"/>
      <c r="P561" s="56"/>
      <c r="Q561" s="51"/>
    </row>
    <row r="562" spans="1:17" ht="12.75" customHeight="1">
      <c r="A562" s="56"/>
      <c r="B562" s="56"/>
      <c r="C562" s="56"/>
      <c r="D562" s="56"/>
      <c r="E562" s="56"/>
      <c r="F562" s="11"/>
      <c r="G562" s="57"/>
      <c r="H562" s="56"/>
      <c r="I562" s="56"/>
      <c r="J562" s="56"/>
      <c r="K562" s="56"/>
      <c r="L562" s="56"/>
      <c r="M562" s="56"/>
      <c r="N562" s="56"/>
      <c r="O562" s="56"/>
      <c r="P562" s="56"/>
      <c r="Q562" s="51"/>
    </row>
    <row r="563" spans="1:17" ht="12.75" customHeight="1">
      <c r="A563" s="56"/>
      <c r="B563" s="56"/>
      <c r="C563" s="56"/>
      <c r="D563" s="56"/>
      <c r="E563" s="56"/>
      <c r="F563" s="11"/>
      <c r="G563" s="57"/>
      <c r="H563" s="56"/>
      <c r="I563" s="56"/>
      <c r="J563" s="56"/>
      <c r="K563" s="56"/>
      <c r="L563" s="56"/>
      <c r="M563" s="56"/>
      <c r="N563" s="56"/>
      <c r="O563" s="56"/>
      <c r="P563" s="56"/>
      <c r="Q563" s="51"/>
    </row>
    <row r="564" spans="1:17" ht="12.75" customHeight="1">
      <c r="A564" s="56"/>
      <c r="B564" s="56"/>
      <c r="C564" s="56"/>
      <c r="D564" s="56"/>
      <c r="E564" s="56"/>
      <c r="F564" s="11"/>
      <c r="G564" s="57"/>
      <c r="H564" s="56"/>
      <c r="I564" s="56"/>
      <c r="J564" s="56"/>
      <c r="K564" s="56"/>
      <c r="L564" s="56"/>
      <c r="M564" s="56"/>
      <c r="N564" s="56"/>
      <c r="O564" s="56"/>
      <c r="P564" s="56"/>
      <c r="Q564" s="51"/>
    </row>
    <row r="565" spans="1:17" ht="12.75" customHeight="1">
      <c r="A565" s="56"/>
      <c r="B565" s="56"/>
      <c r="C565" s="56"/>
      <c r="D565" s="56"/>
      <c r="E565" s="56"/>
      <c r="F565" s="11"/>
      <c r="G565" s="57"/>
      <c r="H565" s="56"/>
      <c r="I565" s="56"/>
      <c r="J565" s="56"/>
      <c r="K565" s="56"/>
      <c r="L565" s="56"/>
      <c r="M565" s="56"/>
      <c r="N565" s="56"/>
      <c r="O565" s="56"/>
      <c r="P565" s="56"/>
      <c r="Q565" s="51"/>
    </row>
    <row r="566" spans="1:17" ht="12.75" customHeight="1">
      <c r="A566" s="56"/>
      <c r="B566" s="56"/>
      <c r="C566" s="56"/>
      <c r="D566" s="56"/>
      <c r="E566" s="56"/>
      <c r="F566" s="11"/>
      <c r="G566" s="57"/>
      <c r="H566" s="56"/>
      <c r="I566" s="56"/>
      <c r="J566" s="56"/>
      <c r="K566" s="56"/>
      <c r="L566" s="56"/>
      <c r="M566" s="56"/>
      <c r="N566" s="56"/>
      <c r="O566" s="56"/>
      <c r="P566" s="56"/>
      <c r="Q566" s="51"/>
    </row>
    <row r="567" spans="1:17" ht="12.75" customHeight="1">
      <c r="A567" s="56"/>
      <c r="B567" s="56"/>
      <c r="C567" s="56"/>
      <c r="D567" s="56"/>
      <c r="E567" s="56"/>
      <c r="F567" s="11"/>
      <c r="G567" s="57"/>
      <c r="H567" s="56"/>
      <c r="I567" s="56"/>
      <c r="J567" s="56"/>
      <c r="K567" s="56"/>
      <c r="L567" s="56"/>
      <c r="M567" s="56"/>
      <c r="N567" s="56"/>
      <c r="O567" s="56"/>
      <c r="P567" s="56"/>
      <c r="Q567" s="51"/>
    </row>
    <row r="568" spans="1:17" ht="12.75" customHeight="1">
      <c r="A568" s="56"/>
      <c r="B568" s="56"/>
      <c r="C568" s="56"/>
      <c r="D568" s="56"/>
      <c r="E568" s="56"/>
      <c r="F568" s="11"/>
      <c r="G568" s="57"/>
      <c r="H568" s="56"/>
      <c r="I568" s="56"/>
      <c r="J568" s="56"/>
      <c r="K568" s="56"/>
      <c r="L568" s="56"/>
      <c r="M568" s="56"/>
      <c r="N568" s="56"/>
      <c r="O568" s="56"/>
      <c r="P568" s="56"/>
      <c r="Q568" s="51"/>
    </row>
    <row r="569" spans="1:17" ht="12.75" customHeight="1">
      <c r="A569" s="56"/>
      <c r="B569" s="56"/>
      <c r="C569" s="56"/>
      <c r="D569" s="56"/>
      <c r="E569" s="56"/>
      <c r="F569" s="11"/>
      <c r="G569" s="57"/>
      <c r="H569" s="56"/>
      <c r="I569" s="56"/>
      <c r="J569" s="56"/>
      <c r="K569" s="56"/>
      <c r="L569" s="56"/>
      <c r="M569" s="56"/>
      <c r="N569" s="56"/>
      <c r="O569" s="56"/>
      <c r="P569" s="56"/>
      <c r="Q569" s="51"/>
    </row>
    <row r="570" spans="1:17" ht="12.75" customHeight="1">
      <c r="A570" s="56"/>
      <c r="B570" s="56"/>
      <c r="C570" s="56"/>
      <c r="D570" s="56"/>
      <c r="E570" s="56"/>
      <c r="F570" s="11"/>
      <c r="G570" s="57"/>
      <c r="H570" s="56"/>
      <c r="I570" s="56"/>
      <c r="J570" s="56"/>
      <c r="K570" s="56"/>
      <c r="L570" s="56"/>
      <c r="M570" s="56"/>
      <c r="N570" s="56"/>
      <c r="O570" s="56"/>
      <c r="P570" s="56"/>
      <c r="Q570" s="51"/>
    </row>
    <row r="571" spans="1:17" ht="12.75" customHeight="1">
      <c r="A571" s="56"/>
      <c r="B571" s="56"/>
      <c r="C571" s="56"/>
      <c r="D571" s="56"/>
      <c r="E571" s="56"/>
      <c r="F571" s="11"/>
      <c r="G571" s="57"/>
      <c r="H571" s="56"/>
      <c r="I571" s="56"/>
      <c r="J571" s="56"/>
      <c r="K571" s="56"/>
      <c r="L571" s="56"/>
      <c r="M571" s="56"/>
      <c r="N571" s="56"/>
      <c r="O571" s="56"/>
      <c r="P571" s="56"/>
      <c r="Q571" s="51"/>
    </row>
    <row r="572" spans="1:17" ht="12.75" customHeight="1">
      <c r="A572" s="56"/>
      <c r="B572" s="56"/>
      <c r="C572" s="56"/>
      <c r="D572" s="56"/>
      <c r="E572" s="56"/>
      <c r="F572" s="11"/>
      <c r="G572" s="57"/>
      <c r="H572" s="56"/>
      <c r="I572" s="56"/>
      <c r="J572" s="56"/>
      <c r="K572" s="56"/>
      <c r="L572" s="56"/>
      <c r="M572" s="56"/>
      <c r="N572" s="56"/>
      <c r="O572" s="56"/>
      <c r="P572" s="56"/>
      <c r="Q572" s="51"/>
    </row>
    <row r="573" spans="1:17" ht="12.75" customHeight="1">
      <c r="A573" s="56"/>
      <c r="B573" s="56"/>
      <c r="C573" s="56"/>
      <c r="D573" s="56"/>
      <c r="E573" s="56"/>
      <c r="F573" s="11"/>
      <c r="G573" s="57"/>
      <c r="H573" s="56"/>
      <c r="I573" s="56"/>
      <c r="J573" s="56"/>
      <c r="K573" s="56"/>
      <c r="L573" s="56"/>
      <c r="M573" s="56"/>
      <c r="N573" s="56"/>
      <c r="O573" s="56"/>
      <c r="P573" s="56"/>
      <c r="Q573" s="51"/>
    </row>
    <row r="574" spans="1:17" ht="12.75" customHeight="1">
      <c r="A574" s="56"/>
      <c r="B574" s="56"/>
      <c r="C574" s="56"/>
      <c r="D574" s="56"/>
      <c r="E574" s="56"/>
      <c r="F574" s="11"/>
      <c r="G574" s="57"/>
      <c r="H574" s="56"/>
      <c r="I574" s="56"/>
      <c r="J574" s="56"/>
      <c r="K574" s="56"/>
      <c r="L574" s="56"/>
      <c r="M574" s="56"/>
      <c r="N574" s="56"/>
      <c r="O574" s="56"/>
      <c r="P574" s="56"/>
      <c r="Q574" s="51"/>
    </row>
    <row r="575" spans="1:17" ht="12.75" customHeight="1">
      <c r="A575" s="56"/>
      <c r="B575" s="56"/>
      <c r="C575" s="56"/>
      <c r="D575" s="56"/>
      <c r="E575" s="56"/>
      <c r="F575" s="11"/>
      <c r="G575" s="57"/>
      <c r="H575" s="56"/>
      <c r="I575" s="56"/>
      <c r="J575" s="56"/>
      <c r="K575" s="56"/>
      <c r="L575" s="56"/>
      <c r="M575" s="56"/>
      <c r="N575" s="56"/>
      <c r="O575" s="56"/>
      <c r="P575" s="56"/>
      <c r="Q575" s="51"/>
    </row>
    <row r="576" spans="1:17" ht="12.75" customHeight="1">
      <c r="A576" s="56"/>
      <c r="B576" s="56"/>
      <c r="C576" s="56"/>
      <c r="D576" s="56"/>
      <c r="E576" s="56"/>
      <c r="F576" s="11"/>
      <c r="G576" s="57"/>
      <c r="H576" s="56"/>
      <c r="I576" s="56"/>
      <c r="J576" s="56"/>
      <c r="K576" s="56"/>
      <c r="L576" s="56"/>
      <c r="M576" s="56"/>
      <c r="N576" s="56"/>
      <c r="O576" s="56"/>
      <c r="P576" s="56"/>
      <c r="Q576" s="51"/>
    </row>
    <row r="577" spans="1:17" ht="12.75" customHeight="1">
      <c r="A577" s="56"/>
      <c r="B577" s="56"/>
      <c r="C577" s="56"/>
      <c r="D577" s="56"/>
      <c r="E577" s="56"/>
      <c r="F577" s="11"/>
      <c r="G577" s="57"/>
      <c r="H577" s="56"/>
      <c r="I577" s="56"/>
      <c r="J577" s="56"/>
      <c r="K577" s="56"/>
      <c r="L577" s="56"/>
      <c r="M577" s="56"/>
      <c r="N577" s="56"/>
      <c r="O577" s="56"/>
      <c r="P577" s="56"/>
      <c r="Q577" s="51"/>
    </row>
    <row r="578" spans="1:17" ht="12.75" customHeight="1">
      <c r="A578" s="56"/>
      <c r="B578" s="56"/>
      <c r="C578" s="56"/>
      <c r="D578" s="56"/>
      <c r="E578" s="56"/>
      <c r="F578" s="11"/>
      <c r="G578" s="57"/>
      <c r="H578" s="56"/>
      <c r="I578" s="56"/>
      <c r="J578" s="56"/>
      <c r="K578" s="56"/>
      <c r="L578" s="56"/>
      <c r="M578" s="56"/>
      <c r="N578" s="56"/>
      <c r="O578" s="56"/>
      <c r="P578" s="56"/>
      <c r="Q578" s="51"/>
    </row>
    <row r="579" spans="1:17" ht="12.75" customHeight="1">
      <c r="A579" s="56"/>
      <c r="B579" s="56"/>
      <c r="C579" s="56"/>
      <c r="D579" s="56"/>
      <c r="E579" s="56"/>
      <c r="F579" s="11"/>
      <c r="G579" s="57"/>
      <c r="H579" s="56"/>
      <c r="I579" s="56"/>
      <c r="J579" s="56"/>
      <c r="K579" s="56"/>
      <c r="L579" s="56"/>
      <c r="M579" s="56"/>
      <c r="N579" s="56"/>
      <c r="O579" s="56"/>
      <c r="P579" s="56"/>
      <c r="Q579" s="51"/>
    </row>
    <row r="580" spans="1:17" ht="12.75" customHeight="1">
      <c r="A580" s="56"/>
      <c r="B580" s="56"/>
      <c r="C580" s="56"/>
      <c r="D580" s="56"/>
      <c r="E580" s="56"/>
      <c r="F580" s="11"/>
      <c r="G580" s="57"/>
      <c r="H580" s="56"/>
      <c r="I580" s="56"/>
      <c r="J580" s="56"/>
      <c r="K580" s="56"/>
      <c r="L580" s="56"/>
      <c r="M580" s="56"/>
      <c r="N580" s="56"/>
      <c r="O580" s="56"/>
      <c r="P580" s="56"/>
      <c r="Q580" s="51"/>
    </row>
    <row r="581" spans="1:17" ht="12.75" customHeight="1">
      <c r="A581" s="56"/>
      <c r="B581" s="56"/>
      <c r="C581" s="56"/>
      <c r="D581" s="56"/>
      <c r="E581" s="56"/>
      <c r="F581" s="11"/>
      <c r="G581" s="57"/>
      <c r="H581" s="56"/>
      <c r="I581" s="56"/>
      <c r="J581" s="56"/>
      <c r="K581" s="56"/>
      <c r="L581" s="56"/>
      <c r="M581" s="56"/>
      <c r="N581" s="56"/>
      <c r="O581" s="56"/>
      <c r="P581" s="56"/>
      <c r="Q581" s="51"/>
    </row>
    <row r="582" spans="1:17" ht="12.75" customHeight="1">
      <c r="A582" s="56"/>
      <c r="B582" s="56"/>
      <c r="C582" s="56"/>
      <c r="D582" s="56"/>
      <c r="E582" s="56"/>
      <c r="F582" s="11"/>
      <c r="G582" s="57"/>
      <c r="H582" s="56"/>
      <c r="I582" s="56"/>
      <c r="J582" s="56"/>
      <c r="K582" s="56"/>
      <c r="L582" s="56"/>
      <c r="M582" s="56"/>
      <c r="N582" s="56"/>
      <c r="O582" s="56"/>
      <c r="P582" s="56"/>
      <c r="Q582" s="51"/>
    </row>
    <row r="583" spans="1:17" ht="12.75" customHeight="1">
      <c r="A583" s="56"/>
      <c r="B583" s="56"/>
      <c r="C583" s="56"/>
      <c r="D583" s="56"/>
      <c r="E583" s="56"/>
      <c r="F583" s="11"/>
      <c r="G583" s="57"/>
      <c r="H583" s="56"/>
      <c r="I583" s="56"/>
      <c r="J583" s="56"/>
      <c r="K583" s="56"/>
      <c r="L583" s="56"/>
      <c r="M583" s="56"/>
      <c r="N583" s="56"/>
      <c r="O583" s="56"/>
      <c r="P583" s="56"/>
      <c r="Q583" s="51"/>
    </row>
    <row r="584" spans="1:17" ht="12.75" customHeight="1">
      <c r="A584" s="56"/>
      <c r="B584" s="56"/>
      <c r="C584" s="56"/>
      <c r="D584" s="56"/>
      <c r="E584" s="56"/>
      <c r="F584" s="11"/>
      <c r="G584" s="57"/>
      <c r="H584" s="56"/>
      <c r="I584" s="56"/>
      <c r="J584" s="56"/>
      <c r="K584" s="56"/>
      <c r="L584" s="56"/>
      <c r="M584" s="56"/>
      <c r="N584" s="56"/>
      <c r="O584" s="56"/>
      <c r="P584" s="56"/>
      <c r="Q584" s="51"/>
    </row>
    <row r="585" spans="1:17" ht="12.75" customHeight="1">
      <c r="A585" s="56"/>
      <c r="B585" s="56"/>
      <c r="C585" s="56"/>
      <c r="D585" s="56"/>
      <c r="E585" s="56"/>
      <c r="F585" s="11"/>
      <c r="G585" s="57"/>
      <c r="H585" s="56"/>
      <c r="I585" s="56"/>
      <c r="J585" s="56"/>
      <c r="K585" s="56"/>
      <c r="L585" s="56"/>
      <c r="M585" s="56"/>
      <c r="N585" s="56"/>
      <c r="O585" s="56"/>
      <c r="P585" s="56"/>
      <c r="Q585" s="51"/>
    </row>
    <row r="586" spans="1:17" ht="12.75" customHeight="1">
      <c r="A586" s="56"/>
      <c r="B586" s="56"/>
      <c r="C586" s="56"/>
      <c r="D586" s="56"/>
      <c r="E586" s="56"/>
      <c r="F586" s="11"/>
      <c r="G586" s="57"/>
      <c r="H586" s="56"/>
      <c r="I586" s="56"/>
      <c r="J586" s="56"/>
      <c r="K586" s="56"/>
      <c r="L586" s="56"/>
      <c r="M586" s="56"/>
      <c r="N586" s="56"/>
      <c r="O586" s="56"/>
      <c r="P586" s="56"/>
      <c r="Q586" s="51"/>
    </row>
    <row r="587" spans="1:17" ht="12.75" customHeight="1">
      <c r="A587" s="56"/>
      <c r="B587" s="56"/>
      <c r="C587" s="56"/>
      <c r="D587" s="56"/>
      <c r="E587" s="56"/>
      <c r="F587" s="11"/>
      <c r="G587" s="57"/>
      <c r="H587" s="56"/>
      <c r="I587" s="56"/>
      <c r="J587" s="56"/>
      <c r="K587" s="56"/>
      <c r="L587" s="56"/>
      <c r="M587" s="56"/>
      <c r="N587" s="56"/>
      <c r="O587" s="56"/>
      <c r="P587" s="56"/>
      <c r="Q587" s="51"/>
    </row>
    <row r="588" spans="1:17" ht="12.75" customHeight="1">
      <c r="A588" s="56"/>
      <c r="B588" s="56"/>
      <c r="C588" s="56"/>
      <c r="D588" s="56"/>
      <c r="E588" s="56"/>
      <c r="F588" s="11"/>
      <c r="G588" s="57"/>
      <c r="H588" s="56"/>
      <c r="I588" s="56"/>
      <c r="J588" s="56"/>
      <c r="K588" s="56"/>
      <c r="L588" s="56"/>
      <c r="M588" s="56"/>
      <c r="N588" s="56"/>
      <c r="O588" s="56"/>
      <c r="P588" s="56"/>
      <c r="Q588" s="51"/>
    </row>
    <row r="589" spans="1:17" ht="12.75" customHeight="1">
      <c r="A589" s="56"/>
      <c r="B589" s="56"/>
      <c r="C589" s="56"/>
      <c r="D589" s="56"/>
      <c r="E589" s="56"/>
      <c r="F589" s="11"/>
      <c r="G589" s="57"/>
      <c r="H589" s="56"/>
      <c r="I589" s="56"/>
      <c r="J589" s="56"/>
      <c r="K589" s="56"/>
      <c r="L589" s="56"/>
      <c r="M589" s="56"/>
      <c r="N589" s="56"/>
      <c r="O589" s="56"/>
      <c r="P589" s="56"/>
      <c r="Q589" s="51"/>
    </row>
    <row r="590" spans="1:17" ht="12.75" customHeight="1">
      <c r="A590" s="56"/>
      <c r="B590" s="56"/>
      <c r="C590" s="56"/>
      <c r="D590" s="56"/>
      <c r="E590" s="56"/>
      <c r="F590" s="11"/>
      <c r="G590" s="57"/>
      <c r="H590" s="56"/>
      <c r="I590" s="56"/>
      <c r="J590" s="56"/>
      <c r="K590" s="56"/>
      <c r="L590" s="56"/>
      <c r="M590" s="56"/>
      <c r="N590" s="56"/>
      <c r="O590" s="56"/>
      <c r="P590" s="56"/>
      <c r="Q590" s="51"/>
    </row>
    <row r="591" spans="1:17" ht="12.75" customHeight="1">
      <c r="A591" s="56"/>
      <c r="B591" s="56"/>
      <c r="C591" s="56"/>
      <c r="D591" s="56"/>
      <c r="E591" s="56"/>
      <c r="F591" s="11"/>
      <c r="G591" s="57"/>
      <c r="H591" s="56"/>
      <c r="I591" s="56"/>
      <c r="J591" s="56"/>
      <c r="K591" s="56"/>
      <c r="L591" s="56"/>
      <c r="M591" s="56"/>
      <c r="N591" s="56"/>
      <c r="O591" s="56"/>
      <c r="P591" s="56"/>
      <c r="Q591" s="51"/>
    </row>
    <row r="592" spans="1:17" ht="12.75" customHeight="1">
      <c r="A592" s="56"/>
      <c r="B592" s="56"/>
      <c r="C592" s="56"/>
      <c r="D592" s="56"/>
      <c r="E592" s="56"/>
      <c r="F592" s="11"/>
      <c r="G592" s="57"/>
      <c r="H592" s="56"/>
      <c r="I592" s="56"/>
      <c r="J592" s="56"/>
      <c r="K592" s="56"/>
      <c r="L592" s="56"/>
      <c r="M592" s="56"/>
      <c r="N592" s="56"/>
      <c r="O592" s="56"/>
      <c r="P592" s="56"/>
      <c r="Q592" s="51"/>
    </row>
    <row r="593" spans="1:17" ht="12.75" customHeight="1">
      <c r="A593" s="56"/>
      <c r="B593" s="56"/>
      <c r="C593" s="56"/>
      <c r="D593" s="56"/>
      <c r="E593" s="56"/>
      <c r="F593" s="11"/>
      <c r="G593" s="57"/>
      <c r="H593" s="56"/>
      <c r="I593" s="56"/>
      <c r="J593" s="56"/>
      <c r="K593" s="56"/>
      <c r="L593" s="56"/>
      <c r="M593" s="56"/>
      <c r="N593" s="56"/>
      <c r="O593" s="56"/>
      <c r="P593" s="56"/>
      <c r="Q593" s="51"/>
    </row>
    <row r="594" spans="1:17" ht="12.75" customHeight="1">
      <c r="A594" s="56"/>
      <c r="B594" s="56"/>
      <c r="C594" s="56"/>
      <c r="D594" s="56"/>
      <c r="E594" s="56"/>
      <c r="F594" s="11"/>
      <c r="G594" s="57"/>
      <c r="H594" s="56"/>
      <c r="I594" s="56"/>
      <c r="J594" s="56"/>
      <c r="K594" s="56"/>
      <c r="L594" s="56"/>
      <c r="M594" s="56"/>
      <c r="N594" s="56"/>
      <c r="O594" s="56"/>
      <c r="P594" s="56"/>
      <c r="Q594" s="51"/>
    </row>
    <row r="595" spans="1:17" ht="12.75" customHeight="1">
      <c r="A595" s="56"/>
      <c r="B595" s="56"/>
      <c r="C595" s="56"/>
      <c r="D595" s="56"/>
      <c r="E595" s="56"/>
      <c r="F595" s="11"/>
      <c r="G595" s="57"/>
      <c r="H595" s="56"/>
      <c r="I595" s="56"/>
      <c r="J595" s="56"/>
      <c r="K595" s="56"/>
      <c r="L595" s="56"/>
      <c r="M595" s="56"/>
      <c r="N595" s="56"/>
      <c r="O595" s="56"/>
      <c r="P595" s="56"/>
      <c r="Q595" s="51"/>
    </row>
    <row r="596" spans="1:17" ht="12.75" customHeight="1">
      <c r="A596" s="56"/>
      <c r="B596" s="56"/>
      <c r="C596" s="56"/>
      <c r="D596" s="56"/>
      <c r="E596" s="56"/>
      <c r="F596" s="11"/>
      <c r="G596" s="57"/>
      <c r="H596" s="56"/>
      <c r="I596" s="56"/>
      <c r="J596" s="56"/>
      <c r="K596" s="56"/>
      <c r="L596" s="56"/>
      <c r="M596" s="56"/>
      <c r="N596" s="56"/>
      <c r="O596" s="56"/>
      <c r="P596" s="56"/>
      <c r="Q596" s="51"/>
    </row>
    <row r="597" spans="1:17" ht="12.75" customHeight="1">
      <c r="A597" s="56"/>
      <c r="B597" s="56"/>
      <c r="C597" s="56"/>
      <c r="D597" s="56"/>
      <c r="E597" s="56"/>
      <c r="F597" s="11"/>
      <c r="G597" s="57"/>
      <c r="H597" s="56"/>
      <c r="I597" s="56"/>
      <c r="J597" s="56"/>
      <c r="K597" s="56"/>
      <c r="L597" s="56"/>
      <c r="M597" s="56"/>
      <c r="N597" s="56"/>
      <c r="O597" s="56"/>
      <c r="P597" s="56"/>
      <c r="Q597" s="51"/>
    </row>
    <row r="598" spans="1:17" ht="12.75" customHeight="1">
      <c r="A598" s="56"/>
      <c r="B598" s="56"/>
      <c r="C598" s="56"/>
      <c r="D598" s="56"/>
      <c r="E598" s="56"/>
      <c r="F598" s="11"/>
      <c r="G598" s="57"/>
      <c r="H598" s="56"/>
      <c r="I598" s="56"/>
      <c r="J598" s="56"/>
      <c r="K598" s="56"/>
      <c r="L598" s="56"/>
      <c r="M598" s="56"/>
      <c r="N598" s="56"/>
      <c r="O598" s="56"/>
      <c r="P598" s="56"/>
      <c r="Q598" s="51"/>
    </row>
    <row r="599" spans="1:17" ht="12.75" customHeight="1">
      <c r="A599" s="56"/>
      <c r="B599" s="56"/>
      <c r="C599" s="56"/>
      <c r="D599" s="56"/>
      <c r="E599" s="56"/>
      <c r="F599" s="11"/>
      <c r="G599" s="57"/>
      <c r="H599" s="56"/>
      <c r="I599" s="56"/>
      <c r="J599" s="56"/>
      <c r="K599" s="56"/>
      <c r="L599" s="56"/>
      <c r="M599" s="56"/>
      <c r="N599" s="56"/>
      <c r="O599" s="56"/>
      <c r="P599" s="56"/>
      <c r="Q599" s="51"/>
    </row>
    <row r="600" spans="1:17" ht="12.75" customHeight="1">
      <c r="A600" s="56"/>
      <c r="B600" s="56"/>
      <c r="C600" s="56"/>
      <c r="D600" s="56"/>
      <c r="E600" s="56"/>
      <c r="F600" s="11"/>
      <c r="G600" s="57"/>
      <c r="H600" s="56"/>
      <c r="I600" s="56"/>
      <c r="J600" s="56"/>
      <c r="K600" s="56"/>
      <c r="L600" s="56"/>
      <c r="M600" s="56"/>
      <c r="N600" s="56"/>
      <c r="O600" s="56"/>
      <c r="P600" s="56"/>
      <c r="Q600" s="51"/>
    </row>
    <row r="601" spans="1:17" ht="12.75" customHeight="1">
      <c r="A601" s="56"/>
      <c r="B601" s="56"/>
      <c r="C601" s="56"/>
      <c r="D601" s="56"/>
      <c r="E601" s="56"/>
      <c r="F601" s="11"/>
      <c r="G601" s="57"/>
      <c r="H601" s="56"/>
      <c r="I601" s="56"/>
      <c r="J601" s="56"/>
      <c r="K601" s="56"/>
      <c r="L601" s="56"/>
      <c r="M601" s="56"/>
      <c r="N601" s="56"/>
      <c r="O601" s="56"/>
      <c r="P601" s="56"/>
      <c r="Q601" s="51"/>
    </row>
    <row r="602" spans="1:17" ht="12.75" customHeight="1">
      <c r="A602" s="56"/>
      <c r="B602" s="56"/>
      <c r="C602" s="56"/>
      <c r="D602" s="56"/>
      <c r="E602" s="56"/>
      <c r="F602" s="11"/>
      <c r="G602" s="57"/>
      <c r="H602" s="56"/>
      <c r="I602" s="56"/>
      <c r="J602" s="56"/>
      <c r="K602" s="56"/>
      <c r="L602" s="56"/>
      <c r="M602" s="56"/>
      <c r="N602" s="56"/>
      <c r="O602" s="56"/>
      <c r="P602" s="56"/>
      <c r="Q602" s="51"/>
    </row>
    <row r="603" spans="1:17" ht="12.75" customHeight="1">
      <c r="A603" s="56"/>
      <c r="B603" s="56"/>
      <c r="C603" s="56"/>
      <c r="D603" s="56"/>
      <c r="E603" s="56"/>
      <c r="F603" s="11"/>
      <c r="G603" s="57"/>
      <c r="H603" s="56"/>
      <c r="I603" s="56"/>
      <c r="J603" s="56"/>
      <c r="K603" s="56"/>
      <c r="L603" s="56"/>
      <c r="M603" s="56"/>
      <c r="N603" s="56"/>
      <c r="O603" s="56"/>
      <c r="P603" s="56"/>
      <c r="Q603" s="51"/>
    </row>
    <row r="604" spans="1:17" ht="12.75" customHeight="1">
      <c r="A604" s="56"/>
      <c r="B604" s="56"/>
      <c r="C604" s="56"/>
      <c r="D604" s="56"/>
      <c r="E604" s="56"/>
      <c r="F604" s="11"/>
      <c r="G604" s="57"/>
      <c r="H604" s="56"/>
      <c r="I604" s="56"/>
      <c r="J604" s="56"/>
      <c r="K604" s="56"/>
      <c r="L604" s="56"/>
      <c r="M604" s="56"/>
      <c r="N604" s="56"/>
      <c r="O604" s="56"/>
      <c r="P604" s="56"/>
      <c r="Q604" s="51"/>
    </row>
    <row r="605" spans="1:17" ht="12.75" customHeight="1">
      <c r="A605" s="56"/>
      <c r="B605" s="56"/>
      <c r="C605" s="56"/>
      <c r="D605" s="56"/>
      <c r="E605" s="56"/>
      <c r="F605" s="11"/>
      <c r="G605" s="57"/>
      <c r="H605" s="56"/>
      <c r="I605" s="56"/>
      <c r="J605" s="56"/>
      <c r="K605" s="56"/>
      <c r="L605" s="56"/>
      <c r="M605" s="56"/>
      <c r="N605" s="56"/>
      <c r="O605" s="56"/>
      <c r="P605" s="56"/>
      <c r="Q605" s="51"/>
    </row>
    <row r="606" spans="1:17" ht="12.75" customHeight="1">
      <c r="A606" s="56"/>
      <c r="B606" s="56"/>
      <c r="C606" s="56"/>
      <c r="D606" s="56"/>
      <c r="E606" s="56"/>
      <c r="F606" s="11"/>
      <c r="G606" s="57"/>
      <c r="H606" s="56"/>
      <c r="I606" s="56"/>
      <c r="J606" s="56"/>
      <c r="K606" s="56"/>
      <c r="L606" s="56"/>
      <c r="M606" s="56"/>
      <c r="N606" s="56"/>
      <c r="O606" s="56"/>
      <c r="P606" s="56"/>
      <c r="Q606" s="51"/>
    </row>
    <row r="607" spans="1:17" ht="12.75" customHeight="1">
      <c r="A607" s="56"/>
      <c r="B607" s="56"/>
      <c r="C607" s="56"/>
      <c r="D607" s="56"/>
      <c r="E607" s="56"/>
      <c r="F607" s="11"/>
      <c r="G607" s="57"/>
      <c r="H607" s="56"/>
      <c r="I607" s="56"/>
      <c r="J607" s="56"/>
      <c r="K607" s="56"/>
      <c r="L607" s="56"/>
      <c r="M607" s="56"/>
      <c r="N607" s="56"/>
      <c r="O607" s="56"/>
      <c r="P607" s="56"/>
      <c r="Q607" s="51"/>
    </row>
    <row r="608" spans="1:17" ht="12.75" customHeight="1">
      <c r="A608" s="56"/>
      <c r="B608" s="56"/>
      <c r="C608" s="56"/>
      <c r="D608" s="56"/>
      <c r="E608" s="56"/>
      <c r="F608" s="11"/>
      <c r="G608" s="57"/>
      <c r="H608" s="56"/>
      <c r="I608" s="56"/>
      <c r="J608" s="56"/>
      <c r="K608" s="56"/>
      <c r="L608" s="56"/>
      <c r="M608" s="56"/>
      <c r="N608" s="56"/>
      <c r="O608" s="56"/>
      <c r="P608" s="56"/>
      <c r="Q608" s="51"/>
    </row>
    <row r="609" spans="1:17" ht="12.75" customHeight="1">
      <c r="A609" s="56"/>
      <c r="B609" s="56"/>
      <c r="C609" s="56"/>
      <c r="D609" s="56"/>
      <c r="E609" s="56"/>
      <c r="F609" s="11"/>
      <c r="G609" s="57"/>
      <c r="H609" s="56"/>
      <c r="I609" s="56"/>
      <c r="J609" s="56"/>
      <c r="K609" s="56"/>
      <c r="L609" s="56"/>
      <c r="M609" s="56"/>
      <c r="N609" s="56"/>
      <c r="O609" s="56"/>
      <c r="P609" s="56"/>
      <c r="Q609" s="51"/>
    </row>
    <row r="610" spans="1:17" ht="12.75" customHeight="1">
      <c r="A610" s="56"/>
      <c r="B610" s="56"/>
      <c r="C610" s="56"/>
      <c r="D610" s="56"/>
      <c r="E610" s="56"/>
      <c r="F610" s="11"/>
      <c r="G610" s="57"/>
      <c r="H610" s="56"/>
      <c r="I610" s="56"/>
      <c r="J610" s="56"/>
      <c r="K610" s="56"/>
      <c r="L610" s="56"/>
      <c r="M610" s="56"/>
      <c r="N610" s="56"/>
      <c r="O610" s="56"/>
      <c r="P610" s="56"/>
      <c r="Q610" s="51"/>
    </row>
    <row r="611" spans="1:17" ht="12.75" customHeight="1">
      <c r="A611" s="56"/>
      <c r="B611" s="56"/>
      <c r="C611" s="56"/>
      <c r="D611" s="56"/>
      <c r="E611" s="56"/>
      <c r="F611" s="11"/>
      <c r="G611" s="57"/>
      <c r="H611" s="56"/>
      <c r="I611" s="56"/>
      <c r="J611" s="56"/>
      <c r="K611" s="56"/>
      <c r="L611" s="56"/>
      <c r="M611" s="56"/>
      <c r="N611" s="56"/>
      <c r="O611" s="56"/>
      <c r="P611" s="56"/>
      <c r="Q611" s="51"/>
    </row>
    <row r="612" spans="1:17" ht="12.75" customHeight="1">
      <c r="A612" s="56"/>
      <c r="B612" s="56"/>
      <c r="C612" s="56"/>
      <c r="D612" s="56"/>
      <c r="E612" s="56"/>
      <c r="F612" s="11"/>
      <c r="G612" s="57"/>
      <c r="H612" s="56"/>
      <c r="I612" s="56"/>
      <c r="J612" s="56"/>
      <c r="K612" s="56"/>
      <c r="L612" s="56"/>
      <c r="M612" s="56"/>
      <c r="N612" s="56"/>
      <c r="O612" s="56"/>
      <c r="P612" s="56"/>
      <c r="Q612" s="51"/>
    </row>
    <row r="613" spans="1:17" ht="12.75" customHeight="1">
      <c r="A613" s="56"/>
      <c r="B613" s="56"/>
      <c r="C613" s="56"/>
      <c r="D613" s="56"/>
      <c r="E613" s="56"/>
      <c r="F613" s="11"/>
      <c r="G613" s="57"/>
      <c r="H613" s="56"/>
      <c r="I613" s="56"/>
      <c r="J613" s="56"/>
      <c r="K613" s="56"/>
      <c r="L613" s="56"/>
      <c r="M613" s="56"/>
      <c r="N613" s="56"/>
      <c r="O613" s="56"/>
      <c r="P613" s="56"/>
      <c r="Q613" s="51"/>
    </row>
    <row r="614" spans="1:17" ht="12.75" customHeight="1">
      <c r="A614" s="56"/>
      <c r="B614" s="56"/>
      <c r="C614" s="56"/>
      <c r="D614" s="56"/>
      <c r="E614" s="56"/>
      <c r="F614" s="11"/>
      <c r="G614" s="57"/>
      <c r="H614" s="56"/>
      <c r="I614" s="56"/>
      <c r="J614" s="56"/>
      <c r="K614" s="56"/>
      <c r="L614" s="56"/>
      <c r="M614" s="56"/>
      <c r="N614" s="56"/>
      <c r="O614" s="56"/>
      <c r="P614" s="56"/>
      <c r="Q614" s="51"/>
    </row>
    <row r="615" spans="1:17" ht="12.75" customHeight="1">
      <c r="A615" s="56"/>
      <c r="B615" s="56"/>
      <c r="C615" s="56"/>
      <c r="D615" s="56"/>
      <c r="E615" s="56"/>
      <c r="F615" s="11"/>
      <c r="G615" s="57"/>
      <c r="H615" s="56"/>
      <c r="I615" s="56"/>
      <c r="J615" s="56"/>
      <c r="K615" s="56"/>
      <c r="L615" s="56"/>
      <c r="M615" s="56"/>
      <c r="N615" s="56"/>
      <c r="O615" s="56"/>
      <c r="P615" s="56"/>
      <c r="Q615" s="51"/>
    </row>
    <row r="616" spans="1:17" ht="12.75" customHeight="1">
      <c r="A616" s="56"/>
      <c r="B616" s="56"/>
      <c r="C616" s="56"/>
      <c r="D616" s="56"/>
      <c r="E616" s="56"/>
      <c r="F616" s="11"/>
      <c r="G616" s="57"/>
      <c r="H616" s="56"/>
      <c r="I616" s="56"/>
      <c r="J616" s="56"/>
      <c r="K616" s="56"/>
      <c r="L616" s="56"/>
      <c r="M616" s="56"/>
      <c r="N616" s="56"/>
      <c r="O616" s="56"/>
      <c r="P616" s="56"/>
      <c r="Q616" s="51"/>
    </row>
    <row r="617" spans="1:17" ht="12.75" customHeight="1">
      <c r="A617" s="56"/>
      <c r="B617" s="56"/>
      <c r="C617" s="56"/>
      <c r="D617" s="56"/>
      <c r="E617" s="56"/>
      <c r="F617" s="11"/>
      <c r="G617" s="57"/>
      <c r="H617" s="56"/>
      <c r="I617" s="56"/>
      <c r="J617" s="56"/>
      <c r="K617" s="56"/>
      <c r="L617" s="56"/>
      <c r="M617" s="56"/>
      <c r="N617" s="56"/>
      <c r="O617" s="56"/>
      <c r="P617" s="56"/>
      <c r="Q617" s="51"/>
    </row>
    <row r="618" spans="1:17" ht="12.75" customHeight="1">
      <c r="A618" s="56"/>
      <c r="B618" s="56"/>
      <c r="C618" s="56"/>
      <c r="D618" s="56"/>
      <c r="E618" s="56"/>
      <c r="F618" s="11"/>
      <c r="G618" s="57"/>
      <c r="H618" s="56"/>
      <c r="I618" s="56"/>
      <c r="J618" s="56"/>
      <c r="K618" s="56"/>
      <c r="L618" s="56"/>
      <c r="M618" s="56"/>
      <c r="N618" s="56"/>
      <c r="O618" s="56"/>
      <c r="P618" s="56"/>
      <c r="Q618" s="51"/>
    </row>
    <row r="619" spans="1:17" ht="12.75" customHeight="1">
      <c r="A619" s="56"/>
      <c r="B619" s="56"/>
      <c r="C619" s="56"/>
      <c r="D619" s="56"/>
      <c r="E619" s="56"/>
      <c r="F619" s="11"/>
      <c r="G619" s="57"/>
      <c r="H619" s="56"/>
      <c r="I619" s="56"/>
      <c r="J619" s="56"/>
      <c r="K619" s="56"/>
      <c r="L619" s="56"/>
      <c r="M619" s="56"/>
      <c r="N619" s="56"/>
      <c r="O619" s="56"/>
      <c r="P619" s="56"/>
      <c r="Q619" s="51"/>
    </row>
    <row r="620" spans="1:17" ht="12.75" customHeight="1">
      <c r="A620" s="56"/>
      <c r="B620" s="56"/>
      <c r="C620" s="56"/>
      <c r="D620" s="56"/>
      <c r="E620" s="56"/>
      <c r="F620" s="11"/>
      <c r="G620" s="57"/>
      <c r="H620" s="56"/>
      <c r="I620" s="56"/>
      <c r="J620" s="56"/>
      <c r="K620" s="56"/>
      <c r="L620" s="56"/>
      <c r="M620" s="56"/>
      <c r="N620" s="56"/>
      <c r="O620" s="56"/>
      <c r="P620" s="56"/>
      <c r="Q620" s="51"/>
    </row>
    <row r="621" spans="1:17" ht="12.75" customHeight="1">
      <c r="A621" s="56"/>
      <c r="B621" s="56"/>
      <c r="C621" s="56"/>
      <c r="D621" s="56"/>
      <c r="E621" s="56"/>
      <c r="F621" s="11"/>
      <c r="G621" s="57"/>
      <c r="H621" s="56"/>
      <c r="I621" s="56"/>
      <c r="J621" s="56"/>
      <c r="K621" s="56"/>
      <c r="L621" s="56"/>
      <c r="M621" s="56"/>
      <c r="N621" s="56"/>
      <c r="O621" s="56"/>
      <c r="P621" s="56"/>
      <c r="Q621" s="51"/>
    </row>
    <row r="622" spans="1:17" ht="12.75" customHeight="1">
      <c r="A622" s="56"/>
      <c r="B622" s="56"/>
      <c r="C622" s="56"/>
      <c r="D622" s="56"/>
      <c r="E622" s="56"/>
      <c r="F622" s="11"/>
      <c r="G622" s="57"/>
      <c r="H622" s="56"/>
      <c r="I622" s="56"/>
      <c r="J622" s="56"/>
      <c r="K622" s="56"/>
      <c r="L622" s="56"/>
      <c r="M622" s="56"/>
      <c r="N622" s="56"/>
      <c r="O622" s="56"/>
      <c r="P622" s="56"/>
      <c r="Q622" s="51"/>
    </row>
    <row r="623" spans="1:17" ht="12.75" customHeight="1">
      <c r="A623" s="56"/>
      <c r="B623" s="56"/>
      <c r="C623" s="56"/>
      <c r="D623" s="56"/>
      <c r="E623" s="56"/>
      <c r="F623" s="11"/>
      <c r="G623" s="57"/>
      <c r="H623" s="56"/>
      <c r="I623" s="56"/>
      <c r="J623" s="56"/>
      <c r="K623" s="56"/>
      <c r="L623" s="56"/>
      <c r="M623" s="56"/>
      <c r="N623" s="56"/>
      <c r="O623" s="56"/>
      <c r="P623" s="56"/>
      <c r="Q623" s="51"/>
    </row>
    <row r="624" spans="1:17" ht="12.75" customHeight="1">
      <c r="A624" s="56"/>
      <c r="B624" s="56"/>
      <c r="C624" s="56"/>
      <c r="D624" s="56"/>
      <c r="E624" s="56"/>
      <c r="F624" s="11"/>
      <c r="G624" s="57"/>
      <c r="H624" s="56"/>
      <c r="I624" s="56"/>
      <c r="J624" s="56"/>
      <c r="K624" s="56"/>
      <c r="L624" s="56"/>
      <c r="M624" s="56"/>
      <c r="N624" s="56"/>
      <c r="O624" s="56"/>
      <c r="P624" s="56"/>
      <c r="Q624" s="51"/>
    </row>
    <row r="625" spans="1:17" ht="12.75" customHeight="1">
      <c r="A625" s="56"/>
      <c r="B625" s="56"/>
      <c r="C625" s="56"/>
      <c r="D625" s="56"/>
      <c r="E625" s="56"/>
      <c r="F625" s="11"/>
      <c r="G625" s="57"/>
      <c r="H625" s="56"/>
      <c r="I625" s="56"/>
      <c r="J625" s="56"/>
      <c r="K625" s="56"/>
      <c r="L625" s="56"/>
      <c r="M625" s="56"/>
      <c r="N625" s="56"/>
      <c r="O625" s="56"/>
      <c r="P625" s="56"/>
      <c r="Q625" s="51"/>
    </row>
    <row r="626" spans="1:17" ht="12.75" customHeight="1">
      <c r="A626" s="56"/>
      <c r="B626" s="56"/>
      <c r="C626" s="56"/>
      <c r="D626" s="56"/>
      <c r="E626" s="56"/>
      <c r="F626" s="11"/>
      <c r="G626" s="57"/>
      <c r="H626" s="56"/>
      <c r="I626" s="56"/>
      <c r="J626" s="56"/>
      <c r="K626" s="56"/>
      <c r="L626" s="56"/>
      <c r="M626" s="56"/>
      <c r="N626" s="56"/>
      <c r="O626" s="56"/>
      <c r="P626" s="56"/>
      <c r="Q626" s="51"/>
    </row>
    <row r="627" spans="1:17" ht="12.75" customHeight="1">
      <c r="A627" s="56"/>
      <c r="B627" s="56"/>
      <c r="C627" s="56"/>
      <c r="D627" s="56"/>
      <c r="E627" s="56"/>
      <c r="F627" s="11"/>
      <c r="G627" s="57"/>
      <c r="H627" s="56"/>
      <c r="I627" s="56"/>
      <c r="J627" s="56"/>
      <c r="K627" s="56"/>
      <c r="L627" s="56"/>
      <c r="M627" s="56"/>
      <c r="N627" s="56"/>
      <c r="O627" s="56"/>
      <c r="P627" s="56"/>
      <c r="Q627" s="51"/>
    </row>
    <row r="628" spans="1:17" ht="12.75" customHeight="1">
      <c r="A628" s="56"/>
      <c r="B628" s="56"/>
      <c r="C628" s="56"/>
      <c r="D628" s="56"/>
      <c r="E628" s="56"/>
      <c r="F628" s="11"/>
      <c r="G628" s="57"/>
      <c r="H628" s="56"/>
      <c r="I628" s="56"/>
      <c r="J628" s="56"/>
      <c r="K628" s="56"/>
      <c r="L628" s="56"/>
      <c r="M628" s="56"/>
      <c r="N628" s="56"/>
      <c r="O628" s="56"/>
      <c r="P628" s="56"/>
      <c r="Q628" s="51"/>
    </row>
    <row r="629" spans="1:17" ht="12.75" customHeight="1">
      <c r="A629" s="56"/>
      <c r="B629" s="56"/>
      <c r="C629" s="56"/>
      <c r="D629" s="56"/>
      <c r="E629" s="56"/>
      <c r="F629" s="11"/>
      <c r="G629" s="57"/>
      <c r="H629" s="56"/>
      <c r="I629" s="56"/>
      <c r="J629" s="56"/>
      <c r="K629" s="56"/>
      <c r="L629" s="56"/>
      <c r="M629" s="56"/>
      <c r="N629" s="56"/>
      <c r="O629" s="56"/>
      <c r="P629" s="56"/>
      <c r="Q629" s="51"/>
    </row>
    <row r="630" spans="1:17" ht="12.75" customHeight="1">
      <c r="A630" s="56"/>
      <c r="B630" s="56"/>
      <c r="C630" s="56"/>
      <c r="D630" s="56"/>
      <c r="E630" s="56"/>
      <c r="F630" s="11"/>
      <c r="G630" s="57"/>
      <c r="H630" s="56"/>
      <c r="I630" s="56"/>
      <c r="J630" s="56"/>
      <c r="K630" s="56"/>
      <c r="L630" s="56"/>
      <c r="M630" s="56"/>
      <c r="N630" s="56"/>
      <c r="O630" s="56"/>
      <c r="P630" s="56"/>
      <c r="Q630" s="51"/>
    </row>
    <row r="631" spans="1:17" ht="12.75" customHeight="1">
      <c r="A631" s="56"/>
      <c r="B631" s="56"/>
      <c r="C631" s="56"/>
      <c r="D631" s="56"/>
      <c r="E631" s="56"/>
      <c r="F631" s="11"/>
      <c r="G631" s="57"/>
      <c r="H631" s="56"/>
      <c r="I631" s="56"/>
      <c r="J631" s="56"/>
      <c r="K631" s="56"/>
      <c r="L631" s="56"/>
      <c r="M631" s="56"/>
      <c r="N631" s="56"/>
      <c r="O631" s="56"/>
      <c r="P631" s="56"/>
      <c r="Q631" s="51"/>
    </row>
    <row r="632" spans="1:17" ht="12.75" customHeight="1">
      <c r="A632" s="56"/>
      <c r="B632" s="56"/>
      <c r="C632" s="56"/>
      <c r="D632" s="56"/>
      <c r="E632" s="56"/>
      <c r="F632" s="11"/>
      <c r="G632" s="57"/>
      <c r="H632" s="56"/>
      <c r="I632" s="56"/>
      <c r="J632" s="56"/>
      <c r="K632" s="56"/>
      <c r="L632" s="56"/>
      <c r="M632" s="56"/>
      <c r="N632" s="56"/>
      <c r="O632" s="56"/>
      <c r="P632" s="56"/>
      <c r="Q632" s="51"/>
    </row>
    <row r="633" spans="1:17" ht="12.75" customHeight="1">
      <c r="A633" s="56"/>
      <c r="B633" s="56"/>
      <c r="C633" s="56"/>
      <c r="D633" s="56"/>
      <c r="E633" s="56"/>
      <c r="F633" s="11"/>
      <c r="G633" s="57"/>
      <c r="H633" s="56"/>
      <c r="I633" s="56"/>
      <c r="J633" s="56"/>
      <c r="K633" s="56"/>
      <c r="L633" s="56"/>
      <c r="M633" s="56"/>
      <c r="N633" s="56"/>
      <c r="O633" s="56"/>
      <c r="P633" s="56"/>
      <c r="Q633" s="51"/>
    </row>
    <row r="634" spans="1:17" ht="12.75" customHeight="1">
      <c r="A634" s="56"/>
      <c r="B634" s="56"/>
      <c r="C634" s="56"/>
      <c r="D634" s="56"/>
      <c r="E634" s="56"/>
      <c r="F634" s="11"/>
      <c r="G634" s="57"/>
      <c r="H634" s="56"/>
      <c r="I634" s="56"/>
      <c r="J634" s="56"/>
      <c r="K634" s="56"/>
      <c r="L634" s="56"/>
      <c r="M634" s="56"/>
      <c r="N634" s="56"/>
      <c r="O634" s="56"/>
      <c r="P634" s="56"/>
      <c r="Q634" s="51"/>
    </row>
    <row r="635" spans="1:17" ht="12.75" customHeight="1">
      <c r="A635" s="56"/>
      <c r="B635" s="56"/>
      <c r="C635" s="56"/>
      <c r="D635" s="56"/>
      <c r="E635" s="56"/>
      <c r="F635" s="11"/>
      <c r="G635" s="57"/>
      <c r="H635" s="56"/>
      <c r="I635" s="56"/>
      <c r="J635" s="56"/>
      <c r="K635" s="56"/>
      <c r="L635" s="56"/>
      <c r="M635" s="56"/>
      <c r="N635" s="56"/>
      <c r="O635" s="56"/>
      <c r="P635" s="56"/>
      <c r="Q635" s="51"/>
    </row>
    <row r="636" spans="1:17" ht="12.75" customHeight="1">
      <c r="A636" s="56"/>
      <c r="B636" s="56"/>
      <c r="C636" s="56"/>
      <c r="D636" s="56"/>
      <c r="E636" s="56"/>
      <c r="F636" s="11"/>
      <c r="G636" s="57"/>
      <c r="H636" s="56"/>
      <c r="I636" s="56"/>
      <c r="J636" s="56"/>
      <c r="K636" s="56"/>
      <c r="L636" s="56"/>
      <c r="M636" s="56"/>
      <c r="N636" s="56"/>
      <c r="O636" s="56"/>
      <c r="P636" s="56"/>
      <c r="Q636" s="51"/>
    </row>
    <row r="637" spans="1:17" ht="12.75" customHeight="1">
      <c r="A637" s="56"/>
      <c r="B637" s="56"/>
      <c r="C637" s="56"/>
      <c r="D637" s="56"/>
      <c r="E637" s="56"/>
      <c r="F637" s="11"/>
      <c r="G637" s="57"/>
      <c r="H637" s="56"/>
      <c r="I637" s="56"/>
      <c r="J637" s="56"/>
      <c r="K637" s="56"/>
      <c r="L637" s="56"/>
      <c r="M637" s="56"/>
      <c r="N637" s="56"/>
      <c r="O637" s="56"/>
      <c r="P637" s="56"/>
      <c r="Q637" s="51"/>
    </row>
    <row r="638" spans="1:17" ht="12.75" customHeight="1">
      <c r="A638" s="56"/>
      <c r="B638" s="56"/>
      <c r="C638" s="56"/>
      <c r="D638" s="56"/>
      <c r="E638" s="56"/>
      <c r="F638" s="11"/>
      <c r="G638" s="57"/>
      <c r="H638" s="56"/>
      <c r="I638" s="56"/>
      <c r="J638" s="56"/>
      <c r="K638" s="56"/>
      <c r="L638" s="56"/>
      <c r="M638" s="56"/>
      <c r="N638" s="56"/>
      <c r="O638" s="56"/>
      <c r="P638" s="56"/>
      <c r="Q638" s="51"/>
    </row>
    <row r="639" spans="1:17" ht="12.75" customHeight="1">
      <c r="A639" s="56"/>
      <c r="B639" s="56"/>
      <c r="C639" s="56"/>
      <c r="D639" s="56"/>
      <c r="E639" s="56"/>
      <c r="F639" s="11"/>
      <c r="G639" s="57"/>
      <c r="H639" s="56"/>
      <c r="I639" s="56"/>
      <c r="J639" s="56"/>
      <c r="K639" s="56"/>
      <c r="L639" s="56"/>
      <c r="M639" s="56"/>
      <c r="N639" s="56"/>
      <c r="O639" s="56"/>
      <c r="P639" s="56"/>
      <c r="Q639" s="51"/>
    </row>
    <row r="640" spans="1:17" ht="12.75" customHeight="1">
      <c r="A640" s="56"/>
      <c r="B640" s="56"/>
      <c r="C640" s="56"/>
      <c r="D640" s="56"/>
      <c r="E640" s="56"/>
      <c r="F640" s="11"/>
      <c r="G640" s="57"/>
      <c r="H640" s="56"/>
      <c r="I640" s="56"/>
      <c r="J640" s="56"/>
      <c r="K640" s="56"/>
      <c r="L640" s="56"/>
      <c r="M640" s="56"/>
      <c r="N640" s="56"/>
      <c r="O640" s="56"/>
      <c r="P640" s="56"/>
      <c r="Q640" s="51"/>
    </row>
    <row r="641" spans="1:17" ht="12.75" customHeight="1">
      <c r="A641" s="56"/>
      <c r="B641" s="56"/>
      <c r="C641" s="56"/>
      <c r="D641" s="56"/>
      <c r="E641" s="56"/>
      <c r="F641" s="11"/>
      <c r="G641" s="57"/>
      <c r="H641" s="56"/>
      <c r="I641" s="56"/>
      <c r="J641" s="56"/>
      <c r="K641" s="56"/>
      <c r="L641" s="56"/>
      <c r="M641" s="56"/>
      <c r="N641" s="56"/>
      <c r="O641" s="56"/>
      <c r="P641" s="56"/>
      <c r="Q641" s="51"/>
    </row>
    <row r="642" spans="1:17" ht="12.75" customHeight="1">
      <c r="A642" s="56"/>
      <c r="B642" s="56"/>
      <c r="C642" s="56"/>
      <c r="D642" s="56"/>
      <c r="E642" s="56"/>
      <c r="F642" s="11"/>
      <c r="G642" s="57"/>
      <c r="H642" s="56"/>
      <c r="I642" s="56"/>
      <c r="J642" s="56"/>
      <c r="K642" s="56"/>
      <c r="L642" s="56"/>
      <c r="M642" s="56"/>
      <c r="N642" s="56"/>
      <c r="O642" s="56"/>
      <c r="P642" s="56"/>
      <c r="Q642" s="51"/>
    </row>
    <row r="643" spans="1:17" ht="12.75" customHeight="1">
      <c r="A643" s="56"/>
      <c r="B643" s="56"/>
      <c r="C643" s="56"/>
      <c r="D643" s="56"/>
      <c r="E643" s="56"/>
      <c r="F643" s="11"/>
      <c r="G643" s="57"/>
      <c r="H643" s="56"/>
      <c r="I643" s="56"/>
      <c r="J643" s="56"/>
      <c r="K643" s="56"/>
      <c r="L643" s="56"/>
      <c r="M643" s="56"/>
      <c r="N643" s="56"/>
      <c r="O643" s="56"/>
      <c r="P643" s="56"/>
      <c r="Q643" s="51"/>
    </row>
    <row r="644" spans="1:17" ht="12.75" customHeight="1">
      <c r="A644" s="56"/>
      <c r="B644" s="56"/>
      <c r="C644" s="56"/>
      <c r="D644" s="56"/>
      <c r="E644" s="56"/>
      <c r="F644" s="11"/>
      <c r="G644" s="57"/>
      <c r="H644" s="56"/>
      <c r="I644" s="56"/>
      <c r="J644" s="56"/>
      <c r="K644" s="56"/>
      <c r="L644" s="56"/>
      <c r="M644" s="56"/>
      <c r="N644" s="56"/>
      <c r="O644" s="56"/>
      <c r="P644" s="56"/>
      <c r="Q644" s="51"/>
    </row>
    <row r="645" spans="1:17" ht="12.75" customHeight="1">
      <c r="A645" s="56"/>
      <c r="B645" s="56"/>
      <c r="C645" s="56"/>
      <c r="D645" s="56"/>
      <c r="E645" s="56"/>
      <c r="F645" s="11"/>
      <c r="G645" s="57"/>
      <c r="H645" s="56"/>
      <c r="I645" s="56"/>
      <c r="J645" s="56"/>
      <c r="K645" s="56"/>
      <c r="L645" s="56"/>
      <c r="M645" s="56"/>
      <c r="N645" s="56"/>
      <c r="O645" s="56"/>
      <c r="P645" s="56"/>
      <c r="Q645" s="51"/>
    </row>
    <row r="646" spans="1:17" ht="12.75" customHeight="1">
      <c r="A646" s="56"/>
      <c r="B646" s="56"/>
      <c r="C646" s="56"/>
      <c r="D646" s="56"/>
      <c r="E646" s="56"/>
      <c r="F646" s="11"/>
      <c r="G646" s="57"/>
      <c r="H646" s="56"/>
      <c r="I646" s="56"/>
      <c r="J646" s="56"/>
      <c r="K646" s="56"/>
      <c r="L646" s="56"/>
      <c r="M646" s="56"/>
      <c r="N646" s="56"/>
      <c r="O646" s="56"/>
      <c r="P646" s="56"/>
      <c r="Q646" s="51"/>
    </row>
    <row r="647" spans="1:17" ht="12.75" customHeight="1">
      <c r="A647" s="56"/>
      <c r="B647" s="56"/>
      <c r="C647" s="56"/>
      <c r="D647" s="56"/>
      <c r="E647" s="56"/>
      <c r="F647" s="11"/>
      <c r="G647" s="57"/>
      <c r="H647" s="56"/>
      <c r="I647" s="56"/>
      <c r="J647" s="56"/>
      <c r="K647" s="56"/>
      <c r="L647" s="56"/>
      <c r="M647" s="56"/>
      <c r="N647" s="56"/>
      <c r="O647" s="56"/>
      <c r="P647" s="56"/>
      <c r="Q647" s="51"/>
    </row>
    <row r="648" spans="1:17" ht="12.75" customHeight="1">
      <c r="A648" s="56"/>
      <c r="B648" s="56"/>
      <c r="C648" s="56"/>
      <c r="D648" s="56"/>
      <c r="E648" s="56"/>
      <c r="F648" s="11"/>
      <c r="G648" s="57"/>
      <c r="H648" s="56"/>
      <c r="I648" s="56"/>
      <c r="J648" s="56"/>
      <c r="K648" s="56"/>
      <c r="L648" s="56"/>
      <c r="M648" s="56"/>
      <c r="N648" s="56"/>
      <c r="O648" s="56"/>
      <c r="P648" s="56"/>
      <c r="Q648" s="51"/>
    </row>
    <row r="649" spans="1:17" ht="12.75" customHeight="1">
      <c r="A649" s="56"/>
      <c r="B649" s="56"/>
      <c r="C649" s="56"/>
      <c r="D649" s="56"/>
      <c r="E649" s="56"/>
      <c r="F649" s="11"/>
      <c r="G649" s="57"/>
      <c r="H649" s="56"/>
      <c r="I649" s="56"/>
      <c r="J649" s="56"/>
      <c r="K649" s="56"/>
      <c r="L649" s="56"/>
      <c r="M649" s="56"/>
      <c r="N649" s="56"/>
      <c r="O649" s="56"/>
      <c r="P649" s="56"/>
      <c r="Q649" s="51"/>
    </row>
    <row r="650" spans="1:17" ht="12.75" customHeight="1">
      <c r="A650" s="56"/>
      <c r="B650" s="56"/>
      <c r="C650" s="56"/>
      <c r="D650" s="56"/>
      <c r="E650" s="56"/>
      <c r="F650" s="11"/>
      <c r="G650" s="57"/>
      <c r="H650" s="56"/>
      <c r="I650" s="56"/>
      <c r="J650" s="56"/>
      <c r="K650" s="56"/>
      <c r="L650" s="56"/>
      <c r="M650" s="56"/>
      <c r="N650" s="56"/>
      <c r="O650" s="56"/>
      <c r="P650" s="56"/>
      <c r="Q650" s="51"/>
    </row>
    <row r="651" spans="1:17" ht="12.75" customHeight="1">
      <c r="A651" s="56"/>
      <c r="B651" s="56"/>
      <c r="C651" s="56"/>
      <c r="D651" s="56"/>
      <c r="E651" s="56"/>
      <c r="F651" s="11"/>
      <c r="G651" s="57"/>
      <c r="H651" s="56"/>
      <c r="I651" s="56"/>
      <c r="J651" s="56"/>
      <c r="K651" s="56"/>
      <c r="L651" s="56"/>
      <c r="M651" s="56"/>
      <c r="N651" s="56"/>
      <c r="O651" s="56"/>
      <c r="P651" s="56"/>
      <c r="Q651" s="51"/>
    </row>
    <row r="652" spans="1:17" ht="12.75" customHeight="1">
      <c r="A652" s="56"/>
      <c r="B652" s="56"/>
      <c r="C652" s="56"/>
      <c r="D652" s="56"/>
      <c r="E652" s="56"/>
      <c r="F652" s="11"/>
      <c r="G652" s="57"/>
      <c r="H652" s="56"/>
      <c r="I652" s="56"/>
      <c r="J652" s="56"/>
      <c r="K652" s="56"/>
      <c r="L652" s="56"/>
      <c r="M652" s="56"/>
      <c r="N652" s="56"/>
      <c r="O652" s="56"/>
      <c r="P652" s="56"/>
      <c r="Q652" s="51"/>
    </row>
    <row r="653" spans="1:17" ht="12.75" customHeight="1">
      <c r="A653" s="56"/>
      <c r="B653" s="56"/>
      <c r="C653" s="56"/>
      <c r="D653" s="56"/>
      <c r="E653" s="56"/>
      <c r="F653" s="11"/>
      <c r="G653" s="57"/>
      <c r="H653" s="56"/>
      <c r="I653" s="56"/>
      <c r="J653" s="56"/>
      <c r="K653" s="56"/>
      <c r="L653" s="56"/>
      <c r="M653" s="56"/>
      <c r="N653" s="56"/>
      <c r="O653" s="56"/>
      <c r="P653" s="56"/>
      <c r="Q653" s="51"/>
    </row>
    <row r="654" spans="1:17" ht="12.75" customHeight="1">
      <c r="A654" s="56"/>
      <c r="B654" s="56"/>
      <c r="C654" s="56"/>
      <c r="D654" s="56"/>
      <c r="E654" s="56"/>
      <c r="F654" s="11"/>
      <c r="G654" s="57"/>
      <c r="H654" s="56"/>
      <c r="I654" s="56"/>
      <c r="J654" s="56"/>
      <c r="K654" s="56"/>
      <c r="L654" s="56"/>
      <c r="M654" s="56"/>
      <c r="N654" s="56"/>
      <c r="O654" s="56"/>
      <c r="P654" s="56"/>
      <c r="Q654" s="51"/>
    </row>
    <row r="655" spans="1:17" ht="12.75" customHeight="1">
      <c r="A655" s="56"/>
      <c r="B655" s="56"/>
      <c r="C655" s="56"/>
      <c r="D655" s="56"/>
      <c r="E655" s="56"/>
      <c r="F655" s="11"/>
      <c r="G655" s="57"/>
      <c r="H655" s="56"/>
      <c r="I655" s="56"/>
      <c r="J655" s="56"/>
      <c r="K655" s="56"/>
      <c r="L655" s="56"/>
      <c r="M655" s="56"/>
      <c r="N655" s="56"/>
      <c r="O655" s="56"/>
      <c r="P655" s="56"/>
      <c r="Q655" s="51"/>
    </row>
    <row r="656" spans="1:17" ht="12.75" customHeight="1">
      <c r="A656" s="56"/>
      <c r="B656" s="56"/>
      <c r="C656" s="56"/>
      <c r="D656" s="56"/>
      <c r="E656" s="56"/>
      <c r="F656" s="11"/>
      <c r="G656" s="57"/>
      <c r="H656" s="56"/>
      <c r="I656" s="56"/>
      <c r="J656" s="56"/>
      <c r="K656" s="56"/>
      <c r="L656" s="56"/>
      <c r="M656" s="56"/>
      <c r="N656" s="56"/>
      <c r="O656" s="56"/>
      <c r="P656" s="56"/>
      <c r="Q656" s="51"/>
    </row>
    <row r="657" spans="1:17" ht="12.75" customHeight="1">
      <c r="A657" s="56"/>
      <c r="B657" s="56"/>
      <c r="C657" s="56"/>
      <c r="D657" s="56"/>
      <c r="E657" s="56"/>
      <c r="F657" s="11"/>
      <c r="G657" s="57"/>
      <c r="H657" s="56"/>
      <c r="I657" s="56"/>
      <c r="J657" s="56"/>
      <c r="K657" s="56"/>
      <c r="L657" s="56"/>
      <c r="M657" s="56"/>
      <c r="N657" s="56"/>
      <c r="O657" s="56"/>
      <c r="P657" s="56"/>
      <c r="Q657" s="51"/>
    </row>
    <row r="658" spans="1:17" ht="12.75" customHeight="1">
      <c r="A658" s="56"/>
      <c r="B658" s="56"/>
      <c r="C658" s="56"/>
      <c r="D658" s="56"/>
      <c r="E658" s="56"/>
      <c r="F658" s="11"/>
      <c r="G658" s="57"/>
      <c r="H658" s="56"/>
      <c r="I658" s="56"/>
      <c r="J658" s="56"/>
      <c r="K658" s="56"/>
      <c r="L658" s="56"/>
      <c r="M658" s="56"/>
      <c r="N658" s="56"/>
      <c r="O658" s="56"/>
      <c r="P658" s="56"/>
      <c r="Q658" s="51"/>
    </row>
    <row r="659" spans="1:17" ht="12.75" customHeight="1">
      <c r="A659" s="56"/>
      <c r="B659" s="56"/>
      <c r="C659" s="56"/>
      <c r="D659" s="56"/>
      <c r="E659" s="56"/>
      <c r="F659" s="11"/>
      <c r="G659" s="57"/>
      <c r="H659" s="56"/>
      <c r="I659" s="56"/>
      <c r="J659" s="56"/>
      <c r="K659" s="56"/>
      <c r="L659" s="56"/>
      <c r="M659" s="56"/>
      <c r="N659" s="56"/>
      <c r="O659" s="56"/>
      <c r="P659" s="56"/>
      <c r="Q659" s="51"/>
    </row>
    <row r="660" spans="1:17" ht="12.75" customHeight="1">
      <c r="A660" s="56"/>
      <c r="B660" s="56"/>
      <c r="C660" s="56"/>
      <c r="D660" s="56"/>
      <c r="E660" s="56"/>
      <c r="F660" s="11"/>
      <c r="G660" s="57"/>
      <c r="H660" s="56"/>
      <c r="I660" s="56"/>
      <c r="J660" s="56"/>
      <c r="K660" s="56"/>
      <c r="L660" s="56"/>
      <c r="M660" s="56"/>
      <c r="N660" s="56"/>
      <c r="O660" s="56"/>
      <c r="P660" s="56"/>
      <c r="Q660" s="51"/>
    </row>
    <row r="661" spans="1:17" ht="12.75" customHeight="1">
      <c r="A661" s="56"/>
      <c r="B661" s="56"/>
      <c r="C661" s="56"/>
      <c r="D661" s="56"/>
      <c r="E661" s="56"/>
      <c r="F661" s="11"/>
      <c r="G661" s="57"/>
      <c r="H661" s="56"/>
      <c r="I661" s="56"/>
      <c r="J661" s="56"/>
      <c r="K661" s="56"/>
      <c r="L661" s="56"/>
      <c r="M661" s="56"/>
      <c r="N661" s="56"/>
      <c r="O661" s="56"/>
      <c r="P661" s="56"/>
      <c r="Q661" s="51"/>
    </row>
    <row r="662" spans="1:17" ht="12.75" customHeight="1">
      <c r="A662" s="56"/>
      <c r="B662" s="56"/>
      <c r="C662" s="56"/>
      <c r="D662" s="56"/>
      <c r="E662" s="56"/>
      <c r="F662" s="11"/>
      <c r="G662" s="57"/>
      <c r="H662" s="56"/>
      <c r="I662" s="56"/>
      <c r="J662" s="56"/>
      <c r="K662" s="56"/>
      <c r="L662" s="56"/>
      <c r="M662" s="56"/>
      <c r="N662" s="56"/>
      <c r="O662" s="56"/>
      <c r="P662" s="56"/>
      <c r="Q662" s="51"/>
    </row>
    <row r="663" spans="1:17" ht="12.75" customHeight="1">
      <c r="A663" s="56"/>
      <c r="B663" s="56"/>
      <c r="C663" s="56"/>
      <c r="D663" s="56"/>
      <c r="E663" s="56"/>
      <c r="F663" s="11"/>
      <c r="G663" s="57"/>
      <c r="H663" s="56"/>
      <c r="I663" s="56"/>
      <c r="J663" s="56"/>
      <c r="K663" s="56"/>
      <c r="L663" s="56"/>
      <c r="M663" s="56"/>
      <c r="N663" s="56"/>
      <c r="O663" s="56"/>
      <c r="P663" s="56"/>
      <c r="Q663" s="51"/>
    </row>
    <row r="664" spans="1:17" ht="12.75" customHeight="1">
      <c r="A664" s="56"/>
      <c r="B664" s="56"/>
      <c r="C664" s="56"/>
      <c r="D664" s="56"/>
      <c r="E664" s="56"/>
      <c r="F664" s="11"/>
      <c r="G664" s="57"/>
      <c r="H664" s="56"/>
      <c r="I664" s="56"/>
      <c r="J664" s="56"/>
      <c r="K664" s="56"/>
      <c r="L664" s="56"/>
      <c r="M664" s="56"/>
      <c r="N664" s="56"/>
      <c r="O664" s="56"/>
      <c r="P664" s="56"/>
      <c r="Q664" s="51"/>
    </row>
    <row r="665" spans="1:17" ht="12.75" customHeight="1">
      <c r="A665" s="56"/>
      <c r="B665" s="56"/>
      <c r="C665" s="56"/>
      <c r="D665" s="56"/>
      <c r="E665" s="56"/>
      <c r="F665" s="11"/>
      <c r="G665" s="57"/>
      <c r="H665" s="56"/>
      <c r="I665" s="56"/>
      <c r="J665" s="56"/>
      <c r="K665" s="56"/>
      <c r="L665" s="56"/>
      <c r="M665" s="56"/>
      <c r="N665" s="56"/>
      <c r="O665" s="56"/>
      <c r="P665" s="56"/>
      <c r="Q665" s="51"/>
    </row>
    <row r="666" spans="1:17" ht="12.75" customHeight="1">
      <c r="A666" s="56"/>
      <c r="B666" s="56"/>
      <c r="C666" s="56"/>
      <c r="D666" s="56"/>
      <c r="E666" s="56"/>
      <c r="F666" s="11"/>
      <c r="G666" s="57"/>
      <c r="H666" s="56"/>
      <c r="I666" s="56"/>
      <c r="J666" s="56"/>
      <c r="K666" s="56"/>
      <c r="L666" s="56"/>
      <c r="M666" s="56"/>
      <c r="N666" s="56"/>
      <c r="O666" s="56"/>
      <c r="P666" s="56"/>
      <c r="Q666" s="51"/>
    </row>
    <row r="667" spans="1:17" ht="12.75" customHeight="1">
      <c r="A667" s="56"/>
      <c r="B667" s="56"/>
      <c r="C667" s="56"/>
      <c r="D667" s="56"/>
      <c r="E667" s="56"/>
      <c r="F667" s="11"/>
      <c r="G667" s="57"/>
      <c r="H667" s="56"/>
      <c r="I667" s="56"/>
      <c r="J667" s="56"/>
      <c r="K667" s="56"/>
      <c r="L667" s="56"/>
      <c r="M667" s="56"/>
      <c r="N667" s="56"/>
      <c r="O667" s="56"/>
      <c r="P667" s="56"/>
      <c r="Q667" s="51"/>
    </row>
    <row r="668" spans="1:17" ht="12.75" customHeight="1">
      <c r="A668" s="56"/>
      <c r="B668" s="56"/>
      <c r="C668" s="56"/>
      <c r="D668" s="56"/>
      <c r="E668" s="56"/>
      <c r="F668" s="11"/>
      <c r="G668" s="57"/>
      <c r="H668" s="56"/>
      <c r="I668" s="56"/>
      <c r="J668" s="56"/>
      <c r="K668" s="56"/>
      <c r="L668" s="56"/>
      <c r="M668" s="56"/>
      <c r="N668" s="56"/>
      <c r="O668" s="56"/>
      <c r="P668" s="56"/>
      <c r="Q668" s="51"/>
    </row>
    <row r="669" spans="1:17" ht="12.75" customHeight="1">
      <c r="A669" s="56"/>
      <c r="B669" s="56"/>
      <c r="C669" s="56"/>
      <c r="D669" s="56"/>
      <c r="E669" s="56"/>
      <c r="F669" s="11"/>
      <c r="G669" s="57"/>
      <c r="H669" s="56"/>
      <c r="I669" s="56"/>
      <c r="J669" s="56"/>
      <c r="K669" s="56"/>
      <c r="L669" s="56"/>
      <c r="M669" s="56"/>
      <c r="N669" s="56"/>
      <c r="O669" s="56"/>
      <c r="P669" s="56"/>
      <c r="Q669" s="51"/>
    </row>
    <row r="670" spans="1:17" ht="12.75" customHeight="1">
      <c r="A670" s="56"/>
      <c r="B670" s="56"/>
      <c r="C670" s="56"/>
      <c r="D670" s="56"/>
      <c r="E670" s="56"/>
      <c r="F670" s="11"/>
      <c r="G670" s="57"/>
      <c r="H670" s="56"/>
      <c r="I670" s="56"/>
      <c r="J670" s="56"/>
      <c r="K670" s="56"/>
      <c r="L670" s="56"/>
      <c r="M670" s="56"/>
      <c r="N670" s="56"/>
      <c r="O670" s="56"/>
      <c r="P670" s="56"/>
      <c r="Q670" s="51"/>
    </row>
    <row r="671" spans="1:17" ht="12.75" customHeight="1">
      <c r="A671" s="56"/>
      <c r="B671" s="56"/>
      <c r="C671" s="56"/>
      <c r="D671" s="56"/>
      <c r="E671" s="56"/>
      <c r="F671" s="11"/>
      <c r="G671" s="57"/>
      <c r="H671" s="56"/>
      <c r="I671" s="56"/>
      <c r="J671" s="56"/>
      <c r="K671" s="56"/>
      <c r="L671" s="56"/>
      <c r="M671" s="56"/>
      <c r="N671" s="56"/>
      <c r="O671" s="56"/>
      <c r="P671" s="56"/>
      <c r="Q671" s="51"/>
    </row>
    <row r="672" spans="1:17" ht="12.75" customHeight="1">
      <c r="A672" s="56"/>
      <c r="B672" s="56"/>
      <c r="C672" s="56"/>
      <c r="D672" s="56"/>
      <c r="E672" s="56"/>
      <c r="F672" s="11"/>
      <c r="G672" s="57"/>
      <c r="H672" s="56"/>
      <c r="I672" s="56"/>
      <c r="J672" s="56"/>
      <c r="K672" s="56"/>
      <c r="L672" s="56"/>
      <c r="M672" s="56"/>
      <c r="N672" s="56"/>
      <c r="O672" s="56"/>
      <c r="P672" s="56"/>
      <c r="Q672" s="51"/>
    </row>
    <row r="673" spans="1:17" ht="12.75" customHeight="1">
      <c r="A673" s="56"/>
      <c r="B673" s="56"/>
      <c r="C673" s="56"/>
      <c r="D673" s="56"/>
      <c r="E673" s="56"/>
      <c r="F673" s="11"/>
      <c r="G673" s="57"/>
      <c r="H673" s="56"/>
      <c r="I673" s="56"/>
      <c r="J673" s="56"/>
      <c r="K673" s="56"/>
      <c r="L673" s="56"/>
      <c r="M673" s="56"/>
      <c r="N673" s="56"/>
      <c r="O673" s="56"/>
      <c r="P673" s="56"/>
      <c r="Q673" s="51"/>
    </row>
    <row r="674" spans="1:17" ht="12.75" customHeight="1">
      <c r="A674" s="56"/>
      <c r="B674" s="56"/>
      <c r="C674" s="56"/>
      <c r="D674" s="56"/>
      <c r="E674" s="56"/>
      <c r="F674" s="11"/>
      <c r="G674" s="57"/>
      <c r="H674" s="56"/>
      <c r="I674" s="56"/>
      <c r="J674" s="56"/>
      <c r="K674" s="56"/>
      <c r="L674" s="56"/>
      <c r="M674" s="56"/>
      <c r="N674" s="56"/>
      <c r="O674" s="56"/>
      <c r="P674" s="56"/>
      <c r="Q674" s="51"/>
    </row>
    <row r="675" spans="1:17" ht="12.75" customHeight="1">
      <c r="A675" s="56"/>
      <c r="B675" s="56"/>
      <c r="C675" s="56"/>
      <c r="D675" s="56"/>
      <c r="E675" s="56"/>
      <c r="F675" s="11"/>
      <c r="G675" s="57"/>
      <c r="H675" s="56"/>
      <c r="I675" s="56"/>
      <c r="J675" s="56"/>
      <c r="K675" s="56"/>
      <c r="L675" s="56"/>
      <c r="M675" s="56"/>
      <c r="N675" s="56"/>
      <c r="O675" s="56"/>
      <c r="P675" s="56"/>
      <c r="Q675" s="51"/>
    </row>
    <row r="676" spans="1:17" ht="12.75" customHeight="1">
      <c r="A676" s="56"/>
      <c r="B676" s="56"/>
      <c r="C676" s="56"/>
      <c r="D676" s="56"/>
      <c r="E676" s="56"/>
      <c r="F676" s="11"/>
      <c r="G676" s="57"/>
      <c r="H676" s="56"/>
      <c r="I676" s="56"/>
      <c r="J676" s="56"/>
      <c r="K676" s="56"/>
      <c r="L676" s="56"/>
      <c r="M676" s="56"/>
      <c r="N676" s="56"/>
      <c r="O676" s="56"/>
      <c r="P676" s="56"/>
      <c r="Q676" s="51"/>
    </row>
    <row r="677" spans="1:17" ht="12.75" customHeight="1">
      <c r="A677" s="56"/>
      <c r="B677" s="56"/>
      <c r="C677" s="56"/>
      <c r="D677" s="56"/>
      <c r="E677" s="56"/>
      <c r="F677" s="11"/>
      <c r="G677" s="57"/>
      <c r="H677" s="56"/>
      <c r="I677" s="56"/>
      <c r="J677" s="56"/>
      <c r="K677" s="56"/>
      <c r="L677" s="56"/>
      <c r="M677" s="56"/>
      <c r="N677" s="56"/>
      <c r="O677" s="56"/>
      <c r="P677" s="56"/>
      <c r="Q677" s="51"/>
    </row>
    <row r="678" spans="1:17" ht="12.75" customHeight="1">
      <c r="A678" s="56"/>
      <c r="B678" s="56"/>
      <c r="C678" s="56"/>
      <c r="D678" s="56"/>
      <c r="E678" s="56"/>
      <c r="F678" s="11"/>
      <c r="G678" s="57"/>
      <c r="H678" s="56"/>
      <c r="I678" s="56"/>
      <c r="J678" s="56"/>
      <c r="K678" s="56"/>
      <c r="L678" s="56"/>
      <c r="M678" s="56"/>
      <c r="N678" s="56"/>
      <c r="O678" s="56"/>
      <c r="P678" s="56"/>
      <c r="Q678" s="51"/>
    </row>
    <row r="679" spans="1:17" ht="12.75" customHeight="1">
      <c r="A679" s="56"/>
      <c r="B679" s="56"/>
      <c r="C679" s="56"/>
      <c r="D679" s="56"/>
      <c r="E679" s="56"/>
      <c r="F679" s="11"/>
      <c r="G679" s="57"/>
      <c r="H679" s="56"/>
      <c r="I679" s="56"/>
      <c r="J679" s="56"/>
      <c r="K679" s="56"/>
      <c r="L679" s="56"/>
      <c r="M679" s="56"/>
      <c r="N679" s="56"/>
      <c r="O679" s="56"/>
      <c r="P679" s="56"/>
      <c r="Q679" s="51"/>
    </row>
    <row r="680" spans="1:17" ht="12.75" customHeight="1">
      <c r="A680" s="56"/>
      <c r="B680" s="56"/>
      <c r="C680" s="56"/>
      <c r="D680" s="56"/>
      <c r="E680" s="56"/>
      <c r="F680" s="11"/>
      <c r="G680" s="57"/>
      <c r="H680" s="56"/>
      <c r="I680" s="56"/>
      <c r="J680" s="56"/>
      <c r="K680" s="56"/>
      <c r="L680" s="56"/>
      <c r="M680" s="56"/>
      <c r="N680" s="56"/>
      <c r="O680" s="56"/>
      <c r="P680" s="56"/>
      <c r="Q680" s="51"/>
    </row>
    <row r="681" spans="1:17" ht="12.75" customHeight="1">
      <c r="A681" s="56"/>
      <c r="B681" s="56"/>
      <c r="C681" s="56"/>
      <c r="D681" s="56"/>
      <c r="E681" s="56"/>
      <c r="F681" s="11"/>
      <c r="G681" s="57"/>
      <c r="H681" s="56"/>
      <c r="I681" s="56"/>
      <c r="J681" s="56"/>
      <c r="K681" s="56"/>
      <c r="L681" s="56"/>
      <c r="M681" s="56"/>
      <c r="N681" s="56"/>
      <c r="O681" s="56"/>
      <c r="P681" s="56"/>
      <c r="Q681" s="51"/>
    </row>
    <row r="682" spans="1:17" ht="12.75" customHeight="1">
      <c r="A682" s="56"/>
      <c r="B682" s="56"/>
      <c r="C682" s="56"/>
      <c r="D682" s="56"/>
      <c r="E682" s="56"/>
      <c r="F682" s="11"/>
      <c r="G682" s="57"/>
      <c r="H682" s="56"/>
      <c r="I682" s="56"/>
      <c r="J682" s="56"/>
      <c r="K682" s="56"/>
      <c r="L682" s="56"/>
      <c r="M682" s="56"/>
      <c r="N682" s="56"/>
      <c r="O682" s="56"/>
      <c r="P682" s="56"/>
      <c r="Q682" s="51"/>
    </row>
    <row r="683" spans="1:17" ht="12.75" customHeight="1">
      <c r="A683" s="56"/>
      <c r="B683" s="56"/>
      <c r="C683" s="56"/>
      <c r="D683" s="56"/>
      <c r="E683" s="56"/>
      <c r="F683" s="11"/>
      <c r="G683" s="57"/>
      <c r="H683" s="56"/>
      <c r="I683" s="56"/>
      <c r="J683" s="56"/>
      <c r="K683" s="56"/>
      <c r="L683" s="56"/>
      <c r="M683" s="56"/>
      <c r="N683" s="56"/>
      <c r="O683" s="56"/>
      <c r="P683" s="56"/>
      <c r="Q683" s="51"/>
    </row>
    <row r="684" spans="1:17" ht="12.75" customHeight="1">
      <c r="A684" s="56"/>
      <c r="B684" s="56"/>
      <c r="C684" s="56"/>
      <c r="D684" s="56"/>
      <c r="E684" s="56"/>
      <c r="F684" s="11"/>
      <c r="G684" s="57"/>
      <c r="H684" s="56"/>
      <c r="I684" s="56"/>
      <c r="J684" s="56"/>
      <c r="K684" s="56"/>
      <c r="L684" s="56"/>
      <c r="M684" s="56"/>
      <c r="N684" s="56"/>
      <c r="O684" s="56"/>
      <c r="P684" s="56"/>
      <c r="Q684" s="51"/>
    </row>
    <row r="685" spans="1:17" ht="12.75" customHeight="1">
      <c r="A685" s="56"/>
      <c r="B685" s="56"/>
      <c r="C685" s="56"/>
      <c r="D685" s="56"/>
      <c r="E685" s="56"/>
      <c r="F685" s="11"/>
      <c r="G685" s="57"/>
      <c r="H685" s="56"/>
      <c r="I685" s="56"/>
      <c r="J685" s="56"/>
      <c r="K685" s="56"/>
      <c r="L685" s="56"/>
      <c r="M685" s="56"/>
      <c r="N685" s="56"/>
      <c r="O685" s="56"/>
      <c r="P685" s="56"/>
      <c r="Q685" s="51"/>
    </row>
    <row r="686" spans="1:17" ht="12.75" customHeight="1">
      <c r="A686" s="56"/>
      <c r="B686" s="56"/>
      <c r="C686" s="56"/>
      <c r="D686" s="56"/>
      <c r="E686" s="56"/>
      <c r="F686" s="11"/>
      <c r="G686" s="57"/>
      <c r="H686" s="56"/>
      <c r="I686" s="56"/>
      <c r="J686" s="56"/>
      <c r="K686" s="56"/>
      <c r="L686" s="56"/>
      <c r="M686" s="56"/>
      <c r="N686" s="56"/>
      <c r="O686" s="56"/>
      <c r="P686" s="56"/>
      <c r="Q686" s="51"/>
    </row>
    <row r="687" spans="1:17" ht="12.75" customHeight="1">
      <c r="A687" s="56"/>
      <c r="B687" s="56"/>
      <c r="C687" s="56"/>
      <c r="D687" s="56"/>
      <c r="E687" s="56"/>
      <c r="F687" s="11"/>
      <c r="G687" s="57"/>
      <c r="H687" s="56"/>
      <c r="I687" s="56"/>
      <c r="J687" s="56"/>
      <c r="K687" s="56"/>
      <c r="L687" s="56"/>
      <c r="M687" s="56"/>
      <c r="N687" s="56"/>
      <c r="O687" s="56"/>
      <c r="P687" s="56"/>
      <c r="Q687" s="51"/>
    </row>
    <row r="688" spans="1:17" ht="12.75" customHeight="1">
      <c r="A688" s="56"/>
      <c r="B688" s="56"/>
      <c r="C688" s="56"/>
      <c r="D688" s="56"/>
      <c r="E688" s="56"/>
      <c r="F688" s="11"/>
      <c r="G688" s="57"/>
      <c r="H688" s="56"/>
      <c r="I688" s="56"/>
      <c r="J688" s="56"/>
      <c r="K688" s="56"/>
      <c r="L688" s="56"/>
      <c r="M688" s="56"/>
      <c r="N688" s="56"/>
      <c r="O688" s="56"/>
      <c r="P688" s="56"/>
      <c r="Q688" s="51"/>
    </row>
    <row r="689" spans="1:17" ht="12.75" customHeight="1">
      <c r="A689" s="56"/>
      <c r="B689" s="56"/>
      <c r="C689" s="56"/>
      <c r="D689" s="56"/>
      <c r="E689" s="56"/>
      <c r="F689" s="11"/>
      <c r="G689" s="57"/>
      <c r="H689" s="56"/>
      <c r="I689" s="56"/>
      <c r="J689" s="56"/>
      <c r="K689" s="56"/>
      <c r="L689" s="56"/>
      <c r="M689" s="56"/>
      <c r="N689" s="56"/>
      <c r="O689" s="56"/>
      <c r="P689" s="56"/>
      <c r="Q689" s="51"/>
    </row>
    <row r="690" spans="1:17" ht="12.75" customHeight="1">
      <c r="A690" s="56"/>
      <c r="B690" s="56"/>
      <c r="C690" s="56"/>
      <c r="D690" s="56"/>
      <c r="E690" s="56"/>
      <c r="F690" s="11"/>
      <c r="G690" s="57"/>
      <c r="H690" s="56"/>
      <c r="I690" s="56"/>
      <c r="J690" s="56"/>
      <c r="K690" s="56"/>
      <c r="L690" s="56"/>
      <c r="M690" s="56"/>
      <c r="N690" s="56"/>
      <c r="O690" s="56"/>
      <c r="P690" s="56"/>
      <c r="Q690" s="51"/>
    </row>
    <row r="691" spans="1:17" ht="12.75" customHeight="1">
      <c r="A691" s="56"/>
      <c r="B691" s="56"/>
      <c r="C691" s="56"/>
      <c r="D691" s="56"/>
      <c r="E691" s="56"/>
      <c r="F691" s="11"/>
      <c r="G691" s="57"/>
      <c r="H691" s="56"/>
      <c r="I691" s="56"/>
      <c r="J691" s="56"/>
      <c r="K691" s="56"/>
      <c r="L691" s="56"/>
      <c r="M691" s="56"/>
      <c r="N691" s="56"/>
      <c r="O691" s="56"/>
      <c r="P691" s="56"/>
      <c r="Q691" s="51"/>
    </row>
    <row r="692" spans="1:17" ht="12.75" customHeight="1">
      <c r="A692" s="56"/>
      <c r="B692" s="56"/>
      <c r="C692" s="56"/>
      <c r="D692" s="56"/>
      <c r="E692" s="56"/>
      <c r="F692" s="11"/>
      <c r="G692" s="57"/>
      <c r="H692" s="56"/>
      <c r="I692" s="56"/>
      <c r="J692" s="56"/>
      <c r="K692" s="56"/>
      <c r="L692" s="56"/>
      <c r="M692" s="56"/>
      <c r="N692" s="56"/>
      <c r="O692" s="56"/>
      <c r="P692" s="56"/>
      <c r="Q692" s="51"/>
    </row>
    <row r="693" spans="1:17" ht="12.75" customHeight="1">
      <c r="A693" s="56"/>
      <c r="B693" s="56"/>
      <c r="C693" s="56"/>
      <c r="D693" s="56"/>
      <c r="E693" s="56"/>
      <c r="F693" s="11"/>
      <c r="G693" s="57"/>
      <c r="H693" s="56"/>
      <c r="I693" s="56"/>
      <c r="J693" s="56"/>
      <c r="K693" s="56"/>
      <c r="L693" s="56"/>
      <c r="M693" s="56"/>
      <c r="N693" s="56"/>
      <c r="O693" s="56"/>
      <c r="P693" s="56"/>
      <c r="Q693" s="51"/>
    </row>
    <row r="694" spans="1:17" ht="12.75" customHeight="1">
      <c r="A694" s="56"/>
      <c r="B694" s="56"/>
      <c r="C694" s="56"/>
      <c r="D694" s="56"/>
      <c r="E694" s="56"/>
      <c r="F694" s="11"/>
      <c r="G694" s="57"/>
      <c r="H694" s="56"/>
      <c r="I694" s="56"/>
      <c r="J694" s="56"/>
      <c r="K694" s="56"/>
      <c r="L694" s="56"/>
      <c r="M694" s="56"/>
      <c r="N694" s="56"/>
      <c r="O694" s="56"/>
      <c r="P694" s="56"/>
      <c r="Q694" s="51"/>
    </row>
    <row r="695" spans="1:17" ht="12.75" customHeight="1">
      <c r="A695" s="56"/>
      <c r="B695" s="56"/>
      <c r="C695" s="56"/>
      <c r="D695" s="56"/>
      <c r="E695" s="56"/>
      <c r="F695" s="11"/>
      <c r="G695" s="57"/>
      <c r="H695" s="56"/>
      <c r="I695" s="56"/>
      <c r="J695" s="56"/>
      <c r="K695" s="56"/>
      <c r="L695" s="56"/>
      <c r="M695" s="56"/>
      <c r="N695" s="56"/>
      <c r="O695" s="56"/>
      <c r="P695" s="56"/>
      <c r="Q695" s="51"/>
    </row>
    <row r="696" spans="1:17" ht="12.75" customHeight="1">
      <c r="A696" s="56"/>
      <c r="B696" s="56"/>
      <c r="C696" s="56"/>
      <c r="D696" s="56"/>
      <c r="E696" s="56"/>
      <c r="F696" s="11"/>
      <c r="G696" s="57"/>
      <c r="H696" s="56"/>
      <c r="I696" s="56"/>
      <c r="J696" s="56"/>
      <c r="K696" s="56"/>
      <c r="L696" s="56"/>
      <c r="M696" s="56"/>
      <c r="N696" s="56"/>
      <c r="O696" s="56"/>
      <c r="P696" s="56"/>
      <c r="Q696" s="51"/>
    </row>
    <row r="697" spans="1:17" ht="12.75" customHeight="1">
      <c r="A697" s="56"/>
      <c r="B697" s="56"/>
      <c r="C697" s="56"/>
      <c r="D697" s="56"/>
      <c r="E697" s="56"/>
      <c r="F697" s="11"/>
      <c r="G697" s="57"/>
      <c r="H697" s="56"/>
      <c r="I697" s="56"/>
      <c r="J697" s="56"/>
      <c r="K697" s="56"/>
      <c r="L697" s="56"/>
      <c r="M697" s="56"/>
      <c r="N697" s="56"/>
      <c r="O697" s="56"/>
      <c r="P697" s="56"/>
      <c r="Q697" s="51"/>
    </row>
    <row r="698" spans="1:17" ht="12.75" customHeight="1">
      <c r="A698" s="56"/>
      <c r="B698" s="56"/>
      <c r="C698" s="56"/>
      <c r="D698" s="56"/>
      <c r="E698" s="56"/>
      <c r="F698" s="11"/>
      <c r="G698" s="57"/>
      <c r="H698" s="56"/>
      <c r="I698" s="56"/>
      <c r="J698" s="56"/>
      <c r="K698" s="56"/>
      <c r="L698" s="56"/>
      <c r="M698" s="56"/>
      <c r="N698" s="56"/>
      <c r="O698" s="56"/>
      <c r="P698" s="56"/>
      <c r="Q698" s="51"/>
    </row>
    <row r="699" spans="1:17" ht="12.75" customHeight="1">
      <c r="A699" s="56"/>
      <c r="B699" s="56"/>
      <c r="C699" s="56"/>
      <c r="D699" s="56"/>
      <c r="E699" s="56"/>
      <c r="F699" s="11"/>
      <c r="G699" s="57"/>
      <c r="H699" s="56"/>
      <c r="I699" s="56"/>
      <c r="J699" s="56"/>
      <c r="K699" s="56"/>
      <c r="L699" s="56"/>
      <c r="M699" s="56"/>
      <c r="N699" s="56"/>
      <c r="O699" s="56"/>
      <c r="P699" s="56"/>
      <c r="Q699" s="51"/>
    </row>
    <row r="700" spans="1:17" ht="12.75" customHeight="1">
      <c r="A700" s="56"/>
      <c r="B700" s="56"/>
      <c r="C700" s="56"/>
      <c r="D700" s="56"/>
      <c r="E700" s="56"/>
      <c r="F700" s="11"/>
      <c r="G700" s="57"/>
      <c r="H700" s="56"/>
      <c r="I700" s="56"/>
      <c r="J700" s="56"/>
      <c r="K700" s="56"/>
      <c r="L700" s="56"/>
      <c r="M700" s="56"/>
      <c r="N700" s="56"/>
      <c r="O700" s="56"/>
      <c r="P700" s="56"/>
      <c r="Q700" s="51"/>
    </row>
    <row r="701" spans="1:17" ht="12.75" customHeight="1">
      <c r="A701" s="56"/>
      <c r="B701" s="56"/>
      <c r="C701" s="56"/>
      <c r="D701" s="56"/>
      <c r="E701" s="56"/>
      <c r="F701" s="11"/>
      <c r="G701" s="57"/>
      <c r="H701" s="56"/>
      <c r="I701" s="56"/>
      <c r="J701" s="56"/>
      <c r="K701" s="56"/>
      <c r="L701" s="56"/>
      <c r="M701" s="56"/>
      <c r="N701" s="56"/>
      <c r="O701" s="56"/>
      <c r="P701" s="56"/>
      <c r="Q701" s="51"/>
    </row>
    <row r="702" spans="1:17" ht="12.75" customHeight="1">
      <c r="A702" s="56"/>
      <c r="B702" s="56"/>
      <c r="C702" s="56"/>
      <c r="D702" s="56"/>
      <c r="E702" s="56"/>
      <c r="F702" s="11"/>
      <c r="G702" s="57"/>
      <c r="H702" s="56"/>
      <c r="I702" s="56"/>
      <c r="J702" s="56"/>
      <c r="K702" s="56"/>
      <c r="L702" s="56"/>
      <c r="M702" s="56"/>
      <c r="N702" s="56"/>
      <c r="O702" s="56"/>
      <c r="P702" s="56"/>
      <c r="Q702" s="51"/>
    </row>
    <row r="703" spans="1:17" ht="12.75" customHeight="1">
      <c r="A703" s="56"/>
      <c r="B703" s="56"/>
      <c r="C703" s="56"/>
      <c r="D703" s="56"/>
      <c r="E703" s="56"/>
      <c r="F703" s="11"/>
      <c r="G703" s="57"/>
      <c r="H703" s="56"/>
      <c r="I703" s="56"/>
      <c r="J703" s="56"/>
      <c r="K703" s="56"/>
      <c r="L703" s="56"/>
      <c r="M703" s="56"/>
      <c r="N703" s="56"/>
      <c r="O703" s="56"/>
      <c r="P703" s="56"/>
      <c r="Q703" s="51"/>
    </row>
    <row r="704" spans="1:17" ht="12.75" customHeight="1">
      <c r="A704" s="56"/>
      <c r="B704" s="56"/>
      <c r="C704" s="56"/>
      <c r="D704" s="56"/>
      <c r="E704" s="56"/>
      <c r="F704" s="11"/>
      <c r="G704" s="57"/>
      <c r="H704" s="56"/>
      <c r="I704" s="56"/>
      <c r="J704" s="56"/>
      <c r="K704" s="56"/>
      <c r="L704" s="56"/>
      <c r="M704" s="56"/>
      <c r="N704" s="56"/>
      <c r="O704" s="56"/>
      <c r="P704" s="56"/>
      <c r="Q704" s="51"/>
    </row>
    <row r="705" spans="1:17" ht="12.75" customHeight="1">
      <c r="A705" s="56"/>
      <c r="B705" s="56"/>
      <c r="C705" s="56"/>
      <c r="D705" s="56"/>
      <c r="E705" s="56"/>
      <c r="F705" s="11"/>
      <c r="G705" s="57"/>
      <c r="H705" s="56"/>
      <c r="I705" s="56"/>
      <c r="J705" s="56"/>
      <c r="K705" s="56"/>
      <c r="L705" s="56"/>
      <c r="M705" s="56"/>
      <c r="N705" s="56"/>
      <c r="O705" s="56"/>
      <c r="P705" s="56"/>
      <c r="Q705" s="51"/>
    </row>
    <row r="706" spans="1:17" ht="12.75" customHeight="1">
      <c r="A706" s="56"/>
      <c r="B706" s="56"/>
      <c r="C706" s="56"/>
      <c r="D706" s="56"/>
      <c r="E706" s="56"/>
      <c r="F706" s="11"/>
      <c r="G706" s="57"/>
      <c r="H706" s="56"/>
      <c r="I706" s="56"/>
      <c r="J706" s="56"/>
      <c r="K706" s="56"/>
      <c r="L706" s="56"/>
      <c r="M706" s="56"/>
      <c r="N706" s="56"/>
      <c r="O706" s="56"/>
      <c r="P706" s="56"/>
      <c r="Q706" s="51"/>
    </row>
    <row r="707" spans="1:17" ht="12.75" customHeight="1">
      <c r="A707" s="56"/>
      <c r="B707" s="56"/>
      <c r="C707" s="56"/>
      <c r="D707" s="56"/>
      <c r="E707" s="56"/>
      <c r="F707" s="11"/>
      <c r="G707" s="57"/>
      <c r="H707" s="56"/>
      <c r="I707" s="56"/>
      <c r="J707" s="56"/>
      <c r="K707" s="56"/>
      <c r="L707" s="56"/>
      <c r="M707" s="56"/>
      <c r="N707" s="56"/>
      <c r="O707" s="56"/>
      <c r="P707" s="56"/>
      <c r="Q707" s="51"/>
    </row>
    <row r="708" spans="1:17" ht="12.75" customHeight="1">
      <c r="A708" s="56"/>
      <c r="B708" s="56"/>
      <c r="C708" s="56"/>
      <c r="D708" s="56"/>
      <c r="E708" s="56"/>
      <c r="F708" s="11"/>
      <c r="G708" s="57"/>
      <c r="H708" s="56"/>
      <c r="I708" s="56"/>
      <c r="J708" s="56"/>
      <c r="K708" s="56"/>
      <c r="L708" s="56"/>
      <c r="M708" s="56"/>
      <c r="N708" s="56"/>
      <c r="O708" s="56"/>
      <c r="P708" s="56"/>
      <c r="Q708" s="51"/>
    </row>
    <row r="709" spans="1:17" ht="12.75" customHeight="1">
      <c r="A709" s="56"/>
      <c r="B709" s="56"/>
      <c r="C709" s="56"/>
      <c r="D709" s="56"/>
      <c r="E709" s="56"/>
      <c r="F709" s="11"/>
      <c r="G709" s="57"/>
      <c r="H709" s="56"/>
      <c r="I709" s="56"/>
      <c r="J709" s="56"/>
      <c r="K709" s="56"/>
      <c r="L709" s="56"/>
      <c r="M709" s="56"/>
      <c r="N709" s="56"/>
      <c r="O709" s="56"/>
      <c r="P709" s="56"/>
      <c r="Q709" s="51"/>
    </row>
    <row r="710" spans="1:17" ht="12.75" customHeight="1">
      <c r="A710" s="56"/>
      <c r="B710" s="56"/>
      <c r="C710" s="56"/>
      <c r="D710" s="56"/>
      <c r="E710" s="56"/>
      <c r="F710" s="11"/>
      <c r="G710" s="57"/>
      <c r="H710" s="56"/>
      <c r="I710" s="56"/>
      <c r="J710" s="56"/>
      <c r="K710" s="56"/>
      <c r="L710" s="56"/>
      <c r="M710" s="56"/>
      <c r="N710" s="56"/>
      <c r="O710" s="56"/>
      <c r="P710" s="56"/>
      <c r="Q710" s="51"/>
    </row>
    <row r="711" spans="1:17" ht="12.75" customHeight="1">
      <c r="A711" s="56"/>
      <c r="B711" s="56"/>
      <c r="C711" s="56"/>
      <c r="D711" s="56"/>
      <c r="E711" s="56"/>
      <c r="F711" s="11"/>
      <c r="G711" s="57"/>
      <c r="H711" s="56"/>
      <c r="I711" s="56"/>
      <c r="J711" s="56"/>
      <c r="K711" s="56"/>
      <c r="L711" s="56"/>
      <c r="M711" s="56"/>
      <c r="N711" s="56"/>
      <c r="O711" s="56"/>
      <c r="P711" s="56"/>
      <c r="Q711" s="51"/>
    </row>
    <row r="712" spans="1:17" ht="12.75" customHeight="1">
      <c r="A712" s="56"/>
      <c r="B712" s="56"/>
      <c r="C712" s="56"/>
      <c r="D712" s="56"/>
      <c r="E712" s="56"/>
      <c r="F712" s="11"/>
      <c r="G712" s="57"/>
      <c r="H712" s="56"/>
      <c r="I712" s="56"/>
      <c r="J712" s="56"/>
      <c r="K712" s="56"/>
      <c r="L712" s="56"/>
      <c r="M712" s="56"/>
      <c r="N712" s="56"/>
      <c r="O712" s="56"/>
      <c r="P712" s="56"/>
      <c r="Q712" s="51"/>
    </row>
    <row r="713" spans="1:17" ht="12.75" customHeight="1">
      <c r="A713" s="56"/>
      <c r="B713" s="56"/>
      <c r="C713" s="56"/>
      <c r="D713" s="56"/>
      <c r="E713" s="56"/>
      <c r="F713" s="11"/>
      <c r="G713" s="57"/>
      <c r="H713" s="56"/>
      <c r="I713" s="56"/>
      <c r="J713" s="56"/>
      <c r="K713" s="56"/>
      <c r="L713" s="56"/>
      <c r="M713" s="56"/>
      <c r="N713" s="56"/>
      <c r="O713" s="56"/>
      <c r="P713" s="56"/>
      <c r="Q713" s="51"/>
    </row>
    <row r="714" spans="1:17" ht="12.75" customHeight="1">
      <c r="A714" s="56"/>
      <c r="B714" s="56"/>
      <c r="C714" s="56"/>
      <c r="D714" s="56"/>
      <c r="E714" s="56"/>
      <c r="F714" s="11"/>
      <c r="G714" s="57"/>
      <c r="H714" s="56"/>
      <c r="I714" s="56"/>
      <c r="J714" s="56"/>
      <c r="K714" s="56"/>
      <c r="L714" s="56"/>
      <c r="M714" s="56"/>
      <c r="N714" s="56"/>
      <c r="O714" s="56"/>
      <c r="P714" s="56"/>
      <c r="Q714" s="51"/>
    </row>
    <row r="715" spans="1:17" ht="12.75" customHeight="1">
      <c r="A715" s="56"/>
      <c r="B715" s="56"/>
      <c r="C715" s="56"/>
      <c r="D715" s="56"/>
      <c r="E715" s="56"/>
      <c r="F715" s="11"/>
      <c r="G715" s="57"/>
      <c r="H715" s="56"/>
      <c r="I715" s="56"/>
      <c r="J715" s="56"/>
      <c r="K715" s="56"/>
      <c r="L715" s="56"/>
      <c r="M715" s="56"/>
      <c r="N715" s="56"/>
      <c r="O715" s="56"/>
      <c r="P715" s="56"/>
      <c r="Q715" s="51"/>
    </row>
    <row r="716" spans="1:17" ht="12.75" customHeight="1">
      <c r="A716" s="56"/>
      <c r="B716" s="56"/>
      <c r="C716" s="56"/>
      <c r="D716" s="56"/>
      <c r="E716" s="56"/>
      <c r="F716" s="11"/>
      <c r="G716" s="57"/>
      <c r="H716" s="56"/>
      <c r="I716" s="56"/>
      <c r="J716" s="56"/>
      <c r="K716" s="56"/>
      <c r="L716" s="56"/>
      <c r="M716" s="56"/>
      <c r="N716" s="56"/>
      <c r="O716" s="56"/>
      <c r="P716" s="56"/>
      <c r="Q716" s="51"/>
    </row>
    <row r="717" spans="1:17" ht="12.75" customHeight="1">
      <c r="A717" s="56"/>
      <c r="B717" s="56"/>
      <c r="C717" s="56"/>
      <c r="D717" s="56"/>
      <c r="E717" s="56"/>
      <c r="F717" s="11"/>
      <c r="G717" s="57"/>
      <c r="H717" s="56"/>
      <c r="I717" s="56"/>
      <c r="J717" s="56"/>
      <c r="K717" s="56"/>
      <c r="L717" s="56"/>
      <c r="M717" s="56"/>
      <c r="N717" s="56"/>
      <c r="O717" s="56"/>
      <c r="P717" s="56"/>
      <c r="Q717" s="51"/>
    </row>
    <row r="718" spans="1:17" ht="12.75" customHeight="1">
      <c r="A718" s="56"/>
      <c r="B718" s="56"/>
      <c r="C718" s="56"/>
      <c r="D718" s="56"/>
      <c r="E718" s="56"/>
      <c r="F718" s="11"/>
      <c r="G718" s="57"/>
      <c r="H718" s="56"/>
      <c r="I718" s="56"/>
      <c r="J718" s="56"/>
      <c r="K718" s="56"/>
      <c r="L718" s="56"/>
      <c r="M718" s="56"/>
      <c r="N718" s="56"/>
      <c r="O718" s="56"/>
      <c r="P718" s="56"/>
      <c r="Q718" s="51"/>
    </row>
    <row r="719" spans="1:17" ht="12.75" customHeight="1">
      <c r="A719" s="56"/>
      <c r="B719" s="56"/>
      <c r="C719" s="56"/>
      <c r="D719" s="56"/>
      <c r="E719" s="56"/>
      <c r="F719" s="11"/>
      <c r="G719" s="57"/>
      <c r="H719" s="56"/>
      <c r="I719" s="56"/>
      <c r="J719" s="56"/>
      <c r="K719" s="56"/>
      <c r="L719" s="56"/>
      <c r="M719" s="56"/>
      <c r="N719" s="56"/>
      <c r="O719" s="56"/>
      <c r="P719" s="56"/>
      <c r="Q719" s="51"/>
    </row>
    <row r="720" spans="1:17" ht="12.75" customHeight="1">
      <c r="A720" s="56"/>
      <c r="B720" s="56"/>
      <c r="C720" s="56"/>
      <c r="D720" s="56"/>
      <c r="E720" s="56"/>
      <c r="F720" s="11"/>
      <c r="G720" s="57"/>
      <c r="H720" s="56"/>
      <c r="I720" s="56"/>
      <c r="J720" s="56"/>
      <c r="K720" s="56"/>
      <c r="L720" s="56"/>
      <c r="M720" s="56"/>
      <c r="N720" s="56"/>
      <c r="O720" s="56"/>
      <c r="P720" s="56"/>
      <c r="Q720" s="51"/>
    </row>
    <row r="721" spans="1:17" ht="12.75" customHeight="1">
      <c r="A721" s="56"/>
      <c r="B721" s="56"/>
      <c r="C721" s="56"/>
      <c r="D721" s="56"/>
      <c r="E721" s="56"/>
      <c r="F721" s="11"/>
      <c r="G721" s="57"/>
      <c r="H721" s="56"/>
      <c r="I721" s="56"/>
      <c r="J721" s="56"/>
      <c r="K721" s="56"/>
      <c r="L721" s="56"/>
      <c r="M721" s="56"/>
      <c r="N721" s="56"/>
      <c r="O721" s="56"/>
      <c r="P721" s="56"/>
      <c r="Q721" s="51"/>
    </row>
    <row r="722" spans="1:17" ht="12.75" customHeight="1">
      <c r="A722" s="56"/>
      <c r="B722" s="56"/>
      <c r="C722" s="56"/>
      <c r="D722" s="56"/>
      <c r="E722" s="56"/>
      <c r="F722" s="11"/>
      <c r="G722" s="57"/>
      <c r="H722" s="56"/>
      <c r="I722" s="56"/>
      <c r="J722" s="56"/>
      <c r="K722" s="56"/>
      <c r="L722" s="56"/>
      <c r="M722" s="56"/>
      <c r="N722" s="56"/>
      <c r="O722" s="56"/>
      <c r="P722" s="56"/>
      <c r="Q722" s="51"/>
    </row>
    <row r="723" spans="1:17" ht="12.75" customHeight="1">
      <c r="A723" s="56"/>
      <c r="B723" s="56"/>
      <c r="C723" s="56"/>
      <c r="D723" s="56"/>
      <c r="E723" s="56"/>
      <c r="F723" s="11"/>
      <c r="G723" s="57"/>
      <c r="H723" s="56"/>
      <c r="I723" s="56"/>
      <c r="J723" s="56"/>
      <c r="K723" s="56"/>
      <c r="L723" s="56"/>
      <c r="M723" s="56"/>
      <c r="N723" s="56"/>
      <c r="O723" s="56"/>
      <c r="P723" s="56"/>
      <c r="Q723" s="51"/>
    </row>
    <row r="724" spans="1:17" ht="12.75" customHeight="1">
      <c r="A724" s="56"/>
      <c r="B724" s="56"/>
      <c r="C724" s="56"/>
      <c r="D724" s="56"/>
      <c r="E724" s="56"/>
      <c r="F724" s="11"/>
      <c r="G724" s="57"/>
      <c r="H724" s="56"/>
      <c r="I724" s="56"/>
      <c r="J724" s="56"/>
      <c r="K724" s="56"/>
      <c r="L724" s="56"/>
      <c r="M724" s="56"/>
      <c r="N724" s="56"/>
      <c r="O724" s="56"/>
      <c r="P724" s="56"/>
      <c r="Q724" s="51"/>
    </row>
    <row r="725" spans="1:17" ht="12.75" customHeight="1">
      <c r="A725" s="56"/>
      <c r="B725" s="56"/>
      <c r="C725" s="56"/>
      <c r="D725" s="56"/>
      <c r="E725" s="56"/>
      <c r="F725" s="11"/>
      <c r="G725" s="57"/>
      <c r="H725" s="56"/>
      <c r="I725" s="56"/>
      <c r="J725" s="56"/>
      <c r="K725" s="56"/>
      <c r="L725" s="56"/>
      <c r="M725" s="56"/>
      <c r="N725" s="56"/>
      <c r="O725" s="56"/>
      <c r="P725" s="56"/>
      <c r="Q725" s="51"/>
    </row>
    <row r="726" spans="1:17" ht="12.75" customHeight="1">
      <c r="A726" s="56"/>
      <c r="B726" s="56"/>
      <c r="C726" s="56"/>
      <c r="D726" s="56"/>
      <c r="E726" s="56"/>
      <c r="F726" s="11"/>
      <c r="G726" s="57"/>
      <c r="H726" s="56"/>
      <c r="I726" s="56"/>
      <c r="J726" s="56"/>
      <c r="K726" s="56"/>
      <c r="L726" s="56"/>
      <c r="M726" s="56"/>
      <c r="N726" s="56"/>
      <c r="O726" s="56"/>
      <c r="P726" s="56"/>
      <c r="Q726" s="51"/>
    </row>
    <row r="727" spans="1:17" ht="12.75" customHeight="1">
      <c r="A727" s="56"/>
      <c r="B727" s="56"/>
      <c r="C727" s="56"/>
      <c r="D727" s="56"/>
      <c r="E727" s="56"/>
      <c r="F727" s="11"/>
      <c r="G727" s="57"/>
      <c r="H727" s="56"/>
      <c r="I727" s="56"/>
      <c r="J727" s="56"/>
      <c r="K727" s="56"/>
      <c r="L727" s="56"/>
      <c r="M727" s="56"/>
      <c r="N727" s="56"/>
      <c r="O727" s="56"/>
      <c r="P727" s="56"/>
      <c r="Q727" s="51"/>
    </row>
    <row r="728" spans="1:17" ht="12.75" customHeight="1">
      <c r="A728" s="56"/>
      <c r="B728" s="56"/>
      <c r="C728" s="56"/>
      <c r="D728" s="56"/>
      <c r="E728" s="56"/>
      <c r="F728" s="11"/>
      <c r="G728" s="57"/>
      <c r="H728" s="56"/>
      <c r="I728" s="56"/>
      <c r="J728" s="56"/>
      <c r="K728" s="56"/>
      <c r="L728" s="56"/>
      <c r="M728" s="56"/>
      <c r="N728" s="56"/>
      <c r="O728" s="56"/>
      <c r="P728" s="56"/>
      <c r="Q728" s="51"/>
    </row>
    <row r="729" spans="1:17" ht="12.75" customHeight="1">
      <c r="A729" s="56"/>
      <c r="B729" s="56"/>
      <c r="C729" s="56"/>
      <c r="D729" s="56"/>
      <c r="E729" s="56"/>
      <c r="F729" s="11"/>
      <c r="G729" s="57"/>
      <c r="H729" s="56"/>
      <c r="I729" s="56"/>
      <c r="J729" s="56"/>
      <c r="K729" s="56"/>
      <c r="L729" s="56"/>
      <c r="M729" s="56"/>
      <c r="N729" s="56"/>
      <c r="O729" s="56"/>
      <c r="P729" s="56"/>
      <c r="Q729" s="51"/>
    </row>
    <row r="730" spans="1:17" ht="12.75" customHeight="1">
      <c r="A730" s="56"/>
      <c r="B730" s="56"/>
      <c r="C730" s="56"/>
      <c r="D730" s="56"/>
      <c r="E730" s="56"/>
      <c r="F730" s="11"/>
      <c r="G730" s="57"/>
      <c r="H730" s="56"/>
      <c r="I730" s="56"/>
      <c r="J730" s="56"/>
      <c r="K730" s="56"/>
      <c r="L730" s="56"/>
      <c r="M730" s="56"/>
      <c r="N730" s="56"/>
      <c r="O730" s="56"/>
      <c r="P730" s="56"/>
      <c r="Q730" s="51"/>
    </row>
    <row r="731" spans="1:17" ht="12.75" customHeight="1">
      <c r="A731" s="56"/>
      <c r="B731" s="56"/>
      <c r="C731" s="56"/>
      <c r="D731" s="56"/>
      <c r="E731" s="56"/>
      <c r="F731" s="11"/>
      <c r="G731" s="57"/>
      <c r="H731" s="56"/>
      <c r="I731" s="56"/>
      <c r="J731" s="56"/>
      <c r="K731" s="56"/>
      <c r="L731" s="56"/>
      <c r="M731" s="56"/>
      <c r="N731" s="56"/>
      <c r="O731" s="56"/>
      <c r="P731" s="56"/>
      <c r="Q731" s="51"/>
    </row>
    <row r="732" spans="1:17" ht="12.75" customHeight="1">
      <c r="A732" s="56"/>
      <c r="B732" s="56"/>
      <c r="C732" s="56"/>
      <c r="D732" s="56"/>
      <c r="E732" s="56"/>
      <c r="F732" s="11"/>
      <c r="G732" s="57"/>
      <c r="H732" s="56"/>
      <c r="I732" s="56"/>
      <c r="J732" s="56"/>
      <c r="K732" s="56"/>
      <c r="L732" s="56"/>
      <c r="M732" s="56"/>
      <c r="N732" s="56"/>
      <c r="O732" s="56"/>
      <c r="P732" s="56"/>
      <c r="Q732" s="51"/>
    </row>
    <row r="733" spans="1:17" ht="12.75" customHeight="1">
      <c r="A733" s="56"/>
      <c r="B733" s="56"/>
      <c r="C733" s="56"/>
      <c r="D733" s="56"/>
      <c r="E733" s="56"/>
      <c r="F733" s="11"/>
      <c r="G733" s="57"/>
      <c r="H733" s="56"/>
      <c r="I733" s="56"/>
      <c r="J733" s="56"/>
      <c r="K733" s="56"/>
      <c r="L733" s="56"/>
      <c r="M733" s="56"/>
      <c r="N733" s="56"/>
      <c r="O733" s="56"/>
      <c r="P733" s="56"/>
      <c r="Q733" s="51"/>
    </row>
    <row r="734" spans="1:17" ht="12.75" customHeight="1">
      <c r="A734" s="56"/>
      <c r="B734" s="56"/>
      <c r="C734" s="56"/>
      <c r="D734" s="56"/>
      <c r="E734" s="56"/>
      <c r="F734" s="11"/>
      <c r="G734" s="57"/>
      <c r="H734" s="56"/>
      <c r="I734" s="56"/>
      <c r="J734" s="56"/>
      <c r="K734" s="56"/>
      <c r="L734" s="56"/>
      <c r="M734" s="56"/>
      <c r="N734" s="56"/>
      <c r="O734" s="56"/>
      <c r="P734" s="56"/>
      <c r="Q734" s="51"/>
    </row>
    <row r="735" spans="1:17" ht="12.75" customHeight="1">
      <c r="A735" s="56"/>
      <c r="B735" s="56"/>
      <c r="C735" s="56"/>
      <c r="D735" s="56"/>
      <c r="E735" s="56"/>
      <c r="F735" s="11"/>
      <c r="G735" s="57"/>
      <c r="H735" s="56"/>
      <c r="I735" s="56"/>
      <c r="J735" s="56"/>
      <c r="K735" s="56"/>
      <c r="L735" s="56"/>
      <c r="M735" s="56"/>
      <c r="N735" s="56"/>
      <c r="O735" s="56"/>
      <c r="P735" s="56"/>
      <c r="Q735" s="51"/>
    </row>
    <row r="736" spans="1:17" ht="12.75" customHeight="1">
      <c r="A736" s="56"/>
      <c r="B736" s="56"/>
      <c r="C736" s="56"/>
      <c r="D736" s="56"/>
      <c r="E736" s="56"/>
      <c r="F736" s="11"/>
      <c r="G736" s="57"/>
      <c r="H736" s="56"/>
      <c r="I736" s="56"/>
      <c r="J736" s="56"/>
      <c r="K736" s="56"/>
      <c r="L736" s="56"/>
      <c r="M736" s="56"/>
      <c r="N736" s="56"/>
      <c r="O736" s="56"/>
      <c r="P736" s="56"/>
      <c r="Q736" s="51"/>
    </row>
    <row r="737" spans="1:17" ht="12.75" customHeight="1">
      <c r="A737" s="56"/>
      <c r="B737" s="56"/>
      <c r="C737" s="56"/>
      <c r="D737" s="56"/>
      <c r="E737" s="56"/>
      <c r="F737" s="11"/>
      <c r="G737" s="57"/>
      <c r="H737" s="56"/>
      <c r="I737" s="56"/>
      <c r="J737" s="56"/>
      <c r="K737" s="56"/>
      <c r="L737" s="56"/>
      <c r="M737" s="56"/>
      <c r="N737" s="56"/>
      <c r="O737" s="56"/>
      <c r="P737" s="56"/>
      <c r="Q737" s="51"/>
    </row>
    <row r="738" spans="1:17" ht="12.75" customHeight="1">
      <c r="A738" s="56"/>
      <c r="B738" s="56"/>
      <c r="C738" s="56"/>
      <c r="D738" s="56"/>
      <c r="E738" s="56"/>
      <c r="F738" s="11"/>
      <c r="G738" s="57"/>
      <c r="H738" s="56"/>
      <c r="I738" s="56"/>
      <c r="J738" s="56"/>
      <c r="K738" s="56"/>
      <c r="L738" s="56"/>
      <c r="M738" s="56"/>
      <c r="N738" s="56"/>
      <c r="O738" s="56"/>
      <c r="P738" s="56"/>
      <c r="Q738" s="51"/>
    </row>
    <row r="739" spans="1:17" ht="12.75" customHeight="1">
      <c r="A739" s="56"/>
      <c r="B739" s="56"/>
      <c r="C739" s="56"/>
      <c r="D739" s="56"/>
      <c r="E739" s="56"/>
      <c r="F739" s="11"/>
      <c r="G739" s="57"/>
      <c r="H739" s="56"/>
      <c r="I739" s="56"/>
      <c r="J739" s="56"/>
      <c r="K739" s="56"/>
      <c r="L739" s="56"/>
      <c r="M739" s="56"/>
      <c r="N739" s="56"/>
      <c r="O739" s="56"/>
      <c r="P739" s="56"/>
      <c r="Q739" s="51"/>
    </row>
    <row r="740" spans="1:17" ht="12.75" customHeight="1">
      <c r="A740" s="56"/>
      <c r="B740" s="56"/>
      <c r="C740" s="56"/>
      <c r="D740" s="56"/>
      <c r="E740" s="56"/>
      <c r="F740" s="11"/>
      <c r="G740" s="57"/>
      <c r="H740" s="56"/>
      <c r="I740" s="56"/>
      <c r="J740" s="56"/>
      <c r="K740" s="56"/>
      <c r="L740" s="56"/>
      <c r="M740" s="56"/>
      <c r="N740" s="56"/>
      <c r="O740" s="56"/>
      <c r="P740" s="56"/>
      <c r="Q740" s="51"/>
    </row>
    <row r="741" spans="1:17" ht="12.75" customHeight="1">
      <c r="A741" s="56"/>
      <c r="B741" s="56"/>
      <c r="C741" s="56"/>
      <c r="D741" s="56"/>
      <c r="E741" s="56"/>
      <c r="F741" s="11"/>
      <c r="G741" s="57"/>
      <c r="H741" s="56"/>
      <c r="I741" s="56"/>
      <c r="J741" s="56"/>
      <c r="K741" s="56"/>
      <c r="L741" s="56"/>
      <c r="M741" s="56"/>
      <c r="N741" s="56"/>
      <c r="O741" s="56"/>
      <c r="P741" s="56"/>
      <c r="Q741" s="51"/>
    </row>
    <row r="742" spans="1:17" ht="12.75" customHeight="1">
      <c r="A742" s="56"/>
      <c r="B742" s="56"/>
      <c r="C742" s="56"/>
      <c r="D742" s="56"/>
      <c r="E742" s="56"/>
      <c r="F742" s="11"/>
      <c r="G742" s="57"/>
      <c r="H742" s="56"/>
      <c r="I742" s="56"/>
      <c r="J742" s="56"/>
      <c r="K742" s="56"/>
      <c r="L742" s="56"/>
      <c r="M742" s="56"/>
      <c r="N742" s="56"/>
      <c r="O742" s="56"/>
      <c r="P742" s="56"/>
      <c r="Q742" s="51"/>
    </row>
    <row r="743" spans="1:17" ht="12.75" customHeight="1">
      <c r="A743" s="56"/>
      <c r="B743" s="56"/>
      <c r="C743" s="56"/>
      <c r="D743" s="56"/>
      <c r="E743" s="56"/>
      <c r="F743" s="11"/>
      <c r="G743" s="57"/>
      <c r="H743" s="56"/>
      <c r="I743" s="56"/>
      <c r="J743" s="56"/>
      <c r="K743" s="56"/>
      <c r="L743" s="56"/>
      <c r="M743" s="56"/>
      <c r="N743" s="56"/>
      <c r="O743" s="56"/>
      <c r="P743" s="56"/>
      <c r="Q743" s="51"/>
    </row>
    <row r="744" spans="1:17" ht="12.75" customHeight="1">
      <c r="A744" s="56"/>
      <c r="B744" s="56"/>
      <c r="C744" s="56"/>
      <c r="D744" s="56"/>
      <c r="E744" s="56"/>
      <c r="F744" s="11"/>
      <c r="G744" s="57"/>
      <c r="H744" s="56"/>
      <c r="I744" s="56"/>
      <c r="J744" s="56"/>
      <c r="K744" s="56"/>
      <c r="L744" s="56"/>
      <c r="M744" s="56"/>
      <c r="N744" s="56"/>
      <c r="O744" s="56"/>
      <c r="P744" s="56"/>
      <c r="Q744" s="51"/>
    </row>
    <row r="745" spans="1:17" ht="12.75" customHeight="1">
      <c r="A745" s="56"/>
      <c r="B745" s="56"/>
      <c r="C745" s="56"/>
      <c r="D745" s="56"/>
      <c r="E745" s="56"/>
      <c r="F745" s="11"/>
      <c r="G745" s="57"/>
      <c r="H745" s="56"/>
      <c r="I745" s="56"/>
      <c r="J745" s="56"/>
      <c r="K745" s="56"/>
      <c r="L745" s="56"/>
      <c r="M745" s="56"/>
      <c r="N745" s="56"/>
      <c r="O745" s="56"/>
      <c r="P745" s="56"/>
      <c r="Q745" s="51"/>
    </row>
    <row r="746" spans="1:17" ht="12.75" customHeight="1">
      <c r="A746" s="56"/>
      <c r="B746" s="56"/>
      <c r="C746" s="56"/>
      <c r="D746" s="56"/>
      <c r="E746" s="56"/>
      <c r="F746" s="11"/>
      <c r="G746" s="57"/>
      <c r="H746" s="56"/>
      <c r="I746" s="56"/>
      <c r="J746" s="56"/>
      <c r="K746" s="56"/>
      <c r="L746" s="56"/>
      <c r="M746" s="56"/>
      <c r="N746" s="56"/>
      <c r="O746" s="56"/>
      <c r="P746" s="56"/>
      <c r="Q746" s="51"/>
    </row>
    <row r="747" spans="1:17" ht="12.75" customHeight="1">
      <c r="A747" s="56"/>
      <c r="B747" s="56"/>
      <c r="C747" s="56"/>
      <c r="D747" s="56"/>
      <c r="E747" s="56"/>
      <c r="F747" s="11"/>
      <c r="G747" s="57"/>
      <c r="H747" s="56"/>
      <c r="I747" s="56"/>
      <c r="J747" s="56"/>
      <c r="K747" s="56"/>
      <c r="L747" s="56"/>
      <c r="M747" s="56"/>
      <c r="N747" s="56"/>
      <c r="O747" s="56"/>
      <c r="P747" s="56"/>
      <c r="Q747" s="51"/>
    </row>
    <row r="748" spans="1:17" ht="12.75" customHeight="1">
      <c r="A748" s="56"/>
      <c r="B748" s="56"/>
      <c r="C748" s="56"/>
      <c r="D748" s="56"/>
      <c r="E748" s="56"/>
      <c r="F748" s="11"/>
      <c r="G748" s="57"/>
      <c r="H748" s="56"/>
      <c r="I748" s="56"/>
      <c r="J748" s="56"/>
      <c r="K748" s="56"/>
      <c r="L748" s="56"/>
      <c r="M748" s="56"/>
      <c r="N748" s="56"/>
      <c r="O748" s="56"/>
      <c r="P748" s="56"/>
      <c r="Q748" s="51"/>
    </row>
    <row r="749" spans="1:17" ht="12.75" customHeight="1">
      <c r="A749" s="56"/>
      <c r="B749" s="56"/>
      <c r="C749" s="56"/>
      <c r="D749" s="56"/>
      <c r="E749" s="56"/>
      <c r="F749" s="11"/>
      <c r="G749" s="57"/>
      <c r="H749" s="56"/>
      <c r="I749" s="56"/>
      <c r="J749" s="56"/>
      <c r="K749" s="56"/>
      <c r="L749" s="56"/>
      <c r="M749" s="56"/>
      <c r="N749" s="56"/>
      <c r="O749" s="56"/>
      <c r="P749" s="56"/>
      <c r="Q749" s="51"/>
    </row>
    <row r="750" spans="1:17" ht="12.75" customHeight="1">
      <c r="A750" s="56"/>
      <c r="B750" s="56"/>
      <c r="C750" s="56"/>
      <c r="D750" s="56"/>
      <c r="E750" s="56"/>
      <c r="F750" s="11"/>
      <c r="G750" s="57"/>
      <c r="H750" s="56"/>
      <c r="I750" s="56"/>
      <c r="J750" s="56"/>
      <c r="K750" s="56"/>
      <c r="L750" s="56"/>
      <c r="M750" s="56"/>
      <c r="N750" s="56"/>
      <c r="O750" s="56"/>
      <c r="P750" s="56"/>
      <c r="Q750" s="51"/>
    </row>
    <row r="751" spans="1:17" ht="12.75" customHeight="1">
      <c r="A751" s="56"/>
      <c r="B751" s="56"/>
      <c r="C751" s="56"/>
      <c r="D751" s="56"/>
      <c r="E751" s="56"/>
      <c r="F751" s="11"/>
      <c r="G751" s="57"/>
      <c r="H751" s="56"/>
      <c r="I751" s="56"/>
      <c r="J751" s="56"/>
      <c r="K751" s="56"/>
      <c r="L751" s="56"/>
      <c r="M751" s="56"/>
      <c r="N751" s="56"/>
      <c r="O751" s="56"/>
      <c r="P751" s="56"/>
      <c r="Q751" s="51"/>
    </row>
    <row r="752" spans="1:17" ht="12.75" customHeight="1">
      <c r="A752" s="56"/>
      <c r="B752" s="56"/>
      <c r="C752" s="56"/>
      <c r="D752" s="56"/>
      <c r="E752" s="56"/>
      <c r="F752" s="11"/>
      <c r="G752" s="57"/>
      <c r="H752" s="56"/>
      <c r="I752" s="56"/>
      <c r="J752" s="56"/>
      <c r="K752" s="56"/>
      <c r="L752" s="56"/>
      <c r="M752" s="56"/>
      <c r="N752" s="56"/>
      <c r="O752" s="56"/>
      <c r="P752" s="56"/>
      <c r="Q752" s="51"/>
    </row>
    <row r="753" spans="1:17" ht="12.75" customHeight="1">
      <c r="A753" s="56"/>
      <c r="B753" s="56"/>
      <c r="C753" s="56"/>
      <c r="D753" s="56"/>
      <c r="E753" s="56"/>
      <c r="F753" s="11"/>
      <c r="G753" s="57"/>
      <c r="H753" s="56"/>
      <c r="I753" s="56"/>
      <c r="J753" s="56"/>
      <c r="K753" s="56"/>
      <c r="L753" s="56"/>
      <c r="M753" s="56"/>
      <c r="N753" s="56"/>
      <c r="O753" s="56"/>
      <c r="P753" s="56"/>
      <c r="Q753" s="51"/>
    </row>
    <row r="754" spans="1:17" ht="12.75" customHeight="1">
      <c r="A754" s="56"/>
      <c r="B754" s="56"/>
      <c r="C754" s="56"/>
      <c r="D754" s="56"/>
      <c r="E754" s="56"/>
      <c r="F754" s="11"/>
      <c r="G754" s="57"/>
      <c r="H754" s="56"/>
      <c r="I754" s="56"/>
      <c r="J754" s="56"/>
      <c r="K754" s="56"/>
      <c r="L754" s="56"/>
      <c r="M754" s="56"/>
      <c r="N754" s="56"/>
      <c r="O754" s="56"/>
      <c r="P754" s="56"/>
      <c r="Q754" s="51"/>
    </row>
    <row r="755" spans="1:17" ht="12.75" customHeight="1">
      <c r="A755" s="56"/>
      <c r="B755" s="56"/>
      <c r="C755" s="56"/>
      <c r="D755" s="56"/>
      <c r="E755" s="56"/>
      <c r="F755" s="11"/>
      <c r="G755" s="57"/>
      <c r="H755" s="56"/>
      <c r="I755" s="56"/>
      <c r="J755" s="56"/>
      <c r="K755" s="56"/>
      <c r="L755" s="56"/>
      <c r="M755" s="56"/>
      <c r="N755" s="56"/>
      <c r="O755" s="56"/>
      <c r="P755" s="56"/>
      <c r="Q755" s="51"/>
    </row>
    <row r="756" spans="1:17" ht="12.75" customHeight="1">
      <c r="A756" s="56"/>
      <c r="B756" s="56"/>
      <c r="C756" s="56"/>
      <c r="D756" s="56"/>
      <c r="E756" s="56"/>
      <c r="F756" s="11"/>
      <c r="G756" s="57"/>
      <c r="H756" s="56"/>
      <c r="I756" s="56"/>
      <c r="J756" s="56"/>
      <c r="K756" s="56"/>
      <c r="L756" s="56"/>
      <c r="M756" s="56"/>
      <c r="N756" s="56"/>
      <c r="O756" s="56"/>
      <c r="P756" s="56"/>
      <c r="Q756" s="51"/>
    </row>
    <row r="757" spans="1:17" ht="12.75" customHeight="1">
      <c r="A757" s="56"/>
      <c r="B757" s="56"/>
      <c r="C757" s="56"/>
      <c r="D757" s="56"/>
      <c r="E757" s="56"/>
      <c r="F757" s="11"/>
      <c r="G757" s="57"/>
      <c r="H757" s="56"/>
      <c r="I757" s="56"/>
      <c r="J757" s="56"/>
      <c r="K757" s="56"/>
      <c r="L757" s="56"/>
      <c r="M757" s="56"/>
      <c r="N757" s="56"/>
      <c r="O757" s="56"/>
      <c r="P757" s="56"/>
      <c r="Q757" s="51"/>
    </row>
    <row r="758" spans="1:17" ht="12.75" customHeight="1">
      <c r="A758" s="56"/>
      <c r="B758" s="56"/>
      <c r="C758" s="56"/>
      <c r="D758" s="56"/>
      <c r="E758" s="56"/>
      <c r="F758" s="11"/>
      <c r="G758" s="57"/>
      <c r="H758" s="56"/>
      <c r="I758" s="56"/>
      <c r="J758" s="56"/>
      <c r="K758" s="56"/>
      <c r="L758" s="56"/>
      <c r="M758" s="56"/>
      <c r="N758" s="56"/>
      <c r="O758" s="56"/>
      <c r="P758" s="56"/>
      <c r="Q758" s="51"/>
    </row>
    <row r="759" spans="1:17" ht="12.75" customHeight="1">
      <c r="A759" s="56"/>
      <c r="B759" s="56"/>
      <c r="C759" s="56"/>
      <c r="D759" s="56"/>
      <c r="E759" s="56"/>
      <c r="F759" s="11"/>
      <c r="G759" s="57"/>
      <c r="H759" s="56"/>
      <c r="I759" s="56"/>
      <c r="J759" s="56"/>
      <c r="K759" s="56"/>
      <c r="L759" s="56"/>
      <c r="M759" s="56"/>
      <c r="N759" s="56"/>
      <c r="O759" s="56"/>
      <c r="P759" s="56"/>
      <c r="Q759" s="51"/>
    </row>
    <row r="760" spans="1:17" ht="12.75" customHeight="1">
      <c r="A760" s="56"/>
      <c r="B760" s="56"/>
      <c r="C760" s="56"/>
      <c r="D760" s="56"/>
      <c r="E760" s="56"/>
      <c r="F760" s="11"/>
      <c r="G760" s="57"/>
      <c r="H760" s="56"/>
      <c r="I760" s="56"/>
      <c r="J760" s="56"/>
      <c r="K760" s="56"/>
      <c r="L760" s="56"/>
      <c r="M760" s="56"/>
      <c r="N760" s="56"/>
      <c r="O760" s="56"/>
      <c r="P760" s="56"/>
      <c r="Q760" s="51"/>
    </row>
    <row r="761" spans="1:17" ht="12.75" customHeight="1">
      <c r="A761" s="56"/>
      <c r="B761" s="56"/>
      <c r="C761" s="56"/>
      <c r="D761" s="56"/>
      <c r="E761" s="56"/>
      <c r="F761" s="11"/>
      <c r="G761" s="57"/>
      <c r="H761" s="56"/>
      <c r="I761" s="56"/>
      <c r="J761" s="56"/>
      <c r="K761" s="56"/>
      <c r="L761" s="56"/>
      <c r="M761" s="56"/>
      <c r="N761" s="56"/>
      <c r="O761" s="56"/>
      <c r="P761" s="56"/>
      <c r="Q761" s="51"/>
    </row>
    <row r="762" spans="1:17" ht="12.75" customHeight="1">
      <c r="A762" s="56"/>
      <c r="B762" s="56"/>
      <c r="C762" s="56"/>
      <c r="D762" s="56"/>
      <c r="E762" s="56"/>
      <c r="F762" s="11"/>
      <c r="G762" s="57"/>
      <c r="H762" s="56"/>
      <c r="I762" s="56"/>
      <c r="J762" s="56"/>
      <c r="K762" s="56"/>
      <c r="L762" s="56"/>
      <c r="M762" s="56"/>
      <c r="N762" s="56"/>
      <c r="O762" s="56"/>
      <c r="P762" s="56"/>
      <c r="Q762" s="51"/>
    </row>
    <row r="763" spans="1:17" ht="12.75" customHeight="1">
      <c r="A763" s="56"/>
      <c r="B763" s="56"/>
      <c r="C763" s="56"/>
      <c r="D763" s="56"/>
      <c r="E763" s="56"/>
      <c r="F763" s="11"/>
      <c r="G763" s="57"/>
      <c r="H763" s="56"/>
      <c r="I763" s="56"/>
      <c r="J763" s="56"/>
      <c r="K763" s="56"/>
      <c r="L763" s="56"/>
      <c r="M763" s="56"/>
      <c r="N763" s="56"/>
      <c r="O763" s="56"/>
      <c r="P763" s="56"/>
      <c r="Q763" s="51"/>
    </row>
    <row r="764" spans="1:17" ht="12.75" customHeight="1">
      <c r="A764" s="56"/>
      <c r="B764" s="56"/>
      <c r="C764" s="56"/>
      <c r="D764" s="56"/>
      <c r="E764" s="56"/>
      <c r="F764" s="11"/>
      <c r="G764" s="57"/>
      <c r="H764" s="56"/>
      <c r="I764" s="56"/>
      <c r="J764" s="56"/>
      <c r="K764" s="56"/>
      <c r="L764" s="56"/>
      <c r="M764" s="56"/>
      <c r="N764" s="56"/>
      <c r="O764" s="56"/>
      <c r="P764" s="56"/>
      <c r="Q764" s="51"/>
    </row>
    <row r="765" spans="1:17" ht="12.75" customHeight="1">
      <c r="A765" s="56"/>
      <c r="B765" s="56"/>
      <c r="C765" s="56"/>
      <c r="D765" s="56"/>
      <c r="E765" s="56"/>
      <c r="F765" s="11"/>
      <c r="G765" s="57"/>
      <c r="H765" s="56"/>
      <c r="I765" s="56"/>
      <c r="J765" s="56"/>
      <c r="K765" s="56"/>
      <c r="L765" s="56"/>
      <c r="M765" s="56"/>
      <c r="N765" s="56"/>
      <c r="O765" s="56"/>
      <c r="P765" s="56"/>
      <c r="Q765" s="51"/>
    </row>
    <row r="766" spans="1:17" ht="12.75" customHeight="1">
      <c r="A766" s="56"/>
      <c r="B766" s="56"/>
      <c r="C766" s="56"/>
      <c r="D766" s="56"/>
      <c r="E766" s="56"/>
      <c r="F766" s="11"/>
      <c r="G766" s="57"/>
      <c r="H766" s="56"/>
      <c r="I766" s="56"/>
      <c r="J766" s="56"/>
      <c r="K766" s="56"/>
      <c r="L766" s="56"/>
      <c r="M766" s="56"/>
      <c r="N766" s="56"/>
      <c r="O766" s="56"/>
      <c r="P766" s="56"/>
      <c r="Q766" s="51"/>
    </row>
    <row r="767" spans="1:17" ht="12.75" customHeight="1">
      <c r="A767" s="56"/>
      <c r="B767" s="56"/>
      <c r="C767" s="56"/>
      <c r="D767" s="56"/>
      <c r="E767" s="56"/>
      <c r="F767" s="11"/>
      <c r="G767" s="57"/>
      <c r="H767" s="56"/>
      <c r="I767" s="56"/>
      <c r="J767" s="56"/>
      <c r="K767" s="56"/>
      <c r="L767" s="56"/>
      <c r="M767" s="56"/>
      <c r="N767" s="56"/>
      <c r="O767" s="56"/>
      <c r="P767" s="56"/>
      <c r="Q767" s="51"/>
    </row>
    <row r="768" spans="1:17" ht="12.75" customHeight="1">
      <c r="A768" s="56"/>
      <c r="B768" s="56"/>
      <c r="C768" s="56"/>
      <c r="D768" s="56"/>
      <c r="E768" s="56"/>
      <c r="F768" s="11"/>
      <c r="G768" s="57"/>
      <c r="H768" s="56"/>
      <c r="I768" s="56"/>
      <c r="J768" s="56"/>
      <c r="K768" s="56"/>
      <c r="L768" s="56"/>
      <c r="M768" s="56"/>
      <c r="N768" s="56"/>
      <c r="O768" s="56"/>
      <c r="P768" s="56"/>
      <c r="Q768" s="51"/>
    </row>
    <row r="769" spans="1:17" ht="12.75" customHeight="1">
      <c r="A769" s="56"/>
      <c r="B769" s="56"/>
      <c r="C769" s="56"/>
      <c r="D769" s="56"/>
      <c r="E769" s="56"/>
      <c r="F769" s="11"/>
      <c r="G769" s="57"/>
      <c r="H769" s="56"/>
      <c r="I769" s="56"/>
      <c r="J769" s="56"/>
      <c r="K769" s="56"/>
      <c r="L769" s="56"/>
      <c r="M769" s="56"/>
      <c r="N769" s="56"/>
      <c r="O769" s="56"/>
      <c r="P769" s="56"/>
      <c r="Q769" s="51"/>
    </row>
    <row r="770" spans="1:17" ht="12.75" customHeight="1">
      <c r="A770" s="56"/>
      <c r="B770" s="56"/>
      <c r="C770" s="56"/>
      <c r="D770" s="56"/>
      <c r="E770" s="56"/>
      <c r="F770" s="11"/>
      <c r="G770" s="57"/>
      <c r="H770" s="56"/>
      <c r="I770" s="56"/>
      <c r="J770" s="56"/>
      <c r="K770" s="56"/>
      <c r="L770" s="56"/>
      <c r="M770" s="56"/>
      <c r="N770" s="56"/>
      <c r="O770" s="56"/>
      <c r="P770" s="56"/>
      <c r="Q770" s="51"/>
    </row>
    <row r="771" spans="1:17" ht="12.75" customHeight="1">
      <c r="A771" s="56"/>
      <c r="B771" s="56"/>
      <c r="C771" s="56"/>
      <c r="D771" s="56"/>
      <c r="E771" s="56"/>
      <c r="F771" s="11"/>
      <c r="G771" s="57"/>
      <c r="H771" s="56"/>
      <c r="I771" s="56"/>
      <c r="J771" s="56"/>
      <c r="K771" s="56"/>
      <c r="L771" s="56"/>
      <c r="M771" s="56"/>
      <c r="N771" s="56"/>
      <c r="O771" s="56"/>
      <c r="P771" s="56"/>
      <c r="Q771" s="51"/>
    </row>
    <row r="772" spans="1:17" ht="12.75" customHeight="1">
      <c r="A772" s="56"/>
      <c r="B772" s="56"/>
      <c r="C772" s="56"/>
      <c r="D772" s="56"/>
      <c r="E772" s="56"/>
      <c r="F772" s="11"/>
      <c r="G772" s="57"/>
      <c r="H772" s="56"/>
      <c r="I772" s="56"/>
      <c r="J772" s="56"/>
      <c r="K772" s="56"/>
      <c r="L772" s="56"/>
      <c r="M772" s="56"/>
      <c r="N772" s="56"/>
      <c r="O772" s="56"/>
      <c r="P772" s="56"/>
      <c r="Q772" s="51"/>
    </row>
    <row r="773" spans="1:17" ht="12.75" customHeight="1">
      <c r="A773" s="56"/>
      <c r="B773" s="56"/>
      <c r="C773" s="56"/>
      <c r="D773" s="56"/>
      <c r="E773" s="56"/>
      <c r="F773" s="11"/>
      <c r="G773" s="57"/>
      <c r="H773" s="56"/>
      <c r="I773" s="56"/>
      <c r="J773" s="56"/>
      <c r="K773" s="56"/>
      <c r="L773" s="56"/>
      <c r="M773" s="56"/>
      <c r="N773" s="56"/>
      <c r="O773" s="56"/>
      <c r="P773" s="56"/>
      <c r="Q773" s="51"/>
    </row>
    <row r="774" spans="1:17" ht="12.75" customHeight="1">
      <c r="A774" s="56"/>
      <c r="B774" s="56"/>
      <c r="C774" s="56"/>
      <c r="D774" s="56"/>
      <c r="E774" s="56"/>
      <c r="F774" s="11"/>
      <c r="G774" s="57"/>
      <c r="H774" s="56"/>
      <c r="I774" s="56"/>
      <c r="J774" s="56"/>
      <c r="K774" s="56"/>
      <c r="L774" s="56"/>
      <c r="M774" s="56"/>
      <c r="N774" s="56"/>
      <c r="O774" s="56"/>
      <c r="P774" s="56"/>
      <c r="Q774" s="51"/>
    </row>
    <row r="775" spans="1:17" ht="12.75" customHeight="1">
      <c r="A775" s="56"/>
      <c r="B775" s="56"/>
      <c r="C775" s="56"/>
      <c r="D775" s="56"/>
      <c r="E775" s="56"/>
      <c r="F775" s="11"/>
      <c r="G775" s="57"/>
      <c r="H775" s="56"/>
      <c r="I775" s="56"/>
      <c r="J775" s="56"/>
      <c r="K775" s="56"/>
      <c r="L775" s="56"/>
      <c r="M775" s="56"/>
      <c r="N775" s="56"/>
      <c r="O775" s="56"/>
      <c r="P775" s="56"/>
      <c r="Q775" s="51"/>
    </row>
    <row r="776" spans="1:17" ht="12.75" customHeight="1">
      <c r="A776" s="56"/>
      <c r="B776" s="56"/>
      <c r="C776" s="56"/>
      <c r="D776" s="56"/>
      <c r="E776" s="56"/>
      <c r="F776" s="11"/>
      <c r="G776" s="57"/>
      <c r="H776" s="56"/>
      <c r="I776" s="56"/>
      <c r="J776" s="56"/>
      <c r="K776" s="56"/>
      <c r="L776" s="56"/>
      <c r="M776" s="56"/>
      <c r="N776" s="56"/>
      <c r="O776" s="56"/>
      <c r="P776" s="56"/>
      <c r="Q776" s="51"/>
    </row>
    <row r="777" spans="1:17" ht="12.75" customHeight="1">
      <c r="A777" s="56"/>
      <c r="B777" s="56"/>
      <c r="C777" s="56"/>
      <c r="D777" s="56"/>
      <c r="E777" s="56"/>
      <c r="F777" s="11"/>
      <c r="G777" s="57"/>
      <c r="H777" s="56"/>
      <c r="I777" s="56"/>
      <c r="J777" s="56"/>
      <c r="K777" s="56"/>
      <c r="L777" s="56"/>
      <c r="M777" s="56"/>
      <c r="N777" s="56"/>
      <c r="O777" s="56"/>
      <c r="P777" s="56"/>
      <c r="Q777" s="51"/>
    </row>
    <row r="778" spans="1:17" ht="12.75" customHeight="1">
      <c r="A778" s="56"/>
      <c r="B778" s="56"/>
      <c r="C778" s="56"/>
      <c r="D778" s="56"/>
      <c r="E778" s="56"/>
      <c r="F778" s="11"/>
      <c r="G778" s="57"/>
      <c r="H778" s="56"/>
      <c r="I778" s="56"/>
      <c r="J778" s="56"/>
      <c r="K778" s="56"/>
      <c r="L778" s="56"/>
      <c r="M778" s="56"/>
      <c r="N778" s="56"/>
      <c r="O778" s="56"/>
      <c r="P778" s="56"/>
      <c r="Q778" s="51"/>
    </row>
    <row r="779" spans="1:17" ht="12.75" customHeight="1">
      <c r="A779" s="56"/>
      <c r="B779" s="56"/>
      <c r="C779" s="56"/>
      <c r="D779" s="56"/>
      <c r="E779" s="56"/>
      <c r="F779" s="11"/>
      <c r="G779" s="57"/>
      <c r="H779" s="56"/>
      <c r="I779" s="56"/>
      <c r="J779" s="56"/>
      <c r="K779" s="56"/>
      <c r="L779" s="56"/>
      <c r="M779" s="56"/>
      <c r="N779" s="56"/>
      <c r="O779" s="56"/>
      <c r="P779" s="56"/>
      <c r="Q779" s="51"/>
    </row>
    <row r="780" spans="1:17" ht="12.75" customHeight="1">
      <c r="A780" s="56"/>
      <c r="B780" s="56"/>
      <c r="C780" s="56"/>
      <c r="D780" s="56"/>
      <c r="E780" s="56"/>
      <c r="F780" s="11"/>
      <c r="G780" s="57"/>
      <c r="H780" s="56"/>
      <c r="I780" s="56"/>
      <c r="J780" s="56"/>
      <c r="K780" s="56"/>
      <c r="L780" s="56"/>
      <c r="M780" s="56"/>
      <c r="N780" s="56"/>
      <c r="O780" s="56"/>
      <c r="P780" s="56"/>
      <c r="Q780" s="51"/>
    </row>
    <row r="781" spans="1:17" ht="12.75" customHeight="1">
      <c r="A781" s="56"/>
      <c r="B781" s="56"/>
      <c r="C781" s="56"/>
      <c r="D781" s="56"/>
      <c r="E781" s="56"/>
      <c r="F781" s="11"/>
      <c r="G781" s="57"/>
      <c r="H781" s="56"/>
      <c r="I781" s="56"/>
      <c r="J781" s="56"/>
      <c r="K781" s="56"/>
      <c r="L781" s="56"/>
      <c r="M781" s="56"/>
      <c r="N781" s="56"/>
      <c r="O781" s="56"/>
      <c r="P781" s="56"/>
      <c r="Q781" s="51"/>
    </row>
    <row r="782" spans="1:17" ht="12.75" customHeight="1">
      <c r="A782" s="56"/>
      <c r="B782" s="56"/>
      <c r="C782" s="56"/>
      <c r="D782" s="56"/>
      <c r="E782" s="56"/>
      <c r="F782" s="11"/>
      <c r="G782" s="57"/>
      <c r="H782" s="56"/>
      <c r="I782" s="56"/>
      <c r="J782" s="56"/>
      <c r="K782" s="56"/>
      <c r="L782" s="56"/>
      <c r="M782" s="56"/>
      <c r="N782" s="56"/>
      <c r="O782" s="56"/>
      <c r="P782" s="56"/>
      <c r="Q782" s="51"/>
    </row>
    <row r="783" spans="1:17" ht="12.75" customHeight="1">
      <c r="A783" s="56"/>
      <c r="B783" s="56"/>
      <c r="C783" s="56"/>
      <c r="D783" s="56"/>
      <c r="E783" s="56"/>
      <c r="F783" s="11"/>
      <c r="G783" s="57"/>
      <c r="H783" s="56"/>
      <c r="I783" s="56"/>
      <c r="J783" s="56"/>
      <c r="K783" s="56"/>
      <c r="L783" s="56"/>
      <c r="M783" s="56"/>
      <c r="N783" s="56"/>
      <c r="O783" s="56"/>
      <c r="P783" s="56"/>
      <c r="Q783" s="51"/>
    </row>
    <row r="784" spans="1:17" ht="12.75" customHeight="1">
      <c r="A784" s="56"/>
      <c r="B784" s="56"/>
      <c r="C784" s="56"/>
      <c r="D784" s="56"/>
      <c r="E784" s="56"/>
      <c r="F784" s="11"/>
      <c r="G784" s="57"/>
      <c r="H784" s="56"/>
      <c r="I784" s="56"/>
      <c r="J784" s="56"/>
      <c r="K784" s="56"/>
      <c r="L784" s="56"/>
      <c r="M784" s="56"/>
      <c r="N784" s="56"/>
      <c r="O784" s="56"/>
      <c r="P784" s="56"/>
      <c r="Q784" s="51"/>
    </row>
    <row r="785" spans="1:17" ht="12.75" customHeight="1">
      <c r="A785" s="56"/>
      <c r="B785" s="56"/>
      <c r="C785" s="56"/>
      <c r="D785" s="56"/>
      <c r="E785" s="56"/>
      <c r="F785" s="11"/>
      <c r="G785" s="57"/>
      <c r="H785" s="56"/>
      <c r="I785" s="56"/>
      <c r="J785" s="56"/>
      <c r="K785" s="56"/>
      <c r="L785" s="56"/>
      <c r="M785" s="56"/>
      <c r="N785" s="56"/>
      <c r="O785" s="56"/>
      <c r="P785" s="56"/>
      <c r="Q785" s="51"/>
    </row>
    <row r="786" spans="1:17" ht="12.75" customHeight="1">
      <c r="A786" s="56"/>
      <c r="B786" s="56"/>
      <c r="C786" s="56"/>
      <c r="D786" s="56"/>
      <c r="E786" s="56"/>
      <c r="F786" s="11"/>
      <c r="G786" s="57"/>
      <c r="H786" s="56"/>
      <c r="I786" s="56"/>
      <c r="J786" s="56"/>
      <c r="K786" s="56"/>
      <c r="L786" s="56"/>
      <c r="M786" s="56"/>
      <c r="N786" s="56"/>
      <c r="O786" s="56"/>
      <c r="P786" s="56"/>
      <c r="Q786" s="51"/>
    </row>
    <row r="787" spans="1:17" ht="12.75" customHeight="1">
      <c r="A787" s="56"/>
      <c r="B787" s="56"/>
      <c r="C787" s="56"/>
      <c r="D787" s="56"/>
      <c r="E787" s="56"/>
      <c r="F787" s="11"/>
      <c r="G787" s="57"/>
      <c r="H787" s="56"/>
      <c r="I787" s="56"/>
      <c r="J787" s="56"/>
      <c r="K787" s="56"/>
      <c r="L787" s="56"/>
      <c r="M787" s="56"/>
      <c r="N787" s="56"/>
      <c r="O787" s="56"/>
      <c r="P787" s="56"/>
      <c r="Q787" s="51"/>
    </row>
    <row r="788" spans="1:17" ht="12.75" customHeight="1">
      <c r="A788" s="56"/>
      <c r="B788" s="56"/>
      <c r="C788" s="56"/>
      <c r="D788" s="56"/>
      <c r="E788" s="56"/>
      <c r="F788" s="11"/>
      <c r="G788" s="57"/>
      <c r="H788" s="56"/>
      <c r="I788" s="56"/>
      <c r="J788" s="56"/>
      <c r="K788" s="56"/>
      <c r="L788" s="56"/>
      <c r="M788" s="56"/>
      <c r="N788" s="56"/>
      <c r="O788" s="56"/>
      <c r="P788" s="56"/>
      <c r="Q788" s="51"/>
    </row>
    <row r="789" spans="1:17" ht="12.75" customHeight="1">
      <c r="A789" s="56"/>
      <c r="B789" s="56"/>
      <c r="C789" s="56"/>
      <c r="D789" s="56"/>
      <c r="E789" s="56"/>
      <c r="F789" s="11"/>
      <c r="G789" s="57"/>
      <c r="H789" s="56"/>
      <c r="I789" s="56"/>
      <c r="J789" s="56"/>
      <c r="K789" s="56"/>
      <c r="L789" s="56"/>
      <c r="M789" s="56"/>
      <c r="N789" s="56"/>
      <c r="O789" s="56"/>
      <c r="P789" s="56"/>
      <c r="Q789" s="51"/>
    </row>
    <row r="790" spans="1:17" ht="12.75" customHeight="1">
      <c r="A790" s="56"/>
      <c r="B790" s="56"/>
      <c r="C790" s="56"/>
      <c r="D790" s="56"/>
      <c r="E790" s="56"/>
      <c r="F790" s="11"/>
      <c r="G790" s="57"/>
      <c r="H790" s="56"/>
      <c r="I790" s="56"/>
      <c r="J790" s="56"/>
      <c r="K790" s="56"/>
      <c r="L790" s="56"/>
      <c r="M790" s="56"/>
      <c r="N790" s="56"/>
      <c r="O790" s="56"/>
      <c r="P790" s="56"/>
      <c r="Q790" s="51"/>
    </row>
    <row r="791" spans="1:17" ht="12.75" customHeight="1">
      <c r="A791" s="56"/>
      <c r="B791" s="56"/>
      <c r="C791" s="56"/>
      <c r="D791" s="56"/>
      <c r="E791" s="56"/>
      <c r="F791" s="11"/>
      <c r="G791" s="57"/>
      <c r="H791" s="56"/>
      <c r="I791" s="56"/>
      <c r="J791" s="56"/>
      <c r="K791" s="56"/>
      <c r="L791" s="56"/>
      <c r="M791" s="56"/>
      <c r="N791" s="56"/>
      <c r="O791" s="56"/>
      <c r="P791" s="56"/>
      <c r="Q791" s="51"/>
    </row>
    <row r="792" spans="1:17" ht="12.75" customHeight="1">
      <c r="A792" s="56"/>
      <c r="B792" s="56"/>
      <c r="C792" s="56"/>
      <c r="D792" s="56"/>
      <c r="E792" s="56"/>
      <c r="F792" s="11"/>
      <c r="G792" s="57"/>
      <c r="H792" s="56"/>
      <c r="I792" s="56"/>
      <c r="J792" s="56"/>
      <c r="K792" s="56"/>
      <c r="L792" s="56"/>
      <c r="M792" s="56"/>
      <c r="N792" s="56"/>
      <c r="O792" s="56"/>
      <c r="P792" s="56"/>
      <c r="Q792" s="51"/>
    </row>
    <row r="793" spans="1:17" ht="12.75" customHeight="1">
      <c r="A793" s="56"/>
      <c r="B793" s="56"/>
      <c r="C793" s="56"/>
      <c r="D793" s="56"/>
      <c r="E793" s="56"/>
      <c r="F793" s="11"/>
      <c r="G793" s="57"/>
      <c r="H793" s="56"/>
      <c r="I793" s="56"/>
      <c r="J793" s="56"/>
      <c r="K793" s="56"/>
      <c r="L793" s="56"/>
      <c r="M793" s="56"/>
      <c r="N793" s="56"/>
      <c r="O793" s="56"/>
      <c r="P793" s="56"/>
      <c r="Q793" s="51"/>
    </row>
    <row r="794" spans="1:17" ht="12.75" customHeight="1">
      <c r="A794" s="56"/>
      <c r="B794" s="56"/>
      <c r="C794" s="56"/>
      <c r="D794" s="56"/>
      <c r="E794" s="56"/>
      <c r="F794" s="11"/>
      <c r="G794" s="57"/>
      <c r="H794" s="56"/>
      <c r="I794" s="56"/>
      <c r="J794" s="56"/>
      <c r="K794" s="56"/>
      <c r="L794" s="56"/>
      <c r="M794" s="56"/>
      <c r="N794" s="56"/>
      <c r="O794" s="56"/>
      <c r="P794" s="56"/>
      <c r="Q794" s="51"/>
    </row>
    <row r="795" spans="1:17" ht="12.75" customHeight="1">
      <c r="A795" s="56"/>
      <c r="B795" s="56"/>
      <c r="C795" s="56"/>
      <c r="D795" s="56"/>
      <c r="E795" s="56"/>
      <c r="F795" s="11"/>
      <c r="G795" s="57"/>
      <c r="H795" s="56"/>
      <c r="I795" s="56"/>
      <c r="J795" s="56"/>
      <c r="K795" s="56"/>
      <c r="L795" s="56"/>
      <c r="M795" s="56"/>
      <c r="N795" s="56"/>
      <c r="O795" s="56"/>
      <c r="P795" s="56"/>
      <c r="Q795" s="51"/>
    </row>
    <row r="796" spans="1:17" ht="12.75" customHeight="1">
      <c r="A796" s="56"/>
      <c r="B796" s="56"/>
      <c r="C796" s="56"/>
      <c r="D796" s="56"/>
      <c r="E796" s="56"/>
      <c r="F796" s="11"/>
      <c r="G796" s="57"/>
      <c r="H796" s="56"/>
      <c r="I796" s="56"/>
      <c r="J796" s="56"/>
      <c r="K796" s="56"/>
      <c r="L796" s="56"/>
      <c r="M796" s="56"/>
      <c r="N796" s="56"/>
      <c r="O796" s="56"/>
      <c r="P796" s="56"/>
      <c r="Q796" s="51"/>
    </row>
    <row r="797" spans="1:17" ht="12.75" customHeight="1">
      <c r="A797" s="56"/>
      <c r="B797" s="56"/>
      <c r="C797" s="56"/>
      <c r="D797" s="56"/>
      <c r="E797" s="56"/>
      <c r="F797" s="11"/>
      <c r="G797" s="57"/>
      <c r="H797" s="56"/>
      <c r="I797" s="56"/>
      <c r="J797" s="56"/>
      <c r="K797" s="56"/>
      <c r="L797" s="56"/>
      <c r="M797" s="56"/>
      <c r="N797" s="56"/>
      <c r="O797" s="56"/>
      <c r="P797" s="56"/>
      <c r="Q797" s="51"/>
    </row>
    <row r="798" spans="1:17" ht="12.75" customHeight="1">
      <c r="A798" s="56"/>
      <c r="B798" s="56"/>
      <c r="C798" s="56"/>
      <c r="D798" s="56"/>
      <c r="E798" s="56"/>
      <c r="F798" s="11"/>
      <c r="G798" s="57"/>
      <c r="H798" s="56"/>
      <c r="I798" s="56"/>
      <c r="J798" s="56"/>
      <c r="K798" s="56"/>
      <c r="L798" s="56"/>
      <c r="M798" s="56"/>
      <c r="N798" s="56"/>
      <c r="O798" s="56"/>
      <c r="P798" s="56"/>
      <c r="Q798" s="51"/>
    </row>
    <row r="799" spans="1:17" ht="12.75" customHeight="1">
      <c r="A799" s="56"/>
      <c r="B799" s="56"/>
      <c r="C799" s="56"/>
      <c r="D799" s="56"/>
      <c r="E799" s="56"/>
      <c r="F799" s="11"/>
      <c r="G799" s="57"/>
      <c r="H799" s="56"/>
      <c r="I799" s="56"/>
      <c r="J799" s="56"/>
      <c r="K799" s="56"/>
      <c r="L799" s="56"/>
      <c r="M799" s="56"/>
      <c r="N799" s="56"/>
      <c r="O799" s="56"/>
      <c r="P799" s="56"/>
      <c r="Q799" s="51"/>
    </row>
    <row r="800" spans="1:17" ht="12.75" customHeight="1">
      <c r="A800" s="56"/>
      <c r="B800" s="56"/>
      <c r="C800" s="56"/>
      <c r="D800" s="56"/>
      <c r="E800" s="56"/>
      <c r="F800" s="11"/>
      <c r="G800" s="57"/>
      <c r="H800" s="56"/>
      <c r="I800" s="56"/>
      <c r="J800" s="56"/>
      <c r="K800" s="56"/>
      <c r="L800" s="56"/>
      <c r="M800" s="56"/>
      <c r="N800" s="56"/>
      <c r="O800" s="56"/>
      <c r="P800" s="56"/>
      <c r="Q800" s="51"/>
    </row>
    <row r="801" spans="1:17" ht="12.75" customHeight="1">
      <c r="A801" s="56"/>
      <c r="B801" s="56"/>
      <c r="C801" s="56"/>
      <c r="D801" s="56"/>
      <c r="E801" s="56"/>
      <c r="F801" s="11"/>
      <c r="G801" s="57"/>
      <c r="H801" s="56"/>
      <c r="I801" s="56"/>
      <c r="J801" s="56"/>
      <c r="K801" s="56"/>
      <c r="L801" s="56"/>
      <c r="M801" s="56"/>
      <c r="N801" s="56"/>
      <c r="O801" s="56"/>
      <c r="P801" s="56"/>
      <c r="Q801" s="51"/>
    </row>
    <row r="802" spans="1:17" ht="12.75" customHeight="1">
      <c r="A802" s="56"/>
      <c r="B802" s="56"/>
      <c r="C802" s="56"/>
      <c r="D802" s="56"/>
      <c r="E802" s="56"/>
      <c r="F802" s="11"/>
      <c r="G802" s="57"/>
      <c r="H802" s="56"/>
      <c r="I802" s="56"/>
      <c r="J802" s="56"/>
      <c r="K802" s="56"/>
      <c r="L802" s="56"/>
      <c r="M802" s="56"/>
      <c r="N802" s="56"/>
      <c r="O802" s="56"/>
      <c r="P802" s="56"/>
      <c r="Q802" s="51"/>
    </row>
    <row r="803" spans="1:17" ht="12.75" customHeight="1">
      <c r="A803" s="56"/>
      <c r="B803" s="56"/>
      <c r="C803" s="56"/>
      <c r="D803" s="56"/>
      <c r="E803" s="56"/>
      <c r="F803" s="11"/>
      <c r="G803" s="57"/>
      <c r="H803" s="56"/>
      <c r="I803" s="56"/>
      <c r="J803" s="56"/>
      <c r="K803" s="56"/>
      <c r="L803" s="56"/>
      <c r="M803" s="56"/>
      <c r="N803" s="56"/>
      <c r="O803" s="56"/>
      <c r="P803" s="56"/>
      <c r="Q803" s="51"/>
    </row>
    <row r="804" spans="1:17" ht="12.75" customHeight="1">
      <c r="A804" s="56"/>
      <c r="B804" s="56"/>
      <c r="C804" s="56"/>
      <c r="D804" s="56"/>
      <c r="E804" s="56"/>
      <c r="F804" s="11"/>
      <c r="G804" s="57"/>
      <c r="H804" s="56"/>
      <c r="I804" s="56"/>
      <c r="J804" s="56"/>
      <c r="K804" s="56"/>
      <c r="L804" s="56"/>
      <c r="M804" s="56"/>
      <c r="N804" s="56"/>
      <c r="O804" s="56"/>
      <c r="P804" s="56"/>
      <c r="Q804" s="51"/>
    </row>
    <row r="805" spans="1:17" ht="12.75" customHeight="1">
      <c r="A805" s="56"/>
      <c r="B805" s="56"/>
      <c r="C805" s="56"/>
      <c r="D805" s="56"/>
      <c r="E805" s="56"/>
      <c r="F805" s="11"/>
      <c r="G805" s="57"/>
      <c r="H805" s="56"/>
      <c r="I805" s="56"/>
      <c r="J805" s="56"/>
      <c r="K805" s="56"/>
      <c r="L805" s="56"/>
      <c r="M805" s="56"/>
      <c r="N805" s="56"/>
      <c r="O805" s="56"/>
      <c r="P805" s="56"/>
      <c r="Q805" s="51"/>
    </row>
    <row r="806" spans="1:17" ht="12.75" customHeight="1">
      <c r="A806" s="56"/>
      <c r="B806" s="56"/>
      <c r="C806" s="56"/>
      <c r="D806" s="56"/>
      <c r="E806" s="56"/>
      <c r="F806" s="11"/>
      <c r="G806" s="57"/>
      <c r="H806" s="56"/>
      <c r="I806" s="56"/>
      <c r="J806" s="56"/>
      <c r="K806" s="56"/>
      <c r="L806" s="56"/>
      <c r="M806" s="56"/>
      <c r="N806" s="56"/>
      <c r="O806" s="56"/>
      <c r="P806" s="56"/>
      <c r="Q806" s="51"/>
    </row>
    <row r="807" spans="1:17" ht="12.75" customHeight="1">
      <c r="A807" s="56"/>
      <c r="B807" s="56"/>
      <c r="C807" s="56"/>
      <c r="D807" s="56"/>
      <c r="E807" s="56"/>
      <c r="F807" s="11"/>
      <c r="G807" s="57"/>
      <c r="H807" s="56"/>
      <c r="I807" s="56"/>
      <c r="J807" s="56"/>
      <c r="K807" s="56"/>
      <c r="L807" s="56"/>
      <c r="M807" s="56"/>
      <c r="N807" s="56"/>
      <c r="O807" s="56"/>
      <c r="P807" s="56"/>
      <c r="Q807" s="51"/>
    </row>
    <row r="808" spans="1:17" ht="12.75" customHeight="1">
      <c r="A808" s="56"/>
      <c r="B808" s="56"/>
      <c r="C808" s="56"/>
      <c r="D808" s="56"/>
      <c r="E808" s="56"/>
      <c r="F808" s="11"/>
      <c r="G808" s="57"/>
      <c r="H808" s="56"/>
      <c r="I808" s="56"/>
      <c r="J808" s="56"/>
      <c r="K808" s="56"/>
      <c r="L808" s="56"/>
      <c r="M808" s="56"/>
      <c r="N808" s="56"/>
      <c r="O808" s="56"/>
      <c r="P808" s="56"/>
      <c r="Q808" s="51"/>
    </row>
    <row r="809" spans="1:17" ht="12.75" customHeight="1">
      <c r="A809" s="56"/>
      <c r="B809" s="56"/>
      <c r="C809" s="56"/>
      <c r="D809" s="56"/>
      <c r="E809" s="56"/>
      <c r="F809" s="11"/>
      <c r="G809" s="57"/>
      <c r="H809" s="56"/>
      <c r="I809" s="56"/>
      <c r="J809" s="56"/>
      <c r="K809" s="56"/>
      <c r="L809" s="56"/>
      <c r="M809" s="56"/>
      <c r="N809" s="56"/>
      <c r="O809" s="56"/>
      <c r="P809" s="56"/>
      <c r="Q809" s="51"/>
    </row>
    <row r="810" spans="1:17" ht="12.75" customHeight="1">
      <c r="A810" s="56"/>
      <c r="B810" s="56"/>
      <c r="C810" s="56"/>
      <c r="D810" s="56"/>
      <c r="E810" s="56"/>
      <c r="F810" s="11"/>
      <c r="G810" s="57"/>
      <c r="H810" s="56"/>
      <c r="I810" s="56"/>
      <c r="J810" s="56"/>
      <c r="K810" s="56"/>
      <c r="L810" s="56"/>
      <c r="M810" s="56"/>
      <c r="N810" s="56"/>
      <c r="O810" s="56"/>
      <c r="P810" s="56"/>
      <c r="Q810" s="51"/>
    </row>
    <row r="811" spans="1:17" ht="12.75" customHeight="1">
      <c r="A811" s="56"/>
      <c r="B811" s="56"/>
      <c r="C811" s="56"/>
      <c r="D811" s="56"/>
      <c r="E811" s="56"/>
      <c r="F811" s="11"/>
      <c r="G811" s="57"/>
      <c r="H811" s="56"/>
      <c r="I811" s="56"/>
      <c r="J811" s="56"/>
      <c r="K811" s="56"/>
      <c r="L811" s="56"/>
      <c r="M811" s="56"/>
      <c r="N811" s="56"/>
      <c r="O811" s="56"/>
      <c r="P811" s="56"/>
      <c r="Q811" s="51"/>
    </row>
    <row r="812" spans="1:17" ht="12.75" customHeight="1">
      <c r="A812" s="56"/>
      <c r="B812" s="56"/>
      <c r="C812" s="56"/>
      <c r="D812" s="56"/>
      <c r="E812" s="56"/>
      <c r="F812" s="11"/>
      <c r="G812" s="57"/>
      <c r="H812" s="56"/>
      <c r="I812" s="56"/>
      <c r="J812" s="56"/>
      <c r="K812" s="56"/>
      <c r="L812" s="56"/>
      <c r="M812" s="56"/>
      <c r="N812" s="56"/>
      <c r="O812" s="56"/>
      <c r="P812" s="56"/>
      <c r="Q812" s="51"/>
    </row>
    <row r="813" spans="1:17" ht="12.75" customHeight="1">
      <c r="A813" s="56"/>
      <c r="B813" s="56"/>
      <c r="C813" s="56"/>
      <c r="D813" s="56"/>
      <c r="E813" s="56"/>
      <c r="F813" s="11"/>
      <c r="G813" s="57"/>
      <c r="H813" s="56"/>
      <c r="I813" s="56"/>
      <c r="J813" s="56"/>
      <c r="K813" s="56"/>
      <c r="L813" s="56"/>
      <c r="M813" s="56"/>
      <c r="N813" s="56"/>
      <c r="O813" s="56"/>
      <c r="P813" s="56"/>
      <c r="Q813" s="51"/>
    </row>
    <row r="814" spans="1:17" ht="12.75" customHeight="1">
      <c r="A814" s="56"/>
      <c r="B814" s="56"/>
      <c r="C814" s="56"/>
      <c r="D814" s="56"/>
      <c r="E814" s="56"/>
      <c r="F814" s="11"/>
      <c r="G814" s="57"/>
      <c r="H814" s="56"/>
      <c r="I814" s="56"/>
      <c r="J814" s="56"/>
      <c r="K814" s="56"/>
      <c r="L814" s="56"/>
      <c r="M814" s="56"/>
      <c r="N814" s="56"/>
      <c r="O814" s="56"/>
      <c r="P814" s="56"/>
      <c r="Q814" s="51"/>
    </row>
    <row r="815" spans="1:17" ht="12.75" customHeight="1">
      <c r="A815" s="56"/>
      <c r="B815" s="56"/>
      <c r="C815" s="56"/>
      <c r="D815" s="56"/>
      <c r="E815" s="56"/>
      <c r="F815" s="11"/>
      <c r="G815" s="57"/>
      <c r="H815" s="56"/>
      <c r="I815" s="56"/>
      <c r="J815" s="56"/>
      <c r="K815" s="56"/>
      <c r="L815" s="56"/>
      <c r="M815" s="56"/>
      <c r="N815" s="56"/>
      <c r="O815" s="56"/>
      <c r="P815" s="56"/>
      <c r="Q815" s="51"/>
    </row>
    <row r="816" spans="1:17" ht="12.75" customHeight="1">
      <c r="A816" s="56"/>
      <c r="B816" s="56"/>
      <c r="C816" s="56"/>
      <c r="D816" s="56"/>
      <c r="E816" s="56"/>
      <c r="F816" s="11"/>
      <c r="G816" s="57"/>
      <c r="H816" s="56"/>
      <c r="I816" s="56"/>
      <c r="J816" s="56"/>
      <c r="K816" s="56"/>
      <c r="L816" s="56"/>
      <c r="M816" s="56"/>
      <c r="N816" s="56"/>
      <c r="O816" s="56"/>
      <c r="P816" s="56"/>
      <c r="Q816" s="51"/>
    </row>
    <row r="817" spans="1:17" ht="12.75" customHeight="1">
      <c r="A817" s="56"/>
      <c r="B817" s="56"/>
      <c r="C817" s="56"/>
      <c r="D817" s="56"/>
      <c r="E817" s="56"/>
      <c r="F817" s="11"/>
      <c r="G817" s="57"/>
      <c r="H817" s="56"/>
      <c r="I817" s="56"/>
      <c r="J817" s="56"/>
      <c r="K817" s="56"/>
      <c r="L817" s="56"/>
      <c r="M817" s="56"/>
      <c r="N817" s="56"/>
      <c r="O817" s="56"/>
      <c r="P817" s="56"/>
      <c r="Q817" s="51"/>
    </row>
    <row r="818" spans="1:17" ht="12.75" customHeight="1">
      <c r="A818" s="56"/>
      <c r="B818" s="56"/>
      <c r="C818" s="56"/>
      <c r="D818" s="56"/>
      <c r="E818" s="56"/>
      <c r="F818" s="11"/>
      <c r="G818" s="57"/>
      <c r="H818" s="56"/>
      <c r="I818" s="56"/>
      <c r="J818" s="56"/>
      <c r="K818" s="56"/>
      <c r="L818" s="56"/>
      <c r="M818" s="56"/>
      <c r="N818" s="56"/>
      <c r="O818" s="56"/>
      <c r="P818" s="56"/>
      <c r="Q818" s="51"/>
    </row>
    <row r="819" spans="1:17" ht="12.75" customHeight="1">
      <c r="A819" s="56"/>
      <c r="B819" s="56"/>
      <c r="C819" s="56"/>
      <c r="D819" s="56"/>
      <c r="E819" s="56"/>
      <c r="F819" s="11"/>
      <c r="G819" s="57"/>
      <c r="H819" s="56"/>
      <c r="I819" s="56"/>
      <c r="J819" s="56"/>
      <c r="K819" s="56"/>
      <c r="L819" s="56"/>
      <c r="M819" s="56"/>
      <c r="N819" s="56"/>
      <c r="O819" s="56"/>
      <c r="P819" s="56"/>
      <c r="Q819" s="51"/>
    </row>
    <row r="820" spans="1:17" ht="12.75" customHeight="1">
      <c r="A820" s="56"/>
      <c r="B820" s="56"/>
      <c r="C820" s="56"/>
      <c r="D820" s="56"/>
      <c r="E820" s="56"/>
      <c r="F820" s="11"/>
      <c r="G820" s="57"/>
      <c r="H820" s="56"/>
      <c r="I820" s="56"/>
      <c r="J820" s="56"/>
      <c r="K820" s="56"/>
      <c r="L820" s="56"/>
      <c r="M820" s="56"/>
      <c r="N820" s="56"/>
      <c r="O820" s="56"/>
      <c r="P820" s="56"/>
      <c r="Q820" s="51"/>
    </row>
    <row r="821" spans="1:17" ht="12.75" customHeight="1">
      <c r="A821" s="56"/>
      <c r="B821" s="56"/>
      <c r="C821" s="56"/>
      <c r="D821" s="56"/>
      <c r="E821" s="56"/>
      <c r="F821" s="11"/>
      <c r="G821" s="57"/>
      <c r="H821" s="56"/>
      <c r="I821" s="56"/>
      <c r="J821" s="56"/>
      <c r="K821" s="56"/>
      <c r="L821" s="56"/>
      <c r="M821" s="56"/>
      <c r="N821" s="56"/>
      <c r="O821" s="56"/>
      <c r="P821" s="56"/>
      <c r="Q821" s="51"/>
    </row>
    <row r="822" spans="1:17" ht="12.75" customHeight="1">
      <c r="A822" s="56"/>
      <c r="B822" s="56"/>
      <c r="C822" s="56"/>
      <c r="D822" s="56"/>
      <c r="E822" s="56"/>
      <c r="F822" s="11"/>
      <c r="G822" s="57"/>
      <c r="H822" s="56"/>
      <c r="I822" s="56"/>
      <c r="J822" s="56"/>
      <c r="K822" s="56"/>
      <c r="L822" s="56"/>
      <c r="M822" s="56"/>
      <c r="N822" s="56"/>
      <c r="O822" s="56"/>
      <c r="P822" s="56"/>
      <c r="Q822" s="51"/>
    </row>
    <row r="823" spans="1:17" ht="12.75" customHeight="1">
      <c r="A823" s="56"/>
      <c r="B823" s="56"/>
      <c r="C823" s="56"/>
      <c r="D823" s="56"/>
      <c r="E823" s="56"/>
      <c r="F823" s="11"/>
      <c r="G823" s="57"/>
      <c r="H823" s="56"/>
      <c r="I823" s="56"/>
      <c r="J823" s="56"/>
      <c r="K823" s="56"/>
      <c r="L823" s="56"/>
      <c r="M823" s="56"/>
      <c r="N823" s="56"/>
      <c r="O823" s="56"/>
      <c r="P823" s="56"/>
      <c r="Q823" s="51"/>
    </row>
    <row r="824" spans="1:17" ht="12.75" customHeight="1">
      <c r="A824" s="56"/>
      <c r="B824" s="56"/>
      <c r="C824" s="56"/>
      <c r="D824" s="56"/>
      <c r="E824" s="56"/>
      <c r="F824" s="11"/>
      <c r="G824" s="57"/>
      <c r="H824" s="56"/>
      <c r="I824" s="56"/>
      <c r="J824" s="56"/>
      <c r="K824" s="56"/>
      <c r="L824" s="56"/>
      <c r="M824" s="56"/>
      <c r="N824" s="56"/>
      <c r="O824" s="56"/>
      <c r="P824" s="56"/>
      <c r="Q824" s="51"/>
    </row>
    <row r="825" spans="1:17" ht="12.75" customHeight="1">
      <c r="A825" s="56"/>
      <c r="B825" s="56"/>
      <c r="C825" s="56"/>
      <c r="D825" s="56"/>
      <c r="E825" s="56"/>
      <c r="F825" s="11"/>
      <c r="G825" s="57"/>
      <c r="H825" s="56"/>
      <c r="I825" s="56"/>
      <c r="J825" s="56"/>
      <c r="K825" s="56"/>
      <c r="L825" s="56"/>
      <c r="M825" s="56"/>
      <c r="N825" s="56"/>
      <c r="O825" s="56"/>
      <c r="P825" s="56"/>
      <c r="Q825" s="51"/>
    </row>
    <row r="826" spans="1:17" ht="12.75" customHeight="1">
      <c r="A826" s="56"/>
      <c r="B826" s="56"/>
      <c r="C826" s="56"/>
      <c r="D826" s="56"/>
      <c r="E826" s="56"/>
      <c r="F826" s="11"/>
      <c r="G826" s="57"/>
      <c r="H826" s="56"/>
      <c r="I826" s="56"/>
      <c r="J826" s="56"/>
      <c r="K826" s="56"/>
      <c r="L826" s="56"/>
      <c r="M826" s="56"/>
      <c r="N826" s="56"/>
      <c r="O826" s="56"/>
      <c r="P826" s="56"/>
      <c r="Q826" s="51"/>
    </row>
    <row r="827" spans="1:17" ht="12.75" customHeight="1">
      <c r="A827" s="56"/>
      <c r="B827" s="56"/>
      <c r="C827" s="56"/>
      <c r="D827" s="56"/>
      <c r="E827" s="56"/>
      <c r="F827" s="11"/>
      <c r="G827" s="57"/>
      <c r="H827" s="56"/>
      <c r="I827" s="56"/>
      <c r="J827" s="56"/>
      <c r="K827" s="56"/>
      <c r="L827" s="56"/>
      <c r="M827" s="56"/>
      <c r="N827" s="56"/>
      <c r="O827" s="56"/>
      <c r="P827" s="56"/>
      <c r="Q827" s="51"/>
    </row>
    <row r="828" spans="1:17" ht="12.75" customHeight="1">
      <c r="A828" s="56"/>
      <c r="B828" s="56"/>
      <c r="C828" s="56"/>
      <c r="D828" s="56"/>
      <c r="E828" s="56"/>
      <c r="F828" s="11"/>
      <c r="G828" s="57"/>
      <c r="H828" s="56"/>
      <c r="I828" s="56"/>
      <c r="J828" s="56"/>
      <c r="K828" s="56"/>
      <c r="L828" s="56"/>
      <c r="M828" s="56"/>
      <c r="N828" s="56"/>
      <c r="O828" s="56"/>
      <c r="P828" s="56"/>
      <c r="Q828" s="51"/>
    </row>
    <row r="829" spans="1:17" ht="12.75" customHeight="1">
      <c r="A829" s="56"/>
      <c r="B829" s="56"/>
      <c r="C829" s="56"/>
      <c r="D829" s="56"/>
      <c r="E829" s="56"/>
      <c r="F829" s="11"/>
      <c r="G829" s="57"/>
      <c r="H829" s="56"/>
      <c r="I829" s="56"/>
      <c r="J829" s="56"/>
      <c r="K829" s="56"/>
      <c r="L829" s="56"/>
      <c r="M829" s="56"/>
      <c r="N829" s="56"/>
      <c r="O829" s="56"/>
      <c r="P829" s="56"/>
      <c r="Q829" s="51"/>
    </row>
    <row r="830" spans="1:17" ht="12.75" customHeight="1">
      <c r="A830" s="56"/>
      <c r="B830" s="56"/>
      <c r="C830" s="56"/>
      <c r="D830" s="56"/>
      <c r="E830" s="56"/>
      <c r="F830" s="11"/>
      <c r="G830" s="57"/>
      <c r="H830" s="56"/>
      <c r="I830" s="56"/>
      <c r="J830" s="56"/>
      <c r="K830" s="56"/>
      <c r="L830" s="56"/>
      <c r="M830" s="56"/>
      <c r="N830" s="56"/>
      <c r="O830" s="56"/>
      <c r="P830" s="56"/>
      <c r="Q830" s="51"/>
    </row>
    <row r="831" spans="1:17" ht="12.75" customHeight="1">
      <c r="A831" s="56"/>
      <c r="B831" s="56"/>
      <c r="C831" s="56"/>
      <c r="D831" s="56"/>
      <c r="E831" s="56"/>
      <c r="F831" s="11"/>
      <c r="G831" s="57"/>
      <c r="H831" s="56"/>
      <c r="I831" s="56"/>
      <c r="J831" s="56"/>
      <c r="K831" s="56"/>
      <c r="L831" s="56"/>
      <c r="M831" s="56"/>
      <c r="N831" s="56"/>
      <c r="O831" s="56"/>
      <c r="P831" s="56"/>
      <c r="Q831" s="51"/>
    </row>
    <row r="832" spans="1:17" ht="12.75" customHeight="1">
      <c r="A832" s="56"/>
      <c r="B832" s="56"/>
      <c r="C832" s="56"/>
      <c r="D832" s="56"/>
      <c r="E832" s="56"/>
      <c r="F832" s="11"/>
      <c r="G832" s="57"/>
      <c r="H832" s="56"/>
      <c r="I832" s="56"/>
      <c r="J832" s="56"/>
      <c r="K832" s="56"/>
      <c r="L832" s="56"/>
      <c r="M832" s="56"/>
      <c r="N832" s="56"/>
      <c r="O832" s="56"/>
      <c r="P832" s="56"/>
      <c r="Q832" s="51"/>
    </row>
    <row r="833" spans="1:17" ht="12.75" customHeight="1">
      <c r="A833" s="56"/>
      <c r="B833" s="56"/>
      <c r="C833" s="56"/>
      <c r="D833" s="56"/>
      <c r="E833" s="56"/>
      <c r="F833" s="11"/>
      <c r="G833" s="57"/>
      <c r="H833" s="56"/>
      <c r="I833" s="56"/>
      <c r="J833" s="56"/>
      <c r="K833" s="56"/>
      <c r="L833" s="56"/>
      <c r="M833" s="56"/>
      <c r="N833" s="56"/>
      <c r="O833" s="56"/>
      <c r="P833" s="56"/>
      <c r="Q833" s="51"/>
    </row>
    <row r="834" spans="1:17" ht="12.75" customHeight="1">
      <c r="A834" s="56"/>
      <c r="B834" s="56"/>
      <c r="C834" s="56"/>
      <c r="D834" s="56"/>
      <c r="E834" s="56"/>
      <c r="F834" s="11"/>
      <c r="G834" s="57"/>
      <c r="H834" s="56"/>
      <c r="I834" s="56"/>
      <c r="J834" s="56"/>
      <c r="K834" s="56"/>
      <c r="L834" s="56"/>
      <c r="M834" s="56"/>
      <c r="N834" s="56"/>
      <c r="O834" s="56"/>
      <c r="P834" s="56"/>
      <c r="Q834" s="51"/>
    </row>
    <row r="835" spans="1:17" ht="12.75" customHeight="1">
      <c r="A835" s="56"/>
      <c r="B835" s="56"/>
      <c r="C835" s="56"/>
      <c r="D835" s="56"/>
      <c r="E835" s="56"/>
      <c r="F835" s="11"/>
      <c r="G835" s="57"/>
      <c r="H835" s="56"/>
      <c r="I835" s="56"/>
      <c r="J835" s="56"/>
      <c r="K835" s="56"/>
      <c r="L835" s="56"/>
      <c r="M835" s="56"/>
      <c r="N835" s="56"/>
      <c r="O835" s="56"/>
      <c r="P835" s="56"/>
      <c r="Q835" s="51"/>
    </row>
    <row r="836" spans="1:17" ht="12.75" customHeight="1">
      <c r="A836" s="56"/>
      <c r="B836" s="56"/>
      <c r="C836" s="56"/>
      <c r="D836" s="56"/>
      <c r="E836" s="56"/>
      <c r="F836" s="11"/>
      <c r="G836" s="57"/>
      <c r="H836" s="56"/>
      <c r="I836" s="56"/>
      <c r="J836" s="56"/>
      <c r="K836" s="56"/>
      <c r="L836" s="56"/>
      <c r="M836" s="56"/>
      <c r="N836" s="56"/>
      <c r="O836" s="56"/>
      <c r="P836" s="56"/>
      <c r="Q836" s="51"/>
    </row>
    <row r="837" spans="1:17" ht="12.75" customHeight="1">
      <c r="A837" s="56"/>
      <c r="B837" s="56"/>
      <c r="C837" s="56"/>
      <c r="D837" s="56"/>
      <c r="E837" s="56"/>
      <c r="F837" s="11"/>
      <c r="G837" s="57"/>
      <c r="H837" s="56"/>
      <c r="I837" s="56"/>
      <c r="J837" s="56"/>
      <c r="K837" s="56"/>
      <c r="L837" s="56"/>
      <c r="M837" s="56"/>
      <c r="N837" s="56"/>
      <c r="O837" s="56"/>
      <c r="P837" s="56"/>
      <c r="Q837" s="51"/>
    </row>
    <row r="838" spans="1:17" ht="12.75" customHeight="1">
      <c r="A838" s="56"/>
      <c r="B838" s="56"/>
      <c r="C838" s="56"/>
      <c r="D838" s="56"/>
      <c r="E838" s="56"/>
      <c r="F838" s="11"/>
      <c r="G838" s="57"/>
      <c r="H838" s="56"/>
      <c r="I838" s="56"/>
      <c r="J838" s="56"/>
      <c r="K838" s="56"/>
      <c r="L838" s="56"/>
      <c r="M838" s="56"/>
      <c r="N838" s="56"/>
      <c r="O838" s="56"/>
      <c r="P838" s="56"/>
      <c r="Q838" s="51"/>
    </row>
    <row r="839" spans="1:17" ht="12.75" customHeight="1">
      <c r="A839" s="56"/>
      <c r="B839" s="56"/>
      <c r="C839" s="56"/>
      <c r="D839" s="56"/>
      <c r="E839" s="56"/>
      <c r="F839" s="11"/>
      <c r="G839" s="57"/>
      <c r="H839" s="56"/>
      <c r="I839" s="56"/>
      <c r="J839" s="56"/>
      <c r="K839" s="56"/>
      <c r="L839" s="56"/>
      <c r="M839" s="56"/>
      <c r="N839" s="56"/>
      <c r="O839" s="56"/>
      <c r="P839" s="56"/>
      <c r="Q839" s="51"/>
    </row>
    <row r="840" spans="1:17" ht="12.75" customHeight="1">
      <c r="A840" s="56"/>
      <c r="B840" s="56"/>
      <c r="C840" s="56"/>
      <c r="D840" s="56"/>
      <c r="E840" s="56"/>
      <c r="F840" s="11"/>
      <c r="G840" s="57"/>
      <c r="H840" s="56"/>
      <c r="I840" s="56"/>
      <c r="J840" s="56"/>
      <c r="K840" s="56"/>
      <c r="L840" s="56"/>
      <c r="M840" s="56"/>
      <c r="N840" s="56"/>
      <c r="O840" s="56"/>
      <c r="P840" s="56"/>
      <c r="Q840" s="51"/>
    </row>
    <row r="841" spans="1:17" ht="12.75" customHeight="1">
      <c r="A841" s="56"/>
      <c r="B841" s="56"/>
      <c r="C841" s="56"/>
      <c r="D841" s="56"/>
      <c r="E841" s="56"/>
      <c r="F841" s="11"/>
      <c r="G841" s="57"/>
      <c r="H841" s="56"/>
      <c r="I841" s="56"/>
      <c r="J841" s="56"/>
      <c r="K841" s="56"/>
      <c r="L841" s="56"/>
      <c r="M841" s="56"/>
      <c r="N841" s="56"/>
      <c r="O841" s="56"/>
      <c r="P841" s="56"/>
      <c r="Q841" s="51"/>
    </row>
    <row r="842" spans="1:17" ht="12.75" customHeight="1">
      <c r="A842" s="56"/>
      <c r="B842" s="56"/>
      <c r="C842" s="56"/>
      <c r="D842" s="56"/>
      <c r="E842" s="56"/>
      <c r="F842" s="11"/>
      <c r="G842" s="57"/>
      <c r="H842" s="56"/>
      <c r="I842" s="56"/>
      <c r="J842" s="56"/>
      <c r="K842" s="56"/>
      <c r="L842" s="56"/>
      <c r="M842" s="56"/>
      <c r="N842" s="56"/>
      <c r="O842" s="56"/>
      <c r="P842" s="56"/>
      <c r="Q842" s="51"/>
    </row>
    <row r="843" spans="1:17" ht="12.75" customHeight="1">
      <c r="A843" s="56"/>
      <c r="B843" s="56"/>
      <c r="C843" s="56"/>
      <c r="D843" s="56"/>
      <c r="E843" s="56"/>
      <c r="F843" s="11"/>
      <c r="G843" s="57"/>
      <c r="H843" s="56"/>
      <c r="I843" s="56"/>
      <c r="J843" s="56"/>
      <c r="K843" s="56"/>
      <c r="L843" s="56"/>
      <c r="M843" s="56"/>
      <c r="N843" s="56"/>
      <c r="O843" s="56"/>
      <c r="P843" s="56"/>
      <c r="Q843" s="51"/>
    </row>
    <row r="844" spans="1:17" ht="12.75" customHeight="1">
      <c r="A844" s="56"/>
      <c r="B844" s="56"/>
      <c r="C844" s="56"/>
      <c r="D844" s="56"/>
      <c r="E844" s="56"/>
      <c r="F844" s="11"/>
      <c r="G844" s="57"/>
      <c r="H844" s="56"/>
      <c r="I844" s="56"/>
      <c r="J844" s="56"/>
      <c r="K844" s="56"/>
      <c r="L844" s="56"/>
      <c r="M844" s="56"/>
      <c r="N844" s="56"/>
      <c r="O844" s="56"/>
      <c r="P844" s="56"/>
      <c r="Q844" s="51"/>
    </row>
    <row r="845" spans="1:17" ht="12.75" customHeight="1">
      <c r="A845" s="56"/>
      <c r="B845" s="56"/>
      <c r="C845" s="56"/>
      <c r="D845" s="56"/>
      <c r="E845" s="56"/>
      <c r="F845" s="11"/>
      <c r="G845" s="57"/>
      <c r="H845" s="56"/>
      <c r="I845" s="56"/>
      <c r="J845" s="56"/>
      <c r="K845" s="56"/>
      <c r="L845" s="56"/>
      <c r="M845" s="56"/>
      <c r="N845" s="56"/>
      <c r="O845" s="56"/>
      <c r="P845" s="56"/>
      <c r="Q845" s="51"/>
    </row>
    <row r="846" spans="1:17" ht="12.75" customHeight="1">
      <c r="A846" s="56"/>
      <c r="B846" s="56"/>
      <c r="C846" s="56"/>
      <c r="D846" s="56"/>
      <c r="E846" s="56"/>
      <c r="F846" s="11"/>
      <c r="G846" s="57"/>
      <c r="H846" s="56"/>
      <c r="I846" s="56"/>
      <c r="J846" s="56"/>
      <c r="K846" s="56"/>
      <c r="L846" s="56"/>
      <c r="M846" s="56"/>
      <c r="N846" s="56"/>
      <c r="O846" s="56"/>
      <c r="P846" s="56"/>
      <c r="Q846" s="51"/>
    </row>
    <row r="847" spans="1:17" ht="12.75" customHeight="1">
      <c r="A847" s="56"/>
      <c r="B847" s="56"/>
      <c r="C847" s="56"/>
      <c r="D847" s="56"/>
      <c r="E847" s="56"/>
      <c r="F847" s="11"/>
      <c r="G847" s="57"/>
      <c r="H847" s="56"/>
      <c r="I847" s="56"/>
      <c r="J847" s="56"/>
      <c r="K847" s="56"/>
      <c r="L847" s="56"/>
      <c r="M847" s="56"/>
      <c r="N847" s="56"/>
      <c r="O847" s="56"/>
      <c r="P847" s="56"/>
      <c r="Q847" s="51"/>
    </row>
    <row r="848" spans="1:17" ht="12.75" customHeight="1">
      <c r="A848" s="56"/>
      <c r="B848" s="56"/>
      <c r="C848" s="56"/>
      <c r="D848" s="56"/>
      <c r="E848" s="56"/>
      <c r="F848" s="11"/>
      <c r="G848" s="57"/>
      <c r="H848" s="56"/>
      <c r="I848" s="56"/>
      <c r="J848" s="56"/>
      <c r="K848" s="56"/>
      <c r="L848" s="56"/>
      <c r="M848" s="56"/>
      <c r="N848" s="56"/>
      <c r="O848" s="56"/>
      <c r="P848" s="56"/>
      <c r="Q848" s="51"/>
    </row>
    <row r="849" spans="1:17" ht="12.75" customHeight="1">
      <c r="A849" s="56"/>
      <c r="B849" s="56"/>
      <c r="C849" s="56"/>
      <c r="D849" s="56"/>
      <c r="E849" s="56"/>
      <c r="F849" s="11"/>
      <c r="G849" s="57"/>
      <c r="H849" s="56"/>
      <c r="I849" s="56"/>
      <c r="J849" s="56"/>
      <c r="K849" s="56"/>
      <c r="L849" s="56"/>
      <c r="M849" s="56"/>
      <c r="N849" s="56"/>
      <c r="O849" s="56"/>
      <c r="P849" s="56"/>
      <c r="Q849" s="51"/>
    </row>
    <row r="850" spans="1:17" ht="12.75" customHeight="1">
      <c r="A850" s="56"/>
      <c r="B850" s="56"/>
      <c r="C850" s="56"/>
      <c r="D850" s="56"/>
      <c r="E850" s="56"/>
      <c r="F850" s="11"/>
      <c r="G850" s="57"/>
      <c r="H850" s="56"/>
      <c r="I850" s="56"/>
      <c r="J850" s="56"/>
      <c r="K850" s="56"/>
      <c r="L850" s="56"/>
      <c r="M850" s="56"/>
      <c r="N850" s="56"/>
      <c r="O850" s="56"/>
      <c r="P850" s="56"/>
      <c r="Q850" s="51"/>
    </row>
    <row r="851" spans="1:17" ht="12.75" customHeight="1">
      <c r="A851" s="56"/>
      <c r="B851" s="56"/>
      <c r="C851" s="56"/>
      <c r="D851" s="56"/>
      <c r="E851" s="56"/>
      <c r="F851" s="11"/>
      <c r="G851" s="57"/>
      <c r="H851" s="56"/>
      <c r="I851" s="56"/>
      <c r="J851" s="56"/>
      <c r="K851" s="56"/>
      <c r="L851" s="56"/>
      <c r="M851" s="56"/>
      <c r="N851" s="56"/>
      <c r="O851" s="56"/>
      <c r="P851" s="56"/>
      <c r="Q851" s="51"/>
    </row>
    <row r="852" spans="1:17" ht="12.75" customHeight="1">
      <c r="A852" s="56"/>
      <c r="B852" s="56"/>
      <c r="C852" s="56"/>
      <c r="D852" s="56"/>
      <c r="E852" s="56"/>
      <c r="F852" s="11"/>
      <c r="G852" s="57"/>
      <c r="H852" s="56"/>
      <c r="I852" s="56"/>
      <c r="J852" s="56"/>
      <c r="K852" s="56"/>
      <c r="L852" s="56"/>
      <c r="M852" s="56"/>
      <c r="N852" s="56"/>
      <c r="O852" s="56"/>
      <c r="P852" s="56"/>
      <c r="Q852" s="51"/>
    </row>
    <row r="853" spans="1:17" ht="12.75" customHeight="1">
      <c r="A853" s="56"/>
      <c r="B853" s="56"/>
      <c r="C853" s="56"/>
      <c r="D853" s="56"/>
      <c r="E853" s="56"/>
      <c r="F853" s="11"/>
      <c r="G853" s="57"/>
      <c r="H853" s="56"/>
      <c r="I853" s="56"/>
      <c r="J853" s="56"/>
      <c r="K853" s="56"/>
      <c r="L853" s="56"/>
      <c r="M853" s="56"/>
      <c r="N853" s="56"/>
      <c r="O853" s="56"/>
      <c r="P853" s="56"/>
      <c r="Q853" s="51"/>
    </row>
    <row r="854" spans="1:17" ht="12.75" customHeight="1">
      <c r="A854" s="56"/>
      <c r="B854" s="56"/>
      <c r="C854" s="56"/>
      <c r="D854" s="56"/>
      <c r="E854" s="56"/>
      <c r="F854" s="11"/>
      <c r="G854" s="57"/>
      <c r="H854" s="56"/>
      <c r="I854" s="56"/>
      <c r="J854" s="56"/>
      <c r="K854" s="56"/>
      <c r="L854" s="56"/>
      <c r="M854" s="56"/>
      <c r="N854" s="56"/>
      <c r="O854" s="56"/>
      <c r="P854" s="56"/>
      <c r="Q854" s="51"/>
    </row>
    <row r="855" spans="1:17" ht="12.75" customHeight="1">
      <c r="A855" s="56"/>
      <c r="B855" s="56"/>
      <c r="C855" s="56"/>
      <c r="D855" s="56"/>
      <c r="E855" s="56"/>
      <c r="F855" s="11"/>
      <c r="G855" s="57"/>
      <c r="H855" s="56"/>
      <c r="I855" s="56"/>
      <c r="J855" s="56"/>
      <c r="K855" s="56"/>
      <c r="L855" s="56"/>
      <c r="M855" s="56"/>
      <c r="N855" s="56"/>
      <c r="O855" s="56"/>
      <c r="P855" s="56"/>
      <c r="Q855" s="51"/>
    </row>
    <row r="856" spans="1:17" ht="12.75" customHeight="1">
      <c r="A856" s="56"/>
      <c r="B856" s="56"/>
      <c r="C856" s="56"/>
      <c r="D856" s="56"/>
      <c r="E856" s="56"/>
      <c r="F856" s="11"/>
      <c r="G856" s="57"/>
      <c r="H856" s="56"/>
      <c r="I856" s="56"/>
      <c r="J856" s="56"/>
      <c r="K856" s="56"/>
      <c r="L856" s="56"/>
      <c r="M856" s="56"/>
      <c r="N856" s="56"/>
      <c r="O856" s="56"/>
      <c r="P856" s="56"/>
      <c r="Q856" s="51"/>
    </row>
    <row r="857" spans="1:17" ht="12.75" customHeight="1">
      <c r="A857" s="56"/>
      <c r="B857" s="56"/>
      <c r="C857" s="56"/>
      <c r="D857" s="56"/>
      <c r="E857" s="56"/>
      <c r="F857" s="11"/>
      <c r="G857" s="57"/>
      <c r="H857" s="56"/>
      <c r="I857" s="56"/>
      <c r="J857" s="56"/>
      <c r="K857" s="56"/>
      <c r="L857" s="56"/>
      <c r="M857" s="56"/>
      <c r="N857" s="56"/>
      <c r="O857" s="56"/>
      <c r="P857" s="56"/>
      <c r="Q857" s="51"/>
    </row>
    <row r="858" spans="1:17" ht="12.75" customHeight="1">
      <c r="A858" s="56"/>
      <c r="B858" s="56"/>
      <c r="C858" s="56"/>
      <c r="D858" s="56"/>
      <c r="E858" s="56"/>
      <c r="F858" s="11"/>
      <c r="G858" s="57"/>
      <c r="H858" s="56"/>
      <c r="I858" s="56"/>
      <c r="J858" s="56"/>
      <c r="K858" s="56"/>
      <c r="L858" s="56"/>
      <c r="M858" s="56"/>
      <c r="N858" s="56"/>
      <c r="O858" s="56"/>
      <c r="P858" s="56"/>
      <c r="Q858" s="51"/>
    </row>
    <row r="859" spans="1:17" ht="12.75" customHeight="1">
      <c r="A859" s="56"/>
      <c r="B859" s="56"/>
      <c r="C859" s="56"/>
      <c r="D859" s="56"/>
      <c r="E859" s="56"/>
      <c r="F859" s="11"/>
      <c r="G859" s="57"/>
      <c r="H859" s="56"/>
      <c r="I859" s="56"/>
      <c r="J859" s="56"/>
      <c r="K859" s="56"/>
      <c r="L859" s="56"/>
      <c r="M859" s="56"/>
      <c r="N859" s="56"/>
      <c r="O859" s="56"/>
      <c r="P859" s="56"/>
      <c r="Q859" s="51"/>
    </row>
    <row r="860" spans="1:17" ht="12.75" customHeight="1">
      <c r="A860" s="56"/>
      <c r="B860" s="56"/>
      <c r="C860" s="56"/>
      <c r="D860" s="56"/>
      <c r="E860" s="56"/>
      <c r="F860" s="11"/>
      <c r="G860" s="57"/>
      <c r="H860" s="56"/>
      <c r="I860" s="56"/>
      <c r="J860" s="56"/>
      <c r="K860" s="56"/>
      <c r="L860" s="56"/>
      <c r="M860" s="56"/>
      <c r="N860" s="56"/>
      <c r="O860" s="56"/>
      <c r="P860" s="56"/>
      <c r="Q860" s="51"/>
    </row>
    <row r="861" spans="1:17" ht="12.75" customHeight="1">
      <c r="A861" s="56"/>
      <c r="B861" s="56"/>
      <c r="C861" s="56"/>
      <c r="D861" s="56"/>
      <c r="E861" s="56"/>
      <c r="F861" s="11"/>
      <c r="G861" s="57"/>
      <c r="H861" s="56"/>
      <c r="I861" s="56"/>
      <c r="J861" s="56"/>
      <c r="K861" s="56"/>
      <c r="L861" s="56"/>
      <c r="M861" s="56"/>
      <c r="N861" s="56"/>
      <c r="O861" s="56"/>
      <c r="P861" s="56"/>
      <c r="Q861" s="51"/>
    </row>
    <row r="862" spans="1:17" ht="12.75" customHeight="1">
      <c r="A862" s="56"/>
      <c r="B862" s="56"/>
      <c r="C862" s="56"/>
      <c r="D862" s="56"/>
      <c r="E862" s="56"/>
      <c r="F862" s="11"/>
      <c r="G862" s="57"/>
      <c r="H862" s="56"/>
      <c r="I862" s="56"/>
      <c r="J862" s="56"/>
      <c r="K862" s="56"/>
      <c r="L862" s="56"/>
      <c r="M862" s="56"/>
      <c r="N862" s="56"/>
      <c r="O862" s="56"/>
      <c r="P862" s="56"/>
      <c r="Q862" s="51"/>
    </row>
    <row r="863" spans="1:17" ht="12.75" customHeight="1">
      <c r="A863" s="56"/>
      <c r="B863" s="56"/>
      <c r="C863" s="56"/>
      <c r="D863" s="56"/>
      <c r="E863" s="56"/>
      <c r="F863" s="11"/>
      <c r="G863" s="57"/>
      <c r="H863" s="56"/>
      <c r="I863" s="56"/>
      <c r="J863" s="56"/>
      <c r="K863" s="56"/>
      <c r="L863" s="56"/>
      <c r="M863" s="56"/>
      <c r="N863" s="56"/>
      <c r="O863" s="56"/>
      <c r="P863" s="56"/>
      <c r="Q863" s="51"/>
    </row>
    <row r="864" spans="1:17" ht="12.75" customHeight="1">
      <c r="A864" s="56"/>
      <c r="B864" s="56"/>
      <c r="C864" s="56"/>
      <c r="D864" s="56"/>
      <c r="E864" s="56"/>
      <c r="F864" s="11"/>
      <c r="G864" s="57"/>
      <c r="H864" s="56"/>
      <c r="I864" s="56"/>
      <c r="J864" s="56"/>
      <c r="K864" s="56"/>
      <c r="L864" s="56"/>
      <c r="M864" s="56"/>
      <c r="N864" s="56"/>
      <c r="O864" s="56"/>
      <c r="P864" s="56"/>
      <c r="Q864" s="51"/>
    </row>
    <row r="865" spans="1:17" ht="12.75" customHeight="1">
      <c r="A865" s="56"/>
      <c r="B865" s="56"/>
      <c r="C865" s="56"/>
      <c r="D865" s="56"/>
      <c r="E865" s="56"/>
      <c r="F865" s="11"/>
      <c r="G865" s="57"/>
      <c r="H865" s="56"/>
      <c r="I865" s="56"/>
      <c r="J865" s="56"/>
      <c r="K865" s="56"/>
      <c r="L865" s="56"/>
      <c r="M865" s="56"/>
      <c r="N865" s="56"/>
      <c r="O865" s="56"/>
      <c r="P865" s="56"/>
      <c r="Q865" s="51"/>
    </row>
    <row r="866" spans="1:17" ht="12.75" customHeight="1">
      <c r="A866" s="56"/>
      <c r="B866" s="56"/>
      <c r="C866" s="56"/>
      <c r="D866" s="56"/>
      <c r="E866" s="56"/>
      <c r="F866" s="11"/>
      <c r="G866" s="57"/>
      <c r="H866" s="56"/>
      <c r="I866" s="56"/>
      <c r="J866" s="56"/>
      <c r="K866" s="56"/>
      <c r="L866" s="56"/>
      <c r="M866" s="56"/>
      <c r="N866" s="56"/>
      <c r="O866" s="56"/>
      <c r="P866" s="56"/>
      <c r="Q866" s="51"/>
    </row>
    <row r="867" spans="1:17" ht="12.75" customHeight="1">
      <c r="A867" s="56"/>
      <c r="B867" s="56"/>
      <c r="C867" s="56"/>
      <c r="D867" s="56"/>
      <c r="E867" s="56"/>
      <c r="F867" s="11"/>
      <c r="G867" s="57"/>
      <c r="H867" s="56"/>
      <c r="I867" s="56"/>
      <c r="J867" s="56"/>
      <c r="K867" s="56"/>
      <c r="L867" s="56"/>
      <c r="M867" s="56"/>
      <c r="N867" s="56"/>
      <c r="O867" s="56"/>
      <c r="P867" s="56"/>
      <c r="Q867" s="51"/>
    </row>
    <row r="868" spans="1:17" ht="12.75" customHeight="1">
      <c r="A868" s="56"/>
      <c r="B868" s="56"/>
      <c r="C868" s="56"/>
      <c r="D868" s="56"/>
      <c r="E868" s="56"/>
      <c r="F868" s="11"/>
      <c r="G868" s="57"/>
      <c r="H868" s="56"/>
      <c r="I868" s="56"/>
      <c r="J868" s="56"/>
      <c r="K868" s="56"/>
      <c r="L868" s="56"/>
      <c r="M868" s="56"/>
      <c r="N868" s="56"/>
      <c r="O868" s="56"/>
      <c r="P868" s="56"/>
      <c r="Q868" s="51"/>
    </row>
    <row r="869" spans="1:17" ht="12.75" customHeight="1">
      <c r="A869" s="56"/>
      <c r="B869" s="56"/>
      <c r="C869" s="56"/>
      <c r="D869" s="56"/>
      <c r="E869" s="56"/>
      <c r="F869" s="11"/>
      <c r="G869" s="57"/>
      <c r="H869" s="56"/>
      <c r="I869" s="56"/>
      <c r="J869" s="56"/>
      <c r="K869" s="56"/>
      <c r="L869" s="56"/>
      <c r="M869" s="56"/>
      <c r="N869" s="56"/>
      <c r="O869" s="56"/>
      <c r="P869" s="56"/>
      <c r="Q869" s="51"/>
    </row>
    <row r="870" spans="1:17" ht="12.75" customHeight="1">
      <c r="A870" s="56"/>
      <c r="B870" s="56"/>
      <c r="C870" s="56"/>
      <c r="D870" s="56"/>
      <c r="E870" s="56"/>
      <c r="F870" s="11"/>
      <c r="G870" s="57"/>
      <c r="H870" s="56"/>
      <c r="I870" s="56"/>
      <c r="J870" s="56"/>
      <c r="K870" s="56"/>
      <c r="L870" s="56"/>
      <c r="M870" s="56"/>
      <c r="N870" s="56"/>
      <c r="O870" s="56"/>
      <c r="P870" s="56"/>
      <c r="Q870" s="51"/>
    </row>
    <row r="871" spans="1:17" ht="12.75" customHeight="1">
      <c r="A871" s="56"/>
      <c r="B871" s="56"/>
      <c r="C871" s="56"/>
      <c r="D871" s="56"/>
      <c r="E871" s="56"/>
      <c r="F871" s="11"/>
      <c r="G871" s="57"/>
      <c r="H871" s="56"/>
      <c r="I871" s="56"/>
      <c r="J871" s="56"/>
      <c r="K871" s="56"/>
      <c r="L871" s="56"/>
      <c r="M871" s="56"/>
      <c r="N871" s="56"/>
      <c r="O871" s="56"/>
      <c r="P871" s="56"/>
      <c r="Q871" s="51"/>
    </row>
    <row r="872" spans="1:17" ht="12.75" customHeight="1">
      <c r="A872" s="56"/>
      <c r="B872" s="56"/>
      <c r="C872" s="56"/>
      <c r="D872" s="56"/>
      <c r="E872" s="56"/>
      <c r="F872" s="11"/>
      <c r="G872" s="57"/>
      <c r="H872" s="56"/>
      <c r="I872" s="56"/>
      <c r="J872" s="56"/>
      <c r="K872" s="56"/>
      <c r="L872" s="56"/>
      <c r="M872" s="56"/>
      <c r="N872" s="56"/>
      <c r="O872" s="56"/>
      <c r="P872" s="56"/>
      <c r="Q872" s="51"/>
    </row>
    <row r="873" spans="1:17" ht="12.75" customHeight="1">
      <c r="A873" s="56"/>
      <c r="B873" s="56"/>
      <c r="C873" s="56"/>
      <c r="D873" s="56"/>
      <c r="E873" s="56"/>
      <c r="F873" s="11"/>
      <c r="G873" s="57"/>
      <c r="H873" s="56"/>
      <c r="I873" s="56"/>
      <c r="J873" s="56"/>
      <c r="K873" s="56"/>
      <c r="L873" s="56"/>
      <c r="M873" s="56"/>
      <c r="N873" s="56"/>
      <c r="O873" s="56"/>
      <c r="P873" s="56"/>
      <c r="Q873" s="51"/>
    </row>
    <row r="874" spans="1:17" ht="12.75" customHeight="1">
      <c r="A874" s="56"/>
      <c r="B874" s="56"/>
      <c r="C874" s="56"/>
      <c r="D874" s="56"/>
      <c r="E874" s="56"/>
      <c r="F874" s="11"/>
      <c r="G874" s="57"/>
      <c r="H874" s="56"/>
      <c r="I874" s="56"/>
      <c r="J874" s="56"/>
      <c r="K874" s="56"/>
      <c r="L874" s="56"/>
      <c r="M874" s="56"/>
      <c r="N874" s="56"/>
      <c r="O874" s="56"/>
      <c r="P874" s="56"/>
      <c r="Q874" s="51"/>
    </row>
    <row r="875" spans="1:17" ht="12.75" customHeight="1">
      <c r="A875" s="56"/>
      <c r="B875" s="56"/>
      <c r="C875" s="56"/>
      <c r="D875" s="56"/>
      <c r="E875" s="56"/>
      <c r="F875" s="11"/>
      <c r="G875" s="57"/>
      <c r="H875" s="56"/>
      <c r="I875" s="56"/>
      <c r="J875" s="56"/>
      <c r="K875" s="56"/>
      <c r="L875" s="56"/>
      <c r="M875" s="56"/>
      <c r="N875" s="56"/>
      <c r="O875" s="56"/>
      <c r="P875" s="56"/>
      <c r="Q875" s="51"/>
    </row>
    <row r="876" spans="1:17" ht="12.75" customHeight="1">
      <c r="A876" s="56"/>
      <c r="B876" s="56"/>
      <c r="C876" s="56"/>
      <c r="D876" s="56"/>
      <c r="E876" s="56"/>
      <c r="F876" s="11"/>
      <c r="G876" s="57"/>
      <c r="H876" s="56"/>
      <c r="I876" s="56"/>
      <c r="J876" s="56"/>
      <c r="K876" s="56"/>
      <c r="L876" s="56"/>
      <c r="M876" s="56"/>
      <c r="N876" s="56"/>
      <c r="O876" s="56"/>
      <c r="P876" s="56"/>
      <c r="Q876" s="51"/>
    </row>
    <row r="877" spans="1:17" ht="12.75" customHeight="1">
      <c r="A877" s="56"/>
      <c r="B877" s="56"/>
      <c r="C877" s="56"/>
      <c r="D877" s="56"/>
      <c r="E877" s="56"/>
      <c r="F877" s="11"/>
      <c r="G877" s="57"/>
      <c r="H877" s="56"/>
      <c r="I877" s="56"/>
      <c r="J877" s="56"/>
      <c r="K877" s="56"/>
      <c r="L877" s="56"/>
      <c r="M877" s="56"/>
      <c r="N877" s="56"/>
      <c r="O877" s="56"/>
      <c r="P877" s="56"/>
      <c r="Q877" s="51"/>
    </row>
    <row r="878" spans="1:17" ht="12.75" customHeight="1">
      <c r="A878" s="56"/>
      <c r="B878" s="56"/>
      <c r="C878" s="56"/>
      <c r="D878" s="56"/>
      <c r="E878" s="56"/>
      <c r="F878" s="11"/>
      <c r="G878" s="57"/>
      <c r="H878" s="56"/>
      <c r="I878" s="56"/>
      <c r="J878" s="56"/>
      <c r="K878" s="56"/>
      <c r="L878" s="56"/>
      <c r="M878" s="56"/>
      <c r="N878" s="56"/>
      <c r="O878" s="56"/>
      <c r="P878" s="56"/>
      <c r="Q878" s="51"/>
    </row>
    <row r="879" spans="1:17" ht="12.75" customHeight="1">
      <c r="A879" s="56"/>
      <c r="B879" s="56"/>
      <c r="C879" s="56"/>
      <c r="D879" s="56"/>
      <c r="E879" s="56"/>
      <c r="F879" s="11"/>
      <c r="G879" s="57"/>
      <c r="H879" s="56"/>
      <c r="I879" s="56"/>
      <c r="J879" s="56"/>
      <c r="K879" s="56"/>
      <c r="L879" s="56"/>
      <c r="M879" s="56"/>
      <c r="N879" s="56"/>
      <c r="O879" s="56"/>
      <c r="P879" s="56"/>
      <c r="Q879" s="51"/>
    </row>
    <row r="880" spans="1:17" ht="12.75" customHeight="1">
      <c r="A880" s="56"/>
      <c r="B880" s="56"/>
      <c r="C880" s="56"/>
      <c r="D880" s="56"/>
      <c r="E880" s="56"/>
      <c r="F880" s="11"/>
      <c r="G880" s="57"/>
      <c r="H880" s="56"/>
      <c r="I880" s="56"/>
      <c r="J880" s="56"/>
      <c r="K880" s="56"/>
      <c r="L880" s="56"/>
      <c r="M880" s="56"/>
      <c r="N880" s="56"/>
      <c r="O880" s="56"/>
      <c r="P880" s="56"/>
      <c r="Q880" s="51"/>
    </row>
    <row r="881" spans="1:17" ht="12.75" customHeight="1">
      <c r="A881" s="56"/>
      <c r="B881" s="56"/>
      <c r="C881" s="56"/>
      <c r="D881" s="56"/>
      <c r="E881" s="56"/>
      <c r="F881" s="11"/>
      <c r="G881" s="57"/>
      <c r="H881" s="56"/>
      <c r="I881" s="56"/>
      <c r="J881" s="56"/>
      <c r="K881" s="56"/>
      <c r="L881" s="56"/>
      <c r="M881" s="56"/>
      <c r="N881" s="56"/>
      <c r="O881" s="56"/>
      <c r="P881" s="56"/>
      <c r="Q881" s="51"/>
    </row>
    <row r="882" spans="1:17" ht="12.75" customHeight="1">
      <c r="A882" s="56"/>
      <c r="B882" s="56"/>
      <c r="C882" s="56"/>
      <c r="D882" s="56"/>
      <c r="E882" s="56"/>
      <c r="F882" s="11"/>
      <c r="G882" s="57"/>
      <c r="H882" s="56"/>
      <c r="I882" s="56"/>
      <c r="J882" s="56"/>
      <c r="K882" s="56"/>
      <c r="L882" s="56"/>
      <c r="M882" s="56"/>
      <c r="N882" s="56"/>
      <c r="O882" s="56"/>
      <c r="P882" s="56"/>
      <c r="Q882" s="51"/>
    </row>
    <row r="883" spans="1:17" ht="12.75" customHeight="1">
      <c r="A883" s="56"/>
      <c r="B883" s="56"/>
      <c r="C883" s="56"/>
      <c r="D883" s="56"/>
      <c r="E883" s="56"/>
      <c r="F883" s="11"/>
      <c r="G883" s="57"/>
      <c r="H883" s="56"/>
      <c r="I883" s="56"/>
      <c r="J883" s="56"/>
      <c r="K883" s="56"/>
      <c r="L883" s="56"/>
      <c r="M883" s="56"/>
      <c r="N883" s="56"/>
      <c r="O883" s="56"/>
      <c r="P883" s="56"/>
      <c r="Q883" s="51"/>
    </row>
    <row r="884" spans="1:17" ht="12.75" customHeight="1">
      <c r="A884" s="56"/>
      <c r="B884" s="56"/>
      <c r="C884" s="56"/>
      <c r="D884" s="56"/>
      <c r="E884" s="56"/>
      <c r="F884" s="11"/>
      <c r="G884" s="57"/>
      <c r="H884" s="56"/>
      <c r="I884" s="56"/>
      <c r="J884" s="56"/>
      <c r="K884" s="56"/>
      <c r="L884" s="56"/>
      <c r="M884" s="56"/>
      <c r="N884" s="56"/>
      <c r="O884" s="56"/>
      <c r="P884" s="56"/>
      <c r="Q884" s="51"/>
    </row>
    <row r="885" spans="1:17" ht="12.75" customHeight="1">
      <c r="A885" s="56"/>
      <c r="B885" s="56"/>
      <c r="C885" s="56"/>
      <c r="D885" s="56"/>
      <c r="E885" s="56"/>
      <c r="F885" s="11"/>
      <c r="G885" s="57"/>
      <c r="H885" s="56"/>
      <c r="I885" s="56"/>
      <c r="J885" s="56"/>
      <c r="K885" s="56"/>
      <c r="L885" s="56"/>
      <c r="M885" s="56"/>
      <c r="N885" s="56"/>
      <c r="O885" s="56"/>
      <c r="P885" s="56"/>
      <c r="Q885" s="51"/>
    </row>
    <row r="886" spans="1:17" ht="12.75" customHeight="1">
      <c r="A886" s="56"/>
      <c r="B886" s="56"/>
      <c r="C886" s="56"/>
      <c r="D886" s="56"/>
      <c r="E886" s="56"/>
      <c r="F886" s="11"/>
      <c r="G886" s="57"/>
      <c r="H886" s="56"/>
      <c r="I886" s="56"/>
      <c r="J886" s="56"/>
      <c r="K886" s="56"/>
      <c r="L886" s="56"/>
      <c r="M886" s="56"/>
      <c r="N886" s="56"/>
      <c r="O886" s="56"/>
      <c r="P886" s="56"/>
      <c r="Q886" s="51"/>
    </row>
    <row r="887" spans="1:17" ht="12.75" customHeight="1">
      <c r="A887" s="56"/>
      <c r="B887" s="56"/>
      <c r="C887" s="56"/>
      <c r="D887" s="56"/>
      <c r="E887" s="56"/>
      <c r="F887" s="11"/>
      <c r="G887" s="57"/>
      <c r="H887" s="56"/>
      <c r="I887" s="56"/>
      <c r="J887" s="56"/>
      <c r="K887" s="56"/>
      <c r="L887" s="56"/>
      <c r="M887" s="56"/>
      <c r="N887" s="56"/>
      <c r="O887" s="56"/>
      <c r="P887" s="56"/>
      <c r="Q887" s="51"/>
    </row>
    <row r="888" spans="1:17" ht="12.75" customHeight="1">
      <c r="A888" s="56"/>
      <c r="B888" s="56"/>
      <c r="C888" s="56"/>
      <c r="D888" s="56"/>
      <c r="E888" s="56"/>
      <c r="F888" s="11"/>
      <c r="G888" s="57"/>
      <c r="H888" s="56"/>
      <c r="I888" s="56"/>
      <c r="J888" s="56"/>
      <c r="K888" s="56"/>
      <c r="L888" s="56"/>
      <c r="M888" s="56"/>
      <c r="N888" s="56"/>
      <c r="O888" s="56"/>
      <c r="P888" s="56"/>
      <c r="Q888" s="51"/>
    </row>
    <row r="889" spans="1:17" ht="12.75" customHeight="1">
      <c r="A889" s="56"/>
      <c r="B889" s="56"/>
      <c r="C889" s="56"/>
      <c r="D889" s="56"/>
      <c r="E889" s="56"/>
      <c r="F889" s="11"/>
      <c r="G889" s="57"/>
      <c r="H889" s="56"/>
      <c r="I889" s="56"/>
      <c r="J889" s="56"/>
      <c r="K889" s="56"/>
      <c r="L889" s="56"/>
      <c r="M889" s="56"/>
      <c r="N889" s="56"/>
      <c r="O889" s="56"/>
      <c r="P889" s="56"/>
      <c r="Q889" s="51"/>
    </row>
    <row r="890" spans="1:17" ht="12.75" customHeight="1">
      <c r="A890" s="56"/>
      <c r="B890" s="56"/>
      <c r="C890" s="56"/>
      <c r="D890" s="56"/>
      <c r="E890" s="56"/>
      <c r="F890" s="11"/>
      <c r="G890" s="57"/>
      <c r="H890" s="56"/>
      <c r="I890" s="56"/>
      <c r="J890" s="56"/>
      <c r="K890" s="56"/>
      <c r="L890" s="56"/>
      <c r="M890" s="56"/>
      <c r="N890" s="56"/>
      <c r="O890" s="56"/>
      <c r="P890" s="56"/>
      <c r="Q890" s="51"/>
    </row>
    <row r="891" spans="1:17" ht="12.75" customHeight="1">
      <c r="A891" s="56"/>
      <c r="B891" s="56"/>
      <c r="C891" s="56"/>
      <c r="D891" s="56"/>
      <c r="E891" s="56"/>
      <c r="F891" s="11"/>
      <c r="G891" s="57"/>
      <c r="H891" s="56"/>
      <c r="I891" s="56"/>
      <c r="J891" s="56"/>
      <c r="K891" s="56"/>
      <c r="L891" s="56"/>
      <c r="M891" s="56"/>
      <c r="N891" s="56"/>
      <c r="O891" s="56"/>
      <c r="P891" s="56"/>
      <c r="Q891" s="51"/>
    </row>
    <row r="892" spans="1:17" ht="12.75" customHeight="1">
      <c r="A892" s="56"/>
      <c r="B892" s="56"/>
      <c r="C892" s="56"/>
      <c r="D892" s="56"/>
      <c r="E892" s="56"/>
      <c r="F892" s="11"/>
      <c r="G892" s="57"/>
      <c r="H892" s="56"/>
      <c r="I892" s="56"/>
      <c r="J892" s="56"/>
      <c r="K892" s="56"/>
      <c r="L892" s="56"/>
      <c r="M892" s="56"/>
      <c r="N892" s="56"/>
      <c r="O892" s="56"/>
      <c r="P892" s="56"/>
      <c r="Q892" s="51"/>
    </row>
    <row r="893" spans="1:17" ht="12.75" customHeight="1">
      <c r="A893" s="56"/>
      <c r="B893" s="56"/>
      <c r="C893" s="56"/>
      <c r="D893" s="56"/>
      <c r="E893" s="56"/>
      <c r="F893" s="11"/>
      <c r="G893" s="57"/>
      <c r="H893" s="56"/>
      <c r="I893" s="56"/>
      <c r="J893" s="56"/>
      <c r="K893" s="56"/>
      <c r="L893" s="56"/>
      <c r="M893" s="56"/>
      <c r="N893" s="56"/>
      <c r="O893" s="56"/>
      <c r="P893" s="56"/>
      <c r="Q893" s="51"/>
    </row>
    <row r="894" spans="1:17" ht="12.75" customHeight="1">
      <c r="A894" s="56"/>
      <c r="B894" s="56"/>
      <c r="C894" s="56"/>
      <c r="D894" s="56"/>
      <c r="E894" s="56"/>
      <c r="F894" s="11"/>
      <c r="G894" s="57"/>
      <c r="H894" s="56"/>
      <c r="I894" s="56"/>
      <c r="J894" s="56"/>
      <c r="K894" s="56"/>
      <c r="L894" s="56"/>
      <c r="M894" s="56"/>
      <c r="N894" s="56"/>
      <c r="O894" s="56"/>
      <c r="P894" s="56"/>
      <c r="Q894" s="51"/>
    </row>
    <row r="895" spans="1:17" ht="12.75" customHeight="1">
      <c r="A895" s="56"/>
      <c r="B895" s="56"/>
      <c r="C895" s="56"/>
      <c r="D895" s="56"/>
      <c r="E895" s="56"/>
      <c r="F895" s="11"/>
      <c r="G895" s="57"/>
      <c r="H895" s="56"/>
      <c r="I895" s="56"/>
      <c r="J895" s="56"/>
      <c r="K895" s="56"/>
      <c r="L895" s="56"/>
      <c r="M895" s="56"/>
      <c r="N895" s="56"/>
      <c r="O895" s="56"/>
      <c r="P895" s="56"/>
      <c r="Q895" s="51"/>
    </row>
    <row r="896" spans="1:17" ht="12.75" customHeight="1">
      <c r="A896" s="56"/>
      <c r="B896" s="56"/>
      <c r="C896" s="56"/>
      <c r="D896" s="56"/>
      <c r="E896" s="56"/>
      <c r="F896" s="11"/>
      <c r="G896" s="57"/>
      <c r="H896" s="56"/>
      <c r="I896" s="56"/>
      <c r="J896" s="56"/>
      <c r="K896" s="56"/>
      <c r="L896" s="56"/>
      <c r="M896" s="56"/>
      <c r="N896" s="56"/>
      <c r="O896" s="56"/>
      <c r="P896" s="56"/>
      <c r="Q896" s="51"/>
    </row>
    <row r="897" spans="1:17" ht="12.75" customHeight="1">
      <c r="A897" s="56"/>
      <c r="B897" s="56"/>
      <c r="C897" s="56"/>
      <c r="D897" s="56"/>
      <c r="E897" s="56"/>
      <c r="F897" s="11"/>
      <c r="G897" s="57"/>
      <c r="H897" s="56"/>
      <c r="I897" s="56"/>
      <c r="J897" s="56"/>
      <c r="K897" s="56"/>
      <c r="L897" s="56"/>
      <c r="M897" s="56"/>
      <c r="N897" s="56"/>
      <c r="O897" s="56"/>
      <c r="P897" s="56"/>
      <c r="Q897" s="51"/>
    </row>
    <row r="898" spans="1:17" ht="12.75" customHeight="1">
      <c r="A898" s="56"/>
      <c r="B898" s="56"/>
      <c r="C898" s="56"/>
      <c r="D898" s="56"/>
      <c r="E898" s="56"/>
      <c r="F898" s="11"/>
      <c r="G898" s="57"/>
      <c r="H898" s="56"/>
      <c r="I898" s="56"/>
      <c r="J898" s="56"/>
      <c r="K898" s="56"/>
      <c r="L898" s="56"/>
      <c r="M898" s="56"/>
      <c r="N898" s="56"/>
      <c r="O898" s="56"/>
      <c r="P898" s="56"/>
      <c r="Q898" s="51"/>
    </row>
    <row r="899" spans="1:17" ht="12.75" customHeight="1">
      <c r="A899" s="56"/>
      <c r="B899" s="56"/>
      <c r="C899" s="56"/>
      <c r="D899" s="56"/>
      <c r="E899" s="56"/>
      <c r="F899" s="11"/>
      <c r="G899" s="57"/>
      <c r="H899" s="56"/>
      <c r="I899" s="56"/>
      <c r="J899" s="56"/>
      <c r="K899" s="56"/>
      <c r="L899" s="56"/>
      <c r="M899" s="56"/>
      <c r="N899" s="56"/>
      <c r="O899" s="56"/>
      <c r="P899" s="56"/>
      <c r="Q899" s="51"/>
    </row>
    <row r="900" spans="1:17" ht="12.75" customHeight="1">
      <c r="A900" s="56"/>
      <c r="B900" s="56"/>
      <c r="C900" s="56"/>
      <c r="D900" s="56"/>
      <c r="E900" s="56"/>
      <c r="F900" s="11"/>
      <c r="G900" s="57"/>
      <c r="H900" s="56"/>
      <c r="I900" s="56"/>
      <c r="J900" s="56"/>
      <c r="K900" s="56"/>
      <c r="L900" s="56"/>
      <c r="M900" s="56"/>
      <c r="N900" s="56"/>
      <c r="O900" s="56"/>
      <c r="P900" s="56"/>
      <c r="Q900" s="51"/>
    </row>
    <row r="901" spans="1:17" ht="12.75" customHeight="1">
      <c r="A901" s="56"/>
      <c r="B901" s="56"/>
      <c r="C901" s="56"/>
      <c r="D901" s="56"/>
      <c r="E901" s="56"/>
      <c r="F901" s="11"/>
      <c r="G901" s="57"/>
      <c r="H901" s="56"/>
      <c r="I901" s="56"/>
      <c r="J901" s="56"/>
      <c r="K901" s="56"/>
      <c r="L901" s="56"/>
      <c r="M901" s="56"/>
      <c r="N901" s="56"/>
      <c r="O901" s="56"/>
      <c r="P901" s="56"/>
      <c r="Q901" s="51"/>
    </row>
    <row r="902" spans="1:17" ht="12.75" customHeight="1">
      <c r="A902" s="56"/>
      <c r="B902" s="56"/>
      <c r="C902" s="56"/>
      <c r="D902" s="56"/>
      <c r="E902" s="56"/>
      <c r="F902" s="11"/>
      <c r="G902" s="57"/>
      <c r="H902" s="56"/>
      <c r="I902" s="56"/>
      <c r="J902" s="56"/>
      <c r="K902" s="56"/>
      <c r="L902" s="56"/>
      <c r="M902" s="56"/>
      <c r="N902" s="56"/>
      <c r="O902" s="56"/>
      <c r="P902" s="56"/>
      <c r="Q902" s="51"/>
    </row>
    <row r="903" spans="1:17" ht="12.75" customHeight="1">
      <c r="A903" s="56"/>
      <c r="B903" s="56"/>
      <c r="C903" s="56"/>
      <c r="D903" s="56"/>
      <c r="E903" s="56"/>
      <c r="F903" s="11"/>
      <c r="G903" s="57"/>
      <c r="H903" s="56"/>
      <c r="I903" s="56"/>
      <c r="J903" s="56"/>
      <c r="K903" s="56"/>
      <c r="L903" s="56"/>
      <c r="M903" s="56"/>
      <c r="N903" s="56"/>
      <c r="O903" s="56"/>
      <c r="P903" s="56"/>
      <c r="Q903" s="51"/>
    </row>
    <row r="904" spans="1:17" ht="12.75" customHeight="1">
      <c r="A904" s="56"/>
      <c r="B904" s="56"/>
      <c r="C904" s="56"/>
      <c r="D904" s="56"/>
      <c r="E904" s="56"/>
      <c r="F904" s="11"/>
      <c r="G904" s="57"/>
      <c r="H904" s="56"/>
      <c r="I904" s="56"/>
      <c r="J904" s="56"/>
      <c r="K904" s="56"/>
      <c r="L904" s="56"/>
      <c r="M904" s="56"/>
      <c r="N904" s="56"/>
      <c r="O904" s="56"/>
      <c r="P904" s="56"/>
      <c r="Q904" s="51"/>
    </row>
    <row r="905" spans="1:17" ht="12.75" customHeight="1">
      <c r="A905" s="56"/>
      <c r="B905" s="56"/>
      <c r="C905" s="56"/>
      <c r="D905" s="56"/>
      <c r="E905" s="56"/>
      <c r="F905" s="11"/>
      <c r="G905" s="57"/>
      <c r="H905" s="56"/>
      <c r="I905" s="56"/>
      <c r="J905" s="56"/>
      <c r="K905" s="56"/>
      <c r="L905" s="56"/>
      <c r="M905" s="56"/>
      <c r="N905" s="56"/>
      <c r="O905" s="56"/>
      <c r="P905" s="56"/>
      <c r="Q905" s="51"/>
    </row>
    <row r="906" spans="1:17" ht="12.75" customHeight="1">
      <c r="A906" s="56"/>
      <c r="B906" s="56"/>
      <c r="C906" s="56"/>
      <c r="D906" s="56"/>
      <c r="E906" s="56"/>
      <c r="F906" s="11"/>
      <c r="G906" s="57"/>
      <c r="H906" s="56"/>
      <c r="I906" s="56"/>
      <c r="J906" s="56"/>
      <c r="K906" s="56"/>
      <c r="L906" s="56"/>
      <c r="M906" s="56"/>
      <c r="N906" s="56"/>
      <c r="O906" s="56"/>
      <c r="P906" s="56"/>
      <c r="Q906" s="51"/>
    </row>
    <row r="907" spans="1:17" ht="12.75" customHeight="1">
      <c r="A907" s="56"/>
      <c r="B907" s="56"/>
      <c r="C907" s="56"/>
      <c r="D907" s="56"/>
      <c r="E907" s="56"/>
      <c r="F907" s="11"/>
      <c r="G907" s="57"/>
      <c r="H907" s="56"/>
      <c r="I907" s="56"/>
      <c r="J907" s="56"/>
      <c r="K907" s="56"/>
      <c r="L907" s="56"/>
      <c r="M907" s="56"/>
      <c r="N907" s="56"/>
      <c r="O907" s="56"/>
      <c r="P907" s="56"/>
      <c r="Q907" s="51"/>
    </row>
    <row r="908" spans="1:17" ht="12.75" customHeight="1">
      <c r="A908" s="56"/>
      <c r="B908" s="56"/>
      <c r="C908" s="56"/>
      <c r="D908" s="56"/>
      <c r="E908" s="56"/>
      <c r="F908" s="11"/>
      <c r="G908" s="57"/>
      <c r="H908" s="56"/>
      <c r="I908" s="56"/>
      <c r="J908" s="56"/>
      <c r="K908" s="56"/>
      <c r="L908" s="56"/>
      <c r="M908" s="56"/>
      <c r="N908" s="56"/>
      <c r="O908" s="56"/>
      <c r="P908" s="56"/>
      <c r="Q908" s="51"/>
    </row>
    <row r="909" spans="1:17" ht="12.75" customHeight="1">
      <c r="A909" s="56"/>
      <c r="B909" s="56"/>
      <c r="C909" s="56"/>
      <c r="D909" s="56"/>
      <c r="E909" s="56"/>
      <c r="F909" s="11"/>
      <c r="G909" s="57"/>
      <c r="H909" s="56"/>
      <c r="I909" s="56"/>
      <c r="J909" s="56"/>
      <c r="K909" s="56"/>
      <c r="L909" s="56"/>
      <c r="M909" s="56"/>
      <c r="N909" s="56"/>
      <c r="O909" s="56"/>
      <c r="P909" s="56"/>
      <c r="Q909" s="51"/>
    </row>
    <row r="910" spans="1:17" ht="12.75" customHeight="1">
      <c r="A910" s="56"/>
      <c r="B910" s="56"/>
      <c r="C910" s="56"/>
      <c r="D910" s="56"/>
      <c r="E910" s="56"/>
      <c r="F910" s="11"/>
      <c r="G910" s="57"/>
      <c r="H910" s="56"/>
      <c r="I910" s="56"/>
      <c r="J910" s="56"/>
      <c r="K910" s="56"/>
      <c r="L910" s="56"/>
      <c r="M910" s="56"/>
      <c r="N910" s="56"/>
      <c r="O910" s="56"/>
      <c r="P910" s="56"/>
      <c r="Q910" s="51"/>
    </row>
    <row r="911" spans="1:17" ht="12.75" customHeight="1">
      <c r="A911" s="56"/>
      <c r="B911" s="56"/>
      <c r="C911" s="56"/>
      <c r="D911" s="56"/>
      <c r="E911" s="56"/>
      <c r="F911" s="11"/>
      <c r="G911" s="57"/>
      <c r="H911" s="56"/>
      <c r="I911" s="56"/>
      <c r="J911" s="56"/>
      <c r="K911" s="56"/>
      <c r="L911" s="56"/>
      <c r="M911" s="56"/>
      <c r="N911" s="56"/>
      <c r="O911" s="56"/>
      <c r="P911" s="56"/>
      <c r="Q911" s="51"/>
    </row>
    <row r="912" spans="1:17" ht="12.75" customHeight="1">
      <c r="A912" s="56"/>
      <c r="B912" s="56"/>
      <c r="C912" s="56"/>
      <c r="D912" s="56"/>
      <c r="E912" s="56"/>
      <c r="F912" s="11"/>
      <c r="G912" s="57"/>
      <c r="H912" s="56"/>
      <c r="I912" s="56"/>
      <c r="J912" s="56"/>
      <c r="K912" s="56"/>
      <c r="L912" s="56"/>
      <c r="M912" s="56"/>
      <c r="N912" s="56"/>
      <c r="O912" s="56"/>
      <c r="P912" s="56"/>
      <c r="Q912" s="51"/>
    </row>
    <row r="913" spans="1:17" ht="12.75" customHeight="1">
      <c r="A913" s="56"/>
      <c r="B913" s="56"/>
      <c r="C913" s="56"/>
      <c r="D913" s="56"/>
      <c r="E913" s="56"/>
      <c r="F913" s="11"/>
      <c r="G913" s="57"/>
      <c r="H913" s="56"/>
      <c r="I913" s="56"/>
      <c r="J913" s="56"/>
      <c r="K913" s="56"/>
      <c r="L913" s="56"/>
      <c r="M913" s="56"/>
      <c r="N913" s="56"/>
      <c r="O913" s="56"/>
      <c r="P913" s="56"/>
      <c r="Q913" s="51"/>
    </row>
    <row r="914" spans="1:17" ht="12.75" customHeight="1">
      <c r="A914" s="56"/>
      <c r="B914" s="56"/>
      <c r="C914" s="56"/>
      <c r="D914" s="56"/>
      <c r="E914" s="56"/>
      <c r="F914" s="11"/>
      <c r="G914" s="57"/>
      <c r="H914" s="56"/>
      <c r="I914" s="56"/>
      <c r="J914" s="56"/>
      <c r="K914" s="56"/>
      <c r="L914" s="56"/>
      <c r="M914" s="56"/>
      <c r="N914" s="56"/>
      <c r="O914" s="56"/>
      <c r="P914" s="56"/>
      <c r="Q914" s="51"/>
    </row>
    <row r="915" spans="1:17" ht="12.75" customHeight="1">
      <c r="A915" s="56"/>
      <c r="B915" s="56"/>
      <c r="C915" s="56"/>
      <c r="D915" s="56"/>
      <c r="E915" s="56"/>
      <c r="F915" s="11"/>
      <c r="G915" s="57"/>
      <c r="H915" s="56"/>
      <c r="I915" s="56"/>
      <c r="J915" s="56"/>
      <c r="K915" s="56"/>
      <c r="L915" s="56"/>
      <c r="M915" s="56"/>
      <c r="N915" s="56"/>
      <c r="O915" s="56"/>
      <c r="P915" s="56"/>
      <c r="Q915" s="51"/>
    </row>
    <row r="916" spans="1:17" ht="12.75" customHeight="1">
      <c r="A916" s="56"/>
      <c r="B916" s="56"/>
      <c r="C916" s="56"/>
      <c r="D916" s="56"/>
      <c r="E916" s="56"/>
      <c r="F916" s="11"/>
      <c r="G916" s="57"/>
      <c r="H916" s="56"/>
      <c r="I916" s="56"/>
      <c r="J916" s="56"/>
      <c r="K916" s="56"/>
      <c r="L916" s="56"/>
      <c r="M916" s="56"/>
      <c r="N916" s="56"/>
      <c r="O916" s="56"/>
      <c r="P916" s="56"/>
      <c r="Q916" s="51"/>
    </row>
    <row r="917" spans="1:17" ht="12.75" customHeight="1">
      <c r="A917" s="56"/>
      <c r="B917" s="56"/>
      <c r="C917" s="56"/>
      <c r="D917" s="56"/>
      <c r="E917" s="56"/>
      <c r="F917" s="11"/>
      <c r="G917" s="57"/>
      <c r="H917" s="56"/>
      <c r="I917" s="56"/>
      <c r="J917" s="56"/>
      <c r="K917" s="56"/>
      <c r="L917" s="56"/>
      <c r="M917" s="56"/>
      <c r="N917" s="56"/>
      <c r="O917" s="56"/>
      <c r="P917" s="56"/>
      <c r="Q917" s="51"/>
    </row>
    <row r="918" spans="1:17" ht="12.75" customHeight="1">
      <c r="A918" s="56"/>
      <c r="B918" s="56"/>
      <c r="C918" s="56"/>
      <c r="D918" s="56"/>
      <c r="E918" s="56"/>
      <c r="F918" s="11"/>
      <c r="G918" s="57"/>
      <c r="H918" s="56"/>
      <c r="I918" s="56"/>
      <c r="J918" s="56"/>
      <c r="K918" s="56"/>
      <c r="L918" s="56"/>
      <c r="M918" s="56"/>
      <c r="N918" s="56"/>
      <c r="O918" s="56"/>
      <c r="P918" s="56"/>
      <c r="Q918" s="51"/>
    </row>
    <row r="919" spans="1:17" ht="12.75" customHeight="1">
      <c r="A919" s="56"/>
      <c r="B919" s="56"/>
      <c r="C919" s="56"/>
      <c r="D919" s="56"/>
      <c r="E919" s="56"/>
      <c r="F919" s="11"/>
      <c r="G919" s="57"/>
      <c r="H919" s="56"/>
      <c r="I919" s="56"/>
      <c r="J919" s="56"/>
      <c r="K919" s="56"/>
      <c r="L919" s="56"/>
      <c r="M919" s="56"/>
      <c r="N919" s="56"/>
      <c r="O919" s="56"/>
      <c r="P919" s="56"/>
      <c r="Q919" s="51"/>
    </row>
    <row r="920" spans="1:17" ht="12.75" customHeight="1">
      <c r="A920" s="56"/>
      <c r="B920" s="56"/>
      <c r="C920" s="56"/>
      <c r="D920" s="56"/>
      <c r="E920" s="56"/>
      <c r="F920" s="11"/>
      <c r="G920" s="57"/>
      <c r="H920" s="56"/>
      <c r="I920" s="56"/>
      <c r="J920" s="56"/>
      <c r="K920" s="56"/>
      <c r="L920" s="56"/>
      <c r="M920" s="56"/>
      <c r="N920" s="56"/>
      <c r="O920" s="56"/>
      <c r="P920" s="56"/>
      <c r="Q920" s="51"/>
    </row>
    <row r="921" spans="1:17" ht="12.75" customHeight="1">
      <c r="A921" s="56"/>
      <c r="B921" s="56"/>
      <c r="C921" s="56"/>
      <c r="D921" s="56"/>
      <c r="E921" s="56"/>
      <c r="F921" s="11"/>
      <c r="G921" s="57"/>
      <c r="H921" s="56"/>
      <c r="I921" s="56"/>
      <c r="J921" s="56"/>
      <c r="K921" s="56"/>
      <c r="L921" s="56"/>
      <c r="M921" s="56"/>
      <c r="N921" s="56"/>
      <c r="O921" s="56"/>
      <c r="P921" s="56"/>
      <c r="Q921" s="51"/>
    </row>
    <row r="922" spans="1:17" ht="12.75" customHeight="1">
      <c r="A922" s="56"/>
      <c r="B922" s="56"/>
      <c r="C922" s="56"/>
      <c r="D922" s="56"/>
      <c r="E922" s="56"/>
      <c r="F922" s="11"/>
      <c r="G922" s="57"/>
      <c r="H922" s="56"/>
      <c r="I922" s="56"/>
      <c r="J922" s="56"/>
      <c r="K922" s="56"/>
      <c r="L922" s="56"/>
      <c r="M922" s="56"/>
      <c r="N922" s="56"/>
      <c r="O922" s="56"/>
      <c r="P922" s="56"/>
      <c r="Q922" s="51"/>
    </row>
    <row r="923" spans="1:17" ht="12.75" customHeight="1">
      <c r="A923" s="56"/>
      <c r="B923" s="56"/>
      <c r="C923" s="56"/>
      <c r="D923" s="56"/>
      <c r="E923" s="56"/>
      <c r="F923" s="11"/>
      <c r="G923" s="57"/>
      <c r="H923" s="56"/>
      <c r="I923" s="56"/>
      <c r="J923" s="56"/>
      <c r="K923" s="56"/>
      <c r="L923" s="56"/>
      <c r="M923" s="56"/>
      <c r="N923" s="56"/>
      <c r="O923" s="56"/>
      <c r="P923" s="56"/>
      <c r="Q923" s="51"/>
    </row>
    <row r="924" spans="1:17" ht="12.75" customHeight="1">
      <c r="A924" s="56"/>
      <c r="B924" s="56"/>
      <c r="C924" s="56"/>
      <c r="D924" s="56"/>
      <c r="E924" s="56"/>
      <c r="F924" s="11"/>
      <c r="G924" s="57"/>
      <c r="H924" s="56"/>
      <c r="I924" s="56"/>
      <c r="J924" s="56"/>
      <c r="K924" s="56"/>
      <c r="L924" s="56"/>
      <c r="M924" s="56"/>
      <c r="N924" s="56"/>
      <c r="O924" s="56"/>
      <c r="P924" s="56"/>
      <c r="Q924" s="51"/>
    </row>
    <row r="925" spans="1:17" ht="12.75" customHeight="1">
      <c r="A925" s="56"/>
      <c r="B925" s="56"/>
      <c r="C925" s="56"/>
      <c r="D925" s="56"/>
      <c r="E925" s="56"/>
      <c r="F925" s="11"/>
      <c r="G925" s="57"/>
      <c r="H925" s="56"/>
      <c r="I925" s="56"/>
      <c r="J925" s="56"/>
      <c r="K925" s="56"/>
      <c r="L925" s="56"/>
      <c r="M925" s="56"/>
      <c r="N925" s="56"/>
      <c r="O925" s="56"/>
      <c r="P925" s="56"/>
      <c r="Q925" s="51"/>
    </row>
    <row r="926" spans="1:17" ht="12.75" customHeight="1">
      <c r="A926" s="56"/>
      <c r="B926" s="56"/>
      <c r="C926" s="56"/>
      <c r="D926" s="56"/>
      <c r="E926" s="56"/>
      <c r="F926" s="11"/>
      <c r="G926" s="57"/>
      <c r="H926" s="56"/>
      <c r="I926" s="56"/>
      <c r="J926" s="56"/>
      <c r="K926" s="56"/>
      <c r="L926" s="56"/>
      <c r="M926" s="56"/>
      <c r="N926" s="56"/>
      <c r="O926" s="56"/>
      <c r="P926" s="56"/>
      <c r="Q926" s="51"/>
    </row>
    <row r="927" spans="1:17" ht="12.75" customHeight="1">
      <c r="A927" s="56"/>
      <c r="B927" s="56"/>
      <c r="C927" s="56"/>
      <c r="D927" s="56"/>
      <c r="E927" s="56"/>
      <c r="F927" s="11"/>
      <c r="G927" s="57"/>
      <c r="H927" s="56"/>
      <c r="I927" s="56"/>
      <c r="J927" s="56"/>
      <c r="K927" s="56"/>
      <c r="L927" s="56"/>
      <c r="M927" s="56"/>
      <c r="N927" s="56"/>
      <c r="O927" s="56"/>
      <c r="P927" s="56"/>
      <c r="Q927" s="51"/>
    </row>
    <row r="928" spans="1:17" ht="12.75" customHeight="1">
      <c r="A928" s="56"/>
      <c r="B928" s="56"/>
      <c r="C928" s="56"/>
      <c r="D928" s="56"/>
      <c r="E928" s="56"/>
      <c r="F928" s="11"/>
      <c r="G928" s="57"/>
      <c r="H928" s="56"/>
      <c r="I928" s="56"/>
      <c r="J928" s="56"/>
      <c r="K928" s="56"/>
      <c r="L928" s="56"/>
      <c r="M928" s="56"/>
      <c r="N928" s="56"/>
      <c r="O928" s="56"/>
      <c r="P928" s="56"/>
      <c r="Q928" s="51"/>
    </row>
    <row r="929" spans="1:17" ht="12.75" customHeight="1">
      <c r="A929" s="56"/>
      <c r="B929" s="56"/>
      <c r="C929" s="56"/>
      <c r="D929" s="56"/>
      <c r="E929" s="56"/>
      <c r="F929" s="11"/>
      <c r="G929" s="57"/>
      <c r="H929" s="56"/>
      <c r="I929" s="56"/>
      <c r="J929" s="56"/>
      <c r="K929" s="56"/>
      <c r="L929" s="56"/>
      <c r="M929" s="56"/>
      <c r="N929" s="56"/>
      <c r="O929" s="56"/>
      <c r="P929" s="56"/>
      <c r="Q929" s="51"/>
    </row>
    <row r="930" spans="1:17" ht="12.75" customHeight="1">
      <c r="A930" s="56"/>
      <c r="B930" s="56"/>
      <c r="C930" s="56"/>
      <c r="D930" s="56"/>
      <c r="E930" s="56"/>
      <c r="F930" s="11"/>
      <c r="G930" s="57"/>
      <c r="H930" s="56"/>
      <c r="I930" s="56"/>
      <c r="J930" s="56"/>
      <c r="K930" s="56"/>
      <c r="L930" s="56"/>
      <c r="M930" s="56"/>
      <c r="N930" s="56"/>
      <c r="O930" s="56"/>
      <c r="P930" s="56"/>
      <c r="Q930" s="51"/>
    </row>
    <row r="931" spans="1:17" ht="12.75" customHeight="1">
      <c r="A931" s="56"/>
      <c r="B931" s="56"/>
      <c r="C931" s="56"/>
      <c r="D931" s="56"/>
      <c r="E931" s="56"/>
      <c r="F931" s="11"/>
      <c r="G931" s="57"/>
      <c r="H931" s="56"/>
      <c r="I931" s="56"/>
      <c r="J931" s="56"/>
      <c r="K931" s="56"/>
      <c r="L931" s="56"/>
      <c r="M931" s="56"/>
      <c r="N931" s="56"/>
      <c r="O931" s="56"/>
      <c r="P931" s="56"/>
      <c r="Q931" s="51"/>
    </row>
    <row r="932" spans="1:17" ht="12.75" customHeight="1">
      <c r="A932" s="56"/>
      <c r="B932" s="56"/>
      <c r="C932" s="56"/>
      <c r="D932" s="56"/>
      <c r="E932" s="56"/>
      <c r="F932" s="11"/>
      <c r="G932" s="57"/>
      <c r="H932" s="56"/>
      <c r="I932" s="56"/>
      <c r="J932" s="56"/>
      <c r="K932" s="56"/>
      <c r="L932" s="56"/>
      <c r="M932" s="56"/>
      <c r="N932" s="56"/>
      <c r="O932" s="56"/>
      <c r="P932" s="56"/>
      <c r="Q932" s="51"/>
    </row>
    <row r="933" spans="1:17" ht="12.75" customHeight="1">
      <c r="A933" s="56"/>
      <c r="B933" s="56"/>
      <c r="C933" s="56"/>
      <c r="D933" s="56"/>
      <c r="E933" s="56"/>
      <c r="F933" s="11"/>
      <c r="G933" s="57"/>
      <c r="H933" s="56"/>
      <c r="I933" s="56"/>
      <c r="J933" s="56"/>
      <c r="K933" s="56"/>
      <c r="L933" s="56"/>
      <c r="M933" s="56"/>
      <c r="N933" s="56"/>
      <c r="O933" s="56"/>
      <c r="P933" s="56"/>
      <c r="Q933" s="51"/>
    </row>
    <row r="934" spans="1:17" ht="12.75" customHeight="1">
      <c r="A934" s="56"/>
      <c r="B934" s="56"/>
      <c r="C934" s="56"/>
      <c r="D934" s="56"/>
      <c r="E934" s="56"/>
      <c r="F934" s="11"/>
      <c r="G934" s="57"/>
      <c r="H934" s="56"/>
      <c r="I934" s="56"/>
      <c r="J934" s="56"/>
      <c r="K934" s="56"/>
      <c r="L934" s="56"/>
      <c r="M934" s="56"/>
      <c r="N934" s="56"/>
      <c r="O934" s="56"/>
      <c r="P934" s="56"/>
      <c r="Q934" s="51"/>
    </row>
    <row r="935" spans="1:17" ht="12.75" customHeight="1">
      <c r="A935" s="56"/>
      <c r="B935" s="56"/>
      <c r="C935" s="56"/>
      <c r="D935" s="56"/>
      <c r="E935" s="56"/>
      <c r="F935" s="11"/>
      <c r="G935" s="57"/>
      <c r="H935" s="56"/>
      <c r="I935" s="56"/>
      <c r="J935" s="56"/>
      <c r="K935" s="56"/>
      <c r="L935" s="56"/>
      <c r="M935" s="56"/>
      <c r="N935" s="56"/>
      <c r="O935" s="56"/>
      <c r="P935" s="56"/>
      <c r="Q935" s="51"/>
    </row>
    <row r="936" spans="1:17" ht="12.75" customHeight="1">
      <c r="A936" s="56"/>
      <c r="B936" s="56"/>
      <c r="C936" s="56"/>
      <c r="D936" s="56"/>
      <c r="E936" s="56"/>
      <c r="F936" s="11"/>
      <c r="G936" s="57"/>
      <c r="H936" s="56"/>
      <c r="I936" s="56"/>
      <c r="J936" s="56"/>
      <c r="K936" s="56"/>
      <c r="L936" s="56"/>
      <c r="M936" s="56"/>
      <c r="N936" s="56"/>
      <c r="O936" s="56"/>
      <c r="P936" s="56"/>
      <c r="Q936" s="51"/>
    </row>
    <row r="937" spans="1:17" ht="12.75" customHeight="1">
      <c r="A937" s="56"/>
      <c r="B937" s="56"/>
      <c r="C937" s="56"/>
      <c r="D937" s="56"/>
      <c r="E937" s="56"/>
      <c r="F937" s="11"/>
      <c r="G937" s="57"/>
      <c r="H937" s="56"/>
      <c r="I937" s="56"/>
      <c r="J937" s="56"/>
      <c r="K937" s="56"/>
      <c r="L937" s="56"/>
      <c r="M937" s="56"/>
      <c r="N937" s="56"/>
      <c r="O937" s="56"/>
      <c r="P937" s="56"/>
      <c r="Q937" s="51"/>
    </row>
    <row r="938" spans="1:17" ht="12.75" customHeight="1">
      <c r="A938" s="56"/>
      <c r="B938" s="56"/>
      <c r="C938" s="56"/>
      <c r="D938" s="56"/>
      <c r="E938" s="56"/>
      <c r="F938" s="11"/>
      <c r="G938" s="57"/>
      <c r="H938" s="56"/>
      <c r="I938" s="56"/>
      <c r="J938" s="56"/>
      <c r="K938" s="56"/>
      <c r="L938" s="56"/>
      <c r="M938" s="56"/>
      <c r="N938" s="56"/>
      <c r="O938" s="56"/>
      <c r="P938" s="56"/>
      <c r="Q938" s="51"/>
    </row>
    <row r="939" spans="1:17" ht="12.75" customHeight="1">
      <c r="A939" s="56"/>
      <c r="B939" s="56"/>
      <c r="C939" s="56"/>
      <c r="D939" s="56"/>
      <c r="E939" s="56"/>
      <c r="F939" s="11"/>
      <c r="G939" s="57"/>
      <c r="H939" s="56"/>
      <c r="I939" s="56"/>
      <c r="J939" s="56"/>
      <c r="K939" s="56"/>
      <c r="L939" s="56"/>
      <c r="M939" s="56"/>
      <c r="N939" s="56"/>
      <c r="O939" s="56"/>
      <c r="P939" s="56"/>
      <c r="Q939" s="51"/>
    </row>
    <row r="940" spans="1:17" ht="12.75" customHeight="1">
      <c r="A940" s="56"/>
      <c r="B940" s="56"/>
      <c r="C940" s="56"/>
      <c r="D940" s="56"/>
      <c r="E940" s="56"/>
      <c r="F940" s="11"/>
      <c r="G940" s="57"/>
      <c r="H940" s="56"/>
      <c r="I940" s="56"/>
      <c r="J940" s="56"/>
      <c r="K940" s="56"/>
      <c r="L940" s="56"/>
      <c r="M940" s="56"/>
      <c r="N940" s="56"/>
      <c r="O940" s="56"/>
      <c r="P940" s="56"/>
      <c r="Q940" s="51"/>
    </row>
    <row r="941" spans="1:17" ht="12.75" customHeight="1">
      <c r="A941" s="56"/>
      <c r="B941" s="56"/>
      <c r="C941" s="56"/>
      <c r="D941" s="56"/>
      <c r="E941" s="56"/>
      <c r="F941" s="11"/>
      <c r="G941" s="57"/>
      <c r="H941" s="56"/>
      <c r="I941" s="56"/>
      <c r="J941" s="56"/>
      <c r="K941" s="56"/>
      <c r="L941" s="56"/>
      <c r="M941" s="56"/>
      <c r="N941" s="56"/>
      <c r="O941" s="56"/>
      <c r="P941" s="56"/>
      <c r="Q941" s="51"/>
    </row>
    <row r="942" spans="1:17" ht="12.75" customHeight="1">
      <c r="A942" s="56"/>
      <c r="B942" s="56"/>
      <c r="C942" s="56"/>
      <c r="D942" s="56"/>
      <c r="E942" s="56"/>
      <c r="F942" s="11"/>
      <c r="G942" s="57"/>
      <c r="H942" s="56"/>
      <c r="I942" s="56"/>
      <c r="J942" s="56"/>
      <c r="K942" s="56"/>
      <c r="L942" s="56"/>
      <c r="M942" s="56"/>
      <c r="N942" s="56"/>
      <c r="O942" s="56"/>
      <c r="P942" s="56"/>
      <c r="Q942" s="51"/>
    </row>
    <row r="943" spans="1:17" ht="12.75" customHeight="1">
      <c r="A943" s="56"/>
      <c r="B943" s="56"/>
      <c r="C943" s="56"/>
      <c r="D943" s="56"/>
      <c r="E943" s="56"/>
      <c r="F943" s="11"/>
      <c r="G943" s="57"/>
      <c r="H943" s="56"/>
      <c r="I943" s="56"/>
      <c r="J943" s="56"/>
      <c r="K943" s="56"/>
      <c r="L943" s="56"/>
      <c r="M943" s="56"/>
      <c r="N943" s="56"/>
      <c r="O943" s="56"/>
      <c r="P943" s="56"/>
      <c r="Q943" s="51"/>
    </row>
    <row r="944" spans="1:17" ht="12.75" customHeight="1">
      <c r="A944" s="56"/>
      <c r="B944" s="56"/>
      <c r="C944" s="56"/>
      <c r="D944" s="56"/>
      <c r="E944" s="56"/>
      <c r="F944" s="11"/>
      <c r="G944" s="57"/>
      <c r="H944" s="56"/>
      <c r="I944" s="56"/>
      <c r="J944" s="56"/>
      <c r="K944" s="56"/>
      <c r="L944" s="56"/>
      <c r="M944" s="56"/>
      <c r="N944" s="56"/>
      <c r="O944" s="56"/>
      <c r="P944" s="56"/>
      <c r="Q944" s="51"/>
    </row>
    <row r="945" spans="1:17" ht="12.75" customHeight="1">
      <c r="A945" s="56"/>
      <c r="B945" s="56"/>
      <c r="C945" s="56"/>
      <c r="D945" s="56"/>
      <c r="E945" s="56"/>
      <c r="F945" s="11"/>
      <c r="G945" s="57"/>
      <c r="H945" s="56"/>
      <c r="I945" s="56"/>
      <c r="J945" s="56"/>
      <c r="K945" s="56"/>
      <c r="L945" s="56"/>
      <c r="M945" s="56"/>
      <c r="N945" s="56"/>
      <c r="O945" s="56"/>
      <c r="P945" s="56"/>
      <c r="Q945" s="51"/>
    </row>
    <row r="946" spans="1:17" ht="12.75" customHeight="1">
      <c r="A946" s="56"/>
      <c r="B946" s="56"/>
      <c r="C946" s="56"/>
      <c r="D946" s="56"/>
      <c r="E946" s="56"/>
      <c r="F946" s="11"/>
      <c r="G946" s="57"/>
      <c r="H946" s="56"/>
      <c r="I946" s="56"/>
      <c r="J946" s="56"/>
      <c r="K946" s="56"/>
      <c r="L946" s="56"/>
      <c r="M946" s="56"/>
      <c r="N946" s="56"/>
      <c r="O946" s="56"/>
      <c r="P946" s="56"/>
      <c r="Q946" s="51"/>
    </row>
    <row r="947" spans="1:17" ht="12.75" customHeight="1">
      <c r="A947" s="56"/>
      <c r="B947" s="56"/>
      <c r="C947" s="56"/>
      <c r="D947" s="56"/>
      <c r="E947" s="56"/>
      <c r="F947" s="11"/>
      <c r="G947" s="57"/>
      <c r="H947" s="56"/>
      <c r="I947" s="56"/>
      <c r="J947" s="56"/>
      <c r="K947" s="56"/>
      <c r="L947" s="56"/>
      <c r="M947" s="56"/>
      <c r="N947" s="56"/>
      <c r="O947" s="56"/>
      <c r="P947" s="56"/>
      <c r="Q947" s="51"/>
    </row>
    <row r="948" spans="1:17" ht="12.75" customHeight="1">
      <c r="A948" s="56"/>
      <c r="B948" s="56"/>
      <c r="C948" s="56"/>
      <c r="D948" s="56"/>
      <c r="E948" s="56"/>
      <c r="F948" s="11"/>
      <c r="G948" s="57"/>
      <c r="H948" s="56"/>
      <c r="I948" s="56"/>
      <c r="J948" s="56"/>
      <c r="K948" s="56"/>
      <c r="L948" s="56"/>
      <c r="M948" s="56"/>
      <c r="N948" s="56"/>
      <c r="O948" s="56"/>
      <c r="P948" s="56"/>
      <c r="Q948" s="51"/>
    </row>
    <row r="949" spans="1:17" ht="12.75" customHeight="1">
      <c r="A949" s="56"/>
      <c r="B949" s="56"/>
      <c r="C949" s="56"/>
      <c r="D949" s="56"/>
      <c r="E949" s="56"/>
      <c r="F949" s="11"/>
      <c r="G949" s="57"/>
      <c r="H949" s="56"/>
      <c r="I949" s="56"/>
      <c r="J949" s="56"/>
      <c r="K949" s="56"/>
      <c r="L949" s="56"/>
      <c r="M949" s="56"/>
      <c r="N949" s="56"/>
      <c r="O949" s="56"/>
      <c r="P949" s="56"/>
      <c r="Q949" s="51"/>
    </row>
    <row r="950" spans="1:17" ht="12.75" customHeight="1">
      <c r="A950" s="56"/>
      <c r="B950" s="56"/>
      <c r="C950" s="56"/>
      <c r="D950" s="56"/>
      <c r="E950" s="56"/>
      <c r="F950" s="11"/>
      <c r="G950" s="57"/>
      <c r="H950" s="56"/>
      <c r="I950" s="56"/>
      <c r="J950" s="56"/>
      <c r="K950" s="56"/>
      <c r="L950" s="56"/>
      <c r="M950" s="56"/>
      <c r="N950" s="56"/>
      <c r="O950" s="56"/>
      <c r="P950" s="56"/>
      <c r="Q950" s="51"/>
    </row>
    <row r="951" spans="1:17" ht="12.75" customHeight="1">
      <c r="A951" s="56"/>
      <c r="B951" s="56"/>
      <c r="C951" s="56"/>
      <c r="D951" s="56"/>
      <c r="E951" s="56"/>
      <c r="F951" s="11"/>
      <c r="G951" s="57"/>
      <c r="H951" s="56"/>
      <c r="I951" s="56"/>
      <c r="J951" s="56"/>
      <c r="K951" s="56"/>
      <c r="L951" s="56"/>
      <c r="M951" s="56"/>
      <c r="N951" s="56"/>
      <c r="O951" s="56"/>
      <c r="P951" s="56"/>
      <c r="Q951" s="51"/>
    </row>
    <row r="952" spans="1:17" ht="12.75" customHeight="1">
      <c r="A952" s="56"/>
      <c r="B952" s="56"/>
      <c r="C952" s="56"/>
      <c r="D952" s="56"/>
      <c r="E952" s="56"/>
      <c r="F952" s="11"/>
      <c r="G952" s="57"/>
      <c r="H952" s="56"/>
      <c r="I952" s="56"/>
      <c r="J952" s="56"/>
      <c r="K952" s="56"/>
      <c r="L952" s="56"/>
      <c r="M952" s="56"/>
      <c r="N952" s="56"/>
      <c r="O952" s="56"/>
      <c r="P952" s="56"/>
      <c r="Q952" s="51"/>
    </row>
    <row r="953" spans="1:17" ht="12.75" customHeight="1">
      <c r="A953" s="56"/>
      <c r="B953" s="56"/>
      <c r="C953" s="56"/>
      <c r="D953" s="56"/>
      <c r="E953" s="56"/>
      <c r="F953" s="11"/>
      <c r="G953" s="57"/>
      <c r="H953" s="56"/>
      <c r="I953" s="56"/>
      <c r="J953" s="56"/>
      <c r="K953" s="56"/>
      <c r="L953" s="56"/>
      <c r="M953" s="56"/>
      <c r="N953" s="56"/>
      <c r="O953" s="56"/>
      <c r="P953" s="56"/>
      <c r="Q953" s="51"/>
    </row>
    <row r="954" spans="1:17" ht="12.75" customHeight="1">
      <c r="A954" s="56"/>
      <c r="B954" s="56"/>
      <c r="C954" s="56"/>
      <c r="D954" s="56"/>
      <c r="E954" s="56"/>
      <c r="F954" s="11"/>
      <c r="G954" s="57"/>
      <c r="H954" s="56"/>
      <c r="I954" s="56"/>
      <c r="J954" s="56"/>
      <c r="K954" s="56"/>
      <c r="L954" s="56"/>
      <c r="M954" s="56"/>
      <c r="N954" s="56"/>
      <c r="O954" s="56"/>
      <c r="P954" s="56"/>
      <c r="Q954" s="51"/>
    </row>
    <row r="955" spans="1:17" ht="12.75" customHeight="1">
      <c r="A955" s="56"/>
      <c r="B955" s="56"/>
      <c r="C955" s="56"/>
      <c r="D955" s="56"/>
      <c r="E955" s="56"/>
      <c r="F955" s="11"/>
      <c r="G955" s="57"/>
      <c r="H955" s="56"/>
      <c r="I955" s="56"/>
      <c r="J955" s="56"/>
      <c r="K955" s="56"/>
      <c r="L955" s="56"/>
      <c r="M955" s="56"/>
      <c r="N955" s="56"/>
      <c r="O955" s="56"/>
      <c r="P955" s="56"/>
      <c r="Q955" s="51"/>
    </row>
    <row r="956" spans="1:17" ht="12.75" customHeight="1">
      <c r="A956" s="56"/>
      <c r="B956" s="56"/>
      <c r="C956" s="56"/>
      <c r="D956" s="56"/>
      <c r="E956" s="56"/>
      <c r="F956" s="11"/>
      <c r="G956" s="57"/>
      <c r="H956" s="56"/>
      <c r="I956" s="56"/>
      <c r="J956" s="56"/>
      <c r="K956" s="56"/>
      <c r="L956" s="56"/>
      <c r="M956" s="56"/>
      <c r="N956" s="56"/>
      <c r="O956" s="56"/>
      <c r="P956" s="56"/>
      <c r="Q956" s="51"/>
    </row>
    <row r="957" spans="1:17" ht="12.75" customHeight="1">
      <c r="A957" s="56"/>
      <c r="B957" s="56"/>
      <c r="C957" s="56"/>
      <c r="D957" s="56"/>
      <c r="E957" s="56"/>
      <c r="F957" s="11"/>
      <c r="G957" s="57"/>
      <c r="H957" s="56"/>
      <c r="I957" s="56"/>
      <c r="J957" s="56"/>
      <c r="K957" s="56"/>
      <c r="L957" s="56"/>
      <c r="M957" s="56"/>
      <c r="N957" s="56"/>
      <c r="O957" s="56"/>
      <c r="P957" s="56"/>
      <c r="Q957" s="51"/>
    </row>
    <row r="958" spans="1:17" ht="12.75" customHeight="1">
      <c r="A958" s="56"/>
      <c r="B958" s="56"/>
      <c r="C958" s="56"/>
      <c r="D958" s="56"/>
      <c r="E958" s="56"/>
      <c r="F958" s="11"/>
      <c r="G958" s="57"/>
      <c r="H958" s="56"/>
      <c r="I958" s="56"/>
      <c r="J958" s="56"/>
      <c r="K958" s="56"/>
      <c r="L958" s="56"/>
      <c r="M958" s="56"/>
      <c r="N958" s="56"/>
      <c r="O958" s="56"/>
      <c r="P958" s="56"/>
      <c r="Q958" s="51"/>
    </row>
    <row r="959" spans="1:17" ht="12.75" customHeight="1">
      <c r="A959" s="56"/>
      <c r="B959" s="56"/>
      <c r="C959" s="56"/>
      <c r="D959" s="56"/>
      <c r="E959" s="56"/>
      <c r="F959" s="11"/>
      <c r="G959" s="57"/>
      <c r="H959" s="56"/>
      <c r="I959" s="56"/>
      <c r="J959" s="56"/>
      <c r="K959" s="56"/>
      <c r="L959" s="56"/>
      <c r="M959" s="56"/>
      <c r="N959" s="56"/>
      <c r="O959" s="56"/>
      <c r="P959" s="56"/>
      <c r="Q959" s="51"/>
    </row>
    <row r="960" spans="1:17" ht="12.75" customHeight="1">
      <c r="A960" s="56"/>
      <c r="B960" s="56"/>
      <c r="C960" s="56"/>
      <c r="D960" s="56"/>
      <c r="E960" s="56"/>
      <c r="F960" s="11"/>
      <c r="G960" s="57"/>
      <c r="H960" s="56"/>
      <c r="I960" s="56"/>
      <c r="J960" s="56"/>
      <c r="K960" s="56"/>
      <c r="L960" s="56"/>
      <c r="M960" s="56"/>
      <c r="N960" s="56"/>
      <c r="O960" s="56"/>
      <c r="P960" s="56"/>
      <c r="Q960" s="51"/>
    </row>
    <row r="961" spans="1:17" ht="12.75" customHeight="1">
      <c r="A961" s="56"/>
      <c r="B961" s="56"/>
      <c r="C961" s="56"/>
      <c r="D961" s="56"/>
      <c r="E961" s="56"/>
      <c r="F961" s="11"/>
      <c r="G961" s="57"/>
      <c r="H961" s="56"/>
      <c r="I961" s="56"/>
      <c r="J961" s="56"/>
      <c r="K961" s="56"/>
      <c r="L961" s="56"/>
      <c r="M961" s="56"/>
      <c r="N961" s="56"/>
      <c r="O961" s="56"/>
      <c r="P961" s="56"/>
      <c r="Q961" s="51"/>
    </row>
    <row r="962" spans="1:17" ht="12.75" customHeight="1">
      <c r="A962" s="56"/>
      <c r="B962" s="56"/>
      <c r="C962" s="56"/>
      <c r="D962" s="56"/>
      <c r="E962" s="56"/>
      <c r="F962" s="11"/>
      <c r="G962" s="57"/>
      <c r="H962" s="56"/>
      <c r="I962" s="56"/>
      <c r="J962" s="56"/>
      <c r="K962" s="56"/>
      <c r="L962" s="56"/>
      <c r="M962" s="56"/>
      <c r="N962" s="56"/>
      <c r="O962" s="56"/>
      <c r="P962" s="56"/>
      <c r="Q962" s="51"/>
    </row>
    <row r="963" spans="1:17" ht="12.75" customHeight="1">
      <c r="A963" s="56"/>
      <c r="B963" s="56"/>
      <c r="C963" s="56"/>
      <c r="D963" s="56"/>
      <c r="E963" s="56"/>
      <c r="F963" s="11"/>
      <c r="G963" s="57"/>
      <c r="H963" s="56"/>
      <c r="I963" s="56"/>
      <c r="J963" s="56"/>
      <c r="K963" s="56"/>
      <c r="L963" s="56"/>
      <c r="M963" s="56"/>
      <c r="N963" s="56"/>
      <c r="O963" s="56"/>
      <c r="P963" s="56"/>
      <c r="Q963" s="51"/>
    </row>
    <row r="964" spans="1:17" ht="12.75" customHeight="1">
      <c r="A964" s="56"/>
      <c r="B964" s="56"/>
      <c r="C964" s="56"/>
      <c r="D964" s="56"/>
      <c r="E964" s="56"/>
      <c r="F964" s="11"/>
      <c r="G964" s="57"/>
      <c r="H964" s="56"/>
      <c r="I964" s="56"/>
      <c r="J964" s="56"/>
      <c r="K964" s="56"/>
      <c r="L964" s="56"/>
      <c r="M964" s="56"/>
      <c r="N964" s="56"/>
      <c r="O964" s="56"/>
      <c r="P964" s="56"/>
      <c r="Q964" s="51"/>
    </row>
    <row r="965" spans="1:17" ht="12.75" customHeight="1">
      <c r="A965" s="56"/>
      <c r="B965" s="56"/>
      <c r="C965" s="56"/>
      <c r="D965" s="56"/>
      <c r="E965" s="56"/>
      <c r="F965" s="11"/>
      <c r="G965" s="57"/>
      <c r="H965" s="56"/>
      <c r="I965" s="56"/>
      <c r="J965" s="56"/>
      <c r="K965" s="56"/>
      <c r="L965" s="56"/>
      <c r="M965" s="56"/>
      <c r="N965" s="56"/>
      <c r="O965" s="56"/>
      <c r="P965" s="56"/>
      <c r="Q965" s="51"/>
    </row>
    <row r="966" spans="1:17" ht="12.75" customHeight="1">
      <c r="A966" s="56"/>
      <c r="B966" s="56"/>
      <c r="C966" s="56"/>
      <c r="D966" s="56"/>
      <c r="E966" s="56"/>
      <c r="F966" s="11"/>
      <c r="G966" s="57"/>
      <c r="H966" s="56"/>
      <c r="I966" s="56"/>
      <c r="J966" s="56"/>
      <c r="K966" s="56"/>
      <c r="L966" s="56"/>
      <c r="M966" s="56"/>
      <c r="N966" s="56"/>
      <c r="O966" s="56"/>
      <c r="P966" s="56"/>
      <c r="Q966" s="51"/>
    </row>
    <row r="967" spans="1:17" ht="12.75" customHeight="1">
      <c r="A967" s="56"/>
      <c r="B967" s="56"/>
      <c r="C967" s="56"/>
      <c r="D967" s="56"/>
      <c r="E967" s="56"/>
      <c r="F967" s="11"/>
      <c r="G967" s="57"/>
      <c r="H967" s="56"/>
      <c r="I967" s="56"/>
      <c r="J967" s="56"/>
      <c r="K967" s="56"/>
      <c r="L967" s="56"/>
      <c r="M967" s="56"/>
      <c r="N967" s="56"/>
      <c r="O967" s="56"/>
      <c r="P967" s="56"/>
      <c r="Q967" s="51"/>
    </row>
    <row r="968" spans="1:17" ht="12.75" customHeight="1">
      <c r="A968" s="56"/>
      <c r="B968" s="56"/>
      <c r="C968" s="56"/>
      <c r="D968" s="56"/>
      <c r="E968" s="56"/>
      <c r="F968" s="11"/>
      <c r="G968" s="57"/>
      <c r="H968" s="56"/>
      <c r="I968" s="56"/>
      <c r="J968" s="56"/>
      <c r="K968" s="56"/>
      <c r="L968" s="56"/>
      <c r="M968" s="56"/>
      <c r="N968" s="56"/>
      <c r="O968" s="56"/>
      <c r="P968" s="56"/>
      <c r="Q968" s="51"/>
    </row>
    <row r="969" spans="1:17" ht="12.75" customHeight="1">
      <c r="A969" s="56"/>
      <c r="B969" s="56"/>
      <c r="C969" s="56"/>
      <c r="D969" s="56"/>
      <c r="E969" s="56"/>
      <c r="F969" s="11"/>
      <c r="G969" s="57"/>
      <c r="H969" s="56"/>
      <c r="I969" s="56"/>
      <c r="J969" s="56"/>
      <c r="K969" s="56"/>
      <c r="L969" s="56"/>
      <c r="M969" s="56"/>
      <c r="N969" s="56"/>
      <c r="O969" s="56"/>
      <c r="P969" s="56"/>
      <c r="Q969" s="51"/>
    </row>
    <row r="970" spans="1:17" ht="12.75" customHeight="1">
      <c r="A970" s="56"/>
      <c r="B970" s="56"/>
      <c r="C970" s="56"/>
      <c r="D970" s="56"/>
      <c r="E970" s="56"/>
      <c r="F970" s="11"/>
      <c r="G970" s="57"/>
      <c r="H970" s="56"/>
      <c r="I970" s="56"/>
      <c r="J970" s="56"/>
      <c r="K970" s="56"/>
      <c r="L970" s="56"/>
      <c r="M970" s="56"/>
      <c r="N970" s="56"/>
      <c r="O970" s="56"/>
      <c r="P970" s="56"/>
      <c r="Q970" s="51"/>
    </row>
    <row r="971" spans="1:17" ht="12.75" customHeight="1">
      <c r="A971" s="56"/>
      <c r="B971" s="56"/>
      <c r="C971" s="56"/>
      <c r="D971" s="56"/>
      <c r="E971" s="56"/>
      <c r="F971" s="11"/>
      <c r="G971" s="57"/>
      <c r="H971" s="56"/>
      <c r="I971" s="56"/>
      <c r="J971" s="56"/>
      <c r="K971" s="56"/>
      <c r="L971" s="56"/>
      <c r="M971" s="56"/>
      <c r="N971" s="56"/>
      <c r="O971" s="56"/>
      <c r="P971" s="56"/>
      <c r="Q971" s="51"/>
    </row>
    <row r="972" spans="1:17" ht="12.75" customHeight="1">
      <c r="A972" s="56"/>
      <c r="B972" s="56"/>
      <c r="C972" s="56"/>
      <c r="D972" s="56"/>
      <c r="E972" s="56"/>
      <c r="F972" s="11"/>
      <c r="G972" s="57"/>
      <c r="H972" s="56"/>
      <c r="I972" s="56"/>
      <c r="J972" s="56"/>
      <c r="K972" s="56"/>
      <c r="L972" s="56"/>
      <c r="M972" s="56"/>
      <c r="N972" s="56"/>
      <c r="O972" s="56"/>
      <c r="P972" s="56"/>
      <c r="Q972" s="51"/>
    </row>
    <row r="973" spans="1:17" ht="12.75" customHeight="1">
      <c r="A973" s="56"/>
      <c r="B973" s="56"/>
      <c r="C973" s="56"/>
      <c r="D973" s="56"/>
      <c r="E973" s="56"/>
      <c r="F973" s="11"/>
      <c r="G973" s="57"/>
      <c r="H973" s="56"/>
      <c r="I973" s="56"/>
      <c r="J973" s="56"/>
      <c r="K973" s="56"/>
      <c r="L973" s="56"/>
      <c r="M973" s="56"/>
      <c r="N973" s="56"/>
      <c r="O973" s="56"/>
      <c r="P973" s="56"/>
      <c r="Q973" s="51"/>
    </row>
    <row r="974" spans="1:17" ht="12.75" customHeight="1">
      <c r="A974" s="56"/>
      <c r="B974" s="56"/>
      <c r="C974" s="56"/>
      <c r="D974" s="56"/>
      <c r="E974" s="56"/>
      <c r="F974" s="11"/>
      <c r="G974" s="57"/>
      <c r="H974" s="56"/>
      <c r="I974" s="56"/>
      <c r="J974" s="56"/>
      <c r="K974" s="56"/>
      <c r="L974" s="56"/>
      <c r="M974" s="56"/>
      <c r="N974" s="56"/>
      <c r="O974" s="56"/>
      <c r="P974" s="56"/>
      <c r="Q974" s="51"/>
    </row>
    <row r="975" spans="1:17" ht="12.75" customHeight="1">
      <c r="A975" s="56"/>
      <c r="B975" s="56"/>
      <c r="C975" s="56"/>
      <c r="D975" s="56"/>
      <c r="E975" s="56"/>
      <c r="F975" s="11"/>
      <c r="G975" s="57"/>
      <c r="H975" s="56"/>
      <c r="I975" s="56"/>
      <c r="J975" s="56"/>
      <c r="K975" s="56"/>
      <c r="L975" s="56"/>
      <c r="M975" s="56"/>
      <c r="N975" s="56"/>
      <c r="O975" s="56"/>
      <c r="P975" s="56"/>
      <c r="Q975" s="51"/>
    </row>
    <row r="976" spans="1:17" ht="12.75" customHeight="1">
      <c r="A976" s="56"/>
      <c r="B976" s="56"/>
      <c r="C976" s="56"/>
      <c r="D976" s="56"/>
      <c r="E976" s="56"/>
      <c r="F976" s="11"/>
      <c r="G976" s="57"/>
      <c r="H976" s="56"/>
      <c r="I976" s="56"/>
      <c r="J976" s="56"/>
      <c r="K976" s="56"/>
      <c r="L976" s="56"/>
      <c r="M976" s="56"/>
      <c r="N976" s="56"/>
      <c r="O976" s="56"/>
      <c r="P976" s="56"/>
      <c r="Q976" s="51"/>
    </row>
    <row r="977" spans="1:17" ht="12.75" customHeight="1">
      <c r="A977" s="56"/>
      <c r="B977" s="56"/>
      <c r="C977" s="56"/>
      <c r="D977" s="56"/>
      <c r="E977" s="56"/>
      <c r="F977" s="11"/>
      <c r="G977" s="57"/>
      <c r="H977" s="56"/>
      <c r="I977" s="56"/>
      <c r="J977" s="56"/>
      <c r="K977" s="56"/>
      <c r="L977" s="56"/>
      <c r="M977" s="56"/>
      <c r="N977" s="56"/>
      <c r="O977" s="56"/>
      <c r="P977" s="56"/>
      <c r="Q977" s="51"/>
    </row>
    <row r="978" spans="1:17" ht="12.75" customHeight="1">
      <c r="A978" s="56"/>
      <c r="B978" s="56"/>
      <c r="C978" s="56"/>
      <c r="D978" s="56"/>
      <c r="E978" s="56"/>
      <c r="F978" s="11"/>
      <c r="G978" s="57"/>
      <c r="H978" s="56"/>
      <c r="I978" s="56"/>
      <c r="J978" s="56"/>
      <c r="K978" s="56"/>
      <c r="L978" s="56"/>
      <c r="M978" s="56"/>
      <c r="N978" s="56"/>
      <c r="O978" s="56"/>
      <c r="P978" s="56"/>
      <c r="Q978" s="51"/>
    </row>
    <row r="979" spans="1:17" ht="12.75" customHeight="1">
      <c r="A979" s="56"/>
      <c r="B979" s="56"/>
      <c r="C979" s="56"/>
      <c r="D979" s="56"/>
      <c r="E979" s="56"/>
      <c r="F979" s="11"/>
      <c r="G979" s="57"/>
      <c r="H979" s="56"/>
      <c r="I979" s="56"/>
      <c r="J979" s="56"/>
      <c r="K979" s="56"/>
      <c r="L979" s="56"/>
      <c r="M979" s="56"/>
      <c r="N979" s="56"/>
      <c r="O979" s="56"/>
      <c r="P979" s="56"/>
      <c r="Q979" s="51"/>
    </row>
    <row r="980" spans="1:17" ht="12.75" customHeight="1">
      <c r="A980" s="56"/>
      <c r="B980" s="56"/>
      <c r="C980" s="56"/>
      <c r="D980" s="56"/>
      <c r="E980" s="56"/>
      <c r="F980" s="11"/>
      <c r="G980" s="57"/>
      <c r="H980" s="56"/>
      <c r="I980" s="56"/>
      <c r="J980" s="56"/>
      <c r="K980" s="56"/>
      <c r="L980" s="56"/>
      <c r="M980" s="56"/>
      <c r="N980" s="56"/>
      <c r="O980" s="56"/>
      <c r="P980" s="56"/>
      <c r="Q980" s="51"/>
    </row>
    <row r="981" spans="1:17" ht="12.75" customHeight="1">
      <c r="A981" s="56"/>
      <c r="B981" s="56"/>
      <c r="C981" s="56"/>
      <c r="D981" s="56"/>
      <c r="E981" s="56"/>
      <c r="F981" s="11"/>
      <c r="G981" s="57"/>
      <c r="H981" s="56"/>
      <c r="I981" s="56"/>
      <c r="J981" s="56"/>
      <c r="K981" s="56"/>
      <c r="L981" s="56"/>
      <c r="M981" s="56"/>
      <c r="N981" s="56"/>
      <c r="O981" s="56"/>
      <c r="P981" s="56"/>
      <c r="Q981" s="51"/>
    </row>
    <row r="982" spans="1:17" ht="12.75" customHeight="1">
      <c r="A982" s="56"/>
      <c r="B982" s="56"/>
      <c r="C982" s="56"/>
      <c r="D982" s="56"/>
      <c r="E982" s="56"/>
      <c r="F982" s="11"/>
      <c r="G982" s="57"/>
      <c r="H982" s="56"/>
      <c r="I982" s="56"/>
      <c r="J982" s="56"/>
      <c r="K982" s="56"/>
      <c r="L982" s="56"/>
      <c r="M982" s="56"/>
      <c r="N982" s="56"/>
      <c r="O982" s="56"/>
      <c r="P982" s="56"/>
      <c r="Q982" s="51"/>
    </row>
    <row r="983" spans="1:17" ht="12.75" customHeight="1">
      <c r="A983" s="56"/>
      <c r="B983" s="56"/>
      <c r="C983" s="56"/>
      <c r="D983" s="56"/>
      <c r="E983" s="56"/>
      <c r="F983" s="11"/>
      <c r="G983" s="57"/>
      <c r="H983" s="56"/>
      <c r="I983" s="56"/>
      <c r="J983" s="56"/>
      <c r="K983" s="56"/>
      <c r="L983" s="56"/>
      <c r="M983" s="56"/>
      <c r="N983" s="56"/>
      <c r="O983" s="56"/>
      <c r="P983" s="56"/>
      <c r="Q983" s="51"/>
    </row>
    <row r="984" spans="1:17" ht="12.75" customHeight="1">
      <c r="A984" s="56"/>
      <c r="B984" s="56"/>
      <c r="C984" s="56"/>
      <c r="D984" s="56"/>
      <c r="E984" s="56"/>
      <c r="F984" s="11"/>
      <c r="G984" s="57"/>
      <c r="H984" s="56"/>
      <c r="I984" s="56"/>
      <c r="J984" s="56"/>
      <c r="K984" s="56"/>
      <c r="L984" s="56"/>
      <c r="M984" s="56"/>
      <c r="N984" s="56"/>
      <c r="O984" s="56"/>
      <c r="P984" s="56"/>
      <c r="Q984" s="51"/>
    </row>
    <row r="985" spans="1:17" ht="12.75" customHeight="1">
      <c r="A985" s="56"/>
      <c r="B985" s="56"/>
      <c r="C985" s="56"/>
      <c r="D985" s="56"/>
      <c r="E985" s="56"/>
      <c r="F985" s="11"/>
      <c r="G985" s="57"/>
      <c r="H985" s="56"/>
      <c r="I985" s="56"/>
      <c r="J985" s="56"/>
      <c r="K985" s="56"/>
      <c r="L985" s="56"/>
      <c r="M985" s="56"/>
      <c r="N985" s="56"/>
      <c r="O985" s="56"/>
      <c r="P985" s="56"/>
      <c r="Q985" s="51"/>
    </row>
    <row r="986" spans="1:17" ht="12.75" customHeight="1">
      <c r="A986" s="56"/>
      <c r="B986" s="56"/>
      <c r="C986" s="56"/>
      <c r="D986" s="56"/>
      <c r="E986" s="56"/>
      <c r="F986" s="11"/>
      <c r="G986" s="57"/>
      <c r="H986" s="56"/>
      <c r="I986" s="56"/>
      <c r="J986" s="56"/>
      <c r="K986" s="56"/>
      <c r="L986" s="56"/>
      <c r="M986" s="56"/>
      <c r="N986" s="56"/>
      <c r="O986" s="56"/>
      <c r="P986" s="56"/>
      <c r="Q986" s="51"/>
    </row>
    <row r="987" spans="1:17" ht="12.75" customHeight="1">
      <c r="A987" s="56"/>
      <c r="B987" s="56"/>
      <c r="C987" s="56"/>
      <c r="D987" s="56"/>
      <c r="E987" s="56"/>
      <c r="F987" s="11"/>
      <c r="G987" s="57"/>
      <c r="H987" s="56"/>
      <c r="I987" s="56"/>
      <c r="J987" s="56"/>
      <c r="K987" s="56"/>
      <c r="L987" s="56"/>
      <c r="M987" s="56"/>
      <c r="N987" s="56"/>
      <c r="O987" s="56"/>
      <c r="P987" s="56"/>
      <c r="Q987" s="51"/>
    </row>
    <row r="988" spans="1:17" ht="12.75" customHeight="1">
      <c r="A988" s="56"/>
      <c r="B988" s="56"/>
      <c r="C988" s="56"/>
      <c r="D988" s="56"/>
      <c r="E988" s="56"/>
      <c r="F988" s="11"/>
      <c r="G988" s="57"/>
      <c r="H988" s="56"/>
      <c r="I988" s="56"/>
      <c r="J988" s="56"/>
      <c r="K988" s="56"/>
      <c r="L988" s="56"/>
      <c r="M988" s="56"/>
      <c r="N988" s="56"/>
      <c r="O988" s="56"/>
      <c r="P988" s="56"/>
      <c r="Q988" s="51"/>
    </row>
    <row r="989" spans="1:17" ht="12.75" customHeight="1">
      <c r="A989" s="56"/>
      <c r="B989" s="56"/>
      <c r="C989" s="56"/>
      <c r="D989" s="56"/>
      <c r="E989" s="56"/>
      <c r="F989" s="11"/>
      <c r="G989" s="57"/>
      <c r="H989" s="56"/>
      <c r="I989" s="56"/>
      <c r="J989" s="56"/>
      <c r="K989" s="56"/>
      <c r="L989" s="56"/>
      <c r="M989" s="56"/>
      <c r="N989" s="56"/>
      <c r="O989" s="56"/>
      <c r="P989" s="56"/>
      <c r="Q989" s="51"/>
    </row>
    <row r="990" spans="1:17" ht="12.75" customHeight="1">
      <c r="A990" s="56"/>
      <c r="B990" s="56"/>
      <c r="C990" s="56"/>
      <c r="D990" s="56"/>
      <c r="E990" s="56"/>
      <c r="F990" s="11"/>
      <c r="G990" s="57"/>
      <c r="H990" s="56"/>
      <c r="I990" s="56"/>
      <c r="J990" s="56"/>
      <c r="K990" s="56"/>
      <c r="L990" s="56"/>
      <c r="M990" s="56"/>
      <c r="N990" s="56"/>
      <c r="O990" s="56"/>
      <c r="P990" s="56"/>
      <c r="Q990" s="51"/>
    </row>
    <row r="991" spans="1:17" ht="12.75" customHeight="1">
      <c r="A991" s="56"/>
      <c r="B991" s="56"/>
      <c r="C991" s="56"/>
      <c r="D991" s="56"/>
      <c r="E991" s="56"/>
      <c r="F991" s="11"/>
      <c r="G991" s="57"/>
      <c r="H991" s="56"/>
      <c r="I991" s="56"/>
      <c r="J991" s="56"/>
      <c r="K991" s="56"/>
      <c r="L991" s="56"/>
      <c r="M991" s="56"/>
      <c r="N991" s="56"/>
      <c r="O991" s="56"/>
      <c r="P991" s="56"/>
      <c r="Q991" s="51"/>
    </row>
    <row r="992" spans="1:17" ht="12.75" customHeight="1">
      <c r="A992" s="56"/>
      <c r="B992" s="56"/>
      <c r="C992" s="56"/>
      <c r="D992" s="56"/>
      <c r="E992" s="56"/>
      <c r="F992" s="11"/>
      <c r="G992" s="57"/>
      <c r="H992" s="56"/>
      <c r="I992" s="56"/>
      <c r="J992" s="56"/>
      <c r="K992" s="56"/>
      <c r="L992" s="56"/>
      <c r="M992" s="56"/>
      <c r="N992" s="56"/>
      <c r="O992" s="56"/>
      <c r="P992" s="56"/>
      <c r="Q992" s="51"/>
    </row>
    <row r="993" spans="1:17" ht="12.75" customHeight="1">
      <c r="A993" s="56"/>
      <c r="B993" s="56"/>
      <c r="C993" s="56"/>
      <c r="D993" s="56"/>
      <c r="E993" s="56"/>
      <c r="F993" s="11"/>
      <c r="G993" s="57"/>
      <c r="H993" s="56"/>
      <c r="I993" s="56"/>
      <c r="J993" s="56"/>
      <c r="K993" s="56"/>
      <c r="L993" s="56"/>
      <c r="M993" s="56"/>
      <c r="N993" s="56"/>
      <c r="O993" s="56"/>
      <c r="P993" s="56"/>
      <c r="Q993" s="51"/>
    </row>
    <row r="994" spans="1:17" ht="12.75" customHeight="1">
      <c r="A994" s="56"/>
      <c r="B994" s="56"/>
      <c r="C994" s="56"/>
      <c r="D994" s="56"/>
      <c r="E994" s="56"/>
      <c r="F994" s="11"/>
      <c r="G994" s="57"/>
      <c r="H994" s="56"/>
      <c r="I994" s="56"/>
      <c r="J994" s="56"/>
      <c r="K994" s="56"/>
      <c r="L994" s="56"/>
      <c r="M994" s="56"/>
      <c r="N994" s="56"/>
      <c r="O994" s="56"/>
      <c r="P994" s="56"/>
      <c r="Q994" s="51"/>
    </row>
    <row r="995" spans="1:17" ht="12.75" customHeight="1">
      <c r="A995" s="56"/>
      <c r="B995" s="56"/>
      <c r="C995" s="56"/>
      <c r="D995" s="56"/>
      <c r="E995" s="56"/>
      <c r="F995" s="11"/>
      <c r="G995" s="57"/>
      <c r="H995" s="56"/>
      <c r="I995" s="56"/>
      <c r="J995" s="56"/>
      <c r="K995" s="56"/>
      <c r="L995" s="56"/>
      <c r="M995" s="56"/>
      <c r="N995" s="56"/>
      <c r="O995" s="56"/>
      <c r="P995" s="56"/>
      <c r="Q995" s="51"/>
    </row>
    <row r="996" spans="1:17" ht="12.75" customHeight="1">
      <c r="A996" s="56"/>
      <c r="B996" s="56"/>
      <c r="C996" s="56"/>
      <c r="D996" s="56"/>
      <c r="E996" s="56"/>
      <c r="F996" s="11"/>
      <c r="G996" s="57"/>
      <c r="H996" s="56"/>
      <c r="I996" s="56"/>
      <c r="J996" s="56"/>
      <c r="K996" s="56"/>
      <c r="L996" s="56"/>
      <c r="M996" s="56"/>
      <c r="N996" s="56"/>
      <c r="O996" s="56"/>
      <c r="P996" s="56"/>
      <c r="Q996" s="51"/>
    </row>
    <row r="997" spans="1:17" ht="12.75" customHeight="1">
      <c r="A997" s="56"/>
      <c r="B997" s="56"/>
      <c r="C997" s="56"/>
      <c r="D997" s="56"/>
      <c r="E997" s="56"/>
      <c r="F997" s="11"/>
      <c r="G997" s="57"/>
      <c r="H997" s="56"/>
      <c r="I997" s="56"/>
      <c r="J997" s="56"/>
      <c r="K997" s="56"/>
      <c r="L997" s="56"/>
      <c r="M997" s="56"/>
      <c r="N997" s="56"/>
      <c r="O997" s="56"/>
      <c r="P997" s="56"/>
      <c r="Q997" s="51"/>
    </row>
    <row r="998" spans="1:17" ht="12.75" customHeight="1">
      <c r="A998" s="56"/>
      <c r="B998" s="56"/>
      <c r="C998" s="56"/>
      <c r="D998" s="56"/>
      <c r="E998" s="56"/>
      <c r="F998" s="11"/>
      <c r="G998" s="57"/>
      <c r="H998" s="56"/>
      <c r="I998" s="56"/>
      <c r="J998" s="56"/>
      <c r="K998" s="56"/>
      <c r="L998" s="56"/>
      <c r="M998" s="56"/>
      <c r="N998" s="56"/>
      <c r="O998" s="56"/>
      <c r="P998" s="56"/>
      <c r="Q998" s="51"/>
    </row>
    <row r="999" spans="1:17" ht="12.75" customHeight="1">
      <c r="A999" s="56"/>
      <c r="B999" s="56"/>
      <c r="C999" s="56"/>
      <c r="D999" s="56"/>
      <c r="E999" s="56"/>
      <c r="F999" s="11"/>
      <c r="G999" s="57"/>
      <c r="H999" s="56"/>
      <c r="I999" s="56"/>
      <c r="J999" s="56"/>
      <c r="K999" s="56"/>
      <c r="L999" s="56"/>
      <c r="M999" s="56"/>
      <c r="N999" s="56"/>
      <c r="O999" s="56"/>
      <c r="P999" s="56"/>
      <c r="Q999" s="51"/>
    </row>
    <row r="1000" spans="1:17" ht="12.75" customHeight="1">
      <c r="A1000" s="56"/>
      <c r="B1000" s="56"/>
      <c r="C1000" s="56"/>
      <c r="D1000" s="56"/>
      <c r="E1000" s="56"/>
      <c r="F1000" s="11"/>
      <c r="G1000" s="57"/>
      <c r="H1000" s="56"/>
      <c r="I1000" s="56"/>
      <c r="J1000" s="56"/>
      <c r="K1000" s="56"/>
      <c r="L1000" s="56"/>
      <c r="M1000" s="56"/>
      <c r="N1000" s="56"/>
      <c r="O1000" s="56"/>
      <c r="P1000" s="56"/>
      <c r="Q1000" s="51"/>
    </row>
    <row r="1001" spans="1:17" ht="12.75" customHeight="1">
      <c r="A1001" s="56"/>
      <c r="B1001" s="56"/>
      <c r="C1001" s="56"/>
      <c r="D1001" s="56"/>
      <c r="E1001" s="56"/>
      <c r="F1001" s="11"/>
      <c r="G1001" s="57"/>
      <c r="H1001" s="56"/>
      <c r="I1001" s="56"/>
      <c r="J1001" s="56"/>
      <c r="K1001" s="56"/>
      <c r="L1001" s="56"/>
      <c r="M1001" s="56"/>
      <c r="N1001" s="56"/>
      <c r="O1001" s="56"/>
      <c r="P1001" s="56"/>
      <c r="Q1001" s="51"/>
    </row>
    <row r="1002" spans="1:17" ht="12.75" customHeight="1">
      <c r="A1002" s="56"/>
      <c r="B1002" s="56"/>
      <c r="C1002" s="56"/>
      <c r="D1002" s="56"/>
      <c r="E1002" s="56"/>
      <c r="F1002" s="11"/>
      <c r="G1002" s="57"/>
      <c r="H1002" s="56"/>
      <c r="I1002" s="56"/>
      <c r="J1002" s="56"/>
      <c r="K1002" s="56"/>
      <c r="L1002" s="56"/>
      <c r="M1002" s="56"/>
      <c r="N1002" s="56"/>
      <c r="O1002" s="56"/>
      <c r="P1002" s="56"/>
      <c r="Q1002" s="51"/>
    </row>
    <row r="1003" spans="1:17" ht="12.75" customHeight="1">
      <c r="A1003" s="56"/>
      <c r="B1003" s="56"/>
      <c r="C1003" s="56"/>
      <c r="D1003" s="56"/>
      <c r="E1003" s="56"/>
      <c r="F1003" s="11"/>
      <c r="G1003" s="57"/>
      <c r="H1003" s="56"/>
      <c r="I1003" s="56"/>
      <c r="J1003" s="56"/>
      <c r="K1003" s="56"/>
      <c r="L1003" s="56"/>
      <c r="M1003" s="56"/>
      <c r="N1003" s="56"/>
      <c r="O1003" s="56"/>
      <c r="P1003" s="56"/>
      <c r="Q1003" s="51"/>
    </row>
    <row r="1004" spans="1:17" ht="12.75" customHeight="1">
      <c r="A1004" s="56"/>
      <c r="B1004" s="56"/>
      <c r="C1004" s="56"/>
      <c r="D1004" s="56"/>
      <c r="E1004" s="56"/>
      <c r="F1004" s="11"/>
      <c r="G1004" s="57"/>
      <c r="H1004" s="56"/>
      <c r="I1004" s="56"/>
      <c r="J1004" s="56"/>
      <c r="K1004" s="56"/>
      <c r="L1004" s="56"/>
      <c r="M1004" s="56"/>
      <c r="N1004" s="56"/>
      <c r="O1004" s="56"/>
      <c r="P1004" s="56"/>
      <c r="Q1004" s="51"/>
    </row>
    <row r="1005" spans="1:17" ht="12.75" customHeight="1">
      <c r="A1005" s="56"/>
      <c r="B1005" s="56"/>
      <c r="C1005" s="56"/>
      <c r="D1005" s="56"/>
      <c r="E1005" s="56"/>
      <c r="F1005" s="11"/>
      <c r="G1005" s="57"/>
      <c r="H1005" s="56"/>
      <c r="I1005" s="56"/>
      <c r="J1005" s="56"/>
      <c r="K1005" s="56"/>
      <c r="L1005" s="56"/>
      <c r="M1005" s="56"/>
      <c r="N1005" s="56"/>
      <c r="O1005" s="56"/>
      <c r="P1005" s="56"/>
      <c r="Q1005" s="51"/>
    </row>
    <row r="1006" spans="1:17" ht="12.75" customHeight="1">
      <c r="A1006" s="56"/>
      <c r="B1006" s="56"/>
      <c r="C1006" s="56"/>
      <c r="D1006" s="56"/>
      <c r="E1006" s="56"/>
      <c r="F1006" s="11"/>
      <c r="G1006" s="57"/>
      <c r="H1006" s="56"/>
      <c r="I1006" s="56"/>
      <c r="J1006" s="56"/>
      <c r="K1006" s="56"/>
      <c r="L1006" s="56"/>
      <c r="M1006" s="56"/>
      <c r="N1006" s="56"/>
      <c r="O1006" s="56"/>
      <c r="P1006" s="56"/>
      <c r="Q1006" s="51"/>
    </row>
    <row r="1007" spans="1:17" ht="12.75" customHeight="1">
      <c r="A1007" s="56"/>
      <c r="B1007" s="56"/>
      <c r="C1007" s="56"/>
      <c r="D1007" s="56"/>
      <c r="E1007" s="56"/>
      <c r="F1007" s="11"/>
      <c r="G1007" s="57"/>
      <c r="H1007" s="56"/>
      <c r="I1007" s="56"/>
      <c r="J1007" s="56"/>
      <c r="K1007" s="56"/>
      <c r="L1007" s="56"/>
      <c r="M1007" s="56"/>
      <c r="N1007" s="56"/>
      <c r="O1007" s="56"/>
      <c r="P1007" s="56"/>
      <c r="Q1007" s="51"/>
    </row>
    <row r="1008" spans="1:17" ht="12.75" customHeight="1">
      <c r="A1008" s="56"/>
      <c r="B1008" s="56"/>
      <c r="C1008" s="56"/>
      <c r="D1008" s="56"/>
      <c r="E1008" s="56"/>
      <c r="F1008" s="11"/>
      <c r="G1008" s="57"/>
      <c r="H1008" s="56"/>
      <c r="I1008" s="56"/>
      <c r="J1008" s="56"/>
      <c r="K1008" s="56"/>
      <c r="L1008" s="56"/>
      <c r="M1008" s="56"/>
      <c r="N1008" s="56"/>
      <c r="O1008" s="56"/>
      <c r="P1008" s="56"/>
      <c r="Q1008" s="51"/>
    </row>
    <row r="1009" spans="1:17" ht="12.75" customHeight="1">
      <c r="A1009" s="56"/>
      <c r="B1009" s="56"/>
      <c r="C1009" s="56"/>
      <c r="D1009" s="56"/>
      <c r="E1009" s="56"/>
      <c r="F1009" s="11"/>
      <c r="G1009" s="57"/>
      <c r="H1009" s="56"/>
      <c r="I1009" s="56"/>
      <c r="J1009" s="56"/>
      <c r="K1009" s="56"/>
      <c r="L1009" s="56"/>
      <c r="M1009" s="56"/>
      <c r="N1009" s="56"/>
      <c r="O1009" s="56"/>
      <c r="P1009" s="56"/>
      <c r="Q1009" s="51"/>
    </row>
    <row r="1010" spans="1:17" ht="12.75" customHeight="1">
      <c r="A1010" s="56"/>
      <c r="B1010" s="56"/>
      <c r="C1010" s="56"/>
      <c r="D1010" s="56"/>
      <c r="E1010" s="56"/>
      <c r="F1010" s="11"/>
      <c r="G1010" s="57"/>
      <c r="H1010" s="56"/>
      <c r="I1010" s="56"/>
      <c r="J1010" s="56"/>
      <c r="K1010" s="56"/>
      <c r="L1010" s="56"/>
      <c r="M1010" s="56"/>
      <c r="N1010" s="56"/>
      <c r="O1010" s="56"/>
      <c r="P1010" s="56"/>
      <c r="Q1010" s="51"/>
    </row>
    <row r="1011" spans="1:17" ht="12.75" customHeight="1">
      <c r="A1011" s="56"/>
      <c r="B1011" s="56"/>
      <c r="C1011" s="56"/>
      <c r="D1011" s="56"/>
      <c r="E1011" s="56"/>
      <c r="F1011" s="11"/>
      <c r="G1011" s="57"/>
      <c r="H1011" s="56"/>
      <c r="I1011" s="56"/>
      <c r="J1011" s="56"/>
      <c r="K1011" s="56"/>
      <c r="L1011" s="56"/>
      <c r="M1011" s="56"/>
      <c r="N1011" s="56"/>
      <c r="O1011" s="56"/>
      <c r="P1011" s="56"/>
      <c r="Q1011" s="51"/>
    </row>
    <row r="1012" spans="1:17" ht="12.75" customHeight="1">
      <c r="A1012" s="56"/>
      <c r="B1012" s="56"/>
      <c r="C1012" s="56"/>
      <c r="D1012" s="56"/>
      <c r="E1012" s="56"/>
      <c r="F1012" s="11"/>
      <c r="G1012" s="57"/>
      <c r="H1012" s="56"/>
      <c r="I1012" s="56"/>
      <c r="J1012" s="56"/>
      <c r="K1012" s="56"/>
      <c r="L1012" s="56"/>
      <c r="M1012" s="56"/>
      <c r="N1012" s="56"/>
      <c r="O1012" s="56"/>
      <c r="P1012" s="56"/>
      <c r="Q1012" s="51"/>
    </row>
    <row r="1013" spans="1:17" ht="12.75" customHeight="1">
      <c r="A1013" s="56"/>
      <c r="B1013" s="56"/>
      <c r="C1013" s="56"/>
      <c r="D1013" s="56"/>
      <c r="E1013" s="56"/>
      <c r="F1013" s="11"/>
      <c r="G1013" s="57"/>
      <c r="H1013" s="56"/>
      <c r="I1013" s="56"/>
      <c r="J1013" s="56"/>
      <c r="K1013" s="56"/>
      <c r="L1013" s="56"/>
      <c r="M1013" s="56"/>
      <c r="N1013" s="56"/>
      <c r="O1013" s="56"/>
      <c r="P1013" s="56"/>
      <c r="Q1013" s="51"/>
    </row>
    <row r="1014" spans="1:17" ht="12.75" customHeight="1">
      <c r="A1014" s="56"/>
      <c r="B1014" s="56"/>
      <c r="C1014" s="56"/>
      <c r="D1014" s="56"/>
      <c r="E1014" s="56"/>
      <c r="F1014" s="11"/>
      <c r="G1014" s="57"/>
      <c r="H1014" s="56"/>
      <c r="I1014" s="56"/>
      <c r="J1014" s="56"/>
      <c r="K1014" s="56"/>
      <c r="L1014" s="56"/>
      <c r="M1014" s="56"/>
      <c r="N1014" s="56"/>
      <c r="O1014" s="56"/>
      <c r="P1014" s="56"/>
      <c r="Q1014" s="51"/>
    </row>
    <row r="1015" spans="1:17" ht="12.75" customHeight="1">
      <c r="A1015" s="56"/>
      <c r="B1015" s="56"/>
      <c r="C1015" s="56"/>
      <c r="D1015" s="56"/>
      <c r="E1015" s="56"/>
      <c r="F1015" s="11"/>
      <c r="G1015" s="57"/>
      <c r="H1015" s="56"/>
      <c r="I1015" s="56"/>
      <c r="J1015" s="56"/>
      <c r="K1015" s="56"/>
      <c r="L1015" s="56"/>
      <c r="M1015" s="56"/>
      <c r="N1015" s="56"/>
      <c r="O1015" s="56"/>
      <c r="P1015" s="56"/>
      <c r="Q1015" s="51"/>
    </row>
    <row r="1016" spans="1:17" ht="12.75" customHeight="1">
      <c r="A1016" s="56"/>
      <c r="B1016" s="56"/>
      <c r="C1016" s="56"/>
      <c r="D1016" s="56"/>
      <c r="E1016" s="56"/>
      <c r="F1016" s="11"/>
      <c r="G1016" s="57"/>
      <c r="H1016" s="56"/>
      <c r="I1016" s="56"/>
      <c r="J1016" s="56"/>
      <c r="K1016" s="56"/>
      <c r="L1016" s="56"/>
      <c r="M1016" s="56"/>
      <c r="N1016" s="56"/>
      <c r="O1016" s="56"/>
      <c r="P1016" s="56"/>
      <c r="Q1016" s="51"/>
    </row>
    <row r="1017" spans="1:17" ht="12.75" customHeight="1">
      <c r="A1017" s="56"/>
      <c r="B1017" s="56"/>
      <c r="C1017" s="56"/>
      <c r="D1017" s="56"/>
      <c r="E1017" s="56"/>
      <c r="F1017" s="11"/>
      <c r="G1017" s="57"/>
      <c r="H1017" s="56"/>
      <c r="I1017" s="56"/>
      <c r="J1017" s="56"/>
      <c r="K1017" s="56"/>
      <c r="L1017" s="56"/>
      <c r="M1017" s="56"/>
      <c r="N1017" s="56"/>
      <c r="O1017" s="56"/>
      <c r="P1017" s="56"/>
      <c r="Q1017" s="51"/>
    </row>
    <row r="1018" spans="1:17" ht="12.75" customHeight="1">
      <c r="A1018" s="56"/>
      <c r="B1018" s="56"/>
      <c r="C1018" s="56"/>
      <c r="D1018" s="56"/>
      <c r="E1018" s="56"/>
      <c r="F1018" s="11"/>
      <c r="G1018" s="57"/>
      <c r="H1018" s="56"/>
      <c r="I1018" s="56"/>
      <c r="J1018" s="56"/>
      <c r="K1018" s="56"/>
      <c r="L1018" s="56"/>
      <c r="M1018" s="56"/>
      <c r="N1018" s="56"/>
      <c r="O1018" s="56"/>
      <c r="P1018" s="56"/>
      <c r="Q1018" s="51"/>
    </row>
    <row r="1019" spans="1:17" ht="12.75" customHeight="1">
      <c r="A1019" s="56"/>
      <c r="B1019" s="56"/>
      <c r="C1019" s="56"/>
      <c r="D1019" s="56"/>
      <c r="E1019" s="56"/>
      <c r="F1019" s="11"/>
      <c r="G1019" s="57"/>
      <c r="H1019" s="56"/>
      <c r="I1019" s="56"/>
      <c r="J1019" s="56"/>
      <c r="K1019" s="56"/>
      <c r="L1019" s="56"/>
      <c r="M1019" s="56"/>
      <c r="N1019" s="56"/>
      <c r="O1019" s="56"/>
      <c r="P1019" s="56"/>
      <c r="Q1019" s="51"/>
    </row>
    <row r="1020" spans="1:17" ht="12.75" customHeight="1">
      <c r="A1020" s="56"/>
      <c r="B1020" s="56"/>
      <c r="C1020" s="56"/>
      <c r="D1020" s="56"/>
      <c r="E1020" s="56"/>
      <c r="F1020" s="11"/>
      <c r="G1020" s="57"/>
      <c r="H1020" s="56"/>
      <c r="I1020" s="56"/>
      <c r="J1020" s="56"/>
      <c r="K1020" s="56"/>
      <c r="L1020" s="56"/>
      <c r="M1020" s="56"/>
      <c r="N1020" s="56"/>
      <c r="O1020" s="56"/>
      <c r="P1020" s="56"/>
      <c r="Q1020" s="51"/>
    </row>
    <row r="1021" spans="1:17" ht="12.75" customHeight="1">
      <c r="A1021" s="56"/>
      <c r="B1021" s="56"/>
      <c r="C1021" s="56"/>
      <c r="D1021" s="56"/>
      <c r="E1021" s="56"/>
      <c r="F1021" s="11"/>
      <c r="G1021" s="57"/>
      <c r="H1021" s="56"/>
      <c r="I1021" s="56"/>
      <c r="J1021" s="56"/>
      <c r="K1021" s="56"/>
      <c r="L1021" s="56"/>
      <c r="M1021" s="56"/>
      <c r="N1021" s="56"/>
      <c r="O1021" s="56"/>
      <c r="P1021" s="56"/>
      <c r="Q1021" s="51"/>
    </row>
    <row r="1022" spans="1:17" ht="12.75" customHeight="1">
      <c r="A1022" s="56"/>
      <c r="B1022" s="56"/>
      <c r="C1022" s="56"/>
      <c r="D1022" s="56"/>
      <c r="E1022" s="56"/>
      <c r="F1022" s="11"/>
      <c r="G1022" s="57"/>
      <c r="H1022" s="56"/>
      <c r="I1022" s="56"/>
      <c r="J1022" s="56"/>
      <c r="K1022" s="56"/>
      <c r="L1022" s="56"/>
      <c r="M1022" s="56"/>
      <c r="N1022" s="56"/>
      <c r="O1022" s="56"/>
      <c r="P1022" s="56"/>
      <c r="Q1022" s="51"/>
    </row>
    <row r="1023" spans="1:17" ht="12.75" customHeight="1">
      <c r="A1023" s="56"/>
      <c r="B1023" s="56"/>
      <c r="C1023" s="56"/>
      <c r="D1023" s="56"/>
      <c r="E1023" s="56"/>
      <c r="F1023" s="11"/>
      <c r="G1023" s="57"/>
      <c r="H1023" s="56"/>
      <c r="I1023" s="56"/>
      <c r="J1023" s="56"/>
      <c r="K1023" s="56"/>
      <c r="L1023" s="56"/>
      <c r="M1023" s="56"/>
      <c r="N1023" s="56"/>
      <c r="O1023" s="56"/>
      <c r="P1023" s="56"/>
      <c r="Q1023" s="51"/>
    </row>
    <row r="1024" spans="1:17" ht="12.75" customHeight="1">
      <c r="A1024" s="56"/>
      <c r="B1024" s="56"/>
      <c r="C1024" s="56"/>
      <c r="D1024" s="56"/>
      <c r="E1024" s="56"/>
      <c r="F1024" s="11"/>
      <c r="G1024" s="57"/>
      <c r="H1024" s="56"/>
      <c r="I1024" s="56"/>
      <c r="J1024" s="56"/>
      <c r="K1024" s="56"/>
      <c r="L1024" s="56"/>
      <c r="M1024" s="56"/>
      <c r="N1024" s="56"/>
      <c r="O1024" s="56"/>
      <c r="P1024" s="56"/>
      <c r="Q1024" s="51"/>
    </row>
    <row r="1025" spans="1:17" ht="12.75" customHeight="1">
      <c r="A1025" s="56"/>
      <c r="B1025" s="56"/>
      <c r="C1025" s="56"/>
      <c r="D1025" s="56"/>
      <c r="E1025" s="56"/>
      <c r="F1025" s="11"/>
      <c r="G1025" s="57"/>
      <c r="H1025" s="56"/>
      <c r="I1025" s="56"/>
      <c r="J1025" s="56"/>
      <c r="K1025" s="56"/>
      <c r="L1025" s="56"/>
      <c r="M1025" s="56"/>
      <c r="N1025" s="56"/>
      <c r="O1025" s="56"/>
      <c r="P1025" s="56"/>
      <c r="Q1025" s="51"/>
    </row>
    <row r="1026" spans="1:17" ht="12.75" customHeight="1">
      <c r="A1026" s="56"/>
      <c r="B1026" s="56"/>
      <c r="C1026" s="56"/>
      <c r="D1026" s="56"/>
      <c r="E1026" s="56"/>
      <c r="F1026" s="11"/>
      <c r="G1026" s="57"/>
      <c r="H1026" s="56"/>
      <c r="I1026" s="56"/>
      <c r="J1026" s="56"/>
      <c r="K1026" s="56"/>
      <c r="L1026" s="56"/>
      <c r="M1026" s="56"/>
      <c r="N1026" s="56"/>
      <c r="O1026" s="56"/>
      <c r="P1026" s="56"/>
      <c r="Q1026" s="51"/>
    </row>
    <row r="1027" spans="1:17" ht="12.75" customHeight="1">
      <c r="A1027" s="56"/>
      <c r="B1027" s="56"/>
      <c r="C1027" s="56"/>
      <c r="D1027" s="56"/>
      <c r="E1027" s="56"/>
      <c r="F1027" s="11"/>
      <c r="G1027" s="57"/>
      <c r="H1027" s="56"/>
      <c r="I1027" s="56"/>
      <c r="J1027" s="56"/>
      <c r="K1027" s="56"/>
      <c r="L1027" s="56"/>
      <c r="M1027" s="56"/>
      <c r="N1027" s="56"/>
      <c r="O1027" s="56"/>
      <c r="P1027" s="56"/>
      <c r="Q1027" s="51"/>
    </row>
    <row r="1028" spans="1:17" ht="12.75" customHeight="1">
      <c r="A1028" s="56"/>
      <c r="B1028" s="56"/>
      <c r="C1028" s="56"/>
      <c r="D1028" s="56"/>
      <c r="E1028" s="56"/>
      <c r="F1028" s="11"/>
      <c r="G1028" s="57"/>
      <c r="H1028" s="56"/>
      <c r="I1028" s="56"/>
      <c r="J1028" s="56"/>
      <c r="K1028" s="56"/>
      <c r="L1028" s="56"/>
      <c r="M1028" s="56"/>
      <c r="N1028" s="56"/>
      <c r="O1028" s="56"/>
      <c r="P1028" s="56"/>
      <c r="Q1028" s="51"/>
    </row>
    <row r="1029" spans="1:17" ht="12.75" customHeight="1">
      <c r="A1029" s="56"/>
      <c r="B1029" s="56"/>
      <c r="C1029" s="56"/>
      <c r="D1029" s="56"/>
      <c r="E1029" s="56"/>
      <c r="F1029" s="11"/>
      <c r="G1029" s="57"/>
      <c r="H1029" s="56"/>
      <c r="I1029" s="56"/>
      <c r="J1029" s="56"/>
      <c r="K1029" s="56"/>
      <c r="L1029" s="56"/>
      <c r="M1029" s="56"/>
      <c r="N1029" s="56"/>
      <c r="O1029" s="56"/>
      <c r="P1029" s="56"/>
      <c r="Q1029" s="51"/>
    </row>
    <row r="1030" spans="1:17" ht="12.75" customHeight="1">
      <c r="A1030" s="56"/>
      <c r="B1030" s="56"/>
      <c r="C1030" s="56"/>
      <c r="D1030" s="56"/>
      <c r="E1030" s="56"/>
      <c r="F1030" s="11"/>
      <c r="G1030" s="57"/>
      <c r="H1030" s="56"/>
      <c r="I1030" s="56"/>
      <c r="J1030" s="56"/>
      <c r="K1030" s="56"/>
      <c r="L1030" s="56"/>
      <c r="M1030" s="56"/>
      <c r="N1030" s="56"/>
      <c r="O1030" s="56"/>
      <c r="P1030" s="56"/>
      <c r="Q1030" s="51"/>
    </row>
    <row r="1031" spans="1:17" ht="12.75" customHeight="1">
      <c r="A1031" s="56"/>
      <c r="B1031" s="56"/>
      <c r="C1031" s="56"/>
      <c r="D1031" s="56"/>
      <c r="E1031" s="56"/>
      <c r="F1031" s="11"/>
      <c r="G1031" s="57"/>
      <c r="H1031" s="56"/>
      <c r="I1031" s="56"/>
      <c r="J1031" s="56"/>
      <c r="K1031" s="56"/>
      <c r="L1031" s="56"/>
      <c r="M1031" s="56"/>
      <c r="N1031" s="56"/>
      <c r="O1031" s="56"/>
      <c r="P1031" s="56"/>
      <c r="Q1031" s="51"/>
    </row>
    <row r="1032" spans="1:17" ht="12.75" customHeight="1">
      <c r="A1032" s="56"/>
      <c r="B1032" s="56"/>
      <c r="C1032" s="56"/>
      <c r="D1032" s="56"/>
      <c r="E1032" s="56"/>
      <c r="F1032" s="11"/>
      <c r="G1032" s="57"/>
      <c r="H1032" s="56"/>
      <c r="I1032" s="56"/>
      <c r="J1032" s="56"/>
      <c r="K1032" s="56"/>
      <c r="L1032" s="56"/>
      <c r="M1032" s="56"/>
      <c r="N1032" s="56"/>
      <c r="O1032" s="56"/>
      <c r="P1032" s="56"/>
      <c r="Q1032" s="51"/>
    </row>
    <row r="1033" spans="1:17" ht="12.75" customHeight="1">
      <c r="A1033" s="56"/>
      <c r="B1033" s="56"/>
      <c r="C1033" s="56"/>
      <c r="D1033" s="56"/>
      <c r="E1033" s="56"/>
      <c r="F1033" s="11"/>
      <c r="G1033" s="57"/>
      <c r="H1033" s="56"/>
      <c r="I1033" s="56"/>
      <c r="J1033" s="56"/>
      <c r="K1033" s="56"/>
      <c r="L1033" s="56"/>
      <c r="M1033" s="56"/>
      <c r="N1033" s="56"/>
      <c r="O1033" s="56"/>
      <c r="P1033" s="56"/>
      <c r="Q1033" s="51"/>
    </row>
    <row r="1034" spans="1:17" ht="12.75" customHeight="1">
      <c r="A1034" s="56"/>
      <c r="B1034" s="56"/>
      <c r="C1034" s="56"/>
      <c r="D1034" s="56"/>
      <c r="E1034" s="56"/>
      <c r="F1034" s="11"/>
      <c r="G1034" s="57"/>
      <c r="H1034" s="56"/>
      <c r="I1034" s="56"/>
      <c r="J1034" s="56"/>
      <c r="K1034" s="56"/>
      <c r="L1034" s="56"/>
      <c r="M1034" s="56"/>
      <c r="N1034" s="56"/>
      <c r="O1034" s="56"/>
      <c r="P1034" s="56"/>
      <c r="Q1034" s="51"/>
    </row>
    <row r="1035" spans="1:17" ht="12.75" customHeight="1">
      <c r="A1035" s="56"/>
      <c r="B1035" s="56"/>
      <c r="C1035" s="56"/>
      <c r="D1035" s="56"/>
      <c r="E1035" s="56"/>
      <c r="F1035" s="11"/>
      <c r="G1035" s="57"/>
      <c r="H1035" s="56"/>
      <c r="I1035" s="56"/>
      <c r="J1035" s="56"/>
      <c r="K1035" s="56"/>
      <c r="L1035" s="56"/>
      <c r="M1035" s="56"/>
      <c r="N1035" s="56"/>
      <c r="O1035" s="56"/>
      <c r="P1035" s="56"/>
      <c r="Q1035" s="51"/>
    </row>
    <row r="1036" spans="1:17" ht="12.75" customHeight="1">
      <c r="A1036" s="56"/>
      <c r="B1036" s="56"/>
      <c r="C1036" s="56"/>
      <c r="D1036" s="56"/>
      <c r="E1036" s="56"/>
      <c r="F1036" s="11"/>
      <c r="G1036" s="57"/>
      <c r="H1036" s="56"/>
      <c r="I1036" s="56"/>
      <c r="J1036" s="56"/>
      <c r="K1036" s="56"/>
      <c r="L1036" s="56"/>
      <c r="M1036" s="56"/>
      <c r="N1036" s="56"/>
      <c r="O1036" s="56"/>
      <c r="P1036" s="56"/>
      <c r="Q1036" s="51"/>
    </row>
    <row r="1037" spans="1:17" ht="12.75" customHeight="1">
      <c r="A1037" s="56"/>
      <c r="B1037" s="56"/>
      <c r="C1037" s="56"/>
      <c r="D1037" s="56"/>
      <c r="E1037" s="56"/>
      <c r="F1037" s="11"/>
      <c r="G1037" s="57"/>
      <c r="H1037" s="56"/>
      <c r="I1037" s="56"/>
      <c r="J1037" s="56"/>
      <c r="K1037" s="56"/>
      <c r="L1037" s="56"/>
      <c r="M1037" s="56"/>
      <c r="N1037" s="56"/>
      <c r="O1037" s="56"/>
      <c r="P1037" s="56"/>
      <c r="Q1037" s="51"/>
    </row>
    <row r="1038" spans="1:17" ht="12.75" customHeight="1">
      <c r="A1038" s="56"/>
      <c r="B1038" s="56"/>
      <c r="C1038" s="56"/>
      <c r="D1038" s="56"/>
      <c r="E1038" s="56"/>
      <c r="F1038" s="11"/>
      <c r="G1038" s="57"/>
      <c r="H1038" s="56"/>
      <c r="I1038" s="56"/>
      <c r="J1038" s="56"/>
      <c r="K1038" s="56"/>
      <c r="L1038" s="56"/>
      <c r="M1038" s="56"/>
      <c r="N1038" s="56"/>
      <c r="O1038" s="56"/>
      <c r="P1038" s="56"/>
      <c r="Q1038" s="51"/>
    </row>
    <row r="1039" spans="1:17" ht="12.75" customHeight="1">
      <c r="A1039" s="56"/>
      <c r="B1039" s="56"/>
      <c r="C1039" s="56"/>
      <c r="D1039" s="56"/>
      <c r="E1039" s="56"/>
      <c r="F1039" s="11"/>
      <c r="G1039" s="57"/>
      <c r="H1039" s="56"/>
      <c r="I1039" s="56"/>
      <c r="J1039" s="56"/>
      <c r="K1039" s="56"/>
      <c r="L1039" s="56"/>
      <c r="M1039" s="56"/>
      <c r="N1039" s="56"/>
      <c r="O1039" s="56"/>
      <c r="P1039" s="56"/>
      <c r="Q1039" s="51"/>
    </row>
    <row r="1040" spans="1:17" ht="12.75" customHeight="1">
      <c r="A1040" s="56"/>
      <c r="B1040" s="56"/>
      <c r="C1040" s="56"/>
      <c r="D1040" s="56"/>
      <c r="E1040" s="56"/>
      <c r="F1040" s="11"/>
      <c r="G1040" s="57"/>
      <c r="H1040" s="56"/>
      <c r="I1040" s="56"/>
      <c r="J1040" s="56"/>
      <c r="K1040" s="56"/>
      <c r="L1040" s="56"/>
      <c r="M1040" s="56"/>
      <c r="N1040" s="56"/>
      <c r="O1040" s="56"/>
      <c r="P1040" s="56"/>
      <c r="Q1040" s="51"/>
    </row>
    <row r="1041" spans="1:17" ht="12.75" customHeight="1">
      <c r="A1041" s="56"/>
      <c r="B1041" s="56"/>
      <c r="C1041" s="56"/>
      <c r="D1041" s="56"/>
      <c r="E1041" s="56"/>
      <c r="F1041" s="11"/>
      <c r="G1041" s="57"/>
      <c r="H1041" s="56"/>
      <c r="I1041" s="56"/>
      <c r="J1041" s="56"/>
      <c r="K1041" s="56"/>
      <c r="L1041" s="56"/>
      <c r="M1041" s="56"/>
      <c r="N1041" s="56"/>
      <c r="O1041" s="56"/>
      <c r="P1041" s="56"/>
      <c r="Q1041" s="51"/>
    </row>
    <row r="1042" spans="1:17" ht="12.75" customHeight="1">
      <c r="A1042" s="56"/>
      <c r="B1042" s="56"/>
      <c r="C1042" s="56"/>
      <c r="D1042" s="56"/>
      <c r="E1042" s="56"/>
      <c r="F1042" s="11"/>
      <c r="G1042" s="57"/>
      <c r="H1042" s="56"/>
      <c r="I1042" s="56"/>
      <c r="J1042" s="56"/>
      <c r="K1042" s="56"/>
      <c r="L1042" s="56"/>
      <c r="M1042" s="56"/>
      <c r="N1042" s="56"/>
      <c r="O1042" s="56"/>
      <c r="P1042" s="56"/>
      <c r="Q1042" s="51"/>
    </row>
    <row r="1043" spans="1:17" ht="12.75" customHeight="1">
      <c r="A1043" s="56"/>
      <c r="B1043" s="56"/>
      <c r="C1043" s="56"/>
      <c r="D1043" s="56"/>
      <c r="E1043" s="56"/>
      <c r="F1043" s="11"/>
      <c r="G1043" s="57"/>
      <c r="H1043" s="56"/>
      <c r="I1043" s="56"/>
      <c r="J1043" s="56"/>
      <c r="K1043" s="56"/>
      <c r="L1043" s="56"/>
      <c r="M1043" s="56"/>
      <c r="N1043" s="56"/>
      <c r="O1043" s="56"/>
      <c r="P1043" s="56"/>
      <c r="Q1043" s="51"/>
    </row>
    <row r="1044" spans="1:17" ht="12.75" customHeight="1">
      <c r="A1044" s="56"/>
      <c r="B1044" s="56"/>
      <c r="C1044" s="56"/>
      <c r="D1044" s="56"/>
      <c r="E1044" s="56"/>
      <c r="F1044" s="11"/>
      <c r="G1044" s="57"/>
      <c r="H1044" s="56"/>
      <c r="I1044" s="56"/>
      <c r="J1044" s="56"/>
      <c r="K1044" s="56"/>
      <c r="L1044" s="56"/>
      <c r="M1044" s="56"/>
      <c r="N1044" s="56"/>
      <c r="O1044" s="56"/>
      <c r="P1044" s="56"/>
      <c r="Q1044" s="51"/>
    </row>
    <row r="1045" spans="1:17" ht="12.75" customHeight="1">
      <c r="A1045" s="56"/>
      <c r="B1045" s="56"/>
      <c r="C1045" s="56"/>
      <c r="D1045" s="56"/>
      <c r="E1045" s="56"/>
      <c r="F1045" s="11"/>
      <c r="G1045" s="57"/>
      <c r="H1045" s="56"/>
      <c r="I1045" s="56"/>
      <c r="J1045" s="56"/>
      <c r="K1045" s="56"/>
      <c r="L1045" s="56"/>
      <c r="M1045" s="56"/>
      <c r="N1045" s="56"/>
      <c r="O1045" s="56"/>
      <c r="P1045" s="56"/>
      <c r="Q1045" s="51"/>
    </row>
    <row r="1046" spans="1:17" ht="12.75" customHeight="1">
      <c r="A1046" s="56"/>
      <c r="B1046" s="56"/>
      <c r="C1046" s="56"/>
      <c r="D1046" s="56"/>
      <c r="E1046" s="56"/>
      <c r="F1046" s="11"/>
      <c r="G1046" s="57"/>
      <c r="H1046" s="56"/>
      <c r="I1046" s="56"/>
      <c r="J1046" s="56"/>
      <c r="K1046" s="56"/>
      <c r="L1046" s="56"/>
      <c r="M1046" s="56"/>
      <c r="N1046" s="56"/>
      <c r="O1046" s="56"/>
      <c r="P1046" s="56"/>
      <c r="Q1046" s="51"/>
    </row>
    <row r="1047" spans="1:17" ht="12.75" customHeight="1">
      <c r="A1047" s="56"/>
      <c r="B1047" s="56"/>
      <c r="C1047" s="56"/>
      <c r="D1047" s="56"/>
      <c r="E1047" s="56"/>
      <c r="F1047" s="11"/>
      <c r="G1047" s="57"/>
      <c r="H1047" s="56"/>
      <c r="I1047" s="56"/>
      <c r="J1047" s="56"/>
      <c r="K1047" s="56"/>
      <c r="L1047" s="56"/>
      <c r="M1047" s="56"/>
      <c r="N1047" s="56"/>
      <c r="O1047" s="56"/>
      <c r="P1047" s="56"/>
      <c r="Q1047" s="51"/>
    </row>
    <row r="1048" spans="1:17" ht="12.75" customHeight="1">
      <c r="A1048" s="56"/>
      <c r="B1048" s="56"/>
      <c r="C1048" s="56"/>
      <c r="D1048" s="56"/>
      <c r="E1048" s="56"/>
      <c r="F1048" s="11"/>
      <c r="G1048" s="57"/>
      <c r="H1048" s="56"/>
      <c r="I1048" s="56"/>
      <c r="J1048" s="56"/>
      <c r="K1048" s="56"/>
      <c r="L1048" s="56"/>
      <c r="M1048" s="56"/>
      <c r="N1048" s="56"/>
      <c r="O1048" s="56"/>
      <c r="P1048" s="56"/>
      <c r="Q1048" s="51"/>
    </row>
    <row r="1049" spans="1:17" ht="12.75" customHeight="1">
      <c r="A1049" s="56"/>
      <c r="B1049" s="56"/>
      <c r="C1049" s="56"/>
      <c r="D1049" s="56"/>
      <c r="E1049" s="56"/>
      <c r="F1049" s="11"/>
      <c r="G1049" s="57"/>
      <c r="H1049" s="56"/>
      <c r="I1049" s="56"/>
      <c r="J1049" s="56"/>
      <c r="K1049" s="56"/>
      <c r="L1049" s="56"/>
      <c r="M1049" s="56"/>
      <c r="N1049" s="56"/>
      <c r="O1049" s="56"/>
      <c r="P1049" s="56"/>
      <c r="Q1049" s="51"/>
    </row>
    <row r="1050" spans="1:17" ht="12.75" customHeight="1">
      <c r="A1050" s="56"/>
      <c r="B1050" s="56"/>
      <c r="C1050" s="56"/>
      <c r="D1050" s="56"/>
      <c r="E1050" s="56"/>
      <c r="F1050" s="11"/>
      <c r="G1050" s="57"/>
      <c r="H1050" s="56"/>
      <c r="I1050" s="56"/>
      <c r="J1050" s="56"/>
      <c r="K1050" s="56"/>
      <c r="L1050" s="56"/>
      <c r="M1050" s="56"/>
      <c r="N1050" s="56"/>
      <c r="O1050" s="56"/>
      <c r="P1050" s="56"/>
      <c r="Q1050" s="51"/>
    </row>
    <row r="1051" spans="1:17" ht="12.75" customHeight="1">
      <c r="A1051" s="56"/>
      <c r="B1051" s="56"/>
      <c r="C1051" s="56"/>
      <c r="D1051" s="56"/>
      <c r="E1051" s="56"/>
      <c r="F1051" s="11"/>
      <c r="G1051" s="57"/>
      <c r="H1051" s="56"/>
      <c r="I1051" s="56"/>
      <c r="J1051" s="56"/>
      <c r="K1051" s="56"/>
      <c r="L1051" s="56"/>
      <c r="M1051" s="56"/>
      <c r="N1051" s="56"/>
      <c r="O1051" s="56"/>
      <c r="P1051" s="56"/>
      <c r="Q1051" s="51"/>
    </row>
    <row r="1052" spans="1:17" ht="12.75" customHeight="1">
      <c r="A1052" s="56"/>
      <c r="B1052" s="56"/>
      <c r="C1052" s="56"/>
      <c r="D1052" s="56"/>
      <c r="E1052" s="56"/>
      <c r="F1052" s="11"/>
      <c r="G1052" s="57"/>
      <c r="H1052" s="56"/>
      <c r="I1052" s="56"/>
      <c r="J1052" s="56"/>
      <c r="K1052" s="56"/>
      <c r="L1052" s="56"/>
      <c r="M1052" s="56"/>
      <c r="N1052" s="56"/>
      <c r="O1052" s="56"/>
      <c r="P1052" s="56"/>
      <c r="Q1052" s="51"/>
    </row>
    <row r="1053" spans="1:17" ht="12.75" customHeight="1">
      <c r="A1053" s="56"/>
      <c r="B1053" s="56"/>
      <c r="C1053" s="56"/>
      <c r="D1053" s="56"/>
      <c r="E1053" s="56"/>
      <c r="F1053" s="11"/>
      <c r="G1053" s="57"/>
      <c r="H1053" s="56"/>
      <c r="I1053" s="56"/>
      <c r="J1053" s="56"/>
      <c r="K1053" s="56"/>
      <c r="L1053" s="56"/>
      <c r="M1053" s="56"/>
      <c r="N1053" s="56"/>
      <c r="O1053" s="56"/>
      <c r="P1053" s="56"/>
      <c r="Q1053" s="51"/>
    </row>
    <row r="1054" spans="1:17" ht="12.75" customHeight="1">
      <c r="A1054" s="56"/>
      <c r="B1054" s="56"/>
      <c r="C1054" s="56"/>
      <c r="D1054" s="56"/>
      <c r="E1054" s="56"/>
      <c r="F1054" s="11"/>
      <c r="G1054" s="57"/>
      <c r="H1054" s="56"/>
      <c r="I1054" s="56"/>
      <c r="J1054" s="56"/>
      <c r="K1054" s="56"/>
      <c r="L1054" s="56"/>
      <c r="M1054" s="56"/>
      <c r="N1054" s="56"/>
      <c r="O1054" s="56"/>
      <c r="P1054" s="56"/>
      <c r="Q1054" s="51"/>
    </row>
    <row r="1055" spans="1:17" ht="12.75" customHeight="1">
      <c r="A1055" s="56"/>
      <c r="B1055" s="56"/>
      <c r="C1055" s="56"/>
      <c r="D1055" s="56"/>
      <c r="E1055" s="56"/>
      <c r="F1055" s="11"/>
      <c r="G1055" s="57"/>
      <c r="H1055" s="56"/>
      <c r="I1055" s="56"/>
      <c r="J1055" s="56"/>
      <c r="K1055" s="56"/>
      <c r="L1055" s="56"/>
      <c r="M1055" s="56"/>
      <c r="N1055" s="56"/>
      <c r="O1055" s="56"/>
      <c r="P1055" s="56"/>
      <c r="Q1055" s="51"/>
    </row>
    <row r="1056" spans="1:17" ht="12.75" customHeight="1">
      <c r="A1056" s="56"/>
      <c r="B1056" s="56"/>
      <c r="C1056" s="56"/>
      <c r="D1056" s="56"/>
      <c r="E1056" s="56"/>
      <c r="F1056" s="11"/>
      <c r="G1056" s="57"/>
      <c r="H1056" s="56"/>
      <c r="I1056" s="56"/>
      <c r="J1056" s="56"/>
      <c r="K1056" s="56"/>
      <c r="L1056" s="56"/>
      <c r="M1056" s="56"/>
      <c r="N1056" s="56"/>
      <c r="O1056" s="56"/>
      <c r="P1056" s="56"/>
      <c r="Q1056" s="51"/>
    </row>
    <row r="1057" spans="1:17" ht="12.75" customHeight="1">
      <c r="A1057" s="56"/>
      <c r="B1057" s="56"/>
      <c r="C1057" s="56"/>
      <c r="D1057" s="56"/>
      <c r="E1057" s="56"/>
      <c r="F1057" s="11"/>
      <c r="G1057" s="57"/>
      <c r="H1057" s="56"/>
      <c r="I1057" s="56"/>
      <c r="J1057" s="56"/>
      <c r="K1057" s="56"/>
      <c r="L1057" s="56"/>
      <c r="M1057" s="56"/>
      <c r="N1057" s="56"/>
      <c r="O1057" s="56"/>
      <c r="P1057" s="56"/>
      <c r="Q1057" s="51"/>
    </row>
    <row r="1058" spans="1:17" ht="12.75" customHeight="1">
      <c r="A1058" s="56"/>
      <c r="B1058" s="56"/>
      <c r="C1058" s="56"/>
      <c r="D1058" s="56"/>
      <c r="E1058" s="56"/>
      <c r="F1058" s="11"/>
      <c r="G1058" s="57"/>
      <c r="H1058" s="56"/>
      <c r="I1058" s="56"/>
      <c r="J1058" s="56"/>
      <c r="K1058" s="56"/>
      <c r="L1058" s="56"/>
      <c r="M1058" s="56"/>
      <c r="N1058" s="56"/>
      <c r="O1058" s="56"/>
      <c r="P1058" s="56"/>
      <c r="Q1058" s="51"/>
    </row>
    <row r="1059" spans="1:17" ht="12.75" customHeight="1">
      <c r="A1059" s="56"/>
      <c r="B1059" s="56"/>
      <c r="C1059" s="56"/>
      <c r="D1059" s="56"/>
      <c r="E1059" s="56"/>
      <c r="F1059" s="11"/>
      <c r="G1059" s="57"/>
      <c r="H1059" s="56"/>
      <c r="I1059" s="56"/>
      <c r="J1059" s="56"/>
      <c r="K1059" s="56"/>
      <c r="L1059" s="56"/>
      <c r="M1059" s="56"/>
      <c r="N1059" s="56"/>
      <c r="O1059" s="56"/>
      <c r="P1059" s="56"/>
      <c r="Q1059" s="51"/>
    </row>
    <row r="1060" spans="1:17" ht="12.75" customHeight="1">
      <c r="A1060" s="56"/>
      <c r="B1060" s="56"/>
      <c r="C1060" s="56"/>
      <c r="D1060" s="56"/>
      <c r="E1060" s="56"/>
      <c r="F1060" s="11"/>
      <c r="G1060" s="57"/>
      <c r="H1060" s="56"/>
      <c r="I1060" s="56"/>
      <c r="J1060" s="56"/>
      <c r="K1060" s="56"/>
      <c r="L1060" s="56"/>
      <c r="M1060" s="56"/>
      <c r="N1060" s="56"/>
      <c r="O1060" s="56"/>
      <c r="P1060" s="56"/>
      <c r="Q1060" s="51"/>
    </row>
    <row r="1061" spans="1:17" ht="12.75" customHeight="1">
      <c r="A1061" s="56"/>
      <c r="B1061" s="56"/>
      <c r="C1061" s="56"/>
      <c r="D1061" s="56"/>
      <c r="E1061" s="56"/>
      <c r="F1061" s="11"/>
      <c r="G1061" s="57"/>
      <c r="H1061" s="56"/>
      <c r="I1061" s="56"/>
      <c r="J1061" s="56"/>
      <c r="K1061" s="56"/>
      <c r="L1061" s="56"/>
      <c r="M1061" s="56"/>
      <c r="N1061" s="56"/>
      <c r="O1061" s="56"/>
      <c r="P1061" s="56"/>
      <c r="Q1061" s="51"/>
    </row>
    <row r="1062" spans="1:17" ht="12.75" customHeight="1">
      <c r="A1062" s="56"/>
      <c r="B1062" s="56"/>
      <c r="C1062" s="56"/>
      <c r="D1062" s="56"/>
      <c r="E1062" s="56"/>
      <c r="F1062" s="11"/>
      <c r="G1062" s="57"/>
      <c r="H1062" s="56"/>
      <c r="I1062" s="56"/>
      <c r="J1062" s="56"/>
      <c r="K1062" s="56"/>
      <c r="L1062" s="56"/>
      <c r="M1062" s="56"/>
      <c r="N1062" s="56"/>
      <c r="O1062" s="56"/>
      <c r="P1062" s="56"/>
      <c r="Q1062" s="51"/>
    </row>
    <row r="1063" spans="1:17" ht="12.75" customHeight="1">
      <c r="A1063" s="56"/>
      <c r="B1063" s="56"/>
      <c r="C1063" s="56"/>
      <c r="D1063" s="56"/>
      <c r="E1063" s="56"/>
      <c r="F1063" s="11"/>
      <c r="G1063" s="57"/>
      <c r="H1063" s="56"/>
      <c r="I1063" s="56"/>
      <c r="J1063" s="56"/>
      <c r="K1063" s="56"/>
      <c r="L1063" s="56"/>
      <c r="M1063" s="56"/>
      <c r="N1063" s="56"/>
      <c r="O1063" s="56"/>
      <c r="P1063" s="56"/>
      <c r="Q1063" s="51"/>
    </row>
    <row r="1064" spans="1:17" ht="12.75" customHeight="1">
      <c r="A1064" s="56"/>
      <c r="B1064" s="56"/>
      <c r="C1064" s="56"/>
      <c r="D1064" s="56"/>
      <c r="E1064" s="56"/>
      <c r="F1064" s="11"/>
      <c r="G1064" s="57"/>
      <c r="H1064" s="56"/>
      <c r="I1064" s="56"/>
      <c r="J1064" s="56"/>
      <c r="K1064" s="56"/>
      <c r="L1064" s="56"/>
      <c r="M1064" s="56"/>
      <c r="N1064" s="56"/>
      <c r="O1064" s="56"/>
      <c r="P1064" s="56"/>
      <c r="Q1064" s="51"/>
    </row>
    <row r="1065" spans="1:17" ht="12.75" customHeight="1">
      <c r="A1065" s="56"/>
      <c r="B1065" s="56"/>
      <c r="C1065" s="56"/>
      <c r="D1065" s="56"/>
      <c r="E1065" s="56"/>
      <c r="F1065" s="11"/>
      <c r="G1065" s="57"/>
      <c r="H1065" s="56"/>
      <c r="I1065" s="56"/>
      <c r="J1065" s="56"/>
      <c r="K1065" s="56"/>
      <c r="L1065" s="56"/>
      <c r="M1065" s="56"/>
      <c r="N1065" s="56"/>
      <c r="O1065" s="56"/>
      <c r="P1065" s="56"/>
      <c r="Q1065" s="51"/>
    </row>
    <row r="1066" spans="1:17" ht="12.75" customHeight="1">
      <c r="A1066" s="56"/>
      <c r="B1066" s="56"/>
      <c r="C1066" s="56"/>
      <c r="D1066" s="56"/>
      <c r="E1066" s="56"/>
      <c r="F1066" s="11"/>
      <c r="G1066" s="57"/>
      <c r="H1066" s="56"/>
      <c r="I1066" s="56"/>
      <c r="J1066" s="56"/>
      <c r="K1066" s="56"/>
      <c r="L1066" s="56"/>
      <c r="M1066" s="56"/>
      <c r="N1066" s="56"/>
      <c r="O1066" s="56"/>
      <c r="P1066" s="56"/>
      <c r="Q1066" s="51"/>
    </row>
    <row r="1067" spans="1:17" ht="12.75" customHeight="1">
      <c r="A1067" s="56"/>
      <c r="B1067" s="56"/>
      <c r="C1067" s="56"/>
      <c r="D1067" s="56"/>
      <c r="E1067" s="56"/>
      <c r="F1067" s="11"/>
      <c r="G1067" s="57"/>
      <c r="H1067" s="56"/>
      <c r="I1067" s="56"/>
      <c r="J1067" s="56"/>
      <c r="K1067" s="56"/>
      <c r="L1067" s="56"/>
      <c r="M1067" s="56"/>
      <c r="N1067" s="56"/>
      <c r="O1067" s="56"/>
      <c r="P1067" s="56"/>
      <c r="Q1067" s="51"/>
    </row>
    <row r="1068" spans="1:17" ht="12.75" customHeight="1">
      <c r="A1068" s="56"/>
      <c r="B1068" s="56"/>
      <c r="C1068" s="56"/>
      <c r="D1068" s="56"/>
      <c r="E1068" s="56"/>
      <c r="F1068" s="11"/>
      <c r="G1068" s="57"/>
      <c r="H1068" s="56"/>
      <c r="I1068" s="56"/>
      <c r="J1068" s="56"/>
      <c r="K1068" s="56"/>
      <c r="L1068" s="56"/>
      <c r="M1068" s="56"/>
      <c r="N1068" s="56"/>
      <c r="O1068" s="56"/>
      <c r="P1068" s="56"/>
      <c r="Q1068" s="51"/>
    </row>
    <row r="1069" spans="1:17" ht="12.75" customHeight="1">
      <c r="A1069" s="56"/>
      <c r="B1069" s="56"/>
      <c r="C1069" s="56"/>
      <c r="D1069" s="56"/>
      <c r="E1069" s="56"/>
      <c r="F1069" s="11"/>
      <c r="G1069" s="57"/>
      <c r="H1069" s="56"/>
      <c r="I1069" s="56"/>
      <c r="J1069" s="56"/>
      <c r="K1069" s="56"/>
      <c r="L1069" s="56"/>
      <c r="M1069" s="56"/>
      <c r="N1069" s="56"/>
      <c r="O1069" s="56"/>
      <c r="P1069" s="56"/>
      <c r="Q1069" s="51"/>
    </row>
    <row r="1070" spans="1:17" ht="12.75" customHeight="1">
      <c r="A1070" s="56"/>
      <c r="B1070" s="56"/>
      <c r="C1070" s="56"/>
      <c r="D1070" s="56"/>
      <c r="E1070" s="56"/>
      <c r="F1070" s="11"/>
      <c r="G1070" s="57"/>
      <c r="H1070" s="56"/>
      <c r="I1070" s="56"/>
      <c r="J1070" s="56"/>
      <c r="K1070" s="56"/>
      <c r="L1070" s="56"/>
      <c r="M1070" s="56"/>
      <c r="N1070" s="56"/>
      <c r="O1070" s="56"/>
      <c r="P1070" s="56"/>
      <c r="Q1070" s="51"/>
    </row>
    <row r="1071" spans="1:17" ht="12.75" customHeight="1">
      <c r="A1071" s="56"/>
      <c r="B1071" s="56"/>
      <c r="C1071" s="56"/>
      <c r="D1071" s="56"/>
      <c r="E1071" s="56"/>
      <c r="F1071" s="11"/>
      <c r="G1071" s="57"/>
      <c r="H1071" s="56"/>
      <c r="I1071" s="56"/>
      <c r="J1071" s="56"/>
      <c r="K1071" s="56"/>
      <c r="L1071" s="56"/>
      <c r="M1071" s="56"/>
      <c r="N1071" s="56"/>
      <c r="O1071" s="56"/>
      <c r="P1071" s="56"/>
      <c r="Q1071" s="51"/>
    </row>
    <row r="1072" spans="1:17" ht="12.75" customHeight="1">
      <c r="A1072" s="56"/>
      <c r="B1072" s="56"/>
      <c r="C1072" s="56"/>
      <c r="D1072" s="56"/>
      <c r="E1072" s="56"/>
      <c r="F1072" s="11"/>
      <c r="G1072" s="57"/>
      <c r="H1072" s="56"/>
      <c r="I1072" s="56"/>
      <c r="J1072" s="56"/>
      <c r="K1072" s="56"/>
      <c r="L1072" s="56"/>
      <c r="M1072" s="56"/>
      <c r="N1072" s="56"/>
      <c r="O1072" s="56"/>
      <c r="P1072" s="56"/>
      <c r="Q1072" s="51"/>
    </row>
    <row r="1073" spans="1:17" ht="12.75" customHeight="1">
      <c r="A1073" s="56"/>
      <c r="B1073" s="56"/>
      <c r="C1073" s="56"/>
      <c r="D1073" s="56"/>
      <c r="E1073" s="56"/>
      <c r="F1073" s="11"/>
      <c r="G1073" s="57"/>
      <c r="H1073" s="56"/>
      <c r="I1073" s="56"/>
      <c r="J1073" s="56"/>
      <c r="K1073" s="56"/>
      <c r="L1073" s="56"/>
      <c r="M1073" s="56"/>
      <c r="N1073" s="56"/>
      <c r="O1073" s="56"/>
      <c r="P1073" s="56"/>
      <c r="Q1073" s="51"/>
    </row>
    <row r="1074" spans="1:17" ht="12.75" customHeight="1">
      <c r="A1074" s="56"/>
      <c r="B1074" s="56"/>
      <c r="C1074" s="56"/>
      <c r="D1074" s="56"/>
      <c r="E1074" s="56"/>
      <c r="F1074" s="11"/>
      <c r="G1074" s="57"/>
      <c r="H1074" s="56"/>
      <c r="I1074" s="56"/>
      <c r="J1074" s="56"/>
      <c r="K1074" s="56"/>
      <c r="L1074" s="56"/>
      <c r="M1074" s="56"/>
      <c r="N1074" s="56"/>
      <c r="O1074" s="56"/>
      <c r="P1074" s="56"/>
      <c r="Q1074" s="51"/>
    </row>
    <row r="1075" spans="1:17" ht="12.75" customHeight="1">
      <c r="A1075" s="56"/>
      <c r="B1075" s="56"/>
      <c r="C1075" s="56"/>
      <c r="D1075" s="56"/>
      <c r="E1075" s="56"/>
      <c r="F1075" s="11"/>
      <c r="G1075" s="57"/>
      <c r="H1075" s="56"/>
      <c r="I1075" s="56"/>
      <c r="J1075" s="56"/>
      <c r="K1075" s="56"/>
      <c r="L1075" s="56"/>
      <c r="M1075" s="56"/>
      <c r="N1075" s="56"/>
      <c r="O1075" s="56"/>
      <c r="P1075" s="56"/>
      <c r="Q1075" s="51"/>
    </row>
    <row r="1076" spans="1:17" ht="12.75" customHeight="1">
      <c r="A1076" s="56"/>
      <c r="B1076" s="56"/>
      <c r="C1076" s="56"/>
      <c r="D1076" s="56"/>
      <c r="E1076" s="56"/>
      <c r="F1076" s="11"/>
      <c r="G1076" s="57"/>
      <c r="H1076" s="56"/>
      <c r="I1076" s="56"/>
      <c r="J1076" s="56"/>
      <c r="K1076" s="56"/>
      <c r="L1076" s="56"/>
      <c r="M1076" s="56"/>
      <c r="N1076" s="56"/>
      <c r="O1076" s="56"/>
      <c r="P1076" s="56"/>
      <c r="Q1076" s="51"/>
    </row>
    <row r="1077" spans="1:17" ht="12.75" customHeight="1">
      <c r="A1077" s="56"/>
      <c r="B1077" s="56"/>
      <c r="C1077" s="56"/>
      <c r="D1077" s="56"/>
      <c r="E1077" s="56"/>
      <c r="F1077" s="11"/>
      <c r="G1077" s="57"/>
      <c r="H1077" s="56"/>
      <c r="I1077" s="56"/>
      <c r="J1077" s="56"/>
      <c r="K1077" s="56"/>
      <c r="L1077" s="56"/>
      <c r="M1077" s="56"/>
      <c r="N1077" s="56"/>
      <c r="O1077" s="56"/>
      <c r="P1077" s="56"/>
      <c r="Q1077" s="51"/>
    </row>
    <row r="1078" spans="1:17" ht="12.75" customHeight="1">
      <c r="A1078" s="56"/>
      <c r="B1078" s="56"/>
      <c r="C1078" s="56"/>
      <c r="D1078" s="56"/>
      <c r="E1078" s="56"/>
      <c r="F1078" s="11"/>
      <c r="G1078" s="57"/>
      <c r="H1078" s="56"/>
      <c r="I1078" s="56"/>
      <c r="J1078" s="56"/>
      <c r="K1078" s="56"/>
      <c r="L1078" s="56"/>
      <c r="M1078" s="56"/>
      <c r="N1078" s="56"/>
      <c r="O1078" s="56"/>
      <c r="P1078" s="56"/>
      <c r="Q1078" s="51"/>
    </row>
    <row r="1079" spans="1:17" ht="12.75" customHeight="1">
      <c r="A1079" s="56"/>
      <c r="B1079" s="56"/>
      <c r="C1079" s="56"/>
      <c r="D1079" s="56"/>
      <c r="E1079" s="56"/>
      <c r="F1079" s="11"/>
      <c r="G1079" s="57"/>
      <c r="H1079" s="56"/>
      <c r="I1079" s="56"/>
      <c r="J1079" s="56"/>
      <c r="K1079" s="56"/>
      <c r="L1079" s="56"/>
      <c r="M1079" s="56"/>
      <c r="N1079" s="56"/>
      <c r="O1079" s="56"/>
      <c r="P1079" s="56"/>
      <c r="Q1079" s="51"/>
    </row>
    <row r="1080" spans="1:17" ht="12.75" customHeight="1">
      <c r="A1080" s="56"/>
      <c r="B1080" s="56"/>
      <c r="C1080" s="56"/>
      <c r="D1080" s="56"/>
      <c r="E1080" s="56"/>
      <c r="F1080" s="11"/>
      <c r="G1080" s="57"/>
      <c r="H1080" s="56"/>
      <c r="I1080" s="56"/>
      <c r="J1080" s="56"/>
      <c r="K1080" s="56"/>
      <c r="L1080" s="56"/>
      <c r="M1080" s="56"/>
      <c r="N1080" s="56"/>
      <c r="O1080" s="56"/>
      <c r="P1080" s="56"/>
      <c r="Q1080" s="51"/>
    </row>
    <row r="1081" spans="1:17" ht="12.75" customHeight="1">
      <c r="A1081" s="56"/>
      <c r="B1081" s="56"/>
      <c r="C1081" s="56"/>
      <c r="D1081" s="56"/>
      <c r="E1081" s="56"/>
      <c r="F1081" s="11"/>
      <c r="G1081" s="57"/>
      <c r="H1081" s="56"/>
      <c r="I1081" s="56"/>
      <c r="J1081" s="56"/>
      <c r="K1081" s="56"/>
      <c r="L1081" s="56"/>
      <c r="M1081" s="56"/>
      <c r="N1081" s="56"/>
      <c r="O1081" s="56"/>
      <c r="P1081" s="56"/>
      <c r="Q1081" s="51"/>
    </row>
    <row r="1082" spans="1:17" ht="12.75" customHeight="1">
      <c r="A1082" s="56"/>
      <c r="B1082" s="56"/>
      <c r="C1082" s="56"/>
      <c r="D1082" s="56"/>
      <c r="E1082" s="56"/>
      <c r="F1082" s="11"/>
      <c r="G1082" s="57"/>
      <c r="H1082" s="56"/>
      <c r="I1082" s="56"/>
      <c r="J1082" s="56"/>
      <c r="K1082" s="56"/>
      <c r="L1082" s="56"/>
      <c r="M1082" s="56"/>
      <c r="N1082" s="56"/>
      <c r="O1082" s="56"/>
      <c r="P1082" s="56"/>
      <c r="Q1082" s="51"/>
    </row>
    <row r="1083" spans="1:17" ht="12.75" customHeight="1">
      <c r="A1083" s="56"/>
      <c r="B1083" s="56"/>
      <c r="C1083" s="56"/>
      <c r="D1083" s="56"/>
      <c r="E1083" s="56"/>
      <c r="F1083" s="11"/>
      <c r="G1083" s="57"/>
      <c r="H1083" s="56"/>
      <c r="I1083" s="56"/>
      <c r="J1083" s="56"/>
      <c r="K1083" s="56"/>
      <c r="L1083" s="56"/>
      <c r="M1083" s="56"/>
      <c r="N1083" s="56"/>
      <c r="O1083" s="56"/>
      <c r="P1083" s="56"/>
      <c r="Q1083" s="51"/>
    </row>
    <row r="1084" spans="1:17" ht="12.75" customHeight="1">
      <c r="A1084" s="56"/>
      <c r="B1084" s="56"/>
      <c r="C1084" s="56"/>
      <c r="D1084" s="56"/>
      <c r="E1084" s="56"/>
      <c r="F1084" s="11"/>
      <c r="G1084" s="57"/>
      <c r="H1084" s="56"/>
      <c r="I1084" s="56"/>
      <c r="J1084" s="56"/>
      <c r="K1084" s="56"/>
      <c r="L1084" s="56"/>
      <c r="M1084" s="56"/>
      <c r="N1084" s="56"/>
      <c r="O1084" s="56"/>
      <c r="P1084" s="56"/>
      <c r="Q1084" s="51"/>
    </row>
    <row r="1085" spans="1:17" ht="12.75" customHeight="1">
      <c r="A1085" s="56"/>
      <c r="B1085" s="56"/>
      <c r="C1085" s="56"/>
      <c r="D1085" s="56"/>
      <c r="E1085" s="56"/>
      <c r="F1085" s="11"/>
      <c r="G1085" s="57"/>
      <c r="H1085" s="56"/>
      <c r="I1085" s="56"/>
      <c r="J1085" s="56"/>
      <c r="K1085" s="56"/>
      <c r="L1085" s="56"/>
      <c r="M1085" s="56"/>
      <c r="N1085" s="56"/>
      <c r="O1085" s="56"/>
      <c r="P1085" s="56"/>
      <c r="Q1085" s="51"/>
    </row>
    <row r="1086" spans="1:17" ht="12.75" customHeight="1">
      <c r="A1086" s="56"/>
      <c r="B1086" s="56"/>
      <c r="C1086" s="56"/>
      <c r="D1086" s="56"/>
      <c r="E1086" s="56"/>
      <c r="F1086" s="11"/>
      <c r="G1086" s="57"/>
      <c r="H1086" s="56"/>
      <c r="I1086" s="56"/>
      <c r="J1086" s="56"/>
      <c r="K1086" s="56"/>
      <c r="L1086" s="56"/>
      <c r="M1086" s="56"/>
      <c r="N1086" s="56"/>
      <c r="O1086" s="56"/>
      <c r="P1086" s="56"/>
      <c r="Q1086" s="51"/>
    </row>
    <row r="1087" spans="1:17" ht="12.75" customHeight="1">
      <c r="A1087" s="56"/>
      <c r="B1087" s="56"/>
      <c r="C1087" s="56"/>
      <c r="D1087" s="56"/>
      <c r="E1087" s="56"/>
      <c r="F1087" s="11"/>
      <c r="G1087" s="57"/>
      <c r="H1087" s="56"/>
      <c r="I1087" s="56"/>
      <c r="J1087" s="56"/>
      <c r="K1087" s="56"/>
      <c r="L1087" s="56"/>
      <c r="M1087" s="56"/>
      <c r="N1087" s="56"/>
      <c r="O1087" s="56"/>
      <c r="P1087" s="56"/>
      <c r="Q1087" s="51"/>
    </row>
    <row r="1088" spans="1:17" ht="12.75" customHeight="1">
      <c r="A1088" s="56"/>
      <c r="B1088" s="56"/>
      <c r="C1088" s="56"/>
      <c r="D1088" s="56"/>
      <c r="E1088" s="56"/>
      <c r="F1088" s="11"/>
      <c r="G1088" s="57"/>
      <c r="H1088" s="56"/>
      <c r="I1088" s="56"/>
      <c r="J1088" s="56"/>
      <c r="K1088" s="56"/>
      <c r="L1088" s="56"/>
      <c r="M1088" s="56"/>
      <c r="N1088" s="56"/>
      <c r="O1088" s="56"/>
      <c r="P1088" s="56"/>
      <c r="Q1088" s="51"/>
    </row>
    <row r="1089" spans="1:17" ht="12.75" customHeight="1">
      <c r="A1089" s="56"/>
      <c r="B1089" s="56"/>
      <c r="C1089" s="56"/>
      <c r="D1089" s="56"/>
      <c r="E1089" s="56"/>
      <c r="F1089" s="11"/>
      <c r="G1089" s="57"/>
      <c r="H1089" s="56"/>
      <c r="I1089" s="56"/>
      <c r="J1089" s="56"/>
      <c r="K1089" s="56"/>
      <c r="L1089" s="56"/>
      <c r="M1089" s="56"/>
      <c r="N1089" s="56"/>
      <c r="O1089" s="56"/>
      <c r="P1089" s="56"/>
      <c r="Q1089" s="51"/>
    </row>
    <row r="1090" spans="1:17" ht="12.75" customHeight="1">
      <c r="A1090" s="56"/>
      <c r="B1090" s="56"/>
      <c r="C1090" s="56"/>
      <c r="D1090" s="56"/>
      <c r="E1090" s="56"/>
      <c r="F1090" s="11"/>
      <c r="G1090" s="57"/>
      <c r="H1090" s="56"/>
      <c r="I1090" s="56"/>
      <c r="J1090" s="56"/>
      <c r="K1090" s="56"/>
      <c r="L1090" s="56"/>
      <c r="M1090" s="56"/>
      <c r="N1090" s="56"/>
      <c r="O1090" s="56"/>
      <c r="P1090" s="56"/>
      <c r="Q1090" s="51"/>
    </row>
    <row r="1091" spans="1:17" ht="12.75" customHeight="1">
      <c r="A1091" s="56"/>
      <c r="B1091" s="56"/>
      <c r="C1091" s="56"/>
      <c r="D1091" s="56"/>
      <c r="E1091" s="56"/>
      <c r="F1091" s="11"/>
      <c r="G1091" s="57"/>
      <c r="H1091" s="56"/>
      <c r="I1091" s="56"/>
      <c r="J1091" s="56"/>
      <c r="K1091" s="56"/>
      <c r="L1091" s="56"/>
      <c r="M1091" s="56"/>
      <c r="N1091" s="56"/>
      <c r="O1091" s="56"/>
      <c r="P1091" s="56"/>
      <c r="Q1091" s="51"/>
    </row>
    <row r="1092" spans="1:17" ht="12.75" customHeight="1">
      <c r="A1092" s="56"/>
      <c r="B1092" s="56"/>
      <c r="C1092" s="56"/>
      <c r="D1092" s="56"/>
      <c r="E1092" s="56"/>
      <c r="F1092" s="11"/>
      <c r="G1092" s="57"/>
      <c r="H1092" s="56"/>
      <c r="I1092" s="56"/>
      <c r="J1092" s="56"/>
      <c r="K1092" s="56"/>
      <c r="L1092" s="56"/>
      <c r="M1092" s="56"/>
      <c r="N1092" s="56"/>
      <c r="O1092" s="56"/>
      <c r="P1092" s="56"/>
      <c r="Q1092" s="51"/>
    </row>
    <row r="1093" spans="1:17" ht="12.75" customHeight="1">
      <c r="A1093" s="56"/>
      <c r="B1093" s="56"/>
      <c r="C1093" s="56"/>
      <c r="D1093" s="56"/>
      <c r="E1093" s="56"/>
      <c r="F1093" s="11"/>
      <c r="G1093" s="57"/>
      <c r="H1093" s="56"/>
      <c r="I1093" s="56"/>
      <c r="J1093" s="56"/>
      <c r="K1093" s="56"/>
      <c r="L1093" s="56"/>
      <c r="M1093" s="56"/>
      <c r="N1093" s="56"/>
      <c r="O1093" s="56"/>
      <c r="P1093" s="56"/>
      <c r="Q1093" s="51"/>
    </row>
    <row r="1094" spans="1:17" ht="12.75" customHeight="1">
      <c r="A1094" s="56"/>
      <c r="B1094" s="56"/>
      <c r="C1094" s="56"/>
      <c r="D1094" s="56"/>
      <c r="E1094" s="56"/>
      <c r="F1094" s="11"/>
      <c r="G1094" s="57"/>
      <c r="H1094" s="56"/>
      <c r="I1094" s="56"/>
      <c r="J1094" s="56"/>
      <c r="K1094" s="56"/>
      <c r="L1094" s="56"/>
      <c r="M1094" s="56"/>
      <c r="N1094" s="56"/>
      <c r="O1094" s="56"/>
      <c r="P1094" s="56"/>
      <c r="Q1094" s="51"/>
    </row>
    <row r="1095" spans="1:17" ht="12.75" customHeight="1">
      <c r="A1095" s="56"/>
      <c r="B1095" s="56"/>
      <c r="C1095" s="56"/>
      <c r="D1095" s="56"/>
      <c r="E1095" s="56"/>
      <c r="F1095" s="11"/>
      <c r="G1095" s="57"/>
      <c r="H1095" s="56"/>
      <c r="I1095" s="56"/>
      <c r="J1095" s="56"/>
      <c r="K1095" s="56"/>
      <c r="L1095" s="56"/>
      <c r="M1095" s="56"/>
      <c r="N1095" s="56"/>
      <c r="O1095" s="56"/>
      <c r="P1095" s="56"/>
      <c r="Q1095" s="51"/>
    </row>
    <row r="1096" spans="1:17" ht="12.75" customHeight="1">
      <c r="A1096" s="56"/>
      <c r="B1096" s="56"/>
      <c r="C1096" s="56"/>
      <c r="D1096" s="56"/>
      <c r="E1096" s="56"/>
      <c r="F1096" s="11"/>
      <c r="G1096" s="57"/>
      <c r="H1096" s="56"/>
      <c r="I1096" s="56"/>
      <c r="J1096" s="56"/>
      <c r="K1096" s="56"/>
      <c r="L1096" s="56"/>
      <c r="M1096" s="56"/>
      <c r="N1096" s="56"/>
      <c r="O1096" s="56"/>
      <c r="P1096" s="56"/>
      <c r="Q1096" s="51"/>
    </row>
    <row r="1097" spans="1:17" ht="12.75" customHeight="1">
      <c r="A1097" s="56"/>
      <c r="B1097" s="56"/>
      <c r="C1097" s="56"/>
      <c r="D1097" s="56"/>
      <c r="E1097" s="56"/>
      <c r="F1097" s="11"/>
      <c r="G1097" s="57"/>
      <c r="H1097" s="56"/>
      <c r="I1097" s="56"/>
      <c r="J1097" s="56"/>
      <c r="K1097" s="56"/>
      <c r="L1097" s="56"/>
      <c r="M1097" s="56"/>
      <c r="N1097" s="56"/>
      <c r="O1097" s="56"/>
      <c r="P1097" s="56"/>
      <c r="Q1097" s="51"/>
    </row>
    <row r="1098" spans="1:17" ht="12.75" customHeight="1">
      <c r="A1098" s="56"/>
      <c r="B1098" s="56"/>
      <c r="C1098" s="56"/>
      <c r="D1098" s="56"/>
      <c r="E1098" s="56"/>
      <c r="F1098" s="11"/>
      <c r="G1098" s="57"/>
      <c r="H1098" s="56"/>
      <c r="I1098" s="56"/>
      <c r="J1098" s="56"/>
      <c r="K1098" s="56"/>
      <c r="L1098" s="56"/>
      <c r="M1098" s="56"/>
      <c r="N1098" s="56"/>
      <c r="O1098" s="56"/>
      <c r="P1098" s="56"/>
      <c r="Q1098" s="51"/>
    </row>
    <row r="1099" spans="1:17" ht="12.75" customHeight="1">
      <c r="A1099" s="56"/>
      <c r="B1099" s="56"/>
      <c r="C1099" s="56"/>
      <c r="D1099" s="56"/>
      <c r="E1099" s="56"/>
      <c r="F1099" s="11"/>
      <c r="G1099" s="57"/>
      <c r="H1099" s="56"/>
      <c r="I1099" s="56"/>
      <c r="J1099" s="56"/>
      <c r="K1099" s="56"/>
      <c r="L1099" s="56"/>
      <c r="M1099" s="56"/>
      <c r="N1099" s="56"/>
      <c r="O1099" s="56"/>
      <c r="P1099" s="56"/>
      <c r="Q1099" s="51"/>
    </row>
    <row r="1100" spans="1:17" ht="12.75" customHeight="1">
      <c r="A1100" s="56"/>
      <c r="B1100" s="56"/>
      <c r="C1100" s="56"/>
      <c r="D1100" s="56"/>
      <c r="E1100" s="56"/>
      <c r="F1100" s="11"/>
      <c r="G1100" s="57"/>
      <c r="H1100" s="56"/>
      <c r="I1100" s="56"/>
      <c r="J1100" s="56"/>
      <c r="K1100" s="56"/>
      <c r="L1100" s="56"/>
      <c r="M1100" s="56"/>
      <c r="N1100" s="56"/>
      <c r="O1100" s="56"/>
      <c r="P1100" s="56"/>
      <c r="Q1100" s="51"/>
    </row>
    <row r="1101" spans="1:17" ht="12.75" customHeight="1">
      <c r="A1101" s="56"/>
      <c r="B1101" s="56"/>
      <c r="C1101" s="56"/>
      <c r="D1101" s="56"/>
      <c r="E1101" s="56"/>
      <c r="F1101" s="11"/>
      <c r="G1101" s="57"/>
      <c r="H1101" s="56"/>
      <c r="I1101" s="56"/>
      <c r="J1101" s="56"/>
      <c r="K1101" s="56"/>
      <c r="L1101" s="56"/>
      <c r="M1101" s="56"/>
      <c r="N1101" s="56"/>
      <c r="O1101" s="56"/>
      <c r="P1101" s="56"/>
      <c r="Q1101" s="51"/>
    </row>
    <row r="1102" spans="1:17" ht="12.75" customHeight="1">
      <c r="A1102" s="56"/>
      <c r="B1102" s="56"/>
      <c r="C1102" s="56"/>
      <c r="D1102" s="56"/>
      <c r="E1102" s="56"/>
      <c r="F1102" s="11"/>
      <c r="G1102" s="57"/>
      <c r="H1102" s="56"/>
      <c r="I1102" s="56"/>
      <c r="J1102" s="56"/>
      <c r="K1102" s="56"/>
      <c r="L1102" s="56"/>
      <c r="M1102" s="56"/>
      <c r="N1102" s="56"/>
      <c r="O1102" s="56"/>
      <c r="P1102" s="56"/>
      <c r="Q1102" s="51"/>
    </row>
    <row r="1103" spans="1:17" ht="12.75" customHeight="1">
      <c r="A1103" s="56"/>
      <c r="B1103" s="56"/>
      <c r="C1103" s="56"/>
      <c r="D1103" s="56"/>
      <c r="E1103" s="56"/>
      <c r="F1103" s="11"/>
      <c r="G1103" s="57"/>
      <c r="H1103" s="56"/>
      <c r="I1103" s="56"/>
      <c r="J1103" s="56"/>
      <c r="K1103" s="56"/>
      <c r="L1103" s="56"/>
      <c r="M1103" s="56"/>
      <c r="N1103" s="56"/>
      <c r="O1103" s="56"/>
      <c r="P1103" s="56"/>
      <c r="Q1103" s="51"/>
    </row>
    <row r="1104" spans="1:17" ht="12.75" customHeight="1">
      <c r="A1104" s="56"/>
      <c r="B1104" s="56"/>
      <c r="C1104" s="56"/>
      <c r="D1104" s="56"/>
      <c r="E1104" s="56"/>
      <c r="F1104" s="11"/>
      <c r="G1104" s="57"/>
      <c r="H1104" s="56"/>
      <c r="I1104" s="56"/>
      <c r="J1104" s="56"/>
      <c r="K1104" s="56"/>
      <c r="L1104" s="56"/>
      <c r="M1104" s="56"/>
      <c r="N1104" s="56"/>
      <c r="O1104" s="56"/>
      <c r="P1104" s="56"/>
      <c r="Q1104" s="51"/>
    </row>
    <row r="1105" spans="1:17" ht="12.75" customHeight="1">
      <c r="A1105" s="56"/>
      <c r="B1105" s="56"/>
      <c r="C1105" s="56"/>
      <c r="D1105" s="56"/>
      <c r="E1105" s="56"/>
      <c r="F1105" s="11"/>
      <c r="G1105" s="57"/>
      <c r="H1105" s="56"/>
      <c r="I1105" s="56"/>
      <c r="J1105" s="56"/>
      <c r="K1105" s="56"/>
      <c r="L1105" s="56"/>
      <c r="M1105" s="56"/>
      <c r="N1105" s="56"/>
      <c r="O1105" s="56"/>
      <c r="P1105" s="56"/>
      <c r="Q1105" s="51"/>
    </row>
    <row r="1106" spans="1:17" ht="12.75" customHeight="1">
      <c r="A1106" s="56"/>
      <c r="B1106" s="56"/>
      <c r="C1106" s="56"/>
      <c r="D1106" s="56"/>
      <c r="E1106" s="56"/>
      <c r="F1106" s="11"/>
      <c r="G1106" s="57"/>
      <c r="H1106" s="56"/>
      <c r="I1106" s="56"/>
      <c r="J1106" s="56"/>
      <c r="K1106" s="56"/>
      <c r="L1106" s="56"/>
      <c r="M1106" s="56"/>
      <c r="N1106" s="56"/>
      <c r="O1106" s="56"/>
      <c r="P1106" s="56"/>
      <c r="Q1106" s="51"/>
    </row>
    <row r="1107" spans="1:17" ht="12.75" customHeight="1">
      <c r="A1107" s="56"/>
      <c r="B1107" s="56"/>
      <c r="C1107" s="56"/>
      <c r="D1107" s="56"/>
      <c r="E1107" s="56"/>
      <c r="F1107" s="11"/>
      <c r="G1107" s="57"/>
      <c r="H1107" s="56"/>
      <c r="I1107" s="56"/>
      <c r="J1107" s="56"/>
      <c r="K1107" s="56"/>
      <c r="L1107" s="56"/>
      <c r="M1107" s="56"/>
      <c r="N1107" s="56"/>
      <c r="O1107" s="56"/>
      <c r="P1107" s="56"/>
      <c r="Q1107" s="51"/>
    </row>
    <row r="1108" spans="1:17" ht="12.75" customHeight="1">
      <c r="A1108" s="56"/>
      <c r="B1108" s="56"/>
      <c r="C1108" s="56"/>
      <c r="D1108" s="56"/>
      <c r="E1108" s="56"/>
      <c r="F1108" s="11"/>
      <c r="G1108" s="57"/>
      <c r="H1108" s="56"/>
      <c r="I1108" s="56"/>
      <c r="J1108" s="56"/>
      <c r="K1108" s="56"/>
      <c r="L1108" s="56"/>
      <c r="M1108" s="56"/>
      <c r="N1108" s="56"/>
      <c r="O1108" s="56"/>
      <c r="P1108" s="56"/>
      <c r="Q1108" s="51"/>
    </row>
    <row r="1109" spans="1:17" ht="12.75" customHeight="1">
      <c r="A1109" s="56"/>
      <c r="B1109" s="56"/>
      <c r="C1109" s="56"/>
      <c r="D1109" s="56"/>
      <c r="E1109" s="56"/>
      <c r="F1109" s="11"/>
      <c r="G1109" s="57"/>
      <c r="H1109" s="56"/>
      <c r="I1109" s="56"/>
      <c r="J1109" s="56"/>
      <c r="K1109" s="56"/>
      <c r="L1109" s="56"/>
      <c r="M1109" s="56"/>
      <c r="N1109" s="56"/>
      <c r="O1109" s="56"/>
      <c r="P1109" s="56"/>
      <c r="Q1109" s="51"/>
    </row>
    <row r="1110" spans="1:17" ht="12.75" customHeight="1">
      <c r="A1110" s="56"/>
      <c r="B1110" s="56"/>
      <c r="C1110" s="56"/>
      <c r="D1110" s="56"/>
      <c r="E1110" s="56"/>
      <c r="F1110" s="11"/>
      <c r="G1110" s="57"/>
      <c r="H1110" s="56"/>
      <c r="I1110" s="56"/>
      <c r="J1110" s="56"/>
      <c r="K1110" s="56"/>
      <c r="L1110" s="56"/>
      <c r="M1110" s="56"/>
      <c r="N1110" s="56"/>
      <c r="O1110" s="56"/>
      <c r="P1110" s="56"/>
      <c r="Q1110" s="51"/>
    </row>
    <row r="1111" spans="1:17" ht="12.75" customHeight="1">
      <c r="A1111" s="56"/>
      <c r="B1111" s="56"/>
      <c r="C1111" s="56"/>
      <c r="D1111" s="56"/>
      <c r="E1111" s="56"/>
      <c r="F1111" s="11"/>
      <c r="G1111" s="57"/>
      <c r="H1111" s="56"/>
      <c r="I1111" s="56"/>
      <c r="J1111" s="56"/>
      <c r="K1111" s="56"/>
      <c r="L1111" s="56"/>
      <c r="M1111" s="56"/>
      <c r="N1111" s="56"/>
      <c r="O1111" s="56"/>
      <c r="P1111" s="56"/>
      <c r="Q1111" s="51"/>
    </row>
    <row r="1112" spans="1:17" ht="12.75" customHeight="1">
      <c r="A1112" s="56"/>
      <c r="B1112" s="56"/>
      <c r="C1112" s="56"/>
      <c r="D1112" s="56"/>
      <c r="E1112" s="56"/>
      <c r="F1112" s="11"/>
      <c r="G1112" s="57"/>
      <c r="H1112" s="56"/>
      <c r="I1112" s="56"/>
      <c r="J1112" s="56"/>
      <c r="K1112" s="56"/>
      <c r="L1112" s="56"/>
      <c r="M1112" s="56"/>
      <c r="N1112" s="56"/>
      <c r="O1112" s="56"/>
      <c r="P1112" s="56"/>
      <c r="Q1112" s="51"/>
    </row>
    <row r="1113" spans="1:17" ht="12.75" customHeight="1">
      <c r="A1113" s="56"/>
      <c r="B1113" s="56"/>
      <c r="C1113" s="56"/>
      <c r="D1113" s="56"/>
      <c r="E1113" s="56"/>
      <c r="F1113" s="11"/>
      <c r="G1113" s="57"/>
      <c r="H1113" s="56"/>
      <c r="I1113" s="56"/>
      <c r="J1113" s="56"/>
      <c r="K1113" s="56"/>
      <c r="L1113" s="56"/>
      <c r="M1113" s="56"/>
      <c r="N1113" s="56"/>
      <c r="O1113" s="56"/>
      <c r="P1113" s="56"/>
      <c r="Q1113" s="51"/>
    </row>
    <row r="1114" spans="1:17" ht="12.75" customHeight="1">
      <c r="A1114" s="56"/>
      <c r="B1114" s="56"/>
      <c r="C1114" s="56"/>
      <c r="D1114" s="56"/>
      <c r="E1114" s="56"/>
      <c r="F1114" s="11"/>
      <c r="G1114" s="57"/>
      <c r="H1114" s="56"/>
      <c r="I1114" s="56"/>
      <c r="J1114" s="56"/>
      <c r="K1114" s="56"/>
      <c r="L1114" s="56"/>
      <c r="M1114" s="56"/>
      <c r="N1114" s="56"/>
      <c r="O1114" s="56"/>
      <c r="P1114" s="56"/>
      <c r="Q1114" s="51"/>
    </row>
    <row r="1115" spans="1:17" ht="12.75" customHeight="1">
      <c r="A1115" s="56"/>
      <c r="B1115" s="56"/>
      <c r="C1115" s="56"/>
      <c r="D1115" s="56"/>
      <c r="E1115" s="56"/>
      <c r="F1115" s="11"/>
      <c r="G1115" s="57"/>
      <c r="H1115" s="56"/>
      <c r="I1115" s="56"/>
      <c r="J1115" s="56"/>
      <c r="K1115" s="56"/>
      <c r="L1115" s="56"/>
      <c r="M1115" s="56"/>
      <c r="N1115" s="56"/>
      <c r="O1115" s="56"/>
      <c r="P1115" s="56"/>
      <c r="Q1115" s="51"/>
    </row>
    <row r="1116" spans="1:17" ht="12.75" customHeight="1">
      <c r="A1116" s="56"/>
      <c r="B1116" s="56"/>
      <c r="C1116" s="56"/>
      <c r="D1116" s="56"/>
      <c r="E1116" s="56"/>
      <c r="F1116" s="11"/>
      <c r="G1116" s="57"/>
      <c r="H1116" s="56"/>
      <c r="I1116" s="56"/>
      <c r="J1116" s="56"/>
      <c r="K1116" s="56"/>
      <c r="L1116" s="56"/>
      <c r="M1116" s="56"/>
      <c r="N1116" s="56"/>
      <c r="O1116" s="56"/>
      <c r="P1116" s="56"/>
      <c r="Q1116" s="51"/>
    </row>
    <row r="1117" spans="1:17" ht="12.75" customHeight="1">
      <c r="A1117" s="56"/>
      <c r="B1117" s="56"/>
      <c r="C1117" s="56"/>
      <c r="D1117" s="56"/>
      <c r="E1117" s="56"/>
      <c r="F1117" s="11"/>
      <c r="G1117" s="57"/>
      <c r="H1117" s="56"/>
      <c r="I1117" s="56"/>
      <c r="J1117" s="56"/>
      <c r="K1117" s="56"/>
      <c r="L1117" s="56"/>
      <c r="M1117" s="56"/>
      <c r="N1117" s="56"/>
      <c r="O1117" s="56"/>
      <c r="P1117" s="56"/>
      <c r="Q1117" s="51"/>
    </row>
    <row r="1118" spans="1:17" ht="12.75" customHeight="1">
      <c r="A1118" s="56"/>
      <c r="B1118" s="56"/>
      <c r="C1118" s="56"/>
      <c r="D1118" s="56"/>
      <c r="E1118" s="56"/>
      <c r="F1118" s="11"/>
      <c r="G1118" s="57"/>
      <c r="H1118" s="56"/>
      <c r="I1118" s="56"/>
      <c r="J1118" s="56"/>
      <c r="K1118" s="56"/>
      <c r="L1118" s="56"/>
      <c r="M1118" s="56"/>
      <c r="N1118" s="56"/>
      <c r="O1118" s="56"/>
      <c r="P1118" s="56"/>
      <c r="Q1118" s="51"/>
    </row>
    <row r="1119" spans="1:17" ht="12.75" customHeight="1">
      <c r="A1119" s="56"/>
      <c r="B1119" s="56"/>
      <c r="C1119" s="56"/>
      <c r="D1119" s="56"/>
      <c r="E1119" s="56"/>
      <c r="F1119" s="11"/>
      <c r="G1119" s="57"/>
      <c r="H1119" s="56"/>
      <c r="I1119" s="56"/>
      <c r="J1119" s="56"/>
      <c r="K1119" s="56"/>
      <c r="L1119" s="56"/>
      <c r="M1119" s="56"/>
      <c r="N1119" s="56"/>
      <c r="O1119" s="56"/>
      <c r="P1119" s="56"/>
      <c r="Q1119" s="51"/>
    </row>
    <row r="1120" spans="1:17" ht="12.75" customHeight="1">
      <c r="A1120" s="56"/>
      <c r="B1120" s="56"/>
      <c r="C1120" s="56"/>
      <c r="D1120" s="56"/>
      <c r="E1120" s="56"/>
      <c r="F1120" s="11"/>
      <c r="G1120" s="57"/>
      <c r="H1120" s="56"/>
      <c r="I1120" s="56"/>
      <c r="J1120" s="56"/>
      <c r="K1120" s="56"/>
      <c r="L1120" s="56"/>
      <c r="M1120" s="56"/>
      <c r="N1120" s="56"/>
      <c r="O1120" s="56"/>
      <c r="P1120" s="56"/>
      <c r="Q1120" s="51"/>
    </row>
    <row r="1121" spans="1:17" ht="12.75" customHeight="1">
      <c r="A1121" s="56"/>
      <c r="B1121" s="56"/>
      <c r="C1121" s="56"/>
      <c r="D1121" s="56"/>
      <c r="E1121" s="56"/>
      <c r="F1121" s="11"/>
      <c r="G1121" s="57"/>
      <c r="H1121" s="56"/>
      <c r="I1121" s="56"/>
      <c r="J1121" s="56"/>
      <c r="K1121" s="56"/>
      <c r="L1121" s="56"/>
      <c r="M1121" s="56"/>
      <c r="N1121" s="56"/>
      <c r="O1121" s="56"/>
      <c r="P1121" s="56"/>
      <c r="Q1121" s="51"/>
    </row>
    <row r="1122" spans="1:17" ht="12.75" customHeight="1">
      <c r="A1122" s="56"/>
      <c r="B1122" s="56"/>
      <c r="C1122" s="56"/>
      <c r="D1122" s="56"/>
      <c r="E1122" s="56"/>
      <c r="F1122" s="11"/>
      <c r="G1122" s="57"/>
      <c r="H1122" s="56"/>
      <c r="I1122" s="56"/>
      <c r="J1122" s="56"/>
      <c r="K1122" s="56"/>
      <c r="L1122" s="56"/>
      <c r="M1122" s="56"/>
      <c r="N1122" s="56"/>
      <c r="O1122" s="56"/>
      <c r="P1122" s="56"/>
      <c r="Q1122" s="51"/>
    </row>
    <row r="1123" spans="1:17" ht="12.75" customHeight="1">
      <c r="A1123" s="56"/>
      <c r="B1123" s="56"/>
      <c r="C1123" s="56"/>
      <c r="D1123" s="56"/>
      <c r="E1123" s="56"/>
      <c r="F1123" s="11"/>
      <c r="G1123" s="57"/>
      <c r="H1123" s="56"/>
      <c r="I1123" s="56"/>
      <c r="J1123" s="56"/>
      <c r="K1123" s="56"/>
      <c r="L1123" s="56"/>
      <c r="M1123" s="56"/>
      <c r="N1123" s="56"/>
      <c r="O1123" s="56"/>
      <c r="P1123" s="56"/>
      <c r="Q1123" s="51"/>
    </row>
    <row r="1124" spans="1:17" ht="12.75" customHeight="1">
      <c r="A1124" s="56"/>
      <c r="B1124" s="56"/>
      <c r="C1124" s="56"/>
      <c r="D1124" s="56"/>
      <c r="E1124" s="56"/>
      <c r="F1124" s="11"/>
      <c r="G1124" s="57"/>
      <c r="H1124" s="56"/>
      <c r="I1124" s="56"/>
      <c r="J1124" s="56"/>
      <c r="K1124" s="56"/>
      <c r="L1124" s="56"/>
      <c r="M1124" s="56"/>
      <c r="N1124" s="56"/>
      <c r="O1124" s="56"/>
      <c r="P1124" s="56"/>
      <c r="Q1124" s="51"/>
    </row>
    <row r="1125" spans="1:17" ht="12.75" customHeight="1">
      <c r="A1125" s="56"/>
      <c r="B1125" s="56"/>
      <c r="C1125" s="56"/>
      <c r="D1125" s="56"/>
      <c r="E1125" s="56"/>
      <c r="F1125" s="11"/>
      <c r="G1125" s="57"/>
      <c r="H1125" s="56"/>
      <c r="I1125" s="56"/>
      <c r="J1125" s="56"/>
      <c r="K1125" s="56"/>
      <c r="L1125" s="56"/>
      <c r="M1125" s="56"/>
      <c r="N1125" s="56"/>
      <c r="O1125" s="56"/>
      <c r="P1125" s="56"/>
      <c r="Q1125" s="51"/>
    </row>
    <row r="1126" spans="1:17" ht="12.75" customHeight="1">
      <c r="A1126" s="56"/>
      <c r="B1126" s="56"/>
      <c r="C1126" s="56"/>
      <c r="D1126" s="56"/>
      <c r="E1126" s="56"/>
      <c r="F1126" s="11"/>
      <c r="G1126" s="57"/>
      <c r="H1126" s="56"/>
      <c r="I1126" s="56"/>
      <c r="J1126" s="56"/>
      <c r="K1126" s="56"/>
      <c r="L1126" s="56"/>
      <c r="M1126" s="56"/>
      <c r="N1126" s="56"/>
      <c r="O1126" s="56"/>
      <c r="P1126" s="56"/>
      <c r="Q1126" s="51"/>
    </row>
    <row r="1127" spans="1:17" ht="12.75" customHeight="1">
      <c r="A1127" s="56"/>
      <c r="B1127" s="56"/>
      <c r="C1127" s="56"/>
      <c r="D1127" s="56"/>
      <c r="E1127" s="56"/>
      <c r="F1127" s="11"/>
      <c r="G1127" s="57"/>
      <c r="H1127" s="56"/>
      <c r="I1127" s="56"/>
      <c r="J1127" s="56"/>
      <c r="K1127" s="56"/>
      <c r="L1127" s="56"/>
      <c r="M1127" s="56"/>
      <c r="N1127" s="56"/>
      <c r="O1127" s="56"/>
      <c r="P1127" s="56"/>
      <c r="Q1127" s="51"/>
    </row>
    <row r="1128" spans="1:17" ht="12.75" customHeight="1">
      <c r="A1128" s="56"/>
      <c r="B1128" s="56"/>
      <c r="C1128" s="56"/>
      <c r="D1128" s="56"/>
      <c r="E1128" s="56"/>
      <c r="F1128" s="11"/>
      <c r="G1128" s="57"/>
      <c r="H1128" s="56"/>
      <c r="I1128" s="56"/>
      <c r="J1128" s="56"/>
      <c r="K1128" s="56"/>
      <c r="L1128" s="56"/>
      <c r="M1128" s="56"/>
      <c r="N1128" s="56"/>
      <c r="O1128" s="56"/>
      <c r="P1128" s="56"/>
      <c r="Q1128" s="51"/>
    </row>
    <row r="1129" spans="1:17" ht="12.75" customHeight="1">
      <c r="A1129" s="56"/>
      <c r="B1129" s="56"/>
      <c r="C1129" s="56"/>
      <c r="D1129" s="56"/>
      <c r="E1129" s="56"/>
      <c r="F1129" s="11"/>
      <c r="G1129" s="57"/>
      <c r="H1129" s="56"/>
      <c r="I1129" s="56"/>
      <c r="J1129" s="56"/>
      <c r="K1129" s="56"/>
      <c r="L1129" s="56"/>
      <c r="M1129" s="56"/>
      <c r="N1129" s="56"/>
      <c r="O1129" s="56"/>
      <c r="P1129" s="56"/>
      <c r="Q1129" s="51"/>
    </row>
    <row r="1130" spans="1:17" ht="12.75" customHeight="1">
      <c r="A1130" s="56"/>
      <c r="B1130" s="56"/>
      <c r="C1130" s="56"/>
      <c r="D1130" s="56"/>
      <c r="E1130" s="56"/>
      <c r="F1130" s="11"/>
      <c r="G1130" s="57"/>
      <c r="H1130" s="56"/>
      <c r="I1130" s="56"/>
      <c r="J1130" s="56"/>
      <c r="K1130" s="56"/>
      <c r="L1130" s="56"/>
      <c r="M1130" s="56"/>
      <c r="N1130" s="56"/>
      <c r="O1130" s="56"/>
      <c r="P1130" s="56"/>
      <c r="Q1130" s="51"/>
    </row>
    <row r="1131" spans="1:17" ht="12.75" customHeight="1">
      <c r="A1131" s="56"/>
      <c r="B1131" s="56"/>
      <c r="C1131" s="56"/>
      <c r="D1131" s="56"/>
      <c r="E1131" s="56"/>
      <c r="F1131" s="11"/>
      <c r="G1131" s="57"/>
      <c r="H1131" s="56"/>
      <c r="I1131" s="56"/>
      <c r="J1131" s="56"/>
      <c r="K1131" s="56"/>
      <c r="L1131" s="56"/>
      <c r="M1131" s="56"/>
      <c r="N1131" s="56"/>
      <c r="O1131" s="56"/>
      <c r="P1131" s="56"/>
      <c r="Q1131" s="51"/>
    </row>
    <row r="1132" spans="1:17" ht="12.75" customHeight="1">
      <c r="A1132" s="56"/>
      <c r="B1132" s="56"/>
      <c r="C1132" s="56"/>
      <c r="D1132" s="56"/>
      <c r="E1132" s="56"/>
      <c r="F1132" s="11"/>
      <c r="G1132" s="57"/>
      <c r="H1132" s="56"/>
      <c r="I1132" s="56"/>
      <c r="J1132" s="56"/>
      <c r="K1132" s="56"/>
      <c r="L1132" s="56"/>
      <c r="M1132" s="56"/>
      <c r="N1132" s="56"/>
      <c r="O1132" s="56"/>
      <c r="P1132" s="56"/>
      <c r="Q1132" s="51"/>
    </row>
    <row r="1133" spans="1:17" ht="12.75" customHeight="1">
      <c r="A1133" s="56"/>
      <c r="B1133" s="56"/>
      <c r="C1133" s="56"/>
      <c r="D1133" s="56"/>
      <c r="E1133" s="56"/>
      <c r="F1133" s="11"/>
      <c r="G1133" s="57"/>
      <c r="H1133" s="56"/>
      <c r="I1133" s="56"/>
      <c r="J1133" s="56"/>
      <c r="K1133" s="56"/>
      <c r="L1133" s="56"/>
      <c r="M1133" s="56"/>
      <c r="N1133" s="56"/>
      <c r="O1133" s="56"/>
      <c r="P1133" s="56"/>
      <c r="Q1133" s="51"/>
    </row>
    <row r="1134" spans="1:17" ht="12.75" customHeight="1">
      <c r="A1134" s="56"/>
      <c r="B1134" s="56"/>
      <c r="C1134" s="56"/>
      <c r="D1134" s="56"/>
      <c r="E1134" s="56"/>
      <c r="F1134" s="11"/>
      <c r="G1134" s="57"/>
      <c r="H1134" s="56"/>
      <c r="I1134" s="56"/>
      <c r="J1134" s="56"/>
      <c r="K1134" s="56"/>
      <c r="L1134" s="56"/>
      <c r="M1134" s="56"/>
      <c r="N1134" s="56"/>
      <c r="O1134" s="56"/>
      <c r="P1134" s="56"/>
      <c r="Q1134" s="51"/>
    </row>
    <row r="1135" spans="1:17" ht="12.75" customHeight="1">
      <c r="A1135" s="56"/>
      <c r="B1135" s="56"/>
      <c r="C1135" s="56"/>
      <c r="D1135" s="56"/>
      <c r="E1135" s="56"/>
      <c r="F1135" s="11"/>
      <c r="G1135" s="57"/>
      <c r="H1135" s="56"/>
      <c r="I1135" s="56"/>
      <c r="J1135" s="56"/>
      <c r="K1135" s="56"/>
      <c r="L1135" s="56"/>
      <c r="M1135" s="56"/>
      <c r="N1135" s="56"/>
      <c r="O1135" s="56"/>
      <c r="P1135" s="56"/>
      <c r="Q1135" s="51"/>
    </row>
    <row r="1136" spans="1:17" ht="12.75" customHeight="1">
      <c r="A1136" s="56"/>
      <c r="B1136" s="56"/>
      <c r="C1136" s="56"/>
      <c r="D1136" s="56"/>
      <c r="E1136" s="56"/>
      <c r="F1136" s="11"/>
      <c r="G1136" s="57"/>
      <c r="H1136" s="56"/>
      <c r="I1136" s="56"/>
      <c r="J1136" s="56"/>
      <c r="K1136" s="56"/>
      <c r="L1136" s="56"/>
      <c r="M1136" s="56"/>
      <c r="N1136" s="56"/>
      <c r="O1136" s="56"/>
      <c r="P1136" s="56"/>
      <c r="Q1136" s="51"/>
    </row>
    <row r="1137" spans="1:17" ht="12.75" customHeight="1">
      <c r="A1137" s="56"/>
      <c r="B1137" s="56"/>
      <c r="C1137" s="56"/>
      <c r="D1137" s="56"/>
      <c r="E1137" s="56"/>
      <c r="F1137" s="11"/>
      <c r="G1137" s="57"/>
      <c r="H1137" s="56"/>
      <c r="I1137" s="56"/>
      <c r="J1137" s="56"/>
      <c r="K1137" s="56"/>
      <c r="L1137" s="56"/>
      <c r="M1137" s="56"/>
      <c r="N1137" s="56"/>
      <c r="O1137" s="56"/>
      <c r="P1137" s="56"/>
      <c r="Q1137" s="51"/>
    </row>
    <row r="1138" spans="1:17" ht="12.75" customHeight="1">
      <c r="A1138" s="56"/>
      <c r="B1138" s="56"/>
      <c r="C1138" s="56"/>
      <c r="D1138" s="56"/>
      <c r="E1138" s="56"/>
      <c r="F1138" s="11"/>
      <c r="G1138" s="57"/>
      <c r="H1138" s="56"/>
      <c r="I1138" s="56"/>
      <c r="J1138" s="56"/>
      <c r="K1138" s="56"/>
      <c r="L1138" s="56"/>
      <c r="M1138" s="56"/>
      <c r="N1138" s="56"/>
      <c r="O1138" s="56"/>
      <c r="P1138" s="56"/>
      <c r="Q1138" s="51"/>
    </row>
    <row r="1139" spans="1:17" ht="12.75" customHeight="1">
      <c r="A1139" s="56"/>
      <c r="B1139" s="56"/>
      <c r="C1139" s="56"/>
      <c r="D1139" s="56"/>
      <c r="E1139" s="56"/>
      <c r="F1139" s="11"/>
      <c r="G1139" s="57"/>
      <c r="H1139" s="56"/>
      <c r="I1139" s="56"/>
      <c r="J1139" s="56"/>
      <c r="K1139" s="56"/>
      <c r="L1139" s="56"/>
      <c r="M1139" s="56"/>
      <c r="N1139" s="56"/>
      <c r="O1139" s="56"/>
      <c r="P1139" s="56"/>
      <c r="Q1139" s="51"/>
    </row>
    <row r="1140" spans="1:17" ht="12.75" customHeight="1">
      <c r="A1140" s="56"/>
      <c r="B1140" s="56"/>
      <c r="C1140" s="56"/>
      <c r="D1140" s="56"/>
      <c r="E1140" s="56"/>
      <c r="F1140" s="11"/>
      <c r="G1140" s="57"/>
      <c r="H1140" s="56"/>
      <c r="I1140" s="56"/>
      <c r="J1140" s="56"/>
      <c r="K1140" s="56"/>
      <c r="L1140" s="56"/>
      <c r="M1140" s="56"/>
      <c r="N1140" s="56"/>
      <c r="O1140" s="56"/>
      <c r="P1140" s="56"/>
      <c r="Q1140" s="51"/>
    </row>
    <row r="1141" spans="1:17" ht="12.75" customHeight="1">
      <c r="A1141" s="56"/>
      <c r="B1141" s="56"/>
      <c r="C1141" s="56"/>
      <c r="D1141" s="56"/>
      <c r="E1141" s="56"/>
      <c r="F1141" s="11"/>
      <c r="G1141" s="57"/>
      <c r="H1141" s="56"/>
      <c r="I1141" s="56"/>
      <c r="J1141" s="56"/>
      <c r="K1141" s="56"/>
      <c r="L1141" s="56"/>
      <c r="M1141" s="56"/>
      <c r="N1141" s="56"/>
      <c r="O1141" s="56"/>
      <c r="P1141" s="56"/>
      <c r="Q1141" s="51"/>
    </row>
    <row r="1142" spans="1:17" ht="12.75" customHeight="1">
      <c r="A1142" s="56"/>
      <c r="B1142" s="56"/>
      <c r="C1142" s="56"/>
      <c r="D1142" s="56"/>
      <c r="E1142" s="56"/>
      <c r="F1142" s="11"/>
      <c r="G1142" s="57"/>
      <c r="H1142" s="56"/>
      <c r="I1142" s="56"/>
      <c r="J1142" s="56"/>
      <c r="K1142" s="56"/>
      <c r="L1142" s="56"/>
      <c r="M1142" s="56"/>
      <c r="N1142" s="56"/>
      <c r="O1142" s="56"/>
      <c r="P1142" s="56"/>
      <c r="Q1142" s="51"/>
    </row>
    <row r="1143" spans="1:17" ht="12.75" customHeight="1">
      <c r="A1143" s="56"/>
      <c r="B1143" s="56"/>
      <c r="C1143" s="56"/>
      <c r="D1143" s="56"/>
      <c r="E1143" s="56"/>
      <c r="F1143" s="11"/>
      <c r="G1143" s="57"/>
      <c r="H1143" s="56"/>
      <c r="I1143" s="56"/>
      <c r="J1143" s="56"/>
      <c r="K1143" s="56"/>
      <c r="L1143" s="56"/>
      <c r="M1143" s="56"/>
      <c r="N1143" s="56"/>
      <c r="O1143" s="56"/>
      <c r="P1143" s="56"/>
      <c r="Q1143" s="51"/>
    </row>
    <row r="1144" spans="1:17" ht="12.75" customHeight="1">
      <c r="A1144" s="56"/>
      <c r="B1144" s="56"/>
      <c r="C1144" s="56"/>
      <c r="D1144" s="56"/>
      <c r="E1144" s="56"/>
      <c r="F1144" s="11"/>
      <c r="G1144" s="57"/>
      <c r="H1144" s="56"/>
      <c r="I1144" s="56"/>
      <c r="J1144" s="56"/>
      <c r="K1144" s="56"/>
      <c r="L1144" s="56"/>
      <c r="M1144" s="56"/>
      <c r="N1144" s="56"/>
      <c r="O1144" s="56"/>
      <c r="P1144" s="56"/>
      <c r="Q1144" s="51"/>
    </row>
    <row r="1145" spans="1:17" ht="12.75" customHeight="1">
      <c r="A1145" s="56"/>
      <c r="B1145" s="56"/>
      <c r="C1145" s="56"/>
      <c r="D1145" s="56"/>
      <c r="E1145" s="56"/>
      <c r="F1145" s="11"/>
      <c r="G1145" s="57"/>
      <c r="H1145" s="56"/>
      <c r="I1145" s="56"/>
      <c r="J1145" s="56"/>
      <c r="K1145" s="56"/>
      <c r="L1145" s="56"/>
      <c r="M1145" s="56"/>
      <c r="N1145" s="56"/>
      <c r="O1145" s="56"/>
      <c r="P1145" s="56"/>
      <c r="Q1145" s="51"/>
    </row>
    <row r="1146" spans="1:17" ht="12.75" customHeight="1">
      <c r="A1146" s="56"/>
      <c r="B1146" s="56"/>
      <c r="C1146" s="56"/>
      <c r="D1146" s="56"/>
      <c r="E1146" s="56"/>
      <c r="F1146" s="11"/>
      <c r="G1146" s="57"/>
      <c r="H1146" s="56"/>
      <c r="I1146" s="56"/>
      <c r="J1146" s="56"/>
      <c r="K1146" s="56"/>
      <c r="L1146" s="56"/>
      <c r="M1146" s="56"/>
      <c r="N1146" s="56"/>
      <c r="O1146" s="56"/>
      <c r="P1146" s="56"/>
      <c r="Q1146" s="51"/>
    </row>
    <row r="1147" spans="1:17" ht="12.75" customHeight="1">
      <c r="A1147" s="56"/>
      <c r="B1147" s="56"/>
      <c r="C1147" s="56"/>
      <c r="D1147" s="56"/>
      <c r="E1147" s="56"/>
      <c r="F1147" s="11"/>
      <c r="G1147" s="57"/>
      <c r="H1147" s="56"/>
      <c r="I1147" s="56"/>
      <c r="J1147" s="56"/>
      <c r="K1147" s="56"/>
      <c r="L1147" s="56"/>
      <c r="M1147" s="56"/>
      <c r="N1147" s="56"/>
      <c r="O1147" s="56"/>
      <c r="P1147" s="56"/>
      <c r="Q1147" s="51"/>
    </row>
    <row r="1148" spans="1:17" ht="12.75" customHeight="1">
      <c r="A1148" s="56"/>
      <c r="B1148" s="56"/>
      <c r="C1148" s="56"/>
      <c r="D1148" s="56"/>
      <c r="E1148" s="56"/>
      <c r="F1148" s="11"/>
      <c r="G1148" s="57"/>
      <c r="H1148" s="56"/>
      <c r="I1148" s="56"/>
      <c r="J1148" s="56"/>
      <c r="K1148" s="56"/>
      <c r="L1148" s="56"/>
      <c r="M1148" s="56"/>
      <c r="N1148" s="56"/>
      <c r="O1148" s="56"/>
      <c r="P1148" s="56"/>
      <c r="Q1148" s="51"/>
    </row>
    <row r="1149" spans="1:17" ht="12.75" customHeight="1">
      <c r="A1149" s="56"/>
      <c r="B1149" s="56"/>
      <c r="C1149" s="56"/>
      <c r="D1149" s="56"/>
      <c r="E1149" s="56"/>
      <c r="F1149" s="11"/>
      <c r="G1149" s="57"/>
      <c r="H1149" s="56"/>
      <c r="I1149" s="56"/>
      <c r="J1149" s="56"/>
      <c r="K1149" s="56"/>
      <c r="L1149" s="56"/>
      <c r="M1149" s="56"/>
      <c r="N1149" s="56"/>
      <c r="O1149" s="56"/>
      <c r="P1149" s="56"/>
      <c r="Q1149" s="51"/>
    </row>
    <row r="1150" spans="1:17" ht="12.75" customHeight="1">
      <c r="A1150" s="56"/>
      <c r="B1150" s="56"/>
      <c r="C1150" s="56"/>
      <c r="D1150" s="56"/>
      <c r="E1150" s="56"/>
      <c r="F1150" s="11"/>
      <c r="G1150" s="57"/>
      <c r="H1150" s="56"/>
      <c r="I1150" s="56"/>
      <c r="J1150" s="56"/>
      <c r="K1150" s="56"/>
      <c r="L1150" s="56"/>
      <c r="M1150" s="56"/>
      <c r="N1150" s="56"/>
      <c r="O1150" s="56"/>
      <c r="P1150" s="56"/>
      <c r="Q1150" s="51"/>
    </row>
    <row r="1151" spans="1:17" ht="12.75" customHeight="1">
      <c r="A1151" s="56"/>
      <c r="B1151" s="56"/>
      <c r="C1151" s="56"/>
      <c r="D1151" s="56"/>
      <c r="E1151" s="56"/>
      <c r="F1151" s="11"/>
      <c r="G1151" s="57"/>
      <c r="H1151" s="56"/>
      <c r="I1151" s="56"/>
      <c r="J1151" s="56"/>
      <c r="K1151" s="56"/>
      <c r="L1151" s="56"/>
      <c r="M1151" s="56"/>
      <c r="N1151" s="56"/>
      <c r="O1151" s="56"/>
      <c r="P1151" s="56"/>
      <c r="Q1151" s="51"/>
    </row>
    <row r="1152" spans="1:17" ht="12.75" customHeight="1">
      <c r="A1152" s="56"/>
      <c r="B1152" s="56"/>
      <c r="C1152" s="56"/>
      <c r="D1152" s="56"/>
      <c r="E1152" s="56"/>
      <c r="F1152" s="11"/>
      <c r="G1152" s="57"/>
      <c r="H1152" s="56"/>
      <c r="I1152" s="56"/>
      <c r="J1152" s="56"/>
      <c r="K1152" s="56"/>
      <c r="L1152" s="56"/>
      <c r="M1152" s="56"/>
      <c r="N1152" s="56"/>
      <c r="O1152" s="56"/>
      <c r="P1152" s="56"/>
      <c r="Q1152" s="51"/>
    </row>
    <row r="1153" spans="1:17" ht="12.75" customHeight="1">
      <c r="A1153" s="56"/>
      <c r="B1153" s="56"/>
      <c r="C1153" s="56"/>
      <c r="D1153" s="56"/>
      <c r="E1153" s="56"/>
      <c r="F1153" s="11"/>
      <c r="G1153" s="57"/>
      <c r="H1153" s="56"/>
      <c r="I1153" s="56"/>
      <c r="J1153" s="56"/>
      <c r="K1153" s="56"/>
      <c r="L1153" s="56"/>
      <c r="M1153" s="56"/>
      <c r="N1153" s="56"/>
      <c r="O1153" s="56"/>
      <c r="P1153" s="56"/>
      <c r="Q1153" s="51"/>
    </row>
    <row r="1154" spans="1:17" ht="12.75" customHeight="1">
      <c r="A1154" s="56"/>
      <c r="B1154" s="56"/>
      <c r="C1154" s="56"/>
      <c r="D1154" s="56"/>
      <c r="E1154" s="56"/>
      <c r="F1154" s="11"/>
      <c r="G1154" s="57"/>
      <c r="H1154" s="56"/>
      <c r="I1154" s="56"/>
      <c r="J1154" s="56"/>
      <c r="K1154" s="56"/>
      <c r="L1154" s="56"/>
      <c r="M1154" s="56"/>
      <c r="N1154" s="56"/>
      <c r="O1154" s="56"/>
      <c r="P1154" s="56"/>
      <c r="Q1154" s="51"/>
    </row>
    <row r="1155" spans="1:17" ht="12.75" customHeight="1">
      <c r="A1155" s="56"/>
      <c r="B1155" s="56"/>
      <c r="C1155" s="56"/>
      <c r="D1155" s="56"/>
      <c r="E1155" s="56"/>
      <c r="F1155" s="11"/>
      <c r="G1155" s="57"/>
      <c r="H1155" s="56"/>
      <c r="I1155" s="56"/>
      <c r="J1155" s="56"/>
      <c r="K1155" s="56"/>
      <c r="L1155" s="56"/>
      <c r="M1155" s="56"/>
      <c r="N1155" s="56"/>
      <c r="O1155" s="56"/>
      <c r="P1155" s="56"/>
      <c r="Q1155" s="51"/>
    </row>
    <row r="1156" spans="1:17" ht="12.75" customHeight="1">
      <c r="A1156" s="56"/>
      <c r="B1156" s="56"/>
      <c r="C1156" s="56"/>
      <c r="D1156" s="56"/>
      <c r="E1156" s="56"/>
      <c r="F1156" s="11"/>
      <c r="G1156" s="57"/>
      <c r="H1156" s="56"/>
      <c r="I1156" s="56"/>
      <c r="J1156" s="56"/>
      <c r="K1156" s="56"/>
      <c r="L1156" s="56"/>
      <c r="M1156" s="56"/>
      <c r="N1156" s="56"/>
      <c r="O1156" s="56"/>
      <c r="P1156" s="56"/>
      <c r="Q1156" s="51"/>
    </row>
    <row r="1157" spans="1:17" ht="12.75" customHeight="1">
      <c r="A1157" s="56"/>
      <c r="B1157" s="56"/>
      <c r="C1157" s="56"/>
      <c r="D1157" s="56"/>
      <c r="E1157" s="56"/>
      <c r="F1157" s="11"/>
      <c r="G1157" s="57"/>
      <c r="H1157" s="56"/>
      <c r="I1157" s="56"/>
      <c r="J1157" s="56"/>
      <c r="K1157" s="56"/>
      <c r="L1157" s="56"/>
      <c r="M1157" s="56"/>
      <c r="N1157" s="56"/>
      <c r="O1157" s="56"/>
      <c r="P1157" s="56"/>
      <c r="Q1157" s="51"/>
    </row>
    <row r="1158" spans="1:17" ht="12.75" customHeight="1">
      <c r="A1158" s="56"/>
      <c r="B1158" s="56"/>
      <c r="C1158" s="56"/>
      <c r="D1158" s="56"/>
      <c r="E1158" s="56"/>
      <c r="F1158" s="11"/>
      <c r="G1158" s="57"/>
      <c r="H1158" s="56"/>
      <c r="I1158" s="56"/>
      <c r="J1158" s="56"/>
      <c r="K1158" s="56"/>
      <c r="L1158" s="56"/>
      <c r="M1158" s="56"/>
      <c r="N1158" s="56"/>
      <c r="O1158" s="56"/>
      <c r="P1158" s="56"/>
      <c r="Q1158" s="51"/>
    </row>
    <row r="1159" spans="1:17" ht="12.75" customHeight="1">
      <c r="A1159" s="56"/>
      <c r="B1159" s="56"/>
      <c r="C1159" s="56"/>
      <c r="D1159" s="56"/>
      <c r="E1159" s="56"/>
      <c r="F1159" s="11"/>
      <c r="G1159" s="57"/>
      <c r="H1159" s="56"/>
      <c r="I1159" s="56"/>
      <c r="J1159" s="56"/>
      <c r="K1159" s="56"/>
      <c r="L1159" s="56"/>
      <c r="M1159" s="56"/>
      <c r="N1159" s="56"/>
      <c r="O1159" s="56"/>
      <c r="P1159" s="56"/>
      <c r="Q1159" s="51"/>
    </row>
    <row r="1160" spans="1:17" ht="12.75" customHeight="1">
      <c r="A1160" s="56"/>
      <c r="B1160" s="56"/>
      <c r="C1160" s="56"/>
      <c r="D1160" s="56"/>
      <c r="E1160" s="56"/>
      <c r="F1160" s="11"/>
      <c r="G1160" s="57"/>
      <c r="H1160" s="56"/>
      <c r="I1160" s="56"/>
      <c r="J1160" s="56"/>
      <c r="K1160" s="56"/>
      <c r="L1160" s="56"/>
      <c r="M1160" s="56"/>
      <c r="N1160" s="56"/>
      <c r="O1160" s="56"/>
      <c r="P1160" s="56"/>
      <c r="Q1160" s="51"/>
    </row>
    <row r="1161" spans="1:17" ht="12.75" customHeight="1">
      <c r="A1161" s="56"/>
      <c r="B1161" s="56"/>
      <c r="C1161" s="56"/>
      <c r="D1161" s="56"/>
      <c r="E1161" s="56"/>
      <c r="F1161" s="11"/>
      <c r="G1161" s="57"/>
      <c r="H1161" s="56"/>
      <c r="I1161" s="56"/>
      <c r="J1161" s="56"/>
      <c r="K1161" s="56"/>
      <c r="L1161" s="56"/>
      <c r="M1161" s="56"/>
      <c r="N1161" s="56"/>
      <c r="O1161" s="56"/>
      <c r="P1161" s="56"/>
      <c r="Q1161" s="51"/>
    </row>
    <row r="1162" spans="1:17" ht="12.75" customHeight="1">
      <c r="A1162" s="56"/>
      <c r="B1162" s="56"/>
      <c r="C1162" s="56"/>
      <c r="D1162" s="56"/>
      <c r="E1162" s="56"/>
      <c r="F1162" s="11"/>
      <c r="G1162" s="57"/>
      <c r="H1162" s="56"/>
      <c r="I1162" s="56"/>
      <c r="J1162" s="56"/>
      <c r="K1162" s="56"/>
      <c r="L1162" s="56"/>
      <c r="M1162" s="56"/>
      <c r="N1162" s="56"/>
      <c r="O1162" s="56"/>
      <c r="P1162" s="56"/>
      <c r="Q1162" s="51"/>
    </row>
    <row r="1163" spans="1:17" ht="12.75" customHeight="1">
      <c r="A1163" s="56"/>
      <c r="B1163" s="56"/>
      <c r="C1163" s="56"/>
      <c r="D1163" s="56"/>
      <c r="E1163" s="56"/>
      <c r="F1163" s="11"/>
      <c r="G1163" s="57"/>
      <c r="H1163" s="56"/>
      <c r="I1163" s="56"/>
      <c r="J1163" s="56"/>
      <c r="K1163" s="56"/>
      <c r="L1163" s="56"/>
      <c r="M1163" s="56"/>
      <c r="N1163" s="56"/>
      <c r="O1163" s="56"/>
      <c r="P1163" s="56"/>
      <c r="Q1163" s="51"/>
    </row>
    <row r="1164" spans="1:17" ht="12.75" customHeight="1">
      <c r="A1164" s="56"/>
      <c r="B1164" s="56"/>
      <c r="C1164" s="56"/>
      <c r="D1164" s="56"/>
      <c r="E1164" s="56"/>
      <c r="F1164" s="11"/>
      <c r="G1164" s="57"/>
      <c r="H1164" s="56"/>
      <c r="I1164" s="56"/>
      <c r="J1164" s="56"/>
      <c r="K1164" s="56"/>
      <c r="L1164" s="56"/>
      <c r="M1164" s="56"/>
      <c r="N1164" s="56"/>
      <c r="O1164" s="56"/>
      <c r="P1164" s="56"/>
      <c r="Q1164" s="51"/>
    </row>
    <row r="1165" spans="1:17" ht="12.75" customHeight="1">
      <c r="A1165" s="56"/>
      <c r="B1165" s="56"/>
      <c r="C1165" s="56"/>
      <c r="D1165" s="56"/>
      <c r="E1165" s="56"/>
      <c r="F1165" s="11"/>
      <c r="G1165" s="57"/>
      <c r="H1165" s="56"/>
      <c r="I1165" s="56"/>
      <c r="J1165" s="56"/>
      <c r="K1165" s="56"/>
      <c r="L1165" s="56"/>
      <c r="M1165" s="56"/>
      <c r="N1165" s="56"/>
      <c r="O1165" s="56"/>
      <c r="P1165" s="56"/>
      <c r="Q1165" s="51"/>
    </row>
    <row r="1166" spans="1:17" ht="12.75" customHeight="1">
      <c r="A1166" s="56"/>
      <c r="B1166" s="56"/>
      <c r="C1166" s="56"/>
      <c r="D1166" s="56"/>
      <c r="E1166" s="56"/>
      <c r="F1166" s="11"/>
      <c r="G1166" s="57"/>
      <c r="H1166" s="56"/>
      <c r="I1166" s="56"/>
      <c r="J1166" s="56"/>
      <c r="K1166" s="56"/>
      <c r="L1166" s="56"/>
      <c r="M1166" s="56"/>
      <c r="N1166" s="56"/>
      <c r="O1166" s="56"/>
      <c r="P1166" s="56"/>
      <c r="Q1166" s="51"/>
    </row>
    <row r="1167" spans="1:17" ht="12.75" customHeight="1">
      <c r="A1167" s="56"/>
      <c r="B1167" s="56"/>
      <c r="C1167" s="56"/>
      <c r="D1167" s="56"/>
      <c r="E1167" s="56"/>
      <c r="F1167" s="11"/>
      <c r="G1167" s="57"/>
      <c r="H1167" s="56"/>
      <c r="I1167" s="56"/>
      <c r="J1167" s="56"/>
      <c r="K1167" s="56"/>
      <c r="L1167" s="56"/>
      <c r="M1167" s="56"/>
      <c r="N1167" s="56"/>
      <c r="O1167" s="56"/>
      <c r="P1167" s="56"/>
      <c r="Q1167" s="51"/>
    </row>
    <row r="1168" spans="1:17" ht="12.75" customHeight="1">
      <c r="A1168" s="56"/>
      <c r="B1168" s="56"/>
      <c r="C1168" s="56"/>
      <c r="D1168" s="56"/>
      <c r="E1168" s="56"/>
      <c r="F1168" s="11"/>
      <c r="G1168" s="57"/>
      <c r="H1168" s="56"/>
      <c r="I1168" s="56"/>
      <c r="J1168" s="56"/>
      <c r="K1168" s="56"/>
      <c r="L1168" s="56"/>
      <c r="M1168" s="56"/>
      <c r="N1168" s="56"/>
      <c r="O1168" s="56"/>
      <c r="P1168" s="56"/>
      <c r="Q1168" s="51"/>
    </row>
    <row r="1169" spans="1:17" ht="12.75" customHeight="1">
      <c r="A1169" s="56"/>
      <c r="B1169" s="56"/>
      <c r="C1169" s="56"/>
      <c r="D1169" s="56"/>
      <c r="E1169" s="56"/>
      <c r="F1169" s="11"/>
      <c r="G1169" s="57"/>
      <c r="H1169" s="56"/>
      <c r="I1169" s="56"/>
      <c r="J1169" s="56"/>
      <c r="K1169" s="56"/>
      <c r="L1169" s="56"/>
      <c r="M1169" s="56"/>
      <c r="N1169" s="56"/>
      <c r="O1169" s="56"/>
      <c r="P1169" s="56"/>
      <c r="Q1169" s="51"/>
    </row>
    <row r="1170" spans="1:17" ht="12.75" customHeight="1">
      <c r="A1170" s="56"/>
      <c r="B1170" s="56"/>
      <c r="C1170" s="56"/>
      <c r="D1170" s="56"/>
      <c r="E1170" s="56"/>
      <c r="F1170" s="11"/>
      <c r="G1170" s="57"/>
      <c r="H1170" s="56"/>
      <c r="I1170" s="56"/>
      <c r="J1170" s="56"/>
      <c r="K1170" s="56"/>
      <c r="L1170" s="56"/>
      <c r="M1170" s="56"/>
      <c r="N1170" s="56"/>
      <c r="O1170" s="56"/>
      <c r="P1170" s="56"/>
      <c r="Q1170" s="51"/>
    </row>
    <row r="1171" spans="1:17" ht="12.75" customHeight="1">
      <c r="A1171" s="56"/>
      <c r="B1171" s="56"/>
      <c r="C1171" s="56"/>
      <c r="D1171" s="56"/>
      <c r="E1171" s="56"/>
      <c r="F1171" s="11"/>
      <c r="G1171" s="57"/>
      <c r="H1171" s="56"/>
      <c r="I1171" s="56"/>
      <c r="J1171" s="56"/>
      <c r="K1171" s="56"/>
      <c r="L1171" s="56"/>
      <c r="M1171" s="56"/>
      <c r="N1171" s="56"/>
      <c r="O1171" s="56"/>
      <c r="P1171" s="56"/>
      <c r="Q1171" s="51"/>
    </row>
    <row r="1172" spans="1:17" ht="12.75" customHeight="1">
      <c r="A1172" s="56"/>
      <c r="B1172" s="56"/>
      <c r="C1172" s="56"/>
      <c r="D1172" s="56"/>
      <c r="E1172" s="56"/>
      <c r="F1172" s="11"/>
      <c r="G1172" s="57"/>
      <c r="H1172" s="56"/>
      <c r="I1172" s="56"/>
      <c r="J1172" s="56"/>
      <c r="K1172" s="56"/>
      <c r="L1172" s="56"/>
      <c r="M1172" s="56"/>
      <c r="N1172" s="56"/>
      <c r="O1172" s="56"/>
      <c r="P1172" s="56"/>
      <c r="Q1172" s="51"/>
    </row>
    <row r="1173" spans="1:17" ht="12.75" customHeight="1">
      <c r="A1173" s="56"/>
      <c r="B1173" s="56"/>
      <c r="C1173" s="56"/>
      <c r="D1173" s="56"/>
      <c r="E1173" s="56"/>
      <c r="F1173" s="11"/>
      <c r="G1173" s="57"/>
      <c r="H1173" s="56"/>
      <c r="I1173" s="56"/>
      <c r="J1173" s="56"/>
      <c r="K1173" s="56"/>
      <c r="L1173" s="56"/>
      <c r="M1173" s="56"/>
      <c r="N1173" s="56"/>
      <c r="O1173" s="56"/>
      <c r="P1173" s="56"/>
      <c r="Q1173" s="51"/>
    </row>
    <row r="1174" spans="1:17" ht="12.75" customHeight="1">
      <c r="A1174" s="56"/>
      <c r="B1174" s="56"/>
      <c r="C1174" s="56"/>
      <c r="D1174" s="56"/>
      <c r="E1174" s="56"/>
      <c r="F1174" s="11"/>
      <c r="G1174" s="57"/>
      <c r="H1174" s="56"/>
      <c r="I1174" s="56"/>
      <c r="J1174" s="56"/>
      <c r="K1174" s="56"/>
      <c r="L1174" s="56"/>
      <c r="M1174" s="56"/>
      <c r="N1174" s="56"/>
      <c r="O1174" s="56"/>
      <c r="P1174" s="56"/>
      <c r="Q1174" s="51"/>
    </row>
    <row r="1175" spans="1:17" ht="12.75" customHeight="1">
      <c r="A1175" s="56"/>
      <c r="B1175" s="56"/>
      <c r="C1175" s="56"/>
      <c r="D1175" s="56"/>
      <c r="E1175" s="56"/>
      <c r="F1175" s="11"/>
      <c r="G1175" s="57"/>
      <c r="H1175" s="56"/>
      <c r="I1175" s="56"/>
      <c r="J1175" s="56"/>
      <c r="K1175" s="56"/>
      <c r="L1175" s="56"/>
      <c r="M1175" s="56"/>
      <c r="N1175" s="56"/>
      <c r="O1175" s="56"/>
      <c r="P1175" s="56"/>
      <c r="Q1175" s="51"/>
    </row>
    <row r="1176" spans="1:17" ht="12.75" customHeight="1">
      <c r="A1176" s="56"/>
      <c r="B1176" s="56"/>
      <c r="C1176" s="56"/>
      <c r="D1176" s="56"/>
      <c r="E1176" s="56"/>
      <c r="F1176" s="11"/>
      <c r="G1176" s="57"/>
      <c r="H1176" s="56"/>
      <c r="I1176" s="56"/>
      <c r="J1176" s="56"/>
      <c r="K1176" s="56"/>
      <c r="L1176" s="56"/>
      <c r="M1176" s="56"/>
      <c r="N1176" s="56"/>
      <c r="O1176" s="56"/>
      <c r="P1176" s="56"/>
      <c r="Q1176" s="51"/>
    </row>
    <row r="1177" spans="1:17" ht="12.75" customHeight="1">
      <c r="A1177" s="56"/>
      <c r="B1177" s="56"/>
      <c r="C1177" s="56"/>
      <c r="D1177" s="56"/>
      <c r="E1177" s="56"/>
      <c r="F1177" s="11"/>
      <c r="G1177" s="57"/>
      <c r="H1177" s="56"/>
      <c r="I1177" s="56"/>
      <c r="J1177" s="56"/>
      <c r="K1177" s="56"/>
      <c r="L1177" s="56"/>
      <c r="M1177" s="56"/>
      <c r="N1177" s="56"/>
      <c r="O1177" s="56"/>
      <c r="P1177" s="56"/>
      <c r="Q1177" s="51"/>
    </row>
    <row r="1178" spans="1:17" ht="12.75" customHeight="1">
      <c r="A1178" s="56"/>
      <c r="B1178" s="56"/>
      <c r="C1178" s="56"/>
      <c r="D1178" s="56"/>
      <c r="E1178" s="56"/>
      <c r="F1178" s="11"/>
      <c r="G1178" s="57"/>
      <c r="H1178" s="56"/>
      <c r="I1178" s="56"/>
      <c r="J1178" s="56"/>
      <c r="K1178" s="56"/>
      <c r="L1178" s="56"/>
      <c r="M1178" s="56"/>
      <c r="N1178" s="56"/>
      <c r="O1178" s="56"/>
      <c r="P1178" s="56"/>
      <c r="Q1178" s="51"/>
    </row>
    <row r="1179" spans="1:17" ht="12.75" customHeight="1">
      <c r="A1179" s="56"/>
      <c r="B1179" s="56"/>
      <c r="C1179" s="56"/>
      <c r="D1179" s="56"/>
      <c r="E1179" s="56"/>
      <c r="F1179" s="11"/>
      <c r="G1179" s="57"/>
      <c r="H1179" s="56"/>
      <c r="I1179" s="56"/>
      <c r="J1179" s="56"/>
      <c r="K1179" s="56"/>
      <c r="L1179" s="56"/>
      <c r="M1179" s="56"/>
      <c r="N1179" s="56"/>
      <c r="O1179" s="56"/>
      <c r="P1179" s="56"/>
      <c r="Q1179" s="51"/>
    </row>
    <row r="1180" spans="1:17" ht="12.75" customHeight="1">
      <c r="A1180" s="56"/>
      <c r="B1180" s="56"/>
      <c r="C1180" s="56"/>
      <c r="D1180" s="56"/>
      <c r="E1180" s="56"/>
      <c r="F1180" s="11"/>
      <c r="G1180" s="57"/>
      <c r="H1180" s="56"/>
      <c r="I1180" s="56"/>
      <c r="J1180" s="56"/>
      <c r="K1180" s="56"/>
      <c r="L1180" s="56"/>
      <c r="M1180" s="56"/>
      <c r="N1180" s="56"/>
      <c r="O1180" s="56"/>
      <c r="P1180" s="56"/>
      <c r="Q1180" s="51"/>
    </row>
    <row r="1181" spans="1:17" ht="12.75" customHeight="1">
      <c r="A1181" s="56"/>
      <c r="B1181" s="56"/>
      <c r="C1181" s="56"/>
      <c r="D1181" s="56"/>
      <c r="E1181" s="56"/>
      <c r="F1181" s="11"/>
      <c r="G1181" s="57"/>
      <c r="H1181" s="56"/>
      <c r="I1181" s="56"/>
      <c r="J1181" s="56"/>
      <c r="K1181" s="56"/>
      <c r="L1181" s="56"/>
      <c r="M1181" s="56"/>
      <c r="N1181" s="56"/>
      <c r="O1181" s="56"/>
      <c r="P1181" s="56"/>
      <c r="Q1181" s="51"/>
    </row>
    <row r="1182" spans="1:17" ht="12.75" customHeight="1">
      <c r="A1182" s="56"/>
      <c r="B1182" s="56"/>
      <c r="C1182" s="56"/>
      <c r="D1182" s="56"/>
      <c r="E1182" s="56"/>
      <c r="F1182" s="11"/>
      <c r="G1182" s="57"/>
      <c r="H1182" s="56"/>
      <c r="I1182" s="56"/>
      <c r="J1182" s="56"/>
      <c r="K1182" s="56"/>
      <c r="L1182" s="56"/>
      <c r="M1182" s="56"/>
      <c r="N1182" s="56"/>
      <c r="O1182" s="56"/>
      <c r="P1182" s="56"/>
      <c r="Q1182" s="51"/>
    </row>
    <row r="1183" spans="1:17" ht="12.75" customHeight="1">
      <c r="A1183" s="56"/>
      <c r="B1183" s="56"/>
      <c r="C1183" s="56"/>
      <c r="D1183" s="56"/>
      <c r="E1183" s="56"/>
      <c r="F1183" s="11"/>
      <c r="G1183" s="57"/>
      <c r="H1183" s="56"/>
      <c r="I1183" s="56"/>
      <c r="J1183" s="56"/>
      <c r="K1183" s="56"/>
      <c r="L1183" s="56"/>
      <c r="M1183" s="56"/>
      <c r="N1183" s="56"/>
      <c r="O1183" s="56"/>
      <c r="P1183" s="56"/>
      <c r="Q1183" s="51"/>
    </row>
    <row r="1184" spans="1:17" ht="12.75" customHeight="1">
      <c r="A1184" s="56"/>
      <c r="B1184" s="56"/>
      <c r="C1184" s="56"/>
      <c r="D1184" s="56"/>
      <c r="E1184" s="56"/>
      <c r="F1184" s="11"/>
      <c r="G1184" s="57"/>
      <c r="H1184" s="56"/>
      <c r="I1184" s="56"/>
      <c r="J1184" s="56"/>
      <c r="K1184" s="56"/>
      <c r="L1184" s="56"/>
      <c r="M1184" s="56"/>
      <c r="N1184" s="56"/>
      <c r="O1184" s="56"/>
      <c r="P1184" s="56"/>
      <c r="Q1184" s="51"/>
    </row>
    <row r="1185" spans="1:17" ht="12.75" customHeight="1">
      <c r="A1185" s="56"/>
      <c r="B1185" s="56"/>
      <c r="C1185" s="56"/>
      <c r="D1185" s="56"/>
      <c r="E1185" s="56"/>
      <c r="F1185" s="11"/>
      <c r="G1185" s="57"/>
      <c r="H1185" s="56"/>
      <c r="I1185" s="56"/>
      <c r="J1185" s="56"/>
      <c r="K1185" s="56"/>
      <c r="L1185" s="56"/>
      <c r="M1185" s="56"/>
      <c r="N1185" s="56"/>
      <c r="O1185" s="56"/>
      <c r="P1185" s="56"/>
      <c r="Q1185" s="51"/>
    </row>
    <row r="1186" spans="1:17" ht="12.75" customHeight="1">
      <c r="A1186" s="56"/>
      <c r="B1186" s="56"/>
      <c r="C1186" s="56"/>
      <c r="D1186" s="56"/>
      <c r="E1186" s="56"/>
      <c r="F1186" s="11"/>
      <c r="G1186" s="57"/>
      <c r="H1186" s="56"/>
      <c r="I1186" s="56"/>
      <c r="J1186" s="56"/>
      <c r="K1186" s="56"/>
      <c r="L1186" s="56"/>
      <c r="M1186" s="56"/>
      <c r="N1186" s="56"/>
      <c r="O1186" s="56"/>
      <c r="P1186" s="56"/>
      <c r="Q1186" s="51"/>
    </row>
    <row r="1187" spans="1:17" ht="12.75" customHeight="1">
      <c r="A1187" s="56"/>
      <c r="B1187" s="56"/>
      <c r="C1187" s="56"/>
      <c r="D1187" s="56"/>
      <c r="E1187" s="56"/>
      <c r="F1187" s="11"/>
      <c r="G1187" s="57"/>
      <c r="H1187" s="56"/>
      <c r="I1187" s="56"/>
      <c r="J1187" s="56"/>
      <c r="K1187" s="56"/>
      <c r="L1187" s="56"/>
      <c r="M1187" s="56"/>
      <c r="N1187" s="56"/>
      <c r="O1187" s="56"/>
      <c r="P1187" s="56"/>
      <c r="Q1187" s="51"/>
    </row>
    <row r="1188" spans="1:17" ht="12.75" customHeight="1">
      <c r="A1188" s="56"/>
      <c r="B1188" s="56"/>
      <c r="C1188" s="56"/>
      <c r="D1188" s="56"/>
      <c r="E1188" s="56"/>
      <c r="F1188" s="11"/>
      <c r="G1188" s="57"/>
      <c r="H1188" s="56"/>
      <c r="I1188" s="56"/>
      <c r="J1188" s="56"/>
      <c r="K1188" s="56"/>
      <c r="L1188" s="56"/>
      <c r="M1188" s="56"/>
      <c r="N1188" s="56"/>
      <c r="O1188" s="56"/>
      <c r="P1188" s="56"/>
      <c r="Q1188" s="51"/>
    </row>
    <row r="1189" spans="1:17" ht="12.75" customHeight="1">
      <c r="A1189" s="56"/>
      <c r="B1189" s="56"/>
      <c r="C1189" s="56"/>
      <c r="D1189" s="56"/>
      <c r="E1189" s="56"/>
      <c r="F1189" s="11"/>
      <c r="G1189" s="57"/>
      <c r="H1189" s="56"/>
      <c r="I1189" s="56"/>
      <c r="J1189" s="56"/>
      <c r="K1189" s="56"/>
      <c r="L1189" s="56"/>
      <c r="M1189" s="56"/>
      <c r="N1189" s="56"/>
      <c r="O1189" s="56"/>
      <c r="P1189" s="56"/>
      <c r="Q1189" s="51"/>
    </row>
    <row r="1190" spans="1:17" ht="12.75" customHeight="1">
      <c r="A1190" s="56"/>
      <c r="B1190" s="56"/>
      <c r="C1190" s="56"/>
      <c r="D1190" s="56"/>
      <c r="E1190" s="56"/>
      <c r="F1190" s="11"/>
      <c r="G1190" s="57"/>
      <c r="H1190" s="56"/>
      <c r="I1190" s="56"/>
      <c r="J1190" s="56"/>
      <c r="K1190" s="56"/>
      <c r="L1190" s="56"/>
      <c r="M1190" s="56"/>
      <c r="N1190" s="56"/>
      <c r="O1190" s="56"/>
      <c r="P1190" s="56"/>
      <c r="Q1190" s="51"/>
    </row>
    <row r="1191" spans="1:17" ht="12.75" customHeight="1">
      <c r="A1191" s="56"/>
      <c r="B1191" s="56"/>
      <c r="C1191" s="56"/>
      <c r="D1191" s="56"/>
      <c r="E1191" s="56"/>
      <c r="F1191" s="11"/>
      <c r="G1191" s="57"/>
      <c r="H1191" s="56"/>
      <c r="I1191" s="56"/>
      <c r="J1191" s="56"/>
      <c r="K1191" s="56"/>
      <c r="L1191" s="56"/>
      <c r="M1191" s="56"/>
      <c r="N1191" s="56"/>
      <c r="O1191" s="56"/>
      <c r="P1191" s="56"/>
      <c r="Q1191" s="51"/>
    </row>
    <row r="1192" spans="1:17" ht="12.75" customHeight="1">
      <c r="A1192" s="56"/>
      <c r="B1192" s="56"/>
      <c r="C1192" s="56"/>
      <c r="D1192" s="56"/>
      <c r="E1192" s="56"/>
      <c r="F1192" s="11"/>
      <c r="G1192" s="57"/>
      <c r="H1192" s="56"/>
      <c r="I1192" s="56"/>
      <c r="J1192" s="56"/>
      <c r="K1192" s="56"/>
      <c r="L1192" s="56"/>
      <c r="M1192" s="56"/>
      <c r="N1192" s="56"/>
      <c r="O1192" s="56"/>
      <c r="P1192" s="56"/>
      <c r="Q1192" s="51"/>
    </row>
    <row r="1193" spans="1:17" ht="12.75" customHeight="1">
      <c r="A1193" s="56"/>
      <c r="B1193" s="56"/>
      <c r="C1193" s="56"/>
      <c r="D1193" s="56"/>
      <c r="E1193" s="56"/>
      <c r="F1193" s="11"/>
      <c r="G1193" s="57"/>
      <c r="H1193" s="56"/>
      <c r="I1193" s="56"/>
      <c r="J1193" s="56"/>
      <c r="K1193" s="56"/>
      <c r="L1193" s="56"/>
      <c r="M1193" s="56"/>
      <c r="N1193" s="56"/>
      <c r="O1193" s="56"/>
      <c r="P1193" s="56"/>
      <c r="Q1193" s="51"/>
    </row>
    <row r="1194" spans="1:17" ht="12.75" customHeight="1">
      <c r="A1194" s="56"/>
      <c r="B1194" s="56"/>
      <c r="C1194" s="56"/>
      <c r="D1194" s="56"/>
      <c r="E1194" s="56"/>
      <c r="F1194" s="11"/>
      <c r="G1194" s="57"/>
      <c r="H1194" s="56"/>
      <c r="I1194" s="56"/>
      <c r="J1194" s="56"/>
      <c r="K1194" s="56"/>
      <c r="L1194" s="56"/>
      <c r="M1194" s="56"/>
      <c r="N1194" s="56"/>
      <c r="O1194" s="56"/>
      <c r="P1194" s="56"/>
      <c r="Q1194" s="51"/>
    </row>
    <row r="1195" spans="1:17" ht="12.75" customHeight="1">
      <c r="A1195" s="56"/>
      <c r="B1195" s="56"/>
      <c r="C1195" s="56"/>
      <c r="D1195" s="56"/>
      <c r="E1195" s="56"/>
      <c r="F1195" s="11"/>
      <c r="G1195" s="57"/>
      <c r="H1195" s="56"/>
      <c r="I1195" s="56"/>
      <c r="J1195" s="56"/>
      <c r="K1195" s="56"/>
      <c r="L1195" s="56"/>
      <c r="M1195" s="56"/>
      <c r="N1195" s="56"/>
      <c r="O1195" s="56"/>
      <c r="P1195" s="56"/>
      <c r="Q1195" s="51"/>
    </row>
    <row r="1196" spans="1:17" ht="12.75" customHeight="1">
      <c r="A1196" s="56"/>
      <c r="B1196" s="56"/>
      <c r="C1196" s="56"/>
      <c r="D1196" s="56"/>
      <c r="E1196" s="56"/>
      <c r="F1196" s="11"/>
      <c r="G1196" s="57"/>
      <c r="H1196" s="56"/>
      <c r="I1196" s="56"/>
      <c r="J1196" s="56"/>
      <c r="K1196" s="56"/>
      <c r="L1196" s="56"/>
      <c r="M1196" s="56"/>
      <c r="N1196" s="56"/>
      <c r="O1196" s="56"/>
      <c r="P1196" s="56"/>
      <c r="Q1196" s="51"/>
    </row>
    <row r="1197" spans="1:17" ht="12.75" customHeight="1">
      <c r="A1197" s="56"/>
      <c r="B1197" s="56"/>
      <c r="C1197" s="56"/>
      <c r="D1197" s="56"/>
      <c r="E1197" s="56"/>
      <c r="F1197" s="11"/>
      <c r="G1197" s="57"/>
      <c r="H1197" s="56"/>
      <c r="I1197" s="56"/>
      <c r="J1197" s="56"/>
      <c r="K1197" s="56"/>
      <c r="L1197" s="56"/>
      <c r="M1197" s="56"/>
      <c r="N1197" s="56"/>
      <c r="O1197" s="56"/>
      <c r="P1197" s="56"/>
      <c r="Q1197" s="51"/>
    </row>
    <row r="1198" spans="1:17" ht="12.75" customHeight="1">
      <c r="A1198" s="56"/>
      <c r="B1198" s="56"/>
      <c r="C1198" s="56"/>
      <c r="D1198" s="56"/>
      <c r="E1198" s="56"/>
      <c r="F1198" s="11"/>
      <c r="G1198" s="57"/>
      <c r="H1198" s="56"/>
      <c r="I1198" s="56"/>
      <c r="J1198" s="56"/>
      <c r="K1198" s="56"/>
      <c r="L1198" s="56"/>
      <c r="M1198" s="56"/>
      <c r="N1198" s="56"/>
      <c r="O1198" s="56"/>
      <c r="P1198" s="56"/>
      <c r="Q1198" s="51"/>
    </row>
    <row r="1199" spans="1:17" ht="12.75" customHeight="1">
      <c r="A1199" s="56"/>
      <c r="B1199" s="56"/>
      <c r="C1199" s="56"/>
      <c r="D1199" s="56"/>
      <c r="E1199" s="56"/>
      <c r="F1199" s="11"/>
      <c r="G1199" s="57"/>
      <c r="H1199" s="56"/>
      <c r="I1199" s="56"/>
      <c r="J1199" s="56"/>
      <c r="K1199" s="56"/>
      <c r="L1199" s="56"/>
      <c r="M1199" s="56"/>
      <c r="N1199" s="56"/>
      <c r="O1199" s="56"/>
      <c r="P1199" s="56"/>
      <c r="Q1199" s="51"/>
    </row>
    <row r="1200" spans="1:17" ht="12.75" customHeight="1">
      <c r="A1200" s="56"/>
      <c r="B1200" s="56"/>
      <c r="C1200" s="56"/>
      <c r="D1200" s="56"/>
      <c r="E1200" s="56"/>
      <c r="F1200" s="11"/>
      <c r="G1200" s="57"/>
      <c r="H1200" s="56"/>
      <c r="I1200" s="56"/>
      <c r="J1200" s="56"/>
      <c r="K1200" s="56"/>
      <c r="L1200" s="56"/>
      <c r="M1200" s="56"/>
      <c r="N1200" s="56"/>
      <c r="O1200" s="56"/>
      <c r="P1200" s="56"/>
      <c r="Q1200" s="51"/>
    </row>
    <row r="1201" spans="1:17" ht="12.75" customHeight="1">
      <c r="A1201" s="56"/>
      <c r="B1201" s="56"/>
      <c r="C1201" s="56"/>
      <c r="D1201" s="56"/>
      <c r="E1201" s="56"/>
      <c r="F1201" s="11"/>
      <c r="G1201" s="57"/>
      <c r="H1201" s="56"/>
      <c r="I1201" s="56"/>
      <c r="J1201" s="56"/>
      <c r="K1201" s="56"/>
      <c r="L1201" s="56"/>
      <c r="M1201" s="56"/>
      <c r="N1201" s="56"/>
      <c r="O1201" s="56"/>
      <c r="P1201" s="56"/>
      <c r="Q1201" s="51"/>
    </row>
    <row r="1202" spans="1:17" ht="12.75" customHeight="1">
      <c r="A1202" s="56"/>
      <c r="B1202" s="56"/>
      <c r="C1202" s="56"/>
      <c r="D1202" s="56"/>
      <c r="E1202" s="56"/>
      <c r="F1202" s="11"/>
      <c r="G1202" s="57"/>
      <c r="H1202" s="56"/>
      <c r="I1202" s="56"/>
      <c r="J1202" s="56"/>
      <c r="K1202" s="56"/>
      <c r="L1202" s="56"/>
      <c r="M1202" s="56"/>
      <c r="N1202" s="56"/>
      <c r="O1202" s="56"/>
      <c r="P1202" s="56"/>
      <c r="Q1202" s="51"/>
    </row>
    <row r="1203" spans="1:17" ht="12.75" customHeight="1">
      <c r="A1203" s="56"/>
      <c r="B1203" s="56"/>
      <c r="C1203" s="56"/>
      <c r="D1203" s="56"/>
      <c r="E1203" s="56"/>
      <c r="F1203" s="11"/>
      <c r="G1203" s="57"/>
      <c r="H1203" s="56"/>
      <c r="I1203" s="56"/>
      <c r="J1203" s="56"/>
      <c r="K1203" s="56"/>
      <c r="L1203" s="56"/>
      <c r="M1203" s="56"/>
      <c r="N1203" s="56"/>
      <c r="O1203" s="56"/>
      <c r="P1203" s="56"/>
      <c r="Q1203" s="51"/>
    </row>
    <row r="1204" spans="1:17" ht="12.75" customHeight="1">
      <c r="A1204" s="56"/>
      <c r="B1204" s="56"/>
      <c r="C1204" s="56"/>
      <c r="D1204" s="56"/>
      <c r="E1204" s="56"/>
      <c r="F1204" s="11"/>
      <c r="G1204" s="57"/>
      <c r="H1204" s="56"/>
      <c r="I1204" s="56"/>
      <c r="J1204" s="56"/>
      <c r="K1204" s="56"/>
      <c r="L1204" s="56"/>
      <c r="M1204" s="56"/>
      <c r="N1204" s="56"/>
      <c r="O1204" s="56"/>
      <c r="P1204" s="56"/>
      <c r="Q1204" s="51"/>
    </row>
    <row r="1205" spans="1:17" ht="12.75" customHeight="1">
      <c r="A1205" s="56"/>
      <c r="B1205" s="56"/>
      <c r="C1205" s="56"/>
      <c r="D1205" s="56"/>
      <c r="E1205" s="56"/>
      <c r="F1205" s="11"/>
      <c r="G1205" s="57"/>
      <c r="H1205" s="56"/>
      <c r="I1205" s="56"/>
      <c r="J1205" s="56"/>
      <c r="K1205" s="56"/>
      <c r="L1205" s="56"/>
      <c r="M1205" s="56"/>
      <c r="N1205" s="56"/>
      <c r="O1205" s="56"/>
      <c r="P1205" s="56"/>
      <c r="Q1205" s="51"/>
    </row>
    <row r="1206" spans="1:17" ht="12.75" customHeight="1">
      <c r="A1206" s="56"/>
      <c r="B1206" s="56"/>
      <c r="C1206" s="56"/>
      <c r="D1206" s="56"/>
      <c r="E1206" s="56"/>
      <c r="F1206" s="11"/>
      <c r="G1206" s="57"/>
      <c r="H1206" s="56"/>
      <c r="I1206" s="56"/>
      <c r="J1206" s="56"/>
      <c r="K1206" s="56"/>
      <c r="L1206" s="56"/>
      <c r="M1206" s="56"/>
      <c r="N1206" s="56"/>
      <c r="O1206" s="56"/>
      <c r="P1206" s="56"/>
      <c r="Q1206" s="51"/>
    </row>
    <row r="1207" spans="1:17" ht="12.75" customHeight="1">
      <c r="A1207" s="56"/>
      <c r="B1207" s="56"/>
      <c r="C1207" s="56"/>
      <c r="D1207" s="56"/>
      <c r="E1207" s="56"/>
      <c r="F1207" s="11"/>
      <c r="G1207" s="57"/>
      <c r="H1207" s="56"/>
      <c r="I1207" s="56"/>
      <c r="J1207" s="56"/>
      <c r="K1207" s="56"/>
      <c r="L1207" s="56"/>
      <c r="M1207" s="56"/>
      <c r="N1207" s="56"/>
      <c r="O1207" s="56"/>
      <c r="P1207" s="56"/>
      <c r="Q1207" s="51"/>
    </row>
    <row r="1208" spans="1:17" ht="12.75" customHeight="1">
      <c r="A1208" s="56"/>
      <c r="B1208" s="56"/>
      <c r="C1208" s="56"/>
      <c r="D1208" s="56"/>
      <c r="E1208" s="56"/>
      <c r="F1208" s="11"/>
      <c r="G1208" s="57"/>
      <c r="H1208" s="56"/>
      <c r="I1208" s="56"/>
      <c r="J1208" s="56"/>
      <c r="K1208" s="56"/>
      <c r="L1208" s="56"/>
      <c r="M1208" s="56"/>
      <c r="N1208" s="56"/>
      <c r="O1208" s="56"/>
      <c r="P1208" s="56"/>
      <c r="Q1208" s="51"/>
    </row>
    <row r="1209" spans="1:17" ht="12.75" customHeight="1">
      <c r="A1209" s="56"/>
      <c r="B1209" s="56"/>
      <c r="C1209" s="56"/>
      <c r="D1209" s="56"/>
      <c r="E1209" s="56"/>
      <c r="F1209" s="11"/>
      <c r="G1209" s="57"/>
      <c r="H1209" s="56"/>
      <c r="I1209" s="56"/>
      <c r="J1209" s="56"/>
      <c r="K1209" s="56"/>
      <c r="L1209" s="56"/>
      <c r="M1209" s="56"/>
      <c r="N1209" s="56"/>
      <c r="O1209" s="56"/>
      <c r="P1209" s="56"/>
      <c r="Q1209" s="51"/>
    </row>
    <row r="1210" spans="1:17" ht="12.75" customHeight="1">
      <c r="A1210" s="56"/>
      <c r="B1210" s="56"/>
      <c r="C1210" s="56"/>
      <c r="D1210" s="56"/>
      <c r="E1210" s="56"/>
      <c r="F1210" s="11"/>
      <c r="G1210" s="57"/>
      <c r="H1210" s="56"/>
      <c r="I1210" s="56"/>
      <c r="J1210" s="56"/>
      <c r="K1210" s="56"/>
      <c r="L1210" s="56"/>
      <c r="M1210" s="56"/>
      <c r="N1210" s="56"/>
      <c r="O1210" s="56"/>
      <c r="P1210" s="56"/>
      <c r="Q1210" s="51"/>
    </row>
    <row r="1211" spans="1:17" ht="12.75" customHeight="1">
      <c r="A1211" s="56"/>
      <c r="B1211" s="56"/>
      <c r="C1211" s="56"/>
      <c r="D1211" s="56"/>
      <c r="E1211" s="56"/>
      <c r="F1211" s="11"/>
      <c r="G1211" s="57"/>
      <c r="H1211" s="56"/>
      <c r="I1211" s="56"/>
      <c r="J1211" s="56"/>
      <c r="K1211" s="56"/>
      <c r="L1211" s="56"/>
      <c r="M1211" s="56"/>
      <c r="N1211" s="56"/>
      <c r="O1211" s="56"/>
      <c r="P1211" s="56"/>
      <c r="Q1211" s="51"/>
    </row>
    <row r="1212" spans="1:17" ht="12.75" customHeight="1">
      <c r="A1212" s="56"/>
      <c r="B1212" s="56"/>
      <c r="C1212" s="56"/>
      <c r="D1212" s="56"/>
      <c r="E1212" s="56"/>
      <c r="F1212" s="11"/>
      <c r="G1212" s="57"/>
      <c r="H1212" s="56"/>
      <c r="I1212" s="56"/>
      <c r="J1212" s="56"/>
      <c r="K1212" s="56"/>
      <c r="L1212" s="56"/>
      <c r="M1212" s="56"/>
      <c r="N1212" s="56"/>
      <c r="O1212" s="56"/>
      <c r="P1212" s="56"/>
      <c r="Q1212" s="51"/>
    </row>
    <row r="1213" spans="1:17" ht="12.75" customHeight="1">
      <c r="A1213" s="56"/>
      <c r="B1213" s="56"/>
      <c r="C1213" s="56"/>
      <c r="D1213" s="56"/>
      <c r="E1213" s="56"/>
      <c r="F1213" s="11"/>
      <c r="G1213" s="57"/>
      <c r="H1213" s="56"/>
      <c r="I1213" s="56"/>
      <c r="J1213" s="56"/>
      <c r="K1213" s="56"/>
      <c r="L1213" s="56"/>
      <c r="M1213" s="56"/>
      <c r="N1213" s="56"/>
      <c r="O1213" s="56"/>
      <c r="P1213" s="56"/>
      <c r="Q1213" s="51"/>
    </row>
    <row r="1214" spans="1:17" ht="12.75" customHeight="1">
      <c r="A1214" s="56"/>
      <c r="B1214" s="56"/>
      <c r="C1214" s="56"/>
      <c r="D1214" s="56"/>
      <c r="E1214" s="56"/>
      <c r="F1214" s="11"/>
      <c r="G1214" s="57"/>
      <c r="H1214" s="56"/>
      <c r="I1214" s="56"/>
      <c r="J1214" s="56"/>
      <c r="K1214" s="56"/>
      <c r="L1214" s="56"/>
      <c r="M1214" s="56"/>
      <c r="N1214" s="56"/>
      <c r="O1214" s="56"/>
      <c r="P1214" s="56"/>
      <c r="Q1214" s="51"/>
    </row>
    <row r="1215" spans="1:17" ht="12.75" customHeight="1">
      <c r="A1215" s="56"/>
      <c r="B1215" s="56"/>
      <c r="C1215" s="56"/>
      <c r="D1215" s="56"/>
      <c r="E1215" s="56"/>
      <c r="F1215" s="11"/>
      <c r="G1215" s="57"/>
      <c r="H1215" s="56"/>
      <c r="I1215" s="56"/>
      <c r="J1215" s="56"/>
      <c r="K1215" s="56"/>
      <c r="L1215" s="56"/>
      <c r="M1215" s="56"/>
      <c r="N1215" s="56"/>
      <c r="O1215" s="56"/>
      <c r="P1215" s="56"/>
      <c r="Q1215" s="51"/>
    </row>
    <row r="1216" spans="1:17" ht="12.75" customHeight="1">
      <c r="A1216" s="56"/>
      <c r="B1216" s="56"/>
      <c r="C1216" s="56"/>
      <c r="D1216" s="56"/>
      <c r="E1216" s="56"/>
      <c r="F1216" s="11"/>
      <c r="G1216" s="57"/>
      <c r="H1216" s="56"/>
      <c r="I1216" s="56"/>
      <c r="J1216" s="56"/>
      <c r="K1216" s="56"/>
      <c r="L1216" s="56"/>
      <c r="M1216" s="56"/>
      <c r="N1216" s="56"/>
      <c r="O1216" s="56"/>
      <c r="P1216" s="56"/>
      <c r="Q1216" s="51"/>
    </row>
    <row r="1217" spans="1:17" ht="12.75" customHeight="1">
      <c r="A1217" s="56"/>
      <c r="B1217" s="56"/>
      <c r="C1217" s="56"/>
      <c r="D1217" s="56"/>
      <c r="E1217" s="56"/>
      <c r="F1217" s="11"/>
      <c r="G1217" s="57"/>
      <c r="H1217" s="56"/>
      <c r="I1217" s="56"/>
      <c r="J1217" s="56"/>
      <c r="K1217" s="56"/>
      <c r="L1217" s="56"/>
      <c r="M1217" s="56"/>
      <c r="N1217" s="56"/>
      <c r="O1217" s="56"/>
      <c r="P1217" s="56"/>
      <c r="Q1217" s="51"/>
    </row>
    <row r="1218" spans="1:17" ht="12.75" customHeight="1">
      <c r="A1218" s="56"/>
      <c r="B1218" s="56"/>
      <c r="C1218" s="56"/>
      <c r="D1218" s="56"/>
      <c r="E1218" s="56"/>
      <c r="F1218" s="11"/>
      <c r="G1218" s="57"/>
      <c r="H1218" s="56"/>
      <c r="I1218" s="56"/>
      <c r="J1218" s="56"/>
      <c r="K1218" s="56"/>
      <c r="L1218" s="56"/>
      <c r="M1218" s="56"/>
      <c r="N1218" s="56"/>
      <c r="O1218" s="56"/>
      <c r="P1218" s="56"/>
      <c r="Q1218" s="51"/>
    </row>
    <row r="1219" spans="1:17" ht="12.75" customHeight="1">
      <c r="A1219" s="56"/>
      <c r="B1219" s="56"/>
      <c r="C1219" s="56"/>
      <c r="D1219" s="56"/>
      <c r="E1219" s="56"/>
      <c r="F1219" s="11"/>
      <c r="G1219" s="57"/>
      <c r="H1219" s="56"/>
      <c r="I1219" s="56"/>
      <c r="J1219" s="56"/>
      <c r="K1219" s="56"/>
      <c r="L1219" s="56"/>
      <c r="M1219" s="56"/>
      <c r="N1219" s="56"/>
      <c r="O1219" s="56"/>
      <c r="P1219" s="56"/>
      <c r="Q1219" s="51"/>
    </row>
    <row r="1220" spans="1:17" ht="12.75" customHeight="1">
      <c r="A1220" s="56"/>
      <c r="B1220" s="56"/>
      <c r="C1220" s="56"/>
      <c r="D1220" s="56"/>
      <c r="E1220" s="56"/>
      <c r="F1220" s="11"/>
      <c r="G1220" s="57"/>
      <c r="H1220" s="56"/>
      <c r="I1220" s="56"/>
      <c r="J1220" s="56"/>
      <c r="K1220" s="56"/>
      <c r="L1220" s="56"/>
      <c r="M1220" s="56"/>
      <c r="N1220" s="56"/>
      <c r="O1220" s="56"/>
      <c r="P1220" s="56"/>
      <c r="Q1220" s="51"/>
    </row>
    <row r="1221" spans="1:17" ht="12.75" customHeight="1">
      <c r="A1221" s="56"/>
      <c r="B1221" s="56"/>
      <c r="C1221" s="56"/>
      <c r="D1221" s="56"/>
      <c r="E1221" s="56"/>
      <c r="F1221" s="11"/>
      <c r="G1221" s="57"/>
      <c r="H1221" s="56"/>
      <c r="I1221" s="56"/>
      <c r="J1221" s="56"/>
      <c r="K1221" s="56"/>
      <c r="L1221" s="56"/>
      <c r="M1221" s="56"/>
      <c r="N1221" s="56"/>
      <c r="O1221" s="56"/>
      <c r="P1221" s="56"/>
      <c r="Q1221" s="51"/>
    </row>
    <row r="1222" spans="1:17" ht="12.75" customHeight="1">
      <c r="A1222" s="56"/>
      <c r="B1222" s="56"/>
      <c r="C1222" s="56"/>
      <c r="D1222" s="56"/>
      <c r="E1222" s="56"/>
      <c r="F1222" s="11"/>
      <c r="G1222" s="57"/>
      <c r="H1222" s="56"/>
      <c r="I1222" s="56"/>
      <c r="J1222" s="56"/>
      <c r="K1222" s="56"/>
      <c r="L1222" s="56"/>
      <c r="M1222" s="56"/>
      <c r="N1222" s="56"/>
      <c r="O1222" s="56"/>
      <c r="P1222" s="56"/>
      <c r="Q1222" s="51"/>
    </row>
    <row r="1223" spans="1:17" ht="12.75" customHeight="1">
      <c r="A1223" s="56"/>
      <c r="B1223" s="56"/>
      <c r="C1223" s="56"/>
      <c r="D1223" s="56"/>
      <c r="E1223" s="56"/>
      <c r="F1223" s="11"/>
      <c r="G1223" s="57"/>
      <c r="H1223" s="56"/>
      <c r="I1223" s="56"/>
      <c r="J1223" s="56"/>
      <c r="K1223" s="56"/>
      <c r="L1223" s="56"/>
      <c r="M1223" s="56"/>
      <c r="N1223" s="56"/>
      <c r="O1223" s="56"/>
      <c r="P1223" s="56"/>
      <c r="Q1223" s="51"/>
    </row>
    <row r="1224" spans="1:17" ht="12.75" customHeight="1">
      <c r="A1224" s="56"/>
      <c r="B1224" s="56"/>
      <c r="C1224" s="56"/>
      <c r="D1224" s="56"/>
      <c r="E1224" s="56"/>
      <c r="F1224" s="11"/>
      <c r="G1224" s="57"/>
      <c r="H1224" s="56"/>
      <c r="I1224" s="56"/>
      <c r="J1224" s="56"/>
      <c r="K1224" s="56"/>
      <c r="L1224" s="56"/>
      <c r="M1224" s="56"/>
      <c r="N1224" s="56"/>
      <c r="O1224" s="56"/>
      <c r="P1224" s="56"/>
      <c r="Q1224" s="51"/>
    </row>
    <row r="1225" spans="1:17" ht="12.75" customHeight="1">
      <c r="A1225" s="56"/>
      <c r="B1225" s="56"/>
      <c r="C1225" s="56"/>
      <c r="D1225" s="56"/>
      <c r="E1225" s="56"/>
      <c r="F1225" s="11"/>
      <c r="G1225" s="57"/>
      <c r="H1225" s="56"/>
      <c r="I1225" s="56"/>
      <c r="J1225" s="56"/>
      <c r="K1225" s="56"/>
      <c r="L1225" s="56"/>
      <c r="M1225" s="56"/>
      <c r="N1225" s="56"/>
      <c r="O1225" s="56"/>
      <c r="P1225" s="56"/>
      <c r="Q1225" s="51"/>
    </row>
    <row r="1226" spans="1:17" ht="12.75" customHeight="1">
      <c r="A1226" s="56"/>
      <c r="B1226" s="56"/>
      <c r="C1226" s="56"/>
      <c r="D1226" s="56"/>
      <c r="E1226" s="56"/>
      <c r="F1226" s="11"/>
      <c r="G1226" s="57"/>
      <c r="H1226" s="56"/>
      <c r="I1226" s="56"/>
      <c r="J1226" s="56"/>
      <c r="K1226" s="56"/>
      <c r="L1226" s="56"/>
      <c r="M1226" s="56"/>
      <c r="N1226" s="56"/>
      <c r="O1226" s="56"/>
      <c r="P1226" s="56"/>
      <c r="Q1226" s="51"/>
    </row>
    <row r="1227" spans="1:17" ht="12.75" customHeight="1">
      <c r="A1227" s="56"/>
      <c r="B1227" s="56"/>
      <c r="C1227" s="56"/>
      <c r="D1227" s="56"/>
      <c r="E1227" s="56"/>
      <c r="F1227" s="11"/>
      <c r="G1227" s="57"/>
      <c r="H1227" s="56"/>
      <c r="I1227" s="56"/>
      <c r="J1227" s="56"/>
      <c r="K1227" s="56"/>
      <c r="L1227" s="56"/>
      <c r="M1227" s="56"/>
      <c r="N1227" s="56"/>
      <c r="O1227" s="56"/>
      <c r="P1227" s="56"/>
      <c r="Q1227" s="51"/>
    </row>
    <row r="1228" spans="1:17" ht="12.75" customHeight="1">
      <c r="A1228" s="56"/>
      <c r="B1228" s="56"/>
      <c r="C1228" s="56"/>
      <c r="D1228" s="56"/>
      <c r="E1228" s="56"/>
      <c r="F1228" s="11"/>
      <c r="G1228" s="57"/>
      <c r="H1228" s="56"/>
      <c r="I1228" s="56"/>
      <c r="J1228" s="56"/>
      <c r="K1228" s="56"/>
      <c r="L1228" s="56"/>
      <c r="M1228" s="56"/>
      <c r="N1228" s="56"/>
      <c r="O1228" s="56"/>
      <c r="P1228" s="56"/>
      <c r="Q1228" s="51"/>
    </row>
    <row r="1229" spans="1:17" ht="12.75" customHeight="1">
      <c r="A1229" s="56"/>
      <c r="B1229" s="56"/>
      <c r="C1229" s="56"/>
      <c r="D1229" s="56"/>
      <c r="E1229" s="56"/>
      <c r="F1229" s="11"/>
      <c r="G1229" s="57"/>
      <c r="H1229" s="56"/>
      <c r="I1229" s="56"/>
      <c r="J1229" s="56"/>
      <c r="K1229" s="56"/>
      <c r="L1229" s="56"/>
      <c r="M1229" s="56"/>
      <c r="N1229" s="56"/>
      <c r="O1229" s="56"/>
      <c r="P1229" s="56"/>
      <c r="Q1229" s="51"/>
    </row>
    <row r="1230" spans="1:17" ht="12.75" customHeight="1">
      <c r="A1230" s="56"/>
      <c r="B1230" s="56"/>
      <c r="C1230" s="56"/>
      <c r="D1230" s="56"/>
      <c r="E1230" s="56"/>
      <c r="F1230" s="11"/>
      <c r="G1230" s="57"/>
      <c r="H1230" s="56"/>
      <c r="I1230" s="56"/>
      <c r="J1230" s="56"/>
      <c r="K1230" s="56"/>
      <c r="L1230" s="56"/>
      <c r="M1230" s="56"/>
      <c r="N1230" s="56"/>
      <c r="O1230" s="56"/>
      <c r="P1230" s="56"/>
      <c r="Q1230" s="51"/>
    </row>
    <row r="1231" spans="1:17" ht="12.75" customHeight="1">
      <c r="A1231" s="56"/>
      <c r="B1231" s="56"/>
      <c r="C1231" s="56"/>
      <c r="D1231" s="56"/>
      <c r="E1231" s="56"/>
      <c r="F1231" s="11"/>
      <c r="G1231" s="57"/>
      <c r="H1231" s="56"/>
      <c r="I1231" s="56"/>
      <c r="J1231" s="56"/>
      <c r="K1231" s="56"/>
      <c r="L1231" s="56"/>
      <c r="M1231" s="56"/>
      <c r="N1231" s="56"/>
      <c r="O1231" s="56"/>
      <c r="P1231" s="56"/>
      <c r="Q1231" s="51"/>
    </row>
    <row r="1232" spans="1:17" ht="12.75" customHeight="1">
      <c r="A1232" s="56"/>
      <c r="B1232" s="56"/>
      <c r="C1232" s="56"/>
      <c r="D1232" s="56"/>
      <c r="E1232" s="56"/>
      <c r="F1232" s="11"/>
      <c r="G1232" s="57"/>
      <c r="H1232" s="56"/>
      <c r="I1232" s="56"/>
      <c r="J1232" s="56"/>
      <c r="K1232" s="56"/>
      <c r="L1232" s="56"/>
      <c r="M1232" s="56"/>
      <c r="N1232" s="56"/>
      <c r="O1232" s="56"/>
      <c r="P1232" s="56"/>
      <c r="Q1232" s="51"/>
    </row>
    <row r="1233" spans="1:17" ht="12.75" customHeight="1">
      <c r="A1233" s="56"/>
      <c r="B1233" s="56"/>
      <c r="C1233" s="56"/>
      <c r="D1233" s="56"/>
      <c r="E1233" s="56"/>
      <c r="F1233" s="11"/>
      <c r="G1233" s="57"/>
      <c r="H1233" s="56"/>
      <c r="I1233" s="56"/>
      <c r="J1233" s="56"/>
      <c r="K1233" s="56"/>
      <c r="L1233" s="56"/>
      <c r="M1233" s="56"/>
      <c r="N1233" s="56"/>
      <c r="O1233" s="56"/>
      <c r="P1233" s="56"/>
      <c r="Q1233" s="51"/>
    </row>
    <row r="1234" spans="1:17" ht="12.75" customHeight="1">
      <c r="A1234" s="56"/>
      <c r="B1234" s="56"/>
      <c r="C1234" s="56"/>
      <c r="D1234" s="56"/>
      <c r="E1234" s="56"/>
      <c r="F1234" s="11"/>
      <c r="G1234" s="57"/>
      <c r="H1234" s="56"/>
      <c r="I1234" s="56"/>
      <c r="J1234" s="56"/>
      <c r="K1234" s="56"/>
      <c r="L1234" s="56"/>
      <c r="M1234" s="56"/>
      <c r="N1234" s="56"/>
      <c r="O1234" s="56"/>
      <c r="P1234" s="56"/>
      <c r="Q1234" s="51"/>
    </row>
    <row r="1235" spans="1:17" ht="12.75" customHeight="1">
      <c r="A1235" s="56"/>
      <c r="B1235" s="56"/>
      <c r="C1235" s="56"/>
      <c r="D1235" s="56"/>
      <c r="E1235" s="56"/>
      <c r="F1235" s="11"/>
      <c r="G1235" s="57"/>
      <c r="H1235" s="56"/>
      <c r="I1235" s="56"/>
      <c r="J1235" s="56"/>
      <c r="K1235" s="56"/>
      <c r="L1235" s="56"/>
      <c r="M1235" s="56"/>
      <c r="N1235" s="56"/>
      <c r="O1235" s="56"/>
      <c r="P1235" s="56"/>
      <c r="Q1235" s="51"/>
    </row>
    <row r="1236" spans="1:17" ht="12.75" customHeight="1">
      <c r="A1236" s="56"/>
      <c r="B1236" s="56"/>
      <c r="C1236" s="56"/>
      <c r="D1236" s="56"/>
      <c r="E1236" s="56"/>
      <c r="F1236" s="11"/>
      <c r="G1236" s="57"/>
      <c r="H1236" s="56"/>
      <c r="I1236" s="56"/>
      <c r="J1236" s="56"/>
      <c r="K1236" s="56"/>
      <c r="L1236" s="56"/>
      <c r="M1236" s="56"/>
      <c r="N1236" s="56"/>
      <c r="O1236" s="56"/>
      <c r="P1236" s="56"/>
      <c r="Q1236" s="51"/>
    </row>
    <row r="1237" spans="1:17" ht="12.75" customHeight="1">
      <c r="A1237" s="56"/>
      <c r="B1237" s="56"/>
      <c r="C1237" s="56"/>
      <c r="D1237" s="56"/>
      <c r="E1237" s="56"/>
      <c r="F1237" s="11"/>
      <c r="G1237" s="57"/>
      <c r="H1237" s="56"/>
      <c r="I1237" s="56"/>
      <c r="J1237" s="56"/>
      <c r="K1237" s="56"/>
      <c r="L1237" s="56"/>
      <c r="M1237" s="56"/>
      <c r="N1237" s="56"/>
      <c r="O1237" s="56"/>
      <c r="P1237" s="56"/>
      <c r="Q1237" s="51"/>
    </row>
    <row r="1238" spans="1:17" ht="12.75" customHeight="1">
      <c r="A1238" s="56"/>
      <c r="B1238" s="56"/>
      <c r="C1238" s="56"/>
      <c r="D1238" s="56"/>
      <c r="E1238" s="56"/>
      <c r="F1238" s="11"/>
      <c r="G1238" s="57"/>
      <c r="H1238" s="56"/>
      <c r="I1238" s="56"/>
      <c r="J1238" s="56"/>
      <c r="K1238" s="56"/>
      <c r="L1238" s="56"/>
      <c r="M1238" s="56"/>
      <c r="N1238" s="56"/>
      <c r="O1238" s="56"/>
      <c r="P1238" s="56"/>
      <c r="Q1238" s="51"/>
    </row>
    <row r="1239" spans="1:17" ht="12.75" customHeight="1">
      <c r="A1239" s="56"/>
      <c r="B1239" s="56"/>
      <c r="C1239" s="56"/>
      <c r="D1239" s="56"/>
      <c r="E1239" s="56"/>
      <c r="F1239" s="11"/>
      <c r="G1239" s="57"/>
      <c r="H1239" s="56"/>
      <c r="I1239" s="56"/>
      <c r="J1239" s="56"/>
      <c r="K1239" s="56"/>
      <c r="L1239" s="56"/>
      <c r="M1239" s="56"/>
      <c r="N1239" s="56"/>
      <c r="O1239" s="56"/>
      <c r="P1239" s="56"/>
      <c r="Q1239" s="51"/>
    </row>
    <row r="1240" spans="1:17" ht="12.75" customHeight="1">
      <c r="A1240" s="56"/>
      <c r="B1240" s="56"/>
      <c r="C1240" s="56"/>
      <c r="D1240" s="56"/>
      <c r="E1240" s="56"/>
      <c r="F1240" s="11"/>
      <c r="G1240" s="57"/>
      <c r="H1240" s="56"/>
      <c r="I1240" s="56"/>
      <c r="J1240" s="56"/>
      <c r="K1240" s="56"/>
      <c r="L1240" s="56"/>
      <c r="M1240" s="56"/>
      <c r="N1240" s="56"/>
      <c r="O1240" s="56"/>
      <c r="P1240" s="56"/>
      <c r="Q1240" s="51"/>
    </row>
    <row r="1241" spans="1:17" ht="12.75" customHeight="1">
      <c r="A1241" s="56"/>
      <c r="B1241" s="56"/>
      <c r="C1241" s="56"/>
      <c r="D1241" s="56"/>
      <c r="E1241" s="56"/>
      <c r="F1241" s="11"/>
      <c r="G1241" s="57"/>
      <c r="H1241" s="56"/>
      <c r="I1241" s="56"/>
      <c r="J1241" s="56"/>
      <c r="K1241" s="56"/>
      <c r="L1241" s="56"/>
      <c r="M1241" s="56"/>
      <c r="N1241" s="56"/>
      <c r="O1241" s="56"/>
      <c r="P1241" s="56"/>
      <c r="Q1241" s="51"/>
    </row>
    <row r="1242" spans="1:17" ht="12.75" customHeight="1">
      <c r="A1242" s="56"/>
      <c r="B1242" s="56"/>
      <c r="C1242" s="56"/>
      <c r="D1242" s="56"/>
      <c r="E1242" s="56"/>
      <c r="F1242" s="11"/>
      <c r="G1242" s="57"/>
      <c r="H1242" s="56"/>
      <c r="I1242" s="56"/>
      <c r="J1242" s="56"/>
      <c r="K1242" s="56"/>
      <c r="L1242" s="56"/>
      <c r="M1242" s="56"/>
      <c r="N1242" s="56"/>
      <c r="O1242" s="56"/>
      <c r="P1242" s="56"/>
      <c r="Q1242" s="51"/>
    </row>
    <row r="1243" spans="1:17" ht="12.75" customHeight="1">
      <c r="A1243" s="56"/>
      <c r="B1243" s="56"/>
      <c r="C1243" s="56"/>
      <c r="D1243" s="56"/>
      <c r="E1243" s="56"/>
      <c r="F1243" s="11"/>
      <c r="G1243" s="57"/>
      <c r="H1243" s="56"/>
      <c r="I1243" s="56"/>
      <c r="J1243" s="56"/>
      <c r="K1243" s="56"/>
      <c r="L1243" s="56"/>
      <c r="M1243" s="56"/>
      <c r="N1243" s="56"/>
      <c r="O1243" s="56"/>
      <c r="P1243" s="56"/>
      <c r="Q1243" s="51"/>
    </row>
    <row r="1244" spans="1:17" ht="12.75" customHeight="1">
      <c r="A1244" s="56"/>
      <c r="B1244" s="56"/>
      <c r="C1244" s="56"/>
      <c r="D1244" s="56"/>
      <c r="E1244" s="56"/>
      <c r="F1244" s="11"/>
      <c r="G1244" s="57"/>
      <c r="H1244" s="56"/>
      <c r="I1244" s="56"/>
      <c r="J1244" s="56"/>
      <c r="K1244" s="56"/>
      <c r="L1244" s="56"/>
      <c r="M1244" s="56"/>
      <c r="N1244" s="56"/>
      <c r="O1244" s="56"/>
      <c r="P1244" s="56"/>
      <c r="Q1244" s="51"/>
    </row>
    <row r="1245" spans="1:17" ht="12.75" customHeight="1">
      <c r="A1245" s="56"/>
      <c r="B1245" s="56"/>
      <c r="C1245" s="56"/>
      <c r="D1245" s="56"/>
      <c r="E1245" s="56"/>
      <c r="F1245" s="11"/>
      <c r="G1245" s="57"/>
      <c r="H1245" s="56"/>
      <c r="I1245" s="56"/>
      <c r="J1245" s="56"/>
      <c r="K1245" s="56"/>
      <c r="L1245" s="56"/>
      <c r="M1245" s="56"/>
      <c r="N1245" s="56"/>
      <c r="O1245" s="56"/>
      <c r="P1245" s="56"/>
      <c r="Q1245" s="51"/>
    </row>
    <row r="1246" spans="1:17" ht="12.75" customHeight="1">
      <c r="A1246" s="56"/>
      <c r="B1246" s="56"/>
      <c r="C1246" s="56"/>
      <c r="D1246" s="56"/>
      <c r="E1246" s="56"/>
      <c r="F1246" s="11"/>
      <c r="G1246" s="57"/>
      <c r="H1246" s="56"/>
      <c r="I1246" s="56"/>
      <c r="J1246" s="56"/>
      <c r="K1246" s="56"/>
      <c r="L1246" s="56"/>
      <c r="M1246" s="56"/>
      <c r="N1246" s="56"/>
      <c r="O1246" s="56"/>
      <c r="P1246" s="56"/>
      <c r="Q1246" s="51"/>
    </row>
    <row r="1247" spans="1:17" ht="12.75" customHeight="1">
      <c r="A1247" s="56"/>
      <c r="B1247" s="56"/>
      <c r="C1247" s="56"/>
      <c r="D1247" s="56"/>
      <c r="E1247" s="56"/>
      <c r="F1247" s="11"/>
      <c r="G1247" s="57"/>
      <c r="H1247" s="56"/>
      <c r="I1247" s="56"/>
      <c r="J1247" s="56"/>
      <c r="K1247" s="56"/>
      <c r="L1247" s="56"/>
      <c r="M1247" s="56"/>
      <c r="N1247" s="56"/>
      <c r="O1247" s="56"/>
      <c r="P1247" s="56"/>
      <c r="Q1247" s="51"/>
    </row>
    <row r="1248" spans="1:17" ht="12.75" customHeight="1">
      <c r="A1248" s="56"/>
      <c r="B1248" s="56"/>
      <c r="C1248" s="56"/>
      <c r="D1248" s="56"/>
      <c r="E1248" s="56"/>
      <c r="F1248" s="11"/>
      <c r="G1248" s="57"/>
      <c r="H1248" s="56"/>
      <c r="I1248" s="56"/>
      <c r="J1248" s="56"/>
      <c r="K1248" s="56"/>
      <c r="L1248" s="56"/>
      <c r="M1248" s="56"/>
      <c r="N1248" s="56"/>
      <c r="O1248" s="56"/>
      <c r="P1248" s="56"/>
      <c r="Q1248" s="51"/>
    </row>
    <row r="1249" spans="1:17" ht="12.75" customHeight="1">
      <c r="A1249" s="56"/>
      <c r="B1249" s="56"/>
      <c r="C1249" s="56"/>
      <c r="D1249" s="56"/>
      <c r="E1249" s="56"/>
      <c r="F1249" s="11"/>
      <c r="G1249" s="57"/>
      <c r="H1249" s="56"/>
      <c r="I1249" s="56"/>
      <c r="J1249" s="56"/>
      <c r="K1249" s="56"/>
      <c r="L1249" s="56"/>
      <c r="M1249" s="56"/>
      <c r="N1249" s="56"/>
      <c r="O1249" s="56"/>
      <c r="P1249" s="56"/>
      <c r="Q1249" s="51"/>
    </row>
    <row r="1250" spans="1:17" ht="12.75" customHeight="1">
      <c r="A1250" s="56"/>
      <c r="B1250" s="56"/>
      <c r="C1250" s="56"/>
      <c r="D1250" s="56"/>
      <c r="E1250" s="56"/>
      <c r="F1250" s="11"/>
      <c r="G1250" s="57"/>
      <c r="H1250" s="56"/>
      <c r="I1250" s="56"/>
      <c r="J1250" s="56"/>
      <c r="K1250" s="56"/>
      <c r="L1250" s="56"/>
      <c r="M1250" s="56"/>
      <c r="N1250" s="56"/>
      <c r="O1250" s="56"/>
      <c r="P1250" s="56"/>
      <c r="Q1250" s="51"/>
    </row>
    <row r="1251" spans="1:17" ht="12.75" customHeight="1">
      <c r="A1251" s="56"/>
      <c r="B1251" s="56"/>
      <c r="C1251" s="56"/>
      <c r="D1251" s="56"/>
      <c r="E1251" s="56"/>
      <c r="F1251" s="11"/>
      <c r="G1251" s="57"/>
      <c r="H1251" s="56"/>
      <c r="I1251" s="56"/>
      <c r="J1251" s="56"/>
      <c r="K1251" s="56"/>
      <c r="L1251" s="56"/>
      <c r="M1251" s="56"/>
      <c r="N1251" s="56"/>
      <c r="O1251" s="56"/>
      <c r="P1251" s="56"/>
      <c r="Q1251" s="51"/>
    </row>
    <row r="1252" spans="1:17" ht="12.75" customHeight="1">
      <c r="A1252" s="56"/>
      <c r="B1252" s="56"/>
      <c r="C1252" s="56"/>
      <c r="D1252" s="56"/>
      <c r="E1252" s="56"/>
      <c r="F1252" s="11"/>
      <c r="G1252" s="57"/>
      <c r="H1252" s="56"/>
      <c r="I1252" s="56"/>
      <c r="J1252" s="56"/>
      <c r="K1252" s="56"/>
      <c r="L1252" s="56"/>
      <c r="M1252" s="56"/>
      <c r="N1252" s="56"/>
      <c r="O1252" s="56"/>
      <c r="P1252" s="56"/>
      <c r="Q1252" s="51"/>
    </row>
    <row r="1253" spans="1:17" ht="12.75" customHeight="1">
      <c r="A1253" s="56"/>
      <c r="B1253" s="56"/>
      <c r="C1253" s="56"/>
      <c r="D1253" s="56"/>
      <c r="E1253" s="56"/>
      <c r="F1253" s="11"/>
      <c r="G1253" s="57"/>
      <c r="H1253" s="56"/>
      <c r="I1253" s="56"/>
      <c r="J1253" s="56"/>
      <c r="K1253" s="56"/>
      <c r="L1253" s="56"/>
      <c r="M1253" s="56"/>
      <c r="N1253" s="56"/>
      <c r="O1253" s="56"/>
      <c r="P1253" s="56"/>
      <c r="Q1253" s="51"/>
    </row>
    <row r="1254" spans="1:17" ht="12.75" customHeight="1">
      <c r="A1254" s="56"/>
      <c r="B1254" s="56"/>
      <c r="C1254" s="56"/>
      <c r="D1254" s="56"/>
      <c r="E1254" s="56"/>
      <c r="F1254" s="11"/>
      <c r="G1254" s="57"/>
      <c r="H1254" s="56"/>
      <c r="I1254" s="56"/>
      <c r="J1254" s="56"/>
      <c r="K1254" s="56"/>
      <c r="L1254" s="56"/>
      <c r="M1254" s="56"/>
      <c r="N1254" s="56"/>
      <c r="O1254" s="56"/>
      <c r="P1254" s="56"/>
      <c r="Q1254" s="51"/>
    </row>
    <row r="1255" spans="1:17" ht="12.75" customHeight="1">
      <c r="A1255" s="56"/>
      <c r="B1255" s="56"/>
      <c r="C1255" s="56"/>
      <c r="D1255" s="56"/>
      <c r="E1255" s="56"/>
      <c r="F1255" s="11"/>
      <c r="G1255" s="57"/>
      <c r="H1255" s="56"/>
      <c r="I1255" s="56"/>
      <c r="J1255" s="56"/>
      <c r="K1255" s="56"/>
      <c r="L1255" s="56"/>
      <c r="M1255" s="56"/>
      <c r="N1255" s="56"/>
      <c r="O1255" s="56"/>
      <c r="P1255" s="56"/>
      <c r="Q1255" s="51"/>
    </row>
    <row r="1256" spans="1:17" ht="12.75" customHeight="1">
      <c r="A1256" s="56"/>
      <c r="B1256" s="56"/>
      <c r="C1256" s="56"/>
      <c r="D1256" s="56"/>
      <c r="E1256" s="56"/>
      <c r="F1256" s="11"/>
      <c r="G1256" s="57"/>
      <c r="H1256" s="56"/>
      <c r="I1256" s="56"/>
      <c r="J1256" s="56"/>
      <c r="K1256" s="56"/>
      <c r="L1256" s="56"/>
      <c r="M1256" s="56"/>
      <c r="N1256" s="56"/>
      <c r="O1256" s="56"/>
      <c r="P1256" s="56"/>
      <c r="Q1256" s="51"/>
    </row>
    <row r="1257" spans="1:17" ht="12.75" customHeight="1">
      <c r="A1257" s="56"/>
      <c r="B1257" s="56"/>
      <c r="C1257" s="56"/>
      <c r="D1257" s="56"/>
      <c r="E1257" s="56"/>
      <c r="F1257" s="11"/>
      <c r="G1257" s="57"/>
      <c r="H1257" s="56"/>
      <c r="I1257" s="56"/>
      <c r="J1257" s="56"/>
      <c r="K1257" s="56"/>
      <c r="L1257" s="56"/>
      <c r="M1257" s="56"/>
      <c r="N1257" s="56"/>
      <c r="O1257" s="56"/>
      <c r="P1257" s="56"/>
      <c r="Q1257" s="51"/>
    </row>
    <row r="1258" spans="1:17" ht="12.75" customHeight="1">
      <c r="A1258" s="56"/>
      <c r="B1258" s="56"/>
      <c r="C1258" s="56"/>
      <c r="D1258" s="56"/>
      <c r="E1258" s="56"/>
      <c r="F1258" s="11"/>
      <c r="G1258" s="57"/>
      <c r="H1258" s="56"/>
      <c r="I1258" s="56"/>
      <c r="J1258" s="56"/>
      <c r="K1258" s="56"/>
      <c r="L1258" s="56"/>
      <c r="M1258" s="56"/>
      <c r="N1258" s="56"/>
      <c r="O1258" s="56"/>
      <c r="P1258" s="56"/>
      <c r="Q1258" s="51"/>
    </row>
    <row r="1259" spans="1:17" ht="12.75" customHeight="1">
      <c r="A1259" s="56"/>
      <c r="B1259" s="56"/>
      <c r="C1259" s="56"/>
      <c r="D1259" s="56"/>
      <c r="E1259" s="56"/>
      <c r="F1259" s="11"/>
      <c r="G1259" s="57"/>
      <c r="H1259" s="56"/>
      <c r="I1259" s="56"/>
      <c r="J1259" s="56"/>
      <c r="K1259" s="56"/>
      <c r="L1259" s="56"/>
      <c r="M1259" s="56"/>
      <c r="N1259" s="56"/>
      <c r="O1259" s="56"/>
      <c r="P1259" s="56"/>
      <c r="Q1259" s="51"/>
    </row>
    <row r="1260" spans="1:17" ht="12.75" customHeight="1">
      <c r="A1260" s="56"/>
      <c r="B1260" s="56"/>
      <c r="C1260" s="56"/>
      <c r="D1260" s="56"/>
      <c r="E1260" s="56"/>
      <c r="F1260" s="11"/>
      <c r="G1260" s="57"/>
      <c r="H1260" s="56"/>
      <c r="I1260" s="56"/>
      <c r="J1260" s="56"/>
      <c r="K1260" s="56"/>
      <c r="L1260" s="56"/>
      <c r="M1260" s="56"/>
      <c r="N1260" s="56"/>
      <c r="O1260" s="56"/>
      <c r="P1260" s="56"/>
      <c r="Q1260" s="51"/>
    </row>
    <row r="1261" spans="1:17" ht="12.75" customHeight="1">
      <c r="A1261" s="56"/>
      <c r="B1261" s="56"/>
      <c r="C1261" s="56"/>
      <c r="D1261" s="56"/>
      <c r="E1261" s="56"/>
      <c r="F1261" s="11"/>
      <c r="G1261" s="57"/>
      <c r="H1261" s="56"/>
      <c r="I1261" s="56"/>
      <c r="J1261" s="56"/>
      <c r="K1261" s="56"/>
      <c r="L1261" s="56"/>
      <c r="M1261" s="56"/>
      <c r="N1261" s="56"/>
      <c r="O1261" s="56"/>
      <c r="P1261" s="56"/>
      <c r="Q1261" s="51"/>
    </row>
    <row r="1262" spans="1:17" ht="12.75" customHeight="1">
      <c r="A1262" s="56"/>
      <c r="B1262" s="56"/>
      <c r="C1262" s="56"/>
      <c r="D1262" s="56"/>
      <c r="E1262" s="56"/>
      <c r="F1262" s="11"/>
      <c r="G1262" s="57"/>
      <c r="H1262" s="56"/>
      <c r="I1262" s="56"/>
      <c r="J1262" s="56"/>
      <c r="K1262" s="56"/>
      <c r="L1262" s="56"/>
      <c r="M1262" s="56"/>
      <c r="N1262" s="56"/>
      <c r="O1262" s="56"/>
      <c r="P1262" s="56"/>
      <c r="Q1262" s="51"/>
    </row>
    <row r="1263" spans="1:17" ht="12.75" customHeight="1">
      <c r="A1263" s="56"/>
      <c r="B1263" s="56"/>
      <c r="C1263" s="56"/>
      <c r="D1263" s="56"/>
      <c r="E1263" s="56"/>
      <c r="F1263" s="11"/>
      <c r="G1263" s="57"/>
      <c r="H1263" s="56"/>
      <c r="I1263" s="56"/>
      <c r="J1263" s="56"/>
      <c r="K1263" s="56"/>
      <c r="L1263" s="56"/>
      <c r="M1263" s="56"/>
      <c r="N1263" s="56"/>
      <c r="O1263" s="56"/>
      <c r="P1263" s="56"/>
      <c r="Q1263" s="51"/>
    </row>
    <row r="1264" spans="1:17" ht="12.75" customHeight="1">
      <c r="A1264" s="56"/>
      <c r="B1264" s="56"/>
      <c r="C1264" s="56"/>
      <c r="D1264" s="56"/>
      <c r="E1264" s="56"/>
      <c r="F1264" s="11"/>
      <c r="G1264" s="57"/>
      <c r="H1264" s="56"/>
      <c r="I1264" s="56"/>
      <c r="J1264" s="56"/>
      <c r="K1264" s="56"/>
      <c r="L1264" s="56"/>
      <c r="M1264" s="56"/>
      <c r="N1264" s="56"/>
      <c r="O1264" s="56"/>
      <c r="P1264" s="56"/>
      <c r="Q1264" s="51"/>
    </row>
    <row r="1265" spans="1:17" ht="12.75" customHeight="1">
      <c r="A1265" s="56"/>
      <c r="B1265" s="56"/>
      <c r="C1265" s="56"/>
      <c r="D1265" s="56"/>
      <c r="E1265" s="56"/>
      <c r="F1265" s="11"/>
      <c r="G1265" s="57"/>
      <c r="H1265" s="56"/>
      <c r="I1265" s="56"/>
      <c r="J1265" s="56"/>
      <c r="K1265" s="56"/>
      <c r="L1265" s="56"/>
      <c r="M1265" s="56"/>
      <c r="N1265" s="56"/>
      <c r="O1265" s="56"/>
      <c r="P1265" s="56"/>
      <c r="Q1265" s="51"/>
    </row>
    <row r="1266" spans="1:17" ht="12.75" customHeight="1">
      <c r="A1266" s="56"/>
      <c r="B1266" s="56"/>
      <c r="C1266" s="56"/>
      <c r="D1266" s="56"/>
      <c r="E1266" s="56"/>
      <c r="F1266" s="11"/>
      <c r="G1266" s="57"/>
      <c r="H1266" s="56"/>
      <c r="I1266" s="56"/>
      <c r="J1266" s="56"/>
      <c r="K1266" s="56"/>
      <c r="L1266" s="56"/>
      <c r="M1266" s="56"/>
      <c r="N1266" s="56"/>
      <c r="O1266" s="56"/>
      <c r="P1266" s="56"/>
      <c r="Q1266" s="51"/>
    </row>
    <row r="1267" spans="1:17" ht="12.75" customHeight="1">
      <c r="A1267" s="56"/>
      <c r="B1267" s="56"/>
      <c r="C1267" s="56"/>
      <c r="D1267" s="56"/>
      <c r="E1267" s="56"/>
      <c r="F1267" s="11"/>
      <c r="G1267" s="57"/>
      <c r="H1267" s="56"/>
      <c r="I1267" s="56"/>
      <c r="J1267" s="56"/>
      <c r="K1267" s="56"/>
      <c r="L1267" s="56"/>
      <c r="M1267" s="56"/>
      <c r="N1267" s="56"/>
      <c r="O1267" s="56"/>
      <c r="P1267" s="56"/>
      <c r="Q1267" s="51"/>
    </row>
    <row r="1268" spans="1:17" ht="12.75" customHeight="1">
      <c r="A1268" s="56"/>
      <c r="B1268" s="56"/>
      <c r="C1268" s="56"/>
      <c r="D1268" s="56"/>
      <c r="E1268" s="56"/>
      <c r="F1268" s="11"/>
      <c r="G1268" s="57"/>
      <c r="H1268" s="56"/>
      <c r="I1268" s="56"/>
      <c r="J1268" s="56"/>
      <c r="K1268" s="56"/>
      <c r="L1268" s="56"/>
      <c r="M1268" s="56"/>
      <c r="N1268" s="56"/>
      <c r="O1268" s="56"/>
      <c r="P1268" s="56"/>
      <c r="Q1268" s="51"/>
    </row>
    <row r="1269" spans="1:17" ht="12.75" customHeight="1">
      <c r="A1269" s="56"/>
      <c r="B1269" s="56"/>
      <c r="C1269" s="56"/>
      <c r="D1269" s="56"/>
      <c r="E1269" s="56"/>
      <c r="F1269" s="11"/>
      <c r="G1269" s="57"/>
      <c r="H1269" s="56"/>
      <c r="I1269" s="56"/>
      <c r="J1269" s="56"/>
      <c r="K1269" s="56"/>
      <c r="L1269" s="56"/>
      <c r="M1269" s="56"/>
      <c r="N1269" s="56"/>
      <c r="O1269" s="56"/>
      <c r="P1269" s="56"/>
      <c r="Q1269" s="51"/>
    </row>
    <row r="1270" spans="1:17" ht="12.75" customHeight="1">
      <c r="A1270" s="56"/>
      <c r="B1270" s="56"/>
      <c r="C1270" s="56"/>
      <c r="D1270" s="56"/>
      <c r="E1270" s="56"/>
      <c r="F1270" s="11"/>
      <c r="G1270" s="57"/>
      <c r="H1270" s="56"/>
      <c r="I1270" s="56"/>
      <c r="J1270" s="56"/>
      <c r="K1270" s="56"/>
      <c r="L1270" s="56"/>
      <c r="M1270" s="56"/>
      <c r="N1270" s="56"/>
      <c r="O1270" s="56"/>
      <c r="P1270" s="56"/>
      <c r="Q1270" s="51"/>
    </row>
    <row r="1271" spans="1:17" ht="12.75" customHeight="1">
      <c r="A1271" s="56"/>
      <c r="B1271" s="56"/>
      <c r="C1271" s="56"/>
      <c r="D1271" s="56"/>
      <c r="E1271" s="56"/>
      <c r="F1271" s="11"/>
      <c r="G1271" s="57"/>
      <c r="H1271" s="56"/>
      <c r="I1271" s="56"/>
      <c r="J1271" s="56"/>
      <c r="K1271" s="56"/>
      <c r="L1271" s="56"/>
      <c r="M1271" s="56"/>
      <c r="N1271" s="56"/>
      <c r="O1271" s="56"/>
      <c r="P1271" s="56"/>
      <c r="Q1271" s="51"/>
    </row>
    <row r="1272" spans="1:17" ht="12.75" customHeight="1">
      <c r="A1272" s="56"/>
      <c r="B1272" s="56"/>
      <c r="C1272" s="56"/>
      <c r="D1272" s="56"/>
      <c r="E1272" s="56"/>
      <c r="F1272" s="11"/>
      <c r="G1272" s="57"/>
      <c r="H1272" s="56"/>
      <c r="I1272" s="56"/>
      <c r="J1272" s="56"/>
      <c r="K1272" s="56"/>
      <c r="L1272" s="56"/>
      <c r="M1272" s="56"/>
      <c r="N1272" s="56"/>
      <c r="O1272" s="56"/>
      <c r="P1272" s="56"/>
      <c r="Q1272" s="51"/>
    </row>
    <row r="1273" spans="1:17" ht="12.75" customHeight="1">
      <c r="A1273" s="56"/>
      <c r="B1273" s="56"/>
      <c r="C1273" s="56"/>
      <c r="D1273" s="56"/>
      <c r="E1273" s="56"/>
      <c r="F1273" s="11"/>
      <c r="G1273" s="57"/>
      <c r="H1273" s="56"/>
      <c r="I1273" s="56"/>
      <c r="J1273" s="56"/>
      <c r="K1273" s="56"/>
      <c r="L1273" s="56"/>
      <c r="M1273" s="56"/>
      <c r="N1273" s="56"/>
      <c r="O1273" s="56"/>
      <c r="P1273" s="56"/>
      <c r="Q1273" s="51"/>
    </row>
    <row r="1274" spans="1:17" ht="12.75" customHeight="1">
      <c r="A1274" s="56"/>
      <c r="B1274" s="56"/>
      <c r="C1274" s="56"/>
      <c r="D1274" s="56"/>
      <c r="E1274" s="56"/>
      <c r="F1274" s="11"/>
      <c r="G1274" s="57"/>
      <c r="H1274" s="56"/>
      <c r="I1274" s="56"/>
      <c r="J1274" s="56"/>
      <c r="K1274" s="56"/>
      <c r="L1274" s="56"/>
      <c r="M1274" s="56"/>
      <c r="N1274" s="56"/>
      <c r="O1274" s="56"/>
      <c r="P1274" s="56"/>
      <c r="Q1274" s="51"/>
    </row>
    <row r="1275" spans="1:17" ht="12.75" customHeight="1">
      <c r="A1275" s="56"/>
      <c r="B1275" s="56"/>
      <c r="C1275" s="56"/>
      <c r="D1275" s="56"/>
      <c r="E1275" s="56"/>
      <c r="F1275" s="11"/>
      <c r="G1275" s="57"/>
      <c r="H1275" s="56"/>
      <c r="I1275" s="56"/>
      <c r="J1275" s="56"/>
      <c r="K1275" s="56"/>
      <c r="L1275" s="56"/>
      <c r="M1275" s="56"/>
      <c r="N1275" s="56"/>
      <c r="O1275" s="56"/>
      <c r="P1275" s="56"/>
      <c r="Q1275" s="51"/>
    </row>
    <row r="1276" spans="1:17" ht="12.75" customHeight="1">
      <c r="A1276" s="56"/>
      <c r="B1276" s="56"/>
      <c r="C1276" s="56"/>
      <c r="D1276" s="56"/>
      <c r="E1276" s="56"/>
      <c r="F1276" s="11"/>
      <c r="G1276" s="57"/>
      <c r="H1276" s="56"/>
      <c r="I1276" s="56"/>
      <c r="J1276" s="56"/>
      <c r="K1276" s="56"/>
      <c r="L1276" s="56"/>
      <c r="M1276" s="56"/>
      <c r="N1276" s="56"/>
      <c r="O1276" s="56"/>
      <c r="P1276" s="56"/>
      <c r="Q1276" s="51"/>
    </row>
    <row r="1277" spans="1:17" ht="12.75" customHeight="1">
      <c r="A1277" s="56"/>
      <c r="B1277" s="56"/>
      <c r="C1277" s="56"/>
      <c r="D1277" s="56"/>
      <c r="E1277" s="56"/>
      <c r="F1277" s="11"/>
      <c r="G1277" s="57"/>
      <c r="H1277" s="56"/>
      <c r="I1277" s="56"/>
      <c r="J1277" s="56"/>
      <c r="K1277" s="56"/>
      <c r="L1277" s="56"/>
      <c r="M1277" s="56"/>
      <c r="N1277" s="56"/>
      <c r="O1277" s="56"/>
      <c r="P1277" s="56"/>
      <c r="Q1277" s="51"/>
    </row>
    <row r="1278" spans="1:17" ht="12.75" customHeight="1">
      <c r="A1278" s="56"/>
      <c r="B1278" s="56"/>
      <c r="C1278" s="56"/>
      <c r="D1278" s="56"/>
      <c r="E1278" s="56"/>
      <c r="F1278" s="11"/>
      <c r="G1278" s="57"/>
      <c r="H1278" s="56"/>
      <c r="I1278" s="56"/>
      <c r="J1278" s="56"/>
      <c r="K1278" s="56"/>
      <c r="L1278" s="56"/>
      <c r="M1278" s="56"/>
      <c r="N1278" s="56"/>
      <c r="O1278" s="56"/>
      <c r="P1278" s="56"/>
      <c r="Q1278" s="51"/>
    </row>
    <row r="1279" spans="1:17" ht="12.75" customHeight="1">
      <c r="A1279" s="56"/>
      <c r="B1279" s="56"/>
      <c r="C1279" s="56"/>
      <c r="D1279" s="56"/>
      <c r="E1279" s="56"/>
      <c r="F1279" s="11"/>
      <c r="G1279" s="57"/>
      <c r="H1279" s="56"/>
      <c r="I1279" s="56"/>
      <c r="J1279" s="56"/>
      <c r="K1279" s="56"/>
      <c r="L1279" s="56"/>
      <c r="M1279" s="56"/>
      <c r="N1279" s="56"/>
      <c r="O1279" s="56"/>
      <c r="P1279" s="56"/>
      <c r="Q1279" s="51"/>
    </row>
    <row r="1280" spans="1:17" ht="12.75" customHeight="1">
      <c r="A1280" s="56"/>
      <c r="B1280" s="56"/>
      <c r="C1280" s="56"/>
      <c r="D1280" s="56"/>
      <c r="E1280" s="56"/>
      <c r="F1280" s="11"/>
      <c r="G1280" s="57"/>
      <c r="H1280" s="56"/>
      <c r="I1280" s="56"/>
      <c r="J1280" s="56"/>
      <c r="K1280" s="56"/>
      <c r="L1280" s="56"/>
      <c r="M1280" s="56"/>
      <c r="N1280" s="56"/>
      <c r="O1280" s="56"/>
      <c r="P1280" s="56"/>
      <c r="Q1280" s="51"/>
    </row>
    <row r="1281" spans="1:17" ht="12.75" customHeight="1">
      <c r="A1281" s="56"/>
      <c r="B1281" s="56"/>
      <c r="C1281" s="56"/>
      <c r="D1281" s="56"/>
      <c r="E1281" s="56"/>
      <c r="F1281" s="11"/>
      <c r="G1281" s="57"/>
      <c r="H1281" s="56"/>
      <c r="I1281" s="56"/>
      <c r="J1281" s="56"/>
      <c r="K1281" s="56"/>
      <c r="L1281" s="56"/>
      <c r="M1281" s="56"/>
      <c r="N1281" s="56"/>
      <c r="O1281" s="56"/>
      <c r="P1281" s="56"/>
      <c r="Q1281" s="51"/>
    </row>
    <row r="1282" spans="1:17" ht="12.75" customHeight="1">
      <c r="A1282" s="56"/>
      <c r="B1282" s="56"/>
      <c r="C1282" s="56"/>
      <c r="D1282" s="56"/>
      <c r="E1282" s="56"/>
      <c r="F1282" s="11"/>
      <c r="G1282" s="57"/>
      <c r="H1282" s="56"/>
      <c r="I1282" s="56"/>
      <c r="J1282" s="56"/>
      <c r="K1282" s="56"/>
      <c r="L1282" s="56"/>
      <c r="M1282" s="56"/>
      <c r="N1282" s="56"/>
      <c r="O1282" s="56"/>
      <c r="P1282" s="56"/>
      <c r="Q1282" s="51"/>
    </row>
    <row r="1283" spans="1:17" ht="12.75" customHeight="1">
      <c r="A1283" s="56"/>
      <c r="B1283" s="56"/>
      <c r="C1283" s="56"/>
      <c r="D1283" s="56"/>
      <c r="E1283" s="56"/>
      <c r="F1283" s="11"/>
      <c r="G1283" s="57"/>
      <c r="H1283" s="56"/>
      <c r="I1283" s="56"/>
      <c r="J1283" s="56"/>
      <c r="K1283" s="56"/>
      <c r="L1283" s="56"/>
      <c r="M1283" s="56"/>
      <c r="N1283" s="56"/>
      <c r="O1283" s="56"/>
      <c r="P1283" s="56"/>
      <c r="Q1283" s="51"/>
    </row>
    <row r="1284" spans="1:17" ht="12.75" customHeight="1">
      <c r="A1284" s="56"/>
      <c r="B1284" s="56"/>
      <c r="C1284" s="56"/>
      <c r="D1284" s="56"/>
      <c r="E1284" s="56"/>
      <c r="F1284" s="11"/>
      <c r="G1284" s="57"/>
      <c r="H1284" s="56"/>
      <c r="I1284" s="56"/>
      <c r="J1284" s="56"/>
      <c r="K1284" s="56"/>
      <c r="L1284" s="56"/>
      <c r="M1284" s="56"/>
      <c r="N1284" s="56"/>
      <c r="O1284" s="56"/>
      <c r="P1284" s="56"/>
      <c r="Q1284" s="51"/>
    </row>
    <row r="1285" spans="1:17" ht="12.75" customHeight="1">
      <c r="A1285" s="56"/>
      <c r="B1285" s="56"/>
      <c r="C1285" s="56"/>
      <c r="D1285" s="56"/>
      <c r="E1285" s="56"/>
      <c r="F1285" s="11"/>
      <c r="G1285" s="57"/>
      <c r="H1285" s="56"/>
      <c r="I1285" s="56"/>
      <c r="J1285" s="56"/>
      <c r="K1285" s="56"/>
      <c r="L1285" s="56"/>
      <c r="M1285" s="56"/>
      <c r="N1285" s="56"/>
      <c r="O1285" s="56"/>
      <c r="P1285" s="56"/>
      <c r="Q1285" s="51"/>
    </row>
    <row r="1286" spans="1:17" ht="12.75" customHeight="1">
      <c r="A1286" s="56"/>
      <c r="B1286" s="56"/>
      <c r="C1286" s="56"/>
      <c r="D1286" s="56"/>
      <c r="E1286" s="56"/>
      <c r="F1286" s="11"/>
      <c r="G1286" s="57"/>
      <c r="H1286" s="56"/>
      <c r="I1286" s="56"/>
      <c r="J1286" s="56"/>
      <c r="K1286" s="56"/>
      <c r="L1286" s="56"/>
      <c r="M1286" s="56"/>
      <c r="N1286" s="56"/>
      <c r="O1286" s="56"/>
      <c r="P1286" s="56"/>
      <c r="Q1286" s="51"/>
    </row>
    <row r="1287" spans="1:17" ht="12.75" customHeight="1">
      <c r="A1287" s="56"/>
      <c r="B1287" s="56"/>
      <c r="C1287" s="56"/>
      <c r="D1287" s="56"/>
      <c r="E1287" s="56"/>
      <c r="F1287" s="11"/>
      <c r="G1287" s="57"/>
      <c r="H1287" s="56"/>
      <c r="I1287" s="56"/>
      <c r="J1287" s="56"/>
      <c r="K1287" s="56"/>
      <c r="L1287" s="56"/>
      <c r="M1287" s="56"/>
      <c r="N1287" s="56"/>
      <c r="O1287" s="56"/>
      <c r="P1287" s="56"/>
      <c r="Q1287" s="51"/>
    </row>
    <row r="1288" spans="1:17" ht="12.75" customHeight="1">
      <c r="A1288" s="56"/>
      <c r="B1288" s="56"/>
      <c r="C1288" s="56"/>
      <c r="D1288" s="56"/>
      <c r="E1288" s="56"/>
      <c r="F1288" s="11"/>
      <c r="G1288" s="57"/>
      <c r="H1288" s="56"/>
      <c r="I1288" s="56"/>
      <c r="J1288" s="56"/>
      <c r="K1288" s="56"/>
      <c r="L1288" s="56"/>
      <c r="M1288" s="56"/>
      <c r="N1288" s="56"/>
      <c r="O1288" s="56"/>
      <c r="P1288" s="56"/>
      <c r="Q1288" s="51"/>
    </row>
    <row r="1289" spans="1:17" ht="12.75" customHeight="1">
      <c r="A1289" s="56"/>
      <c r="B1289" s="56"/>
      <c r="C1289" s="56"/>
      <c r="D1289" s="56"/>
      <c r="E1289" s="56"/>
      <c r="F1289" s="11"/>
      <c r="G1289" s="57"/>
      <c r="H1289" s="56"/>
      <c r="I1289" s="56"/>
      <c r="J1289" s="56"/>
      <c r="K1289" s="56"/>
      <c r="L1289" s="56"/>
      <c r="M1289" s="56"/>
      <c r="N1289" s="56"/>
      <c r="O1289" s="56"/>
      <c r="P1289" s="56"/>
      <c r="Q1289" s="51"/>
    </row>
    <row r="1290" spans="1:17" ht="12.75" customHeight="1">
      <c r="A1290" s="56"/>
      <c r="B1290" s="56"/>
      <c r="C1290" s="56"/>
      <c r="D1290" s="56"/>
      <c r="E1290" s="56"/>
      <c r="F1290" s="11"/>
      <c r="G1290" s="57"/>
      <c r="H1290" s="56"/>
      <c r="I1290" s="56"/>
      <c r="J1290" s="56"/>
      <c r="K1290" s="56"/>
      <c r="L1290" s="56"/>
      <c r="M1290" s="56"/>
      <c r="N1290" s="56"/>
      <c r="O1290" s="56"/>
      <c r="P1290" s="56"/>
      <c r="Q1290" s="51"/>
    </row>
    <row r="1291" spans="1:17" ht="12.75" customHeight="1">
      <c r="A1291" s="56"/>
      <c r="B1291" s="56"/>
      <c r="C1291" s="56"/>
      <c r="D1291" s="56"/>
      <c r="E1291" s="56"/>
      <c r="F1291" s="11"/>
      <c r="G1291" s="57"/>
      <c r="H1291" s="56"/>
      <c r="I1291" s="56"/>
      <c r="J1291" s="56"/>
      <c r="K1291" s="56"/>
      <c r="L1291" s="56"/>
      <c r="M1291" s="56"/>
      <c r="N1291" s="56"/>
      <c r="O1291" s="56"/>
      <c r="P1291" s="56"/>
      <c r="Q1291" s="51"/>
    </row>
    <row r="1292" spans="1:17" ht="12.75" customHeight="1">
      <c r="A1292" s="56"/>
      <c r="B1292" s="56"/>
      <c r="C1292" s="56"/>
      <c r="D1292" s="56"/>
      <c r="E1292" s="56"/>
      <c r="F1292" s="11"/>
      <c r="G1292" s="57"/>
      <c r="H1292" s="56"/>
      <c r="I1292" s="56"/>
      <c r="J1292" s="56"/>
      <c r="K1292" s="56"/>
      <c r="L1292" s="56"/>
      <c r="M1292" s="56"/>
      <c r="N1292" s="56"/>
      <c r="O1292" s="56"/>
      <c r="P1292" s="56"/>
      <c r="Q1292" s="51"/>
    </row>
    <row r="1293" spans="1:17" ht="12.75" customHeight="1">
      <c r="A1293" s="56"/>
      <c r="B1293" s="56"/>
      <c r="C1293" s="56"/>
      <c r="D1293" s="56"/>
      <c r="E1293" s="56"/>
      <c r="F1293" s="11"/>
      <c r="G1293" s="57"/>
      <c r="H1293" s="56"/>
      <c r="I1293" s="56"/>
      <c r="J1293" s="56"/>
      <c r="K1293" s="56"/>
      <c r="L1293" s="56"/>
      <c r="M1293" s="56"/>
      <c r="N1293" s="56"/>
      <c r="O1293" s="56"/>
      <c r="P1293" s="56"/>
      <c r="Q1293" s="51"/>
    </row>
    <row r="1294" spans="1:17" ht="12.75" customHeight="1">
      <c r="A1294" s="56"/>
      <c r="B1294" s="56"/>
      <c r="C1294" s="56"/>
      <c r="D1294" s="56"/>
      <c r="E1294" s="56"/>
      <c r="F1294" s="11"/>
      <c r="G1294" s="57"/>
      <c r="H1294" s="56"/>
      <c r="I1294" s="56"/>
      <c r="J1294" s="56"/>
      <c r="K1294" s="56"/>
      <c r="L1294" s="56"/>
      <c r="M1294" s="56"/>
      <c r="N1294" s="56"/>
      <c r="O1294" s="56"/>
      <c r="P1294" s="56"/>
      <c r="Q1294" s="51"/>
    </row>
    <row r="1295" spans="1:17" ht="12.75" customHeight="1">
      <c r="A1295" s="56"/>
      <c r="B1295" s="56"/>
      <c r="C1295" s="56"/>
      <c r="D1295" s="56"/>
      <c r="E1295" s="56"/>
      <c r="F1295" s="11"/>
      <c r="G1295" s="57"/>
      <c r="H1295" s="56"/>
      <c r="I1295" s="56"/>
      <c r="J1295" s="56"/>
      <c r="K1295" s="56"/>
      <c r="L1295" s="56"/>
      <c r="M1295" s="56"/>
      <c r="N1295" s="56"/>
      <c r="O1295" s="56"/>
      <c r="P1295" s="56"/>
      <c r="Q1295" s="51"/>
    </row>
    <row r="1296" spans="1:17" ht="12.75" customHeight="1">
      <c r="A1296" s="56"/>
      <c r="B1296" s="56"/>
      <c r="C1296" s="56"/>
      <c r="D1296" s="56"/>
      <c r="E1296" s="56"/>
      <c r="F1296" s="11"/>
      <c r="G1296" s="57"/>
      <c r="H1296" s="56"/>
      <c r="I1296" s="56"/>
      <c r="J1296" s="56"/>
      <c r="K1296" s="56"/>
      <c r="L1296" s="56"/>
      <c r="M1296" s="56"/>
      <c r="N1296" s="56"/>
      <c r="O1296" s="56"/>
      <c r="P1296" s="56"/>
      <c r="Q1296" s="51"/>
    </row>
    <row r="1297" spans="1:17" ht="12.75" customHeight="1">
      <c r="A1297" s="56"/>
      <c r="B1297" s="56"/>
      <c r="C1297" s="56"/>
      <c r="D1297" s="56"/>
      <c r="E1297" s="56"/>
      <c r="F1297" s="11"/>
      <c r="G1297" s="57"/>
      <c r="H1297" s="56"/>
      <c r="I1297" s="56"/>
      <c r="J1297" s="56"/>
      <c r="K1297" s="56"/>
      <c r="L1297" s="56"/>
      <c r="M1297" s="56"/>
      <c r="N1297" s="56"/>
      <c r="O1297" s="56"/>
      <c r="P1297" s="56"/>
      <c r="Q1297" s="51"/>
    </row>
    <row r="1298" spans="1:17" ht="12.75" customHeight="1">
      <c r="A1298" s="56"/>
      <c r="B1298" s="56"/>
      <c r="C1298" s="56"/>
      <c r="D1298" s="56"/>
      <c r="E1298" s="56"/>
      <c r="F1298" s="11"/>
      <c r="G1298" s="57"/>
      <c r="H1298" s="56"/>
      <c r="I1298" s="56"/>
      <c r="J1298" s="56"/>
      <c r="K1298" s="56"/>
      <c r="L1298" s="56"/>
      <c r="M1298" s="56"/>
      <c r="N1298" s="56"/>
      <c r="O1298" s="56"/>
      <c r="P1298" s="56"/>
      <c r="Q1298" s="51"/>
    </row>
    <row r="1299" spans="1:17" ht="12.75" customHeight="1">
      <c r="A1299" s="56"/>
      <c r="B1299" s="56"/>
      <c r="C1299" s="56"/>
      <c r="D1299" s="56"/>
      <c r="E1299" s="56"/>
      <c r="F1299" s="11"/>
      <c r="G1299" s="57"/>
      <c r="H1299" s="56"/>
      <c r="I1299" s="56"/>
      <c r="J1299" s="56"/>
      <c r="K1299" s="56"/>
      <c r="L1299" s="56"/>
      <c r="M1299" s="56"/>
      <c r="N1299" s="56"/>
      <c r="O1299" s="56"/>
      <c r="P1299" s="56"/>
      <c r="Q1299" s="51"/>
    </row>
    <row r="1300" spans="1:17" ht="12.75" customHeight="1">
      <c r="A1300" s="56"/>
      <c r="B1300" s="56"/>
      <c r="C1300" s="56"/>
      <c r="D1300" s="56"/>
      <c r="E1300" s="56"/>
      <c r="F1300" s="11"/>
      <c r="G1300" s="57"/>
      <c r="H1300" s="56"/>
      <c r="I1300" s="56"/>
      <c r="J1300" s="56"/>
      <c r="K1300" s="56"/>
      <c r="L1300" s="56"/>
      <c r="M1300" s="56"/>
      <c r="N1300" s="56"/>
      <c r="O1300" s="56"/>
      <c r="P1300" s="56"/>
      <c r="Q1300" s="51"/>
    </row>
    <row r="1301" spans="1:17" ht="12.75" customHeight="1">
      <c r="A1301" s="56"/>
      <c r="B1301" s="56"/>
      <c r="C1301" s="56"/>
      <c r="D1301" s="56"/>
      <c r="E1301" s="56"/>
      <c r="F1301" s="11"/>
      <c r="G1301" s="57"/>
      <c r="H1301" s="56"/>
      <c r="I1301" s="56"/>
      <c r="J1301" s="56"/>
      <c r="K1301" s="56"/>
      <c r="L1301" s="56"/>
      <c r="M1301" s="56"/>
      <c r="N1301" s="56"/>
      <c r="O1301" s="56"/>
      <c r="P1301" s="56"/>
      <c r="Q1301" s="51"/>
    </row>
    <row r="1302" spans="1:17" ht="12.75" customHeight="1">
      <c r="A1302" s="56"/>
      <c r="B1302" s="56"/>
      <c r="C1302" s="56"/>
      <c r="D1302" s="56"/>
      <c r="E1302" s="56"/>
      <c r="F1302" s="11"/>
      <c r="G1302" s="57"/>
      <c r="H1302" s="56"/>
      <c r="I1302" s="56"/>
      <c r="J1302" s="56"/>
      <c r="K1302" s="56"/>
      <c r="L1302" s="56"/>
      <c r="M1302" s="56"/>
      <c r="N1302" s="56"/>
      <c r="O1302" s="56"/>
      <c r="P1302" s="56"/>
      <c r="Q1302" s="51"/>
    </row>
    <row r="1303" spans="1:17" ht="12.75" customHeight="1">
      <c r="A1303" s="56"/>
      <c r="B1303" s="56"/>
      <c r="C1303" s="56"/>
      <c r="D1303" s="56"/>
      <c r="E1303" s="56"/>
      <c r="F1303" s="11"/>
      <c r="G1303" s="57"/>
      <c r="H1303" s="56"/>
      <c r="I1303" s="56"/>
      <c r="J1303" s="56"/>
      <c r="K1303" s="56"/>
      <c r="L1303" s="56"/>
      <c r="M1303" s="56"/>
      <c r="N1303" s="56"/>
      <c r="O1303" s="56"/>
      <c r="P1303" s="56"/>
      <c r="Q1303" s="51"/>
    </row>
    <row r="1304" spans="1:17" ht="12.75" customHeight="1">
      <c r="A1304" s="56"/>
      <c r="B1304" s="56"/>
      <c r="C1304" s="56"/>
      <c r="D1304" s="56"/>
      <c r="E1304" s="56"/>
      <c r="F1304" s="11"/>
      <c r="G1304" s="57"/>
      <c r="H1304" s="56"/>
      <c r="I1304" s="56"/>
      <c r="J1304" s="56"/>
      <c r="K1304" s="56"/>
      <c r="L1304" s="56"/>
      <c r="M1304" s="56"/>
      <c r="N1304" s="56"/>
      <c r="O1304" s="56"/>
      <c r="P1304" s="56"/>
      <c r="Q1304" s="51"/>
    </row>
    <row r="1305" spans="1:17" ht="12.75" customHeight="1">
      <c r="A1305" s="56"/>
      <c r="B1305" s="56"/>
      <c r="C1305" s="56"/>
      <c r="D1305" s="56"/>
      <c r="E1305" s="56"/>
      <c r="F1305" s="11"/>
      <c r="G1305" s="57"/>
      <c r="H1305" s="56"/>
      <c r="I1305" s="56"/>
      <c r="J1305" s="56"/>
      <c r="K1305" s="56"/>
      <c r="L1305" s="56"/>
      <c r="M1305" s="56"/>
      <c r="N1305" s="56"/>
      <c r="O1305" s="56"/>
      <c r="P1305" s="56"/>
      <c r="Q1305" s="51"/>
    </row>
    <row r="1306" spans="1:17" ht="12.75" customHeight="1">
      <c r="A1306" s="56"/>
      <c r="B1306" s="56"/>
      <c r="C1306" s="56"/>
      <c r="D1306" s="56"/>
      <c r="E1306" s="56"/>
      <c r="F1306" s="11"/>
      <c r="G1306" s="57"/>
      <c r="H1306" s="56"/>
      <c r="I1306" s="56"/>
      <c r="J1306" s="56"/>
      <c r="K1306" s="56"/>
      <c r="L1306" s="56"/>
      <c r="M1306" s="56"/>
      <c r="N1306" s="56"/>
      <c r="O1306" s="56"/>
      <c r="P1306" s="56"/>
      <c r="Q1306" s="51"/>
    </row>
    <row r="1307" spans="1:17" ht="12.75" customHeight="1">
      <c r="A1307" s="56"/>
      <c r="B1307" s="56"/>
      <c r="C1307" s="56"/>
      <c r="D1307" s="56"/>
      <c r="E1307" s="56"/>
      <c r="F1307" s="11"/>
      <c r="G1307" s="57"/>
      <c r="H1307" s="56"/>
      <c r="I1307" s="56"/>
      <c r="J1307" s="56"/>
      <c r="K1307" s="56"/>
      <c r="L1307" s="56"/>
      <c r="M1307" s="56"/>
      <c r="N1307" s="56"/>
      <c r="O1307" s="56"/>
      <c r="P1307" s="56"/>
      <c r="Q1307" s="51"/>
    </row>
    <row r="1308" spans="1:17" ht="12.75" customHeight="1">
      <c r="A1308" s="56"/>
      <c r="B1308" s="56"/>
      <c r="C1308" s="56"/>
      <c r="D1308" s="56"/>
      <c r="E1308" s="56"/>
      <c r="F1308" s="11"/>
      <c r="G1308" s="57"/>
      <c r="H1308" s="56"/>
      <c r="I1308" s="56"/>
      <c r="J1308" s="56"/>
      <c r="K1308" s="56"/>
      <c r="L1308" s="56"/>
      <c r="M1308" s="56"/>
      <c r="N1308" s="56"/>
      <c r="O1308" s="56"/>
      <c r="P1308" s="56"/>
      <c r="Q1308" s="51"/>
    </row>
    <row r="1309" spans="1:17" ht="12.75" customHeight="1">
      <c r="A1309" s="56"/>
      <c r="B1309" s="56"/>
      <c r="C1309" s="56"/>
      <c r="D1309" s="56"/>
      <c r="E1309" s="56"/>
      <c r="F1309" s="11"/>
      <c r="G1309" s="57"/>
      <c r="H1309" s="56"/>
      <c r="I1309" s="56"/>
      <c r="J1309" s="56"/>
      <c r="K1309" s="56"/>
      <c r="L1309" s="56"/>
      <c r="M1309" s="56"/>
      <c r="N1309" s="56"/>
      <c r="O1309" s="56"/>
      <c r="P1309" s="56"/>
      <c r="Q1309" s="51"/>
    </row>
    <row r="1310" spans="1:17" ht="12.75" customHeight="1">
      <c r="A1310" s="56"/>
      <c r="B1310" s="56"/>
      <c r="C1310" s="56"/>
      <c r="D1310" s="56"/>
      <c r="E1310" s="56"/>
      <c r="F1310" s="11"/>
      <c r="G1310" s="57"/>
      <c r="H1310" s="56"/>
      <c r="I1310" s="56"/>
      <c r="J1310" s="56"/>
      <c r="K1310" s="56"/>
      <c r="L1310" s="56"/>
      <c r="M1310" s="56"/>
      <c r="N1310" s="56"/>
      <c r="O1310" s="56"/>
      <c r="P1310" s="56"/>
      <c r="Q1310" s="51"/>
    </row>
    <row r="1311" spans="1:17" ht="12.75" customHeight="1">
      <c r="A1311" s="56"/>
      <c r="B1311" s="56"/>
      <c r="C1311" s="56"/>
      <c r="D1311" s="56"/>
      <c r="E1311" s="56"/>
      <c r="F1311" s="11"/>
      <c r="G1311" s="57"/>
      <c r="H1311" s="56"/>
      <c r="I1311" s="56"/>
      <c r="J1311" s="56"/>
      <c r="K1311" s="56"/>
      <c r="L1311" s="56"/>
      <c r="M1311" s="56"/>
      <c r="N1311" s="56"/>
      <c r="O1311" s="56"/>
      <c r="P1311" s="56"/>
      <c r="Q1311" s="51"/>
    </row>
    <row r="1312" spans="1:17" ht="12.75" customHeight="1">
      <c r="A1312" s="56"/>
      <c r="B1312" s="56"/>
      <c r="C1312" s="56"/>
      <c r="D1312" s="56"/>
      <c r="E1312" s="56"/>
      <c r="F1312" s="11"/>
      <c r="G1312" s="57"/>
      <c r="H1312" s="56"/>
      <c r="I1312" s="56"/>
      <c r="J1312" s="56"/>
      <c r="K1312" s="56"/>
      <c r="L1312" s="56"/>
      <c r="M1312" s="56"/>
      <c r="N1312" s="56"/>
      <c r="O1312" s="56"/>
      <c r="P1312" s="56"/>
      <c r="Q1312" s="51"/>
    </row>
    <row r="1313" spans="1:17" ht="12.75" customHeight="1">
      <c r="A1313" s="56"/>
      <c r="B1313" s="56"/>
      <c r="C1313" s="56"/>
      <c r="D1313" s="56"/>
      <c r="E1313" s="56"/>
      <c r="F1313" s="11"/>
      <c r="G1313" s="57"/>
      <c r="H1313" s="56"/>
      <c r="I1313" s="56"/>
      <c r="J1313" s="56"/>
      <c r="K1313" s="56"/>
      <c r="L1313" s="56"/>
      <c r="M1313" s="56"/>
      <c r="N1313" s="56"/>
      <c r="O1313" s="56"/>
      <c r="P1313" s="56"/>
      <c r="Q1313" s="51"/>
    </row>
    <row r="1314" spans="1:17" ht="12.75" customHeight="1">
      <c r="A1314" s="56"/>
      <c r="B1314" s="56"/>
      <c r="C1314" s="56"/>
      <c r="D1314" s="56"/>
      <c r="E1314" s="56"/>
      <c r="F1314" s="11"/>
      <c r="G1314" s="57"/>
      <c r="H1314" s="56"/>
      <c r="I1314" s="56"/>
      <c r="J1314" s="56"/>
      <c r="K1314" s="56"/>
      <c r="L1314" s="56"/>
      <c r="M1314" s="56"/>
      <c r="N1314" s="56"/>
      <c r="O1314" s="56"/>
      <c r="P1314" s="56"/>
      <c r="Q1314" s="51"/>
    </row>
    <row r="1315" spans="1:17" ht="12.75" customHeight="1">
      <c r="A1315" s="56"/>
      <c r="B1315" s="56"/>
      <c r="C1315" s="56"/>
      <c r="D1315" s="56"/>
      <c r="E1315" s="56"/>
      <c r="F1315" s="11"/>
      <c r="G1315" s="57"/>
      <c r="H1315" s="56"/>
      <c r="I1315" s="56"/>
      <c r="J1315" s="56"/>
      <c r="K1315" s="56"/>
      <c r="L1315" s="56"/>
      <c r="M1315" s="56"/>
      <c r="N1315" s="56"/>
      <c r="O1315" s="56"/>
      <c r="P1315" s="56"/>
      <c r="Q1315" s="51"/>
    </row>
    <row r="1316" spans="1:17" ht="12.75" customHeight="1">
      <c r="A1316" s="56"/>
      <c r="B1316" s="56"/>
      <c r="C1316" s="56"/>
      <c r="D1316" s="56"/>
      <c r="E1316" s="56"/>
      <c r="F1316" s="11"/>
      <c r="G1316" s="57"/>
      <c r="H1316" s="56"/>
      <c r="I1316" s="56"/>
      <c r="J1316" s="56"/>
      <c r="K1316" s="56"/>
      <c r="L1316" s="56"/>
      <c r="M1316" s="56"/>
      <c r="N1316" s="56"/>
      <c r="O1316" s="56"/>
      <c r="P1316" s="56"/>
      <c r="Q1316" s="51"/>
    </row>
    <row r="1317" spans="1:17" ht="12.75" customHeight="1">
      <c r="A1317" s="56"/>
      <c r="B1317" s="56"/>
      <c r="C1317" s="56"/>
      <c r="D1317" s="56"/>
      <c r="E1317" s="56"/>
      <c r="F1317" s="11"/>
      <c r="G1317" s="57"/>
      <c r="H1317" s="56"/>
      <c r="I1317" s="56"/>
      <c r="J1317" s="56"/>
      <c r="K1317" s="56"/>
      <c r="L1317" s="56"/>
      <c r="M1317" s="56"/>
      <c r="N1317" s="56"/>
      <c r="O1317" s="56"/>
      <c r="P1317" s="56"/>
      <c r="Q1317" s="51"/>
    </row>
    <row r="1318" spans="1:17" ht="12.75" customHeight="1">
      <c r="A1318" s="56"/>
      <c r="B1318" s="56"/>
      <c r="C1318" s="56"/>
      <c r="D1318" s="56"/>
      <c r="E1318" s="56"/>
      <c r="F1318" s="11"/>
      <c r="G1318" s="57"/>
      <c r="H1318" s="56"/>
      <c r="I1318" s="56"/>
      <c r="J1318" s="56"/>
      <c r="K1318" s="56"/>
      <c r="L1318" s="56"/>
      <c r="M1318" s="56"/>
      <c r="N1318" s="56"/>
      <c r="O1318" s="56"/>
      <c r="P1318" s="56"/>
      <c r="Q1318" s="51"/>
    </row>
    <row r="1319" spans="1:17" ht="12.75" customHeight="1">
      <c r="A1319" s="56"/>
      <c r="B1319" s="56"/>
      <c r="C1319" s="56"/>
      <c r="D1319" s="56"/>
      <c r="E1319" s="56"/>
      <c r="F1319" s="11"/>
      <c r="G1319" s="57"/>
      <c r="H1319" s="56"/>
      <c r="I1319" s="56"/>
      <c r="J1319" s="56"/>
      <c r="K1319" s="56"/>
      <c r="L1319" s="56"/>
      <c r="M1319" s="56"/>
      <c r="N1319" s="56"/>
      <c r="O1319" s="56"/>
      <c r="P1319" s="56"/>
      <c r="Q1319" s="51"/>
    </row>
    <row r="1320" spans="1:17" ht="12.75" customHeight="1">
      <c r="A1320" s="56"/>
      <c r="B1320" s="56"/>
      <c r="C1320" s="56"/>
      <c r="D1320" s="56"/>
      <c r="E1320" s="56"/>
      <c r="F1320" s="11"/>
      <c r="G1320" s="57"/>
      <c r="H1320" s="56"/>
      <c r="I1320" s="56"/>
      <c r="J1320" s="56"/>
      <c r="K1320" s="56"/>
      <c r="L1320" s="56"/>
      <c r="M1320" s="56"/>
      <c r="N1320" s="56"/>
      <c r="O1320" s="56"/>
      <c r="P1320" s="56"/>
      <c r="Q1320" s="51"/>
    </row>
    <row r="1321" spans="1:17" ht="12.75" customHeight="1">
      <c r="A1321" s="56"/>
      <c r="B1321" s="56"/>
      <c r="C1321" s="56"/>
      <c r="D1321" s="56"/>
      <c r="E1321" s="56"/>
      <c r="F1321" s="11"/>
      <c r="G1321" s="57"/>
      <c r="H1321" s="56"/>
      <c r="I1321" s="56"/>
      <c r="J1321" s="56"/>
      <c r="K1321" s="56"/>
      <c r="L1321" s="56"/>
      <c r="M1321" s="56"/>
      <c r="N1321" s="56"/>
      <c r="O1321" s="56"/>
      <c r="P1321" s="56"/>
      <c r="Q1321" s="51"/>
    </row>
    <row r="1322" spans="1:17" ht="12.75" customHeight="1">
      <c r="A1322" s="56"/>
      <c r="B1322" s="56"/>
      <c r="C1322" s="56"/>
      <c r="D1322" s="56"/>
      <c r="E1322" s="56"/>
      <c r="F1322" s="11"/>
      <c r="G1322" s="57"/>
      <c r="H1322" s="56"/>
      <c r="I1322" s="56"/>
      <c r="J1322" s="56"/>
      <c r="K1322" s="56"/>
      <c r="L1322" s="56"/>
      <c r="M1322" s="56"/>
      <c r="N1322" s="56"/>
      <c r="O1322" s="56"/>
      <c r="P1322" s="56"/>
      <c r="Q1322" s="51"/>
    </row>
    <row r="1323" spans="1:17" ht="12.75" customHeight="1">
      <c r="A1323" s="56"/>
      <c r="B1323" s="56"/>
      <c r="C1323" s="56"/>
      <c r="D1323" s="56"/>
      <c r="E1323" s="56"/>
      <c r="F1323" s="11"/>
      <c r="G1323" s="57"/>
      <c r="H1323" s="56"/>
      <c r="I1323" s="56"/>
      <c r="J1323" s="56"/>
      <c r="K1323" s="56"/>
      <c r="L1323" s="56"/>
      <c r="M1323" s="56"/>
      <c r="N1323" s="56"/>
      <c r="O1323" s="56"/>
      <c r="P1323" s="56"/>
      <c r="Q1323" s="51"/>
    </row>
    <row r="1324" spans="1:17" ht="12.75" customHeight="1">
      <c r="A1324" s="56"/>
      <c r="B1324" s="56"/>
      <c r="C1324" s="56"/>
      <c r="D1324" s="56"/>
      <c r="E1324" s="56"/>
      <c r="F1324" s="11"/>
      <c r="G1324" s="57"/>
      <c r="H1324" s="56"/>
      <c r="I1324" s="56"/>
      <c r="J1324" s="56"/>
      <c r="K1324" s="56"/>
      <c r="L1324" s="56"/>
      <c r="M1324" s="56"/>
      <c r="N1324" s="56"/>
      <c r="O1324" s="56"/>
      <c r="P1324" s="56"/>
      <c r="Q1324" s="51"/>
    </row>
    <row r="1325" spans="1:17" ht="12.75" customHeight="1">
      <c r="A1325" s="56"/>
      <c r="B1325" s="56"/>
      <c r="C1325" s="56"/>
      <c r="D1325" s="56"/>
      <c r="E1325" s="56"/>
      <c r="F1325" s="11"/>
      <c r="G1325" s="57"/>
      <c r="H1325" s="56"/>
      <c r="I1325" s="56"/>
      <c r="J1325" s="56"/>
      <c r="K1325" s="56"/>
      <c r="L1325" s="56"/>
      <c r="M1325" s="56"/>
      <c r="N1325" s="56"/>
      <c r="O1325" s="56"/>
      <c r="P1325" s="56"/>
      <c r="Q1325" s="51"/>
    </row>
    <row r="1326" spans="1:17" ht="12.75" customHeight="1">
      <c r="A1326" s="56"/>
      <c r="B1326" s="56"/>
      <c r="C1326" s="56"/>
      <c r="D1326" s="56"/>
      <c r="E1326" s="56"/>
      <c r="F1326" s="11"/>
      <c r="G1326" s="57"/>
      <c r="H1326" s="56"/>
      <c r="I1326" s="56"/>
      <c r="J1326" s="56"/>
      <c r="K1326" s="56"/>
      <c r="L1326" s="56"/>
      <c r="M1326" s="56"/>
      <c r="N1326" s="56"/>
      <c r="O1326" s="56"/>
      <c r="P1326" s="56"/>
      <c r="Q1326" s="51"/>
    </row>
    <row r="1327" spans="1:17" ht="12.75" customHeight="1">
      <c r="A1327" s="56"/>
      <c r="B1327" s="56"/>
      <c r="C1327" s="56"/>
      <c r="D1327" s="56"/>
      <c r="E1327" s="56"/>
      <c r="F1327" s="11"/>
      <c r="G1327" s="57"/>
      <c r="H1327" s="56"/>
      <c r="I1327" s="56"/>
      <c r="J1327" s="56"/>
      <c r="K1327" s="56"/>
      <c r="L1327" s="56"/>
      <c r="M1327" s="56"/>
      <c r="N1327" s="56"/>
      <c r="O1327" s="56"/>
      <c r="P1327" s="56"/>
      <c r="Q1327" s="51"/>
    </row>
    <row r="1328" spans="1:17" ht="12.75" customHeight="1">
      <c r="A1328" s="56"/>
      <c r="B1328" s="56"/>
      <c r="C1328" s="56"/>
      <c r="D1328" s="56"/>
      <c r="E1328" s="56"/>
      <c r="F1328" s="11"/>
      <c r="G1328" s="57"/>
      <c r="H1328" s="56"/>
      <c r="I1328" s="56"/>
      <c r="J1328" s="56"/>
      <c r="K1328" s="56"/>
      <c r="L1328" s="56"/>
      <c r="M1328" s="56"/>
      <c r="N1328" s="56"/>
      <c r="O1328" s="56"/>
      <c r="P1328" s="56"/>
      <c r="Q1328" s="51"/>
    </row>
    <row r="1329" spans="1:17" ht="12.75" customHeight="1">
      <c r="A1329" s="56"/>
      <c r="B1329" s="56"/>
      <c r="C1329" s="56"/>
      <c r="D1329" s="56"/>
      <c r="E1329" s="56"/>
      <c r="F1329" s="11"/>
      <c r="G1329" s="57"/>
      <c r="H1329" s="56"/>
      <c r="I1329" s="56"/>
      <c r="J1329" s="56"/>
      <c r="K1329" s="56"/>
      <c r="L1329" s="56"/>
      <c r="M1329" s="56"/>
      <c r="N1329" s="56"/>
      <c r="O1329" s="56"/>
      <c r="P1329" s="56"/>
      <c r="Q1329" s="51"/>
    </row>
    <row r="1330" spans="1:17" ht="12.75" customHeight="1">
      <c r="A1330" s="56"/>
      <c r="B1330" s="56"/>
      <c r="C1330" s="56"/>
      <c r="D1330" s="56"/>
      <c r="E1330" s="56"/>
      <c r="F1330" s="11"/>
      <c r="G1330" s="57"/>
      <c r="H1330" s="56"/>
      <c r="I1330" s="56"/>
      <c r="J1330" s="56"/>
      <c r="K1330" s="56"/>
      <c r="L1330" s="56"/>
      <c r="M1330" s="56"/>
      <c r="N1330" s="56"/>
      <c r="O1330" s="56"/>
      <c r="P1330" s="56"/>
      <c r="Q1330" s="51"/>
    </row>
    <row r="1331" spans="1:17" ht="12.75" customHeight="1">
      <c r="A1331" s="56"/>
      <c r="B1331" s="56"/>
      <c r="C1331" s="56"/>
      <c r="D1331" s="56"/>
      <c r="E1331" s="56"/>
      <c r="F1331" s="11"/>
      <c r="G1331" s="57"/>
      <c r="H1331" s="56"/>
      <c r="I1331" s="56"/>
      <c r="J1331" s="56"/>
      <c r="K1331" s="56"/>
      <c r="L1331" s="56"/>
      <c r="M1331" s="56"/>
      <c r="N1331" s="56"/>
      <c r="O1331" s="56"/>
      <c r="P1331" s="56"/>
      <c r="Q1331" s="51"/>
    </row>
    <row r="1332" spans="1:17" ht="12.75" customHeight="1">
      <c r="A1332" s="56"/>
      <c r="B1332" s="56"/>
      <c r="C1332" s="56"/>
      <c r="D1332" s="56"/>
      <c r="E1332" s="56"/>
      <c r="F1332" s="11"/>
      <c r="G1332" s="57"/>
      <c r="H1332" s="56"/>
      <c r="I1332" s="56"/>
      <c r="J1332" s="56"/>
      <c r="K1332" s="56"/>
      <c r="L1332" s="56"/>
      <c r="M1332" s="56"/>
      <c r="N1332" s="56"/>
      <c r="O1332" s="56"/>
      <c r="P1332" s="56"/>
      <c r="Q1332" s="51"/>
    </row>
    <row r="1333" spans="1:17" ht="12.75" customHeight="1">
      <c r="A1333" s="56"/>
      <c r="B1333" s="56"/>
      <c r="C1333" s="56"/>
      <c r="D1333" s="56"/>
      <c r="E1333" s="56"/>
      <c r="F1333" s="11"/>
      <c r="G1333" s="57"/>
      <c r="H1333" s="56"/>
      <c r="I1333" s="56"/>
      <c r="J1333" s="56"/>
      <c r="K1333" s="56"/>
      <c r="L1333" s="56"/>
      <c r="M1333" s="56"/>
      <c r="N1333" s="56"/>
      <c r="O1333" s="56"/>
      <c r="P1333" s="56"/>
      <c r="Q1333" s="51"/>
    </row>
    <row r="1334" spans="1:17" ht="12.75" customHeight="1">
      <c r="A1334" s="56"/>
      <c r="B1334" s="56"/>
      <c r="C1334" s="56"/>
      <c r="D1334" s="56"/>
      <c r="E1334" s="56"/>
      <c r="F1334" s="11"/>
      <c r="G1334" s="57"/>
      <c r="H1334" s="56"/>
      <c r="I1334" s="56"/>
      <c r="J1334" s="56"/>
      <c r="K1334" s="56"/>
      <c r="L1334" s="56"/>
      <c r="M1334" s="56"/>
      <c r="N1334" s="56"/>
      <c r="O1334" s="56"/>
      <c r="P1334" s="56"/>
      <c r="Q1334" s="51"/>
    </row>
    <row r="1335" spans="1:17" ht="12.75" customHeight="1">
      <c r="A1335" s="56"/>
      <c r="B1335" s="56"/>
      <c r="C1335" s="56"/>
      <c r="D1335" s="56"/>
      <c r="E1335" s="56"/>
      <c r="F1335" s="11"/>
      <c r="G1335" s="57"/>
      <c r="H1335" s="56"/>
      <c r="I1335" s="56"/>
      <c r="J1335" s="56"/>
      <c r="K1335" s="56"/>
      <c r="L1335" s="56"/>
      <c r="M1335" s="56"/>
      <c r="N1335" s="56"/>
      <c r="O1335" s="56"/>
      <c r="P1335" s="56"/>
      <c r="Q1335" s="51"/>
    </row>
    <row r="1336" spans="1:17" ht="12.75" customHeight="1">
      <c r="A1336" s="56"/>
      <c r="B1336" s="56"/>
      <c r="C1336" s="56"/>
      <c r="D1336" s="56"/>
      <c r="E1336" s="56"/>
      <c r="F1336" s="11"/>
      <c r="G1336" s="57"/>
      <c r="H1336" s="56"/>
      <c r="I1336" s="56"/>
      <c r="J1336" s="56"/>
      <c r="K1336" s="56"/>
      <c r="L1336" s="56"/>
      <c r="M1336" s="56"/>
      <c r="N1336" s="56"/>
      <c r="O1336" s="56"/>
      <c r="P1336" s="56"/>
      <c r="Q1336" s="51"/>
    </row>
    <row r="1337" spans="1:17" ht="12.75" customHeight="1">
      <c r="A1337" s="56"/>
      <c r="B1337" s="56"/>
      <c r="C1337" s="56"/>
      <c r="D1337" s="56"/>
      <c r="E1337" s="56"/>
      <c r="F1337" s="11"/>
      <c r="G1337" s="57"/>
      <c r="H1337" s="56"/>
      <c r="I1337" s="56"/>
      <c r="J1337" s="56"/>
      <c r="K1337" s="56"/>
      <c r="L1337" s="56"/>
      <c r="M1337" s="56"/>
      <c r="N1337" s="56"/>
      <c r="O1337" s="56"/>
      <c r="P1337" s="56"/>
      <c r="Q1337" s="51"/>
    </row>
    <row r="1338" spans="1:17" ht="12.75" customHeight="1">
      <c r="A1338" s="56"/>
      <c r="B1338" s="56"/>
      <c r="C1338" s="56"/>
      <c r="D1338" s="56"/>
      <c r="E1338" s="56"/>
      <c r="F1338" s="11"/>
      <c r="G1338" s="57"/>
      <c r="H1338" s="56"/>
      <c r="I1338" s="56"/>
      <c r="J1338" s="56"/>
      <c r="K1338" s="56"/>
      <c r="L1338" s="56"/>
      <c r="M1338" s="56"/>
      <c r="N1338" s="56"/>
      <c r="O1338" s="56"/>
      <c r="P1338" s="56"/>
      <c r="Q1338" s="51"/>
    </row>
    <row r="1339" spans="1:17" ht="12.75" customHeight="1">
      <c r="A1339" s="56"/>
      <c r="B1339" s="56"/>
      <c r="C1339" s="56"/>
      <c r="D1339" s="56"/>
      <c r="E1339" s="56"/>
      <c r="F1339" s="11"/>
      <c r="G1339" s="57"/>
      <c r="H1339" s="56"/>
      <c r="I1339" s="56"/>
      <c r="J1339" s="56"/>
      <c r="K1339" s="56"/>
      <c r="L1339" s="56"/>
      <c r="M1339" s="56"/>
      <c r="N1339" s="56"/>
      <c r="O1339" s="56"/>
      <c r="P1339" s="56"/>
      <c r="Q1339" s="51"/>
    </row>
    <row r="1340" spans="1:17" ht="12.75" customHeight="1">
      <c r="A1340" s="56"/>
      <c r="B1340" s="56"/>
      <c r="C1340" s="56"/>
      <c r="D1340" s="56"/>
      <c r="E1340" s="56"/>
      <c r="F1340" s="11"/>
      <c r="G1340" s="57"/>
      <c r="H1340" s="56"/>
      <c r="I1340" s="56"/>
      <c r="J1340" s="56"/>
      <c r="K1340" s="56"/>
      <c r="L1340" s="56"/>
      <c r="M1340" s="56"/>
      <c r="N1340" s="56"/>
      <c r="O1340" s="56"/>
      <c r="P1340" s="56"/>
      <c r="Q1340" s="51"/>
    </row>
    <row r="1341" spans="1:17" ht="12.75" customHeight="1">
      <c r="A1341" s="56"/>
      <c r="B1341" s="56"/>
      <c r="C1341" s="56"/>
      <c r="D1341" s="56"/>
      <c r="E1341" s="56"/>
      <c r="F1341" s="11"/>
      <c r="G1341" s="57"/>
      <c r="H1341" s="56"/>
      <c r="I1341" s="56"/>
      <c r="J1341" s="56"/>
      <c r="K1341" s="56"/>
      <c r="L1341" s="56"/>
      <c r="M1341" s="56"/>
      <c r="N1341" s="56"/>
      <c r="O1341" s="56"/>
      <c r="P1341" s="56"/>
      <c r="Q1341" s="51"/>
    </row>
    <row r="1342" spans="1:17" ht="12.75" customHeight="1">
      <c r="A1342" s="56"/>
      <c r="B1342" s="56"/>
      <c r="C1342" s="56"/>
      <c r="D1342" s="56"/>
      <c r="E1342" s="56"/>
      <c r="F1342" s="11"/>
      <c r="G1342" s="57"/>
      <c r="H1342" s="56"/>
      <c r="I1342" s="56"/>
      <c r="J1342" s="56"/>
      <c r="K1342" s="56"/>
      <c r="L1342" s="56"/>
      <c r="M1342" s="56"/>
      <c r="N1342" s="56"/>
      <c r="O1342" s="56"/>
      <c r="P1342" s="56"/>
      <c r="Q1342" s="51"/>
    </row>
    <row r="1343" spans="1:17" ht="12.75" customHeight="1">
      <c r="A1343" s="56"/>
      <c r="B1343" s="56"/>
      <c r="C1343" s="56"/>
      <c r="D1343" s="56"/>
      <c r="E1343" s="56"/>
      <c r="F1343" s="11"/>
      <c r="G1343" s="57"/>
      <c r="H1343" s="56"/>
      <c r="I1343" s="56"/>
      <c r="J1343" s="56"/>
      <c r="K1343" s="56"/>
      <c r="L1343" s="56"/>
      <c r="M1343" s="56"/>
      <c r="N1343" s="56"/>
      <c r="O1343" s="56"/>
      <c r="P1343" s="56"/>
      <c r="Q1343" s="51"/>
    </row>
    <row r="1344" spans="1:17" ht="12.75" customHeight="1">
      <c r="A1344" s="56"/>
      <c r="B1344" s="56"/>
      <c r="C1344" s="56"/>
      <c r="D1344" s="56"/>
      <c r="E1344" s="56"/>
      <c r="F1344" s="11"/>
      <c r="G1344" s="57"/>
      <c r="H1344" s="56"/>
      <c r="I1344" s="56"/>
      <c r="J1344" s="56"/>
      <c r="K1344" s="56"/>
      <c r="L1344" s="56"/>
      <c r="M1344" s="56"/>
      <c r="N1344" s="56"/>
      <c r="O1344" s="56"/>
      <c r="P1344" s="56"/>
      <c r="Q1344" s="51"/>
    </row>
    <row r="1345" spans="1:17" ht="12.75" customHeight="1">
      <c r="A1345" s="56"/>
      <c r="B1345" s="56"/>
      <c r="C1345" s="56"/>
      <c r="D1345" s="56"/>
      <c r="E1345" s="56"/>
      <c r="F1345" s="11"/>
      <c r="G1345" s="57"/>
      <c r="H1345" s="56"/>
      <c r="I1345" s="56"/>
      <c r="J1345" s="56"/>
      <c r="K1345" s="56"/>
      <c r="L1345" s="56"/>
      <c r="M1345" s="56"/>
      <c r="N1345" s="56"/>
      <c r="O1345" s="56"/>
      <c r="P1345" s="56"/>
      <c r="Q1345" s="51"/>
    </row>
    <row r="1346" spans="1:17" ht="12.75" customHeight="1">
      <c r="A1346" s="56"/>
      <c r="B1346" s="56"/>
      <c r="C1346" s="56"/>
      <c r="D1346" s="56"/>
      <c r="E1346" s="56"/>
      <c r="F1346" s="11"/>
      <c r="G1346" s="57"/>
      <c r="H1346" s="56"/>
      <c r="I1346" s="56"/>
      <c r="J1346" s="56"/>
      <c r="K1346" s="56"/>
      <c r="L1346" s="56"/>
      <c r="M1346" s="56"/>
      <c r="N1346" s="56"/>
      <c r="O1346" s="56"/>
      <c r="P1346" s="56"/>
      <c r="Q1346" s="51"/>
    </row>
    <row r="1347" spans="1:17" ht="12.75" customHeight="1">
      <c r="A1347" s="56"/>
      <c r="B1347" s="56"/>
      <c r="C1347" s="56"/>
      <c r="D1347" s="56"/>
      <c r="E1347" s="56"/>
      <c r="F1347" s="11"/>
      <c r="G1347" s="57"/>
      <c r="H1347" s="56"/>
      <c r="I1347" s="56"/>
      <c r="J1347" s="56"/>
      <c r="K1347" s="56"/>
      <c r="L1347" s="56"/>
      <c r="M1347" s="56"/>
      <c r="N1347" s="56"/>
      <c r="O1347" s="56"/>
      <c r="P1347" s="56"/>
      <c r="Q1347" s="51"/>
    </row>
    <row r="1348" spans="1:17" ht="12.75" customHeight="1">
      <c r="A1348" s="56"/>
      <c r="B1348" s="56"/>
      <c r="C1348" s="56"/>
      <c r="D1348" s="56"/>
      <c r="E1348" s="56"/>
      <c r="F1348" s="11"/>
      <c r="G1348" s="57"/>
      <c r="H1348" s="56"/>
      <c r="I1348" s="56"/>
      <c r="J1348" s="56"/>
      <c r="K1348" s="56"/>
      <c r="L1348" s="56"/>
      <c r="M1348" s="56"/>
      <c r="N1348" s="56"/>
      <c r="O1348" s="56"/>
      <c r="P1348" s="56"/>
      <c r="Q1348" s="51"/>
    </row>
    <row r="1349" spans="1:17" ht="12.75" customHeight="1">
      <c r="A1349" s="56"/>
      <c r="B1349" s="56"/>
      <c r="C1349" s="56"/>
      <c r="D1349" s="56"/>
      <c r="E1349" s="56"/>
      <c r="F1349" s="11"/>
      <c r="G1349" s="57"/>
      <c r="H1349" s="56"/>
      <c r="I1349" s="56"/>
      <c r="J1349" s="56"/>
      <c r="K1349" s="56"/>
      <c r="L1349" s="56"/>
      <c r="M1349" s="56"/>
      <c r="N1349" s="56"/>
      <c r="O1349" s="56"/>
      <c r="P1349" s="56"/>
      <c r="Q1349" s="51"/>
    </row>
    <row r="1350" spans="1:17" ht="12.75" customHeight="1">
      <c r="A1350" s="56"/>
      <c r="B1350" s="56"/>
      <c r="C1350" s="56"/>
      <c r="D1350" s="56"/>
      <c r="E1350" s="56"/>
      <c r="F1350" s="11"/>
      <c r="G1350" s="57"/>
      <c r="H1350" s="56"/>
      <c r="I1350" s="56"/>
      <c r="J1350" s="56"/>
      <c r="K1350" s="56"/>
      <c r="L1350" s="56"/>
      <c r="M1350" s="56"/>
      <c r="N1350" s="56"/>
      <c r="O1350" s="56"/>
      <c r="P1350" s="56"/>
      <c r="Q1350" s="51"/>
    </row>
    <row r="1351" spans="1:17" ht="12.75" customHeight="1">
      <c r="A1351" s="56"/>
      <c r="B1351" s="56"/>
      <c r="C1351" s="56"/>
      <c r="D1351" s="56"/>
      <c r="E1351" s="56"/>
      <c r="F1351" s="11"/>
      <c r="G1351" s="57"/>
      <c r="H1351" s="56"/>
      <c r="I1351" s="56"/>
      <c r="J1351" s="56"/>
      <c r="K1351" s="56"/>
      <c r="L1351" s="56"/>
      <c r="M1351" s="56"/>
      <c r="N1351" s="56"/>
      <c r="O1351" s="56"/>
      <c r="P1351" s="56"/>
      <c r="Q1351" s="51"/>
    </row>
    <row r="1352" spans="1:17" ht="12.75" customHeight="1">
      <c r="A1352" s="56"/>
      <c r="B1352" s="56"/>
      <c r="C1352" s="56"/>
      <c r="D1352" s="56"/>
      <c r="E1352" s="56"/>
      <c r="F1352" s="11"/>
      <c r="G1352" s="57"/>
      <c r="H1352" s="56"/>
      <c r="I1352" s="56"/>
      <c r="J1352" s="56"/>
      <c r="K1352" s="56"/>
      <c r="L1352" s="56"/>
      <c r="M1352" s="56"/>
      <c r="N1352" s="56"/>
      <c r="O1352" s="56"/>
      <c r="P1352" s="56"/>
      <c r="Q1352" s="51"/>
    </row>
    <row r="1353" spans="1:17" ht="12.75" customHeight="1">
      <c r="A1353" s="56"/>
      <c r="B1353" s="56"/>
      <c r="C1353" s="56"/>
      <c r="D1353" s="56"/>
      <c r="E1353" s="56"/>
      <c r="F1353" s="11"/>
      <c r="G1353" s="57"/>
      <c r="H1353" s="56"/>
      <c r="I1353" s="56"/>
      <c r="J1353" s="56"/>
      <c r="K1353" s="56"/>
      <c r="L1353" s="56"/>
      <c r="M1353" s="56"/>
      <c r="N1353" s="56"/>
      <c r="O1353" s="56"/>
      <c r="P1353" s="56"/>
      <c r="Q1353" s="51"/>
    </row>
    <row r="1354" spans="1:17" ht="12.75" customHeight="1">
      <c r="A1354" s="56"/>
      <c r="B1354" s="56"/>
      <c r="C1354" s="56"/>
      <c r="D1354" s="56"/>
      <c r="E1354" s="56"/>
      <c r="F1354" s="11"/>
      <c r="G1354" s="57"/>
      <c r="H1354" s="56"/>
      <c r="I1354" s="56"/>
      <c r="J1354" s="56"/>
      <c r="K1354" s="56"/>
      <c r="L1354" s="56"/>
      <c r="M1354" s="56"/>
      <c r="N1354" s="56"/>
      <c r="O1354" s="56"/>
      <c r="P1354" s="56"/>
      <c r="Q1354" s="51"/>
    </row>
    <row r="1355" spans="1:17" ht="12.75" customHeight="1">
      <c r="A1355" s="56"/>
      <c r="B1355" s="56"/>
      <c r="C1355" s="56"/>
      <c r="D1355" s="56"/>
      <c r="E1355" s="56"/>
      <c r="F1355" s="11"/>
      <c r="G1355" s="57"/>
      <c r="H1355" s="56"/>
      <c r="I1355" s="56"/>
      <c r="J1355" s="56"/>
      <c r="K1355" s="56"/>
      <c r="L1355" s="56"/>
      <c r="M1355" s="56"/>
      <c r="N1355" s="56"/>
      <c r="O1355" s="56"/>
      <c r="P1355" s="56"/>
      <c r="Q1355" s="51"/>
    </row>
    <row r="1356" spans="1:17" ht="12.75" customHeight="1">
      <c r="A1356" s="56"/>
      <c r="B1356" s="56"/>
      <c r="C1356" s="56"/>
      <c r="D1356" s="56"/>
      <c r="E1356" s="56"/>
      <c r="F1356" s="11"/>
      <c r="G1356" s="57"/>
      <c r="H1356" s="56"/>
      <c r="I1356" s="56"/>
      <c r="J1356" s="56"/>
      <c r="K1356" s="56"/>
      <c r="L1356" s="56"/>
      <c r="M1356" s="56"/>
      <c r="N1356" s="56"/>
      <c r="O1356" s="56"/>
      <c r="P1356" s="56"/>
      <c r="Q1356" s="51"/>
    </row>
    <row r="1357" spans="1:17" ht="12.75" customHeight="1">
      <c r="A1357" s="56"/>
      <c r="B1357" s="56"/>
      <c r="C1357" s="56"/>
      <c r="D1357" s="56"/>
      <c r="E1357" s="56"/>
      <c r="F1357" s="11"/>
      <c r="G1357" s="57"/>
      <c r="H1357" s="56"/>
      <c r="I1357" s="56"/>
      <c r="J1357" s="56"/>
      <c r="K1357" s="56"/>
      <c r="L1357" s="56"/>
      <c r="M1357" s="56"/>
      <c r="N1357" s="56"/>
      <c r="O1357" s="56"/>
      <c r="P1357" s="56"/>
      <c r="Q1357" s="51"/>
    </row>
    <row r="1358" spans="1:17" ht="12.75" customHeight="1">
      <c r="A1358" s="56"/>
      <c r="B1358" s="56"/>
      <c r="C1358" s="56"/>
      <c r="D1358" s="56"/>
      <c r="E1358" s="56"/>
      <c r="F1358" s="11"/>
      <c r="G1358" s="57"/>
      <c r="H1358" s="56"/>
      <c r="I1358" s="56"/>
      <c r="J1358" s="56"/>
      <c r="K1358" s="56"/>
      <c r="L1358" s="56"/>
      <c r="M1358" s="56"/>
      <c r="N1358" s="56"/>
      <c r="O1358" s="56"/>
      <c r="P1358" s="56"/>
      <c r="Q1358" s="51"/>
    </row>
    <row r="1359" spans="1:17" ht="12.75" customHeight="1">
      <c r="A1359" s="56"/>
      <c r="B1359" s="56"/>
      <c r="C1359" s="56"/>
      <c r="D1359" s="56"/>
      <c r="E1359" s="56"/>
      <c r="F1359" s="11"/>
      <c r="G1359" s="57"/>
      <c r="H1359" s="56"/>
      <c r="I1359" s="56"/>
      <c r="J1359" s="56"/>
      <c r="K1359" s="56"/>
      <c r="L1359" s="56"/>
      <c r="M1359" s="56"/>
      <c r="N1359" s="56"/>
      <c r="O1359" s="56"/>
      <c r="P1359" s="56"/>
      <c r="Q1359" s="51"/>
    </row>
    <row r="1360" spans="1:17" ht="12.75" customHeight="1">
      <c r="A1360" s="56"/>
      <c r="B1360" s="56"/>
      <c r="C1360" s="56"/>
      <c r="D1360" s="56"/>
      <c r="E1360" s="56"/>
      <c r="F1360" s="11"/>
      <c r="G1360" s="57"/>
      <c r="H1360" s="56"/>
      <c r="I1360" s="56"/>
      <c r="J1360" s="56"/>
      <c r="K1360" s="56"/>
      <c r="L1360" s="56"/>
      <c r="M1360" s="56"/>
      <c r="N1360" s="56"/>
      <c r="O1360" s="56"/>
      <c r="P1360" s="56"/>
      <c r="Q1360" s="51"/>
    </row>
    <row r="1361" spans="1:17" ht="12.75" customHeight="1">
      <c r="A1361" s="56"/>
      <c r="B1361" s="56"/>
      <c r="C1361" s="56"/>
      <c r="D1361" s="56"/>
      <c r="E1361" s="56"/>
      <c r="F1361" s="11"/>
      <c r="G1361" s="57"/>
      <c r="H1361" s="56"/>
      <c r="I1361" s="56"/>
      <c r="J1361" s="56"/>
      <c r="K1361" s="56"/>
      <c r="L1361" s="56"/>
      <c r="M1361" s="56"/>
      <c r="N1361" s="56"/>
      <c r="O1361" s="56"/>
      <c r="P1361" s="56"/>
      <c r="Q1361" s="51"/>
    </row>
    <row r="1362" spans="1:17" ht="12.75" customHeight="1">
      <c r="A1362" s="56"/>
      <c r="B1362" s="56"/>
      <c r="C1362" s="56"/>
      <c r="D1362" s="56"/>
      <c r="E1362" s="56"/>
      <c r="F1362" s="11"/>
      <c r="G1362" s="57"/>
      <c r="H1362" s="56"/>
      <c r="I1362" s="56"/>
      <c r="J1362" s="56"/>
      <c r="K1362" s="56"/>
      <c r="L1362" s="56"/>
      <c r="M1362" s="56"/>
      <c r="N1362" s="56"/>
      <c r="O1362" s="56"/>
      <c r="P1362" s="56"/>
      <c r="Q1362" s="51"/>
    </row>
    <row r="1363" spans="1:17" ht="12.75" customHeight="1">
      <c r="A1363" s="56"/>
      <c r="B1363" s="56"/>
      <c r="C1363" s="56"/>
      <c r="D1363" s="56"/>
      <c r="E1363" s="56"/>
      <c r="F1363" s="11"/>
      <c r="G1363" s="57"/>
      <c r="H1363" s="56"/>
      <c r="I1363" s="56"/>
      <c r="J1363" s="56"/>
      <c r="K1363" s="56"/>
      <c r="L1363" s="56"/>
      <c r="M1363" s="56"/>
      <c r="N1363" s="56"/>
      <c r="O1363" s="56"/>
      <c r="P1363" s="56"/>
      <c r="Q1363" s="51"/>
    </row>
    <row r="1364" spans="1:17" ht="12.75" customHeight="1">
      <c r="A1364" s="56"/>
      <c r="B1364" s="56"/>
      <c r="C1364" s="56"/>
      <c r="D1364" s="56"/>
      <c r="E1364" s="56"/>
      <c r="F1364" s="11"/>
      <c r="G1364" s="57"/>
      <c r="H1364" s="56"/>
      <c r="I1364" s="56"/>
      <c r="J1364" s="56"/>
      <c r="K1364" s="56"/>
      <c r="L1364" s="56"/>
      <c r="M1364" s="56"/>
      <c r="N1364" s="56"/>
      <c r="O1364" s="56"/>
      <c r="P1364" s="56"/>
      <c r="Q1364" s="51"/>
    </row>
    <row r="1365" spans="1:17" ht="12.75" customHeight="1">
      <c r="A1365" s="56"/>
      <c r="B1365" s="56"/>
      <c r="C1365" s="56"/>
      <c r="D1365" s="56"/>
      <c r="E1365" s="56"/>
      <c r="F1365" s="11"/>
      <c r="G1365" s="57"/>
      <c r="H1365" s="56"/>
      <c r="I1365" s="56"/>
      <c r="J1365" s="56"/>
      <c r="K1365" s="56"/>
      <c r="L1365" s="56"/>
      <c r="M1365" s="56"/>
      <c r="N1365" s="56"/>
      <c r="O1365" s="56"/>
      <c r="P1365" s="56"/>
      <c r="Q1365" s="51"/>
    </row>
    <row r="1366" spans="1:17" ht="12.75" customHeight="1">
      <c r="A1366" s="56"/>
      <c r="B1366" s="56"/>
      <c r="C1366" s="56"/>
      <c r="D1366" s="56"/>
      <c r="E1366" s="56"/>
      <c r="F1366" s="11"/>
      <c r="G1366" s="57"/>
      <c r="H1366" s="56"/>
      <c r="I1366" s="56"/>
      <c r="J1366" s="56"/>
      <c r="K1366" s="56"/>
      <c r="L1366" s="56"/>
      <c r="M1366" s="56"/>
      <c r="N1366" s="56"/>
      <c r="O1366" s="56"/>
      <c r="P1366" s="56"/>
      <c r="Q1366" s="51"/>
    </row>
    <row r="1367" spans="1:17" ht="12.75" customHeight="1">
      <c r="A1367" s="56"/>
      <c r="B1367" s="56"/>
      <c r="C1367" s="56"/>
      <c r="D1367" s="56"/>
      <c r="E1367" s="56"/>
      <c r="F1367" s="11"/>
      <c r="G1367" s="57"/>
      <c r="H1367" s="56"/>
      <c r="I1367" s="56"/>
      <c r="J1367" s="56"/>
      <c r="K1367" s="56"/>
      <c r="L1367" s="56"/>
      <c r="M1367" s="56"/>
      <c r="N1367" s="56"/>
      <c r="O1367" s="56"/>
      <c r="P1367" s="56"/>
      <c r="Q1367" s="51"/>
    </row>
    <row r="1368" spans="1:17" ht="12.75" customHeight="1">
      <c r="A1368" s="56"/>
      <c r="B1368" s="56"/>
      <c r="C1368" s="56"/>
      <c r="D1368" s="56"/>
      <c r="E1368" s="56"/>
      <c r="F1368" s="11"/>
      <c r="G1368" s="57"/>
      <c r="H1368" s="56"/>
      <c r="I1368" s="56"/>
      <c r="J1368" s="56"/>
      <c r="K1368" s="56"/>
      <c r="L1368" s="56"/>
      <c r="M1368" s="56"/>
      <c r="N1368" s="56"/>
      <c r="O1368" s="56"/>
      <c r="P1368" s="56"/>
      <c r="Q1368" s="51"/>
    </row>
    <row r="1369" spans="1:17" ht="12.75" customHeight="1">
      <c r="A1369" s="56"/>
      <c r="B1369" s="56"/>
      <c r="C1369" s="56"/>
      <c r="D1369" s="56"/>
      <c r="E1369" s="56"/>
      <c r="F1369" s="11"/>
      <c r="G1369" s="57"/>
      <c r="H1369" s="56"/>
      <c r="I1369" s="56"/>
      <c r="J1369" s="56"/>
      <c r="K1369" s="56"/>
      <c r="L1369" s="56"/>
      <c r="M1369" s="56"/>
      <c r="N1369" s="56"/>
      <c r="O1369" s="56"/>
      <c r="P1369" s="56"/>
      <c r="Q1369" s="51"/>
    </row>
    <row r="1370" spans="1:17" ht="12.75" customHeight="1">
      <c r="A1370" s="56"/>
      <c r="B1370" s="56"/>
      <c r="C1370" s="56"/>
      <c r="D1370" s="56"/>
      <c r="E1370" s="56"/>
      <c r="F1370" s="11"/>
      <c r="G1370" s="57"/>
      <c r="H1370" s="56"/>
      <c r="I1370" s="56"/>
      <c r="J1370" s="56"/>
      <c r="K1370" s="56"/>
      <c r="L1370" s="56"/>
      <c r="M1370" s="56"/>
      <c r="N1370" s="56"/>
      <c r="O1370" s="56"/>
      <c r="P1370" s="56"/>
      <c r="Q1370" s="51"/>
    </row>
    <row r="1371" spans="1:17" ht="12.75" customHeight="1">
      <c r="A1371" s="56"/>
      <c r="B1371" s="56"/>
      <c r="C1371" s="56"/>
      <c r="D1371" s="56"/>
      <c r="E1371" s="56"/>
      <c r="F1371" s="11"/>
      <c r="G1371" s="57"/>
      <c r="H1371" s="56"/>
      <c r="I1371" s="56"/>
      <c r="J1371" s="56"/>
      <c r="K1371" s="56"/>
      <c r="L1371" s="56"/>
      <c r="M1371" s="56"/>
      <c r="N1371" s="56"/>
      <c r="O1371" s="56"/>
      <c r="P1371" s="56"/>
      <c r="Q1371" s="51"/>
    </row>
    <row r="1372" spans="1:17" ht="12.75" customHeight="1">
      <c r="A1372" s="56"/>
      <c r="B1372" s="56"/>
      <c r="C1372" s="56"/>
      <c r="D1372" s="56"/>
      <c r="E1372" s="56"/>
      <c r="F1372" s="11"/>
      <c r="G1372" s="57"/>
      <c r="H1372" s="56"/>
      <c r="I1372" s="56"/>
      <c r="J1372" s="56"/>
      <c r="K1372" s="56"/>
      <c r="L1372" s="56"/>
      <c r="M1372" s="56"/>
      <c r="N1372" s="56"/>
      <c r="O1372" s="56"/>
      <c r="P1372" s="56"/>
      <c r="Q1372" s="51"/>
    </row>
    <row r="1373" spans="1:17" ht="12.75" customHeight="1">
      <c r="A1373" s="56"/>
      <c r="B1373" s="56"/>
      <c r="C1373" s="56"/>
      <c r="D1373" s="56"/>
      <c r="E1373" s="56"/>
      <c r="F1373" s="11"/>
      <c r="G1373" s="57"/>
      <c r="H1373" s="56"/>
      <c r="I1373" s="56"/>
      <c r="J1373" s="56"/>
      <c r="K1373" s="56"/>
      <c r="L1373" s="56"/>
      <c r="M1373" s="56"/>
      <c r="N1373" s="56"/>
      <c r="O1373" s="56"/>
      <c r="P1373" s="56"/>
      <c r="Q1373" s="51"/>
    </row>
    <row r="1374" spans="1:17" ht="12.75" customHeight="1">
      <c r="A1374" s="56"/>
      <c r="B1374" s="56"/>
      <c r="C1374" s="56"/>
      <c r="D1374" s="56"/>
      <c r="E1374" s="56"/>
      <c r="F1374" s="11"/>
      <c r="G1374" s="57"/>
      <c r="H1374" s="56"/>
      <c r="I1374" s="56"/>
      <c r="J1374" s="56"/>
      <c r="K1374" s="56"/>
      <c r="L1374" s="56"/>
      <c r="M1374" s="56"/>
      <c r="N1374" s="56"/>
      <c r="O1374" s="56"/>
      <c r="P1374" s="56"/>
      <c r="Q1374" s="51"/>
    </row>
    <row r="1375" spans="1:17" ht="12.75" customHeight="1">
      <c r="A1375" s="56"/>
      <c r="B1375" s="56"/>
      <c r="C1375" s="56"/>
      <c r="D1375" s="56"/>
      <c r="E1375" s="56"/>
      <c r="F1375" s="11"/>
      <c r="G1375" s="57"/>
      <c r="H1375" s="56"/>
      <c r="I1375" s="56"/>
      <c r="J1375" s="56"/>
      <c r="K1375" s="56"/>
      <c r="L1375" s="56"/>
      <c r="M1375" s="56"/>
      <c r="N1375" s="56"/>
      <c r="O1375" s="56"/>
      <c r="P1375" s="56"/>
      <c r="Q1375" s="51"/>
    </row>
    <row r="1376" spans="1:17" ht="12.75" customHeight="1">
      <c r="A1376" s="56"/>
      <c r="B1376" s="56"/>
      <c r="C1376" s="56"/>
      <c r="D1376" s="56"/>
      <c r="E1376" s="56"/>
      <c r="F1376" s="11"/>
      <c r="G1376" s="57"/>
      <c r="H1376" s="56"/>
      <c r="I1376" s="56"/>
      <c r="J1376" s="56"/>
      <c r="K1376" s="56"/>
      <c r="L1376" s="56"/>
      <c r="M1376" s="56"/>
      <c r="N1376" s="56"/>
      <c r="O1376" s="56"/>
      <c r="P1376" s="56"/>
      <c r="Q1376" s="51"/>
    </row>
    <row r="1377" spans="1:17" ht="12.75" customHeight="1">
      <c r="A1377" s="56"/>
      <c r="B1377" s="56"/>
      <c r="C1377" s="56"/>
      <c r="D1377" s="56"/>
      <c r="E1377" s="56"/>
      <c r="F1377" s="11"/>
      <c r="G1377" s="57"/>
      <c r="H1377" s="56"/>
      <c r="I1377" s="56"/>
      <c r="J1377" s="56"/>
      <c r="K1377" s="56"/>
      <c r="L1377" s="56"/>
      <c r="M1377" s="56"/>
      <c r="N1377" s="56"/>
      <c r="O1377" s="56"/>
      <c r="P1377" s="56"/>
      <c r="Q1377" s="51"/>
    </row>
    <row r="1378" spans="1:17" ht="12.75" customHeight="1">
      <c r="A1378" s="56"/>
      <c r="B1378" s="56"/>
      <c r="C1378" s="56"/>
      <c r="D1378" s="56"/>
      <c r="E1378" s="56"/>
      <c r="F1378" s="11"/>
      <c r="G1378" s="57"/>
      <c r="H1378" s="56"/>
      <c r="I1378" s="56"/>
      <c r="J1378" s="56"/>
      <c r="K1378" s="56"/>
      <c r="L1378" s="56"/>
      <c r="M1378" s="56"/>
      <c r="N1378" s="56"/>
      <c r="O1378" s="56"/>
      <c r="P1378" s="56"/>
      <c r="Q1378" s="51"/>
    </row>
    <row r="1379" spans="1:17" ht="12.75" customHeight="1">
      <c r="A1379" s="56"/>
      <c r="B1379" s="56"/>
      <c r="C1379" s="56"/>
      <c r="D1379" s="56"/>
      <c r="E1379" s="56"/>
      <c r="F1379" s="11"/>
      <c r="G1379" s="57"/>
      <c r="H1379" s="56"/>
      <c r="I1379" s="56"/>
      <c r="J1379" s="56"/>
      <c r="K1379" s="56"/>
      <c r="L1379" s="56"/>
      <c r="M1379" s="56"/>
      <c r="N1379" s="56"/>
      <c r="O1379" s="56"/>
      <c r="P1379" s="56"/>
      <c r="Q1379" s="51"/>
    </row>
    <row r="1380" spans="1:17" ht="12.75" customHeight="1">
      <c r="A1380" s="56"/>
      <c r="B1380" s="56"/>
      <c r="C1380" s="56"/>
      <c r="D1380" s="56"/>
      <c r="E1380" s="56"/>
      <c r="F1380" s="11"/>
      <c r="G1380" s="57"/>
      <c r="H1380" s="56"/>
      <c r="I1380" s="56"/>
      <c r="J1380" s="56"/>
      <c r="K1380" s="56"/>
      <c r="L1380" s="56"/>
      <c r="M1380" s="56"/>
      <c r="N1380" s="56"/>
      <c r="O1380" s="56"/>
      <c r="P1380" s="56"/>
      <c r="Q1380" s="51"/>
    </row>
    <row r="1381" spans="1:17" ht="12.75" customHeight="1">
      <c r="A1381" s="56"/>
      <c r="B1381" s="56"/>
      <c r="C1381" s="56"/>
      <c r="D1381" s="56"/>
      <c r="E1381" s="56"/>
      <c r="F1381" s="11"/>
      <c r="G1381" s="57"/>
      <c r="H1381" s="56"/>
      <c r="I1381" s="56"/>
      <c r="J1381" s="56"/>
      <c r="K1381" s="56"/>
      <c r="L1381" s="56"/>
      <c r="M1381" s="56"/>
      <c r="N1381" s="56"/>
      <c r="O1381" s="56"/>
      <c r="P1381" s="56"/>
      <c r="Q1381" s="51"/>
    </row>
    <row r="1382" spans="1:17" ht="12.75" customHeight="1">
      <c r="A1382" s="56"/>
      <c r="B1382" s="56"/>
      <c r="C1382" s="56"/>
      <c r="D1382" s="56"/>
      <c r="E1382" s="56"/>
      <c r="F1382" s="11"/>
      <c r="G1382" s="57"/>
      <c r="H1382" s="56"/>
      <c r="I1382" s="56"/>
      <c r="J1382" s="56"/>
      <c r="K1382" s="56"/>
      <c r="L1382" s="56"/>
      <c r="M1382" s="56"/>
      <c r="N1382" s="56"/>
      <c r="O1382" s="56"/>
      <c r="P1382" s="56"/>
      <c r="Q1382" s="51"/>
    </row>
    <row r="1383" spans="1:17" ht="12.75" customHeight="1">
      <c r="A1383" s="56"/>
      <c r="B1383" s="56"/>
      <c r="C1383" s="56"/>
      <c r="D1383" s="56"/>
      <c r="E1383" s="56"/>
      <c r="F1383" s="11"/>
      <c r="G1383" s="57"/>
      <c r="H1383" s="56"/>
      <c r="I1383" s="56"/>
      <c r="J1383" s="56"/>
      <c r="K1383" s="56"/>
      <c r="L1383" s="56"/>
      <c r="M1383" s="56"/>
      <c r="N1383" s="56"/>
      <c r="O1383" s="56"/>
      <c r="P1383" s="56"/>
      <c r="Q1383" s="51"/>
    </row>
    <row r="1384" spans="1:17" ht="12.75" customHeight="1">
      <c r="A1384" s="56"/>
      <c r="B1384" s="56"/>
      <c r="C1384" s="56"/>
      <c r="D1384" s="56"/>
      <c r="E1384" s="56"/>
      <c r="F1384" s="11"/>
      <c r="G1384" s="57"/>
      <c r="H1384" s="56"/>
      <c r="I1384" s="56"/>
      <c r="J1384" s="56"/>
      <c r="K1384" s="56"/>
      <c r="L1384" s="56"/>
      <c r="M1384" s="56"/>
      <c r="N1384" s="56"/>
      <c r="O1384" s="56"/>
      <c r="P1384" s="56"/>
      <c r="Q1384" s="51"/>
    </row>
    <row r="1385" spans="1:17" ht="12.75" customHeight="1">
      <c r="A1385" s="56"/>
      <c r="B1385" s="56"/>
      <c r="C1385" s="56"/>
      <c r="D1385" s="56"/>
      <c r="E1385" s="56"/>
      <c r="F1385" s="11"/>
      <c r="G1385" s="57"/>
      <c r="H1385" s="56"/>
      <c r="I1385" s="56"/>
      <c r="J1385" s="56"/>
      <c r="K1385" s="56"/>
      <c r="L1385" s="56"/>
      <c r="M1385" s="56"/>
      <c r="N1385" s="56"/>
      <c r="O1385" s="56"/>
      <c r="P1385" s="56"/>
      <c r="Q1385" s="51"/>
    </row>
    <row r="1386" spans="1:17" ht="12.75" customHeight="1">
      <c r="A1386" s="56"/>
      <c r="B1386" s="56"/>
      <c r="C1386" s="56"/>
      <c r="D1386" s="56"/>
      <c r="E1386" s="56"/>
      <c r="F1386" s="11"/>
      <c r="G1386" s="57"/>
      <c r="H1386" s="56"/>
      <c r="I1386" s="56"/>
      <c r="J1386" s="56"/>
      <c r="K1386" s="56"/>
      <c r="L1386" s="56"/>
      <c r="M1386" s="56"/>
      <c r="N1386" s="56"/>
      <c r="O1386" s="56"/>
      <c r="P1386" s="56"/>
      <c r="Q1386" s="51"/>
    </row>
    <row r="1387" spans="1:17" ht="12.75" customHeight="1">
      <c r="A1387" s="56"/>
      <c r="B1387" s="56"/>
      <c r="C1387" s="56"/>
      <c r="D1387" s="56"/>
      <c r="E1387" s="56"/>
      <c r="F1387" s="11"/>
      <c r="G1387" s="57"/>
      <c r="H1387" s="56"/>
      <c r="I1387" s="56"/>
      <c r="J1387" s="56"/>
      <c r="K1387" s="56"/>
      <c r="L1387" s="56"/>
      <c r="M1387" s="56"/>
      <c r="N1387" s="56"/>
      <c r="O1387" s="56"/>
      <c r="P1387" s="56"/>
      <c r="Q1387" s="51"/>
    </row>
    <row r="1388" spans="1:17" ht="12.75" customHeight="1">
      <c r="A1388" s="56"/>
      <c r="B1388" s="56"/>
      <c r="C1388" s="56"/>
      <c r="D1388" s="56"/>
      <c r="E1388" s="56"/>
      <c r="F1388" s="11"/>
      <c r="G1388" s="57"/>
      <c r="H1388" s="56"/>
      <c r="I1388" s="56"/>
      <c r="J1388" s="56"/>
      <c r="K1388" s="56"/>
      <c r="L1388" s="56"/>
      <c r="M1388" s="56"/>
      <c r="N1388" s="56"/>
      <c r="O1388" s="56"/>
      <c r="P1388" s="56"/>
      <c r="Q1388" s="51"/>
    </row>
    <row r="1389" spans="1:17" ht="12.75" customHeight="1">
      <c r="A1389" s="56"/>
      <c r="B1389" s="56"/>
      <c r="C1389" s="56"/>
      <c r="D1389" s="56"/>
      <c r="E1389" s="56"/>
      <c r="F1389" s="11"/>
      <c r="G1389" s="57"/>
      <c r="H1389" s="56"/>
      <c r="I1389" s="56"/>
      <c r="J1389" s="56"/>
      <c r="K1389" s="56"/>
      <c r="L1389" s="56"/>
      <c r="M1389" s="56"/>
      <c r="N1389" s="56"/>
      <c r="O1389" s="56"/>
      <c r="P1389" s="56"/>
      <c r="Q1389" s="51"/>
    </row>
    <row r="1390" spans="1:17" ht="12.75" customHeight="1">
      <c r="A1390" s="56"/>
      <c r="B1390" s="56"/>
      <c r="C1390" s="56"/>
      <c r="D1390" s="56"/>
      <c r="E1390" s="56"/>
      <c r="F1390" s="11"/>
      <c r="G1390" s="57"/>
      <c r="H1390" s="56"/>
      <c r="I1390" s="56"/>
      <c r="J1390" s="56"/>
      <c r="K1390" s="56"/>
      <c r="L1390" s="56"/>
      <c r="M1390" s="56"/>
      <c r="N1390" s="56"/>
      <c r="O1390" s="56"/>
      <c r="P1390" s="56"/>
      <c r="Q1390" s="51"/>
    </row>
    <row r="1391" spans="1:17" ht="12.75" customHeight="1">
      <c r="A1391" s="56"/>
      <c r="B1391" s="56"/>
      <c r="C1391" s="56"/>
      <c r="D1391" s="56"/>
      <c r="E1391" s="56"/>
      <c r="F1391" s="11"/>
      <c r="G1391" s="57"/>
      <c r="H1391" s="56"/>
      <c r="I1391" s="56"/>
      <c r="J1391" s="56"/>
      <c r="K1391" s="56"/>
      <c r="L1391" s="56"/>
      <c r="M1391" s="56"/>
      <c r="N1391" s="56"/>
      <c r="O1391" s="56"/>
      <c r="P1391" s="56"/>
      <c r="Q1391" s="51"/>
    </row>
    <row r="1392" spans="1:17" ht="12.75" customHeight="1">
      <c r="A1392" s="56"/>
      <c r="B1392" s="56"/>
      <c r="C1392" s="56"/>
      <c r="D1392" s="56"/>
      <c r="E1392" s="56"/>
      <c r="F1392" s="11"/>
      <c r="G1392" s="57"/>
      <c r="H1392" s="56"/>
      <c r="I1392" s="56"/>
      <c r="J1392" s="56"/>
      <c r="K1392" s="56"/>
      <c r="L1392" s="56"/>
      <c r="M1392" s="56"/>
      <c r="N1392" s="56"/>
      <c r="O1392" s="56"/>
      <c r="P1392" s="56"/>
      <c r="Q1392" s="51"/>
    </row>
    <row r="1393" spans="1:17" ht="12.75" customHeight="1">
      <c r="A1393" s="56"/>
      <c r="B1393" s="56"/>
      <c r="C1393" s="56"/>
      <c r="D1393" s="56"/>
      <c r="E1393" s="56"/>
      <c r="F1393" s="11"/>
      <c r="G1393" s="57"/>
      <c r="H1393" s="56"/>
      <c r="I1393" s="56"/>
      <c r="J1393" s="56"/>
      <c r="K1393" s="56"/>
      <c r="L1393" s="56"/>
      <c r="M1393" s="56"/>
      <c r="N1393" s="56"/>
      <c r="O1393" s="56"/>
      <c r="P1393" s="56"/>
      <c r="Q1393" s="51"/>
    </row>
    <row r="1394" spans="1:17" ht="12.75" customHeight="1">
      <c r="A1394" s="56"/>
      <c r="B1394" s="56"/>
      <c r="C1394" s="56"/>
      <c r="D1394" s="56"/>
      <c r="E1394" s="56"/>
      <c r="F1394" s="11"/>
      <c r="G1394" s="57"/>
      <c r="H1394" s="56"/>
      <c r="I1394" s="56"/>
      <c r="J1394" s="56"/>
      <c r="K1394" s="56"/>
      <c r="L1394" s="56"/>
      <c r="M1394" s="56"/>
      <c r="N1394" s="56"/>
      <c r="O1394" s="56"/>
      <c r="P1394" s="56"/>
      <c r="Q1394" s="51"/>
    </row>
    <row r="1395" spans="1:17" ht="12.75" customHeight="1">
      <c r="A1395" s="56"/>
      <c r="B1395" s="56"/>
      <c r="C1395" s="56"/>
      <c r="D1395" s="56"/>
      <c r="E1395" s="56"/>
      <c r="F1395" s="11"/>
      <c r="G1395" s="57"/>
      <c r="H1395" s="56"/>
      <c r="I1395" s="56"/>
      <c r="J1395" s="56"/>
      <c r="K1395" s="56"/>
      <c r="L1395" s="56"/>
      <c r="M1395" s="56"/>
      <c r="N1395" s="56"/>
      <c r="O1395" s="56"/>
      <c r="P1395" s="56"/>
      <c r="Q1395" s="51"/>
    </row>
    <row r="1396" spans="1:17" ht="12.75" customHeight="1">
      <c r="A1396" s="56"/>
      <c r="B1396" s="56"/>
      <c r="C1396" s="56"/>
      <c r="D1396" s="56"/>
      <c r="E1396" s="56"/>
      <c r="F1396" s="11"/>
      <c r="G1396" s="57"/>
      <c r="H1396" s="56"/>
      <c r="I1396" s="56"/>
      <c r="J1396" s="56"/>
      <c r="K1396" s="56"/>
      <c r="L1396" s="56"/>
      <c r="M1396" s="56"/>
      <c r="N1396" s="56"/>
      <c r="O1396" s="56"/>
      <c r="P1396" s="56"/>
      <c r="Q1396" s="51"/>
    </row>
    <row r="1397" spans="1:17" ht="12.75" customHeight="1">
      <c r="A1397" s="56"/>
      <c r="B1397" s="56"/>
      <c r="C1397" s="56"/>
      <c r="D1397" s="56"/>
      <c r="E1397" s="56"/>
      <c r="F1397" s="11"/>
      <c r="G1397" s="57"/>
      <c r="H1397" s="56"/>
      <c r="I1397" s="56"/>
      <c r="J1397" s="56"/>
      <c r="K1397" s="56"/>
      <c r="L1397" s="56"/>
      <c r="M1397" s="56"/>
      <c r="N1397" s="56"/>
      <c r="O1397" s="56"/>
      <c r="P1397" s="56"/>
      <c r="Q1397" s="51"/>
    </row>
    <row r="1398" spans="1:17" ht="12.75" customHeight="1">
      <c r="A1398" s="56"/>
      <c r="B1398" s="56"/>
      <c r="C1398" s="56"/>
      <c r="D1398" s="56"/>
      <c r="E1398" s="56"/>
      <c r="F1398" s="11"/>
      <c r="G1398" s="57"/>
      <c r="H1398" s="56"/>
      <c r="I1398" s="56"/>
      <c r="J1398" s="56"/>
      <c r="K1398" s="56"/>
      <c r="L1398" s="56"/>
      <c r="M1398" s="56"/>
      <c r="N1398" s="56"/>
      <c r="O1398" s="56"/>
      <c r="P1398" s="56"/>
      <c r="Q1398" s="51"/>
    </row>
    <row r="1399" spans="1:17" ht="12.75" customHeight="1">
      <c r="A1399" s="56"/>
      <c r="B1399" s="56"/>
      <c r="C1399" s="56"/>
      <c r="D1399" s="56"/>
      <c r="E1399" s="56"/>
      <c r="F1399" s="11"/>
      <c r="G1399" s="57"/>
      <c r="H1399" s="56"/>
      <c r="I1399" s="56"/>
      <c r="J1399" s="56"/>
      <c r="K1399" s="56"/>
      <c r="L1399" s="56"/>
      <c r="M1399" s="56"/>
      <c r="N1399" s="56"/>
      <c r="O1399" s="56"/>
      <c r="P1399" s="56"/>
      <c r="Q1399" s="51"/>
    </row>
    <row r="1400" spans="1:17" ht="12.75" customHeight="1">
      <c r="A1400" s="56"/>
      <c r="B1400" s="56"/>
      <c r="C1400" s="56"/>
      <c r="D1400" s="56"/>
      <c r="E1400" s="56"/>
      <c r="F1400" s="11"/>
      <c r="G1400" s="57"/>
      <c r="H1400" s="56"/>
      <c r="I1400" s="56"/>
      <c r="J1400" s="56"/>
      <c r="K1400" s="56"/>
      <c r="L1400" s="56"/>
      <c r="M1400" s="56"/>
      <c r="N1400" s="56"/>
      <c r="O1400" s="56"/>
      <c r="P1400" s="56"/>
      <c r="Q1400" s="51"/>
    </row>
    <row r="1401" spans="1:17" ht="12.75" customHeight="1">
      <c r="A1401" s="56"/>
      <c r="B1401" s="56"/>
      <c r="C1401" s="56"/>
      <c r="D1401" s="56"/>
      <c r="E1401" s="56"/>
      <c r="F1401" s="11"/>
      <c r="G1401" s="57"/>
      <c r="H1401" s="56"/>
      <c r="I1401" s="56"/>
      <c r="J1401" s="56"/>
      <c r="K1401" s="56"/>
      <c r="L1401" s="56"/>
      <c r="M1401" s="56"/>
      <c r="N1401" s="56"/>
      <c r="O1401" s="56"/>
      <c r="P1401" s="56"/>
      <c r="Q1401" s="51"/>
    </row>
    <row r="1402" spans="1:17" ht="12.75" customHeight="1">
      <c r="A1402" s="56"/>
      <c r="B1402" s="56"/>
      <c r="C1402" s="56"/>
      <c r="D1402" s="56"/>
      <c r="E1402" s="56"/>
      <c r="F1402" s="11"/>
      <c r="G1402" s="57"/>
      <c r="H1402" s="56"/>
      <c r="I1402" s="56"/>
      <c r="J1402" s="56"/>
      <c r="K1402" s="56"/>
      <c r="L1402" s="56"/>
      <c r="M1402" s="56"/>
      <c r="N1402" s="56"/>
      <c r="O1402" s="56"/>
      <c r="P1402" s="56"/>
      <c r="Q1402" s="51"/>
    </row>
    <row r="1403" spans="1:17" ht="12.75" customHeight="1">
      <c r="A1403" s="56"/>
      <c r="B1403" s="56"/>
      <c r="C1403" s="56"/>
      <c r="D1403" s="56"/>
      <c r="E1403" s="56"/>
      <c r="F1403" s="11"/>
      <c r="G1403" s="57"/>
      <c r="H1403" s="56"/>
      <c r="I1403" s="56"/>
      <c r="J1403" s="56"/>
      <c r="K1403" s="56"/>
      <c r="L1403" s="56"/>
      <c r="M1403" s="56"/>
      <c r="N1403" s="56"/>
      <c r="O1403" s="56"/>
      <c r="P1403" s="56"/>
      <c r="Q1403" s="51"/>
    </row>
    <row r="1404" spans="1:17" ht="12.75" customHeight="1">
      <c r="A1404" s="56"/>
      <c r="B1404" s="56"/>
      <c r="C1404" s="56"/>
      <c r="D1404" s="56"/>
      <c r="E1404" s="56"/>
      <c r="F1404" s="11"/>
      <c r="G1404" s="57"/>
      <c r="H1404" s="56"/>
      <c r="I1404" s="56"/>
      <c r="J1404" s="56"/>
      <c r="K1404" s="56"/>
      <c r="L1404" s="56"/>
      <c r="M1404" s="56"/>
      <c r="N1404" s="56"/>
      <c r="O1404" s="56"/>
      <c r="P1404" s="56"/>
      <c r="Q1404" s="51"/>
    </row>
    <row r="1405" spans="1:17" ht="12.75" customHeight="1">
      <c r="A1405" s="56"/>
      <c r="B1405" s="56"/>
      <c r="C1405" s="56"/>
      <c r="D1405" s="56"/>
      <c r="E1405" s="56"/>
      <c r="F1405" s="11"/>
      <c r="G1405" s="57"/>
      <c r="H1405" s="56"/>
      <c r="I1405" s="56"/>
      <c r="J1405" s="56"/>
      <c r="K1405" s="56"/>
      <c r="L1405" s="56"/>
      <c r="M1405" s="56"/>
      <c r="N1405" s="56"/>
      <c r="O1405" s="56"/>
      <c r="P1405" s="56"/>
      <c r="Q1405" s="51"/>
    </row>
    <row r="1406" spans="1:17" ht="12.75" customHeight="1">
      <c r="A1406" s="56"/>
      <c r="B1406" s="56"/>
      <c r="C1406" s="56"/>
      <c r="D1406" s="56"/>
      <c r="E1406" s="56"/>
      <c r="F1406" s="11"/>
      <c r="G1406" s="57"/>
      <c r="H1406" s="56"/>
      <c r="I1406" s="56"/>
      <c r="J1406" s="56"/>
      <c r="K1406" s="56"/>
      <c r="L1406" s="56"/>
      <c r="M1406" s="56"/>
      <c r="N1406" s="56"/>
      <c r="O1406" s="56"/>
      <c r="P1406" s="56"/>
      <c r="Q1406" s="51"/>
    </row>
    <row r="1407" spans="1:17" ht="12.75" customHeight="1">
      <c r="A1407" s="56"/>
      <c r="B1407" s="56"/>
      <c r="C1407" s="56"/>
      <c r="D1407" s="56"/>
      <c r="E1407" s="56"/>
      <c r="F1407" s="11"/>
      <c r="G1407" s="57"/>
      <c r="H1407" s="56"/>
      <c r="I1407" s="56"/>
      <c r="J1407" s="56"/>
      <c r="K1407" s="56"/>
      <c r="L1407" s="56"/>
      <c r="M1407" s="56"/>
      <c r="N1407" s="56"/>
      <c r="O1407" s="56"/>
      <c r="P1407" s="56"/>
      <c r="Q1407" s="51"/>
    </row>
    <row r="1408" spans="1:17" ht="12.75" customHeight="1">
      <c r="A1408" s="56"/>
      <c r="B1408" s="56"/>
      <c r="C1408" s="56"/>
      <c r="D1408" s="56"/>
      <c r="E1408" s="56"/>
      <c r="F1408" s="11"/>
      <c r="G1408" s="57"/>
      <c r="H1408" s="56"/>
      <c r="I1408" s="56"/>
      <c r="J1408" s="56"/>
      <c r="K1408" s="56"/>
      <c r="L1408" s="56"/>
      <c r="M1408" s="56"/>
      <c r="N1408" s="56"/>
      <c r="O1408" s="56"/>
      <c r="P1408" s="56"/>
      <c r="Q1408" s="51"/>
    </row>
    <row r="1409" spans="1:17" ht="12.75" customHeight="1">
      <c r="A1409" s="56"/>
      <c r="B1409" s="56"/>
      <c r="C1409" s="56"/>
      <c r="D1409" s="56"/>
      <c r="E1409" s="56"/>
      <c r="F1409" s="11"/>
      <c r="G1409" s="57"/>
      <c r="H1409" s="56"/>
      <c r="I1409" s="56"/>
      <c r="J1409" s="56"/>
      <c r="K1409" s="56"/>
      <c r="L1409" s="56"/>
      <c r="M1409" s="56"/>
      <c r="N1409" s="56"/>
      <c r="O1409" s="56"/>
      <c r="P1409" s="56"/>
      <c r="Q1409" s="51"/>
    </row>
    <row r="1410" spans="1:17" ht="12.75" customHeight="1">
      <c r="A1410" s="56"/>
      <c r="B1410" s="56"/>
      <c r="C1410" s="56"/>
      <c r="D1410" s="56"/>
      <c r="E1410" s="56"/>
      <c r="F1410" s="11"/>
      <c r="G1410" s="57"/>
      <c r="H1410" s="56"/>
      <c r="I1410" s="56"/>
      <c r="J1410" s="56"/>
      <c r="K1410" s="56"/>
      <c r="L1410" s="56"/>
      <c r="M1410" s="56"/>
      <c r="N1410" s="56"/>
      <c r="O1410" s="56"/>
      <c r="P1410" s="56"/>
      <c r="Q1410" s="51"/>
    </row>
    <row r="1411" spans="1:17" ht="12.75" customHeight="1">
      <c r="A1411" s="56"/>
      <c r="B1411" s="56"/>
      <c r="C1411" s="56"/>
      <c r="D1411" s="56"/>
      <c r="E1411" s="56"/>
      <c r="F1411" s="11"/>
      <c r="G1411" s="57"/>
      <c r="H1411" s="56"/>
      <c r="I1411" s="56"/>
      <c r="J1411" s="56"/>
      <c r="K1411" s="56"/>
      <c r="L1411" s="56"/>
      <c r="M1411" s="56"/>
      <c r="N1411" s="56"/>
      <c r="O1411" s="56"/>
      <c r="P1411" s="56"/>
      <c r="Q1411" s="51"/>
    </row>
    <row r="1412" spans="1:17" ht="12.75" customHeight="1">
      <c r="A1412" s="56"/>
      <c r="B1412" s="56"/>
      <c r="C1412" s="56"/>
      <c r="D1412" s="56"/>
      <c r="E1412" s="56"/>
      <c r="F1412" s="11"/>
      <c r="G1412" s="57"/>
      <c r="H1412" s="56"/>
      <c r="I1412" s="56"/>
      <c r="J1412" s="56"/>
      <c r="K1412" s="56"/>
      <c r="L1412" s="56"/>
      <c r="M1412" s="56"/>
      <c r="N1412" s="56"/>
      <c r="O1412" s="56"/>
      <c r="P1412" s="56"/>
      <c r="Q1412" s="51"/>
    </row>
    <row r="1413" spans="1:17" ht="12.75" customHeight="1">
      <c r="A1413" s="56"/>
      <c r="B1413" s="56"/>
      <c r="C1413" s="56"/>
      <c r="D1413" s="56"/>
      <c r="E1413" s="56"/>
      <c r="F1413" s="11"/>
      <c r="G1413" s="57"/>
      <c r="H1413" s="56"/>
      <c r="I1413" s="56"/>
      <c r="J1413" s="56"/>
      <c r="K1413" s="56"/>
      <c r="L1413" s="56"/>
      <c r="M1413" s="56"/>
      <c r="N1413" s="56"/>
      <c r="O1413" s="56"/>
      <c r="P1413" s="56"/>
      <c r="Q1413" s="51"/>
    </row>
    <row r="1414" spans="1:17" ht="12.75" customHeight="1">
      <c r="A1414" s="56"/>
      <c r="B1414" s="56"/>
      <c r="C1414" s="56"/>
      <c r="D1414" s="56"/>
      <c r="E1414" s="56"/>
      <c r="F1414" s="11"/>
      <c r="G1414" s="57"/>
      <c r="H1414" s="56"/>
      <c r="I1414" s="56"/>
      <c r="J1414" s="56"/>
      <c r="K1414" s="56"/>
      <c r="L1414" s="56"/>
      <c r="M1414" s="56"/>
      <c r="N1414" s="56"/>
      <c r="O1414" s="56"/>
      <c r="P1414" s="56"/>
      <c r="Q1414" s="51"/>
    </row>
    <row r="1415" spans="1:17" ht="12.75" customHeight="1">
      <c r="A1415" s="56"/>
      <c r="B1415" s="56"/>
      <c r="C1415" s="56"/>
      <c r="D1415" s="56"/>
      <c r="E1415" s="56"/>
      <c r="F1415" s="11"/>
      <c r="G1415" s="57"/>
      <c r="H1415" s="56"/>
      <c r="I1415" s="56"/>
      <c r="J1415" s="56"/>
      <c r="K1415" s="56"/>
      <c r="L1415" s="56"/>
      <c r="M1415" s="56"/>
      <c r="N1415" s="56"/>
      <c r="O1415" s="56"/>
      <c r="P1415" s="56"/>
      <c r="Q1415" s="51"/>
    </row>
    <row r="1416" spans="1:17" ht="12.75" customHeight="1">
      <c r="A1416" s="56"/>
      <c r="B1416" s="56"/>
      <c r="C1416" s="56"/>
      <c r="D1416" s="56"/>
      <c r="E1416" s="56"/>
      <c r="F1416" s="11"/>
      <c r="G1416" s="57"/>
      <c r="H1416" s="56"/>
      <c r="I1416" s="56"/>
      <c r="J1416" s="56"/>
      <c r="K1416" s="56"/>
      <c r="L1416" s="56"/>
      <c r="M1416" s="56"/>
      <c r="N1416" s="56"/>
      <c r="O1416" s="56"/>
      <c r="P1416" s="56"/>
      <c r="Q1416" s="51"/>
    </row>
    <row r="1417" spans="1:17" ht="12.75" customHeight="1">
      <c r="A1417" s="56"/>
      <c r="B1417" s="56"/>
      <c r="C1417" s="56"/>
      <c r="D1417" s="56"/>
      <c r="E1417" s="56"/>
      <c r="F1417" s="11"/>
      <c r="G1417" s="57"/>
      <c r="H1417" s="56"/>
      <c r="I1417" s="56"/>
      <c r="J1417" s="56"/>
      <c r="K1417" s="56"/>
      <c r="L1417" s="56"/>
      <c r="M1417" s="56"/>
      <c r="N1417" s="56"/>
      <c r="O1417" s="56"/>
      <c r="P1417" s="56"/>
      <c r="Q1417" s="51"/>
    </row>
    <row r="1418" spans="1:17" ht="12.75" customHeight="1">
      <c r="A1418" s="56"/>
      <c r="B1418" s="56"/>
      <c r="C1418" s="56"/>
      <c r="D1418" s="56"/>
      <c r="E1418" s="56"/>
      <c r="F1418" s="11"/>
      <c r="G1418" s="57"/>
      <c r="H1418" s="56"/>
      <c r="I1418" s="56"/>
      <c r="J1418" s="56"/>
      <c r="K1418" s="56"/>
      <c r="L1418" s="56"/>
      <c r="M1418" s="56"/>
      <c r="N1418" s="56"/>
      <c r="O1418" s="56"/>
      <c r="P1418" s="56"/>
      <c r="Q1418" s="51"/>
    </row>
    <row r="1419" spans="1:17" ht="12.75" customHeight="1">
      <c r="A1419" s="56"/>
      <c r="B1419" s="56"/>
      <c r="C1419" s="56"/>
      <c r="D1419" s="56"/>
      <c r="E1419" s="56"/>
      <c r="F1419" s="11"/>
      <c r="G1419" s="57"/>
      <c r="H1419" s="56"/>
      <c r="I1419" s="56"/>
      <c r="J1419" s="56"/>
      <c r="K1419" s="56"/>
      <c r="L1419" s="56"/>
      <c r="M1419" s="56"/>
      <c r="N1419" s="56"/>
      <c r="O1419" s="56"/>
      <c r="P1419" s="56"/>
      <c r="Q1419" s="51"/>
    </row>
    <row r="1420" spans="1:17" ht="12.75" customHeight="1">
      <c r="A1420" s="56"/>
      <c r="B1420" s="56"/>
      <c r="C1420" s="56"/>
      <c r="D1420" s="56"/>
      <c r="E1420" s="56"/>
      <c r="F1420" s="11"/>
      <c r="G1420" s="57"/>
      <c r="H1420" s="56"/>
      <c r="I1420" s="56"/>
      <c r="J1420" s="56"/>
      <c r="K1420" s="56"/>
      <c r="L1420" s="56"/>
      <c r="M1420" s="56"/>
      <c r="N1420" s="56"/>
      <c r="O1420" s="56"/>
      <c r="P1420" s="56"/>
      <c r="Q1420" s="51"/>
    </row>
    <row r="1421" spans="1:17" ht="12.75" customHeight="1">
      <c r="A1421" s="56"/>
      <c r="B1421" s="56"/>
      <c r="C1421" s="56"/>
      <c r="D1421" s="56"/>
      <c r="E1421" s="56"/>
      <c r="F1421" s="11"/>
      <c r="G1421" s="57"/>
      <c r="H1421" s="56"/>
      <c r="I1421" s="56"/>
      <c r="J1421" s="56"/>
      <c r="K1421" s="56"/>
      <c r="L1421" s="56"/>
      <c r="M1421" s="56"/>
      <c r="N1421" s="56"/>
      <c r="O1421" s="56"/>
      <c r="P1421" s="56"/>
      <c r="Q1421" s="51"/>
    </row>
    <row r="1422" spans="1:17" ht="12.75" customHeight="1">
      <c r="A1422" s="56"/>
      <c r="B1422" s="56"/>
      <c r="C1422" s="56"/>
      <c r="D1422" s="56"/>
      <c r="E1422" s="56"/>
      <c r="F1422" s="11"/>
      <c r="G1422" s="57"/>
      <c r="H1422" s="56"/>
      <c r="I1422" s="56"/>
      <c r="J1422" s="56"/>
      <c r="K1422" s="56"/>
      <c r="L1422" s="56"/>
      <c r="M1422" s="56"/>
      <c r="N1422" s="56"/>
      <c r="O1422" s="56"/>
      <c r="P1422" s="56"/>
      <c r="Q1422" s="51"/>
    </row>
    <row r="1423" spans="1:17" ht="12.75" customHeight="1">
      <c r="A1423" s="56"/>
      <c r="B1423" s="56"/>
      <c r="C1423" s="56"/>
      <c r="D1423" s="56"/>
      <c r="E1423" s="56"/>
      <c r="F1423" s="11"/>
      <c r="G1423" s="57"/>
      <c r="H1423" s="56"/>
      <c r="I1423" s="56"/>
      <c r="J1423" s="56"/>
      <c r="K1423" s="56"/>
      <c r="L1423" s="56"/>
      <c r="M1423" s="56"/>
      <c r="N1423" s="56"/>
      <c r="O1423" s="56"/>
      <c r="P1423" s="56"/>
      <c r="Q1423" s="51"/>
    </row>
    <row r="1424" spans="1:17" ht="12.75" customHeight="1">
      <c r="A1424" s="56"/>
      <c r="B1424" s="56"/>
      <c r="C1424" s="56"/>
      <c r="D1424" s="56"/>
      <c r="E1424" s="56"/>
      <c r="F1424" s="11"/>
      <c r="G1424" s="57"/>
      <c r="H1424" s="56"/>
      <c r="I1424" s="56"/>
      <c r="J1424" s="56"/>
      <c r="K1424" s="56"/>
      <c r="L1424" s="56"/>
      <c r="M1424" s="56"/>
      <c r="N1424" s="56"/>
      <c r="O1424" s="56"/>
      <c r="P1424" s="56"/>
      <c r="Q1424" s="51"/>
    </row>
    <row r="1425" spans="1:17" ht="12.75" customHeight="1">
      <c r="A1425" s="56"/>
      <c r="B1425" s="56"/>
      <c r="C1425" s="56"/>
      <c r="D1425" s="56"/>
      <c r="E1425" s="56"/>
      <c r="F1425" s="11"/>
      <c r="G1425" s="57"/>
      <c r="H1425" s="56"/>
      <c r="I1425" s="56"/>
      <c r="J1425" s="56"/>
      <c r="K1425" s="56"/>
      <c r="L1425" s="56"/>
      <c r="M1425" s="56"/>
      <c r="N1425" s="56"/>
      <c r="O1425" s="56"/>
      <c r="P1425" s="56"/>
      <c r="Q1425" s="51"/>
    </row>
    <row r="1426" spans="1:17" ht="12.75" customHeight="1">
      <c r="A1426" s="56"/>
      <c r="B1426" s="56"/>
      <c r="C1426" s="56"/>
      <c r="D1426" s="56"/>
      <c r="E1426" s="56"/>
      <c r="F1426" s="11"/>
      <c r="G1426" s="57"/>
      <c r="H1426" s="56"/>
      <c r="I1426" s="56"/>
      <c r="J1426" s="56"/>
      <c r="K1426" s="56"/>
      <c r="L1426" s="56"/>
      <c r="M1426" s="56"/>
      <c r="N1426" s="56"/>
      <c r="O1426" s="56"/>
      <c r="P1426" s="56"/>
      <c r="Q1426" s="51"/>
    </row>
    <row r="1427" spans="1:17" ht="12.75" customHeight="1">
      <c r="A1427" s="56"/>
      <c r="B1427" s="56"/>
      <c r="C1427" s="56"/>
      <c r="D1427" s="56"/>
      <c r="E1427" s="56"/>
      <c r="F1427" s="11"/>
      <c r="G1427" s="57"/>
      <c r="H1427" s="56"/>
      <c r="I1427" s="56"/>
      <c r="J1427" s="56"/>
      <c r="K1427" s="56"/>
      <c r="L1427" s="56"/>
      <c r="M1427" s="56"/>
      <c r="N1427" s="56"/>
      <c r="O1427" s="56"/>
      <c r="P1427" s="56"/>
      <c r="Q1427" s="51"/>
    </row>
    <row r="1428" spans="1:17" ht="12.75" customHeight="1">
      <c r="A1428" s="56"/>
      <c r="B1428" s="56"/>
      <c r="C1428" s="56"/>
      <c r="D1428" s="56"/>
      <c r="E1428" s="56"/>
      <c r="F1428" s="11"/>
      <c r="G1428" s="57"/>
      <c r="H1428" s="56"/>
      <c r="I1428" s="56"/>
      <c r="J1428" s="56"/>
      <c r="K1428" s="56"/>
      <c r="L1428" s="56"/>
      <c r="M1428" s="56"/>
      <c r="N1428" s="56"/>
      <c r="O1428" s="56"/>
      <c r="P1428" s="56"/>
      <c r="Q1428" s="51"/>
    </row>
    <row r="1429" spans="1:17" ht="12.75" customHeight="1">
      <c r="A1429" s="56"/>
      <c r="B1429" s="56"/>
      <c r="C1429" s="56"/>
      <c r="D1429" s="56"/>
      <c r="E1429" s="56"/>
      <c r="F1429" s="11"/>
      <c r="G1429" s="57"/>
      <c r="H1429" s="56"/>
      <c r="I1429" s="56"/>
      <c r="J1429" s="56"/>
      <c r="K1429" s="56"/>
      <c r="L1429" s="56"/>
      <c r="M1429" s="56"/>
      <c r="N1429" s="56"/>
      <c r="O1429" s="56"/>
      <c r="P1429" s="56"/>
      <c r="Q1429" s="51"/>
    </row>
    <row r="1430" spans="1:17" ht="12.75" customHeight="1">
      <c r="A1430" s="56"/>
      <c r="B1430" s="56"/>
      <c r="C1430" s="56"/>
      <c r="D1430" s="56"/>
      <c r="E1430" s="56"/>
      <c r="F1430" s="11"/>
      <c r="G1430" s="57"/>
      <c r="H1430" s="56"/>
      <c r="I1430" s="56"/>
      <c r="J1430" s="56"/>
      <c r="K1430" s="56"/>
      <c r="L1430" s="56"/>
      <c r="M1430" s="56"/>
      <c r="N1430" s="56"/>
      <c r="O1430" s="56"/>
      <c r="P1430" s="56"/>
      <c r="Q1430" s="51"/>
    </row>
    <row r="1431" spans="1:17" ht="12.75" customHeight="1">
      <c r="A1431" s="56"/>
      <c r="B1431" s="56"/>
      <c r="C1431" s="56"/>
      <c r="D1431" s="56"/>
      <c r="E1431" s="56"/>
      <c r="F1431" s="11"/>
      <c r="G1431" s="57"/>
      <c r="H1431" s="56"/>
      <c r="I1431" s="56"/>
      <c r="J1431" s="56"/>
      <c r="K1431" s="56"/>
      <c r="L1431" s="56"/>
      <c r="M1431" s="56"/>
      <c r="N1431" s="56"/>
      <c r="O1431" s="56"/>
      <c r="P1431" s="56"/>
      <c r="Q1431" s="51"/>
    </row>
    <row r="1432" spans="1:17" ht="12.75" customHeight="1">
      <c r="A1432" s="56"/>
      <c r="B1432" s="56"/>
      <c r="C1432" s="56"/>
      <c r="D1432" s="56"/>
      <c r="E1432" s="56"/>
      <c r="F1432" s="11"/>
      <c r="G1432" s="57"/>
      <c r="H1432" s="56"/>
      <c r="I1432" s="56"/>
      <c r="J1432" s="56"/>
      <c r="K1432" s="56"/>
      <c r="L1432" s="56"/>
      <c r="M1432" s="56"/>
      <c r="N1432" s="56"/>
      <c r="O1432" s="56"/>
      <c r="P1432" s="56"/>
      <c r="Q1432" s="51"/>
    </row>
    <row r="1433" spans="1:17" ht="12.75" customHeight="1">
      <c r="A1433" s="56"/>
      <c r="B1433" s="56"/>
      <c r="C1433" s="56"/>
      <c r="D1433" s="56"/>
      <c r="E1433" s="56"/>
      <c r="F1433" s="11"/>
      <c r="G1433" s="57"/>
      <c r="H1433" s="56"/>
      <c r="I1433" s="56"/>
      <c r="J1433" s="56"/>
      <c r="K1433" s="56"/>
      <c r="L1433" s="56"/>
      <c r="M1433" s="56"/>
      <c r="N1433" s="56"/>
      <c r="O1433" s="56"/>
      <c r="P1433" s="56"/>
      <c r="Q1433" s="51"/>
    </row>
    <row r="1434" spans="1:17" ht="12.75" customHeight="1">
      <c r="A1434" s="56"/>
      <c r="B1434" s="56"/>
      <c r="C1434" s="56"/>
      <c r="D1434" s="56"/>
      <c r="E1434" s="56"/>
      <c r="F1434" s="11"/>
      <c r="G1434" s="57"/>
      <c r="H1434" s="56"/>
      <c r="I1434" s="56"/>
      <c r="J1434" s="56"/>
      <c r="K1434" s="56"/>
      <c r="L1434" s="56"/>
      <c r="M1434" s="56"/>
      <c r="N1434" s="56"/>
      <c r="O1434" s="56"/>
      <c r="P1434" s="56"/>
      <c r="Q1434" s="51"/>
    </row>
    <row r="1435" spans="1:17" ht="12.75" customHeight="1">
      <c r="A1435" s="56"/>
      <c r="B1435" s="56"/>
      <c r="C1435" s="56"/>
      <c r="D1435" s="56"/>
      <c r="E1435" s="56"/>
      <c r="F1435" s="11"/>
      <c r="G1435" s="57"/>
      <c r="H1435" s="56"/>
      <c r="I1435" s="56"/>
      <c r="J1435" s="56"/>
      <c r="K1435" s="56"/>
      <c r="L1435" s="56"/>
      <c r="M1435" s="56"/>
      <c r="N1435" s="56"/>
      <c r="O1435" s="56"/>
      <c r="P1435" s="56"/>
      <c r="Q1435" s="51"/>
    </row>
    <row r="1436" spans="1:17" ht="12.75" customHeight="1">
      <c r="A1436" s="56"/>
      <c r="B1436" s="56"/>
      <c r="C1436" s="56"/>
      <c r="D1436" s="56"/>
      <c r="E1436" s="56"/>
      <c r="F1436" s="11"/>
      <c r="G1436" s="57"/>
      <c r="H1436" s="56"/>
      <c r="I1436" s="56"/>
      <c r="J1436" s="56"/>
      <c r="K1436" s="56"/>
      <c r="L1436" s="56"/>
      <c r="M1436" s="56"/>
      <c r="N1436" s="56"/>
      <c r="O1436" s="56"/>
      <c r="P1436" s="56"/>
      <c r="Q1436" s="51"/>
    </row>
    <row r="1437" spans="1:17" ht="12.75" customHeight="1">
      <c r="A1437" s="56"/>
      <c r="B1437" s="56"/>
      <c r="C1437" s="56"/>
      <c r="D1437" s="56"/>
      <c r="E1437" s="56"/>
      <c r="F1437" s="11"/>
      <c r="G1437" s="57"/>
      <c r="H1437" s="56"/>
      <c r="I1437" s="56"/>
      <c r="J1437" s="56"/>
      <c r="K1437" s="56"/>
      <c r="L1437" s="56"/>
      <c r="M1437" s="56"/>
      <c r="N1437" s="56"/>
      <c r="O1437" s="56"/>
      <c r="P1437" s="56"/>
      <c r="Q1437" s="51"/>
    </row>
    <row r="1438" spans="1:17" ht="12.75" customHeight="1">
      <c r="A1438" s="56"/>
      <c r="B1438" s="56"/>
      <c r="C1438" s="56"/>
      <c r="D1438" s="56"/>
      <c r="E1438" s="56"/>
      <c r="F1438" s="11"/>
      <c r="G1438" s="57"/>
      <c r="H1438" s="56"/>
      <c r="I1438" s="56"/>
      <c r="J1438" s="56"/>
      <c r="K1438" s="56"/>
      <c r="L1438" s="56"/>
      <c r="M1438" s="56"/>
      <c r="N1438" s="56"/>
      <c r="O1438" s="56"/>
      <c r="P1438" s="56"/>
      <c r="Q1438" s="51"/>
    </row>
    <row r="1439" spans="1:17" ht="12.75" customHeight="1">
      <c r="A1439" s="56"/>
      <c r="B1439" s="56"/>
      <c r="C1439" s="56"/>
      <c r="D1439" s="56"/>
      <c r="E1439" s="56"/>
      <c r="F1439" s="11"/>
      <c r="G1439" s="57"/>
      <c r="H1439" s="56"/>
      <c r="I1439" s="56"/>
      <c r="J1439" s="56"/>
      <c r="K1439" s="56"/>
      <c r="L1439" s="56"/>
      <c r="M1439" s="56"/>
      <c r="N1439" s="56"/>
      <c r="O1439" s="56"/>
      <c r="P1439" s="56"/>
      <c r="Q1439" s="51"/>
    </row>
    <row r="1440" spans="1:17" ht="12.75" customHeight="1">
      <c r="A1440" s="56"/>
      <c r="B1440" s="56"/>
      <c r="C1440" s="56"/>
      <c r="D1440" s="56"/>
      <c r="E1440" s="56"/>
      <c r="F1440" s="11"/>
      <c r="G1440" s="57"/>
      <c r="H1440" s="56"/>
      <c r="I1440" s="56"/>
      <c r="J1440" s="56"/>
      <c r="K1440" s="56"/>
      <c r="L1440" s="56"/>
      <c r="M1440" s="56"/>
      <c r="N1440" s="56"/>
      <c r="O1440" s="56"/>
      <c r="P1440" s="56"/>
      <c r="Q1440" s="51"/>
    </row>
    <row r="1441" spans="1:17" ht="12.75" customHeight="1">
      <c r="A1441" s="56"/>
      <c r="B1441" s="56"/>
      <c r="C1441" s="56"/>
      <c r="D1441" s="56"/>
      <c r="E1441" s="56"/>
      <c r="F1441" s="11"/>
      <c r="G1441" s="57"/>
      <c r="H1441" s="56"/>
      <c r="I1441" s="56"/>
      <c r="J1441" s="56"/>
      <c r="K1441" s="56"/>
      <c r="L1441" s="56"/>
      <c r="M1441" s="56"/>
      <c r="N1441" s="56"/>
      <c r="O1441" s="56"/>
      <c r="P1441" s="56"/>
      <c r="Q1441" s="51"/>
    </row>
    <row r="1442" spans="1:17" ht="12.75" customHeight="1">
      <c r="A1442" s="56"/>
      <c r="B1442" s="56"/>
      <c r="C1442" s="56"/>
      <c r="D1442" s="56"/>
      <c r="E1442" s="56"/>
      <c r="F1442" s="11"/>
      <c r="G1442" s="57"/>
      <c r="H1442" s="56"/>
      <c r="I1442" s="56"/>
      <c r="J1442" s="56"/>
      <c r="K1442" s="56"/>
      <c r="L1442" s="56"/>
      <c r="M1442" s="56"/>
      <c r="N1442" s="56"/>
      <c r="O1442" s="56"/>
      <c r="P1442" s="56"/>
      <c r="Q1442" s="51"/>
    </row>
    <row r="1443" spans="1:17" ht="12.75" customHeight="1">
      <c r="A1443" s="56"/>
      <c r="B1443" s="56"/>
      <c r="C1443" s="56"/>
      <c r="D1443" s="56"/>
      <c r="E1443" s="56"/>
      <c r="F1443" s="11"/>
      <c r="G1443" s="57"/>
      <c r="H1443" s="56"/>
      <c r="I1443" s="56"/>
      <c r="J1443" s="56"/>
      <c r="K1443" s="56"/>
      <c r="L1443" s="56"/>
      <c r="M1443" s="56"/>
      <c r="N1443" s="56"/>
      <c r="O1443" s="56"/>
      <c r="P1443" s="56"/>
      <c r="Q1443" s="51"/>
    </row>
    <row r="1444" spans="1:17" ht="12.75" customHeight="1">
      <c r="A1444" s="56"/>
      <c r="B1444" s="56"/>
      <c r="C1444" s="56"/>
      <c r="D1444" s="56"/>
      <c r="E1444" s="56"/>
      <c r="F1444" s="11"/>
      <c r="G1444" s="57"/>
      <c r="H1444" s="56"/>
      <c r="I1444" s="56"/>
      <c r="J1444" s="56"/>
      <c r="K1444" s="56"/>
      <c r="L1444" s="56"/>
      <c r="M1444" s="56"/>
      <c r="N1444" s="56"/>
      <c r="O1444" s="56"/>
      <c r="P1444" s="56"/>
      <c r="Q1444" s="51"/>
    </row>
    <row r="1445" spans="1:17" ht="12.75" customHeight="1">
      <c r="A1445" s="56"/>
      <c r="B1445" s="56"/>
      <c r="C1445" s="56"/>
      <c r="D1445" s="56"/>
      <c r="E1445" s="56"/>
      <c r="F1445" s="11"/>
      <c r="G1445" s="57"/>
      <c r="H1445" s="56"/>
      <c r="I1445" s="56"/>
      <c r="J1445" s="56"/>
      <c r="K1445" s="56"/>
      <c r="L1445" s="56"/>
      <c r="M1445" s="56"/>
      <c r="N1445" s="56"/>
      <c r="O1445" s="56"/>
      <c r="P1445" s="56"/>
      <c r="Q1445" s="51"/>
    </row>
    <row r="1446" spans="1:17" ht="12.75" customHeight="1">
      <c r="A1446" s="56"/>
      <c r="B1446" s="56"/>
      <c r="C1446" s="56"/>
      <c r="D1446" s="56"/>
      <c r="E1446" s="56"/>
      <c r="F1446" s="11"/>
      <c r="G1446" s="57"/>
      <c r="H1446" s="56"/>
      <c r="I1446" s="56"/>
      <c r="J1446" s="56"/>
      <c r="K1446" s="56"/>
      <c r="L1446" s="56"/>
      <c r="M1446" s="56"/>
      <c r="N1446" s="56"/>
      <c r="O1446" s="56"/>
      <c r="P1446" s="56"/>
      <c r="Q1446" s="51"/>
    </row>
    <row r="1447" spans="1:17" ht="12.75" customHeight="1">
      <c r="A1447" s="56"/>
      <c r="B1447" s="56"/>
      <c r="C1447" s="56"/>
      <c r="D1447" s="56"/>
      <c r="E1447" s="56"/>
      <c r="F1447" s="11"/>
      <c r="G1447" s="57"/>
      <c r="H1447" s="56"/>
      <c r="I1447" s="56"/>
      <c r="J1447" s="56"/>
      <c r="K1447" s="56"/>
      <c r="L1447" s="56"/>
      <c r="M1447" s="56"/>
      <c r="N1447" s="56"/>
      <c r="O1447" s="56"/>
      <c r="P1447" s="56"/>
      <c r="Q1447" s="51"/>
    </row>
    <row r="1448" spans="1:17" ht="12.75" customHeight="1">
      <c r="A1448" s="56"/>
      <c r="B1448" s="56"/>
      <c r="C1448" s="56"/>
      <c r="D1448" s="56"/>
      <c r="E1448" s="56"/>
      <c r="F1448" s="11"/>
      <c r="G1448" s="57"/>
      <c r="H1448" s="56"/>
      <c r="I1448" s="56"/>
      <c r="J1448" s="56"/>
      <c r="K1448" s="56"/>
      <c r="L1448" s="56"/>
      <c r="M1448" s="56"/>
      <c r="N1448" s="56"/>
      <c r="O1448" s="56"/>
      <c r="P1448" s="56"/>
      <c r="Q1448" s="51"/>
    </row>
    <row r="1449" spans="1:17" ht="12.75" customHeight="1">
      <c r="A1449" s="56"/>
      <c r="B1449" s="56"/>
      <c r="C1449" s="56"/>
      <c r="D1449" s="56"/>
      <c r="E1449" s="56"/>
      <c r="F1449" s="11"/>
      <c r="G1449" s="57"/>
      <c r="H1449" s="56"/>
      <c r="I1449" s="56"/>
      <c r="J1449" s="56"/>
      <c r="K1449" s="56"/>
      <c r="L1449" s="56"/>
      <c r="M1449" s="56"/>
      <c r="N1449" s="56"/>
      <c r="O1449" s="56"/>
      <c r="P1449" s="56"/>
      <c r="Q1449" s="51"/>
    </row>
    <row r="1450" spans="1:17" ht="12.75" customHeight="1">
      <c r="A1450" s="56"/>
      <c r="B1450" s="56"/>
      <c r="C1450" s="56"/>
      <c r="D1450" s="56"/>
      <c r="E1450" s="56"/>
      <c r="F1450" s="11"/>
      <c r="G1450" s="57"/>
      <c r="H1450" s="56"/>
      <c r="I1450" s="56"/>
      <c r="J1450" s="56"/>
      <c r="K1450" s="56"/>
      <c r="L1450" s="56"/>
      <c r="M1450" s="56"/>
      <c r="N1450" s="56"/>
      <c r="O1450" s="56"/>
      <c r="P1450" s="56"/>
      <c r="Q1450" s="51"/>
    </row>
    <row r="1451" spans="1:17" ht="12.75" customHeight="1">
      <c r="A1451" s="56"/>
      <c r="B1451" s="56"/>
      <c r="C1451" s="56"/>
      <c r="D1451" s="56"/>
      <c r="E1451" s="56"/>
      <c r="F1451" s="11"/>
      <c r="G1451" s="57"/>
      <c r="H1451" s="56"/>
      <c r="I1451" s="56"/>
      <c r="J1451" s="56"/>
      <c r="K1451" s="56"/>
      <c r="L1451" s="56"/>
      <c r="M1451" s="56"/>
      <c r="N1451" s="56"/>
      <c r="O1451" s="56"/>
      <c r="P1451" s="56"/>
      <c r="Q1451" s="51"/>
    </row>
    <row r="1452" spans="1:17" ht="12.75" customHeight="1">
      <c r="A1452" s="56"/>
      <c r="B1452" s="56"/>
      <c r="C1452" s="56"/>
      <c r="D1452" s="56"/>
      <c r="E1452" s="56"/>
      <c r="F1452" s="11"/>
      <c r="G1452" s="57"/>
      <c r="H1452" s="56"/>
      <c r="I1452" s="56"/>
      <c r="J1452" s="56"/>
      <c r="K1452" s="56"/>
      <c r="L1452" s="56"/>
      <c r="M1452" s="56"/>
      <c r="N1452" s="56"/>
      <c r="O1452" s="56"/>
      <c r="P1452" s="56"/>
      <c r="Q1452" s="51"/>
    </row>
    <row r="1453" spans="1:17" ht="12.75" customHeight="1">
      <c r="A1453" s="56"/>
      <c r="B1453" s="56"/>
      <c r="C1453" s="56"/>
      <c r="D1453" s="56"/>
      <c r="E1453" s="56"/>
      <c r="F1453" s="11"/>
      <c r="G1453" s="57"/>
      <c r="H1453" s="56"/>
      <c r="I1453" s="56"/>
      <c r="J1453" s="56"/>
      <c r="K1453" s="56"/>
      <c r="L1453" s="56"/>
      <c r="M1453" s="56"/>
      <c r="N1453" s="56"/>
      <c r="O1453" s="56"/>
      <c r="P1453" s="56"/>
      <c r="Q1453" s="51"/>
    </row>
    <row r="1454" spans="1:17" ht="12.75" customHeight="1">
      <c r="A1454" s="56"/>
      <c r="B1454" s="56"/>
      <c r="C1454" s="56"/>
      <c r="D1454" s="56"/>
      <c r="E1454" s="56"/>
      <c r="F1454" s="11"/>
      <c r="G1454" s="57"/>
      <c r="H1454" s="56"/>
      <c r="I1454" s="56"/>
      <c r="J1454" s="56"/>
      <c r="K1454" s="56"/>
      <c r="L1454" s="56"/>
      <c r="M1454" s="56"/>
      <c r="N1454" s="56"/>
      <c r="O1454" s="56"/>
      <c r="P1454" s="56"/>
      <c r="Q1454" s="51"/>
    </row>
    <row r="1455" spans="1:17" ht="12.75" customHeight="1">
      <c r="A1455" s="56"/>
      <c r="B1455" s="56"/>
      <c r="C1455" s="56"/>
      <c r="D1455" s="56"/>
      <c r="E1455" s="56"/>
      <c r="F1455" s="11"/>
      <c r="G1455" s="57"/>
      <c r="H1455" s="56"/>
      <c r="I1455" s="56"/>
      <c r="J1455" s="56"/>
      <c r="K1455" s="56"/>
      <c r="L1455" s="56"/>
      <c r="M1455" s="56"/>
      <c r="N1455" s="56"/>
      <c r="O1455" s="56"/>
      <c r="P1455" s="56"/>
      <c r="Q1455" s="51"/>
    </row>
    <row r="1456" spans="1:17" ht="12.75" customHeight="1">
      <c r="A1456" s="56"/>
      <c r="B1456" s="56"/>
      <c r="C1456" s="56"/>
      <c r="D1456" s="56"/>
      <c r="E1456" s="56"/>
      <c r="F1456" s="11"/>
      <c r="G1456" s="57"/>
      <c r="H1456" s="56"/>
      <c r="I1456" s="56"/>
      <c r="J1456" s="56"/>
      <c r="K1456" s="56"/>
      <c r="L1456" s="56"/>
      <c r="M1456" s="56"/>
      <c r="N1456" s="56"/>
      <c r="O1456" s="56"/>
      <c r="P1456" s="56"/>
      <c r="Q1456" s="51"/>
    </row>
    <row r="1457" spans="1:17" ht="12.75" customHeight="1">
      <c r="A1457" s="56"/>
      <c r="B1457" s="56"/>
      <c r="C1457" s="56"/>
      <c r="D1457" s="56"/>
      <c r="E1457" s="56"/>
      <c r="F1457" s="11"/>
      <c r="G1457" s="57"/>
      <c r="H1457" s="56"/>
      <c r="I1457" s="56"/>
      <c r="J1457" s="56"/>
      <c r="K1457" s="56"/>
      <c r="L1457" s="56"/>
      <c r="M1457" s="56"/>
      <c r="N1457" s="56"/>
      <c r="O1457" s="56"/>
      <c r="P1457" s="56"/>
      <c r="Q1457" s="51"/>
    </row>
    <row r="1458" spans="1:17" ht="12.75" customHeight="1">
      <c r="A1458" s="56"/>
      <c r="B1458" s="56"/>
      <c r="C1458" s="56"/>
      <c r="D1458" s="56"/>
      <c r="E1458" s="56"/>
      <c r="F1458" s="11"/>
      <c r="G1458" s="57"/>
      <c r="H1458" s="56"/>
      <c r="I1458" s="56"/>
      <c r="J1458" s="56"/>
      <c r="K1458" s="56"/>
      <c r="L1458" s="56"/>
      <c r="M1458" s="56"/>
      <c r="N1458" s="56"/>
      <c r="O1458" s="56"/>
      <c r="P1458" s="56"/>
      <c r="Q1458" s="51"/>
    </row>
    <row r="1459" spans="1:17" ht="12.75" customHeight="1">
      <c r="A1459" s="56"/>
      <c r="B1459" s="56"/>
      <c r="C1459" s="56"/>
      <c r="D1459" s="56"/>
      <c r="E1459" s="56"/>
      <c r="F1459" s="11"/>
      <c r="G1459" s="57"/>
      <c r="H1459" s="56"/>
      <c r="I1459" s="56"/>
      <c r="J1459" s="56"/>
      <c r="K1459" s="56"/>
      <c r="L1459" s="56"/>
      <c r="M1459" s="56"/>
      <c r="N1459" s="56"/>
      <c r="O1459" s="56"/>
      <c r="P1459" s="56"/>
      <c r="Q1459" s="51"/>
    </row>
    <row r="1460" spans="1:17" ht="12.75" customHeight="1">
      <c r="A1460" s="56"/>
      <c r="B1460" s="56"/>
      <c r="C1460" s="56"/>
      <c r="D1460" s="56"/>
      <c r="E1460" s="56"/>
      <c r="F1460" s="11"/>
      <c r="G1460" s="57"/>
      <c r="H1460" s="56"/>
      <c r="I1460" s="56"/>
      <c r="J1460" s="56"/>
      <c r="K1460" s="56"/>
      <c r="L1460" s="56"/>
      <c r="M1460" s="56"/>
      <c r="N1460" s="56"/>
      <c r="O1460" s="56"/>
      <c r="P1460" s="56"/>
      <c r="Q1460" s="51"/>
    </row>
    <row r="1461" spans="1:17" ht="12.75" customHeight="1">
      <c r="A1461" s="56"/>
      <c r="B1461" s="56"/>
      <c r="C1461" s="56"/>
      <c r="D1461" s="56"/>
      <c r="E1461" s="56"/>
      <c r="F1461" s="11"/>
      <c r="G1461" s="57"/>
      <c r="H1461" s="56"/>
      <c r="I1461" s="56"/>
      <c r="J1461" s="56"/>
      <c r="K1461" s="56"/>
      <c r="L1461" s="56"/>
      <c r="M1461" s="56"/>
      <c r="N1461" s="56"/>
      <c r="O1461" s="56"/>
      <c r="P1461" s="56"/>
      <c r="Q1461" s="51"/>
    </row>
    <row r="1462" spans="1:17" ht="12.75" customHeight="1">
      <c r="A1462" s="56"/>
      <c r="B1462" s="56"/>
      <c r="C1462" s="56"/>
      <c r="D1462" s="56"/>
      <c r="E1462" s="56"/>
      <c r="F1462" s="11"/>
      <c r="G1462" s="57"/>
      <c r="H1462" s="56"/>
      <c r="I1462" s="56"/>
      <c r="J1462" s="56"/>
      <c r="K1462" s="56"/>
      <c r="L1462" s="56"/>
      <c r="M1462" s="56"/>
      <c r="N1462" s="56"/>
      <c r="O1462" s="56"/>
      <c r="P1462" s="56"/>
      <c r="Q1462" s="51"/>
    </row>
    <row r="1463" spans="1:17" ht="12.75" customHeight="1">
      <c r="A1463" s="56"/>
      <c r="B1463" s="56"/>
      <c r="C1463" s="56"/>
      <c r="D1463" s="56"/>
      <c r="E1463" s="56"/>
      <c r="F1463" s="11"/>
      <c r="G1463" s="57"/>
      <c r="H1463" s="56"/>
      <c r="I1463" s="56"/>
      <c r="J1463" s="56"/>
      <c r="K1463" s="56"/>
      <c r="L1463" s="56"/>
      <c r="M1463" s="56"/>
      <c r="N1463" s="56"/>
      <c r="O1463" s="56"/>
      <c r="P1463" s="56"/>
      <c r="Q1463" s="51"/>
    </row>
    <row r="1464" spans="1:17" ht="12.75" customHeight="1">
      <c r="A1464" s="56"/>
      <c r="B1464" s="56"/>
      <c r="C1464" s="56"/>
      <c r="D1464" s="56"/>
      <c r="E1464" s="56"/>
      <c r="F1464" s="11"/>
      <c r="G1464" s="57"/>
      <c r="H1464" s="56"/>
      <c r="I1464" s="56"/>
      <c r="J1464" s="56"/>
      <c r="K1464" s="56"/>
      <c r="L1464" s="56"/>
      <c r="M1464" s="56"/>
      <c r="N1464" s="56"/>
      <c r="O1464" s="56"/>
      <c r="P1464" s="56"/>
      <c r="Q1464" s="51"/>
    </row>
    <row r="1465" spans="1:17" ht="12.75" customHeight="1">
      <c r="A1465" s="56"/>
      <c r="B1465" s="56"/>
      <c r="C1465" s="56"/>
      <c r="D1465" s="56"/>
      <c r="E1465" s="56"/>
      <c r="F1465" s="11"/>
      <c r="G1465" s="57"/>
      <c r="H1465" s="56"/>
      <c r="I1465" s="56"/>
      <c r="J1465" s="56"/>
      <c r="K1465" s="56"/>
      <c r="L1465" s="56"/>
      <c r="M1465" s="56"/>
      <c r="N1465" s="56"/>
      <c r="O1465" s="56"/>
      <c r="P1465" s="56"/>
      <c r="Q1465" s="51"/>
    </row>
    <row r="1466" spans="1:17" ht="12.75" customHeight="1">
      <c r="A1466" s="56"/>
      <c r="B1466" s="56"/>
      <c r="C1466" s="56"/>
      <c r="D1466" s="56"/>
      <c r="E1466" s="56"/>
      <c r="F1466" s="11"/>
      <c r="G1466" s="57"/>
      <c r="H1466" s="56"/>
      <c r="I1466" s="56"/>
      <c r="J1466" s="56"/>
      <c r="K1466" s="56"/>
      <c r="L1466" s="56"/>
      <c r="M1466" s="56"/>
      <c r="N1466" s="56"/>
      <c r="O1466" s="56"/>
      <c r="P1466" s="56"/>
      <c r="Q1466" s="51"/>
    </row>
    <row r="1467" spans="1:17" ht="12.75" customHeight="1">
      <c r="A1467" s="56"/>
      <c r="B1467" s="56"/>
      <c r="C1467" s="56"/>
      <c r="D1467" s="56"/>
      <c r="E1467" s="56"/>
      <c r="F1467" s="11"/>
      <c r="G1467" s="57"/>
      <c r="H1467" s="56"/>
      <c r="I1467" s="56"/>
      <c r="J1467" s="56"/>
      <c r="K1467" s="56"/>
      <c r="L1467" s="56"/>
      <c r="M1467" s="56"/>
      <c r="N1467" s="56"/>
      <c r="O1467" s="56"/>
      <c r="P1467" s="56"/>
      <c r="Q1467" s="51"/>
    </row>
    <row r="1468" spans="1:17" ht="12.75" customHeight="1">
      <c r="A1468" s="56"/>
      <c r="B1468" s="56"/>
      <c r="C1468" s="56"/>
      <c r="D1468" s="56"/>
      <c r="E1468" s="56"/>
      <c r="F1468" s="11"/>
      <c r="G1468" s="57"/>
      <c r="H1468" s="56"/>
      <c r="I1468" s="56"/>
      <c r="J1468" s="56"/>
      <c r="K1468" s="56"/>
      <c r="L1468" s="56"/>
      <c r="M1468" s="56"/>
      <c r="N1468" s="56"/>
      <c r="O1468" s="56"/>
      <c r="P1468" s="56"/>
      <c r="Q1468" s="51"/>
    </row>
    <row r="1469" spans="1:17" ht="12.75" customHeight="1">
      <c r="A1469" s="56"/>
      <c r="B1469" s="56"/>
      <c r="C1469" s="56"/>
      <c r="D1469" s="56"/>
      <c r="E1469" s="56"/>
      <c r="F1469" s="11"/>
      <c r="G1469" s="57"/>
      <c r="H1469" s="56"/>
      <c r="I1469" s="56"/>
      <c r="J1469" s="56"/>
      <c r="K1469" s="56"/>
      <c r="L1469" s="56"/>
      <c r="M1469" s="56"/>
      <c r="N1469" s="56"/>
      <c r="O1469" s="56"/>
      <c r="P1469" s="56"/>
      <c r="Q1469" s="51"/>
    </row>
    <row r="1470" spans="1:17" ht="12.75" customHeight="1">
      <c r="A1470" s="56"/>
      <c r="B1470" s="56"/>
      <c r="C1470" s="56"/>
      <c r="D1470" s="56"/>
      <c r="E1470" s="56"/>
      <c r="F1470" s="11"/>
      <c r="G1470" s="57"/>
      <c r="H1470" s="56"/>
      <c r="I1470" s="56"/>
      <c r="J1470" s="56"/>
      <c r="K1470" s="56"/>
      <c r="L1470" s="56"/>
      <c r="M1470" s="56"/>
      <c r="N1470" s="56"/>
      <c r="O1470" s="56"/>
      <c r="P1470" s="56"/>
      <c r="Q1470" s="51"/>
    </row>
    <row r="1471" spans="1:17" ht="12.75" customHeight="1">
      <c r="A1471" s="56"/>
      <c r="B1471" s="56"/>
      <c r="C1471" s="56"/>
      <c r="D1471" s="56"/>
      <c r="E1471" s="56"/>
      <c r="F1471" s="11"/>
      <c r="G1471" s="57"/>
      <c r="H1471" s="56"/>
      <c r="I1471" s="56"/>
      <c r="J1471" s="56"/>
      <c r="K1471" s="56"/>
      <c r="L1471" s="56"/>
      <c r="M1471" s="56"/>
      <c r="N1471" s="56"/>
      <c r="O1471" s="56"/>
      <c r="P1471" s="56"/>
      <c r="Q1471" s="51"/>
    </row>
    <row r="1472" spans="1:17" ht="12.75" customHeight="1">
      <c r="A1472" s="56"/>
      <c r="B1472" s="56"/>
      <c r="C1472" s="56"/>
      <c r="D1472" s="56"/>
      <c r="E1472" s="56"/>
      <c r="F1472" s="11"/>
      <c r="G1472" s="57"/>
      <c r="H1472" s="56"/>
      <c r="I1472" s="56"/>
      <c r="J1472" s="56"/>
      <c r="K1472" s="56"/>
      <c r="L1472" s="56"/>
      <c r="M1472" s="56"/>
      <c r="N1472" s="56"/>
      <c r="O1472" s="56"/>
      <c r="P1472" s="56"/>
      <c r="Q1472" s="51"/>
    </row>
    <row r="1473" spans="1:17" ht="12.75" customHeight="1">
      <c r="A1473" s="56"/>
      <c r="B1473" s="56"/>
      <c r="C1473" s="56"/>
      <c r="D1473" s="56"/>
      <c r="E1473" s="56"/>
      <c r="F1473" s="11"/>
      <c r="G1473" s="57"/>
      <c r="H1473" s="56"/>
      <c r="I1473" s="56"/>
      <c r="J1473" s="56"/>
      <c r="K1473" s="56"/>
      <c r="L1473" s="56"/>
      <c r="M1473" s="56"/>
      <c r="N1473" s="56"/>
      <c r="O1473" s="56"/>
      <c r="P1473" s="56"/>
      <c r="Q1473" s="51"/>
    </row>
    <row r="1474" spans="1:17" ht="12.75" customHeight="1">
      <c r="A1474" s="56"/>
      <c r="B1474" s="56"/>
      <c r="C1474" s="56"/>
      <c r="D1474" s="56"/>
      <c r="E1474" s="56"/>
      <c r="F1474" s="11"/>
      <c r="G1474" s="57"/>
      <c r="H1474" s="56"/>
      <c r="I1474" s="56"/>
      <c r="J1474" s="56"/>
      <c r="K1474" s="56"/>
      <c r="L1474" s="56"/>
      <c r="M1474" s="56"/>
      <c r="N1474" s="56"/>
      <c r="O1474" s="56"/>
      <c r="P1474" s="56"/>
      <c r="Q1474" s="51"/>
    </row>
    <row r="1475" spans="1:17" ht="12.75" customHeight="1">
      <c r="A1475" s="56"/>
      <c r="B1475" s="56"/>
      <c r="C1475" s="56"/>
      <c r="D1475" s="56"/>
      <c r="E1475" s="56"/>
      <c r="F1475" s="11"/>
      <c r="G1475" s="57"/>
      <c r="H1475" s="56"/>
      <c r="I1475" s="56"/>
      <c r="J1475" s="56"/>
      <c r="K1475" s="56"/>
      <c r="L1475" s="56"/>
      <c r="M1475" s="56"/>
      <c r="N1475" s="56"/>
      <c r="O1475" s="56"/>
      <c r="P1475" s="56"/>
      <c r="Q1475" s="51"/>
    </row>
    <row r="1476" spans="1:17" ht="12.75" customHeight="1">
      <c r="A1476" s="56"/>
      <c r="B1476" s="56"/>
      <c r="C1476" s="56"/>
      <c r="D1476" s="56"/>
      <c r="E1476" s="56"/>
      <c r="F1476" s="11"/>
      <c r="G1476" s="57"/>
      <c r="H1476" s="56"/>
      <c r="I1476" s="56"/>
      <c r="J1476" s="56"/>
      <c r="K1476" s="56"/>
      <c r="L1476" s="56"/>
      <c r="M1476" s="56"/>
      <c r="N1476" s="56"/>
      <c r="O1476" s="56"/>
      <c r="P1476" s="56"/>
      <c r="Q1476" s="51"/>
    </row>
    <row r="1477" spans="1:17" ht="12.75" customHeight="1">
      <c r="A1477" s="56"/>
      <c r="B1477" s="56"/>
      <c r="C1477" s="56"/>
      <c r="D1477" s="56"/>
      <c r="E1477" s="56"/>
      <c r="F1477" s="11"/>
      <c r="G1477" s="57"/>
      <c r="H1477" s="56"/>
      <c r="I1477" s="56"/>
      <c r="J1477" s="56"/>
      <c r="K1477" s="56"/>
      <c r="L1477" s="56"/>
      <c r="M1477" s="56"/>
      <c r="N1477" s="56"/>
      <c r="O1477" s="56"/>
      <c r="P1477" s="56"/>
      <c r="Q1477" s="51"/>
    </row>
    <row r="1478" spans="1:17" ht="12.75" customHeight="1">
      <c r="A1478" s="56"/>
      <c r="B1478" s="56"/>
      <c r="C1478" s="56"/>
      <c r="D1478" s="56"/>
      <c r="E1478" s="56"/>
      <c r="F1478" s="11"/>
      <c r="G1478" s="57"/>
      <c r="H1478" s="56"/>
      <c r="I1478" s="56"/>
      <c r="J1478" s="56"/>
      <c r="K1478" s="56"/>
      <c r="L1478" s="56"/>
      <c r="M1478" s="56"/>
      <c r="N1478" s="56"/>
      <c r="O1478" s="56"/>
      <c r="P1478" s="56"/>
      <c r="Q1478" s="51"/>
    </row>
    <row r="1479" spans="1:17" ht="12.75" customHeight="1">
      <c r="A1479" s="56"/>
      <c r="B1479" s="56"/>
      <c r="C1479" s="56"/>
      <c r="D1479" s="56"/>
      <c r="E1479" s="56"/>
      <c r="F1479" s="11"/>
      <c r="G1479" s="57"/>
      <c r="H1479" s="56"/>
      <c r="I1479" s="56"/>
      <c r="J1479" s="56"/>
      <c r="K1479" s="56"/>
      <c r="L1479" s="56"/>
      <c r="M1479" s="56"/>
      <c r="N1479" s="56"/>
      <c r="O1479" s="56"/>
      <c r="P1479" s="56"/>
      <c r="Q1479" s="51"/>
    </row>
    <row r="1480" spans="1:17" ht="12.75" customHeight="1">
      <c r="A1480" s="56"/>
      <c r="B1480" s="56"/>
      <c r="C1480" s="56"/>
      <c r="D1480" s="56"/>
      <c r="E1480" s="56"/>
      <c r="F1480" s="11"/>
      <c r="G1480" s="57"/>
      <c r="H1480" s="56"/>
      <c r="I1480" s="56"/>
      <c r="J1480" s="56"/>
      <c r="K1480" s="56"/>
      <c r="L1480" s="56"/>
      <c r="M1480" s="56"/>
      <c r="N1480" s="56"/>
      <c r="O1480" s="56"/>
      <c r="P1480" s="56"/>
      <c r="Q1480" s="51"/>
    </row>
    <row r="1481" spans="1:17" ht="12.75" customHeight="1">
      <c r="A1481" s="56"/>
      <c r="B1481" s="56"/>
      <c r="C1481" s="56"/>
      <c r="D1481" s="56"/>
      <c r="E1481" s="56"/>
      <c r="F1481" s="11"/>
      <c r="G1481" s="57"/>
      <c r="H1481" s="56"/>
      <c r="I1481" s="56"/>
      <c r="J1481" s="56"/>
      <c r="K1481" s="56"/>
      <c r="L1481" s="56"/>
      <c r="M1481" s="56"/>
      <c r="N1481" s="56"/>
      <c r="O1481" s="56"/>
      <c r="P1481" s="56"/>
      <c r="Q1481" s="51"/>
    </row>
    <row r="1482" spans="1:17" ht="12.75" customHeight="1">
      <c r="A1482" s="56"/>
      <c r="B1482" s="56"/>
      <c r="C1482" s="56"/>
      <c r="D1482" s="56"/>
      <c r="E1482" s="56"/>
      <c r="F1482" s="11"/>
      <c r="G1482" s="57"/>
      <c r="H1482" s="56"/>
      <c r="I1482" s="56"/>
      <c r="J1482" s="56"/>
      <c r="K1482" s="56"/>
      <c r="L1482" s="56"/>
      <c r="M1482" s="56"/>
      <c r="N1482" s="56"/>
      <c r="O1482" s="56"/>
      <c r="P1482" s="56"/>
      <c r="Q1482" s="51"/>
    </row>
    <row r="1483" spans="1:17" ht="12.75" customHeight="1">
      <c r="A1483" s="56"/>
      <c r="B1483" s="56"/>
      <c r="C1483" s="56"/>
      <c r="D1483" s="56"/>
      <c r="E1483" s="56"/>
      <c r="F1483" s="11"/>
      <c r="G1483" s="57"/>
      <c r="H1483" s="56"/>
      <c r="I1483" s="56"/>
      <c r="J1483" s="56"/>
      <c r="K1483" s="56"/>
      <c r="L1483" s="56"/>
      <c r="M1483" s="56"/>
      <c r="N1483" s="56"/>
      <c r="O1483" s="56"/>
      <c r="P1483" s="56"/>
      <c r="Q1483" s="51"/>
    </row>
    <row r="1484" spans="1:17" ht="12.75" customHeight="1">
      <c r="A1484" s="56"/>
      <c r="B1484" s="56"/>
      <c r="C1484" s="56"/>
      <c r="D1484" s="56"/>
      <c r="E1484" s="56"/>
      <c r="F1484" s="11"/>
      <c r="G1484" s="57"/>
      <c r="H1484" s="56"/>
      <c r="I1484" s="56"/>
      <c r="J1484" s="56"/>
      <c r="K1484" s="56"/>
      <c r="L1484" s="56"/>
      <c r="M1484" s="56"/>
      <c r="N1484" s="56"/>
      <c r="O1484" s="56"/>
      <c r="P1484" s="56"/>
      <c r="Q1484" s="51"/>
    </row>
    <row r="1485" spans="1:17" ht="12.75" customHeight="1">
      <c r="A1485" s="56"/>
      <c r="B1485" s="56"/>
      <c r="C1485" s="56"/>
      <c r="D1485" s="56"/>
      <c r="E1485" s="56"/>
      <c r="F1485" s="11"/>
      <c r="G1485" s="57"/>
      <c r="H1485" s="56"/>
      <c r="I1485" s="56"/>
      <c r="J1485" s="56"/>
      <c r="K1485" s="56"/>
      <c r="L1485" s="56"/>
      <c r="M1485" s="56"/>
      <c r="N1485" s="56"/>
      <c r="O1485" s="56"/>
      <c r="P1485" s="56"/>
      <c r="Q1485" s="51"/>
    </row>
    <row r="1486" spans="1:17" ht="12.75" customHeight="1">
      <c r="A1486" s="56"/>
      <c r="B1486" s="56"/>
      <c r="C1486" s="56"/>
      <c r="D1486" s="56"/>
      <c r="E1486" s="56"/>
      <c r="F1486" s="11"/>
      <c r="G1486" s="57"/>
      <c r="H1486" s="56"/>
      <c r="I1486" s="56"/>
      <c r="J1486" s="56"/>
      <c r="K1486" s="56"/>
      <c r="L1486" s="56"/>
      <c r="M1486" s="56"/>
      <c r="N1486" s="56"/>
      <c r="O1486" s="56"/>
      <c r="P1486" s="56"/>
      <c r="Q1486" s="51"/>
    </row>
    <row r="1487" spans="1:17" ht="12.75" customHeight="1">
      <c r="A1487" s="56"/>
      <c r="B1487" s="56"/>
      <c r="C1487" s="56"/>
      <c r="D1487" s="56"/>
      <c r="E1487" s="56"/>
      <c r="F1487" s="11"/>
      <c r="G1487" s="57"/>
      <c r="H1487" s="56"/>
      <c r="I1487" s="56"/>
      <c r="J1487" s="56"/>
      <c r="K1487" s="56"/>
      <c r="L1487" s="56"/>
      <c r="M1487" s="56"/>
      <c r="N1487" s="56"/>
      <c r="O1487" s="56"/>
      <c r="P1487" s="56"/>
      <c r="Q1487" s="51"/>
    </row>
    <row r="1488" spans="1:17" ht="12.75" customHeight="1">
      <c r="A1488" s="56"/>
      <c r="B1488" s="56"/>
      <c r="C1488" s="56"/>
      <c r="D1488" s="56"/>
      <c r="E1488" s="56"/>
      <c r="F1488" s="11"/>
      <c r="G1488" s="57"/>
      <c r="H1488" s="56"/>
      <c r="I1488" s="56"/>
      <c r="J1488" s="56"/>
      <c r="K1488" s="56"/>
      <c r="L1488" s="56"/>
      <c r="M1488" s="56"/>
      <c r="N1488" s="56"/>
      <c r="O1488" s="56"/>
      <c r="P1488" s="56"/>
      <c r="Q1488" s="51"/>
    </row>
    <row r="1489" spans="1:17" ht="12.75" customHeight="1">
      <c r="A1489" s="56"/>
      <c r="B1489" s="56"/>
      <c r="C1489" s="56"/>
      <c r="D1489" s="56"/>
      <c r="E1489" s="56"/>
      <c r="F1489" s="11"/>
      <c r="G1489" s="57"/>
      <c r="H1489" s="56"/>
      <c r="I1489" s="56"/>
      <c r="J1489" s="56"/>
      <c r="K1489" s="56"/>
      <c r="L1489" s="56"/>
      <c r="M1489" s="56"/>
      <c r="N1489" s="56"/>
      <c r="O1489" s="56"/>
      <c r="P1489" s="56"/>
      <c r="Q1489" s="51"/>
    </row>
    <row r="1490" spans="1:17" ht="12.75" customHeight="1">
      <c r="A1490" s="56"/>
      <c r="B1490" s="56"/>
      <c r="C1490" s="56"/>
      <c r="D1490" s="56"/>
      <c r="E1490" s="56"/>
      <c r="F1490" s="11"/>
      <c r="G1490" s="57"/>
      <c r="H1490" s="56"/>
      <c r="I1490" s="56"/>
      <c r="J1490" s="56"/>
      <c r="K1490" s="56"/>
      <c r="L1490" s="56"/>
      <c r="M1490" s="56"/>
      <c r="N1490" s="56"/>
      <c r="O1490" s="56"/>
      <c r="P1490" s="56"/>
      <c r="Q1490" s="51"/>
    </row>
    <row r="1491" spans="1:17" ht="12.75" customHeight="1">
      <c r="A1491" s="56"/>
      <c r="B1491" s="56"/>
      <c r="C1491" s="56"/>
      <c r="D1491" s="56"/>
      <c r="E1491" s="56"/>
      <c r="F1491" s="11"/>
      <c r="G1491" s="57"/>
      <c r="H1491" s="56"/>
      <c r="I1491" s="56"/>
      <c r="J1491" s="56"/>
      <c r="K1491" s="56"/>
      <c r="L1491" s="56"/>
      <c r="M1491" s="56"/>
      <c r="N1491" s="56"/>
      <c r="O1491" s="56"/>
      <c r="P1491" s="56"/>
      <c r="Q1491" s="51"/>
    </row>
    <row r="1492" spans="1:17" ht="12.75" customHeight="1">
      <c r="A1492" s="56"/>
      <c r="B1492" s="56"/>
      <c r="C1492" s="56"/>
      <c r="D1492" s="56"/>
      <c r="E1492" s="56"/>
      <c r="F1492" s="11"/>
      <c r="G1492" s="57"/>
      <c r="H1492" s="56"/>
      <c r="I1492" s="56"/>
      <c r="J1492" s="56"/>
      <c r="K1492" s="56"/>
      <c r="L1492" s="56"/>
      <c r="M1492" s="56"/>
      <c r="N1492" s="56"/>
      <c r="O1492" s="56"/>
      <c r="P1492" s="56"/>
      <c r="Q1492" s="51"/>
    </row>
    <row r="1493" spans="1:17" ht="12.75" customHeight="1">
      <c r="A1493" s="56"/>
      <c r="B1493" s="56"/>
      <c r="C1493" s="56"/>
      <c r="D1493" s="56"/>
      <c r="E1493" s="56"/>
      <c r="F1493" s="11"/>
      <c r="G1493" s="57"/>
      <c r="H1493" s="56"/>
      <c r="I1493" s="56"/>
      <c r="J1493" s="56"/>
      <c r="K1493" s="56"/>
      <c r="L1493" s="56"/>
      <c r="M1493" s="56"/>
      <c r="N1493" s="56"/>
      <c r="O1493" s="56"/>
      <c r="P1493" s="56"/>
      <c r="Q1493" s="51"/>
    </row>
    <row r="1494" spans="1:17" ht="12.75" customHeight="1">
      <c r="A1494" s="56"/>
      <c r="B1494" s="56"/>
      <c r="C1494" s="56"/>
      <c r="D1494" s="56"/>
      <c r="E1494" s="56"/>
      <c r="F1494" s="11"/>
      <c r="G1494" s="57"/>
      <c r="H1494" s="56"/>
      <c r="I1494" s="56"/>
      <c r="J1494" s="56"/>
      <c r="K1494" s="56"/>
      <c r="L1494" s="56"/>
      <c r="M1494" s="56"/>
      <c r="N1494" s="56"/>
      <c r="O1494" s="56"/>
      <c r="P1494" s="56"/>
      <c r="Q1494" s="51"/>
    </row>
    <row r="1495" spans="1:17" ht="12.75" customHeight="1">
      <c r="A1495" s="56"/>
      <c r="B1495" s="56"/>
      <c r="C1495" s="56"/>
      <c r="D1495" s="56"/>
      <c r="E1495" s="56"/>
      <c r="F1495" s="11"/>
      <c r="G1495" s="57"/>
      <c r="H1495" s="56"/>
      <c r="I1495" s="56"/>
      <c r="J1495" s="56"/>
      <c r="K1495" s="56"/>
      <c r="L1495" s="56"/>
      <c r="M1495" s="56"/>
      <c r="N1495" s="56"/>
      <c r="O1495" s="56"/>
      <c r="P1495" s="56"/>
      <c r="Q1495" s="51"/>
    </row>
    <row r="1496" spans="1:17" ht="12.75" customHeight="1">
      <c r="A1496" s="56"/>
      <c r="B1496" s="56"/>
      <c r="C1496" s="56"/>
      <c r="D1496" s="56"/>
      <c r="E1496" s="56"/>
      <c r="F1496" s="11"/>
      <c r="G1496" s="57"/>
      <c r="H1496" s="56"/>
      <c r="I1496" s="56"/>
      <c r="J1496" s="56"/>
      <c r="K1496" s="56"/>
      <c r="L1496" s="56"/>
      <c r="M1496" s="56"/>
      <c r="N1496" s="56"/>
      <c r="O1496" s="56"/>
      <c r="P1496" s="56"/>
      <c r="Q1496" s="51"/>
    </row>
    <row r="1497" spans="1:17" ht="12.75" customHeight="1">
      <c r="A1497" s="56"/>
      <c r="B1497" s="56"/>
      <c r="C1497" s="56"/>
      <c r="D1497" s="56"/>
      <c r="E1497" s="56"/>
      <c r="F1497" s="11"/>
      <c r="G1497" s="57"/>
      <c r="H1497" s="56"/>
      <c r="I1497" s="56"/>
      <c r="J1497" s="56"/>
      <c r="K1497" s="56"/>
      <c r="L1497" s="56"/>
      <c r="M1497" s="56"/>
      <c r="N1497" s="56"/>
      <c r="O1497" s="56"/>
      <c r="P1497" s="56"/>
      <c r="Q1497" s="51"/>
    </row>
    <row r="1498" spans="1:17" ht="12.75" customHeight="1">
      <c r="A1498" s="56"/>
      <c r="B1498" s="56"/>
      <c r="C1498" s="56"/>
      <c r="D1498" s="56"/>
      <c r="E1498" s="56"/>
      <c r="F1498" s="11"/>
      <c r="G1498" s="57"/>
      <c r="H1498" s="56"/>
      <c r="I1498" s="56"/>
      <c r="J1498" s="56"/>
      <c r="K1498" s="56"/>
      <c r="L1498" s="56"/>
      <c r="M1498" s="56"/>
      <c r="N1498" s="56"/>
      <c r="O1498" s="56"/>
      <c r="P1498" s="56"/>
      <c r="Q1498" s="51"/>
    </row>
    <row r="1499" spans="1:17" ht="12.75" customHeight="1">
      <c r="A1499" s="56"/>
      <c r="B1499" s="56"/>
      <c r="C1499" s="56"/>
      <c r="D1499" s="56"/>
      <c r="E1499" s="56"/>
      <c r="F1499" s="11"/>
      <c r="G1499" s="57"/>
      <c r="H1499" s="56"/>
      <c r="I1499" s="56"/>
      <c r="J1499" s="56"/>
      <c r="K1499" s="56"/>
      <c r="L1499" s="56"/>
      <c r="M1499" s="56"/>
      <c r="N1499" s="56"/>
      <c r="O1499" s="56"/>
      <c r="P1499" s="56"/>
      <c r="Q1499" s="51"/>
    </row>
    <row r="1500" spans="1:17" ht="12.75" customHeight="1">
      <c r="A1500" s="56"/>
      <c r="B1500" s="56"/>
      <c r="C1500" s="56"/>
      <c r="D1500" s="56"/>
      <c r="E1500" s="56"/>
      <c r="F1500" s="11"/>
      <c r="G1500" s="57"/>
      <c r="H1500" s="56"/>
      <c r="I1500" s="56"/>
      <c r="J1500" s="56"/>
      <c r="K1500" s="56"/>
      <c r="L1500" s="56"/>
      <c r="M1500" s="56"/>
      <c r="N1500" s="56"/>
      <c r="O1500" s="56"/>
      <c r="P1500" s="56"/>
      <c r="Q1500" s="51"/>
    </row>
    <row r="1501" spans="1:17" ht="12.75" customHeight="1">
      <c r="A1501" s="56"/>
      <c r="B1501" s="56"/>
      <c r="C1501" s="56"/>
      <c r="D1501" s="56"/>
      <c r="E1501" s="56"/>
      <c r="F1501" s="11"/>
      <c r="G1501" s="57"/>
      <c r="H1501" s="56"/>
      <c r="I1501" s="56"/>
      <c r="J1501" s="56"/>
      <c r="K1501" s="56"/>
      <c r="L1501" s="56"/>
      <c r="M1501" s="56"/>
      <c r="N1501" s="56"/>
      <c r="O1501" s="56"/>
      <c r="P1501" s="56"/>
      <c r="Q1501" s="51"/>
    </row>
    <row r="1502" spans="1:17" ht="12.75" customHeight="1">
      <c r="A1502" s="56"/>
      <c r="B1502" s="56"/>
      <c r="C1502" s="56"/>
      <c r="D1502" s="56"/>
      <c r="E1502" s="56"/>
      <c r="F1502" s="11"/>
      <c r="G1502" s="57"/>
      <c r="H1502" s="56"/>
      <c r="I1502" s="56"/>
      <c r="J1502" s="56"/>
      <c r="K1502" s="56"/>
      <c r="L1502" s="56"/>
      <c r="M1502" s="56"/>
      <c r="N1502" s="56"/>
      <c r="O1502" s="56"/>
      <c r="P1502" s="56"/>
      <c r="Q1502" s="51"/>
    </row>
    <row r="1503" spans="1:17" ht="12.75" customHeight="1">
      <c r="A1503" s="56"/>
      <c r="B1503" s="56"/>
      <c r="C1503" s="56"/>
      <c r="D1503" s="56"/>
      <c r="E1503" s="56"/>
      <c r="F1503" s="11"/>
      <c r="G1503" s="57"/>
      <c r="H1503" s="56"/>
      <c r="I1503" s="56"/>
      <c r="J1503" s="56"/>
      <c r="K1503" s="56"/>
      <c r="L1503" s="56"/>
      <c r="M1503" s="56"/>
      <c r="N1503" s="56"/>
      <c r="O1503" s="56"/>
      <c r="P1503" s="56"/>
      <c r="Q1503" s="51"/>
    </row>
    <row r="1504" spans="1:17" ht="12.75" customHeight="1">
      <c r="A1504" s="56"/>
      <c r="B1504" s="56"/>
      <c r="C1504" s="56"/>
      <c r="D1504" s="56"/>
      <c r="E1504" s="56"/>
      <c r="F1504" s="11"/>
      <c r="G1504" s="57"/>
      <c r="H1504" s="56"/>
      <c r="I1504" s="56"/>
      <c r="J1504" s="56"/>
      <c r="K1504" s="56"/>
      <c r="L1504" s="56"/>
      <c r="M1504" s="56"/>
      <c r="N1504" s="56"/>
      <c r="O1504" s="56"/>
      <c r="P1504" s="56"/>
      <c r="Q1504" s="51"/>
    </row>
    <row r="1505" spans="1:17" ht="12.75" customHeight="1">
      <c r="A1505" s="56"/>
      <c r="B1505" s="56"/>
      <c r="C1505" s="56"/>
      <c r="D1505" s="56"/>
      <c r="E1505" s="56"/>
      <c r="F1505" s="11"/>
      <c r="G1505" s="57"/>
      <c r="H1505" s="56"/>
      <c r="I1505" s="56"/>
      <c r="J1505" s="56"/>
      <c r="K1505" s="56"/>
      <c r="L1505" s="56"/>
      <c r="M1505" s="56"/>
      <c r="N1505" s="56"/>
      <c r="O1505" s="56"/>
      <c r="P1505" s="56"/>
      <c r="Q1505" s="51"/>
    </row>
    <row r="1506" spans="1:17" ht="12.75" customHeight="1">
      <c r="A1506" s="56"/>
      <c r="B1506" s="56"/>
      <c r="C1506" s="56"/>
      <c r="D1506" s="56"/>
      <c r="E1506" s="56"/>
      <c r="F1506" s="11"/>
      <c r="G1506" s="57"/>
      <c r="H1506" s="56"/>
      <c r="I1506" s="56"/>
      <c r="J1506" s="56"/>
      <c r="K1506" s="56"/>
      <c r="L1506" s="56"/>
      <c r="M1506" s="56"/>
      <c r="N1506" s="56"/>
      <c r="O1506" s="56"/>
      <c r="P1506" s="56"/>
      <c r="Q1506" s="51"/>
    </row>
    <row r="1507" spans="1:17" ht="12.75" customHeight="1">
      <c r="A1507" s="56"/>
      <c r="B1507" s="56"/>
      <c r="C1507" s="56"/>
      <c r="D1507" s="56"/>
      <c r="E1507" s="56"/>
      <c r="F1507" s="11"/>
      <c r="G1507" s="57"/>
      <c r="H1507" s="56"/>
      <c r="I1507" s="56"/>
      <c r="J1507" s="56"/>
      <c r="K1507" s="56"/>
      <c r="L1507" s="56"/>
      <c r="M1507" s="56"/>
      <c r="N1507" s="56"/>
      <c r="O1507" s="56"/>
      <c r="P1507" s="56"/>
      <c r="Q1507" s="51"/>
    </row>
    <row r="1508" spans="1:17" ht="12.75" customHeight="1">
      <c r="A1508" s="56"/>
      <c r="B1508" s="56"/>
      <c r="C1508" s="56"/>
      <c r="D1508" s="56"/>
      <c r="E1508" s="56"/>
      <c r="F1508" s="11"/>
      <c r="G1508" s="57"/>
      <c r="H1508" s="56"/>
      <c r="I1508" s="56"/>
      <c r="J1508" s="56"/>
      <c r="K1508" s="56"/>
      <c r="L1508" s="56"/>
      <c r="M1508" s="56"/>
      <c r="N1508" s="56"/>
      <c r="O1508" s="56"/>
      <c r="P1508" s="56"/>
      <c r="Q1508" s="51"/>
    </row>
    <row r="1509" spans="1:17" ht="12.75" customHeight="1">
      <c r="A1509" s="56"/>
      <c r="B1509" s="56"/>
      <c r="C1509" s="56"/>
      <c r="D1509" s="56"/>
      <c r="E1509" s="56"/>
      <c r="F1509" s="11"/>
      <c r="G1509" s="57"/>
      <c r="H1509" s="56"/>
      <c r="I1509" s="56"/>
      <c r="J1509" s="56"/>
      <c r="K1509" s="56"/>
      <c r="L1509" s="56"/>
      <c r="M1509" s="56"/>
      <c r="N1509" s="56"/>
      <c r="O1509" s="56"/>
      <c r="P1509" s="56"/>
      <c r="Q1509" s="51"/>
    </row>
    <row r="1510" spans="1:17" ht="12.75" customHeight="1">
      <c r="A1510" s="56"/>
      <c r="B1510" s="56"/>
      <c r="C1510" s="56"/>
      <c r="D1510" s="56"/>
      <c r="E1510" s="56"/>
      <c r="F1510" s="11"/>
      <c r="G1510" s="57"/>
      <c r="H1510" s="56"/>
      <c r="I1510" s="56"/>
      <c r="J1510" s="56"/>
      <c r="K1510" s="56"/>
      <c r="L1510" s="56"/>
      <c r="M1510" s="56"/>
      <c r="N1510" s="56"/>
      <c r="O1510" s="56"/>
      <c r="P1510" s="56"/>
      <c r="Q1510" s="51"/>
    </row>
    <row r="1511" spans="1:17" ht="12.75" customHeight="1">
      <c r="A1511" s="56"/>
      <c r="B1511" s="56"/>
      <c r="C1511" s="56"/>
      <c r="D1511" s="56"/>
      <c r="E1511" s="56"/>
      <c r="F1511" s="11"/>
      <c r="G1511" s="57"/>
      <c r="H1511" s="56"/>
      <c r="I1511" s="56"/>
      <c r="J1511" s="56"/>
      <c r="K1511" s="56"/>
      <c r="L1511" s="56"/>
      <c r="M1511" s="56"/>
      <c r="N1511" s="56"/>
      <c r="O1511" s="56"/>
      <c r="P1511" s="56"/>
      <c r="Q1511" s="51"/>
    </row>
    <row r="1512" spans="1:17" ht="12.75" customHeight="1">
      <c r="A1512" s="56"/>
      <c r="B1512" s="56"/>
      <c r="C1512" s="56"/>
      <c r="D1512" s="56"/>
      <c r="E1512" s="56"/>
      <c r="F1512" s="11"/>
      <c r="G1512" s="57"/>
      <c r="H1512" s="56"/>
      <c r="I1512" s="56"/>
      <c r="J1512" s="56"/>
      <c r="K1512" s="56"/>
      <c r="L1512" s="56"/>
      <c r="M1512" s="56"/>
      <c r="N1512" s="56"/>
      <c r="O1512" s="56"/>
      <c r="P1512" s="56"/>
      <c r="Q1512" s="51"/>
    </row>
    <row r="1513" spans="1:17" ht="12.75" customHeight="1">
      <c r="A1513" s="56"/>
      <c r="B1513" s="56"/>
      <c r="C1513" s="56"/>
      <c r="D1513" s="56"/>
      <c r="E1513" s="56"/>
      <c r="F1513" s="11"/>
      <c r="G1513" s="57"/>
      <c r="H1513" s="56"/>
      <c r="I1513" s="56"/>
      <c r="J1513" s="56"/>
      <c r="K1513" s="56"/>
      <c r="L1513" s="56"/>
      <c r="M1513" s="56"/>
      <c r="N1513" s="56"/>
      <c r="O1513" s="56"/>
      <c r="P1513" s="56"/>
      <c r="Q1513" s="51"/>
    </row>
    <row r="1514" spans="1:17" ht="12.75" customHeight="1">
      <c r="A1514" s="56"/>
      <c r="B1514" s="56"/>
      <c r="C1514" s="56"/>
      <c r="D1514" s="56"/>
      <c r="E1514" s="56"/>
      <c r="F1514" s="11"/>
      <c r="G1514" s="57"/>
      <c r="H1514" s="56"/>
      <c r="I1514" s="56"/>
      <c r="J1514" s="56"/>
      <c r="K1514" s="56"/>
      <c r="L1514" s="56"/>
      <c r="M1514" s="56"/>
      <c r="N1514" s="56"/>
      <c r="O1514" s="56"/>
      <c r="P1514" s="56"/>
      <c r="Q1514" s="51"/>
    </row>
    <row r="1515" spans="1:17" ht="12.75" customHeight="1">
      <c r="A1515" s="56"/>
      <c r="B1515" s="56"/>
      <c r="C1515" s="56"/>
      <c r="D1515" s="56"/>
      <c r="E1515" s="56"/>
      <c r="F1515" s="11"/>
      <c r="G1515" s="57"/>
      <c r="H1515" s="56"/>
      <c r="I1515" s="56"/>
      <c r="J1515" s="56"/>
      <c r="K1515" s="56"/>
      <c r="L1515" s="56"/>
      <c r="M1515" s="56"/>
      <c r="N1515" s="56"/>
      <c r="O1515" s="56"/>
      <c r="P1515" s="56"/>
      <c r="Q1515" s="51"/>
    </row>
    <row r="1516" spans="1:17" ht="12.75" customHeight="1">
      <c r="A1516" s="56"/>
      <c r="B1516" s="56"/>
      <c r="C1516" s="56"/>
      <c r="D1516" s="56"/>
      <c r="E1516" s="56"/>
      <c r="F1516" s="11"/>
      <c r="G1516" s="57"/>
      <c r="H1516" s="56"/>
      <c r="I1516" s="56"/>
      <c r="J1516" s="56"/>
      <c r="K1516" s="56"/>
      <c r="L1516" s="56"/>
      <c r="M1516" s="56"/>
      <c r="N1516" s="56"/>
      <c r="O1516" s="56"/>
      <c r="P1516" s="56"/>
      <c r="Q1516" s="51"/>
    </row>
    <row r="1517" spans="1:17" ht="12.75" customHeight="1">
      <c r="A1517" s="56"/>
      <c r="B1517" s="56"/>
      <c r="C1517" s="56"/>
      <c r="D1517" s="56"/>
      <c r="E1517" s="56"/>
      <c r="F1517" s="11"/>
      <c r="G1517" s="57"/>
      <c r="H1517" s="56"/>
      <c r="I1517" s="56"/>
      <c r="J1517" s="56"/>
      <c r="K1517" s="56"/>
      <c r="L1517" s="56"/>
      <c r="M1517" s="56"/>
      <c r="N1517" s="56"/>
      <c r="O1517" s="56"/>
      <c r="P1517" s="56"/>
      <c r="Q1517" s="51"/>
    </row>
    <row r="1518" spans="1:17" ht="12.75" customHeight="1">
      <c r="A1518" s="56"/>
      <c r="B1518" s="56"/>
      <c r="C1518" s="56"/>
      <c r="D1518" s="56"/>
      <c r="E1518" s="56"/>
      <c r="F1518" s="11"/>
      <c r="G1518" s="57"/>
      <c r="H1518" s="56"/>
      <c r="I1518" s="56"/>
      <c r="J1518" s="56"/>
      <c r="K1518" s="56"/>
      <c r="L1518" s="56"/>
      <c r="M1518" s="56"/>
      <c r="N1518" s="56"/>
      <c r="O1518" s="56"/>
      <c r="P1518" s="56"/>
      <c r="Q1518" s="51"/>
    </row>
    <row r="1519" spans="1:17" ht="12.75" customHeight="1">
      <c r="A1519" s="56"/>
      <c r="B1519" s="56"/>
      <c r="C1519" s="56"/>
      <c r="D1519" s="56"/>
      <c r="E1519" s="56"/>
      <c r="F1519" s="11"/>
      <c r="G1519" s="57"/>
      <c r="H1519" s="56"/>
      <c r="I1519" s="56"/>
      <c r="J1519" s="56"/>
      <c r="K1519" s="56"/>
      <c r="L1519" s="56"/>
      <c r="M1519" s="56"/>
      <c r="N1519" s="56"/>
      <c r="O1519" s="56"/>
      <c r="P1519" s="56"/>
      <c r="Q1519" s="51"/>
    </row>
    <row r="1520" spans="1:17" ht="12.75" customHeight="1">
      <c r="A1520" s="56"/>
      <c r="B1520" s="56"/>
      <c r="C1520" s="56"/>
      <c r="D1520" s="56"/>
      <c r="E1520" s="56"/>
      <c r="F1520" s="11"/>
      <c r="G1520" s="57"/>
      <c r="H1520" s="56"/>
      <c r="I1520" s="56"/>
      <c r="J1520" s="56"/>
      <c r="K1520" s="56"/>
      <c r="L1520" s="56"/>
      <c r="M1520" s="56"/>
      <c r="N1520" s="56"/>
      <c r="O1520" s="56"/>
      <c r="P1520" s="56"/>
      <c r="Q1520" s="51"/>
    </row>
    <row r="1521" spans="1:17" ht="12.75" customHeight="1">
      <c r="A1521" s="56"/>
      <c r="B1521" s="56"/>
      <c r="C1521" s="56"/>
      <c r="D1521" s="56"/>
      <c r="E1521" s="56"/>
      <c r="F1521" s="11"/>
      <c r="G1521" s="57"/>
      <c r="H1521" s="56"/>
      <c r="I1521" s="56"/>
      <c r="J1521" s="56"/>
      <c r="K1521" s="56"/>
      <c r="L1521" s="56"/>
      <c r="M1521" s="56"/>
      <c r="N1521" s="56"/>
      <c r="O1521" s="56"/>
      <c r="P1521" s="56"/>
      <c r="Q1521" s="51"/>
    </row>
    <row r="1522" spans="1:17" ht="12.75" customHeight="1">
      <c r="A1522" s="56"/>
      <c r="B1522" s="56"/>
      <c r="C1522" s="56"/>
      <c r="D1522" s="56"/>
      <c r="E1522" s="56"/>
      <c r="F1522" s="11"/>
      <c r="G1522" s="57"/>
      <c r="H1522" s="56"/>
      <c r="I1522" s="56"/>
      <c r="J1522" s="56"/>
      <c r="K1522" s="56"/>
      <c r="L1522" s="56"/>
      <c r="M1522" s="56"/>
      <c r="N1522" s="56"/>
      <c r="O1522" s="56"/>
      <c r="P1522" s="56"/>
      <c r="Q1522" s="51"/>
    </row>
    <row r="1523" spans="1:17" ht="12.75" customHeight="1">
      <c r="A1523" s="56"/>
      <c r="B1523" s="56"/>
      <c r="C1523" s="56"/>
      <c r="D1523" s="56"/>
      <c r="E1523" s="56"/>
      <c r="F1523" s="11"/>
      <c r="G1523" s="57"/>
      <c r="H1523" s="56"/>
      <c r="I1523" s="56"/>
      <c r="J1523" s="56"/>
      <c r="K1523" s="56"/>
      <c r="L1523" s="56"/>
      <c r="M1523" s="56"/>
      <c r="N1523" s="56"/>
      <c r="O1523" s="56"/>
      <c r="P1523" s="56"/>
      <c r="Q1523" s="51"/>
    </row>
    <row r="1524" spans="1:17" ht="12.75" customHeight="1">
      <c r="A1524" s="56"/>
      <c r="B1524" s="56"/>
      <c r="C1524" s="56"/>
      <c r="D1524" s="56"/>
      <c r="E1524" s="56"/>
      <c r="F1524" s="11"/>
      <c r="G1524" s="57"/>
      <c r="H1524" s="56"/>
      <c r="I1524" s="56"/>
      <c r="J1524" s="56"/>
      <c r="K1524" s="56"/>
      <c r="L1524" s="56"/>
      <c r="M1524" s="56"/>
      <c r="N1524" s="56"/>
      <c r="O1524" s="56"/>
      <c r="P1524" s="56"/>
      <c r="Q1524" s="51"/>
    </row>
    <row r="1525" spans="1:17" ht="12.75" customHeight="1">
      <c r="A1525" s="56"/>
      <c r="B1525" s="56"/>
      <c r="C1525" s="56"/>
      <c r="D1525" s="56"/>
      <c r="E1525" s="56"/>
      <c r="F1525" s="11"/>
      <c r="G1525" s="57"/>
      <c r="H1525" s="56"/>
      <c r="I1525" s="56"/>
      <c r="J1525" s="56"/>
      <c r="K1525" s="56"/>
      <c r="L1525" s="56"/>
      <c r="M1525" s="56"/>
      <c r="N1525" s="56"/>
      <c r="O1525" s="56"/>
      <c r="P1525" s="56"/>
      <c r="Q1525" s="51"/>
    </row>
    <row r="1526" spans="1:17" ht="12.75" customHeight="1">
      <c r="A1526" s="56"/>
      <c r="B1526" s="56"/>
      <c r="C1526" s="56"/>
      <c r="D1526" s="56"/>
      <c r="E1526" s="56"/>
      <c r="F1526" s="11"/>
      <c r="G1526" s="57"/>
      <c r="H1526" s="56"/>
      <c r="I1526" s="56"/>
      <c r="J1526" s="56"/>
      <c r="K1526" s="56"/>
      <c r="L1526" s="56"/>
      <c r="M1526" s="56"/>
      <c r="N1526" s="56"/>
      <c r="O1526" s="56"/>
      <c r="P1526" s="56"/>
      <c r="Q1526" s="51"/>
    </row>
    <row r="1527" spans="1:17" ht="12.75" customHeight="1">
      <c r="A1527" s="56"/>
      <c r="B1527" s="56"/>
      <c r="C1527" s="56"/>
      <c r="D1527" s="56"/>
      <c r="E1527" s="56"/>
      <c r="F1527" s="11"/>
      <c r="G1527" s="57"/>
      <c r="H1527" s="56"/>
      <c r="I1527" s="56"/>
      <c r="J1527" s="56"/>
      <c r="K1527" s="56"/>
      <c r="L1527" s="56"/>
      <c r="M1527" s="56"/>
      <c r="N1527" s="56"/>
      <c r="O1527" s="56"/>
      <c r="P1527" s="56"/>
      <c r="Q1527" s="51"/>
    </row>
    <row r="1528" spans="1:17" ht="12.75" customHeight="1">
      <c r="A1528" s="56"/>
      <c r="B1528" s="56"/>
      <c r="C1528" s="56"/>
      <c r="D1528" s="56"/>
      <c r="E1528" s="56"/>
      <c r="F1528" s="11"/>
      <c r="G1528" s="57"/>
      <c r="H1528" s="56"/>
      <c r="I1528" s="56"/>
      <c r="J1528" s="56"/>
      <c r="K1528" s="56"/>
      <c r="L1528" s="56"/>
      <c r="M1528" s="56"/>
      <c r="N1528" s="56"/>
      <c r="O1528" s="56"/>
      <c r="P1528" s="56"/>
      <c r="Q1528" s="51"/>
    </row>
    <row r="1529" spans="1:17" ht="12.75" customHeight="1">
      <c r="A1529" s="56"/>
      <c r="B1529" s="56"/>
      <c r="C1529" s="56"/>
      <c r="D1529" s="56"/>
      <c r="E1529" s="56"/>
      <c r="F1529" s="11"/>
      <c r="G1529" s="57"/>
      <c r="H1529" s="56"/>
      <c r="I1529" s="56"/>
      <c r="J1529" s="56"/>
      <c r="K1529" s="56"/>
      <c r="L1529" s="56"/>
      <c r="M1529" s="56"/>
      <c r="N1529" s="56"/>
      <c r="O1529" s="56"/>
      <c r="P1529" s="56"/>
      <c r="Q1529" s="51"/>
    </row>
    <row r="1530" spans="1:17" ht="12.75" customHeight="1">
      <c r="A1530" s="56"/>
      <c r="B1530" s="56"/>
      <c r="C1530" s="56"/>
      <c r="D1530" s="56"/>
      <c r="E1530" s="56"/>
      <c r="F1530" s="11"/>
      <c r="G1530" s="57"/>
      <c r="H1530" s="56"/>
      <c r="I1530" s="56"/>
      <c r="J1530" s="56"/>
      <c r="K1530" s="56"/>
      <c r="L1530" s="56"/>
      <c r="M1530" s="56"/>
      <c r="N1530" s="56"/>
      <c r="O1530" s="56"/>
      <c r="P1530" s="56"/>
      <c r="Q1530" s="51"/>
    </row>
    <row r="1531" spans="1:17" ht="12.75" customHeight="1">
      <c r="A1531" s="56"/>
      <c r="B1531" s="56"/>
      <c r="C1531" s="56"/>
      <c r="D1531" s="56"/>
      <c r="E1531" s="56"/>
      <c r="F1531" s="11"/>
      <c r="G1531" s="57"/>
      <c r="H1531" s="56"/>
      <c r="I1531" s="56"/>
      <c r="J1531" s="56"/>
      <c r="K1531" s="56"/>
      <c r="L1531" s="56"/>
      <c r="M1531" s="56"/>
      <c r="N1531" s="56"/>
      <c r="O1531" s="56"/>
      <c r="P1531" s="56"/>
      <c r="Q1531" s="51"/>
    </row>
    <row r="1532" spans="1:17" ht="12.75" customHeight="1">
      <c r="A1532" s="56"/>
      <c r="B1532" s="56"/>
      <c r="C1532" s="56"/>
      <c r="D1532" s="56"/>
      <c r="E1532" s="56"/>
      <c r="F1532" s="11"/>
      <c r="G1532" s="57"/>
      <c r="H1532" s="56"/>
      <c r="I1532" s="56"/>
      <c r="J1532" s="56"/>
      <c r="K1532" s="56"/>
      <c r="L1532" s="56"/>
      <c r="M1532" s="56"/>
      <c r="N1532" s="56"/>
      <c r="O1532" s="56"/>
      <c r="P1532" s="56"/>
      <c r="Q1532" s="51"/>
    </row>
    <row r="1533" spans="1:17" ht="12.75" customHeight="1">
      <c r="A1533" s="56"/>
      <c r="B1533" s="56"/>
      <c r="C1533" s="56"/>
      <c r="D1533" s="56"/>
      <c r="E1533" s="56"/>
      <c r="F1533" s="11"/>
      <c r="G1533" s="57"/>
      <c r="H1533" s="56"/>
      <c r="I1533" s="56"/>
      <c r="J1533" s="56"/>
      <c r="K1533" s="56"/>
      <c r="L1533" s="56"/>
      <c r="M1533" s="56"/>
      <c r="N1533" s="56"/>
      <c r="O1533" s="56"/>
      <c r="P1533" s="56"/>
      <c r="Q1533" s="51"/>
    </row>
    <row r="1534" spans="1:17" ht="12.75" customHeight="1">
      <c r="A1534" s="56"/>
      <c r="B1534" s="56"/>
      <c r="C1534" s="56"/>
      <c r="D1534" s="56"/>
      <c r="E1534" s="56"/>
      <c r="F1534" s="11"/>
      <c r="G1534" s="57"/>
      <c r="H1534" s="56"/>
      <c r="I1534" s="56"/>
      <c r="J1534" s="56"/>
      <c r="K1534" s="56"/>
      <c r="L1534" s="56"/>
      <c r="M1534" s="56"/>
      <c r="N1534" s="56"/>
      <c r="O1534" s="56"/>
      <c r="P1534" s="56"/>
      <c r="Q1534" s="51"/>
    </row>
    <row r="1535" spans="1:17" ht="12.75" customHeight="1">
      <c r="A1535" s="56"/>
      <c r="B1535" s="56"/>
      <c r="C1535" s="56"/>
      <c r="D1535" s="56"/>
      <c r="E1535" s="56"/>
      <c r="F1535" s="11"/>
      <c r="G1535" s="57"/>
      <c r="H1535" s="56"/>
      <c r="I1535" s="56"/>
      <c r="J1535" s="56"/>
      <c r="K1535" s="56"/>
      <c r="L1535" s="56"/>
      <c r="M1535" s="56"/>
      <c r="N1535" s="56"/>
      <c r="O1535" s="56"/>
      <c r="P1535" s="56"/>
      <c r="Q1535" s="51"/>
    </row>
    <row r="1536" spans="1:17" ht="12.75" customHeight="1">
      <c r="A1536" s="56"/>
      <c r="B1536" s="56"/>
      <c r="C1536" s="56"/>
      <c r="D1536" s="56"/>
      <c r="E1536" s="56"/>
      <c r="F1536" s="11"/>
      <c r="G1536" s="57"/>
      <c r="H1536" s="56"/>
      <c r="I1536" s="56"/>
      <c r="J1536" s="56"/>
      <c r="K1536" s="56"/>
      <c r="L1536" s="56"/>
      <c r="M1536" s="56"/>
      <c r="N1536" s="56"/>
      <c r="O1536" s="56"/>
      <c r="P1536" s="56"/>
      <c r="Q1536" s="51"/>
    </row>
    <row r="1537" spans="1:17" ht="12.75" customHeight="1">
      <c r="A1537" s="56"/>
      <c r="B1537" s="56"/>
      <c r="C1537" s="56"/>
      <c r="D1537" s="56"/>
      <c r="E1537" s="56"/>
      <c r="F1537" s="11"/>
      <c r="G1537" s="57"/>
      <c r="H1537" s="56"/>
      <c r="I1537" s="56"/>
      <c r="J1537" s="56"/>
      <c r="K1537" s="56"/>
      <c r="L1537" s="56"/>
      <c r="M1537" s="56"/>
      <c r="N1537" s="56"/>
      <c r="O1537" s="56"/>
      <c r="P1537" s="56"/>
      <c r="Q1537" s="51"/>
    </row>
    <row r="1538" spans="1:17" ht="12.75" customHeight="1">
      <c r="A1538" s="56"/>
      <c r="B1538" s="56"/>
      <c r="C1538" s="56"/>
      <c r="D1538" s="56"/>
      <c r="E1538" s="56"/>
      <c r="F1538" s="11"/>
      <c r="G1538" s="57"/>
      <c r="H1538" s="56"/>
      <c r="I1538" s="56"/>
      <c r="J1538" s="56"/>
      <c r="K1538" s="56"/>
      <c r="L1538" s="56"/>
      <c r="M1538" s="56"/>
      <c r="N1538" s="56"/>
      <c r="O1538" s="56"/>
      <c r="P1538" s="56"/>
      <c r="Q1538" s="51"/>
    </row>
    <row r="1539" spans="1:17" ht="12.75" customHeight="1">
      <c r="A1539" s="56"/>
      <c r="B1539" s="56"/>
      <c r="C1539" s="56"/>
      <c r="D1539" s="56"/>
      <c r="E1539" s="56"/>
      <c r="F1539" s="11"/>
      <c r="G1539" s="57"/>
      <c r="H1539" s="56"/>
      <c r="I1539" s="56"/>
      <c r="J1539" s="56"/>
      <c r="K1539" s="56"/>
      <c r="L1539" s="56"/>
      <c r="M1539" s="56"/>
      <c r="N1539" s="56"/>
      <c r="O1539" s="56"/>
      <c r="P1539" s="56"/>
      <c r="Q1539" s="51"/>
    </row>
    <row r="1540" spans="1:17" ht="12.75" customHeight="1">
      <c r="A1540" s="56"/>
      <c r="B1540" s="56"/>
      <c r="C1540" s="56"/>
      <c r="D1540" s="56"/>
      <c r="E1540" s="56"/>
      <c r="F1540" s="11"/>
      <c r="G1540" s="57"/>
      <c r="H1540" s="56"/>
      <c r="I1540" s="56"/>
      <c r="J1540" s="56"/>
      <c r="K1540" s="56"/>
      <c r="L1540" s="56"/>
      <c r="M1540" s="56"/>
      <c r="N1540" s="56"/>
      <c r="O1540" s="56"/>
      <c r="P1540" s="56"/>
      <c r="Q1540" s="51"/>
    </row>
    <row r="1541" spans="1:17" ht="12.75" customHeight="1">
      <c r="A1541" s="56"/>
      <c r="B1541" s="56"/>
      <c r="C1541" s="56"/>
      <c r="D1541" s="56"/>
      <c r="E1541" s="56"/>
      <c r="F1541" s="11"/>
      <c r="G1541" s="57"/>
      <c r="H1541" s="56"/>
      <c r="I1541" s="56"/>
      <c r="J1541" s="56"/>
      <c r="K1541" s="56"/>
      <c r="L1541" s="56"/>
      <c r="M1541" s="56"/>
      <c r="N1541" s="56"/>
      <c r="O1541" s="56"/>
      <c r="P1541" s="56"/>
      <c r="Q1541" s="51"/>
    </row>
    <row r="1542" spans="1:17" ht="12.75" customHeight="1">
      <c r="A1542" s="56"/>
      <c r="B1542" s="56"/>
      <c r="C1542" s="56"/>
      <c r="D1542" s="56"/>
      <c r="E1542" s="56"/>
      <c r="F1542" s="11"/>
      <c r="G1542" s="57"/>
      <c r="H1542" s="56"/>
      <c r="I1542" s="56"/>
      <c r="J1542" s="56"/>
      <c r="K1542" s="56"/>
      <c r="L1542" s="56"/>
      <c r="M1542" s="56"/>
      <c r="N1542" s="56"/>
      <c r="O1542" s="56"/>
      <c r="P1542" s="56"/>
      <c r="Q1542" s="51"/>
    </row>
    <row r="1543" spans="1:17" ht="12.75" customHeight="1">
      <c r="A1543" s="56"/>
      <c r="B1543" s="56"/>
      <c r="C1543" s="56"/>
      <c r="D1543" s="56"/>
      <c r="E1543" s="56"/>
      <c r="F1543" s="11"/>
      <c r="G1543" s="57"/>
      <c r="H1543" s="56"/>
      <c r="I1543" s="56"/>
      <c r="J1543" s="56"/>
      <c r="K1543" s="56"/>
      <c r="L1543" s="56"/>
      <c r="M1543" s="56"/>
      <c r="N1543" s="56"/>
      <c r="O1543" s="56"/>
      <c r="P1543" s="56"/>
      <c r="Q1543" s="51"/>
    </row>
    <row r="1544" spans="1:17" ht="12.75" customHeight="1">
      <c r="A1544" s="56"/>
      <c r="B1544" s="56"/>
      <c r="C1544" s="56"/>
      <c r="D1544" s="56"/>
      <c r="E1544" s="56"/>
      <c r="F1544" s="11"/>
      <c r="G1544" s="57"/>
      <c r="H1544" s="56"/>
      <c r="I1544" s="56"/>
      <c r="J1544" s="56"/>
      <c r="K1544" s="56"/>
      <c r="L1544" s="56"/>
      <c r="M1544" s="56"/>
      <c r="N1544" s="56"/>
      <c r="O1544" s="56"/>
      <c r="P1544" s="56"/>
      <c r="Q1544" s="51"/>
    </row>
    <row r="1545" spans="1:17" ht="12.75" customHeight="1">
      <c r="A1545" s="56"/>
      <c r="B1545" s="56"/>
      <c r="C1545" s="56"/>
      <c r="D1545" s="56"/>
      <c r="E1545" s="56"/>
      <c r="F1545" s="11"/>
      <c r="G1545" s="57"/>
      <c r="H1545" s="56"/>
      <c r="I1545" s="56"/>
      <c r="J1545" s="56"/>
      <c r="K1545" s="56"/>
      <c r="L1545" s="56"/>
      <c r="M1545" s="56"/>
      <c r="N1545" s="56"/>
      <c r="O1545" s="56"/>
      <c r="P1545" s="56"/>
      <c r="Q1545" s="51"/>
    </row>
    <row r="1546" spans="1:17" ht="12.75" customHeight="1">
      <c r="A1546" s="56"/>
      <c r="B1546" s="56"/>
      <c r="C1546" s="56"/>
      <c r="D1546" s="56"/>
      <c r="E1546" s="56"/>
      <c r="F1546" s="11"/>
      <c r="G1546" s="57"/>
      <c r="H1546" s="56"/>
      <c r="I1546" s="56"/>
      <c r="J1546" s="56"/>
      <c r="K1546" s="56"/>
      <c r="L1546" s="56"/>
      <c r="M1546" s="56"/>
      <c r="N1546" s="56"/>
      <c r="O1546" s="56"/>
      <c r="P1546" s="56"/>
      <c r="Q1546" s="51"/>
    </row>
    <row r="1547" spans="1:17" ht="12.75" customHeight="1">
      <c r="A1547" s="56"/>
      <c r="B1547" s="56"/>
      <c r="C1547" s="56"/>
      <c r="D1547" s="56"/>
      <c r="E1547" s="56"/>
      <c r="F1547" s="11"/>
      <c r="G1547" s="57"/>
      <c r="H1547" s="56"/>
      <c r="I1547" s="56"/>
      <c r="J1547" s="56"/>
      <c r="K1547" s="56"/>
      <c r="L1547" s="56"/>
      <c r="M1547" s="56"/>
      <c r="N1547" s="56"/>
      <c r="O1547" s="56"/>
      <c r="P1547" s="56"/>
      <c r="Q1547" s="51"/>
    </row>
    <row r="1548" spans="1:17" ht="12.75" customHeight="1">
      <c r="A1548" s="56"/>
      <c r="B1548" s="56"/>
      <c r="C1548" s="56"/>
      <c r="D1548" s="56"/>
      <c r="E1548" s="56"/>
      <c r="F1548" s="11"/>
      <c r="G1548" s="57"/>
      <c r="H1548" s="56"/>
      <c r="I1548" s="56"/>
      <c r="J1548" s="56"/>
      <c r="K1548" s="56"/>
      <c r="L1548" s="56"/>
      <c r="M1548" s="56"/>
      <c r="N1548" s="56"/>
      <c r="O1548" s="56"/>
      <c r="P1548" s="56"/>
      <c r="Q1548" s="51"/>
    </row>
    <row r="1549" spans="1:17" ht="12.75" customHeight="1">
      <c r="A1549" s="56"/>
      <c r="B1549" s="56"/>
      <c r="C1549" s="56"/>
      <c r="D1549" s="56"/>
      <c r="E1549" s="56"/>
      <c r="F1549" s="11"/>
      <c r="G1549" s="57"/>
      <c r="H1549" s="56"/>
      <c r="I1549" s="56"/>
      <c r="J1549" s="56"/>
      <c r="K1549" s="56"/>
      <c r="L1549" s="56"/>
      <c r="M1549" s="56"/>
      <c r="N1549" s="56"/>
      <c r="O1549" s="56"/>
      <c r="P1549" s="56"/>
      <c r="Q1549" s="51"/>
    </row>
    <row r="1550" spans="1:17" ht="12.75" customHeight="1">
      <c r="A1550" s="56"/>
      <c r="B1550" s="56"/>
      <c r="C1550" s="56"/>
      <c r="D1550" s="56"/>
      <c r="E1550" s="56"/>
      <c r="F1550" s="11"/>
      <c r="G1550" s="57"/>
      <c r="H1550" s="56"/>
      <c r="I1550" s="56"/>
      <c r="J1550" s="56"/>
      <c r="K1550" s="56"/>
      <c r="L1550" s="56"/>
      <c r="M1550" s="56"/>
      <c r="N1550" s="56"/>
      <c r="O1550" s="56"/>
      <c r="P1550" s="56"/>
      <c r="Q1550" s="51"/>
    </row>
    <row r="1551" spans="1:17" ht="12.75" customHeight="1">
      <c r="A1551" s="56"/>
      <c r="B1551" s="56"/>
      <c r="C1551" s="56"/>
      <c r="D1551" s="56"/>
      <c r="E1551" s="56"/>
      <c r="F1551" s="11"/>
      <c r="G1551" s="57"/>
      <c r="H1551" s="56"/>
      <c r="I1551" s="56"/>
      <c r="J1551" s="56"/>
      <c r="K1551" s="56"/>
      <c r="L1551" s="56"/>
      <c r="M1551" s="56"/>
      <c r="N1551" s="56"/>
      <c r="O1551" s="56"/>
      <c r="P1551" s="56"/>
      <c r="Q1551" s="51"/>
    </row>
    <row r="1552" spans="1:17" ht="12.75" customHeight="1">
      <c r="A1552" s="56"/>
      <c r="B1552" s="56"/>
      <c r="C1552" s="56"/>
      <c r="D1552" s="56"/>
      <c r="E1552" s="56"/>
      <c r="F1552" s="11"/>
      <c r="G1552" s="57"/>
      <c r="H1552" s="56"/>
      <c r="I1552" s="56"/>
      <c r="J1552" s="56"/>
      <c r="K1552" s="56"/>
      <c r="L1552" s="56"/>
      <c r="M1552" s="56"/>
      <c r="N1552" s="56"/>
      <c r="O1552" s="56"/>
      <c r="P1552" s="56"/>
      <c r="Q1552" s="51"/>
    </row>
    <row r="1553" spans="1:17" ht="12.75" customHeight="1">
      <c r="A1553" s="56"/>
      <c r="B1553" s="56"/>
      <c r="C1553" s="56"/>
      <c r="D1553" s="56"/>
      <c r="E1553" s="56"/>
      <c r="F1553" s="11"/>
      <c r="G1553" s="57"/>
      <c r="H1553" s="56"/>
      <c r="I1553" s="56"/>
      <c r="J1553" s="56"/>
      <c r="K1553" s="56"/>
      <c r="L1553" s="56"/>
      <c r="M1553" s="56"/>
      <c r="N1553" s="56"/>
      <c r="O1553" s="56"/>
      <c r="P1553" s="56"/>
      <c r="Q1553" s="51"/>
    </row>
    <row r="1554" spans="1:17" ht="12.75" customHeight="1">
      <c r="A1554" s="56"/>
      <c r="B1554" s="56"/>
      <c r="C1554" s="56"/>
      <c r="D1554" s="56"/>
      <c r="E1554" s="56"/>
      <c r="F1554" s="11"/>
      <c r="G1554" s="57"/>
      <c r="H1554" s="56"/>
      <c r="I1554" s="56"/>
      <c r="J1554" s="56"/>
      <c r="K1554" s="56"/>
      <c r="L1554" s="56"/>
      <c r="M1554" s="56"/>
      <c r="N1554" s="56"/>
      <c r="O1554" s="56"/>
      <c r="P1554" s="56"/>
      <c r="Q1554" s="51"/>
    </row>
    <row r="1555" spans="1:17" ht="12.75" customHeight="1">
      <c r="A1555" s="56"/>
      <c r="B1555" s="56"/>
      <c r="C1555" s="56"/>
      <c r="D1555" s="56"/>
      <c r="E1555" s="56"/>
      <c r="F1555" s="11"/>
      <c r="G1555" s="57"/>
      <c r="H1555" s="56"/>
      <c r="I1555" s="56"/>
      <c r="J1555" s="56"/>
      <c r="K1555" s="56"/>
      <c r="L1555" s="56"/>
      <c r="M1555" s="56"/>
      <c r="N1555" s="56"/>
      <c r="O1555" s="56"/>
      <c r="P1555" s="56"/>
      <c r="Q1555" s="51"/>
    </row>
    <row r="1556" spans="1:17" ht="12.75" customHeight="1">
      <c r="A1556" s="56"/>
      <c r="B1556" s="56"/>
      <c r="C1556" s="56"/>
      <c r="D1556" s="56"/>
      <c r="E1556" s="56"/>
      <c r="F1556" s="11"/>
      <c r="G1556" s="57"/>
      <c r="H1556" s="56"/>
      <c r="I1556" s="56"/>
      <c r="J1556" s="56"/>
      <c r="K1556" s="56"/>
      <c r="L1556" s="56"/>
      <c r="M1556" s="56"/>
      <c r="N1556" s="56"/>
      <c r="O1556" s="56"/>
      <c r="P1556" s="56"/>
      <c r="Q1556" s="51"/>
    </row>
    <row r="1557" spans="1:17" ht="12.75" customHeight="1">
      <c r="A1557" s="56"/>
      <c r="B1557" s="56"/>
      <c r="C1557" s="56"/>
      <c r="D1557" s="56"/>
      <c r="E1557" s="56"/>
      <c r="F1557" s="11"/>
      <c r="G1557" s="57"/>
      <c r="H1557" s="56"/>
      <c r="I1557" s="56"/>
      <c r="J1557" s="56"/>
      <c r="K1557" s="56"/>
      <c r="L1557" s="56"/>
      <c r="M1557" s="56"/>
      <c r="N1557" s="56"/>
      <c r="O1557" s="56"/>
      <c r="P1557" s="56"/>
      <c r="Q1557" s="51"/>
    </row>
    <row r="1558" spans="1:17" ht="12.75" customHeight="1">
      <c r="A1558" s="56"/>
      <c r="B1558" s="56"/>
      <c r="C1558" s="56"/>
      <c r="D1558" s="56"/>
      <c r="E1558" s="56"/>
      <c r="F1558" s="11"/>
      <c r="G1558" s="57"/>
      <c r="H1558" s="56"/>
      <c r="I1558" s="56"/>
      <c r="J1558" s="56"/>
      <c r="K1558" s="56"/>
      <c r="L1558" s="56"/>
      <c r="M1558" s="56"/>
      <c r="N1558" s="56"/>
      <c r="O1558" s="56"/>
      <c r="P1558" s="56"/>
      <c r="Q1558" s="51"/>
    </row>
    <row r="1559" spans="1:17" ht="12.75" customHeight="1">
      <c r="A1559" s="56"/>
      <c r="B1559" s="56"/>
      <c r="C1559" s="56"/>
      <c r="D1559" s="56"/>
      <c r="E1559" s="56"/>
      <c r="F1559" s="11"/>
      <c r="G1559" s="57"/>
      <c r="H1559" s="56"/>
      <c r="I1559" s="56"/>
      <c r="J1559" s="56"/>
      <c r="K1559" s="56"/>
      <c r="L1559" s="56"/>
      <c r="M1559" s="56"/>
      <c r="N1559" s="56"/>
      <c r="O1559" s="56"/>
      <c r="P1559" s="56"/>
      <c r="Q1559" s="51"/>
    </row>
    <row r="1560" spans="1:17" ht="12.75" customHeight="1">
      <c r="A1560" s="56"/>
      <c r="B1560" s="56"/>
      <c r="C1560" s="56"/>
      <c r="D1560" s="56"/>
      <c r="E1560" s="56"/>
      <c r="F1560" s="11"/>
      <c r="G1560" s="57"/>
      <c r="H1560" s="56"/>
      <c r="I1560" s="56"/>
      <c r="J1560" s="56"/>
      <c r="K1560" s="56"/>
      <c r="L1560" s="56"/>
      <c r="M1560" s="56"/>
      <c r="N1560" s="56"/>
      <c r="O1560" s="56"/>
      <c r="P1560" s="56"/>
      <c r="Q1560" s="51"/>
    </row>
    <row r="1561" spans="1:17" ht="12.75" customHeight="1">
      <c r="A1561" s="56"/>
      <c r="B1561" s="56"/>
      <c r="C1561" s="56"/>
      <c r="D1561" s="56"/>
      <c r="E1561" s="56"/>
      <c r="F1561" s="11"/>
      <c r="G1561" s="57"/>
      <c r="H1561" s="56"/>
      <c r="I1561" s="56"/>
      <c r="J1561" s="56"/>
      <c r="K1561" s="56"/>
      <c r="L1561" s="56"/>
      <c r="M1561" s="56"/>
      <c r="N1561" s="56"/>
      <c r="O1561" s="56"/>
      <c r="P1561" s="56"/>
      <c r="Q1561" s="51"/>
    </row>
    <row r="1562" spans="1:17" ht="12.75" customHeight="1">
      <c r="A1562" s="56"/>
      <c r="B1562" s="56"/>
      <c r="C1562" s="56"/>
      <c r="D1562" s="56"/>
      <c r="E1562" s="56"/>
      <c r="F1562" s="11"/>
      <c r="G1562" s="57"/>
      <c r="H1562" s="56"/>
      <c r="I1562" s="56"/>
      <c r="J1562" s="56"/>
      <c r="K1562" s="56"/>
      <c r="L1562" s="56"/>
      <c r="M1562" s="56"/>
      <c r="N1562" s="56"/>
      <c r="O1562" s="56"/>
      <c r="P1562" s="56"/>
      <c r="Q1562" s="51"/>
    </row>
    <row r="1563" spans="1:17" ht="12.75" customHeight="1">
      <c r="A1563" s="56"/>
      <c r="B1563" s="56"/>
      <c r="C1563" s="56"/>
      <c r="D1563" s="56"/>
      <c r="E1563" s="56"/>
      <c r="F1563" s="11"/>
      <c r="G1563" s="57"/>
      <c r="H1563" s="56"/>
      <c r="I1563" s="56"/>
      <c r="J1563" s="56"/>
      <c r="K1563" s="56"/>
      <c r="L1563" s="56"/>
      <c r="M1563" s="56"/>
      <c r="N1563" s="56"/>
      <c r="O1563" s="56"/>
      <c r="P1563" s="56"/>
      <c r="Q1563" s="51"/>
    </row>
    <row r="1564" spans="1:17" ht="12.75" customHeight="1">
      <c r="A1564" s="56"/>
      <c r="B1564" s="56"/>
      <c r="C1564" s="56"/>
      <c r="D1564" s="56"/>
      <c r="E1564" s="56"/>
      <c r="F1564" s="11"/>
      <c r="G1564" s="57"/>
      <c r="H1564" s="56"/>
      <c r="I1564" s="56"/>
      <c r="J1564" s="56"/>
      <c r="K1564" s="56"/>
      <c r="L1564" s="56"/>
      <c r="M1564" s="56"/>
      <c r="N1564" s="56"/>
      <c r="O1564" s="56"/>
      <c r="P1564" s="56"/>
      <c r="Q1564" s="51"/>
    </row>
    <row r="1565" spans="1:17" ht="12.75" customHeight="1">
      <c r="A1565" s="56"/>
      <c r="B1565" s="56"/>
      <c r="C1565" s="56"/>
      <c r="D1565" s="56"/>
      <c r="E1565" s="56"/>
      <c r="F1565" s="11"/>
      <c r="G1565" s="57"/>
      <c r="H1565" s="56"/>
      <c r="I1565" s="56"/>
      <c r="J1565" s="56"/>
      <c r="K1565" s="56"/>
      <c r="L1565" s="56"/>
      <c r="M1565" s="56"/>
      <c r="N1565" s="56"/>
      <c r="O1565" s="56"/>
      <c r="P1565" s="56"/>
      <c r="Q1565" s="51"/>
    </row>
    <row r="1566" spans="1:17" ht="12.75" customHeight="1">
      <c r="A1566" s="56"/>
      <c r="B1566" s="56"/>
      <c r="C1566" s="56"/>
      <c r="D1566" s="56"/>
      <c r="E1566" s="56"/>
      <c r="F1566" s="11"/>
      <c r="G1566" s="57"/>
      <c r="H1566" s="56"/>
      <c r="I1566" s="56"/>
      <c r="J1566" s="56"/>
      <c r="K1566" s="56"/>
      <c r="L1566" s="56"/>
      <c r="M1566" s="56"/>
      <c r="N1566" s="56"/>
      <c r="O1566" s="56"/>
      <c r="P1566" s="56"/>
      <c r="Q1566" s="51"/>
    </row>
    <row r="1567" spans="1:17" ht="12.75" customHeight="1">
      <c r="A1567" s="56"/>
      <c r="B1567" s="56"/>
      <c r="C1567" s="56"/>
      <c r="D1567" s="56"/>
      <c r="E1567" s="56"/>
      <c r="F1567" s="11"/>
      <c r="G1567" s="57"/>
      <c r="H1567" s="56"/>
      <c r="I1567" s="56"/>
      <c r="J1567" s="56"/>
      <c r="K1567" s="56"/>
      <c r="L1567" s="56"/>
      <c r="M1567" s="56"/>
      <c r="N1567" s="56"/>
      <c r="O1567" s="56"/>
      <c r="P1567" s="56"/>
      <c r="Q1567" s="51"/>
    </row>
    <row r="1568" spans="1:17" ht="12.75" customHeight="1">
      <c r="A1568" s="56"/>
      <c r="B1568" s="56"/>
      <c r="C1568" s="56"/>
      <c r="D1568" s="56"/>
      <c r="E1568" s="56"/>
      <c r="F1568" s="11"/>
      <c r="G1568" s="57"/>
      <c r="H1568" s="56"/>
      <c r="I1568" s="56"/>
      <c r="J1568" s="56"/>
      <c r="K1568" s="56"/>
      <c r="L1568" s="56"/>
      <c r="M1568" s="56"/>
      <c r="N1568" s="56"/>
      <c r="O1568" s="56"/>
      <c r="P1568" s="56"/>
      <c r="Q1568" s="51"/>
    </row>
    <row r="1569" spans="1:17" ht="12.75" customHeight="1">
      <c r="A1569" s="56"/>
      <c r="B1569" s="56"/>
      <c r="C1569" s="56"/>
      <c r="D1569" s="56"/>
      <c r="E1569" s="56"/>
      <c r="F1569" s="11"/>
      <c r="G1569" s="57"/>
      <c r="H1569" s="56"/>
      <c r="I1569" s="56"/>
      <c r="J1569" s="56"/>
      <c r="K1569" s="56"/>
      <c r="L1569" s="56"/>
      <c r="M1569" s="56"/>
      <c r="N1569" s="56"/>
      <c r="O1569" s="56"/>
      <c r="P1569" s="56"/>
      <c r="Q1569" s="51"/>
    </row>
    <row r="1570" spans="1:17" ht="12.75" customHeight="1">
      <c r="A1570" s="56"/>
      <c r="B1570" s="56"/>
      <c r="C1570" s="56"/>
      <c r="D1570" s="56"/>
      <c r="E1570" s="56"/>
      <c r="F1570" s="11"/>
      <c r="G1570" s="57"/>
      <c r="H1570" s="56"/>
      <c r="I1570" s="56"/>
      <c r="J1570" s="56"/>
      <c r="K1570" s="56"/>
      <c r="L1570" s="56"/>
      <c r="M1570" s="56"/>
      <c r="N1570" s="56"/>
      <c r="O1570" s="56"/>
      <c r="P1570" s="56"/>
      <c r="Q1570" s="51"/>
    </row>
    <row r="1571" spans="1:17" ht="12.75" customHeight="1">
      <c r="A1571" s="56"/>
      <c r="B1571" s="56"/>
      <c r="C1571" s="56"/>
      <c r="D1571" s="56"/>
      <c r="E1571" s="56"/>
      <c r="F1571" s="11"/>
      <c r="G1571" s="57"/>
      <c r="H1571" s="56"/>
      <c r="I1571" s="56"/>
      <c r="J1571" s="56"/>
      <c r="K1571" s="56"/>
      <c r="L1571" s="56"/>
      <c r="M1571" s="56"/>
      <c r="N1571" s="56"/>
      <c r="O1571" s="56"/>
      <c r="P1571" s="56"/>
      <c r="Q1571" s="51"/>
    </row>
    <row r="1572" spans="1:17" ht="12.75" customHeight="1">
      <c r="A1572" s="56"/>
      <c r="B1572" s="56"/>
      <c r="C1572" s="56"/>
      <c r="D1572" s="56"/>
      <c r="E1572" s="56"/>
      <c r="F1572" s="11"/>
      <c r="G1572" s="57"/>
      <c r="H1572" s="56"/>
      <c r="I1572" s="56"/>
      <c r="J1572" s="56"/>
      <c r="K1572" s="56"/>
      <c r="L1572" s="56"/>
      <c r="M1572" s="56"/>
      <c r="N1572" s="56"/>
      <c r="O1572" s="56"/>
      <c r="P1572" s="56"/>
      <c r="Q1572" s="51"/>
    </row>
    <row r="1573" spans="1:17" ht="12.75" customHeight="1">
      <c r="A1573" s="56"/>
      <c r="B1573" s="56"/>
      <c r="C1573" s="56"/>
      <c r="D1573" s="56"/>
      <c r="E1573" s="56"/>
      <c r="F1573" s="11"/>
      <c r="G1573" s="57"/>
      <c r="H1573" s="56"/>
      <c r="I1573" s="56"/>
      <c r="J1573" s="56"/>
      <c r="K1573" s="56"/>
      <c r="L1573" s="56"/>
      <c r="M1573" s="56"/>
      <c r="N1573" s="56"/>
      <c r="O1573" s="56"/>
      <c r="P1573" s="56"/>
      <c r="Q1573" s="51"/>
    </row>
    <row r="1574" spans="1:17" ht="12.75" customHeight="1">
      <c r="A1574" s="56"/>
      <c r="B1574" s="56"/>
      <c r="C1574" s="56"/>
      <c r="D1574" s="56"/>
      <c r="E1574" s="56"/>
      <c r="F1574" s="11"/>
      <c r="G1574" s="57"/>
      <c r="H1574" s="56"/>
      <c r="I1574" s="56"/>
      <c r="J1574" s="56"/>
      <c r="K1574" s="56"/>
      <c r="L1574" s="56"/>
      <c r="M1574" s="56"/>
      <c r="N1574" s="56"/>
      <c r="O1574" s="56"/>
      <c r="P1574" s="56"/>
      <c r="Q1574" s="51"/>
    </row>
    <row r="1575" spans="1:17" ht="12.75" customHeight="1">
      <c r="A1575" s="56"/>
      <c r="B1575" s="56"/>
      <c r="C1575" s="56"/>
      <c r="D1575" s="56"/>
      <c r="E1575" s="56"/>
      <c r="F1575" s="11"/>
      <c r="G1575" s="57"/>
      <c r="H1575" s="56"/>
      <c r="I1575" s="56"/>
      <c r="J1575" s="56"/>
      <c r="K1575" s="56"/>
      <c r="L1575" s="56"/>
      <c r="M1575" s="56"/>
      <c r="N1575" s="56"/>
      <c r="O1575" s="56"/>
      <c r="P1575" s="56"/>
      <c r="Q1575" s="51"/>
    </row>
    <row r="1576" spans="1:17" ht="12.75" customHeight="1">
      <c r="A1576" s="56"/>
      <c r="B1576" s="56"/>
      <c r="C1576" s="56"/>
      <c r="D1576" s="56"/>
      <c r="E1576" s="56"/>
      <c r="F1576" s="11"/>
      <c r="G1576" s="57"/>
      <c r="H1576" s="56"/>
      <c r="I1576" s="56"/>
      <c r="J1576" s="56"/>
      <c r="K1576" s="56"/>
      <c r="L1576" s="56"/>
      <c r="M1576" s="56"/>
      <c r="N1576" s="56"/>
      <c r="O1576" s="56"/>
      <c r="P1576" s="56"/>
      <c r="Q1576" s="51"/>
    </row>
    <row r="1577" spans="1:17" ht="12.75" customHeight="1">
      <c r="A1577" s="56"/>
      <c r="B1577" s="56"/>
      <c r="C1577" s="56"/>
      <c r="D1577" s="56"/>
      <c r="E1577" s="56"/>
      <c r="F1577" s="11"/>
      <c r="G1577" s="57"/>
      <c r="H1577" s="56"/>
      <c r="I1577" s="56"/>
      <c r="J1577" s="56"/>
      <c r="K1577" s="56"/>
      <c r="L1577" s="56"/>
      <c r="M1577" s="56"/>
      <c r="N1577" s="56"/>
      <c r="O1577" s="56"/>
      <c r="P1577" s="56"/>
      <c r="Q1577" s="51"/>
    </row>
    <row r="1578" spans="1:17" ht="12.75" customHeight="1">
      <c r="A1578" s="56"/>
      <c r="B1578" s="56"/>
      <c r="C1578" s="56"/>
      <c r="D1578" s="56"/>
      <c r="E1578" s="56"/>
      <c r="F1578" s="11"/>
      <c r="G1578" s="57"/>
      <c r="H1578" s="56"/>
      <c r="I1578" s="56"/>
      <c r="J1578" s="56"/>
      <c r="K1578" s="56"/>
      <c r="L1578" s="56"/>
      <c r="M1578" s="56"/>
      <c r="N1578" s="56"/>
      <c r="O1578" s="56"/>
      <c r="P1578" s="56"/>
      <c r="Q1578" s="51"/>
    </row>
    <row r="1579" spans="1:17" ht="12.75" customHeight="1">
      <c r="A1579" s="56"/>
      <c r="B1579" s="56"/>
      <c r="C1579" s="56"/>
      <c r="D1579" s="56"/>
      <c r="E1579" s="56"/>
      <c r="F1579" s="11"/>
      <c r="G1579" s="57"/>
      <c r="H1579" s="56"/>
      <c r="I1579" s="56"/>
      <c r="J1579" s="56"/>
      <c r="K1579" s="56"/>
      <c r="L1579" s="56"/>
      <c r="M1579" s="56"/>
      <c r="N1579" s="56"/>
      <c r="O1579" s="56"/>
      <c r="P1579" s="56"/>
      <c r="Q1579" s="51"/>
    </row>
    <row r="1580" spans="1:17" ht="12.75" customHeight="1">
      <c r="A1580" s="56"/>
      <c r="B1580" s="56"/>
      <c r="C1580" s="56"/>
      <c r="D1580" s="56"/>
      <c r="E1580" s="56"/>
      <c r="F1580" s="11"/>
      <c r="G1580" s="57"/>
      <c r="H1580" s="56"/>
      <c r="I1580" s="56"/>
      <c r="J1580" s="56"/>
      <c r="K1580" s="56"/>
      <c r="L1580" s="56"/>
      <c r="M1580" s="56"/>
      <c r="N1580" s="56"/>
      <c r="O1580" s="56"/>
      <c r="P1580" s="56"/>
      <c r="Q1580" s="51"/>
    </row>
    <row r="1581" spans="1:17" ht="12.75" customHeight="1">
      <c r="A1581" s="56"/>
      <c r="B1581" s="56"/>
      <c r="C1581" s="56"/>
      <c r="D1581" s="56"/>
      <c r="E1581" s="56"/>
      <c r="F1581" s="11"/>
      <c r="G1581" s="57"/>
      <c r="H1581" s="56"/>
      <c r="I1581" s="56"/>
      <c r="J1581" s="56"/>
      <c r="K1581" s="56"/>
      <c r="L1581" s="56"/>
      <c r="M1581" s="56"/>
      <c r="N1581" s="56"/>
      <c r="O1581" s="56"/>
      <c r="P1581" s="56"/>
      <c r="Q1581" s="51"/>
    </row>
    <row r="1582" spans="1:17" ht="12.75" customHeight="1">
      <c r="A1582" s="56"/>
      <c r="B1582" s="56"/>
      <c r="C1582" s="56"/>
      <c r="D1582" s="56"/>
      <c r="E1582" s="56"/>
      <c r="F1582" s="11"/>
      <c r="G1582" s="57"/>
      <c r="H1582" s="56"/>
      <c r="I1582" s="56"/>
      <c r="J1582" s="56"/>
      <c r="K1582" s="56"/>
      <c r="L1582" s="56"/>
      <c r="M1582" s="56"/>
      <c r="N1582" s="56"/>
      <c r="O1582" s="56"/>
      <c r="P1582" s="56"/>
      <c r="Q1582" s="51"/>
    </row>
    <row r="1583" spans="1:17" ht="12.75" customHeight="1">
      <c r="A1583" s="56"/>
      <c r="B1583" s="56"/>
      <c r="C1583" s="56"/>
      <c r="D1583" s="56"/>
      <c r="E1583" s="56"/>
      <c r="F1583" s="11"/>
      <c r="G1583" s="57"/>
      <c r="H1583" s="56"/>
      <c r="I1583" s="56"/>
      <c r="J1583" s="56"/>
      <c r="K1583" s="56"/>
      <c r="L1583" s="56"/>
      <c r="M1583" s="56"/>
      <c r="N1583" s="56"/>
      <c r="O1583" s="56"/>
      <c r="P1583" s="56"/>
      <c r="Q1583" s="51"/>
    </row>
    <row r="1584" spans="1:17" ht="12.75" customHeight="1">
      <c r="A1584" s="56"/>
      <c r="B1584" s="56"/>
      <c r="C1584" s="56"/>
      <c r="D1584" s="56"/>
      <c r="E1584" s="56"/>
      <c r="F1584" s="11"/>
      <c r="G1584" s="57"/>
      <c r="H1584" s="56"/>
      <c r="I1584" s="56"/>
      <c r="J1584" s="56"/>
      <c r="K1584" s="56"/>
      <c r="L1584" s="56"/>
      <c r="M1584" s="56"/>
      <c r="N1584" s="56"/>
      <c r="O1584" s="56"/>
      <c r="P1584" s="56"/>
      <c r="Q1584" s="51"/>
    </row>
    <row r="1585" spans="1:17" ht="12.75" customHeight="1">
      <c r="A1585" s="56"/>
      <c r="B1585" s="56"/>
      <c r="C1585" s="56"/>
      <c r="D1585" s="56"/>
      <c r="E1585" s="56"/>
      <c r="F1585" s="11"/>
      <c r="G1585" s="57"/>
      <c r="H1585" s="56"/>
      <c r="I1585" s="56"/>
      <c r="J1585" s="56"/>
      <c r="K1585" s="56"/>
      <c r="L1585" s="56"/>
      <c r="M1585" s="56"/>
      <c r="N1585" s="56"/>
      <c r="O1585" s="56"/>
      <c r="P1585" s="56"/>
      <c r="Q1585" s="51"/>
    </row>
    <row r="1586" spans="1:17" ht="12.75" customHeight="1">
      <c r="A1586" s="56"/>
      <c r="B1586" s="56"/>
      <c r="C1586" s="56"/>
      <c r="D1586" s="56"/>
      <c r="E1586" s="56"/>
      <c r="F1586" s="11"/>
      <c r="G1586" s="57"/>
      <c r="H1586" s="56"/>
      <c r="I1586" s="56"/>
      <c r="J1586" s="56"/>
      <c r="K1586" s="56"/>
      <c r="L1586" s="56"/>
      <c r="M1586" s="56"/>
      <c r="N1586" s="56"/>
      <c r="O1586" s="56"/>
      <c r="P1586" s="56"/>
      <c r="Q1586" s="51"/>
    </row>
    <row r="1587" spans="1:17" ht="12.75" customHeight="1">
      <c r="A1587" s="56"/>
      <c r="B1587" s="56"/>
      <c r="C1587" s="56"/>
      <c r="D1587" s="56"/>
      <c r="E1587" s="56"/>
      <c r="F1587" s="11"/>
      <c r="G1587" s="57"/>
      <c r="H1587" s="56"/>
      <c r="I1587" s="56"/>
      <c r="J1587" s="56"/>
      <c r="K1587" s="56"/>
      <c r="L1587" s="56"/>
      <c r="M1587" s="56"/>
      <c r="N1587" s="56"/>
      <c r="O1587" s="56"/>
      <c r="P1587" s="56"/>
      <c r="Q1587" s="51"/>
    </row>
    <row r="1588" spans="1:17" ht="12.75" customHeight="1">
      <c r="A1588" s="56"/>
      <c r="B1588" s="56"/>
      <c r="C1588" s="56"/>
      <c r="D1588" s="56"/>
      <c r="E1588" s="56"/>
      <c r="F1588" s="11"/>
      <c r="G1588" s="57"/>
      <c r="H1588" s="56"/>
      <c r="I1588" s="56"/>
      <c r="J1588" s="56"/>
      <c r="K1588" s="56"/>
      <c r="L1588" s="56"/>
      <c r="M1588" s="56"/>
      <c r="N1588" s="56"/>
      <c r="O1588" s="56"/>
      <c r="P1588" s="56"/>
      <c r="Q1588" s="51"/>
    </row>
    <row r="1589" spans="1:17" ht="12.75" customHeight="1">
      <c r="A1589" s="56"/>
      <c r="B1589" s="56"/>
      <c r="C1589" s="56"/>
      <c r="D1589" s="56"/>
      <c r="E1589" s="56"/>
      <c r="F1589" s="11"/>
      <c r="G1589" s="57"/>
      <c r="H1589" s="56"/>
      <c r="I1589" s="56"/>
      <c r="J1589" s="56"/>
      <c r="K1589" s="56"/>
      <c r="L1589" s="56"/>
      <c r="M1589" s="56"/>
      <c r="N1589" s="56"/>
      <c r="O1589" s="56"/>
      <c r="P1589" s="56"/>
      <c r="Q1589" s="51"/>
    </row>
    <row r="1590" spans="1:17" ht="12.75" customHeight="1">
      <c r="A1590" s="56"/>
      <c r="B1590" s="56"/>
      <c r="C1590" s="56"/>
      <c r="D1590" s="56"/>
      <c r="E1590" s="56"/>
      <c r="F1590" s="11"/>
      <c r="G1590" s="57"/>
      <c r="H1590" s="56"/>
      <c r="I1590" s="56"/>
      <c r="J1590" s="56"/>
      <c r="K1590" s="56"/>
      <c r="L1590" s="56"/>
      <c r="M1590" s="56"/>
      <c r="N1590" s="56"/>
      <c r="O1590" s="56"/>
      <c r="P1590" s="56"/>
      <c r="Q1590" s="51"/>
    </row>
    <row r="1591" spans="1:17" ht="12.75" customHeight="1">
      <c r="A1591" s="56"/>
      <c r="B1591" s="56"/>
      <c r="C1591" s="56"/>
      <c r="D1591" s="56"/>
      <c r="E1591" s="56"/>
      <c r="F1591" s="11"/>
      <c r="G1591" s="57"/>
      <c r="H1591" s="56"/>
      <c r="I1591" s="56"/>
      <c r="J1591" s="56"/>
      <c r="K1591" s="56"/>
      <c r="L1591" s="56"/>
      <c r="M1591" s="56"/>
      <c r="N1591" s="56"/>
      <c r="O1591" s="56"/>
      <c r="P1591" s="56"/>
      <c r="Q1591" s="51"/>
    </row>
    <row r="1592" spans="1:17" ht="12.75" customHeight="1">
      <c r="A1592" s="56"/>
      <c r="B1592" s="56"/>
      <c r="C1592" s="56"/>
      <c r="D1592" s="56"/>
      <c r="E1592" s="56"/>
      <c r="F1592" s="11"/>
      <c r="G1592" s="57"/>
      <c r="H1592" s="56"/>
      <c r="I1592" s="56"/>
      <c r="J1592" s="56"/>
      <c r="K1592" s="56"/>
      <c r="L1592" s="56"/>
      <c r="M1592" s="56"/>
      <c r="N1592" s="56"/>
      <c r="O1592" s="56"/>
      <c r="P1592" s="56"/>
      <c r="Q1592" s="51"/>
    </row>
    <row r="1593" spans="1:17" ht="12.75" customHeight="1">
      <c r="A1593" s="56"/>
      <c r="B1593" s="56"/>
      <c r="C1593" s="56"/>
      <c r="D1593" s="56"/>
      <c r="E1593" s="56"/>
      <c r="F1593" s="11"/>
      <c r="G1593" s="57"/>
      <c r="H1593" s="56"/>
      <c r="I1593" s="56"/>
      <c r="J1593" s="56"/>
      <c r="K1593" s="56"/>
      <c r="L1593" s="56"/>
      <c r="M1593" s="56"/>
      <c r="N1593" s="56"/>
      <c r="O1593" s="56"/>
      <c r="P1593" s="56"/>
      <c r="Q1593" s="51"/>
    </row>
    <row r="1594" spans="1:17" ht="12.75" customHeight="1">
      <c r="A1594" s="56"/>
      <c r="B1594" s="56"/>
      <c r="C1594" s="56"/>
      <c r="D1594" s="56"/>
      <c r="E1594" s="56"/>
      <c r="F1594" s="11"/>
      <c r="G1594" s="57"/>
      <c r="H1594" s="56"/>
      <c r="I1594" s="56"/>
      <c r="J1594" s="56"/>
      <c r="K1594" s="56"/>
      <c r="L1594" s="56"/>
      <c r="M1594" s="56"/>
      <c r="N1594" s="56"/>
      <c r="O1594" s="56"/>
      <c r="P1594" s="56"/>
      <c r="Q1594" s="51"/>
    </row>
    <row r="1595" spans="1:17" ht="12.75" customHeight="1">
      <c r="A1595" s="56"/>
      <c r="B1595" s="56"/>
      <c r="C1595" s="56"/>
      <c r="D1595" s="56"/>
      <c r="E1595" s="56"/>
      <c r="F1595" s="11"/>
      <c r="G1595" s="57"/>
      <c r="H1595" s="56"/>
      <c r="I1595" s="56"/>
      <c r="J1595" s="56"/>
      <c r="K1595" s="56"/>
      <c r="L1595" s="56"/>
      <c r="M1595" s="56"/>
      <c r="N1595" s="56"/>
      <c r="O1595" s="56"/>
      <c r="P1595" s="56"/>
      <c r="Q1595" s="51"/>
    </row>
    <row r="1596" spans="1:17" ht="12.75" customHeight="1">
      <c r="A1596" s="56"/>
      <c r="B1596" s="56"/>
      <c r="C1596" s="56"/>
      <c r="D1596" s="56"/>
      <c r="E1596" s="56"/>
      <c r="F1596" s="11"/>
      <c r="G1596" s="57"/>
      <c r="H1596" s="56"/>
      <c r="I1596" s="56"/>
      <c r="J1596" s="56"/>
      <c r="K1596" s="56"/>
      <c r="L1596" s="56"/>
      <c r="M1596" s="56"/>
      <c r="N1596" s="56"/>
      <c r="O1596" s="56"/>
      <c r="P1596" s="56"/>
      <c r="Q1596" s="51"/>
    </row>
    <row r="1597" spans="1:17" ht="12.75" customHeight="1">
      <c r="A1597" s="56"/>
      <c r="B1597" s="56"/>
      <c r="C1597" s="56"/>
      <c r="D1597" s="56"/>
      <c r="E1597" s="56"/>
      <c r="F1597" s="11"/>
      <c r="G1597" s="57"/>
      <c r="H1597" s="56"/>
      <c r="I1597" s="56"/>
      <c r="J1597" s="56"/>
      <c r="K1597" s="56"/>
      <c r="L1597" s="56"/>
      <c r="M1597" s="56"/>
      <c r="N1597" s="56"/>
      <c r="O1597" s="56"/>
      <c r="P1597" s="56"/>
      <c r="Q1597" s="51"/>
    </row>
    <row r="1598" spans="1:17" ht="12.75" customHeight="1">
      <c r="A1598" s="56"/>
      <c r="B1598" s="56"/>
      <c r="C1598" s="56"/>
      <c r="D1598" s="56"/>
      <c r="E1598" s="56"/>
      <c r="F1598" s="11"/>
      <c r="G1598" s="57"/>
      <c r="H1598" s="56"/>
      <c r="I1598" s="56"/>
      <c r="J1598" s="56"/>
      <c r="K1598" s="56"/>
      <c r="L1598" s="56"/>
      <c r="M1598" s="56"/>
      <c r="N1598" s="56"/>
      <c r="O1598" s="56"/>
      <c r="P1598" s="56"/>
      <c r="Q1598" s="51"/>
    </row>
    <row r="1599" spans="1:17" ht="12.75" customHeight="1">
      <c r="A1599" s="56"/>
      <c r="B1599" s="56"/>
      <c r="C1599" s="56"/>
      <c r="D1599" s="56"/>
      <c r="E1599" s="56"/>
      <c r="F1599" s="11"/>
      <c r="G1599" s="57"/>
      <c r="H1599" s="56"/>
      <c r="I1599" s="56"/>
      <c r="J1599" s="56"/>
      <c r="K1599" s="56"/>
      <c r="L1599" s="56"/>
      <c r="M1599" s="56"/>
      <c r="N1599" s="56"/>
      <c r="O1599" s="56"/>
      <c r="P1599" s="56"/>
      <c r="Q1599" s="51"/>
    </row>
    <row r="1600" spans="1:17" ht="12.75" customHeight="1">
      <c r="A1600" s="56"/>
      <c r="B1600" s="56"/>
      <c r="C1600" s="56"/>
      <c r="D1600" s="56"/>
      <c r="E1600" s="56"/>
      <c r="F1600" s="11"/>
      <c r="G1600" s="57"/>
      <c r="H1600" s="56"/>
      <c r="I1600" s="56"/>
      <c r="J1600" s="56"/>
      <c r="K1600" s="56"/>
      <c r="L1600" s="56"/>
      <c r="M1600" s="56"/>
      <c r="N1600" s="56"/>
      <c r="O1600" s="56"/>
      <c r="P1600" s="56"/>
      <c r="Q1600" s="51"/>
    </row>
    <row r="1601" spans="1:17" ht="12.75" customHeight="1">
      <c r="A1601" s="56"/>
      <c r="B1601" s="56"/>
      <c r="C1601" s="56"/>
      <c r="D1601" s="56"/>
      <c r="E1601" s="56"/>
      <c r="F1601" s="11"/>
      <c r="G1601" s="57"/>
      <c r="H1601" s="56"/>
      <c r="I1601" s="56"/>
      <c r="J1601" s="56"/>
      <c r="K1601" s="56"/>
      <c r="L1601" s="56"/>
      <c r="M1601" s="56"/>
      <c r="N1601" s="56"/>
      <c r="O1601" s="56"/>
      <c r="P1601" s="56"/>
      <c r="Q1601" s="51"/>
    </row>
    <row r="1602" spans="1:17" ht="12.75" customHeight="1">
      <c r="A1602" s="56"/>
      <c r="B1602" s="56"/>
      <c r="C1602" s="56"/>
      <c r="D1602" s="56"/>
      <c r="E1602" s="56"/>
      <c r="F1602" s="11"/>
      <c r="G1602" s="57"/>
      <c r="H1602" s="56"/>
      <c r="I1602" s="56"/>
      <c r="J1602" s="56"/>
      <c r="K1602" s="56"/>
      <c r="L1602" s="56"/>
      <c r="M1602" s="56"/>
      <c r="N1602" s="56"/>
      <c r="O1602" s="56"/>
      <c r="P1602" s="56"/>
      <c r="Q1602" s="51"/>
    </row>
    <row r="1603" spans="1:17" ht="12.75" customHeight="1">
      <c r="A1603" s="56"/>
      <c r="B1603" s="56"/>
      <c r="C1603" s="56"/>
      <c r="D1603" s="56"/>
      <c r="E1603" s="56"/>
      <c r="F1603" s="11"/>
      <c r="G1603" s="57"/>
      <c r="H1603" s="56"/>
      <c r="I1603" s="56"/>
      <c r="J1603" s="56"/>
      <c r="K1603" s="56"/>
      <c r="L1603" s="56"/>
      <c r="M1603" s="56"/>
      <c r="N1603" s="56"/>
      <c r="O1603" s="56"/>
      <c r="P1603" s="56"/>
      <c r="Q1603" s="51"/>
    </row>
    <row r="1604" spans="1:17" ht="12.75" customHeight="1">
      <c r="A1604" s="56"/>
      <c r="B1604" s="56"/>
      <c r="C1604" s="56"/>
      <c r="D1604" s="56"/>
      <c r="E1604" s="56"/>
      <c r="F1604" s="11"/>
      <c r="G1604" s="57"/>
      <c r="H1604" s="56"/>
      <c r="I1604" s="56"/>
      <c r="J1604" s="56"/>
      <c r="K1604" s="56"/>
      <c r="L1604" s="56"/>
      <c r="M1604" s="56"/>
      <c r="N1604" s="56"/>
      <c r="O1604" s="56"/>
      <c r="P1604" s="56"/>
      <c r="Q1604" s="51"/>
    </row>
    <row r="1605" spans="1:17" ht="12.75" customHeight="1">
      <c r="A1605" s="56"/>
      <c r="B1605" s="56"/>
      <c r="C1605" s="56"/>
      <c r="D1605" s="56"/>
      <c r="E1605" s="56"/>
      <c r="F1605" s="11"/>
      <c r="G1605" s="57"/>
      <c r="H1605" s="56"/>
      <c r="I1605" s="56"/>
      <c r="J1605" s="56"/>
      <c r="K1605" s="56"/>
      <c r="L1605" s="56"/>
      <c r="M1605" s="56"/>
      <c r="N1605" s="56"/>
      <c r="O1605" s="56"/>
      <c r="P1605" s="56"/>
      <c r="Q1605" s="51"/>
    </row>
    <row r="1606" spans="1:17" ht="12.75" customHeight="1">
      <c r="A1606" s="56"/>
      <c r="B1606" s="56"/>
      <c r="C1606" s="56"/>
      <c r="D1606" s="56"/>
      <c r="E1606" s="56"/>
      <c r="F1606" s="11"/>
      <c r="G1606" s="57"/>
      <c r="H1606" s="56"/>
      <c r="I1606" s="56"/>
      <c r="J1606" s="56"/>
      <c r="K1606" s="56"/>
      <c r="L1606" s="56"/>
      <c r="M1606" s="56"/>
      <c r="N1606" s="56"/>
      <c r="O1606" s="56"/>
      <c r="P1606" s="56"/>
      <c r="Q1606" s="51"/>
    </row>
    <row r="1607" spans="1:17" ht="12.75" customHeight="1">
      <c r="A1607" s="56"/>
      <c r="B1607" s="56"/>
      <c r="C1607" s="56"/>
      <c r="D1607" s="56"/>
      <c r="E1607" s="56"/>
      <c r="F1607" s="11"/>
      <c r="G1607" s="57"/>
      <c r="H1607" s="56"/>
      <c r="I1607" s="56"/>
      <c r="J1607" s="56"/>
      <c r="K1607" s="56"/>
      <c r="L1607" s="56"/>
      <c r="M1607" s="56"/>
      <c r="N1607" s="56"/>
      <c r="O1607" s="56"/>
      <c r="P1607" s="56"/>
      <c r="Q1607" s="51"/>
    </row>
    <row r="1608" spans="1:17" ht="12.75" customHeight="1">
      <c r="A1608" s="56"/>
      <c r="B1608" s="56"/>
      <c r="C1608" s="56"/>
      <c r="D1608" s="56"/>
      <c r="E1608" s="56"/>
      <c r="F1608" s="11"/>
      <c r="G1608" s="57"/>
      <c r="H1608" s="56"/>
      <c r="I1608" s="56"/>
      <c r="J1608" s="56"/>
      <c r="K1608" s="56"/>
      <c r="L1608" s="56"/>
      <c r="M1608" s="56"/>
      <c r="N1608" s="56"/>
      <c r="O1608" s="56"/>
      <c r="P1608" s="56"/>
      <c r="Q1608" s="51"/>
    </row>
    <row r="1609" spans="1:17" ht="12.75" customHeight="1">
      <c r="A1609" s="56"/>
      <c r="B1609" s="56"/>
      <c r="C1609" s="56"/>
      <c r="D1609" s="56"/>
      <c r="E1609" s="56"/>
      <c r="F1609" s="11"/>
      <c r="G1609" s="57"/>
      <c r="H1609" s="56"/>
      <c r="I1609" s="56"/>
      <c r="J1609" s="56"/>
      <c r="K1609" s="56"/>
      <c r="L1609" s="56"/>
      <c r="M1609" s="56"/>
      <c r="N1609" s="56"/>
      <c r="O1609" s="56"/>
      <c r="P1609" s="56"/>
      <c r="Q1609" s="51"/>
    </row>
    <row r="1610" spans="1:17" ht="12.75" customHeight="1">
      <c r="A1610" s="56"/>
      <c r="B1610" s="56"/>
      <c r="C1610" s="56"/>
      <c r="D1610" s="56"/>
      <c r="E1610" s="56"/>
      <c r="F1610" s="11"/>
      <c r="G1610" s="57"/>
      <c r="H1610" s="56"/>
      <c r="I1610" s="56"/>
      <c r="J1610" s="56"/>
      <c r="K1610" s="56"/>
      <c r="L1610" s="56"/>
      <c r="M1610" s="56"/>
      <c r="N1610" s="56"/>
      <c r="O1610" s="56"/>
      <c r="P1610" s="56"/>
      <c r="Q1610" s="51"/>
    </row>
    <row r="1611" spans="1:17" ht="12.75" customHeight="1">
      <c r="A1611" s="56"/>
      <c r="B1611" s="56"/>
      <c r="C1611" s="56"/>
      <c r="D1611" s="56"/>
      <c r="E1611" s="56"/>
      <c r="F1611" s="11"/>
      <c r="G1611" s="57"/>
      <c r="H1611" s="56"/>
      <c r="I1611" s="56"/>
      <c r="J1611" s="56"/>
      <c r="K1611" s="56"/>
      <c r="L1611" s="56"/>
      <c r="M1611" s="56"/>
      <c r="N1611" s="56"/>
      <c r="O1611" s="56"/>
      <c r="P1611" s="56"/>
      <c r="Q1611" s="51"/>
    </row>
    <row r="1612" spans="1:17" ht="12.75" customHeight="1">
      <c r="A1612" s="56"/>
      <c r="B1612" s="56"/>
      <c r="C1612" s="56"/>
      <c r="D1612" s="56"/>
      <c r="E1612" s="56"/>
      <c r="F1612" s="11"/>
      <c r="G1612" s="57"/>
      <c r="H1612" s="56"/>
      <c r="I1612" s="56"/>
      <c r="J1612" s="56"/>
      <c r="K1612" s="56"/>
      <c r="L1612" s="56"/>
      <c r="M1612" s="56"/>
      <c r="N1612" s="56"/>
      <c r="O1612" s="56"/>
      <c r="P1612" s="56"/>
      <c r="Q1612" s="51"/>
    </row>
    <row r="1613" spans="1:17" ht="12.75" customHeight="1">
      <c r="A1613" s="56"/>
      <c r="B1613" s="56"/>
      <c r="C1613" s="56"/>
      <c r="D1613" s="56"/>
      <c r="E1613" s="56"/>
      <c r="F1613" s="11"/>
      <c r="G1613" s="57"/>
      <c r="H1613" s="56"/>
      <c r="I1613" s="56"/>
      <c r="J1613" s="56"/>
      <c r="K1613" s="56"/>
      <c r="L1613" s="56"/>
      <c r="M1613" s="56"/>
      <c r="N1613" s="56"/>
      <c r="O1613" s="56"/>
      <c r="P1613" s="56"/>
      <c r="Q1613" s="51"/>
    </row>
    <row r="1614" spans="1:17" ht="12.75" customHeight="1">
      <c r="A1614" s="56"/>
      <c r="B1614" s="56"/>
      <c r="C1614" s="56"/>
      <c r="D1614" s="56"/>
      <c r="E1614" s="56"/>
      <c r="F1614" s="11"/>
      <c r="G1614" s="57"/>
      <c r="H1614" s="56"/>
      <c r="I1614" s="56"/>
      <c r="J1614" s="56"/>
      <c r="K1614" s="56"/>
      <c r="L1614" s="56"/>
      <c r="M1614" s="56"/>
      <c r="N1614" s="56"/>
      <c r="O1614" s="56"/>
      <c r="P1614" s="56"/>
      <c r="Q1614" s="51"/>
    </row>
    <row r="1615" spans="1:17" ht="12.75" customHeight="1">
      <c r="A1615" s="56"/>
      <c r="B1615" s="56"/>
      <c r="C1615" s="56"/>
      <c r="D1615" s="56"/>
      <c r="E1615" s="56"/>
      <c r="F1615" s="11"/>
      <c r="G1615" s="57"/>
      <c r="H1615" s="56"/>
      <c r="I1615" s="56"/>
      <c r="J1615" s="56"/>
      <c r="K1615" s="56"/>
      <c r="L1615" s="56"/>
      <c r="M1615" s="56"/>
      <c r="N1615" s="56"/>
      <c r="O1615" s="56"/>
      <c r="P1615" s="56"/>
      <c r="Q1615" s="51"/>
    </row>
    <row r="1616" spans="1:17" ht="12.75" customHeight="1">
      <c r="A1616" s="56"/>
      <c r="B1616" s="56"/>
      <c r="C1616" s="56"/>
      <c r="D1616" s="56"/>
      <c r="E1616" s="56"/>
      <c r="F1616" s="11"/>
      <c r="G1616" s="57"/>
      <c r="H1616" s="56"/>
      <c r="I1616" s="56"/>
      <c r="J1616" s="56"/>
      <c r="K1616" s="56"/>
      <c r="L1616" s="56"/>
      <c r="M1616" s="56"/>
      <c r="N1616" s="56"/>
      <c r="O1616" s="56"/>
      <c r="P1616" s="56"/>
      <c r="Q1616" s="51"/>
    </row>
    <row r="1617" spans="1:17" ht="12.75" customHeight="1">
      <c r="A1617" s="56"/>
      <c r="B1617" s="56"/>
      <c r="C1617" s="56"/>
      <c r="D1617" s="56"/>
      <c r="E1617" s="56"/>
      <c r="F1617" s="11"/>
      <c r="G1617" s="57"/>
      <c r="H1617" s="56"/>
      <c r="I1617" s="56"/>
      <c r="J1617" s="56"/>
      <c r="K1617" s="56"/>
      <c r="L1617" s="56"/>
      <c r="M1617" s="56"/>
      <c r="N1617" s="56"/>
      <c r="O1617" s="56"/>
      <c r="P1617" s="56"/>
      <c r="Q1617" s="51"/>
    </row>
    <row r="1618" spans="1:17" ht="12.75" customHeight="1">
      <c r="A1618" s="56"/>
      <c r="B1618" s="56"/>
      <c r="C1618" s="56"/>
      <c r="D1618" s="56"/>
      <c r="E1618" s="56"/>
      <c r="F1618" s="11"/>
      <c r="G1618" s="57"/>
      <c r="H1618" s="56"/>
      <c r="I1618" s="56"/>
      <c r="J1618" s="56"/>
      <c r="K1618" s="56"/>
      <c r="L1618" s="56"/>
      <c r="M1618" s="56"/>
      <c r="N1618" s="56"/>
      <c r="O1618" s="56"/>
      <c r="P1618" s="56"/>
      <c r="Q1618" s="51"/>
    </row>
    <row r="1619" spans="1:17" ht="12.75" customHeight="1">
      <c r="A1619" s="56"/>
      <c r="B1619" s="56"/>
      <c r="C1619" s="56"/>
      <c r="D1619" s="56"/>
      <c r="E1619" s="56"/>
      <c r="F1619" s="11"/>
      <c r="G1619" s="57"/>
      <c r="H1619" s="56"/>
      <c r="I1619" s="56"/>
      <c r="J1619" s="56"/>
      <c r="K1619" s="56"/>
      <c r="L1619" s="56"/>
      <c r="M1619" s="56"/>
      <c r="N1619" s="56"/>
      <c r="O1619" s="56"/>
      <c r="P1619" s="56"/>
      <c r="Q1619" s="51"/>
    </row>
    <row r="1620" spans="1:17" ht="12.75" customHeight="1">
      <c r="A1620" s="56"/>
      <c r="B1620" s="56"/>
      <c r="C1620" s="56"/>
      <c r="D1620" s="56"/>
      <c r="E1620" s="56"/>
      <c r="F1620" s="11"/>
      <c r="G1620" s="57"/>
      <c r="H1620" s="56"/>
      <c r="I1620" s="56"/>
      <c r="J1620" s="56"/>
      <c r="K1620" s="56"/>
      <c r="L1620" s="56"/>
      <c r="M1620" s="56"/>
      <c r="N1620" s="56"/>
      <c r="O1620" s="56"/>
      <c r="P1620" s="56"/>
      <c r="Q1620" s="51"/>
    </row>
    <row r="1621" spans="1:17" ht="12.75" customHeight="1">
      <c r="A1621" s="56"/>
      <c r="B1621" s="56"/>
      <c r="C1621" s="56"/>
      <c r="D1621" s="56"/>
      <c r="E1621" s="56"/>
      <c r="F1621" s="11"/>
      <c r="G1621" s="57"/>
      <c r="H1621" s="56"/>
      <c r="I1621" s="56"/>
      <c r="J1621" s="56"/>
      <c r="K1621" s="56"/>
      <c r="L1621" s="56"/>
      <c r="M1621" s="56"/>
      <c r="N1621" s="56"/>
      <c r="O1621" s="56"/>
      <c r="P1621" s="56"/>
      <c r="Q1621" s="51"/>
    </row>
    <row r="1622" spans="1:17" ht="12.75" customHeight="1">
      <c r="A1622" s="56"/>
      <c r="B1622" s="56"/>
      <c r="C1622" s="56"/>
      <c r="D1622" s="56"/>
      <c r="E1622" s="56"/>
      <c r="F1622" s="11"/>
      <c r="G1622" s="57"/>
      <c r="H1622" s="56"/>
      <c r="I1622" s="56"/>
      <c r="J1622" s="56"/>
      <c r="K1622" s="56"/>
      <c r="L1622" s="56"/>
      <c r="M1622" s="56"/>
      <c r="N1622" s="56"/>
      <c r="O1622" s="56"/>
      <c r="P1622" s="56"/>
      <c r="Q1622" s="51"/>
    </row>
    <row r="1623" spans="1:17" ht="12.75" customHeight="1">
      <c r="A1623" s="56"/>
      <c r="B1623" s="56"/>
      <c r="C1623" s="56"/>
      <c r="D1623" s="56"/>
      <c r="E1623" s="56"/>
      <c r="F1623" s="11"/>
      <c r="G1623" s="57"/>
      <c r="H1623" s="56"/>
      <c r="I1623" s="56"/>
      <c r="J1623" s="56"/>
      <c r="K1623" s="56"/>
      <c r="L1623" s="56"/>
      <c r="M1623" s="56"/>
      <c r="N1623" s="56"/>
      <c r="O1623" s="56"/>
      <c r="P1623" s="56"/>
      <c r="Q1623" s="51"/>
    </row>
    <row r="1624" spans="1:17" ht="12.75" customHeight="1">
      <c r="A1624" s="56"/>
      <c r="B1624" s="56"/>
      <c r="C1624" s="56"/>
      <c r="D1624" s="56"/>
      <c r="E1624" s="56"/>
      <c r="F1624" s="11"/>
      <c r="G1624" s="57"/>
      <c r="H1624" s="56"/>
      <c r="I1624" s="56"/>
      <c r="J1624" s="56"/>
      <c r="K1624" s="56"/>
      <c r="L1624" s="56"/>
      <c r="M1624" s="56"/>
      <c r="N1624" s="56"/>
      <c r="O1624" s="56"/>
      <c r="P1624" s="56"/>
      <c r="Q1624" s="51"/>
    </row>
    <row r="1625" spans="1:17" ht="12.75" customHeight="1">
      <c r="A1625" s="56"/>
      <c r="B1625" s="56"/>
      <c r="C1625" s="56"/>
      <c r="D1625" s="56"/>
      <c r="E1625" s="56"/>
      <c r="F1625" s="11"/>
      <c r="G1625" s="57"/>
      <c r="H1625" s="56"/>
      <c r="I1625" s="56"/>
      <c r="J1625" s="56"/>
      <c r="K1625" s="56"/>
      <c r="L1625" s="56"/>
      <c r="M1625" s="56"/>
      <c r="N1625" s="56"/>
      <c r="O1625" s="56"/>
      <c r="P1625" s="56"/>
      <c r="Q1625" s="51"/>
    </row>
    <row r="1626" spans="1:17" ht="12.75" customHeight="1">
      <c r="A1626" s="56"/>
      <c r="B1626" s="56"/>
      <c r="C1626" s="56"/>
      <c r="D1626" s="56"/>
      <c r="E1626" s="56"/>
      <c r="F1626" s="11"/>
      <c r="G1626" s="57"/>
      <c r="H1626" s="56"/>
      <c r="I1626" s="56"/>
      <c r="J1626" s="56"/>
      <c r="K1626" s="56"/>
      <c r="L1626" s="56"/>
      <c r="M1626" s="56"/>
      <c r="N1626" s="56"/>
      <c r="O1626" s="56"/>
      <c r="P1626" s="56"/>
      <c r="Q1626" s="51"/>
    </row>
    <row r="1627" spans="1:17" ht="12.75" customHeight="1">
      <c r="A1627" s="56"/>
      <c r="B1627" s="56"/>
      <c r="C1627" s="56"/>
      <c r="D1627" s="56"/>
      <c r="E1627" s="56"/>
      <c r="F1627" s="11"/>
      <c r="G1627" s="57"/>
      <c r="H1627" s="56"/>
      <c r="I1627" s="56"/>
      <c r="J1627" s="56"/>
      <c r="K1627" s="56"/>
      <c r="L1627" s="56"/>
      <c r="M1627" s="56"/>
      <c r="N1627" s="56"/>
      <c r="O1627" s="56"/>
      <c r="P1627" s="56"/>
      <c r="Q1627" s="51"/>
    </row>
    <row r="1628" spans="1:17" ht="12.75" customHeight="1">
      <c r="A1628" s="56"/>
      <c r="B1628" s="56"/>
      <c r="C1628" s="56"/>
      <c r="D1628" s="56"/>
      <c r="E1628" s="56"/>
      <c r="F1628" s="11"/>
      <c r="G1628" s="57"/>
      <c r="H1628" s="56"/>
      <c r="I1628" s="56"/>
      <c r="J1628" s="56"/>
      <c r="K1628" s="56"/>
      <c r="L1628" s="56"/>
      <c r="M1628" s="56"/>
      <c r="N1628" s="56"/>
      <c r="O1628" s="56"/>
      <c r="P1628" s="56"/>
      <c r="Q1628" s="51"/>
    </row>
    <row r="1629" spans="1:17" ht="12.75" customHeight="1">
      <c r="A1629" s="56"/>
      <c r="B1629" s="56"/>
      <c r="C1629" s="56"/>
      <c r="D1629" s="56"/>
      <c r="E1629" s="56"/>
      <c r="F1629" s="11"/>
      <c r="G1629" s="57"/>
      <c r="H1629" s="56"/>
      <c r="I1629" s="56"/>
      <c r="J1629" s="56"/>
      <c r="K1629" s="56"/>
      <c r="L1629" s="56"/>
      <c r="M1629" s="56"/>
      <c r="N1629" s="56"/>
      <c r="O1629" s="56"/>
      <c r="P1629" s="56"/>
      <c r="Q1629" s="51"/>
    </row>
    <row r="1630" spans="1:17" ht="12.75" customHeight="1">
      <c r="A1630" s="56"/>
      <c r="B1630" s="56"/>
      <c r="C1630" s="56"/>
      <c r="D1630" s="56"/>
      <c r="E1630" s="56"/>
      <c r="F1630" s="11"/>
      <c r="G1630" s="57"/>
      <c r="H1630" s="56"/>
      <c r="I1630" s="56"/>
      <c r="J1630" s="56"/>
      <c r="K1630" s="56"/>
      <c r="L1630" s="56"/>
      <c r="M1630" s="56"/>
      <c r="N1630" s="56"/>
      <c r="O1630" s="56"/>
      <c r="P1630" s="56"/>
      <c r="Q1630" s="51"/>
    </row>
    <row r="1631" spans="1:17" ht="12.75" customHeight="1">
      <c r="A1631" s="56"/>
      <c r="B1631" s="56"/>
      <c r="C1631" s="56"/>
      <c r="D1631" s="56"/>
      <c r="E1631" s="56"/>
      <c r="F1631" s="11"/>
      <c r="G1631" s="57"/>
      <c r="H1631" s="56"/>
      <c r="I1631" s="56"/>
      <c r="J1631" s="56"/>
      <c r="K1631" s="56"/>
      <c r="L1631" s="56"/>
      <c r="M1631" s="56"/>
      <c r="N1631" s="56"/>
      <c r="O1631" s="56"/>
      <c r="P1631" s="56"/>
      <c r="Q1631" s="51"/>
    </row>
    <row r="1632" spans="1:17" ht="12.75" customHeight="1">
      <c r="A1632" s="56"/>
      <c r="B1632" s="56"/>
      <c r="C1632" s="56"/>
      <c r="D1632" s="56"/>
      <c r="E1632" s="56"/>
      <c r="F1632" s="11"/>
      <c r="G1632" s="57"/>
      <c r="H1632" s="56"/>
      <c r="I1632" s="56"/>
      <c r="J1632" s="56"/>
      <c r="K1632" s="56"/>
      <c r="L1632" s="56"/>
      <c r="M1632" s="56"/>
      <c r="N1632" s="56"/>
      <c r="O1632" s="56"/>
      <c r="P1632" s="56"/>
      <c r="Q1632" s="51"/>
    </row>
    <row r="1633" spans="1:17" ht="12.75" customHeight="1">
      <c r="A1633" s="56"/>
      <c r="B1633" s="56"/>
      <c r="C1633" s="56"/>
      <c r="D1633" s="56"/>
      <c r="E1633" s="56"/>
      <c r="F1633" s="11"/>
      <c r="G1633" s="57"/>
      <c r="H1633" s="56"/>
      <c r="I1633" s="56"/>
      <c r="J1633" s="56"/>
      <c r="K1633" s="56"/>
      <c r="L1633" s="56"/>
      <c r="M1633" s="56"/>
      <c r="N1633" s="56"/>
      <c r="O1633" s="56"/>
      <c r="P1633" s="56"/>
      <c r="Q1633" s="51"/>
    </row>
    <row r="1634" spans="1:17" ht="12.75" customHeight="1">
      <c r="A1634" s="56"/>
      <c r="B1634" s="56"/>
      <c r="C1634" s="56"/>
      <c r="D1634" s="56"/>
      <c r="E1634" s="56"/>
      <c r="F1634" s="11"/>
      <c r="G1634" s="57"/>
      <c r="H1634" s="56"/>
      <c r="I1634" s="56"/>
      <c r="J1634" s="56"/>
      <c r="K1634" s="56"/>
      <c r="L1634" s="56"/>
      <c r="M1634" s="56"/>
      <c r="N1634" s="56"/>
      <c r="O1634" s="56"/>
      <c r="P1634" s="56"/>
      <c r="Q1634" s="51"/>
    </row>
    <row r="1635" spans="1:17" ht="12.75" customHeight="1">
      <c r="A1635" s="56"/>
      <c r="B1635" s="56"/>
      <c r="C1635" s="56"/>
      <c r="D1635" s="56"/>
      <c r="E1635" s="56"/>
      <c r="F1635" s="11"/>
      <c r="G1635" s="57"/>
      <c r="H1635" s="56"/>
      <c r="I1635" s="56"/>
      <c r="J1635" s="56"/>
      <c r="K1635" s="56"/>
      <c r="L1635" s="56"/>
      <c r="M1635" s="56"/>
      <c r="N1635" s="56"/>
      <c r="O1635" s="56"/>
      <c r="P1635" s="56"/>
      <c r="Q1635" s="51"/>
    </row>
    <row r="1636" spans="1:17" ht="12.75" customHeight="1">
      <c r="A1636" s="56"/>
      <c r="B1636" s="56"/>
      <c r="C1636" s="56"/>
      <c r="D1636" s="56"/>
      <c r="E1636" s="56"/>
      <c r="F1636" s="11"/>
      <c r="G1636" s="57"/>
      <c r="H1636" s="56"/>
      <c r="I1636" s="56"/>
      <c r="J1636" s="56"/>
      <c r="K1636" s="56"/>
      <c r="L1636" s="56"/>
      <c r="M1636" s="56"/>
      <c r="N1636" s="56"/>
      <c r="O1636" s="56"/>
      <c r="P1636" s="56"/>
      <c r="Q1636" s="51"/>
    </row>
    <row r="1637" spans="1:17" ht="12.75" customHeight="1">
      <c r="A1637" s="56"/>
      <c r="B1637" s="56"/>
      <c r="C1637" s="56"/>
      <c r="D1637" s="56"/>
      <c r="E1637" s="56"/>
      <c r="F1637" s="11"/>
      <c r="G1637" s="57"/>
      <c r="H1637" s="56"/>
      <c r="I1637" s="56"/>
      <c r="J1637" s="56"/>
      <c r="K1637" s="56"/>
      <c r="L1637" s="56"/>
      <c r="M1637" s="56"/>
      <c r="N1637" s="56"/>
      <c r="O1637" s="56"/>
      <c r="P1637" s="56"/>
      <c r="Q1637" s="51"/>
    </row>
    <row r="1638" spans="1:17" ht="12.75" customHeight="1">
      <c r="A1638" s="56"/>
      <c r="B1638" s="56"/>
      <c r="C1638" s="56"/>
      <c r="D1638" s="56"/>
      <c r="E1638" s="56"/>
      <c r="F1638" s="11"/>
      <c r="G1638" s="57"/>
      <c r="H1638" s="56"/>
      <c r="I1638" s="56"/>
      <c r="J1638" s="56"/>
      <c r="K1638" s="56"/>
      <c r="L1638" s="56"/>
      <c r="M1638" s="56"/>
      <c r="N1638" s="56"/>
      <c r="O1638" s="56"/>
      <c r="P1638" s="56"/>
      <c r="Q1638" s="51"/>
    </row>
    <row r="1639" spans="1:17" ht="12.75" customHeight="1">
      <c r="A1639" s="56"/>
      <c r="B1639" s="56"/>
      <c r="C1639" s="56"/>
      <c r="D1639" s="56"/>
      <c r="E1639" s="56"/>
      <c r="F1639" s="11"/>
      <c r="G1639" s="57"/>
      <c r="H1639" s="56"/>
      <c r="I1639" s="56"/>
      <c r="J1639" s="56"/>
      <c r="K1639" s="56"/>
      <c r="L1639" s="56"/>
      <c r="M1639" s="56"/>
      <c r="N1639" s="56"/>
      <c r="O1639" s="56"/>
      <c r="P1639" s="56"/>
      <c r="Q1639" s="51"/>
    </row>
    <row r="1640" spans="1:17" ht="12.75" customHeight="1">
      <c r="A1640" s="56"/>
      <c r="B1640" s="56"/>
      <c r="C1640" s="56"/>
      <c r="D1640" s="56"/>
      <c r="E1640" s="56"/>
      <c r="F1640" s="11"/>
      <c r="G1640" s="57"/>
      <c r="H1640" s="56"/>
      <c r="I1640" s="56"/>
      <c r="J1640" s="56"/>
      <c r="K1640" s="56"/>
      <c r="L1640" s="56"/>
      <c r="M1640" s="56"/>
      <c r="N1640" s="56"/>
      <c r="O1640" s="56"/>
      <c r="P1640" s="56"/>
      <c r="Q1640" s="51"/>
    </row>
    <row r="1641" spans="1:17" ht="12.75" customHeight="1">
      <c r="A1641" s="56"/>
      <c r="B1641" s="56"/>
      <c r="C1641" s="56"/>
      <c r="D1641" s="56"/>
      <c r="E1641" s="56"/>
      <c r="F1641" s="11"/>
      <c r="G1641" s="57"/>
      <c r="H1641" s="56"/>
      <c r="I1641" s="56"/>
      <c r="J1641" s="56"/>
      <c r="K1641" s="56"/>
      <c r="L1641" s="56"/>
      <c r="M1641" s="56"/>
      <c r="N1641" s="56"/>
      <c r="O1641" s="56"/>
      <c r="P1641" s="56"/>
      <c r="Q1641" s="51"/>
    </row>
    <row r="1642" spans="1:17" ht="12.75" customHeight="1">
      <c r="A1642" s="56"/>
      <c r="B1642" s="56"/>
      <c r="C1642" s="56"/>
      <c r="D1642" s="56"/>
      <c r="E1642" s="56"/>
      <c r="F1642" s="11"/>
      <c r="G1642" s="57"/>
      <c r="H1642" s="56"/>
      <c r="I1642" s="56"/>
      <c r="J1642" s="56"/>
      <c r="K1642" s="56"/>
      <c r="L1642" s="56"/>
      <c r="M1642" s="56"/>
      <c r="N1642" s="56"/>
      <c r="O1642" s="56"/>
      <c r="P1642" s="56"/>
      <c r="Q1642" s="51"/>
    </row>
    <row r="1643" spans="1:17" ht="12.75" customHeight="1">
      <c r="A1643" s="56"/>
      <c r="B1643" s="56"/>
      <c r="C1643" s="56"/>
      <c r="D1643" s="56"/>
      <c r="E1643" s="56"/>
      <c r="F1643" s="11"/>
      <c r="G1643" s="57"/>
      <c r="H1643" s="56"/>
      <c r="I1643" s="56"/>
      <c r="J1643" s="56"/>
      <c r="K1643" s="56"/>
      <c r="L1643" s="56"/>
      <c r="M1643" s="56"/>
      <c r="N1643" s="56"/>
      <c r="O1643" s="56"/>
      <c r="P1643" s="56"/>
      <c r="Q1643" s="51"/>
    </row>
    <row r="1644" spans="1:17" ht="12.75" customHeight="1">
      <c r="A1644" s="56"/>
      <c r="B1644" s="56"/>
      <c r="C1644" s="56"/>
      <c r="D1644" s="56"/>
      <c r="E1644" s="56"/>
      <c r="F1644" s="11"/>
      <c r="G1644" s="57"/>
      <c r="H1644" s="56"/>
      <c r="I1644" s="56"/>
      <c r="J1644" s="56"/>
      <c r="K1644" s="56"/>
      <c r="L1644" s="56"/>
      <c r="M1644" s="56"/>
      <c r="N1644" s="56"/>
      <c r="O1644" s="56"/>
      <c r="P1644" s="56"/>
      <c r="Q1644" s="51"/>
    </row>
    <row r="1645" spans="1:17" ht="12.75" customHeight="1">
      <c r="A1645" s="56"/>
      <c r="B1645" s="56"/>
      <c r="C1645" s="56"/>
      <c r="D1645" s="56"/>
      <c r="E1645" s="56"/>
      <c r="F1645" s="11"/>
      <c r="G1645" s="57"/>
      <c r="H1645" s="56"/>
      <c r="I1645" s="56"/>
      <c r="J1645" s="56"/>
      <c r="K1645" s="56"/>
      <c r="L1645" s="56"/>
      <c r="M1645" s="56"/>
      <c r="N1645" s="56"/>
      <c r="O1645" s="56"/>
      <c r="P1645" s="56"/>
      <c r="Q1645" s="51"/>
    </row>
    <row r="1646" spans="1:17" ht="12.75" customHeight="1">
      <c r="A1646" s="56"/>
      <c r="B1646" s="56"/>
      <c r="C1646" s="56"/>
      <c r="D1646" s="56"/>
      <c r="E1646" s="56"/>
      <c r="F1646" s="11"/>
      <c r="G1646" s="57"/>
      <c r="H1646" s="56"/>
      <c r="I1646" s="56"/>
      <c r="J1646" s="56"/>
      <c r="K1646" s="56"/>
      <c r="L1646" s="56"/>
      <c r="M1646" s="56"/>
      <c r="N1646" s="56"/>
      <c r="O1646" s="56"/>
      <c r="P1646" s="56"/>
      <c r="Q1646" s="51"/>
    </row>
    <row r="1647" spans="1:17" ht="12.75" customHeight="1">
      <c r="A1647" s="56"/>
      <c r="B1647" s="56"/>
      <c r="C1647" s="56"/>
      <c r="D1647" s="56"/>
      <c r="E1647" s="56"/>
      <c r="F1647" s="11"/>
      <c r="G1647" s="57"/>
      <c r="H1647" s="56"/>
      <c r="I1647" s="56"/>
      <c r="J1647" s="56"/>
      <c r="K1647" s="56"/>
      <c r="L1647" s="56"/>
      <c r="M1647" s="56"/>
      <c r="N1647" s="56"/>
      <c r="O1647" s="56"/>
      <c r="P1647" s="56"/>
      <c r="Q1647" s="51"/>
    </row>
    <row r="1648" spans="1:17" ht="12.75" customHeight="1">
      <c r="A1648" s="56"/>
      <c r="B1648" s="56"/>
      <c r="C1648" s="56"/>
      <c r="D1648" s="56"/>
      <c r="E1648" s="56"/>
      <c r="F1648" s="11"/>
      <c r="G1648" s="57"/>
      <c r="H1648" s="56"/>
      <c r="I1648" s="56"/>
      <c r="J1648" s="56"/>
      <c r="K1648" s="56"/>
      <c r="L1648" s="56"/>
      <c r="M1648" s="56"/>
      <c r="N1648" s="56"/>
      <c r="O1648" s="56"/>
      <c r="P1648" s="56"/>
      <c r="Q1648" s="51"/>
    </row>
    <row r="1649" spans="1:17" ht="12.75" customHeight="1">
      <c r="A1649" s="56"/>
      <c r="B1649" s="56"/>
      <c r="C1649" s="56"/>
      <c r="D1649" s="56"/>
      <c r="E1649" s="56"/>
      <c r="F1649" s="11"/>
      <c r="G1649" s="57"/>
      <c r="H1649" s="56"/>
      <c r="I1649" s="56"/>
      <c r="J1649" s="56"/>
      <c r="K1649" s="56"/>
      <c r="L1649" s="56"/>
      <c r="M1649" s="56"/>
      <c r="N1649" s="56"/>
      <c r="O1649" s="56"/>
      <c r="P1649" s="56"/>
      <c r="Q1649" s="51"/>
    </row>
    <row r="1650" spans="1:17" ht="12.75" customHeight="1">
      <c r="A1650" s="56"/>
      <c r="B1650" s="56"/>
      <c r="C1650" s="56"/>
      <c r="D1650" s="56"/>
      <c r="E1650" s="56"/>
      <c r="F1650" s="11"/>
      <c r="G1650" s="57"/>
      <c r="H1650" s="56"/>
      <c r="I1650" s="56"/>
      <c r="J1650" s="56"/>
      <c r="K1650" s="56"/>
      <c r="L1650" s="56"/>
      <c r="M1650" s="56"/>
      <c r="N1650" s="56"/>
      <c r="O1650" s="56"/>
      <c r="P1650" s="56"/>
      <c r="Q1650" s="51"/>
    </row>
    <row r="1651" spans="1:17" ht="12.75" customHeight="1">
      <c r="A1651" s="56"/>
      <c r="B1651" s="56"/>
      <c r="C1651" s="56"/>
      <c r="D1651" s="56"/>
      <c r="E1651" s="56"/>
      <c r="F1651" s="11"/>
      <c r="G1651" s="57"/>
      <c r="H1651" s="56"/>
      <c r="I1651" s="56"/>
      <c r="J1651" s="56"/>
      <c r="K1651" s="56"/>
      <c r="L1651" s="56"/>
      <c r="M1651" s="56"/>
      <c r="N1651" s="56"/>
      <c r="O1651" s="56"/>
      <c r="P1651" s="56"/>
      <c r="Q1651" s="51"/>
    </row>
    <row r="1652" spans="1:17" ht="12.75" customHeight="1">
      <c r="A1652" s="56"/>
      <c r="B1652" s="56"/>
      <c r="C1652" s="56"/>
      <c r="D1652" s="56"/>
      <c r="E1652" s="56"/>
      <c r="F1652" s="11"/>
      <c r="G1652" s="57"/>
      <c r="H1652" s="56"/>
      <c r="I1652" s="56"/>
      <c r="J1652" s="56"/>
      <c r="K1652" s="56"/>
      <c r="L1652" s="56"/>
      <c r="M1652" s="56"/>
      <c r="N1652" s="56"/>
      <c r="O1652" s="56"/>
      <c r="P1652" s="56"/>
      <c r="Q1652" s="51"/>
    </row>
    <row r="1653" spans="1:17" ht="12.75" customHeight="1">
      <c r="A1653" s="56"/>
      <c r="B1653" s="56"/>
      <c r="C1653" s="56"/>
      <c r="D1653" s="56"/>
      <c r="E1653" s="56"/>
      <c r="F1653" s="11"/>
      <c r="G1653" s="57"/>
      <c r="H1653" s="56"/>
      <c r="I1653" s="56"/>
      <c r="J1653" s="56"/>
      <c r="K1653" s="56"/>
      <c r="L1653" s="56"/>
      <c r="M1653" s="56"/>
      <c r="N1653" s="56"/>
      <c r="O1653" s="56"/>
      <c r="P1653" s="56"/>
      <c r="Q1653" s="51"/>
    </row>
    <row r="1654" spans="1:17" ht="12.75" customHeight="1">
      <c r="A1654" s="56"/>
      <c r="B1654" s="56"/>
      <c r="C1654" s="56"/>
      <c r="D1654" s="56"/>
      <c r="E1654" s="56"/>
      <c r="F1654" s="11"/>
      <c r="G1654" s="57"/>
      <c r="H1654" s="56"/>
      <c r="I1654" s="56"/>
      <c r="J1654" s="56"/>
      <c r="K1654" s="56"/>
      <c r="L1654" s="56"/>
      <c r="M1654" s="56"/>
      <c r="N1654" s="56"/>
      <c r="O1654" s="56"/>
      <c r="P1654" s="56"/>
      <c r="Q1654" s="51"/>
    </row>
    <row r="1655" spans="1:17" ht="12.75" customHeight="1">
      <c r="A1655" s="56"/>
      <c r="B1655" s="56"/>
      <c r="C1655" s="56"/>
      <c r="D1655" s="56"/>
      <c r="E1655" s="56"/>
      <c r="F1655" s="11"/>
      <c r="G1655" s="57"/>
      <c r="H1655" s="56"/>
      <c r="I1655" s="56"/>
      <c r="J1655" s="56"/>
      <c r="K1655" s="56"/>
      <c r="L1655" s="56"/>
      <c r="M1655" s="56"/>
      <c r="N1655" s="56"/>
      <c r="O1655" s="56"/>
      <c r="P1655" s="56"/>
      <c r="Q1655" s="51"/>
    </row>
    <row r="1656" spans="1:17" ht="12.75" customHeight="1">
      <c r="A1656" s="56"/>
      <c r="B1656" s="56"/>
      <c r="C1656" s="56"/>
      <c r="D1656" s="56"/>
      <c r="E1656" s="56"/>
      <c r="F1656" s="11"/>
      <c r="G1656" s="57"/>
      <c r="H1656" s="56"/>
      <c r="I1656" s="56"/>
      <c r="J1656" s="56"/>
      <c r="K1656" s="56"/>
      <c r="L1656" s="56"/>
      <c r="M1656" s="56"/>
      <c r="N1656" s="56"/>
      <c r="O1656" s="56"/>
      <c r="P1656" s="56"/>
      <c r="Q1656" s="51"/>
    </row>
    <row r="1657" spans="1:17" ht="12.75" customHeight="1">
      <c r="A1657" s="56"/>
      <c r="B1657" s="56"/>
      <c r="C1657" s="56"/>
      <c r="D1657" s="56"/>
      <c r="E1657" s="56"/>
      <c r="F1657" s="11"/>
      <c r="G1657" s="57"/>
      <c r="H1657" s="56"/>
      <c r="I1657" s="56"/>
      <c r="J1657" s="56"/>
      <c r="K1657" s="56"/>
      <c r="L1657" s="56"/>
      <c r="M1657" s="56"/>
      <c r="N1657" s="56"/>
      <c r="O1657" s="56"/>
      <c r="P1657" s="56"/>
      <c r="Q1657" s="51"/>
    </row>
    <row r="1658" spans="1:17" ht="12.75" customHeight="1">
      <c r="A1658" s="56"/>
      <c r="B1658" s="56"/>
      <c r="C1658" s="56"/>
      <c r="D1658" s="56"/>
      <c r="E1658" s="56"/>
      <c r="F1658" s="11"/>
      <c r="G1658" s="57"/>
      <c r="H1658" s="56"/>
      <c r="I1658" s="56"/>
      <c r="J1658" s="56"/>
      <c r="K1658" s="56"/>
      <c r="L1658" s="56"/>
      <c r="M1658" s="56"/>
      <c r="N1658" s="56"/>
      <c r="O1658" s="56"/>
      <c r="P1658" s="56"/>
      <c r="Q1658" s="51"/>
    </row>
    <row r="1659" spans="1:17" ht="12.75" customHeight="1">
      <c r="A1659" s="56"/>
      <c r="B1659" s="56"/>
      <c r="C1659" s="56"/>
      <c r="D1659" s="56"/>
      <c r="E1659" s="56"/>
      <c r="F1659" s="11"/>
      <c r="G1659" s="57"/>
      <c r="H1659" s="56"/>
      <c r="I1659" s="56"/>
      <c r="J1659" s="56"/>
      <c r="K1659" s="56"/>
      <c r="L1659" s="56"/>
      <c r="M1659" s="56"/>
      <c r="N1659" s="56"/>
      <c r="O1659" s="56"/>
      <c r="P1659" s="56"/>
      <c r="Q1659" s="51"/>
    </row>
    <row r="1660" spans="1:17" ht="12.75" customHeight="1">
      <c r="A1660" s="56"/>
      <c r="B1660" s="56"/>
      <c r="C1660" s="56"/>
      <c r="D1660" s="56"/>
      <c r="E1660" s="56"/>
      <c r="F1660" s="11"/>
      <c r="G1660" s="57"/>
      <c r="H1660" s="56"/>
      <c r="I1660" s="56"/>
      <c r="J1660" s="56"/>
      <c r="K1660" s="56"/>
      <c r="L1660" s="56"/>
      <c r="M1660" s="56"/>
      <c r="N1660" s="56"/>
      <c r="O1660" s="56"/>
      <c r="P1660" s="56"/>
      <c r="Q1660" s="51"/>
    </row>
    <row r="1661" spans="1:17" ht="12.75" customHeight="1">
      <c r="A1661" s="56"/>
      <c r="B1661" s="56"/>
      <c r="C1661" s="56"/>
      <c r="D1661" s="56"/>
      <c r="E1661" s="56"/>
      <c r="F1661" s="11"/>
      <c r="G1661" s="57"/>
      <c r="H1661" s="56"/>
      <c r="I1661" s="56"/>
      <c r="J1661" s="56"/>
      <c r="K1661" s="56"/>
      <c r="L1661" s="56"/>
      <c r="M1661" s="56"/>
      <c r="N1661" s="56"/>
      <c r="O1661" s="56"/>
      <c r="P1661" s="56"/>
      <c r="Q1661" s="51"/>
    </row>
    <row r="1662" spans="1:17" ht="12.75" customHeight="1">
      <c r="A1662" s="56"/>
      <c r="B1662" s="56"/>
      <c r="C1662" s="56"/>
      <c r="D1662" s="56"/>
      <c r="E1662" s="56"/>
      <c r="F1662" s="11"/>
      <c r="G1662" s="57"/>
      <c r="H1662" s="56"/>
      <c r="I1662" s="56"/>
      <c r="J1662" s="56"/>
      <c r="K1662" s="56"/>
      <c r="L1662" s="56"/>
      <c r="M1662" s="56"/>
      <c r="N1662" s="56"/>
      <c r="O1662" s="56"/>
      <c r="P1662" s="56"/>
      <c r="Q1662" s="51"/>
    </row>
    <row r="1663" spans="1:17" ht="12.75" customHeight="1">
      <c r="A1663" s="56"/>
      <c r="B1663" s="56"/>
      <c r="C1663" s="56"/>
      <c r="D1663" s="56"/>
      <c r="E1663" s="56"/>
      <c r="F1663" s="11"/>
      <c r="G1663" s="57"/>
      <c r="H1663" s="56"/>
      <c r="I1663" s="56"/>
      <c r="J1663" s="56"/>
      <c r="K1663" s="56"/>
      <c r="L1663" s="56"/>
      <c r="M1663" s="56"/>
      <c r="N1663" s="56"/>
      <c r="O1663" s="56"/>
      <c r="P1663" s="56"/>
      <c r="Q1663" s="51"/>
    </row>
    <row r="1664" spans="1:17" ht="12.75" customHeight="1">
      <c r="A1664" s="56"/>
      <c r="B1664" s="56"/>
      <c r="C1664" s="56"/>
      <c r="D1664" s="56"/>
      <c r="E1664" s="56"/>
      <c r="F1664" s="11"/>
      <c r="G1664" s="57"/>
      <c r="H1664" s="56"/>
      <c r="I1664" s="56"/>
      <c r="J1664" s="56"/>
      <c r="K1664" s="56"/>
      <c r="L1664" s="56"/>
      <c r="M1664" s="56"/>
      <c r="N1664" s="56"/>
      <c r="O1664" s="56"/>
      <c r="P1664" s="56"/>
      <c r="Q1664" s="51"/>
    </row>
    <row r="1665" spans="1:17" ht="12.75" customHeight="1">
      <c r="A1665" s="56"/>
      <c r="B1665" s="56"/>
      <c r="C1665" s="56"/>
      <c r="D1665" s="56"/>
      <c r="E1665" s="56"/>
      <c r="F1665" s="11"/>
      <c r="G1665" s="57"/>
      <c r="H1665" s="56"/>
      <c r="I1665" s="56"/>
      <c r="J1665" s="56"/>
      <c r="K1665" s="56"/>
      <c r="L1665" s="56"/>
      <c r="M1665" s="56"/>
      <c r="N1665" s="56"/>
      <c r="O1665" s="56"/>
      <c r="P1665" s="56"/>
      <c r="Q1665" s="51"/>
    </row>
    <row r="1666" spans="1:17" ht="12.75" customHeight="1">
      <c r="A1666" s="56"/>
      <c r="B1666" s="56"/>
      <c r="C1666" s="56"/>
      <c r="D1666" s="56"/>
      <c r="E1666" s="56"/>
      <c r="F1666" s="11"/>
      <c r="G1666" s="57"/>
      <c r="H1666" s="56"/>
      <c r="I1666" s="56"/>
      <c r="J1666" s="56"/>
      <c r="K1666" s="56"/>
      <c r="L1666" s="56"/>
      <c r="M1666" s="56"/>
      <c r="N1666" s="56"/>
      <c r="O1666" s="56"/>
      <c r="P1666" s="56"/>
      <c r="Q1666" s="51"/>
    </row>
    <row r="1667" spans="1:17" ht="12.75" customHeight="1">
      <c r="A1667" s="56"/>
      <c r="B1667" s="56"/>
      <c r="C1667" s="56"/>
      <c r="D1667" s="56"/>
      <c r="E1667" s="56"/>
      <c r="F1667" s="11"/>
      <c r="G1667" s="57"/>
      <c r="H1667" s="56"/>
      <c r="I1667" s="56"/>
      <c r="J1667" s="56"/>
      <c r="K1667" s="56"/>
      <c r="L1667" s="56"/>
      <c r="M1667" s="56"/>
      <c r="N1667" s="56"/>
      <c r="O1667" s="56"/>
      <c r="P1667" s="56"/>
      <c r="Q1667" s="51"/>
    </row>
    <row r="1668" spans="1:17" ht="12.75" customHeight="1">
      <c r="A1668" s="56"/>
      <c r="B1668" s="56"/>
      <c r="C1668" s="56"/>
      <c r="D1668" s="56"/>
      <c r="E1668" s="56"/>
      <c r="F1668" s="11"/>
      <c r="G1668" s="57"/>
      <c r="H1668" s="56"/>
      <c r="I1668" s="56"/>
      <c r="J1668" s="56"/>
      <c r="K1668" s="56"/>
      <c r="L1668" s="56"/>
      <c r="M1668" s="56"/>
      <c r="N1668" s="56"/>
      <c r="O1668" s="56"/>
      <c r="P1668" s="56"/>
      <c r="Q1668" s="51"/>
    </row>
    <row r="1669" spans="1:17" ht="12.75" customHeight="1">
      <c r="A1669" s="56"/>
      <c r="B1669" s="56"/>
      <c r="C1669" s="56"/>
      <c r="D1669" s="56"/>
      <c r="E1669" s="56"/>
      <c r="F1669" s="11"/>
      <c r="G1669" s="57"/>
      <c r="H1669" s="56"/>
      <c r="I1669" s="56"/>
      <c r="J1669" s="56"/>
      <c r="K1669" s="56"/>
      <c r="L1669" s="56"/>
      <c r="M1669" s="56"/>
      <c r="N1669" s="56"/>
      <c r="O1669" s="56"/>
      <c r="P1669" s="56"/>
      <c r="Q1669" s="51"/>
    </row>
    <row r="1670" spans="1:17" ht="12.75" customHeight="1">
      <c r="A1670" s="56"/>
      <c r="B1670" s="56"/>
      <c r="C1670" s="56"/>
      <c r="D1670" s="56"/>
      <c r="E1670" s="56"/>
      <c r="F1670" s="11"/>
      <c r="G1670" s="57"/>
      <c r="H1670" s="56"/>
      <c r="I1670" s="56"/>
      <c r="J1670" s="56"/>
      <c r="K1670" s="56"/>
      <c r="L1670" s="56"/>
      <c r="M1670" s="56"/>
      <c r="N1670" s="56"/>
      <c r="O1670" s="56"/>
      <c r="P1670" s="56"/>
      <c r="Q1670" s="51"/>
    </row>
    <row r="1671" spans="1:17" ht="12.75" customHeight="1">
      <c r="A1671" s="56"/>
      <c r="B1671" s="56"/>
      <c r="C1671" s="56"/>
      <c r="D1671" s="56"/>
      <c r="E1671" s="56"/>
      <c r="F1671" s="11"/>
      <c r="G1671" s="57"/>
      <c r="H1671" s="56"/>
      <c r="I1671" s="56"/>
      <c r="J1671" s="56"/>
      <c r="K1671" s="56"/>
      <c r="L1671" s="56"/>
      <c r="M1671" s="56"/>
      <c r="N1671" s="56"/>
      <c r="O1671" s="56"/>
      <c r="P1671" s="56"/>
      <c r="Q1671" s="51"/>
    </row>
    <row r="1672" spans="1:17" ht="12.75" customHeight="1">
      <c r="A1672" s="56"/>
      <c r="B1672" s="56"/>
      <c r="C1672" s="56"/>
      <c r="D1672" s="56"/>
      <c r="E1672" s="56"/>
      <c r="F1672" s="11"/>
      <c r="G1672" s="57"/>
      <c r="H1672" s="56"/>
      <c r="I1672" s="56"/>
      <c r="J1672" s="56"/>
      <c r="K1672" s="56"/>
      <c r="L1672" s="56"/>
      <c r="M1672" s="56"/>
      <c r="N1672" s="56"/>
      <c r="O1672" s="56"/>
      <c r="P1672" s="56"/>
      <c r="Q1672" s="51"/>
    </row>
    <row r="1673" spans="1:17" ht="12.75" customHeight="1">
      <c r="A1673" s="56"/>
      <c r="B1673" s="56"/>
      <c r="C1673" s="56"/>
      <c r="D1673" s="56"/>
      <c r="E1673" s="56"/>
      <c r="F1673" s="11"/>
      <c r="G1673" s="57"/>
      <c r="H1673" s="56"/>
      <c r="I1673" s="56"/>
      <c r="J1673" s="56"/>
      <c r="K1673" s="56"/>
      <c r="L1673" s="56"/>
      <c r="M1673" s="56"/>
      <c r="N1673" s="56"/>
      <c r="O1673" s="56"/>
      <c r="P1673" s="56"/>
      <c r="Q1673" s="51"/>
    </row>
    <row r="1674" spans="1:17" ht="12.75" customHeight="1">
      <c r="A1674" s="56"/>
      <c r="B1674" s="56"/>
      <c r="C1674" s="56"/>
      <c r="D1674" s="56"/>
      <c r="E1674" s="56"/>
      <c r="F1674" s="11"/>
      <c r="G1674" s="57"/>
      <c r="H1674" s="56"/>
      <c r="I1674" s="56"/>
      <c r="J1674" s="56"/>
      <c r="K1674" s="56"/>
      <c r="L1674" s="56"/>
      <c r="M1674" s="56"/>
      <c r="N1674" s="56"/>
      <c r="O1674" s="56"/>
      <c r="P1674" s="56"/>
      <c r="Q1674" s="51"/>
    </row>
    <row r="1675" spans="1:17" ht="12.75" customHeight="1">
      <c r="A1675" s="56"/>
      <c r="B1675" s="56"/>
      <c r="C1675" s="56"/>
      <c r="D1675" s="56"/>
      <c r="E1675" s="56"/>
      <c r="F1675" s="11"/>
      <c r="G1675" s="57"/>
      <c r="H1675" s="56"/>
      <c r="I1675" s="56"/>
      <c r="J1675" s="56"/>
      <c r="K1675" s="56"/>
      <c r="L1675" s="56"/>
      <c r="M1675" s="56"/>
      <c r="N1675" s="56"/>
      <c r="O1675" s="56"/>
      <c r="P1675" s="56"/>
      <c r="Q1675" s="51"/>
    </row>
    <row r="1676" spans="1:17" ht="12.75" customHeight="1">
      <c r="A1676" s="56"/>
      <c r="B1676" s="56"/>
      <c r="C1676" s="56"/>
      <c r="D1676" s="56"/>
      <c r="E1676" s="56"/>
      <c r="F1676" s="11"/>
      <c r="G1676" s="57"/>
      <c r="H1676" s="56"/>
      <c r="I1676" s="56"/>
      <c r="J1676" s="56"/>
      <c r="K1676" s="56"/>
      <c r="L1676" s="56"/>
      <c r="M1676" s="56"/>
      <c r="N1676" s="56"/>
      <c r="O1676" s="56"/>
      <c r="P1676" s="56"/>
      <c r="Q1676" s="51"/>
    </row>
    <row r="1677" spans="1:17" ht="12.75" customHeight="1">
      <c r="A1677" s="56"/>
      <c r="B1677" s="56"/>
      <c r="C1677" s="56"/>
      <c r="D1677" s="56"/>
      <c r="E1677" s="56"/>
      <c r="F1677" s="11"/>
      <c r="G1677" s="57"/>
      <c r="H1677" s="56"/>
      <c r="I1677" s="56"/>
      <c r="J1677" s="56"/>
      <c r="K1677" s="56"/>
      <c r="L1677" s="56"/>
      <c r="M1677" s="56"/>
      <c r="N1677" s="56"/>
      <c r="O1677" s="56"/>
      <c r="P1677" s="56"/>
      <c r="Q1677" s="51"/>
    </row>
    <row r="1678" spans="1:17" ht="12.75" customHeight="1">
      <c r="A1678" s="56"/>
      <c r="B1678" s="56"/>
      <c r="C1678" s="56"/>
      <c r="D1678" s="56"/>
      <c r="E1678" s="56"/>
      <c r="F1678" s="11"/>
      <c r="G1678" s="57"/>
      <c r="H1678" s="56"/>
      <c r="I1678" s="56"/>
      <c r="J1678" s="56"/>
      <c r="K1678" s="56"/>
      <c r="L1678" s="56"/>
      <c r="M1678" s="56"/>
      <c r="N1678" s="56"/>
      <c r="O1678" s="56"/>
      <c r="P1678" s="56"/>
      <c r="Q1678" s="51"/>
    </row>
    <row r="1679" spans="1:17" ht="12.75" customHeight="1">
      <c r="A1679" s="56"/>
      <c r="B1679" s="56"/>
      <c r="C1679" s="56"/>
      <c r="D1679" s="56"/>
      <c r="E1679" s="56"/>
      <c r="F1679" s="11"/>
      <c r="G1679" s="57"/>
      <c r="H1679" s="56"/>
      <c r="I1679" s="56"/>
      <c r="J1679" s="56"/>
      <c r="K1679" s="56"/>
      <c r="L1679" s="56"/>
      <c r="M1679" s="56"/>
      <c r="N1679" s="56"/>
      <c r="O1679" s="56"/>
      <c r="P1679" s="56"/>
      <c r="Q1679" s="51"/>
    </row>
    <row r="1680" spans="1:17" ht="12.75" customHeight="1">
      <c r="A1680" s="56"/>
      <c r="B1680" s="56"/>
      <c r="C1680" s="56"/>
      <c r="D1680" s="56"/>
      <c r="E1680" s="56"/>
      <c r="F1680" s="11"/>
      <c r="G1680" s="57"/>
      <c r="H1680" s="56"/>
      <c r="I1680" s="56"/>
      <c r="J1680" s="56"/>
      <c r="K1680" s="56"/>
      <c r="L1680" s="56"/>
      <c r="M1680" s="56"/>
      <c r="N1680" s="56"/>
      <c r="O1680" s="56"/>
      <c r="P1680" s="56"/>
      <c r="Q1680" s="51"/>
    </row>
    <row r="1681" spans="1:17" ht="12.75" customHeight="1">
      <c r="A1681" s="56"/>
      <c r="B1681" s="56"/>
      <c r="C1681" s="56"/>
      <c r="D1681" s="56"/>
      <c r="E1681" s="56"/>
      <c r="F1681" s="11"/>
      <c r="G1681" s="57"/>
      <c r="H1681" s="56"/>
      <c r="I1681" s="56"/>
      <c r="J1681" s="56"/>
      <c r="K1681" s="56"/>
      <c r="L1681" s="56"/>
      <c r="M1681" s="56"/>
      <c r="N1681" s="56"/>
      <c r="O1681" s="56"/>
      <c r="P1681" s="56"/>
      <c r="Q1681" s="51"/>
    </row>
    <row r="1682" spans="1:17" ht="12.75" customHeight="1">
      <c r="A1682" s="56"/>
      <c r="B1682" s="56"/>
      <c r="C1682" s="56"/>
      <c r="D1682" s="56"/>
      <c r="E1682" s="56"/>
      <c r="F1682" s="11"/>
      <c r="G1682" s="57"/>
      <c r="H1682" s="56"/>
      <c r="I1682" s="56"/>
      <c r="J1682" s="56"/>
      <c r="K1682" s="56"/>
      <c r="L1682" s="56"/>
      <c r="M1682" s="56"/>
      <c r="N1682" s="56"/>
      <c r="O1682" s="56"/>
      <c r="P1682" s="56"/>
      <c r="Q1682" s="51"/>
    </row>
    <row r="1683" spans="1:17" ht="12.75" customHeight="1">
      <c r="A1683" s="56"/>
      <c r="B1683" s="56"/>
      <c r="C1683" s="56"/>
      <c r="D1683" s="56"/>
      <c r="E1683" s="56"/>
      <c r="F1683" s="11"/>
      <c r="G1683" s="57"/>
      <c r="H1683" s="56"/>
      <c r="I1683" s="56"/>
      <c r="J1683" s="56"/>
      <c r="K1683" s="56"/>
      <c r="L1683" s="56"/>
      <c r="M1683" s="56"/>
      <c r="N1683" s="56"/>
      <c r="O1683" s="56"/>
      <c r="P1683" s="56"/>
      <c r="Q1683" s="51"/>
    </row>
    <row r="1684" spans="1:17" ht="12.75" customHeight="1">
      <c r="A1684" s="56"/>
      <c r="B1684" s="56"/>
      <c r="C1684" s="56"/>
      <c r="D1684" s="56"/>
      <c r="E1684" s="56"/>
      <c r="F1684" s="11"/>
      <c r="G1684" s="57"/>
      <c r="H1684" s="56"/>
      <c r="I1684" s="56"/>
      <c r="J1684" s="56"/>
      <c r="K1684" s="56"/>
      <c r="L1684" s="56"/>
      <c r="M1684" s="56"/>
      <c r="N1684" s="56"/>
      <c r="O1684" s="56"/>
      <c r="P1684" s="56"/>
      <c r="Q1684" s="51"/>
    </row>
    <row r="1685" spans="1:17" ht="12.75" customHeight="1">
      <c r="A1685" s="56"/>
      <c r="B1685" s="56"/>
      <c r="C1685" s="56"/>
      <c r="D1685" s="56"/>
      <c r="E1685" s="56"/>
      <c r="F1685" s="11"/>
      <c r="G1685" s="57"/>
      <c r="H1685" s="56"/>
      <c r="I1685" s="56"/>
      <c r="J1685" s="56"/>
      <c r="K1685" s="56"/>
      <c r="L1685" s="56"/>
      <c r="M1685" s="56"/>
      <c r="N1685" s="56"/>
      <c r="O1685" s="56"/>
      <c r="P1685" s="56"/>
      <c r="Q1685" s="51"/>
    </row>
    <row r="1686" spans="1:17" ht="12.75" customHeight="1">
      <c r="A1686" s="56"/>
      <c r="B1686" s="56"/>
      <c r="C1686" s="56"/>
      <c r="D1686" s="56"/>
      <c r="E1686" s="56"/>
      <c r="F1686" s="11"/>
      <c r="G1686" s="57"/>
      <c r="H1686" s="56"/>
      <c r="I1686" s="56"/>
      <c r="J1686" s="56"/>
      <c r="K1686" s="56"/>
      <c r="L1686" s="56"/>
      <c r="M1686" s="56"/>
      <c r="N1686" s="56"/>
      <c r="O1686" s="56"/>
      <c r="P1686" s="56"/>
      <c r="Q1686" s="51"/>
    </row>
    <row r="1687" spans="1:17" ht="12.75" customHeight="1">
      <c r="A1687" s="56"/>
      <c r="B1687" s="56"/>
      <c r="C1687" s="56"/>
      <c r="D1687" s="56"/>
      <c r="E1687" s="56"/>
      <c r="F1687" s="11"/>
      <c r="G1687" s="57"/>
      <c r="H1687" s="56"/>
      <c r="I1687" s="56"/>
      <c r="J1687" s="56"/>
      <c r="K1687" s="56"/>
      <c r="L1687" s="56"/>
      <c r="M1687" s="56"/>
      <c r="N1687" s="56"/>
      <c r="O1687" s="56"/>
      <c r="P1687" s="56"/>
      <c r="Q1687" s="51"/>
    </row>
    <row r="1688" spans="1:17" ht="12.75" customHeight="1">
      <c r="A1688" s="56"/>
      <c r="B1688" s="56"/>
      <c r="C1688" s="56"/>
      <c r="D1688" s="56"/>
      <c r="E1688" s="56"/>
      <c r="F1688" s="11"/>
      <c r="G1688" s="57"/>
      <c r="H1688" s="56"/>
      <c r="I1688" s="56"/>
      <c r="J1688" s="56"/>
      <c r="K1688" s="56"/>
      <c r="L1688" s="56"/>
      <c r="M1688" s="56"/>
      <c r="N1688" s="56"/>
      <c r="O1688" s="56"/>
      <c r="P1688" s="56"/>
      <c r="Q1688" s="51"/>
    </row>
    <row r="1689" spans="1:17" ht="12.75" customHeight="1">
      <c r="A1689" s="56"/>
      <c r="B1689" s="56"/>
      <c r="C1689" s="56"/>
      <c r="D1689" s="56"/>
      <c r="E1689" s="56"/>
      <c r="F1689" s="11"/>
      <c r="G1689" s="57"/>
      <c r="H1689" s="56"/>
      <c r="I1689" s="56"/>
      <c r="J1689" s="56"/>
      <c r="K1689" s="56"/>
      <c r="L1689" s="56"/>
      <c r="M1689" s="56"/>
      <c r="N1689" s="56"/>
      <c r="O1689" s="56"/>
      <c r="P1689" s="56"/>
      <c r="Q1689" s="51"/>
    </row>
    <row r="1690" spans="1:17" ht="12.75" customHeight="1">
      <c r="A1690" s="56"/>
      <c r="B1690" s="56"/>
      <c r="C1690" s="56"/>
      <c r="D1690" s="56"/>
      <c r="E1690" s="56"/>
      <c r="F1690" s="11"/>
      <c r="G1690" s="57"/>
      <c r="H1690" s="56"/>
      <c r="I1690" s="56"/>
      <c r="J1690" s="56"/>
      <c r="K1690" s="56"/>
      <c r="L1690" s="56"/>
      <c r="M1690" s="56"/>
      <c r="N1690" s="56"/>
      <c r="O1690" s="56"/>
      <c r="P1690" s="56"/>
      <c r="Q1690" s="51"/>
    </row>
    <row r="1691" spans="1:17" ht="12.75" customHeight="1">
      <c r="A1691" s="56"/>
      <c r="B1691" s="56"/>
      <c r="C1691" s="56"/>
      <c r="D1691" s="56"/>
      <c r="E1691" s="56"/>
      <c r="F1691" s="11"/>
      <c r="G1691" s="57"/>
      <c r="H1691" s="56"/>
      <c r="I1691" s="56"/>
      <c r="J1691" s="56"/>
      <c r="K1691" s="56"/>
      <c r="L1691" s="56"/>
      <c r="M1691" s="56"/>
      <c r="N1691" s="56"/>
      <c r="O1691" s="56"/>
      <c r="P1691" s="56"/>
      <c r="Q1691" s="51"/>
    </row>
    <row r="1692" spans="1:17" ht="12.75" customHeight="1">
      <c r="A1692" s="56"/>
      <c r="B1692" s="56"/>
      <c r="C1692" s="56"/>
      <c r="D1692" s="56"/>
      <c r="E1692" s="56"/>
      <c r="F1692" s="11"/>
      <c r="G1692" s="57"/>
      <c r="H1692" s="56"/>
      <c r="I1692" s="56"/>
      <c r="J1692" s="56"/>
      <c r="K1692" s="56"/>
      <c r="L1692" s="56"/>
      <c r="M1692" s="56"/>
      <c r="N1692" s="56"/>
      <c r="O1692" s="56"/>
      <c r="P1692" s="56"/>
      <c r="Q1692" s="51"/>
    </row>
    <row r="1693" spans="1:17" ht="12.75" customHeight="1">
      <c r="A1693" s="56"/>
      <c r="B1693" s="56"/>
      <c r="C1693" s="56"/>
      <c r="D1693" s="56"/>
      <c r="E1693" s="56"/>
      <c r="F1693" s="11"/>
      <c r="G1693" s="57"/>
      <c r="H1693" s="56"/>
      <c r="I1693" s="56"/>
      <c r="J1693" s="56"/>
      <c r="K1693" s="56"/>
      <c r="L1693" s="56"/>
      <c r="M1693" s="56"/>
      <c r="N1693" s="56"/>
      <c r="O1693" s="56"/>
      <c r="P1693" s="56"/>
      <c r="Q1693" s="51"/>
    </row>
    <row r="1694" spans="1:17" ht="12.75" customHeight="1">
      <c r="A1694" s="56"/>
      <c r="B1694" s="56"/>
      <c r="C1694" s="56"/>
      <c r="D1694" s="56"/>
      <c r="E1694" s="56"/>
      <c r="F1694" s="11"/>
      <c r="G1694" s="57"/>
      <c r="H1694" s="56"/>
      <c r="I1694" s="56"/>
      <c r="J1694" s="56"/>
      <c r="K1694" s="56"/>
      <c r="L1694" s="56"/>
      <c r="M1694" s="56"/>
      <c r="N1694" s="56"/>
      <c r="O1694" s="56"/>
      <c r="P1694" s="56"/>
      <c r="Q1694" s="51"/>
    </row>
    <row r="1695" spans="1:17" ht="12.75" customHeight="1">
      <c r="A1695" s="56"/>
      <c r="B1695" s="56"/>
      <c r="C1695" s="56"/>
      <c r="D1695" s="56"/>
      <c r="E1695" s="56"/>
      <c r="F1695" s="11"/>
      <c r="G1695" s="57"/>
      <c r="H1695" s="56"/>
      <c r="I1695" s="56"/>
      <c r="J1695" s="56"/>
      <c r="K1695" s="56"/>
      <c r="L1695" s="56"/>
      <c r="M1695" s="56"/>
      <c r="N1695" s="56"/>
      <c r="O1695" s="56"/>
      <c r="P1695" s="56"/>
      <c r="Q1695" s="51"/>
    </row>
    <row r="1696" spans="1:17" ht="12.75" customHeight="1">
      <c r="A1696" s="56"/>
      <c r="B1696" s="56"/>
      <c r="C1696" s="56"/>
      <c r="D1696" s="56"/>
      <c r="E1696" s="56"/>
      <c r="F1696" s="11"/>
      <c r="G1696" s="57"/>
      <c r="H1696" s="56"/>
      <c r="I1696" s="56"/>
      <c r="J1696" s="56"/>
      <c r="K1696" s="56"/>
      <c r="L1696" s="56"/>
      <c r="M1696" s="56"/>
      <c r="N1696" s="56"/>
      <c r="O1696" s="56"/>
      <c r="P1696" s="56"/>
      <c r="Q1696" s="51"/>
    </row>
    <row r="1697" spans="1:17" ht="12.75" customHeight="1">
      <c r="A1697" s="56"/>
      <c r="B1697" s="56"/>
      <c r="C1697" s="56"/>
      <c r="D1697" s="56"/>
      <c r="E1697" s="56"/>
      <c r="F1697" s="11"/>
      <c r="G1697" s="57"/>
      <c r="H1697" s="56"/>
      <c r="I1697" s="56"/>
      <c r="J1697" s="56"/>
      <c r="K1697" s="56"/>
      <c r="L1697" s="56"/>
      <c r="M1697" s="56"/>
      <c r="N1697" s="56"/>
      <c r="O1697" s="56"/>
      <c r="P1697" s="56"/>
      <c r="Q1697" s="51"/>
    </row>
    <row r="1698" spans="1:17" ht="12.75" customHeight="1">
      <c r="A1698" s="56"/>
      <c r="B1698" s="56"/>
      <c r="C1698" s="56"/>
      <c r="D1698" s="56"/>
      <c r="E1698" s="56"/>
      <c r="F1698" s="11"/>
      <c r="G1698" s="57"/>
      <c r="H1698" s="56"/>
      <c r="I1698" s="56"/>
      <c r="J1698" s="56"/>
      <c r="K1698" s="56"/>
      <c r="L1698" s="56"/>
      <c r="M1698" s="56"/>
      <c r="N1698" s="56"/>
      <c r="O1698" s="56"/>
      <c r="P1698" s="56"/>
      <c r="Q1698" s="51"/>
    </row>
    <row r="1699" spans="1:17" ht="12.75" customHeight="1">
      <c r="A1699" s="56"/>
      <c r="B1699" s="56"/>
      <c r="C1699" s="56"/>
      <c r="D1699" s="56"/>
      <c r="E1699" s="56"/>
      <c r="F1699" s="11"/>
      <c r="G1699" s="57"/>
      <c r="H1699" s="56"/>
      <c r="I1699" s="56"/>
      <c r="J1699" s="56"/>
      <c r="K1699" s="56"/>
      <c r="L1699" s="56"/>
      <c r="M1699" s="56"/>
      <c r="N1699" s="56"/>
      <c r="O1699" s="56"/>
      <c r="P1699" s="56"/>
      <c r="Q1699" s="51"/>
    </row>
    <row r="1700" spans="1:17" ht="12.75" customHeight="1">
      <c r="A1700" s="56"/>
      <c r="B1700" s="56"/>
      <c r="C1700" s="56"/>
      <c r="D1700" s="56"/>
      <c r="E1700" s="56"/>
      <c r="F1700" s="11"/>
      <c r="G1700" s="57"/>
      <c r="H1700" s="56"/>
      <c r="I1700" s="56"/>
      <c r="J1700" s="56"/>
      <c r="K1700" s="56"/>
      <c r="L1700" s="56"/>
      <c r="M1700" s="56"/>
      <c r="N1700" s="56"/>
      <c r="O1700" s="56"/>
      <c r="P1700" s="56"/>
      <c r="Q1700" s="51"/>
    </row>
    <row r="1701" spans="1:17" ht="12.75" customHeight="1">
      <c r="A1701" s="56"/>
      <c r="B1701" s="56"/>
      <c r="C1701" s="56"/>
      <c r="D1701" s="56"/>
      <c r="E1701" s="56"/>
      <c r="F1701" s="11"/>
      <c r="G1701" s="57"/>
      <c r="H1701" s="56"/>
      <c r="I1701" s="56"/>
      <c r="J1701" s="56"/>
      <c r="K1701" s="56"/>
      <c r="L1701" s="56"/>
      <c r="M1701" s="56"/>
      <c r="N1701" s="56"/>
      <c r="O1701" s="56"/>
      <c r="P1701" s="56"/>
      <c r="Q1701" s="51"/>
    </row>
    <row r="1702" spans="1:17" ht="12.75" customHeight="1">
      <c r="A1702" s="56"/>
      <c r="B1702" s="56"/>
      <c r="C1702" s="56"/>
      <c r="D1702" s="56"/>
      <c r="E1702" s="56"/>
      <c r="F1702" s="11"/>
      <c r="G1702" s="57"/>
      <c r="H1702" s="56"/>
      <c r="I1702" s="56"/>
      <c r="J1702" s="56"/>
      <c r="K1702" s="56"/>
      <c r="L1702" s="56"/>
      <c r="M1702" s="56"/>
      <c r="N1702" s="56"/>
      <c r="O1702" s="56"/>
      <c r="P1702" s="56"/>
      <c r="Q1702" s="51"/>
    </row>
    <row r="1703" spans="1:17" ht="12.75" customHeight="1">
      <c r="A1703" s="56"/>
      <c r="B1703" s="56"/>
      <c r="C1703" s="56"/>
      <c r="D1703" s="56"/>
      <c r="E1703" s="56"/>
      <c r="F1703" s="11"/>
      <c r="G1703" s="57"/>
      <c r="H1703" s="56"/>
      <c r="I1703" s="56"/>
      <c r="J1703" s="56"/>
      <c r="K1703" s="56"/>
      <c r="L1703" s="56"/>
      <c r="M1703" s="56"/>
      <c r="N1703" s="56"/>
      <c r="O1703" s="56"/>
      <c r="P1703" s="56"/>
      <c r="Q1703" s="51"/>
    </row>
    <row r="1704" spans="1:17" ht="12.75" customHeight="1">
      <c r="A1704" s="56"/>
      <c r="B1704" s="56"/>
      <c r="C1704" s="56"/>
      <c r="D1704" s="56"/>
      <c r="E1704" s="56"/>
      <c r="F1704" s="11"/>
      <c r="G1704" s="57"/>
      <c r="H1704" s="56"/>
      <c r="I1704" s="56"/>
      <c r="J1704" s="56"/>
      <c r="K1704" s="56"/>
      <c r="L1704" s="56"/>
      <c r="M1704" s="56"/>
      <c r="N1704" s="56"/>
      <c r="O1704" s="56"/>
      <c r="P1704" s="56"/>
      <c r="Q1704" s="51"/>
    </row>
    <row r="1705" spans="1:17" ht="12.75" customHeight="1">
      <c r="A1705" s="56"/>
      <c r="B1705" s="56"/>
      <c r="C1705" s="56"/>
      <c r="D1705" s="56"/>
      <c r="E1705" s="56"/>
      <c r="F1705" s="11"/>
      <c r="G1705" s="57"/>
      <c r="H1705" s="56"/>
      <c r="I1705" s="56"/>
      <c r="J1705" s="56"/>
      <c r="K1705" s="56"/>
      <c r="L1705" s="56"/>
      <c r="M1705" s="56"/>
      <c r="N1705" s="56"/>
      <c r="O1705" s="56"/>
      <c r="P1705" s="56"/>
      <c r="Q1705" s="51"/>
    </row>
    <row r="1706" spans="1:17" ht="12.75" customHeight="1">
      <c r="A1706" s="56"/>
      <c r="B1706" s="56"/>
      <c r="C1706" s="56"/>
      <c r="D1706" s="56"/>
      <c r="E1706" s="56"/>
      <c r="F1706" s="11"/>
      <c r="G1706" s="57"/>
      <c r="H1706" s="56"/>
      <c r="I1706" s="56"/>
      <c r="J1706" s="56"/>
      <c r="K1706" s="56"/>
      <c r="L1706" s="56"/>
      <c r="M1706" s="56"/>
      <c r="N1706" s="56"/>
      <c r="O1706" s="56"/>
      <c r="P1706" s="56"/>
      <c r="Q1706" s="51"/>
    </row>
    <row r="1707" spans="1:17" ht="12.75" customHeight="1">
      <c r="A1707" s="56"/>
      <c r="B1707" s="56"/>
      <c r="C1707" s="56"/>
      <c r="D1707" s="56"/>
      <c r="E1707" s="56"/>
      <c r="F1707" s="11"/>
      <c r="G1707" s="57"/>
      <c r="H1707" s="56"/>
      <c r="I1707" s="56"/>
      <c r="J1707" s="56"/>
      <c r="K1707" s="56"/>
      <c r="L1707" s="56"/>
      <c r="M1707" s="56"/>
      <c r="N1707" s="56"/>
      <c r="O1707" s="56"/>
      <c r="P1707" s="56"/>
      <c r="Q1707" s="51"/>
    </row>
    <row r="1708" spans="1:17" ht="12.75" customHeight="1">
      <c r="A1708" s="56"/>
      <c r="B1708" s="56"/>
      <c r="C1708" s="56"/>
      <c r="D1708" s="56"/>
      <c r="E1708" s="56"/>
      <c r="F1708" s="11"/>
      <c r="G1708" s="57"/>
      <c r="H1708" s="56"/>
      <c r="I1708" s="56"/>
      <c r="J1708" s="56"/>
      <c r="K1708" s="56"/>
      <c r="L1708" s="56"/>
      <c r="M1708" s="56"/>
      <c r="N1708" s="56"/>
      <c r="O1708" s="56"/>
      <c r="P1708" s="56"/>
      <c r="Q1708" s="51"/>
    </row>
    <row r="1709" spans="1:17" ht="12.75" customHeight="1">
      <c r="A1709" s="56"/>
      <c r="B1709" s="56"/>
      <c r="C1709" s="56"/>
      <c r="D1709" s="56"/>
      <c r="E1709" s="56"/>
      <c r="F1709" s="11"/>
      <c r="G1709" s="57"/>
      <c r="H1709" s="56"/>
      <c r="I1709" s="56"/>
      <c r="J1709" s="56"/>
      <c r="K1709" s="56"/>
      <c r="L1709" s="56"/>
      <c r="M1709" s="56"/>
      <c r="N1709" s="56"/>
      <c r="O1709" s="56"/>
      <c r="P1709" s="56"/>
      <c r="Q1709" s="51"/>
    </row>
    <row r="1710" spans="1:17" ht="12.75" customHeight="1">
      <c r="A1710" s="56"/>
      <c r="B1710" s="56"/>
      <c r="C1710" s="56"/>
      <c r="D1710" s="56"/>
      <c r="E1710" s="56"/>
      <c r="F1710" s="11"/>
      <c r="G1710" s="57"/>
      <c r="H1710" s="56"/>
      <c r="I1710" s="56"/>
      <c r="J1710" s="56"/>
      <c r="K1710" s="56"/>
      <c r="L1710" s="56"/>
      <c r="M1710" s="56"/>
      <c r="N1710" s="56"/>
      <c r="O1710" s="56"/>
      <c r="P1710" s="56"/>
      <c r="Q1710" s="51"/>
    </row>
    <row r="1711" spans="1:17" ht="12.75" customHeight="1">
      <c r="A1711" s="56"/>
      <c r="B1711" s="56"/>
      <c r="C1711" s="56"/>
      <c r="D1711" s="56"/>
      <c r="E1711" s="56"/>
      <c r="F1711" s="11"/>
      <c r="G1711" s="57"/>
      <c r="H1711" s="56"/>
      <c r="I1711" s="56"/>
      <c r="J1711" s="56"/>
      <c r="K1711" s="56"/>
      <c r="L1711" s="56"/>
      <c r="M1711" s="56"/>
      <c r="N1711" s="56"/>
      <c r="O1711" s="56"/>
      <c r="P1711" s="56"/>
      <c r="Q1711" s="51"/>
    </row>
    <row r="1712" spans="1:17" ht="12.75" customHeight="1">
      <c r="A1712" s="56"/>
      <c r="B1712" s="56"/>
      <c r="C1712" s="56"/>
      <c r="D1712" s="56"/>
      <c r="E1712" s="56"/>
      <c r="F1712" s="11"/>
      <c r="G1712" s="57"/>
      <c r="H1712" s="56"/>
      <c r="I1712" s="56"/>
      <c r="J1712" s="56"/>
      <c r="K1712" s="56"/>
      <c r="L1712" s="56"/>
      <c r="M1712" s="56"/>
      <c r="N1712" s="56"/>
      <c r="O1712" s="56"/>
      <c r="P1712" s="56"/>
      <c r="Q1712" s="51"/>
    </row>
    <row r="1713" spans="1:17" ht="12.75" customHeight="1">
      <c r="A1713" s="56"/>
      <c r="B1713" s="56"/>
      <c r="C1713" s="56"/>
      <c r="D1713" s="56"/>
      <c r="E1713" s="56"/>
      <c r="F1713" s="11"/>
      <c r="G1713" s="57"/>
      <c r="H1713" s="56"/>
      <c r="I1713" s="56"/>
      <c r="J1713" s="56"/>
      <c r="K1713" s="56"/>
      <c r="L1713" s="56"/>
      <c r="M1713" s="56"/>
      <c r="N1713" s="56"/>
      <c r="O1713" s="56"/>
      <c r="P1713" s="56"/>
      <c r="Q1713" s="51"/>
    </row>
    <row r="1714" spans="1:17" ht="12.75" customHeight="1">
      <c r="A1714" s="56"/>
      <c r="B1714" s="56"/>
      <c r="C1714" s="56"/>
      <c r="D1714" s="56"/>
      <c r="E1714" s="56"/>
      <c r="F1714" s="11"/>
      <c r="G1714" s="57"/>
      <c r="H1714" s="56"/>
      <c r="I1714" s="56"/>
      <c r="J1714" s="56"/>
      <c r="K1714" s="56"/>
      <c r="L1714" s="56"/>
      <c r="M1714" s="56"/>
      <c r="N1714" s="56"/>
      <c r="O1714" s="56"/>
      <c r="P1714" s="56"/>
      <c r="Q1714" s="51"/>
    </row>
    <row r="1715" spans="1:17" ht="12.75" customHeight="1">
      <c r="A1715" s="56"/>
      <c r="B1715" s="56"/>
      <c r="C1715" s="56"/>
      <c r="D1715" s="56"/>
      <c r="E1715" s="56"/>
      <c r="F1715" s="11"/>
      <c r="G1715" s="57"/>
      <c r="H1715" s="56"/>
      <c r="I1715" s="56"/>
      <c r="J1715" s="56"/>
      <c r="K1715" s="56"/>
      <c r="L1715" s="56"/>
      <c r="M1715" s="56"/>
      <c r="N1715" s="56"/>
      <c r="O1715" s="56"/>
      <c r="P1715" s="56"/>
      <c r="Q1715" s="51"/>
    </row>
    <row r="1716" spans="1:17" ht="12.75" customHeight="1">
      <c r="A1716" s="56"/>
      <c r="B1716" s="56"/>
      <c r="C1716" s="56"/>
      <c r="D1716" s="56"/>
      <c r="E1716" s="56"/>
      <c r="F1716" s="11"/>
      <c r="G1716" s="57"/>
      <c r="H1716" s="56"/>
      <c r="I1716" s="56"/>
      <c r="J1716" s="56"/>
      <c r="K1716" s="56"/>
      <c r="L1716" s="56"/>
      <c r="M1716" s="56"/>
      <c r="N1716" s="56"/>
      <c r="O1716" s="56"/>
      <c r="P1716" s="56"/>
      <c r="Q1716" s="51"/>
    </row>
    <row r="1717" spans="1:17" ht="12.75" customHeight="1">
      <c r="A1717" s="56"/>
      <c r="B1717" s="56"/>
      <c r="C1717" s="56"/>
      <c r="D1717" s="56"/>
      <c r="E1717" s="56"/>
      <c r="F1717" s="11"/>
      <c r="G1717" s="57"/>
      <c r="H1717" s="56"/>
      <c r="I1717" s="56"/>
      <c r="J1717" s="56"/>
      <c r="K1717" s="56"/>
      <c r="L1717" s="56"/>
      <c r="M1717" s="56"/>
      <c r="N1717" s="56"/>
      <c r="O1717" s="56"/>
      <c r="P1717" s="56"/>
      <c r="Q1717" s="51"/>
    </row>
    <row r="1718" spans="1:17" ht="12.75" customHeight="1">
      <c r="A1718" s="56"/>
      <c r="B1718" s="56"/>
      <c r="C1718" s="56"/>
      <c r="D1718" s="56"/>
      <c r="E1718" s="56"/>
      <c r="F1718" s="11"/>
      <c r="G1718" s="57"/>
      <c r="H1718" s="56"/>
      <c r="I1718" s="56"/>
      <c r="J1718" s="56"/>
      <c r="K1718" s="56"/>
      <c r="L1718" s="56"/>
      <c r="M1718" s="56"/>
      <c r="N1718" s="56"/>
      <c r="O1718" s="56"/>
      <c r="P1718" s="56"/>
      <c r="Q1718" s="51"/>
    </row>
    <row r="1719" spans="1:17" ht="12.75" customHeight="1">
      <c r="A1719" s="56"/>
      <c r="B1719" s="56"/>
      <c r="C1719" s="56"/>
      <c r="D1719" s="56"/>
      <c r="E1719" s="56"/>
      <c r="F1719" s="11"/>
      <c r="G1719" s="57"/>
      <c r="H1719" s="56"/>
      <c r="I1719" s="56"/>
      <c r="J1719" s="56"/>
      <c r="K1719" s="56"/>
      <c r="L1719" s="56"/>
      <c r="M1719" s="56"/>
      <c r="N1719" s="56"/>
      <c r="O1719" s="56"/>
      <c r="P1719" s="56"/>
      <c r="Q1719" s="51"/>
    </row>
    <row r="1720" spans="1:17" ht="12.75" customHeight="1">
      <c r="A1720" s="56"/>
      <c r="B1720" s="56"/>
      <c r="C1720" s="56"/>
      <c r="D1720" s="56"/>
      <c r="E1720" s="56"/>
      <c r="F1720" s="11"/>
      <c r="G1720" s="57"/>
      <c r="H1720" s="56"/>
      <c r="I1720" s="56"/>
      <c r="J1720" s="56"/>
      <c r="K1720" s="56"/>
      <c r="L1720" s="56"/>
      <c r="M1720" s="56"/>
      <c r="N1720" s="56"/>
      <c r="O1720" s="56"/>
      <c r="P1720" s="56"/>
      <c r="Q1720" s="51"/>
    </row>
    <row r="1721" spans="1:17" ht="12.75" customHeight="1">
      <c r="A1721" s="56"/>
      <c r="B1721" s="56"/>
      <c r="C1721" s="56"/>
      <c r="D1721" s="56"/>
      <c r="E1721" s="56"/>
      <c r="F1721" s="11"/>
      <c r="G1721" s="57"/>
      <c r="H1721" s="56"/>
      <c r="I1721" s="56"/>
      <c r="J1721" s="56"/>
      <c r="K1721" s="56"/>
      <c r="L1721" s="56"/>
      <c r="M1721" s="56"/>
      <c r="N1721" s="56"/>
      <c r="O1721" s="56"/>
      <c r="P1721" s="56"/>
      <c r="Q1721" s="51"/>
    </row>
    <row r="1722" spans="1:17" ht="12.75" customHeight="1">
      <c r="A1722" s="56"/>
      <c r="B1722" s="56"/>
      <c r="C1722" s="56"/>
      <c r="D1722" s="56"/>
      <c r="E1722" s="56"/>
      <c r="F1722" s="11"/>
      <c r="G1722" s="57"/>
      <c r="H1722" s="56"/>
      <c r="I1722" s="56"/>
      <c r="J1722" s="56"/>
      <c r="K1722" s="56"/>
      <c r="L1722" s="56"/>
      <c r="M1722" s="56"/>
      <c r="N1722" s="56"/>
      <c r="O1722" s="56"/>
      <c r="P1722" s="56"/>
      <c r="Q1722" s="51"/>
    </row>
    <row r="1723" spans="1:17" ht="12.75" customHeight="1">
      <c r="A1723" s="56"/>
      <c r="B1723" s="56"/>
      <c r="C1723" s="56"/>
      <c r="D1723" s="56"/>
      <c r="E1723" s="56"/>
      <c r="F1723" s="11"/>
      <c r="G1723" s="57"/>
      <c r="H1723" s="56"/>
      <c r="I1723" s="56"/>
      <c r="J1723" s="56"/>
      <c r="K1723" s="56"/>
      <c r="L1723" s="56"/>
      <c r="M1723" s="56"/>
      <c r="N1723" s="56"/>
      <c r="O1723" s="56"/>
      <c r="P1723" s="56"/>
      <c r="Q1723" s="51"/>
    </row>
    <row r="1724" spans="1:17" ht="12.75" customHeight="1">
      <c r="A1724" s="56"/>
      <c r="B1724" s="56"/>
      <c r="C1724" s="56"/>
      <c r="D1724" s="56"/>
      <c r="E1724" s="56"/>
      <c r="F1724" s="11"/>
      <c r="G1724" s="57"/>
      <c r="H1724" s="56"/>
      <c r="I1724" s="56"/>
      <c r="J1724" s="56"/>
      <c r="K1724" s="56"/>
      <c r="L1724" s="56"/>
      <c r="M1724" s="56"/>
      <c r="N1724" s="56"/>
      <c r="O1724" s="56"/>
      <c r="P1724" s="56"/>
      <c r="Q1724" s="51"/>
    </row>
    <row r="1725" spans="1:17" ht="12.75" customHeight="1">
      <c r="A1725" s="56"/>
      <c r="B1725" s="56"/>
      <c r="C1725" s="56"/>
      <c r="D1725" s="56"/>
      <c r="E1725" s="56"/>
      <c r="F1725" s="11"/>
      <c r="G1725" s="57"/>
      <c r="H1725" s="56"/>
      <c r="I1725" s="56"/>
      <c r="J1725" s="56"/>
      <c r="K1725" s="56"/>
      <c r="L1725" s="56"/>
      <c r="M1725" s="56"/>
      <c r="N1725" s="56"/>
      <c r="O1725" s="56"/>
      <c r="P1725" s="56"/>
      <c r="Q1725" s="51"/>
    </row>
    <row r="1726" spans="1:17" ht="12.75" customHeight="1">
      <c r="A1726" s="56"/>
      <c r="B1726" s="56"/>
      <c r="C1726" s="56"/>
      <c r="D1726" s="56"/>
      <c r="E1726" s="56"/>
      <c r="F1726" s="11"/>
      <c r="G1726" s="57"/>
      <c r="H1726" s="56"/>
      <c r="I1726" s="56"/>
      <c r="J1726" s="56"/>
      <c r="K1726" s="56"/>
      <c r="L1726" s="56"/>
      <c r="M1726" s="56"/>
      <c r="N1726" s="56"/>
      <c r="O1726" s="56"/>
      <c r="P1726" s="56"/>
      <c r="Q1726" s="51"/>
    </row>
    <row r="1727" spans="1:17" ht="12.75" customHeight="1">
      <c r="A1727" s="56"/>
      <c r="B1727" s="56"/>
      <c r="C1727" s="56"/>
      <c r="D1727" s="56"/>
      <c r="E1727" s="56"/>
      <c r="F1727" s="11"/>
      <c r="G1727" s="57"/>
      <c r="H1727" s="56"/>
      <c r="I1727" s="56"/>
      <c r="J1727" s="56"/>
      <c r="K1727" s="56"/>
      <c r="L1727" s="56"/>
      <c r="M1727" s="56"/>
      <c r="N1727" s="56"/>
      <c r="O1727" s="56"/>
      <c r="P1727" s="56"/>
      <c r="Q1727" s="51"/>
    </row>
    <row r="1728" spans="1:17" ht="12.75" customHeight="1">
      <c r="A1728" s="56"/>
      <c r="B1728" s="56"/>
      <c r="C1728" s="56"/>
      <c r="D1728" s="56"/>
      <c r="E1728" s="56"/>
      <c r="F1728" s="11"/>
      <c r="G1728" s="57"/>
      <c r="H1728" s="56"/>
      <c r="I1728" s="56"/>
      <c r="J1728" s="56"/>
      <c r="K1728" s="56"/>
      <c r="L1728" s="56"/>
      <c r="M1728" s="56"/>
      <c r="N1728" s="56"/>
      <c r="O1728" s="56"/>
      <c r="P1728" s="56"/>
      <c r="Q1728" s="51"/>
    </row>
    <row r="1729" spans="1:17" ht="12.75" customHeight="1">
      <c r="A1729" s="56"/>
      <c r="B1729" s="56"/>
      <c r="C1729" s="56"/>
      <c r="D1729" s="56"/>
      <c r="E1729" s="56"/>
      <c r="F1729" s="11"/>
      <c r="G1729" s="57"/>
      <c r="H1729" s="56"/>
      <c r="I1729" s="56"/>
      <c r="J1729" s="56"/>
      <c r="K1729" s="56"/>
      <c r="L1729" s="56"/>
      <c r="M1729" s="56"/>
      <c r="N1729" s="56"/>
      <c r="O1729" s="56"/>
      <c r="P1729" s="56"/>
      <c r="Q1729" s="51"/>
    </row>
    <row r="1730" spans="1:17" ht="12.75" customHeight="1">
      <c r="A1730" s="56"/>
      <c r="B1730" s="56"/>
      <c r="C1730" s="56"/>
      <c r="D1730" s="56"/>
      <c r="E1730" s="56"/>
      <c r="F1730" s="11"/>
      <c r="G1730" s="57"/>
      <c r="H1730" s="56"/>
      <c r="I1730" s="56"/>
      <c r="J1730" s="56"/>
      <c r="K1730" s="56"/>
      <c r="L1730" s="56"/>
      <c r="M1730" s="56"/>
      <c r="N1730" s="56"/>
      <c r="O1730" s="56"/>
      <c r="P1730" s="56"/>
      <c r="Q1730" s="51"/>
    </row>
    <row r="1731" spans="1:17" ht="12.75" customHeight="1">
      <c r="A1731" s="56"/>
      <c r="B1731" s="56"/>
      <c r="C1731" s="56"/>
      <c r="D1731" s="56"/>
      <c r="E1731" s="56"/>
      <c r="F1731" s="11"/>
      <c r="G1731" s="57"/>
      <c r="H1731" s="56"/>
      <c r="I1731" s="56"/>
      <c r="J1731" s="56"/>
      <c r="K1731" s="56"/>
      <c r="L1731" s="56"/>
      <c r="M1731" s="56"/>
      <c r="N1731" s="56"/>
      <c r="O1731" s="56"/>
      <c r="P1731" s="56"/>
      <c r="Q1731" s="51"/>
    </row>
    <row r="1732" spans="1:17" ht="12.75" customHeight="1">
      <c r="A1732" s="56"/>
      <c r="B1732" s="56"/>
      <c r="C1732" s="56"/>
      <c r="D1732" s="56"/>
      <c r="E1732" s="56"/>
      <c r="F1732" s="11"/>
      <c r="G1732" s="57"/>
      <c r="H1732" s="56"/>
      <c r="I1732" s="56"/>
      <c r="J1732" s="56"/>
      <c r="K1732" s="56"/>
      <c r="L1732" s="56"/>
      <c r="M1732" s="56"/>
      <c r="N1732" s="56"/>
      <c r="O1732" s="56"/>
      <c r="P1732" s="56"/>
      <c r="Q1732" s="51"/>
    </row>
    <row r="1733" spans="1:17" ht="12.75" customHeight="1">
      <c r="A1733" s="56"/>
      <c r="B1733" s="56"/>
      <c r="C1733" s="56"/>
      <c r="D1733" s="56"/>
      <c r="E1733" s="56"/>
      <c r="F1733" s="11"/>
      <c r="G1733" s="57"/>
      <c r="H1733" s="56"/>
      <c r="I1733" s="56"/>
      <c r="J1733" s="56"/>
      <c r="K1733" s="56"/>
      <c r="L1733" s="56"/>
      <c r="M1733" s="56"/>
      <c r="N1733" s="56"/>
      <c r="O1733" s="56"/>
      <c r="P1733" s="56"/>
      <c r="Q1733" s="51"/>
    </row>
    <row r="1734" spans="1:17" ht="12.75" customHeight="1">
      <c r="A1734" s="56"/>
      <c r="B1734" s="56"/>
      <c r="C1734" s="56"/>
      <c r="D1734" s="56"/>
      <c r="E1734" s="56"/>
      <c r="F1734" s="11"/>
      <c r="G1734" s="57"/>
      <c r="H1734" s="56"/>
      <c r="I1734" s="56"/>
      <c r="J1734" s="56"/>
      <c r="K1734" s="56"/>
      <c r="L1734" s="56"/>
      <c r="M1734" s="56"/>
      <c r="N1734" s="56"/>
      <c r="O1734" s="56"/>
      <c r="P1734" s="56"/>
      <c r="Q1734" s="51"/>
    </row>
    <row r="1735" spans="1:17" ht="12.75" customHeight="1">
      <c r="A1735" s="56"/>
      <c r="B1735" s="56"/>
      <c r="C1735" s="56"/>
      <c r="D1735" s="56"/>
      <c r="E1735" s="56"/>
      <c r="F1735" s="11"/>
      <c r="G1735" s="57"/>
      <c r="H1735" s="56"/>
      <c r="I1735" s="56"/>
      <c r="J1735" s="56"/>
      <c r="K1735" s="56"/>
      <c r="L1735" s="56"/>
      <c r="M1735" s="56"/>
      <c r="N1735" s="56"/>
      <c r="O1735" s="56"/>
      <c r="P1735" s="56"/>
      <c r="Q1735" s="51"/>
    </row>
    <row r="1736" spans="1:17" ht="12.75" customHeight="1">
      <c r="A1736" s="56"/>
      <c r="B1736" s="56"/>
      <c r="C1736" s="56"/>
      <c r="D1736" s="56"/>
      <c r="E1736" s="56"/>
      <c r="F1736" s="11"/>
      <c r="G1736" s="57"/>
      <c r="H1736" s="56"/>
      <c r="I1736" s="56"/>
      <c r="J1736" s="56"/>
      <c r="K1736" s="56"/>
      <c r="L1736" s="56"/>
      <c r="M1736" s="56"/>
      <c r="N1736" s="56"/>
      <c r="O1736" s="56"/>
      <c r="P1736" s="56"/>
      <c r="Q1736" s="51"/>
    </row>
    <row r="1737" spans="1:17" ht="12.75" customHeight="1">
      <c r="A1737" s="56"/>
      <c r="B1737" s="56"/>
      <c r="C1737" s="56"/>
      <c r="D1737" s="56"/>
      <c r="E1737" s="56"/>
      <c r="F1737" s="11"/>
      <c r="G1737" s="57"/>
      <c r="H1737" s="56"/>
      <c r="I1737" s="56"/>
      <c r="J1737" s="56"/>
      <c r="K1737" s="56"/>
      <c r="L1737" s="56"/>
      <c r="M1737" s="56"/>
      <c r="N1737" s="56"/>
      <c r="O1737" s="56"/>
      <c r="P1737" s="56"/>
      <c r="Q1737" s="51"/>
    </row>
    <row r="1738" spans="1:17" ht="12.75" customHeight="1">
      <c r="A1738" s="56"/>
      <c r="B1738" s="56"/>
      <c r="C1738" s="56"/>
      <c r="D1738" s="56"/>
      <c r="E1738" s="56"/>
      <c r="F1738" s="11"/>
      <c r="G1738" s="57"/>
      <c r="H1738" s="56"/>
      <c r="I1738" s="56"/>
      <c r="J1738" s="56"/>
      <c r="K1738" s="56"/>
      <c r="L1738" s="56"/>
      <c r="M1738" s="56"/>
      <c r="N1738" s="56"/>
      <c r="O1738" s="56"/>
      <c r="P1738" s="56"/>
      <c r="Q1738" s="51"/>
    </row>
    <row r="1739" spans="1:17" ht="12.75" customHeight="1">
      <c r="A1739" s="56"/>
      <c r="B1739" s="56"/>
      <c r="C1739" s="56"/>
      <c r="D1739" s="56"/>
      <c r="E1739" s="56"/>
      <c r="F1739" s="11"/>
      <c r="G1739" s="57"/>
      <c r="H1739" s="56"/>
      <c r="I1739" s="56"/>
      <c r="J1739" s="56"/>
      <c r="K1739" s="56"/>
      <c r="L1739" s="56"/>
      <c r="M1739" s="56"/>
      <c r="N1739" s="56"/>
      <c r="O1739" s="56"/>
      <c r="P1739" s="56"/>
      <c r="Q1739" s="51"/>
    </row>
    <row r="1740" spans="1:17" ht="12.75" customHeight="1">
      <c r="A1740" s="56"/>
      <c r="B1740" s="56"/>
      <c r="C1740" s="56"/>
      <c r="D1740" s="56"/>
      <c r="E1740" s="56"/>
      <c r="F1740" s="11"/>
      <c r="G1740" s="57"/>
      <c r="H1740" s="56"/>
      <c r="I1740" s="56"/>
      <c r="J1740" s="56"/>
      <c r="K1740" s="56"/>
      <c r="L1740" s="56"/>
      <c r="M1740" s="56"/>
      <c r="N1740" s="56"/>
      <c r="O1740" s="56"/>
      <c r="P1740" s="56"/>
      <c r="Q1740" s="51"/>
    </row>
    <row r="1741" spans="1:17" ht="12.75" customHeight="1">
      <c r="A1741" s="56"/>
      <c r="B1741" s="56"/>
      <c r="C1741" s="56"/>
      <c r="D1741" s="56"/>
      <c r="E1741" s="56"/>
      <c r="F1741" s="11"/>
      <c r="G1741" s="57"/>
      <c r="H1741" s="56"/>
      <c r="I1741" s="56"/>
      <c r="J1741" s="56"/>
      <c r="K1741" s="56"/>
      <c r="L1741" s="56"/>
      <c r="M1741" s="56"/>
      <c r="N1741" s="56"/>
      <c r="O1741" s="56"/>
      <c r="P1741" s="56"/>
      <c r="Q1741" s="51"/>
    </row>
    <row r="1742" spans="1:17" ht="12.75" customHeight="1">
      <c r="A1742" s="56"/>
      <c r="B1742" s="56"/>
      <c r="C1742" s="56"/>
      <c r="D1742" s="56"/>
      <c r="E1742" s="56"/>
      <c r="F1742" s="11"/>
      <c r="G1742" s="57"/>
      <c r="H1742" s="56"/>
      <c r="I1742" s="56"/>
      <c r="J1742" s="56"/>
      <c r="K1742" s="56"/>
      <c r="L1742" s="56"/>
      <c r="M1742" s="56"/>
      <c r="N1742" s="56"/>
      <c r="O1742" s="56"/>
      <c r="P1742" s="56"/>
      <c r="Q1742" s="51"/>
    </row>
    <row r="1743" spans="1:17" ht="12.75" customHeight="1">
      <c r="A1743" s="56"/>
      <c r="B1743" s="56"/>
      <c r="C1743" s="56"/>
      <c r="D1743" s="56"/>
      <c r="E1743" s="56"/>
      <c r="F1743" s="11"/>
      <c r="G1743" s="57"/>
      <c r="H1743" s="56"/>
      <c r="I1743" s="56"/>
      <c r="J1743" s="56"/>
      <c r="K1743" s="56"/>
      <c r="L1743" s="56"/>
      <c r="M1743" s="56"/>
      <c r="N1743" s="56"/>
      <c r="O1743" s="56"/>
      <c r="P1743" s="56"/>
      <c r="Q1743" s="51"/>
    </row>
    <row r="1744" spans="1:17" ht="12.75" customHeight="1">
      <c r="A1744" s="56"/>
      <c r="B1744" s="56"/>
      <c r="C1744" s="56"/>
      <c r="D1744" s="56"/>
      <c r="E1744" s="56"/>
      <c r="F1744" s="11"/>
      <c r="G1744" s="57"/>
      <c r="H1744" s="56"/>
      <c r="I1744" s="56"/>
      <c r="J1744" s="56"/>
      <c r="K1744" s="56"/>
      <c r="L1744" s="56"/>
      <c r="M1744" s="56"/>
      <c r="N1744" s="56"/>
      <c r="O1744" s="56"/>
      <c r="P1744" s="56"/>
      <c r="Q1744" s="51"/>
    </row>
    <row r="1745" spans="1:17" ht="12.75" customHeight="1">
      <c r="A1745" s="56"/>
      <c r="B1745" s="56"/>
      <c r="C1745" s="56"/>
      <c r="D1745" s="56"/>
      <c r="E1745" s="56"/>
      <c r="F1745" s="11"/>
      <c r="G1745" s="57"/>
      <c r="H1745" s="56"/>
      <c r="I1745" s="56"/>
      <c r="J1745" s="56"/>
      <c r="K1745" s="56"/>
      <c r="L1745" s="56"/>
      <c r="M1745" s="56"/>
      <c r="N1745" s="56"/>
      <c r="O1745" s="56"/>
      <c r="P1745" s="56"/>
      <c r="Q1745" s="51"/>
    </row>
    <row r="1746" spans="1:17" ht="12.75" customHeight="1">
      <c r="A1746" s="56"/>
      <c r="B1746" s="56"/>
      <c r="C1746" s="56"/>
      <c r="D1746" s="56"/>
      <c r="E1746" s="56"/>
      <c r="F1746" s="11"/>
      <c r="G1746" s="57"/>
      <c r="H1746" s="56"/>
      <c r="I1746" s="56"/>
      <c r="J1746" s="56"/>
      <c r="K1746" s="56"/>
      <c r="L1746" s="56"/>
      <c r="M1746" s="56"/>
      <c r="N1746" s="56"/>
      <c r="O1746" s="56"/>
      <c r="P1746" s="56"/>
      <c r="Q1746" s="51"/>
    </row>
    <row r="1747" spans="1:17" ht="12.75" customHeight="1">
      <c r="A1747" s="56"/>
      <c r="B1747" s="56"/>
      <c r="C1747" s="56"/>
      <c r="D1747" s="56"/>
      <c r="E1747" s="56"/>
      <c r="F1747" s="11"/>
      <c r="G1747" s="57"/>
      <c r="H1747" s="56"/>
      <c r="I1747" s="56"/>
      <c r="J1747" s="56"/>
      <c r="K1747" s="56"/>
      <c r="L1747" s="56"/>
      <c r="M1747" s="56"/>
      <c r="N1747" s="56"/>
      <c r="O1747" s="56"/>
      <c r="P1747" s="56"/>
      <c r="Q1747" s="51"/>
    </row>
    <row r="1748" spans="1:17" ht="12.75" customHeight="1">
      <c r="A1748" s="56"/>
      <c r="B1748" s="56"/>
      <c r="C1748" s="56"/>
      <c r="D1748" s="56"/>
      <c r="E1748" s="56"/>
      <c r="F1748" s="11"/>
      <c r="G1748" s="57"/>
      <c r="H1748" s="56"/>
      <c r="I1748" s="56"/>
      <c r="J1748" s="56"/>
      <c r="K1748" s="56"/>
      <c r="L1748" s="56"/>
      <c r="M1748" s="56"/>
      <c r="N1748" s="56"/>
      <c r="O1748" s="56"/>
      <c r="P1748" s="56"/>
      <c r="Q1748" s="51"/>
    </row>
    <row r="1749" spans="1:17" ht="12.75" customHeight="1">
      <c r="A1749" s="56"/>
      <c r="B1749" s="56"/>
      <c r="C1749" s="56"/>
      <c r="D1749" s="56"/>
      <c r="E1749" s="56"/>
      <c r="F1749" s="11"/>
      <c r="G1749" s="57"/>
      <c r="H1749" s="56"/>
      <c r="I1749" s="56"/>
      <c r="J1749" s="56"/>
      <c r="K1749" s="56"/>
      <c r="L1749" s="56"/>
      <c r="M1749" s="56"/>
      <c r="N1749" s="56"/>
      <c r="O1749" s="56"/>
      <c r="P1749" s="56"/>
      <c r="Q1749" s="51"/>
    </row>
    <row r="1750" spans="1:17" ht="12.75" customHeight="1">
      <c r="A1750" s="56"/>
      <c r="B1750" s="56"/>
      <c r="C1750" s="56"/>
      <c r="D1750" s="56"/>
      <c r="E1750" s="56"/>
      <c r="F1750" s="11"/>
      <c r="G1750" s="57"/>
      <c r="H1750" s="56"/>
      <c r="I1750" s="56"/>
      <c r="J1750" s="56"/>
      <c r="K1750" s="56"/>
      <c r="L1750" s="56"/>
      <c r="M1750" s="56"/>
      <c r="N1750" s="56"/>
      <c r="O1750" s="56"/>
      <c r="P1750" s="56"/>
      <c r="Q1750" s="51"/>
    </row>
    <row r="1751" spans="1:17" ht="12.75" customHeight="1">
      <c r="A1751" s="56"/>
      <c r="B1751" s="56"/>
      <c r="C1751" s="56"/>
      <c r="D1751" s="56"/>
      <c r="E1751" s="56"/>
      <c r="F1751" s="11"/>
      <c r="G1751" s="57"/>
      <c r="H1751" s="56"/>
      <c r="I1751" s="56"/>
      <c r="J1751" s="56"/>
      <c r="K1751" s="56"/>
      <c r="L1751" s="56"/>
      <c r="M1751" s="56"/>
      <c r="N1751" s="56"/>
      <c r="O1751" s="56"/>
      <c r="P1751" s="56"/>
      <c r="Q1751" s="51"/>
    </row>
    <row r="1752" spans="1:17" ht="12.75" customHeight="1">
      <c r="A1752" s="56"/>
      <c r="B1752" s="56"/>
      <c r="C1752" s="56"/>
      <c r="D1752" s="56"/>
      <c r="E1752" s="56"/>
      <c r="F1752" s="11"/>
      <c r="G1752" s="57"/>
      <c r="H1752" s="56"/>
      <c r="I1752" s="56"/>
      <c r="J1752" s="56"/>
      <c r="K1752" s="56"/>
      <c r="L1752" s="56"/>
      <c r="M1752" s="56"/>
      <c r="N1752" s="56"/>
      <c r="O1752" s="56"/>
      <c r="P1752" s="56"/>
      <c r="Q1752" s="51"/>
    </row>
    <row r="1753" spans="1:17" ht="12.75" customHeight="1">
      <c r="A1753" s="56"/>
      <c r="B1753" s="56"/>
      <c r="C1753" s="56"/>
      <c r="D1753" s="56"/>
      <c r="E1753" s="56"/>
      <c r="F1753" s="11"/>
      <c r="G1753" s="57"/>
      <c r="H1753" s="56"/>
      <c r="I1753" s="56"/>
      <c r="J1753" s="56"/>
      <c r="K1753" s="56"/>
      <c r="L1753" s="56"/>
      <c r="M1753" s="56"/>
      <c r="N1753" s="56"/>
      <c r="O1753" s="56"/>
      <c r="P1753" s="56"/>
      <c r="Q1753" s="51"/>
    </row>
    <row r="1754" spans="1:17" ht="12.75" customHeight="1">
      <c r="A1754" s="56"/>
      <c r="B1754" s="56"/>
      <c r="C1754" s="56"/>
      <c r="D1754" s="56"/>
      <c r="E1754" s="56"/>
      <c r="F1754" s="11"/>
      <c r="G1754" s="57"/>
      <c r="H1754" s="56"/>
      <c r="I1754" s="56"/>
      <c r="J1754" s="56"/>
      <c r="K1754" s="56"/>
      <c r="L1754" s="56"/>
      <c r="M1754" s="56"/>
      <c r="N1754" s="56"/>
      <c r="O1754" s="56"/>
      <c r="P1754" s="56"/>
      <c r="Q1754" s="51"/>
    </row>
    <row r="1755" spans="1:17" ht="12.75" customHeight="1">
      <c r="A1755" s="56"/>
      <c r="B1755" s="56"/>
      <c r="C1755" s="56"/>
      <c r="D1755" s="56"/>
      <c r="E1755" s="56"/>
      <c r="F1755" s="11"/>
      <c r="G1755" s="57"/>
      <c r="H1755" s="56"/>
      <c r="I1755" s="56"/>
      <c r="J1755" s="56"/>
      <c r="K1755" s="56"/>
      <c r="L1755" s="56"/>
      <c r="M1755" s="56"/>
      <c r="N1755" s="56"/>
      <c r="O1755" s="56"/>
      <c r="P1755" s="56"/>
      <c r="Q1755" s="51"/>
    </row>
    <row r="1756" spans="1:17" ht="12.75" customHeight="1">
      <c r="A1756" s="56"/>
      <c r="B1756" s="56"/>
      <c r="C1756" s="56"/>
      <c r="D1756" s="56"/>
      <c r="E1756" s="56"/>
      <c r="F1756" s="11"/>
      <c r="G1756" s="57"/>
      <c r="H1756" s="56"/>
      <c r="I1756" s="56"/>
      <c r="J1756" s="56"/>
      <c r="K1756" s="56"/>
      <c r="L1756" s="56"/>
      <c r="M1756" s="56"/>
      <c r="N1756" s="56"/>
      <c r="O1756" s="56"/>
      <c r="P1756" s="56"/>
      <c r="Q1756" s="51"/>
    </row>
    <row r="1757" spans="1:17" ht="12.75" customHeight="1">
      <c r="A1757" s="56"/>
      <c r="B1757" s="56"/>
      <c r="C1757" s="56"/>
      <c r="D1757" s="56"/>
      <c r="E1757" s="56"/>
      <c r="F1757" s="11"/>
      <c r="G1757" s="57"/>
      <c r="H1757" s="56"/>
      <c r="I1757" s="56"/>
      <c r="J1757" s="56"/>
      <c r="K1757" s="56"/>
      <c r="L1757" s="56"/>
      <c r="M1757" s="56"/>
      <c r="N1757" s="56"/>
      <c r="O1757" s="56"/>
      <c r="P1757" s="56"/>
      <c r="Q1757" s="51"/>
    </row>
    <row r="1758" spans="1:17" ht="12.75" customHeight="1">
      <c r="A1758" s="56"/>
      <c r="B1758" s="56"/>
      <c r="C1758" s="56"/>
      <c r="D1758" s="56"/>
      <c r="E1758" s="56"/>
      <c r="F1758" s="11"/>
      <c r="G1758" s="57"/>
      <c r="H1758" s="56"/>
      <c r="I1758" s="56"/>
      <c r="J1758" s="56"/>
      <c r="K1758" s="56"/>
      <c r="L1758" s="56"/>
      <c r="M1758" s="56"/>
      <c r="N1758" s="56"/>
      <c r="O1758" s="56"/>
      <c r="P1758" s="56"/>
      <c r="Q1758" s="51"/>
    </row>
    <row r="1759" spans="1:17" ht="12.75" customHeight="1">
      <c r="A1759" s="56"/>
      <c r="B1759" s="56"/>
      <c r="C1759" s="56"/>
      <c r="D1759" s="56"/>
      <c r="E1759" s="56"/>
      <c r="F1759" s="11"/>
      <c r="G1759" s="57"/>
      <c r="H1759" s="56"/>
      <c r="I1759" s="56"/>
      <c r="J1759" s="56"/>
      <c r="K1759" s="56"/>
      <c r="L1759" s="56"/>
      <c r="M1759" s="56"/>
      <c r="N1759" s="56"/>
      <c r="O1759" s="56"/>
      <c r="P1759" s="56"/>
      <c r="Q1759" s="51"/>
    </row>
    <row r="1760" spans="1:17" ht="12.75" customHeight="1">
      <c r="A1760" s="56"/>
      <c r="B1760" s="56"/>
      <c r="C1760" s="56"/>
      <c r="D1760" s="56"/>
      <c r="E1760" s="56"/>
      <c r="F1760" s="11"/>
      <c r="G1760" s="57"/>
      <c r="H1760" s="56"/>
      <c r="I1760" s="56"/>
      <c r="J1760" s="56"/>
      <c r="K1760" s="56"/>
      <c r="L1760" s="56"/>
      <c r="M1760" s="56"/>
      <c r="N1760" s="56"/>
      <c r="O1760" s="56"/>
      <c r="P1760" s="56"/>
      <c r="Q1760" s="51"/>
    </row>
    <row r="1761" spans="1:17" ht="12.75" customHeight="1">
      <c r="A1761" s="56"/>
      <c r="B1761" s="56"/>
      <c r="C1761" s="56"/>
      <c r="D1761" s="56"/>
      <c r="E1761" s="56"/>
      <c r="F1761" s="11"/>
      <c r="G1761" s="57"/>
      <c r="H1761" s="56"/>
      <c r="I1761" s="56"/>
      <c r="J1761" s="56"/>
      <c r="K1761" s="56"/>
      <c r="L1761" s="56"/>
      <c r="M1761" s="56"/>
      <c r="N1761" s="56"/>
      <c r="O1761" s="56"/>
      <c r="P1761" s="56"/>
      <c r="Q1761" s="51"/>
    </row>
    <row r="1762" spans="1:17" ht="12.75" customHeight="1">
      <c r="A1762" s="56"/>
      <c r="B1762" s="56"/>
      <c r="C1762" s="56"/>
      <c r="D1762" s="56"/>
      <c r="E1762" s="56"/>
      <c r="F1762" s="11"/>
      <c r="G1762" s="57"/>
      <c r="H1762" s="56"/>
      <c r="I1762" s="56"/>
      <c r="J1762" s="56"/>
      <c r="K1762" s="56"/>
      <c r="L1762" s="56"/>
      <c r="M1762" s="56"/>
      <c r="N1762" s="56"/>
      <c r="O1762" s="56"/>
      <c r="P1762" s="56"/>
      <c r="Q1762" s="51"/>
    </row>
    <row r="1763" spans="1:17" ht="12.75" customHeight="1">
      <c r="A1763" s="56"/>
      <c r="B1763" s="56"/>
      <c r="C1763" s="56"/>
      <c r="D1763" s="56"/>
      <c r="E1763" s="56"/>
      <c r="F1763" s="11"/>
      <c r="G1763" s="57"/>
      <c r="H1763" s="56"/>
      <c r="I1763" s="56"/>
      <c r="J1763" s="56"/>
      <c r="K1763" s="56"/>
      <c r="L1763" s="56"/>
      <c r="M1763" s="56"/>
      <c r="N1763" s="56"/>
      <c r="O1763" s="56"/>
      <c r="P1763" s="56"/>
      <c r="Q1763" s="51"/>
    </row>
    <row r="1764" spans="1:17" ht="12.75" customHeight="1">
      <c r="A1764" s="56"/>
      <c r="B1764" s="56"/>
      <c r="C1764" s="56"/>
      <c r="D1764" s="56"/>
      <c r="E1764" s="56"/>
      <c r="F1764" s="11"/>
      <c r="G1764" s="57"/>
      <c r="H1764" s="56"/>
      <c r="I1764" s="56"/>
      <c r="J1764" s="56"/>
      <c r="K1764" s="56"/>
      <c r="L1764" s="56"/>
      <c r="M1764" s="56"/>
      <c r="N1764" s="56"/>
      <c r="O1764" s="56"/>
      <c r="P1764" s="56"/>
      <c r="Q1764" s="51"/>
    </row>
    <row r="1765" spans="1:17" ht="12.75" customHeight="1">
      <c r="A1765" s="56"/>
      <c r="B1765" s="56"/>
      <c r="C1765" s="56"/>
      <c r="D1765" s="56"/>
      <c r="E1765" s="56"/>
      <c r="F1765" s="11"/>
      <c r="G1765" s="57"/>
      <c r="H1765" s="56"/>
      <c r="I1765" s="56"/>
      <c r="J1765" s="56"/>
      <c r="K1765" s="56"/>
      <c r="L1765" s="56"/>
      <c r="M1765" s="56"/>
      <c r="N1765" s="56"/>
      <c r="O1765" s="56"/>
      <c r="P1765" s="56"/>
      <c r="Q1765" s="51"/>
    </row>
    <row r="1766" spans="1:17" ht="12.75" customHeight="1">
      <c r="A1766" s="56"/>
      <c r="B1766" s="56"/>
      <c r="C1766" s="56"/>
      <c r="D1766" s="56"/>
      <c r="E1766" s="56"/>
      <c r="F1766" s="11"/>
      <c r="G1766" s="57"/>
      <c r="H1766" s="56"/>
      <c r="I1766" s="56"/>
      <c r="J1766" s="56"/>
      <c r="K1766" s="56"/>
      <c r="L1766" s="56"/>
      <c r="M1766" s="56"/>
      <c r="N1766" s="56"/>
      <c r="O1766" s="56"/>
      <c r="P1766" s="56"/>
      <c r="Q1766" s="51"/>
    </row>
    <row r="1767" spans="1:17" ht="12.75" customHeight="1">
      <c r="A1767" s="56"/>
      <c r="B1767" s="56"/>
      <c r="C1767" s="56"/>
      <c r="D1767" s="56"/>
      <c r="E1767" s="56"/>
      <c r="F1767" s="11"/>
      <c r="G1767" s="57"/>
      <c r="H1767" s="56"/>
      <c r="I1767" s="56"/>
      <c r="J1767" s="56"/>
      <c r="K1767" s="56"/>
      <c r="L1767" s="56"/>
      <c r="M1767" s="56"/>
      <c r="N1767" s="56"/>
      <c r="O1767" s="56"/>
      <c r="P1767" s="56"/>
      <c r="Q1767" s="51"/>
    </row>
    <row r="1768" spans="1:17" ht="12.75" customHeight="1">
      <c r="A1768" s="56"/>
      <c r="B1768" s="56"/>
      <c r="C1768" s="56"/>
      <c r="D1768" s="56"/>
      <c r="E1768" s="56"/>
      <c r="F1768" s="11"/>
      <c r="G1768" s="57"/>
      <c r="H1768" s="56"/>
      <c r="I1768" s="56"/>
      <c r="J1768" s="56"/>
      <c r="K1768" s="56"/>
      <c r="L1768" s="56"/>
      <c r="M1768" s="56"/>
      <c r="N1768" s="56"/>
      <c r="O1768" s="56"/>
      <c r="P1768" s="56"/>
      <c r="Q1768" s="51"/>
    </row>
    <row r="1769" spans="1:17" ht="12.75" customHeight="1">
      <c r="A1769" s="56"/>
      <c r="B1769" s="56"/>
      <c r="C1769" s="56"/>
      <c r="D1769" s="56"/>
      <c r="E1769" s="56"/>
      <c r="F1769" s="11"/>
      <c r="G1769" s="57"/>
      <c r="H1769" s="56"/>
      <c r="I1769" s="56"/>
      <c r="J1769" s="56"/>
      <c r="K1769" s="56"/>
      <c r="L1769" s="56"/>
      <c r="M1769" s="56"/>
      <c r="N1769" s="56"/>
      <c r="O1769" s="56"/>
      <c r="P1769" s="56"/>
      <c r="Q1769" s="51"/>
    </row>
    <row r="1770" spans="1:17" ht="12.75" customHeight="1">
      <c r="A1770" s="56"/>
      <c r="B1770" s="56"/>
      <c r="C1770" s="56"/>
      <c r="D1770" s="56"/>
      <c r="E1770" s="56"/>
      <c r="F1770" s="11"/>
      <c r="G1770" s="57"/>
      <c r="H1770" s="56"/>
      <c r="I1770" s="56"/>
      <c r="J1770" s="56"/>
      <c r="K1770" s="56"/>
      <c r="L1770" s="56"/>
      <c r="M1770" s="56"/>
      <c r="N1770" s="56"/>
      <c r="O1770" s="56"/>
      <c r="P1770" s="56"/>
      <c r="Q1770" s="51"/>
    </row>
    <row r="1771" spans="1:17" ht="12.75" customHeight="1">
      <c r="A1771" s="56"/>
      <c r="B1771" s="56"/>
      <c r="C1771" s="56"/>
      <c r="D1771" s="56"/>
      <c r="E1771" s="56"/>
      <c r="F1771" s="11"/>
      <c r="G1771" s="57"/>
      <c r="H1771" s="56"/>
      <c r="I1771" s="56"/>
      <c r="J1771" s="56"/>
      <c r="K1771" s="56"/>
      <c r="L1771" s="56"/>
      <c r="M1771" s="56"/>
      <c r="N1771" s="56"/>
      <c r="O1771" s="56"/>
      <c r="P1771" s="56"/>
      <c r="Q1771" s="51"/>
    </row>
    <row r="1772" spans="1:17" ht="12.75" customHeight="1">
      <c r="A1772" s="56"/>
      <c r="B1772" s="56"/>
      <c r="C1772" s="56"/>
      <c r="D1772" s="56"/>
      <c r="E1772" s="56"/>
      <c r="F1772" s="11"/>
      <c r="G1772" s="57"/>
      <c r="H1772" s="56"/>
      <c r="I1772" s="56"/>
      <c r="J1772" s="56"/>
      <c r="K1772" s="56"/>
      <c r="L1772" s="56"/>
      <c r="M1772" s="56"/>
      <c r="N1772" s="56"/>
      <c r="O1772" s="56"/>
      <c r="P1772" s="56"/>
      <c r="Q1772" s="51"/>
    </row>
    <row r="1773" spans="1:17" ht="12.75" customHeight="1">
      <c r="A1773" s="56"/>
      <c r="B1773" s="56"/>
      <c r="C1773" s="56"/>
      <c r="D1773" s="56"/>
      <c r="E1773" s="56"/>
      <c r="F1773" s="11"/>
      <c r="G1773" s="57"/>
      <c r="H1773" s="56"/>
      <c r="I1773" s="56"/>
      <c r="J1773" s="56"/>
      <c r="K1773" s="56"/>
      <c r="L1773" s="56"/>
      <c r="M1773" s="56"/>
      <c r="N1773" s="56"/>
      <c r="O1773" s="56"/>
      <c r="P1773" s="56"/>
      <c r="Q1773" s="51"/>
    </row>
    <row r="1774" spans="1:17" ht="12.75" customHeight="1">
      <c r="A1774" s="56"/>
      <c r="B1774" s="56"/>
      <c r="C1774" s="56"/>
      <c r="D1774" s="56"/>
      <c r="E1774" s="56"/>
      <c r="F1774" s="11"/>
      <c r="G1774" s="57"/>
      <c r="H1774" s="56"/>
      <c r="I1774" s="56"/>
      <c r="J1774" s="56"/>
      <c r="K1774" s="56"/>
      <c r="L1774" s="56"/>
      <c r="M1774" s="56"/>
      <c r="N1774" s="56"/>
      <c r="O1774" s="56"/>
      <c r="P1774" s="56"/>
      <c r="Q1774" s="51"/>
    </row>
    <row r="1775" spans="1:17" ht="12.75" customHeight="1">
      <c r="A1775" s="56"/>
      <c r="B1775" s="56"/>
      <c r="C1775" s="56"/>
      <c r="D1775" s="56"/>
      <c r="E1775" s="56"/>
      <c r="F1775" s="11"/>
      <c r="G1775" s="57"/>
      <c r="H1775" s="56"/>
      <c r="I1775" s="56"/>
      <c r="J1775" s="56"/>
      <c r="K1775" s="56"/>
      <c r="L1775" s="56"/>
      <c r="M1775" s="56"/>
      <c r="N1775" s="56"/>
      <c r="O1775" s="56"/>
      <c r="P1775" s="56"/>
      <c r="Q1775" s="51"/>
    </row>
    <row r="1776" spans="1:17" ht="12.75" customHeight="1">
      <c r="A1776" s="56"/>
      <c r="B1776" s="56"/>
      <c r="C1776" s="56"/>
      <c r="D1776" s="56"/>
      <c r="E1776" s="56"/>
      <c r="F1776" s="11"/>
      <c r="G1776" s="57"/>
      <c r="H1776" s="56"/>
      <c r="I1776" s="56"/>
      <c r="J1776" s="56"/>
      <c r="K1776" s="56"/>
      <c r="L1776" s="56"/>
      <c r="M1776" s="56"/>
      <c r="N1776" s="56"/>
      <c r="O1776" s="56"/>
      <c r="P1776" s="56"/>
      <c r="Q1776" s="51"/>
    </row>
    <row r="1777" spans="1:17" ht="12.75" customHeight="1">
      <c r="A1777" s="56"/>
      <c r="B1777" s="56"/>
      <c r="C1777" s="56"/>
      <c r="D1777" s="56"/>
      <c r="E1777" s="56"/>
      <c r="F1777" s="11"/>
      <c r="G1777" s="57"/>
      <c r="H1777" s="56"/>
      <c r="I1777" s="56"/>
      <c r="J1777" s="56"/>
      <c r="K1777" s="56"/>
      <c r="L1777" s="56"/>
      <c r="M1777" s="56"/>
      <c r="N1777" s="56"/>
      <c r="O1777" s="56"/>
      <c r="P1777" s="56"/>
      <c r="Q1777" s="51"/>
    </row>
    <row r="1778" spans="1:17" ht="12.75" customHeight="1">
      <c r="A1778" s="56"/>
      <c r="B1778" s="56"/>
      <c r="C1778" s="56"/>
      <c r="D1778" s="56"/>
      <c r="E1778" s="56"/>
      <c r="F1778" s="11"/>
      <c r="G1778" s="57"/>
      <c r="H1778" s="56"/>
      <c r="I1778" s="56"/>
      <c r="J1778" s="56"/>
      <c r="K1778" s="56"/>
      <c r="L1778" s="56"/>
      <c r="M1778" s="56"/>
      <c r="N1778" s="56"/>
      <c r="O1778" s="56"/>
      <c r="P1778" s="56"/>
      <c r="Q1778" s="51"/>
    </row>
    <row r="1779" spans="1:17" ht="12.75" customHeight="1">
      <c r="A1779" s="56"/>
      <c r="B1779" s="56"/>
      <c r="C1779" s="56"/>
      <c r="D1779" s="56"/>
      <c r="E1779" s="56"/>
      <c r="F1779" s="11"/>
      <c r="G1779" s="57"/>
      <c r="H1779" s="56"/>
      <c r="I1779" s="56"/>
      <c r="J1779" s="56"/>
      <c r="K1779" s="56"/>
      <c r="L1779" s="56"/>
      <c r="M1779" s="56"/>
      <c r="N1779" s="56"/>
      <c r="O1779" s="56"/>
      <c r="P1779" s="56"/>
      <c r="Q1779" s="51"/>
    </row>
    <row r="1780" spans="1:17" ht="12.75" customHeight="1">
      <c r="A1780" s="56"/>
      <c r="B1780" s="56"/>
      <c r="C1780" s="56"/>
      <c r="D1780" s="56"/>
      <c r="E1780" s="56"/>
      <c r="F1780" s="11"/>
      <c r="G1780" s="57"/>
      <c r="H1780" s="56"/>
      <c r="I1780" s="56"/>
      <c r="J1780" s="56"/>
      <c r="K1780" s="56"/>
      <c r="L1780" s="56"/>
      <c r="M1780" s="56"/>
      <c r="N1780" s="56"/>
      <c r="O1780" s="56"/>
      <c r="P1780" s="56"/>
      <c r="Q1780" s="51"/>
    </row>
    <row r="1781" spans="1:17" ht="12.75" customHeight="1">
      <c r="A1781" s="56"/>
      <c r="B1781" s="56"/>
      <c r="C1781" s="56"/>
      <c r="D1781" s="56"/>
      <c r="E1781" s="56"/>
      <c r="F1781" s="11"/>
      <c r="G1781" s="57"/>
      <c r="H1781" s="56"/>
      <c r="I1781" s="56"/>
      <c r="J1781" s="56"/>
      <c r="K1781" s="56"/>
      <c r="L1781" s="56"/>
      <c r="M1781" s="56"/>
      <c r="N1781" s="56"/>
      <c r="O1781" s="56"/>
      <c r="P1781" s="56"/>
      <c r="Q1781" s="51"/>
    </row>
    <row r="1782" spans="1:17" ht="12.75" customHeight="1">
      <c r="A1782" s="56"/>
      <c r="B1782" s="56"/>
      <c r="C1782" s="56"/>
      <c r="D1782" s="56"/>
      <c r="E1782" s="56"/>
      <c r="F1782" s="11"/>
      <c r="G1782" s="57"/>
      <c r="H1782" s="56"/>
      <c r="I1782" s="56"/>
      <c r="J1782" s="56"/>
      <c r="K1782" s="56"/>
      <c r="L1782" s="56"/>
      <c r="M1782" s="56"/>
      <c r="N1782" s="56"/>
      <c r="O1782" s="56"/>
      <c r="P1782" s="56"/>
      <c r="Q1782" s="51"/>
    </row>
    <row r="1783" spans="1:17" ht="12.75" customHeight="1">
      <c r="A1783" s="56"/>
      <c r="B1783" s="56"/>
      <c r="C1783" s="56"/>
      <c r="D1783" s="56"/>
      <c r="E1783" s="56"/>
      <c r="F1783" s="11"/>
      <c r="G1783" s="57"/>
      <c r="H1783" s="56"/>
      <c r="I1783" s="56"/>
      <c r="J1783" s="56"/>
      <c r="K1783" s="56"/>
      <c r="L1783" s="56"/>
      <c r="M1783" s="56"/>
      <c r="N1783" s="56"/>
      <c r="O1783" s="56"/>
      <c r="P1783" s="56"/>
      <c r="Q1783" s="51"/>
    </row>
    <row r="1784" spans="1:17" ht="12.75" customHeight="1">
      <c r="A1784" s="56"/>
      <c r="B1784" s="56"/>
      <c r="C1784" s="56"/>
      <c r="D1784" s="56"/>
      <c r="E1784" s="56"/>
      <c r="F1784" s="11"/>
      <c r="G1784" s="57"/>
      <c r="H1784" s="56"/>
      <c r="I1784" s="56"/>
      <c r="J1784" s="56"/>
      <c r="K1784" s="56"/>
      <c r="L1784" s="56"/>
      <c r="M1784" s="56"/>
      <c r="N1784" s="56"/>
      <c r="O1784" s="56"/>
      <c r="P1784" s="56"/>
      <c r="Q1784" s="51"/>
    </row>
    <row r="1785" spans="1:17" ht="12.75" customHeight="1">
      <c r="A1785" s="56"/>
      <c r="B1785" s="56"/>
      <c r="C1785" s="56"/>
      <c r="D1785" s="56"/>
      <c r="E1785" s="56"/>
      <c r="F1785" s="11"/>
      <c r="G1785" s="57"/>
      <c r="H1785" s="56"/>
      <c r="I1785" s="56"/>
      <c r="J1785" s="56"/>
      <c r="K1785" s="56"/>
      <c r="L1785" s="56"/>
      <c r="M1785" s="56"/>
      <c r="N1785" s="56"/>
      <c r="O1785" s="56"/>
      <c r="P1785" s="56"/>
      <c r="Q1785" s="51"/>
    </row>
    <row r="1786" spans="1:17" ht="12.75" customHeight="1">
      <c r="A1786" s="56"/>
      <c r="B1786" s="56"/>
      <c r="C1786" s="56"/>
      <c r="D1786" s="56"/>
      <c r="E1786" s="56"/>
      <c r="F1786" s="11"/>
      <c r="G1786" s="57"/>
      <c r="H1786" s="56"/>
      <c r="I1786" s="56"/>
      <c r="J1786" s="56"/>
      <c r="K1786" s="56"/>
      <c r="L1786" s="56"/>
      <c r="M1786" s="56"/>
      <c r="N1786" s="56"/>
      <c r="O1786" s="56"/>
      <c r="P1786" s="56"/>
      <c r="Q1786" s="51"/>
    </row>
    <row r="1787" spans="1:17" ht="12.75" customHeight="1">
      <c r="A1787" s="56"/>
      <c r="B1787" s="56"/>
      <c r="C1787" s="56"/>
      <c r="D1787" s="56"/>
      <c r="E1787" s="56"/>
      <c r="F1787" s="11"/>
      <c r="G1787" s="57"/>
      <c r="H1787" s="56"/>
      <c r="I1787" s="56"/>
      <c r="J1787" s="56"/>
      <c r="K1787" s="56"/>
      <c r="L1787" s="56"/>
      <c r="M1787" s="56"/>
      <c r="N1787" s="56"/>
      <c r="O1787" s="56"/>
      <c r="P1787" s="56"/>
      <c r="Q1787" s="51"/>
    </row>
    <row r="1788" spans="1:17" ht="12.75" customHeight="1">
      <c r="A1788" s="56"/>
      <c r="B1788" s="56"/>
      <c r="C1788" s="56"/>
      <c r="D1788" s="56"/>
      <c r="E1788" s="56"/>
      <c r="F1788" s="11"/>
      <c r="G1788" s="57"/>
      <c r="H1788" s="56"/>
      <c r="I1788" s="56"/>
      <c r="J1788" s="56"/>
      <c r="K1788" s="56"/>
      <c r="L1788" s="56"/>
      <c r="M1788" s="56"/>
      <c r="N1788" s="56"/>
      <c r="O1788" s="56"/>
      <c r="P1788" s="56"/>
      <c r="Q1788" s="51"/>
    </row>
    <row r="1789" spans="1:17" ht="12.75" customHeight="1">
      <c r="A1789" s="56"/>
      <c r="B1789" s="56"/>
      <c r="C1789" s="56"/>
      <c r="D1789" s="56"/>
      <c r="E1789" s="56"/>
      <c r="F1789" s="11"/>
      <c r="G1789" s="57"/>
      <c r="H1789" s="56"/>
      <c r="I1789" s="56"/>
      <c r="J1789" s="56"/>
      <c r="K1789" s="56"/>
      <c r="L1789" s="56"/>
      <c r="M1789" s="56"/>
      <c r="N1789" s="56"/>
      <c r="O1789" s="56"/>
      <c r="P1789" s="56"/>
      <c r="Q1789" s="51"/>
    </row>
    <row r="1790" spans="1:17" ht="12.75" customHeight="1">
      <c r="A1790" s="56"/>
      <c r="B1790" s="56"/>
      <c r="C1790" s="56"/>
      <c r="D1790" s="56"/>
      <c r="E1790" s="56"/>
      <c r="F1790" s="11"/>
      <c r="G1790" s="57"/>
      <c r="H1790" s="56"/>
      <c r="I1790" s="56"/>
      <c r="J1790" s="56"/>
      <c r="K1790" s="56"/>
      <c r="L1790" s="56"/>
      <c r="M1790" s="56"/>
      <c r="N1790" s="56"/>
      <c r="O1790" s="56"/>
      <c r="P1790" s="56"/>
      <c r="Q1790" s="51"/>
    </row>
    <row r="1791" spans="1:17" ht="12.75" customHeight="1">
      <c r="A1791" s="56"/>
      <c r="B1791" s="56"/>
      <c r="C1791" s="56"/>
      <c r="D1791" s="56"/>
      <c r="E1791" s="56"/>
      <c r="F1791" s="11"/>
      <c r="G1791" s="57"/>
      <c r="H1791" s="56"/>
      <c r="I1791" s="56"/>
      <c r="J1791" s="56"/>
      <c r="K1791" s="56"/>
      <c r="L1791" s="56"/>
      <c r="M1791" s="56"/>
      <c r="N1791" s="56"/>
      <c r="O1791" s="56"/>
      <c r="P1791" s="56"/>
      <c r="Q1791" s="51"/>
    </row>
    <row r="1792" spans="1:17" ht="12.75" customHeight="1">
      <c r="A1792" s="56"/>
      <c r="B1792" s="56"/>
      <c r="C1792" s="56"/>
      <c r="D1792" s="56"/>
      <c r="E1792" s="56"/>
      <c r="F1792" s="11"/>
      <c r="G1792" s="57"/>
      <c r="H1792" s="56"/>
      <c r="I1792" s="56"/>
      <c r="J1792" s="56"/>
      <c r="K1792" s="56"/>
      <c r="L1792" s="56"/>
      <c r="M1792" s="56"/>
      <c r="N1792" s="56"/>
      <c r="O1792" s="56"/>
      <c r="P1792" s="56"/>
      <c r="Q1792" s="51"/>
    </row>
    <row r="1793" spans="1:17" ht="12.75" customHeight="1">
      <c r="A1793" s="56"/>
      <c r="B1793" s="56"/>
      <c r="C1793" s="56"/>
      <c r="D1793" s="56"/>
      <c r="E1793" s="56"/>
      <c r="F1793" s="11"/>
      <c r="G1793" s="57"/>
      <c r="H1793" s="56"/>
      <c r="I1793" s="56"/>
      <c r="J1793" s="56"/>
      <c r="K1793" s="56"/>
      <c r="L1793" s="56"/>
      <c r="M1793" s="56"/>
      <c r="N1793" s="56"/>
      <c r="O1793" s="56"/>
      <c r="P1793" s="56"/>
      <c r="Q1793" s="51"/>
    </row>
    <row r="1794" spans="1:17" ht="12.75" customHeight="1">
      <c r="A1794" s="56"/>
      <c r="B1794" s="56"/>
      <c r="C1794" s="56"/>
      <c r="D1794" s="56"/>
      <c r="E1794" s="56"/>
      <c r="F1794" s="11"/>
      <c r="G1794" s="57"/>
      <c r="H1794" s="56"/>
      <c r="I1794" s="56"/>
      <c r="J1794" s="56"/>
      <c r="K1794" s="56"/>
      <c r="L1794" s="56"/>
      <c r="M1794" s="56"/>
      <c r="N1794" s="56"/>
      <c r="O1794" s="56"/>
      <c r="P1794" s="56"/>
      <c r="Q1794" s="51"/>
    </row>
    <row r="1795" spans="1:17" ht="12.75" customHeight="1">
      <c r="A1795" s="56"/>
      <c r="B1795" s="56"/>
      <c r="C1795" s="56"/>
      <c r="D1795" s="56"/>
      <c r="E1795" s="56"/>
      <c r="F1795" s="11"/>
      <c r="G1795" s="57"/>
      <c r="H1795" s="56"/>
      <c r="I1795" s="56"/>
      <c r="J1795" s="56"/>
      <c r="K1795" s="56"/>
      <c r="L1795" s="56"/>
      <c r="M1795" s="56"/>
      <c r="N1795" s="56"/>
      <c r="O1795" s="56"/>
      <c r="P1795" s="56"/>
      <c r="Q1795" s="51"/>
    </row>
    <row r="1796" spans="1:17" ht="12.75" customHeight="1">
      <c r="A1796" s="56"/>
      <c r="B1796" s="56"/>
      <c r="C1796" s="56"/>
      <c r="D1796" s="56"/>
      <c r="E1796" s="56"/>
      <c r="F1796" s="11"/>
      <c r="G1796" s="57"/>
      <c r="H1796" s="56"/>
      <c r="I1796" s="56"/>
      <c r="J1796" s="56"/>
      <c r="K1796" s="56"/>
      <c r="L1796" s="56"/>
      <c r="M1796" s="56"/>
      <c r="N1796" s="56"/>
      <c r="O1796" s="56"/>
      <c r="P1796" s="56"/>
      <c r="Q1796" s="51"/>
    </row>
    <row r="1797" spans="1:17" ht="12.75" customHeight="1">
      <c r="A1797" s="56"/>
      <c r="B1797" s="56"/>
      <c r="C1797" s="56"/>
      <c r="D1797" s="56"/>
      <c r="E1797" s="56"/>
      <c r="F1797" s="11"/>
      <c r="G1797" s="57"/>
      <c r="H1797" s="56"/>
      <c r="I1797" s="56"/>
      <c r="J1797" s="56"/>
      <c r="K1797" s="56"/>
      <c r="L1797" s="56"/>
      <c r="M1797" s="56"/>
      <c r="N1797" s="56"/>
      <c r="O1797" s="56"/>
      <c r="P1797" s="56"/>
      <c r="Q1797" s="51"/>
    </row>
    <row r="1798" spans="1:17" ht="12.75" customHeight="1">
      <c r="A1798" s="56"/>
      <c r="B1798" s="56"/>
      <c r="C1798" s="56"/>
      <c r="D1798" s="56"/>
      <c r="E1798" s="56"/>
      <c r="F1798" s="11"/>
      <c r="G1798" s="57"/>
      <c r="H1798" s="56"/>
      <c r="I1798" s="56"/>
      <c r="J1798" s="56"/>
      <c r="K1798" s="56"/>
      <c r="L1798" s="56"/>
      <c r="M1798" s="56"/>
      <c r="N1798" s="56"/>
      <c r="O1798" s="56"/>
      <c r="P1798" s="56"/>
      <c r="Q1798" s="51"/>
    </row>
    <row r="1799" spans="1:17" ht="12.75" customHeight="1">
      <c r="A1799" s="56"/>
      <c r="B1799" s="56"/>
      <c r="C1799" s="56"/>
      <c r="D1799" s="56"/>
      <c r="E1799" s="56"/>
      <c r="F1799" s="11"/>
      <c r="G1799" s="57"/>
      <c r="H1799" s="56"/>
      <c r="I1799" s="56"/>
      <c r="J1799" s="56"/>
      <c r="K1799" s="56"/>
      <c r="L1799" s="56"/>
      <c r="M1799" s="56"/>
      <c r="N1799" s="56"/>
      <c r="O1799" s="56"/>
      <c r="P1799" s="56"/>
      <c r="Q1799" s="51"/>
    </row>
    <row r="1800" spans="1:17" ht="12.75" customHeight="1">
      <c r="A1800" s="56"/>
      <c r="B1800" s="56"/>
      <c r="C1800" s="56"/>
      <c r="D1800" s="56"/>
      <c r="E1800" s="56"/>
      <c r="F1800" s="11"/>
      <c r="G1800" s="57"/>
      <c r="H1800" s="56"/>
      <c r="I1800" s="56"/>
      <c r="J1800" s="56"/>
      <c r="K1800" s="56"/>
      <c r="L1800" s="56"/>
      <c r="M1800" s="56"/>
      <c r="N1800" s="56"/>
      <c r="O1800" s="56"/>
      <c r="P1800" s="56"/>
      <c r="Q1800" s="51"/>
    </row>
    <row r="1801" spans="1:17" ht="12.75" customHeight="1">
      <c r="A1801" s="56"/>
      <c r="B1801" s="56"/>
      <c r="C1801" s="56"/>
      <c r="D1801" s="56"/>
      <c r="E1801" s="56"/>
      <c r="F1801" s="11"/>
      <c r="G1801" s="57"/>
      <c r="H1801" s="56"/>
      <c r="I1801" s="56"/>
      <c r="J1801" s="56"/>
      <c r="K1801" s="56"/>
      <c r="L1801" s="56"/>
      <c r="M1801" s="56"/>
      <c r="N1801" s="56"/>
      <c r="O1801" s="56"/>
      <c r="P1801" s="56"/>
      <c r="Q1801" s="51"/>
    </row>
    <row r="1802" spans="1:17" ht="12.75" customHeight="1">
      <c r="A1802" s="56"/>
      <c r="B1802" s="56"/>
      <c r="C1802" s="56"/>
      <c r="D1802" s="56"/>
      <c r="E1802" s="56"/>
      <c r="F1802" s="11"/>
      <c r="G1802" s="57"/>
      <c r="H1802" s="56"/>
      <c r="I1802" s="56"/>
      <c r="J1802" s="56"/>
      <c r="K1802" s="56"/>
      <c r="L1802" s="56"/>
      <c r="M1802" s="56"/>
      <c r="N1802" s="56"/>
      <c r="O1802" s="56"/>
      <c r="P1802" s="56"/>
      <c r="Q1802" s="51"/>
    </row>
    <row r="1803" spans="1:17" ht="12.75" customHeight="1">
      <c r="A1803" s="56"/>
      <c r="B1803" s="56"/>
      <c r="C1803" s="56"/>
      <c r="D1803" s="56"/>
      <c r="E1803" s="56"/>
      <c r="F1803" s="11"/>
      <c r="G1803" s="57"/>
      <c r="H1803" s="56"/>
      <c r="I1803" s="56"/>
      <c r="J1803" s="56"/>
      <c r="K1803" s="56"/>
      <c r="L1803" s="56"/>
      <c r="M1803" s="56"/>
      <c r="N1803" s="56"/>
      <c r="O1803" s="56"/>
      <c r="P1803" s="56"/>
      <c r="Q1803" s="51"/>
    </row>
    <row r="1804" spans="1:17" ht="12.75" customHeight="1">
      <c r="A1804" s="56"/>
      <c r="B1804" s="56"/>
      <c r="C1804" s="56"/>
      <c r="D1804" s="56"/>
      <c r="E1804" s="56"/>
      <c r="F1804" s="11"/>
      <c r="G1804" s="57"/>
      <c r="H1804" s="56"/>
      <c r="I1804" s="56"/>
      <c r="J1804" s="56"/>
      <c r="K1804" s="56"/>
      <c r="L1804" s="56"/>
      <c r="M1804" s="56"/>
      <c r="N1804" s="56"/>
      <c r="O1804" s="56"/>
      <c r="P1804" s="56"/>
      <c r="Q1804" s="51"/>
    </row>
    <row r="1805" spans="1:17" ht="12.75" customHeight="1">
      <c r="A1805" s="56"/>
      <c r="B1805" s="56"/>
      <c r="C1805" s="56"/>
      <c r="D1805" s="56"/>
      <c r="E1805" s="56"/>
      <c r="F1805" s="11"/>
      <c r="G1805" s="57"/>
      <c r="H1805" s="56"/>
      <c r="I1805" s="56"/>
      <c r="J1805" s="56"/>
      <c r="K1805" s="56"/>
      <c r="L1805" s="56"/>
      <c r="M1805" s="56"/>
      <c r="N1805" s="56"/>
      <c r="O1805" s="56"/>
      <c r="P1805" s="56"/>
      <c r="Q1805" s="51"/>
    </row>
    <row r="1806" spans="1:17" ht="12.75" customHeight="1">
      <c r="A1806" s="56"/>
      <c r="B1806" s="56"/>
      <c r="C1806" s="56"/>
      <c r="D1806" s="56"/>
      <c r="E1806" s="56"/>
      <c r="F1806" s="11"/>
      <c r="G1806" s="57"/>
      <c r="H1806" s="56"/>
      <c r="I1806" s="56"/>
      <c r="J1806" s="56"/>
      <c r="K1806" s="56"/>
      <c r="L1806" s="56"/>
      <c r="M1806" s="56"/>
      <c r="N1806" s="56"/>
      <c r="O1806" s="56"/>
      <c r="P1806" s="56"/>
      <c r="Q1806" s="51"/>
    </row>
    <row r="1807" spans="1:17" ht="12.75" customHeight="1">
      <c r="A1807" s="56"/>
      <c r="B1807" s="56"/>
      <c r="C1807" s="56"/>
      <c r="D1807" s="56"/>
      <c r="E1807" s="56"/>
      <c r="F1807" s="11"/>
      <c r="G1807" s="57"/>
      <c r="H1807" s="56"/>
      <c r="I1807" s="56"/>
      <c r="J1807" s="56"/>
      <c r="K1807" s="56"/>
      <c r="L1807" s="56"/>
      <c r="M1807" s="56"/>
      <c r="N1807" s="56"/>
      <c r="O1807" s="56"/>
      <c r="P1807" s="56"/>
      <c r="Q1807" s="51"/>
    </row>
    <row r="1808" spans="1:17" ht="12.75" customHeight="1">
      <c r="A1808" s="56"/>
      <c r="B1808" s="56"/>
      <c r="C1808" s="56"/>
      <c r="D1808" s="56"/>
      <c r="E1808" s="56"/>
      <c r="F1808" s="11"/>
      <c r="G1808" s="57"/>
      <c r="H1808" s="56"/>
      <c r="I1808" s="56"/>
      <c r="J1808" s="56"/>
      <c r="K1808" s="56"/>
      <c r="L1808" s="56"/>
      <c r="M1808" s="56"/>
      <c r="N1808" s="56"/>
      <c r="O1808" s="56"/>
      <c r="P1808" s="56"/>
      <c r="Q1808" s="51"/>
    </row>
    <row r="1809" spans="1:17" ht="12.75" customHeight="1">
      <c r="A1809" s="56"/>
      <c r="B1809" s="56"/>
      <c r="C1809" s="56"/>
      <c r="D1809" s="56"/>
      <c r="E1809" s="56"/>
      <c r="F1809" s="11"/>
      <c r="G1809" s="57"/>
      <c r="H1809" s="56"/>
      <c r="I1809" s="56"/>
      <c r="J1809" s="56"/>
      <c r="K1809" s="56"/>
      <c r="L1809" s="56"/>
      <c r="M1809" s="56"/>
      <c r="N1809" s="56"/>
      <c r="O1809" s="56"/>
      <c r="P1809" s="56"/>
      <c r="Q1809" s="51"/>
    </row>
    <row r="1810" spans="1:17" ht="12.75" customHeight="1">
      <c r="A1810" s="56"/>
      <c r="B1810" s="56"/>
      <c r="C1810" s="56"/>
      <c r="D1810" s="56"/>
      <c r="E1810" s="56"/>
      <c r="F1810" s="11"/>
      <c r="G1810" s="57"/>
      <c r="H1810" s="56"/>
      <c r="I1810" s="56"/>
      <c r="J1810" s="56"/>
      <c r="K1810" s="56"/>
      <c r="L1810" s="56"/>
      <c r="M1810" s="56"/>
      <c r="N1810" s="56"/>
      <c r="O1810" s="56"/>
      <c r="P1810" s="56"/>
      <c r="Q1810" s="51"/>
    </row>
    <row r="1811" spans="1:17" ht="12.75" customHeight="1">
      <c r="A1811" s="56"/>
      <c r="B1811" s="56"/>
      <c r="C1811" s="56"/>
      <c r="D1811" s="56"/>
      <c r="E1811" s="56"/>
      <c r="F1811" s="11"/>
      <c r="G1811" s="57"/>
      <c r="H1811" s="56"/>
      <c r="I1811" s="56"/>
      <c r="J1811" s="56"/>
      <c r="K1811" s="56"/>
      <c r="L1811" s="56"/>
      <c r="M1811" s="56"/>
      <c r="N1811" s="56"/>
      <c r="O1811" s="56"/>
      <c r="P1811" s="56"/>
      <c r="Q1811" s="51"/>
    </row>
    <row r="1812" spans="1:17" ht="12.75" customHeight="1">
      <c r="A1812" s="56"/>
      <c r="B1812" s="56"/>
      <c r="C1812" s="56"/>
      <c r="D1812" s="56"/>
      <c r="E1812" s="56"/>
      <c r="F1812" s="11"/>
      <c r="G1812" s="57"/>
      <c r="H1812" s="56"/>
      <c r="I1812" s="56"/>
      <c r="J1812" s="56"/>
      <c r="K1812" s="56"/>
      <c r="L1812" s="56"/>
      <c r="M1812" s="56"/>
      <c r="N1812" s="56"/>
      <c r="O1812" s="56"/>
      <c r="P1812" s="56"/>
      <c r="Q1812" s="51"/>
    </row>
    <row r="1813" spans="1:17" ht="12.75" customHeight="1">
      <c r="A1813" s="56"/>
      <c r="B1813" s="56"/>
      <c r="C1813" s="56"/>
      <c r="D1813" s="56"/>
      <c r="E1813" s="56"/>
      <c r="F1813" s="11"/>
      <c r="G1813" s="57"/>
      <c r="H1813" s="56"/>
      <c r="I1813" s="56"/>
      <c r="J1813" s="56"/>
      <c r="K1813" s="56"/>
      <c r="L1813" s="56"/>
      <c r="M1813" s="56"/>
      <c r="N1813" s="56"/>
      <c r="O1813" s="56"/>
      <c r="P1813" s="56"/>
      <c r="Q1813" s="51"/>
    </row>
    <row r="1814" spans="1:17" ht="12.75" customHeight="1">
      <c r="A1814" s="56"/>
      <c r="B1814" s="56"/>
      <c r="C1814" s="56"/>
      <c r="D1814" s="56"/>
      <c r="E1814" s="56"/>
      <c r="F1814" s="11"/>
      <c r="G1814" s="57"/>
      <c r="H1814" s="56"/>
      <c r="I1814" s="56"/>
      <c r="J1814" s="56"/>
      <c r="K1814" s="56"/>
      <c r="L1814" s="56"/>
      <c r="M1814" s="56"/>
      <c r="N1814" s="56"/>
      <c r="O1814" s="56"/>
      <c r="P1814" s="56"/>
      <c r="Q1814" s="51"/>
    </row>
    <row r="1815" spans="1:17" ht="12.75" customHeight="1">
      <c r="A1815" s="56"/>
      <c r="B1815" s="56"/>
      <c r="C1815" s="56"/>
      <c r="D1815" s="56"/>
      <c r="E1815" s="56"/>
      <c r="F1815" s="11"/>
      <c r="G1815" s="57"/>
      <c r="H1815" s="56"/>
      <c r="I1815" s="56"/>
      <c r="J1815" s="56"/>
      <c r="K1815" s="56"/>
      <c r="L1815" s="56"/>
      <c r="M1815" s="56"/>
      <c r="N1815" s="56"/>
      <c r="O1815" s="56"/>
      <c r="P1815" s="56"/>
      <c r="Q1815" s="51"/>
    </row>
    <row r="1816" spans="1:17" ht="12.75" customHeight="1">
      <c r="A1816" s="56"/>
      <c r="B1816" s="56"/>
      <c r="C1816" s="56"/>
      <c r="D1816" s="56"/>
      <c r="E1816" s="56"/>
      <c r="F1816" s="11"/>
      <c r="G1816" s="57"/>
      <c r="H1816" s="56"/>
      <c r="I1816" s="56"/>
      <c r="J1816" s="56"/>
      <c r="K1816" s="56"/>
      <c r="L1816" s="56"/>
      <c r="M1816" s="56"/>
      <c r="N1816" s="56"/>
      <c r="O1816" s="56"/>
      <c r="P1816" s="56"/>
      <c r="Q1816" s="51"/>
    </row>
    <row r="1817" spans="1:17" ht="12.75" customHeight="1">
      <c r="A1817" s="56"/>
      <c r="B1817" s="56"/>
      <c r="C1817" s="56"/>
      <c r="D1817" s="56"/>
      <c r="E1817" s="56"/>
      <c r="F1817" s="11"/>
      <c r="G1817" s="57"/>
      <c r="H1817" s="56"/>
      <c r="I1817" s="56"/>
      <c r="J1817" s="56"/>
      <c r="K1817" s="56"/>
      <c r="L1817" s="56"/>
      <c r="M1817" s="56"/>
      <c r="N1817" s="56"/>
      <c r="O1817" s="56"/>
      <c r="P1817" s="56"/>
      <c r="Q1817" s="51"/>
    </row>
    <row r="1818" spans="1:17" ht="12.75" customHeight="1">
      <c r="A1818" s="56"/>
      <c r="B1818" s="56"/>
      <c r="C1818" s="56"/>
      <c r="D1818" s="56"/>
      <c r="E1818" s="56"/>
      <c r="F1818" s="11"/>
      <c r="G1818" s="57"/>
      <c r="H1818" s="56"/>
      <c r="I1818" s="56"/>
      <c r="J1818" s="56"/>
      <c r="K1818" s="56"/>
      <c r="L1818" s="56"/>
      <c r="M1818" s="56"/>
      <c r="N1818" s="56"/>
      <c r="O1818" s="56"/>
      <c r="P1818" s="56"/>
      <c r="Q1818" s="51"/>
    </row>
    <row r="1819" spans="1:17" ht="12.75" customHeight="1">
      <c r="A1819" s="56"/>
      <c r="B1819" s="56"/>
      <c r="C1819" s="56"/>
      <c r="D1819" s="56"/>
      <c r="E1819" s="56"/>
      <c r="F1819" s="11"/>
      <c r="G1819" s="57"/>
      <c r="H1819" s="56"/>
      <c r="I1819" s="56"/>
      <c r="J1819" s="56"/>
      <c r="K1819" s="56"/>
      <c r="L1819" s="56"/>
      <c r="M1819" s="56"/>
      <c r="N1819" s="56"/>
      <c r="O1819" s="56"/>
      <c r="P1819" s="56"/>
      <c r="Q1819" s="51"/>
    </row>
    <row r="1820" spans="1:17" ht="12.75" customHeight="1">
      <c r="A1820" s="56"/>
      <c r="B1820" s="56"/>
      <c r="C1820" s="56"/>
      <c r="D1820" s="56"/>
      <c r="E1820" s="56"/>
      <c r="F1820" s="11"/>
      <c r="G1820" s="57"/>
      <c r="H1820" s="56"/>
      <c r="I1820" s="56"/>
      <c r="J1820" s="56"/>
      <c r="K1820" s="56"/>
      <c r="L1820" s="56"/>
      <c r="M1820" s="56"/>
      <c r="N1820" s="56"/>
      <c r="O1820" s="56"/>
      <c r="P1820" s="56"/>
      <c r="Q1820" s="51"/>
    </row>
    <row r="1821" spans="1:17" ht="12.75" customHeight="1">
      <c r="A1821" s="56"/>
      <c r="B1821" s="56"/>
      <c r="C1821" s="56"/>
      <c r="D1821" s="56"/>
      <c r="E1821" s="56"/>
      <c r="F1821" s="11"/>
      <c r="G1821" s="57"/>
      <c r="H1821" s="56"/>
      <c r="I1821" s="56"/>
      <c r="J1821" s="56"/>
      <c r="K1821" s="56"/>
      <c r="L1821" s="56"/>
      <c r="M1821" s="56"/>
      <c r="N1821" s="56"/>
      <c r="O1821" s="56"/>
      <c r="P1821" s="56"/>
      <c r="Q1821" s="51"/>
    </row>
    <row r="1822" spans="1:17" ht="12.75" customHeight="1">
      <c r="A1822" s="56"/>
      <c r="B1822" s="56"/>
      <c r="C1822" s="56"/>
      <c r="D1822" s="56"/>
      <c r="E1822" s="56"/>
      <c r="F1822" s="11"/>
      <c r="G1822" s="57"/>
      <c r="H1822" s="56"/>
      <c r="I1822" s="56"/>
      <c r="J1822" s="56"/>
      <c r="K1822" s="56"/>
      <c r="L1822" s="56"/>
      <c r="M1822" s="56"/>
      <c r="N1822" s="56"/>
      <c r="O1822" s="56"/>
      <c r="P1822" s="56"/>
      <c r="Q1822" s="51"/>
    </row>
    <row r="1823" spans="1:17" ht="12.75" customHeight="1">
      <c r="A1823" s="56"/>
      <c r="B1823" s="56"/>
      <c r="C1823" s="56"/>
      <c r="D1823" s="56"/>
      <c r="E1823" s="56"/>
      <c r="F1823" s="11"/>
      <c r="G1823" s="57"/>
      <c r="H1823" s="56"/>
      <c r="I1823" s="56"/>
      <c r="J1823" s="56"/>
      <c r="K1823" s="56"/>
      <c r="L1823" s="56"/>
      <c r="M1823" s="56"/>
      <c r="N1823" s="56"/>
      <c r="O1823" s="56"/>
      <c r="P1823" s="56"/>
      <c r="Q1823" s="51"/>
    </row>
    <row r="1824" spans="1:17" ht="12.75" customHeight="1">
      <c r="A1824" s="56"/>
      <c r="B1824" s="56"/>
      <c r="C1824" s="56"/>
      <c r="D1824" s="56"/>
      <c r="E1824" s="56"/>
      <c r="F1824" s="11"/>
      <c r="G1824" s="57"/>
      <c r="H1824" s="56"/>
      <c r="I1824" s="56"/>
      <c r="J1824" s="56"/>
      <c r="K1824" s="56"/>
      <c r="L1824" s="56"/>
      <c r="M1824" s="56"/>
      <c r="N1824" s="56"/>
      <c r="O1824" s="56"/>
      <c r="P1824" s="56"/>
      <c r="Q1824" s="51"/>
    </row>
    <row r="1825" spans="1:17" ht="12.75" customHeight="1">
      <c r="A1825" s="56"/>
      <c r="B1825" s="56"/>
      <c r="C1825" s="56"/>
      <c r="D1825" s="56"/>
      <c r="E1825" s="56"/>
      <c r="F1825" s="11"/>
      <c r="G1825" s="57"/>
      <c r="H1825" s="56"/>
      <c r="I1825" s="56"/>
      <c r="J1825" s="56"/>
      <c r="K1825" s="56"/>
      <c r="L1825" s="56"/>
      <c r="M1825" s="56"/>
      <c r="N1825" s="56"/>
      <c r="O1825" s="56"/>
      <c r="P1825" s="56"/>
      <c r="Q1825" s="51"/>
    </row>
    <row r="1826" spans="1:17" ht="12.75" customHeight="1">
      <c r="A1826" s="56"/>
      <c r="B1826" s="56"/>
      <c r="C1826" s="56"/>
      <c r="D1826" s="56"/>
      <c r="E1826" s="56"/>
      <c r="F1826" s="11"/>
      <c r="G1826" s="57"/>
      <c r="H1826" s="56"/>
      <c r="I1826" s="56"/>
      <c r="J1826" s="56"/>
      <c r="K1826" s="56"/>
      <c r="L1826" s="56"/>
      <c r="M1826" s="56"/>
      <c r="N1826" s="56"/>
      <c r="O1826" s="56"/>
      <c r="P1826" s="56"/>
      <c r="Q1826" s="51"/>
    </row>
    <row r="1827" spans="1:17" ht="12.75" customHeight="1">
      <c r="A1827" s="56"/>
      <c r="B1827" s="56"/>
      <c r="C1827" s="56"/>
      <c r="D1827" s="56"/>
      <c r="E1827" s="56"/>
      <c r="F1827" s="11"/>
      <c r="G1827" s="57"/>
      <c r="H1827" s="56"/>
      <c r="I1827" s="56"/>
      <c r="J1827" s="56"/>
      <c r="K1827" s="56"/>
      <c r="L1827" s="56"/>
      <c r="M1827" s="56"/>
      <c r="N1827" s="56"/>
      <c r="O1827" s="56"/>
      <c r="P1827" s="56"/>
      <c r="Q1827" s="51"/>
    </row>
    <row r="1828" spans="1:17" ht="12.75" customHeight="1">
      <c r="A1828" s="56"/>
      <c r="B1828" s="56"/>
      <c r="C1828" s="56"/>
      <c r="D1828" s="56"/>
      <c r="E1828" s="56"/>
      <c r="F1828" s="11"/>
      <c r="G1828" s="57"/>
      <c r="H1828" s="56"/>
      <c r="I1828" s="56"/>
      <c r="J1828" s="56"/>
      <c r="K1828" s="56"/>
      <c r="L1828" s="56"/>
      <c r="M1828" s="56"/>
      <c r="N1828" s="56"/>
      <c r="O1828" s="56"/>
      <c r="P1828" s="56"/>
      <c r="Q1828" s="51"/>
    </row>
    <row r="1829" spans="1:17" ht="12.75" customHeight="1">
      <c r="A1829" s="56"/>
      <c r="B1829" s="56"/>
      <c r="C1829" s="56"/>
      <c r="D1829" s="56"/>
      <c r="E1829" s="56"/>
      <c r="F1829" s="11"/>
      <c r="G1829" s="57"/>
      <c r="H1829" s="56"/>
      <c r="I1829" s="56"/>
      <c r="J1829" s="56"/>
      <c r="K1829" s="56"/>
      <c r="L1829" s="56"/>
      <c r="M1829" s="56"/>
      <c r="N1829" s="56"/>
      <c r="O1829" s="56"/>
      <c r="P1829" s="56"/>
      <c r="Q1829" s="51"/>
    </row>
    <row r="1830" spans="1:17" ht="12.75" customHeight="1">
      <c r="A1830" s="56"/>
      <c r="B1830" s="56"/>
      <c r="C1830" s="56"/>
      <c r="D1830" s="56"/>
      <c r="E1830" s="56"/>
      <c r="F1830" s="11"/>
      <c r="G1830" s="57"/>
      <c r="H1830" s="56"/>
      <c r="I1830" s="56"/>
      <c r="J1830" s="56"/>
      <c r="K1830" s="56"/>
      <c r="L1830" s="56"/>
      <c r="M1830" s="56"/>
      <c r="N1830" s="56"/>
      <c r="O1830" s="56"/>
      <c r="P1830" s="56"/>
      <c r="Q1830" s="51"/>
    </row>
    <row r="1831" spans="1:17" ht="12.75" customHeight="1">
      <c r="A1831" s="56"/>
      <c r="B1831" s="56"/>
      <c r="C1831" s="56"/>
      <c r="D1831" s="56"/>
      <c r="E1831" s="56"/>
      <c r="F1831" s="11"/>
      <c r="G1831" s="57"/>
      <c r="H1831" s="56"/>
      <c r="I1831" s="56"/>
      <c r="J1831" s="56"/>
      <c r="K1831" s="56"/>
      <c r="L1831" s="56"/>
      <c r="M1831" s="56"/>
      <c r="N1831" s="56"/>
      <c r="O1831" s="56"/>
      <c r="P1831" s="56"/>
      <c r="Q1831" s="51"/>
    </row>
    <row r="1832" spans="1:17" ht="12.75" customHeight="1">
      <c r="A1832" s="56"/>
      <c r="B1832" s="56"/>
      <c r="C1832" s="56"/>
      <c r="D1832" s="56"/>
      <c r="E1832" s="56"/>
      <c r="F1832" s="11"/>
      <c r="G1832" s="57"/>
      <c r="H1832" s="56"/>
      <c r="I1832" s="56"/>
      <c r="J1832" s="56"/>
      <c r="K1832" s="56"/>
      <c r="L1832" s="56"/>
      <c r="M1832" s="56"/>
      <c r="N1832" s="56"/>
      <c r="O1832" s="56"/>
      <c r="P1832" s="56"/>
      <c r="Q1832" s="51"/>
    </row>
    <row r="1833" spans="1:17" ht="12.75" customHeight="1">
      <c r="A1833" s="56"/>
      <c r="B1833" s="56"/>
      <c r="C1833" s="56"/>
      <c r="D1833" s="56"/>
      <c r="E1833" s="56"/>
      <c r="F1833" s="11"/>
      <c r="G1833" s="57"/>
      <c r="H1833" s="56"/>
      <c r="I1833" s="56"/>
      <c r="J1833" s="56"/>
      <c r="K1833" s="56"/>
      <c r="L1833" s="56"/>
      <c r="M1833" s="56"/>
      <c r="N1833" s="56"/>
      <c r="O1833" s="56"/>
      <c r="P1833" s="56"/>
      <c r="Q1833" s="51"/>
    </row>
    <row r="1834" spans="1:17" ht="12.75" customHeight="1">
      <c r="A1834" s="56"/>
      <c r="B1834" s="56"/>
      <c r="C1834" s="56"/>
      <c r="D1834" s="56"/>
      <c r="E1834" s="56"/>
      <c r="F1834" s="11"/>
      <c r="G1834" s="57"/>
      <c r="H1834" s="56"/>
      <c r="I1834" s="56"/>
      <c r="J1834" s="56"/>
      <c r="K1834" s="56"/>
      <c r="L1834" s="56"/>
      <c r="M1834" s="56"/>
      <c r="N1834" s="56"/>
      <c r="O1834" s="56"/>
      <c r="P1834" s="56"/>
      <c r="Q1834" s="51"/>
    </row>
    <row r="1835" spans="1:17" ht="12.75" customHeight="1">
      <c r="A1835" s="56"/>
      <c r="B1835" s="56"/>
      <c r="C1835" s="56"/>
      <c r="D1835" s="56"/>
      <c r="E1835" s="56"/>
      <c r="F1835" s="11"/>
      <c r="G1835" s="57"/>
      <c r="H1835" s="56"/>
      <c r="I1835" s="56"/>
      <c r="J1835" s="56"/>
      <c r="K1835" s="56"/>
      <c r="L1835" s="56"/>
      <c r="M1835" s="56"/>
      <c r="N1835" s="56"/>
      <c r="O1835" s="56"/>
      <c r="P1835" s="56"/>
      <c r="Q1835" s="51"/>
    </row>
    <row r="1836" spans="1:17" ht="12.75" customHeight="1">
      <c r="A1836" s="56"/>
      <c r="B1836" s="56"/>
      <c r="C1836" s="56"/>
      <c r="D1836" s="56"/>
      <c r="E1836" s="56"/>
      <c r="F1836" s="11"/>
      <c r="G1836" s="57"/>
      <c r="H1836" s="56"/>
      <c r="I1836" s="56"/>
      <c r="J1836" s="56"/>
      <c r="K1836" s="56"/>
      <c r="L1836" s="56"/>
      <c r="M1836" s="56"/>
      <c r="N1836" s="56"/>
      <c r="O1836" s="56"/>
      <c r="P1836" s="56"/>
      <c r="Q1836" s="51"/>
    </row>
    <row r="1837" spans="1:17" ht="12.75" customHeight="1">
      <c r="A1837" s="56"/>
      <c r="B1837" s="56"/>
      <c r="C1837" s="56"/>
      <c r="D1837" s="56"/>
      <c r="E1837" s="56"/>
      <c r="F1837" s="11"/>
      <c r="G1837" s="57"/>
      <c r="H1837" s="56"/>
      <c r="I1837" s="56"/>
      <c r="J1837" s="56"/>
      <c r="K1837" s="56"/>
      <c r="L1837" s="56"/>
      <c r="M1837" s="56"/>
      <c r="N1837" s="56"/>
      <c r="O1837" s="56"/>
      <c r="P1837" s="56"/>
      <c r="Q1837" s="51"/>
    </row>
    <row r="1838" spans="1:17" ht="12.75" customHeight="1">
      <c r="A1838" s="56"/>
      <c r="B1838" s="56"/>
      <c r="C1838" s="56"/>
      <c r="D1838" s="56"/>
      <c r="E1838" s="56"/>
      <c r="F1838" s="11"/>
      <c r="G1838" s="57"/>
      <c r="H1838" s="56"/>
      <c r="I1838" s="56"/>
      <c r="J1838" s="56"/>
      <c r="K1838" s="56"/>
      <c r="L1838" s="56"/>
      <c r="M1838" s="56"/>
      <c r="N1838" s="56"/>
      <c r="O1838" s="56"/>
      <c r="P1838" s="56"/>
      <c r="Q1838" s="51"/>
    </row>
    <row r="1839" spans="1:17" ht="12.75" customHeight="1">
      <c r="A1839" s="56"/>
      <c r="B1839" s="56"/>
      <c r="C1839" s="56"/>
      <c r="D1839" s="56"/>
      <c r="E1839" s="56"/>
      <c r="F1839" s="11"/>
      <c r="G1839" s="57"/>
      <c r="H1839" s="56"/>
      <c r="I1839" s="56"/>
      <c r="J1839" s="56"/>
      <c r="K1839" s="56"/>
      <c r="L1839" s="56"/>
      <c r="M1839" s="56"/>
      <c r="N1839" s="56"/>
      <c r="O1839" s="56"/>
      <c r="P1839" s="56"/>
      <c r="Q1839" s="51"/>
    </row>
    <row r="1840" spans="1:17" ht="12.75" customHeight="1">
      <c r="A1840" s="56"/>
      <c r="B1840" s="56"/>
      <c r="C1840" s="56"/>
      <c r="D1840" s="56"/>
      <c r="E1840" s="56"/>
      <c r="F1840" s="11"/>
      <c r="G1840" s="57"/>
      <c r="H1840" s="56"/>
      <c r="I1840" s="56"/>
      <c r="J1840" s="56"/>
      <c r="K1840" s="56"/>
      <c r="L1840" s="56"/>
      <c r="M1840" s="56"/>
      <c r="N1840" s="56"/>
      <c r="O1840" s="56"/>
      <c r="P1840" s="56"/>
      <c r="Q1840" s="51"/>
    </row>
    <row r="1841" spans="1:17" ht="12.75" customHeight="1">
      <c r="A1841" s="56"/>
      <c r="B1841" s="56"/>
      <c r="C1841" s="56"/>
      <c r="D1841" s="56"/>
      <c r="E1841" s="56"/>
      <c r="F1841" s="11"/>
      <c r="G1841" s="57"/>
      <c r="H1841" s="56"/>
      <c r="I1841" s="56"/>
      <c r="J1841" s="56"/>
      <c r="K1841" s="56"/>
      <c r="L1841" s="56"/>
      <c r="M1841" s="56"/>
      <c r="N1841" s="56"/>
      <c r="O1841" s="56"/>
      <c r="P1841" s="56"/>
      <c r="Q1841" s="51"/>
    </row>
    <row r="1842" spans="1:17" ht="12.75" customHeight="1">
      <c r="A1842" s="56"/>
      <c r="B1842" s="56"/>
      <c r="C1842" s="56"/>
      <c r="D1842" s="56"/>
      <c r="E1842" s="56"/>
      <c r="F1842" s="11"/>
      <c r="G1842" s="57"/>
      <c r="H1842" s="56"/>
      <c r="I1842" s="56"/>
      <c r="J1842" s="56"/>
      <c r="K1842" s="56"/>
      <c r="L1842" s="56"/>
      <c r="M1842" s="56"/>
      <c r="N1842" s="56"/>
      <c r="O1842" s="56"/>
      <c r="P1842" s="56"/>
      <c r="Q1842" s="51"/>
    </row>
    <row r="1843" spans="1:17" ht="12.75" customHeight="1">
      <c r="A1843" s="56"/>
      <c r="B1843" s="56"/>
      <c r="C1843" s="56"/>
      <c r="D1843" s="56"/>
      <c r="E1843" s="56"/>
      <c r="F1843" s="11"/>
      <c r="G1843" s="57"/>
      <c r="H1843" s="56"/>
      <c r="I1843" s="56"/>
      <c r="J1843" s="56"/>
      <c r="K1843" s="56"/>
      <c r="L1843" s="56"/>
      <c r="M1843" s="56"/>
      <c r="N1843" s="56"/>
      <c r="O1843" s="56"/>
      <c r="P1843" s="56"/>
      <c r="Q1843" s="51"/>
    </row>
    <row r="1844" spans="1:17" ht="12.75" customHeight="1">
      <c r="A1844" s="56"/>
      <c r="B1844" s="56"/>
      <c r="C1844" s="56"/>
      <c r="D1844" s="56"/>
      <c r="E1844" s="56"/>
      <c r="F1844" s="11"/>
      <c r="G1844" s="57"/>
      <c r="H1844" s="56"/>
      <c r="I1844" s="56"/>
      <c r="J1844" s="56"/>
      <c r="K1844" s="56"/>
      <c r="L1844" s="56"/>
      <c r="M1844" s="56"/>
      <c r="N1844" s="56"/>
      <c r="O1844" s="56"/>
      <c r="P1844" s="56"/>
      <c r="Q1844" s="51"/>
    </row>
    <row r="1845" spans="1:17" ht="12.75" customHeight="1">
      <c r="A1845" s="56"/>
      <c r="B1845" s="56"/>
      <c r="C1845" s="56"/>
      <c r="D1845" s="56"/>
      <c r="E1845" s="56"/>
      <c r="F1845" s="11"/>
      <c r="G1845" s="57"/>
      <c r="H1845" s="56"/>
      <c r="I1845" s="56"/>
      <c r="J1845" s="56"/>
      <c r="K1845" s="56"/>
      <c r="L1845" s="56"/>
      <c r="M1845" s="56"/>
      <c r="N1845" s="56"/>
      <c r="O1845" s="56"/>
      <c r="P1845" s="56"/>
      <c r="Q1845" s="51"/>
    </row>
    <row r="1846" spans="1:17" ht="12.75" customHeight="1">
      <c r="A1846" s="56"/>
      <c r="B1846" s="56"/>
      <c r="C1846" s="56"/>
      <c r="D1846" s="56"/>
      <c r="E1846" s="56"/>
      <c r="F1846" s="11"/>
      <c r="G1846" s="57"/>
      <c r="H1846" s="56"/>
      <c r="I1846" s="56"/>
      <c r="J1846" s="56"/>
      <c r="K1846" s="56"/>
      <c r="L1846" s="56"/>
      <c r="M1846" s="56"/>
      <c r="N1846" s="56"/>
      <c r="O1846" s="56"/>
      <c r="P1846" s="56"/>
      <c r="Q1846" s="51"/>
    </row>
    <row r="1847" spans="1:17" ht="12.75" customHeight="1">
      <c r="A1847" s="56"/>
      <c r="B1847" s="56"/>
      <c r="C1847" s="56"/>
      <c r="D1847" s="56"/>
      <c r="E1847" s="56"/>
      <c r="F1847" s="11"/>
      <c r="G1847" s="57"/>
      <c r="H1847" s="56"/>
      <c r="I1847" s="56"/>
      <c r="J1847" s="56"/>
      <c r="K1847" s="56"/>
      <c r="L1847" s="56"/>
      <c r="M1847" s="56"/>
      <c r="N1847" s="56"/>
      <c r="O1847" s="56"/>
      <c r="P1847" s="56"/>
      <c r="Q1847" s="51"/>
    </row>
    <row r="1848" spans="1:17" ht="12.75" customHeight="1">
      <c r="A1848" s="56"/>
      <c r="B1848" s="56"/>
      <c r="C1848" s="56"/>
      <c r="D1848" s="56"/>
      <c r="E1848" s="56"/>
      <c r="F1848" s="11"/>
      <c r="G1848" s="57"/>
      <c r="H1848" s="56"/>
      <c r="I1848" s="56"/>
      <c r="J1848" s="56"/>
      <c r="K1848" s="56"/>
      <c r="L1848" s="56"/>
      <c r="M1848" s="56"/>
      <c r="N1848" s="56"/>
      <c r="O1848" s="56"/>
      <c r="P1848" s="56"/>
      <c r="Q1848" s="51"/>
    </row>
    <row r="1849" spans="1:17" ht="12.75" customHeight="1">
      <c r="A1849" s="56"/>
      <c r="B1849" s="56"/>
      <c r="C1849" s="56"/>
      <c r="D1849" s="56"/>
      <c r="E1849" s="56"/>
      <c r="F1849" s="11"/>
      <c r="G1849" s="57"/>
      <c r="H1849" s="56"/>
      <c r="I1849" s="56"/>
      <c r="J1849" s="56"/>
      <c r="K1849" s="56"/>
      <c r="L1849" s="56"/>
      <c r="M1849" s="56"/>
      <c r="N1849" s="56"/>
      <c r="O1849" s="56"/>
      <c r="P1849" s="56"/>
      <c r="Q1849" s="51"/>
    </row>
    <row r="1850" spans="1:17" ht="12.75" customHeight="1">
      <c r="A1850" s="56"/>
      <c r="B1850" s="56"/>
      <c r="C1850" s="56"/>
      <c r="D1850" s="56"/>
      <c r="E1850" s="56"/>
      <c r="F1850" s="11"/>
      <c r="G1850" s="57"/>
      <c r="H1850" s="56"/>
      <c r="I1850" s="56"/>
      <c r="J1850" s="56"/>
      <c r="K1850" s="56"/>
      <c r="L1850" s="56"/>
      <c r="M1850" s="56"/>
      <c r="N1850" s="56"/>
      <c r="O1850" s="56"/>
      <c r="P1850" s="56"/>
      <c r="Q1850" s="51"/>
    </row>
    <row r="1851" spans="1:17" ht="12.75" customHeight="1">
      <c r="A1851" s="56"/>
      <c r="B1851" s="56"/>
      <c r="C1851" s="56"/>
      <c r="D1851" s="56"/>
      <c r="E1851" s="56"/>
      <c r="F1851" s="11"/>
      <c r="G1851" s="57"/>
      <c r="H1851" s="56"/>
      <c r="I1851" s="56"/>
      <c r="J1851" s="56"/>
      <c r="K1851" s="56"/>
      <c r="L1851" s="56"/>
      <c r="M1851" s="56"/>
      <c r="N1851" s="56"/>
      <c r="O1851" s="56"/>
      <c r="P1851" s="56"/>
      <c r="Q1851" s="51"/>
    </row>
    <row r="1852" spans="1:17" ht="12.75" customHeight="1">
      <c r="A1852" s="56"/>
      <c r="B1852" s="56"/>
      <c r="C1852" s="56"/>
      <c r="D1852" s="56"/>
      <c r="E1852" s="56"/>
      <c r="F1852" s="11"/>
      <c r="G1852" s="57"/>
      <c r="H1852" s="56"/>
      <c r="I1852" s="56"/>
      <c r="J1852" s="56"/>
      <c r="K1852" s="56"/>
      <c r="L1852" s="56"/>
      <c r="M1852" s="56"/>
      <c r="N1852" s="56"/>
      <c r="O1852" s="56"/>
      <c r="P1852" s="56"/>
      <c r="Q1852" s="51"/>
    </row>
    <row r="1853" spans="1:17" ht="12.75" customHeight="1">
      <c r="A1853" s="56"/>
      <c r="B1853" s="56"/>
      <c r="C1853" s="56"/>
      <c r="D1853" s="56"/>
      <c r="E1853" s="56"/>
      <c r="F1853" s="11"/>
      <c r="G1853" s="57"/>
      <c r="H1853" s="56"/>
      <c r="I1853" s="56"/>
      <c r="J1853" s="56"/>
      <c r="K1853" s="56"/>
      <c r="L1853" s="56"/>
      <c r="M1853" s="56"/>
      <c r="N1853" s="56"/>
      <c r="O1853" s="56"/>
      <c r="P1853" s="56"/>
      <c r="Q1853" s="51"/>
    </row>
    <row r="1854" spans="1:17" ht="12.75" customHeight="1">
      <c r="A1854" s="56"/>
      <c r="B1854" s="56"/>
      <c r="C1854" s="56"/>
      <c r="D1854" s="56"/>
      <c r="E1854" s="56"/>
      <c r="F1854" s="11"/>
      <c r="G1854" s="57"/>
      <c r="H1854" s="56"/>
      <c r="I1854" s="56"/>
      <c r="J1854" s="56"/>
      <c r="K1854" s="56"/>
      <c r="L1854" s="56"/>
      <c r="M1854" s="56"/>
      <c r="N1854" s="56"/>
      <c r="O1854" s="56"/>
      <c r="P1854" s="56"/>
      <c r="Q1854" s="51"/>
    </row>
    <row r="1855" spans="1:17" ht="12.75" customHeight="1">
      <c r="A1855" s="56"/>
      <c r="B1855" s="56"/>
      <c r="C1855" s="56"/>
      <c r="D1855" s="56"/>
      <c r="E1855" s="56"/>
      <c r="F1855" s="11"/>
      <c r="G1855" s="57"/>
      <c r="H1855" s="56"/>
      <c r="I1855" s="56"/>
      <c r="J1855" s="56"/>
      <c r="K1855" s="56"/>
      <c r="L1855" s="56"/>
      <c r="M1855" s="56"/>
      <c r="N1855" s="56"/>
      <c r="O1855" s="56"/>
      <c r="P1855" s="56"/>
      <c r="Q1855" s="51"/>
    </row>
    <row r="1856" spans="1:17" ht="12.75" customHeight="1">
      <c r="A1856" s="56"/>
      <c r="B1856" s="56"/>
      <c r="C1856" s="56"/>
      <c r="D1856" s="56"/>
      <c r="E1856" s="56"/>
      <c r="F1856" s="11"/>
      <c r="G1856" s="57"/>
      <c r="H1856" s="56"/>
      <c r="I1856" s="56"/>
      <c r="J1856" s="56"/>
      <c r="K1856" s="56"/>
      <c r="L1856" s="56"/>
      <c r="M1856" s="56"/>
      <c r="N1856" s="56"/>
      <c r="O1856" s="56"/>
      <c r="P1856" s="56"/>
      <c r="Q1856" s="51"/>
    </row>
    <row r="1857" spans="1:17" ht="12.75" customHeight="1">
      <c r="A1857" s="56"/>
      <c r="B1857" s="56"/>
      <c r="C1857" s="56"/>
      <c r="D1857" s="56"/>
      <c r="E1857" s="56"/>
      <c r="F1857" s="11"/>
      <c r="G1857" s="57"/>
      <c r="H1857" s="56"/>
      <c r="I1857" s="56"/>
      <c r="J1857" s="56"/>
      <c r="K1857" s="56"/>
      <c r="L1857" s="56"/>
      <c r="M1857" s="56"/>
      <c r="N1857" s="56"/>
      <c r="O1857" s="56"/>
      <c r="P1857" s="56"/>
      <c r="Q1857" s="51"/>
    </row>
    <row r="1858" spans="1:17" ht="12.75" customHeight="1">
      <c r="A1858" s="56"/>
      <c r="B1858" s="56"/>
      <c r="C1858" s="56"/>
      <c r="D1858" s="56"/>
      <c r="E1858" s="56"/>
      <c r="F1858" s="11"/>
      <c r="G1858" s="57"/>
      <c r="H1858" s="56"/>
      <c r="I1858" s="56"/>
      <c r="J1858" s="56"/>
      <c r="K1858" s="56"/>
      <c r="L1858" s="56"/>
      <c r="M1858" s="56"/>
      <c r="N1858" s="56"/>
      <c r="O1858" s="56"/>
      <c r="P1858" s="56"/>
      <c r="Q1858" s="51"/>
    </row>
    <row r="1859" spans="1:17" ht="12.75" customHeight="1">
      <c r="A1859" s="56"/>
      <c r="B1859" s="56"/>
      <c r="C1859" s="56"/>
      <c r="D1859" s="56"/>
      <c r="E1859" s="56"/>
      <c r="F1859" s="11"/>
      <c r="G1859" s="57"/>
      <c r="H1859" s="56"/>
      <c r="I1859" s="56"/>
      <c r="J1859" s="56"/>
      <c r="K1859" s="56"/>
      <c r="L1859" s="56"/>
      <c r="M1859" s="56"/>
      <c r="N1859" s="56"/>
      <c r="O1859" s="56"/>
      <c r="P1859" s="56"/>
      <c r="Q1859" s="51"/>
    </row>
    <row r="1860" spans="1:17" ht="12.75" customHeight="1">
      <c r="A1860" s="56"/>
      <c r="B1860" s="56"/>
      <c r="C1860" s="56"/>
      <c r="D1860" s="56"/>
      <c r="E1860" s="56"/>
      <c r="F1860" s="11"/>
      <c r="G1860" s="57"/>
      <c r="H1860" s="56"/>
      <c r="I1860" s="56"/>
      <c r="J1860" s="56"/>
      <c r="K1860" s="56"/>
      <c r="L1860" s="56"/>
      <c r="M1860" s="56"/>
      <c r="N1860" s="56"/>
      <c r="O1860" s="56"/>
      <c r="P1860" s="56"/>
      <c r="Q1860" s="51"/>
    </row>
    <row r="1861" spans="1:17" ht="12.75" customHeight="1">
      <c r="A1861" s="56"/>
      <c r="B1861" s="56"/>
      <c r="C1861" s="56"/>
      <c r="D1861" s="56"/>
      <c r="E1861" s="56"/>
      <c r="F1861" s="11"/>
      <c r="G1861" s="57"/>
      <c r="H1861" s="56"/>
      <c r="I1861" s="56"/>
      <c r="J1861" s="56"/>
      <c r="K1861" s="56"/>
      <c r="L1861" s="56"/>
      <c r="M1861" s="56"/>
      <c r="N1861" s="56"/>
      <c r="O1861" s="56"/>
      <c r="P1861" s="56"/>
      <c r="Q1861" s="51"/>
    </row>
    <row r="1862" spans="1:17" ht="12.75" customHeight="1">
      <c r="A1862" s="56"/>
      <c r="B1862" s="56"/>
      <c r="C1862" s="56"/>
      <c r="D1862" s="56"/>
      <c r="E1862" s="56"/>
      <c r="F1862" s="11"/>
      <c r="G1862" s="57"/>
      <c r="H1862" s="56"/>
      <c r="I1862" s="56"/>
      <c r="J1862" s="56"/>
      <c r="K1862" s="56"/>
      <c r="L1862" s="56"/>
      <c r="M1862" s="56"/>
      <c r="N1862" s="56"/>
      <c r="O1862" s="56"/>
      <c r="P1862" s="56"/>
      <c r="Q1862" s="51"/>
    </row>
    <row r="1863" spans="1:17" ht="12.75" customHeight="1">
      <c r="A1863" s="56"/>
      <c r="B1863" s="56"/>
      <c r="C1863" s="56"/>
      <c r="D1863" s="56"/>
      <c r="E1863" s="56"/>
      <c r="F1863" s="11"/>
      <c r="G1863" s="57"/>
      <c r="H1863" s="56"/>
      <c r="I1863" s="56"/>
      <c r="J1863" s="56"/>
      <c r="K1863" s="56"/>
      <c r="L1863" s="56"/>
      <c r="M1863" s="56"/>
      <c r="N1863" s="56"/>
      <c r="O1863" s="56"/>
      <c r="P1863" s="56"/>
      <c r="Q1863" s="51"/>
    </row>
    <row r="1864" spans="1:17" ht="12.75" customHeight="1">
      <c r="A1864" s="56"/>
      <c r="B1864" s="56"/>
      <c r="C1864" s="56"/>
      <c r="D1864" s="56"/>
      <c r="E1864" s="56"/>
      <c r="F1864" s="11"/>
      <c r="G1864" s="57"/>
      <c r="H1864" s="56"/>
      <c r="I1864" s="56"/>
      <c r="J1864" s="56"/>
      <c r="K1864" s="56"/>
      <c r="L1864" s="56"/>
      <c r="M1864" s="56"/>
      <c r="N1864" s="56"/>
      <c r="O1864" s="56"/>
      <c r="P1864" s="56"/>
      <c r="Q1864" s="51"/>
    </row>
    <row r="1865" spans="1:17" ht="12.75" customHeight="1">
      <c r="A1865" s="56"/>
      <c r="B1865" s="56"/>
      <c r="C1865" s="56"/>
      <c r="D1865" s="56"/>
      <c r="E1865" s="56"/>
      <c r="F1865" s="11"/>
      <c r="G1865" s="57"/>
      <c r="H1865" s="56"/>
      <c r="I1865" s="56"/>
      <c r="J1865" s="56"/>
      <c r="K1865" s="56"/>
      <c r="L1865" s="56"/>
      <c r="M1865" s="56"/>
      <c r="N1865" s="56"/>
      <c r="O1865" s="56"/>
      <c r="P1865" s="56"/>
      <c r="Q1865" s="51"/>
    </row>
    <row r="1866" spans="1:17" ht="12.75" customHeight="1">
      <c r="A1866" s="56"/>
      <c r="B1866" s="56"/>
      <c r="C1866" s="56"/>
      <c r="D1866" s="56"/>
      <c r="E1866" s="56"/>
      <c r="F1866" s="11"/>
      <c r="G1866" s="57"/>
      <c r="H1866" s="56"/>
      <c r="I1866" s="56"/>
      <c r="J1866" s="56"/>
      <c r="K1866" s="56"/>
      <c r="L1866" s="56"/>
      <c r="M1866" s="56"/>
      <c r="N1866" s="56"/>
      <c r="O1866" s="56"/>
      <c r="P1866" s="56"/>
      <c r="Q1866" s="51"/>
    </row>
    <row r="1867" spans="1:17" ht="12.75" customHeight="1">
      <c r="A1867" s="56"/>
      <c r="B1867" s="56"/>
      <c r="C1867" s="56"/>
      <c r="D1867" s="56"/>
      <c r="E1867" s="56"/>
      <c r="F1867" s="11"/>
      <c r="G1867" s="57"/>
      <c r="H1867" s="56"/>
      <c r="I1867" s="56"/>
      <c r="J1867" s="56"/>
      <c r="K1867" s="56"/>
      <c r="L1867" s="56"/>
      <c r="M1867" s="56"/>
      <c r="N1867" s="56"/>
      <c r="O1867" s="56"/>
      <c r="P1867" s="56"/>
      <c r="Q1867" s="51"/>
    </row>
    <row r="1868" spans="1:17" ht="12.75" customHeight="1">
      <c r="A1868" s="56"/>
      <c r="B1868" s="56"/>
      <c r="C1868" s="56"/>
      <c r="D1868" s="56"/>
      <c r="E1868" s="56"/>
      <c r="F1868" s="11"/>
      <c r="G1868" s="57"/>
      <c r="H1868" s="56"/>
      <c r="I1868" s="56"/>
      <c r="J1868" s="56"/>
      <c r="K1868" s="56"/>
      <c r="L1868" s="56"/>
      <c r="M1868" s="56"/>
      <c r="N1868" s="56"/>
      <c r="O1868" s="56"/>
      <c r="P1868" s="56"/>
      <c r="Q1868" s="51"/>
    </row>
    <row r="1869" spans="1:17" ht="12.75" customHeight="1">
      <c r="A1869" s="56"/>
      <c r="B1869" s="56"/>
      <c r="C1869" s="56"/>
      <c r="D1869" s="56"/>
      <c r="E1869" s="56"/>
      <c r="F1869" s="11"/>
      <c r="G1869" s="57"/>
      <c r="H1869" s="56"/>
      <c r="I1869" s="56"/>
      <c r="J1869" s="56"/>
      <c r="K1869" s="56"/>
      <c r="L1869" s="56"/>
      <c r="M1869" s="56"/>
      <c r="N1869" s="56"/>
      <c r="O1869" s="56"/>
      <c r="P1869" s="56"/>
      <c r="Q1869" s="51"/>
    </row>
    <row r="1870" spans="1:17" ht="12.75" customHeight="1">
      <c r="A1870" s="56"/>
      <c r="B1870" s="56"/>
      <c r="C1870" s="56"/>
      <c r="D1870" s="56"/>
      <c r="E1870" s="56"/>
      <c r="F1870" s="11"/>
      <c r="G1870" s="57"/>
      <c r="H1870" s="56"/>
      <c r="I1870" s="56"/>
      <c r="J1870" s="56"/>
      <c r="K1870" s="56"/>
      <c r="L1870" s="56"/>
      <c r="M1870" s="56"/>
      <c r="N1870" s="56"/>
      <c r="O1870" s="56"/>
      <c r="P1870" s="56"/>
      <c r="Q1870" s="51"/>
    </row>
    <row r="1871" spans="1:17" ht="12.75" customHeight="1">
      <c r="A1871" s="56"/>
      <c r="B1871" s="56"/>
      <c r="C1871" s="56"/>
      <c r="D1871" s="56"/>
      <c r="E1871" s="56"/>
      <c r="F1871" s="11"/>
      <c r="G1871" s="57"/>
      <c r="H1871" s="56"/>
      <c r="I1871" s="56"/>
      <c r="J1871" s="56"/>
      <c r="K1871" s="56"/>
      <c r="L1871" s="56"/>
      <c r="M1871" s="56"/>
      <c r="N1871" s="56"/>
      <c r="O1871" s="56"/>
      <c r="P1871" s="56"/>
      <c r="Q1871" s="51"/>
    </row>
    <row r="1872" spans="1:17" ht="12.75" customHeight="1">
      <c r="A1872" s="56"/>
      <c r="B1872" s="56"/>
      <c r="C1872" s="56"/>
      <c r="D1872" s="56"/>
      <c r="E1872" s="56"/>
      <c r="F1872" s="11"/>
      <c r="G1872" s="57"/>
      <c r="H1872" s="56"/>
      <c r="I1872" s="56"/>
      <c r="J1872" s="56"/>
      <c r="K1872" s="56"/>
      <c r="L1872" s="56"/>
      <c r="M1872" s="56"/>
      <c r="N1872" s="56"/>
      <c r="O1872" s="56"/>
      <c r="P1872" s="56"/>
      <c r="Q1872" s="51"/>
    </row>
    <row r="1873" spans="1:17" ht="12.75" customHeight="1">
      <c r="A1873" s="56"/>
      <c r="B1873" s="56"/>
      <c r="C1873" s="56"/>
      <c r="D1873" s="56"/>
      <c r="E1873" s="56"/>
      <c r="F1873" s="11"/>
      <c r="G1873" s="57"/>
      <c r="H1873" s="56"/>
      <c r="I1873" s="56"/>
      <c r="J1873" s="56"/>
      <c r="K1873" s="56"/>
      <c r="L1873" s="56"/>
      <c r="M1873" s="56"/>
      <c r="N1873" s="56"/>
      <c r="O1873" s="56"/>
      <c r="P1873" s="56"/>
      <c r="Q1873" s="51"/>
    </row>
    <row r="1874" spans="1:17" ht="12.75" customHeight="1">
      <c r="A1874" s="56"/>
      <c r="B1874" s="56"/>
      <c r="C1874" s="56"/>
      <c r="D1874" s="56"/>
      <c r="E1874" s="56"/>
      <c r="F1874" s="11"/>
      <c r="G1874" s="57"/>
      <c r="H1874" s="56"/>
      <c r="I1874" s="56"/>
      <c r="J1874" s="56"/>
      <c r="K1874" s="56"/>
      <c r="L1874" s="56"/>
      <c r="M1874" s="56"/>
      <c r="N1874" s="56"/>
      <c r="O1874" s="56"/>
      <c r="P1874" s="56"/>
      <c r="Q1874" s="51"/>
    </row>
    <row r="1875" spans="1:17" ht="12.75" customHeight="1">
      <c r="A1875" s="56"/>
      <c r="B1875" s="56"/>
      <c r="C1875" s="56"/>
      <c r="D1875" s="56"/>
      <c r="E1875" s="56"/>
      <c r="F1875" s="11"/>
      <c r="G1875" s="57"/>
      <c r="H1875" s="56"/>
      <c r="I1875" s="56"/>
      <c r="J1875" s="56"/>
      <c r="K1875" s="56"/>
      <c r="L1875" s="56"/>
      <c r="M1875" s="56"/>
      <c r="N1875" s="56"/>
      <c r="O1875" s="56"/>
      <c r="P1875" s="56"/>
      <c r="Q1875" s="51"/>
    </row>
    <row r="1876" spans="1:17" ht="12.75" customHeight="1">
      <c r="A1876" s="56"/>
      <c r="B1876" s="56"/>
      <c r="C1876" s="56"/>
      <c r="D1876" s="56"/>
      <c r="E1876" s="56"/>
      <c r="F1876" s="11"/>
      <c r="G1876" s="57"/>
      <c r="H1876" s="56"/>
      <c r="I1876" s="56"/>
      <c r="J1876" s="56"/>
      <c r="K1876" s="56"/>
      <c r="L1876" s="56"/>
      <c r="M1876" s="56"/>
      <c r="N1876" s="56"/>
      <c r="O1876" s="56"/>
      <c r="P1876" s="56"/>
      <c r="Q1876" s="51"/>
    </row>
    <row r="1877" spans="1:17" ht="12.75" customHeight="1">
      <c r="A1877" s="56"/>
      <c r="B1877" s="56"/>
      <c r="C1877" s="56"/>
      <c r="D1877" s="56"/>
      <c r="E1877" s="56"/>
      <c r="F1877" s="11"/>
      <c r="G1877" s="57"/>
      <c r="H1877" s="56"/>
      <c r="I1877" s="56"/>
      <c r="J1877" s="56"/>
      <c r="K1877" s="56"/>
      <c r="L1877" s="56"/>
      <c r="M1877" s="56"/>
      <c r="N1877" s="56"/>
      <c r="O1877" s="56"/>
      <c r="P1877" s="56"/>
      <c r="Q1877" s="51"/>
    </row>
    <row r="1878" spans="1:17" ht="12.75" customHeight="1">
      <c r="A1878" s="56"/>
      <c r="B1878" s="56"/>
      <c r="C1878" s="56"/>
      <c r="D1878" s="56"/>
      <c r="E1878" s="56"/>
      <c r="F1878" s="11"/>
      <c r="G1878" s="57"/>
      <c r="H1878" s="56"/>
      <c r="I1878" s="56"/>
      <c r="J1878" s="56"/>
      <c r="K1878" s="56"/>
      <c r="L1878" s="56"/>
      <c r="M1878" s="56"/>
      <c r="N1878" s="56"/>
      <c r="O1878" s="56"/>
      <c r="P1878" s="56"/>
      <c r="Q1878" s="51"/>
    </row>
    <row r="1879" spans="1:17" ht="12.75" customHeight="1">
      <c r="A1879" s="56"/>
      <c r="B1879" s="56"/>
      <c r="C1879" s="56"/>
      <c r="D1879" s="56"/>
      <c r="E1879" s="56"/>
      <c r="F1879" s="11"/>
      <c r="G1879" s="57"/>
      <c r="H1879" s="56"/>
      <c r="I1879" s="56"/>
      <c r="J1879" s="56"/>
      <c r="K1879" s="56"/>
      <c r="L1879" s="56"/>
      <c r="M1879" s="56"/>
      <c r="N1879" s="56"/>
      <c r="O1879" s="56"/>
      <c r="P1879" s="56"/>
      <c r="Q1879" s="51"/>
    </row>
    <row r="1880" spans="1:17" ht="12.75" customHeight="1">
      <c r="A1880" s="56"/>
      <c r="B1880" s="56"/>
      <c r="C1880" s="56"/>
      <c r="D1880" s="56"/>
      <c r="E1880" s="56"/>
      <c r="F1880" s="11"/>
      <c r="G1880" s="57"/>
      <c r="H1880" s="56"/>
      <c r="I1880" s="56"/>
      <c r="J1880" s="56"/>
      <c r="K1880" s="56"/>
      <c r="L1880" s="56"/>
      <c r="M1880" s="56"/>
      <c r="N1880" s="56"/>
      <c r="O1880" s="56"/>
      <c r="P1880" s="56"/>
      <c r="Q1880" s="51"/>
    </row>
    <row r="1881" spans="1:17" ht="12.75" customHeight="1">
      <c r="A1881" s="56"/>
      <c r="B1881" s="56"/>
      <c r="C1881" s="56"/>
      <c r="D1881" s="56"/>
      <c r="E1881" s="56"/>
      <c r="F1881" s="11"/>
      <c r="G1881" s="57"/>
      <c r="H1881" s="56"/>
      <c r="I1881" s="56"/>
      <c r="J1881" s="56"/>
      <c r="K1881" s="56"/>
      <c r="L1881" s="56"/>
      <c r="M1881" s="56"/>
      <c r="N1881" s="56"/>
      <c r="O1881" s="56"/>
      <c r="P1881" s="56"/>
      <c r="Q1881" s="51"/>
    </row>
    <row r="1882" spans="1:17" ht="12.75" customHeight="1">
      <c r="A1882" s="56"/>
      <c r="B1882" s="56"/>
      <c r="C1882" s="56"/>
      <c r="D1882" s="56"/>
      <c r="E1882" s="56"/>
      <c r="F1882" s="11"/>
      <c r="G1882" s="57"/>
      <c r="H1882" s="56"/>
      <c r="I1882" s="56"/>
      <c r="J1882" s="56"/>
      <c r="K1882" s="56"/>
      <c r="L1882" s="56"/>
      <c r="M1882" s="56"/>
      <c r="N1882" s="56"/>
      <c r="O1882" s="56"/>
      <c r="P1882" s="56"/>
      <c r="Q1882" s="51"/>
    </row>
    <row r="1883" spans="1:17" ht="12.75" customHeight="1">
      <c r="A1883" s="56"/>
      <c r="B1883" s="56"/>
      <c r="C1883" s="56"/>
      <c r="D1883" s="56"/>
      <c r="E1883" s="56"/>
      <c r="F1883" s="11"/>
      <c r="G1883" s="57"/>
      <c r="H1883" s="56"/>
      <c r="I1883" s="56"/>
      <c r="J1883" s="56"/>
      <c r="K1883" s="56"/>
      <c r="L1883" s="56"/>
      <c r="M1883" s="56"/>
      <c r="N1883" s="56"/>
      <c r="O1883" s="56"/>
      <c r="P1883" s="56"/>
      <c r="Q1883" s="51"/>
    </row>
    <row r="1884" spans="1:17" ht="12.75" customHeight="1">
      <c r="A1884" s="56"/>
      <c r="B1884" s="56"/>
      <c r="C1884" s="56"/>
      <c r="D1884" s="56"/>
      <c r="E1884" s="56"/>
      <c r="F1884" s="11"/>
      <c r="G1884" s="57"/>
      <c r="H1884" s="56"/>
      <c r="I1884" s="56"/>
      <c r="J1884" s="56"/>
      <c r="K1884" s="56"/>
      <c r="L1884" s="56"/>
      <c r="M1884" s="56"/>
      <c r="N1884" s="56"/>
      <c r="O1884" s="56"/>
      <c r="P1884" s="56"/>
      <c r="Q1884" s="51"/>
    </row>
    <row r="1885" spans="1:17" ht="12.75" customHeight="1">
      <c r="A1885" s="56"/>
      <c r="B1885" s="56"/>
      <c r="C1885" s="56"/>
      <c r="D1885" s="56"/>
      <c r="E1885" s="56"/>
      <c r="F1885" s="11"/>
      <c r="G1885" s="57"/>
      <c r="H1885" s="56"/>
      <c r="I1885" s="56"/>
      <c r="J1885" s="56"/>
      <c r="K1885" s="56"/>
      <c r="L1885" s="56"/>
      <c r="M1885" s="56"/>
      <c r="N1885" s="56"/>
      <c r="O1885" s="56"/>
      <c r="P1885" s="56"/>
      <c r="Q1885" s="51"/>
    </row>
    <row r="1886" spans="1:17" ht="12.75" customHeight="1">
      <c r="A1886" s="56"/>
      <c r="B1886" s="56"/>
      <c r="C1886" s="56"/>
      <c r="D1886" s="56"/>
      <c r="E1886" s="56"/>
      <c r="F1886" s="11"/>
      <c r="G1886" s="57"/>
      <c r="H1886" s="56"/>
      <c r="I1886" s="56"/>
      <c r="J1886" s="56"/>
      <c r="K1886" s="56"/>
      <c r="L1886" s="56"/>
      <c r="M1886" s="56"/>
      <c r="N1886" s="56"/>
      <c r="O1886" s="56"/>
      <c r="P1886" s="56"/>
      <c r="Q1886" s="51"/>
    </row>
    <row r="1887" spans="1:17" ht="12.75" customHeight="1">
      <c r="A1887" s="56"/>
      <c r="B1887" s="56"/>
      <c r="C1887" s="56"/>
      <c r="D1887" s="56"/>
      <c r="E1887" s="56"/>
      <c r="F1887" s="11"/>
      <c r="G1887" s="57"/>
      <c r="H1887" s="56"/>
      <c r="I1887" s="56"/>
      <c r="J1887" s="56"/>
      <c r="K1887" s="56"/>
      <c r="L1887" s="56"/>
      <c r="M1887" s="56"/>
      <c r="N1887" s="56"/>
      <c r="O1887" s="56"/>
      <c r="P1887" s="56"/>
      <c r="Q1887" s="51"/>
    </row>
    <row r="1888" spans="1:17" ht="12.75" customHeight="1">
      <c r="A1888" s="56"/>
      <c r="B1888" s="56"/>
      <c r="C1888" s="56"/>
      <c r="D1888" s="56"/>
      <c r="E1888" s="56"/>
      <c r="F1888" s="11"/>
      <c r="G1888" s="57"/>
      <c r="H1888" s="56"/>
      <c r="I1888" s="56"/>
      <c r="J1888" s="56"/>
      <c r="K1888" s="56"/>
      <c r="L1888" s="56"/>
      <c r="M1888" s="56"/>
      <c r="N1888" s="56"/>
      <c r="O1888" s="56"/>
      <c r="P1888" s="56"/>
      <c r="Q1888" s="51"/>
    </row>
    <row r="1889" spans="1:17" ht="12.75" customHeight="1">
      <c r="A1889" s="56"/>
      <c r="B1889" s="56"/>
      <c r="C1889" s="56"/>
      <c r="D1889" s="56"/>
      <c r="E1889" s="56"/>
      <c r="F1889" s="11"/>
      <c r="G1889" s="57"/>
      <c r="H1889" s="56"/>
      <c r="I1889" s="56"/>
      <c r="J1889" s="56"/>
      <c r="K1889" s="56"/>
      <c r="L1889" s="56"/>
      <c r="M1889" s="56"/>
      <c r="N1889" s="56"/>
      <c r="O1889" s="56"/>
      <c r="P1889" s="56"/>
      <c r="Q1889" s="51"/>
    </row>
    <row r="1890" spans="1:17" ht="12.75" customHeight="1">
      <c r="A1890" s="56"/>
      <c r="B1890" s="56"/>
      <c r="C1890" s="56"/>
      <c r="D1890" s="56"/>
      <c r="E1890" s="56"/>
      <c r="F1890" s="11"/>
      <c r="G1890" s="57"/>
      <c r="H1890" s="56"/>
      <c r="I1890" s="56"/>
      <c r="J1890" s="56"/>
      <c r="K1890" s="56"/>
      <c r="L1890" s="56"/>
      <c r="M1890" s="56"/>
      <c r="N1890" s="56"/>
      <c r="O1890" s="56"/>
      <c r="P1890" s="56"/>
      <c r="Q1890" s="51"/>
    </row>
    <row r="1891" spans="1:17" ht="12.75" customHeight="1">
      <c r="A1891" s="56"/>
      <c r="B1891" s="56"/>
      <c r="C1891" s="56"/>
      <c r="D1891" s="56"/>
      <c r="E1891" s="56"/>
      <c r="F1891" s="11"/>
      <c r="G1891" s="57"/>
      <c r="H1891" s="56"/>
      <c r="I1891" s="56"/>
      <c r="J1891" s="56"/>
      <c r="K1891" s="56"/>
      <c r="L1891" s="56"/>
      <c r="M1891" s="56"/>
      <c r="N1891" s="56"/>
      <c r="O1891" s="56"/>
      <c r="P1891" s="56"/>
      <c r="Q1891" s="51"/>
    </row>
    <row r="1892" spans="1:17" ht="12.75" customHeight="1">
      <c r="A1892" s="56"/>
      <c r="B1892" s="56"/>
      <c r="C1892" s="56"/>
      <c r="D1892" s="56"/>
      <c r="E1892" s="56"/>
      <c r="F1892" s="11"/>
      <c r="G1892" s="57"/>
      <c r="H1892" s="56"/>
      <c r="I1892" s="56"/>
      <c r="J1892" s="56"/>
      <c r="K1892" s="56"/>
      <c r="L1892" s="56"/>
      <c r="M1892" s="56"/>
      <c r="N1892" s="56"/>
      <c r="O1892" s="56"/>
      <c r="P1892" s="56"/>
      <c r="Q1892" s="51"/>
    </row>
    <row r="1893" spans="1:17" ht="12.75" customHeight="1">
      <c r="A1893" s="56"/>
      <c r="B1893" s="56"/>
      <c r="C1893" s="56"/>
      <c r="D1893" s="56"/>
      <c r="E1893" s="56"/>
      <c r="F1893" s="11"/>
      <c r="G1893" s="57"/>
      <c r="H1893" s="56"/>
      <c r="I1893" s="56"/>
      <c r="J1893" s="56"/>
      <c r="K1893" s="56"/>
      <c r="L1893" s="56"/>
      <c r="M1893" s="56"/>
      <c r="N1893" s="56"/>
      <c r="O1893" s="56"/>
      <c r="P1893" s="56"/>
      <c r="Q1893" s="51"/>
    </row>
    <row r="1894" spans="1:17" ht="12.75" customHeight="1">
      <c r="A1894" s="56"/>
      <c r="B1894" s="56"/>
      <c r="C1894" s="56"/>
      <c r="D1894" s="56"/>
      <c r="E1894" s="56"/>
      <c r="F1894" s="11"/>
      <c r="G1894" s="57"/>
      <c r="H1894" s="56"/>
      <c r="I1894" s="56"/>
      <c r="J1894" s="56"/>
      <c r="K1894" s="56"/>
      <c r="L1894" s="56"/>
      <c r="M1894" s="56"/>
      <c r="N1894" s="56"/>
      <c r="O1894" s="56"/>
      <c r="P1894" s="56"/>
      <c r="Q1894" s="51"/>
    </row>
    <row r="1895" spans="1:17" ht="12.75" customHeight="1">
      <c r="A1895" s="56"/>
      <c r="B1895" s="56"/>
      <c r="C1895" s="56"/>
      <c r="D1895" s="56"/>
      <c r="E1895" s="56"/>
      <c r="F1895" s="11"/>
      <c r="G1895" s="57"/>
      <c r="H1895" s="56"/>
      <c r="I1895" s="56"/>
      <c r="J1895" s="56"/>
      <c r="K1895" s="56"/>
      <c r="L1895" s="56"/>
      <c r="M1895" s="56"/>
      <c r="N1895" s="56"/>
      <c r="O1895" s="56"/>
      <c r="P1895" s="56"/>
      <c r="Q1895" s="51"/>
    </row>
    <row r="1896" spans="1:17" ht="12.75" customHeight="1">
      <c r="A1896" s="56"/>
      <c r="B1896" s="56"/>
      <c r="C1896" s="56"/>
      <c r="D1896" s="56"/>
      <c r="E1896" s="56"/>
      <c r="F1896" s="11"/>
      <c r="G1896" s="57"/>
      <c r="H1896" s="56"/>
      <c r="I1896" s="56"/>
      <c r="J1896" s="56"/>
      <c r="K1896" s="56"/>
      <c r="L1896" s="56"/>
      <c r="M1896" s="56"/>
      <c r="N1896" s="56"/>
      <c r="O1896" s="56"/>
      <c r="P1896" s="56"/>
      <c r="Q1896" s="51"/>
    </row>
    <row r="1897" spans="1:17" ht="12.75" customHeight="1">
      <c r="A1897" s="56"/>
      <c r="B1897" s="56"/>
      <c r="C1897" s="56"/>
      <c r="D1897" s="56"/>
      <c r="E1897" s="56"/>
      <c r="F1897" s="11"/>
      <c r="G1897" s="57"/>
      <c r="H1897" s="56"/>
      <c r="I1897" s="56"/>
      <c r="J1897" s="56"/>
      <c r="K1897" s="56"/>
      <c r="L1897" s="56"/>
      <c r="M1897" s="56"/>
      <c r="N1897" s="56"/>
      <c r="O1897" s="56"/>
      <c r="P1897" s="56"/>
      <c r="Q1897" s="51"/>
    </row>
    <row r="1898" spans="1:17" ht="12.75" customHeight="1">
      <c r="A1898" s="56"/>
      <c r="B1898" s="56"/>
      <c r="C1898" s="56"/>
      <c r="D1898" s="56"/>
      <c r="E1898" s="56"/>
      <c r="F1898" s="11"/>
      <c r="G1898" s="57"/>
      <c r="H1898" s="56"/>
      <c r="I1898" s="56"/>
      <c r="J1898" s="56"/>
      <c r="K1898" s="56"/>
      <c r="L1898" s="56"/>
      <c r="M1898" s="56"/>
      <c r="N1898" s="56"/>
      <c r="O1898" s="56"/>
      <c r="P1898" s="56"/>
      <c r="Q1898" s="51"/>
    </row>
    <row r="1899" spans="1:17" ht="12.75" customHeight="1">
      <c r="A1899" s="56"/>
      <c r="B1899" s="56"/>
      <c r="C1899" s="56"/>
      <c r="D1899" s="56"/>
      <c r="E1899" s="56"/>
      <c r="F1899" s="11"/>
      <c r="G1899" s="57"/>
      <c r="H1899" s="56"/>
      <c r="I1899" s="56"/>
      <c r="J1899" s="56"/>
      <c r="K1899" s="56"/>
      <c r="L1899" s="56"/>
      <c r="M1899" s="56"/>
      <c r="N1899" s="56"/>
      <c r="O1899" s="56"/>
      <c r="P1899" s="56"/>
      <c r="Q1899" s="51"/>
    </row>
    <row r="1900" spans="1:17" ht="12.75" customHeight="1">
      <c r="A1900" s="56"/>
      <c r="B1900" s="56"/>
      <c r="C1900" s="56"/>
      <c r="D1900" s="56"/>
      <c r="E1900" s="56"/>
      <c r="F1900" s="11"/>
      <c r="G1900" s="57"/>
      <c r="H1900" s="56"/>
      <c r="I1900" s="56"/>
      <c r="J1900" s="56"/>
      <c r="K1900" s="56"/>
      <c r="L1900" s="56"/>
      <c r="M1900" s="56"/>
      <c r="N1900" s="56"/>
      <c r="O1900" s="56"/>
      <c r="P1900" s="56"/>
      <c r="Q1900" s="51"/>
    </row>
    <row r="1901" spans="1:17" ht="12.75" customHeight="1">
      <c r="A1901" s="56"/>
      <c r="B1901" s="56"/>
      <c r="C1901" s="56"/>
      <c r="D1901" s="56"/>
      <c r="E1901" s="56"/>
      <c r="F1901" s="11"/>
      <c r="G1901" s="57"/>
      <c r="H1901" s="56"/>
      <c r="I1901" s="56"/>
      <c r="J1901" s="56"/>
      <c r="K1901" s="56"/>
      <c r="L1901" s="56"/>
      <c r="M1901" s="56"/>
      <c r="N1901" s="56"/>
      <c r="O1901" s="56"/>
      <c r="P1901" s="56"/>
      <c r="Q1901" s="51"/>
    </row>
    <row r="1902" spans="1:17" ht="12.75" customHeight="1">
      <c r="A1902" s="56"/>
      <c r="B1902" s="56"/>
      <c r="C1902" s="56"/>
      <c r="D1902" s="56"/>
      <c r="E1902" s="56"/>
      <c r="F1902" s="11"/>
      <c r="G1902" s="57"/>
      <c r="H1902" s="56"/>
      <c r="I1902" s="56"/>
      <c r="J1902" s="56"/>
      <c r="K1902" s="56"/>
      <c r="L1902" s="56"/>
      <c r="M1902" s="56"/>
      <c r="N1902" s="56"/>
      <c r="O1902" s="56"/>
      <c r="P1902" s="56"/>
      <c r="Q1902" s="51"/>
    </row>
    <row r="1903" spans="1:17" ht="12.75" customHeight="1">
      <c r="A1903" s="56"/>
      <c r="B1903" s="56"/>
      <c r="C1903" s="56"/>
      <c r="D1903" s="56"/>
      <c r="E1903" s="56"/>
      <c r="F1903" s="11"/>
      <c r="G1903" s="57"/>
      <c r="H1903" s="56"/>
      <c r="I1903" s="56"/>
      <c r="J1903" s="56"/>
      <c r="K1903" s="56"/>
      <c r="L1903" s="56"/>
      <c r="M1903" s="56"/>
      <c r="N1903" s="56"/>
      <c r="O1903" s="56"/>
      <c r="P1903" s="56"/>
      <c r="Q1903" s="51"/>
    </row>
    <row r="1904" spans="1:17" ht="12.75" customHeight="1">
      <c r="A1904" s="56"/>
      <c r="B1904" s="56"/>
      <c r="C1904" s="56"/>
      <c r="D1904" s="56"/>
      <c r="E1904" s="56"/>
      <c r="F1904" s="11"/>
      <c r="G1904" s="57"/>
      <c r="H1904" s="56"/>
      <c r="I1904" s="56"/>
      <c r="J1904" s="56"/>
      <c r="K1904" s="56"/>
      <c r="L1904" s="56"/>
      <c r="M1904" s="56"/>
      <c r="N1904" s="56"/>
      <c r="O1904" s="56"/>
      <c r="P1904" s="56"/>
      <c r="Q1904" s="51"/>
    </row>
    <row r="1905" spans="1:17" ht="12.75" customHeight="1">
      <c r="A1905" s="56"/>
      <c r="B1905" s="56"/>
      <c r="C1905" s="56"/>
      <c r="D1905" s="56"/>
      <c r="E1905" s="56"/>
      <c r="F1905" s="11"/>
      <c r="G1905" s="57"/>
      <c r="H1905" s="56"/>
      <c r="I1905" s="56"/>
      <c r="J1905" s="56"/>
      <c r="K1905" s="56"/>
      <c r="L1905" s="56"/>
      <c r="M1905" s="56"/>
      <c r="N1905" s="56"/>
      <c r="O1905" s="56"/>
      <c r="P1905" s="56"/>
      <c r="Q1905" s="51"/>
    </row>
    <row r="1906" spans="1:17" ht="12.75" customHeight="1">
      <c r="A1906" s="56"/>
      <c r="B1906" s="56"/>
      <c r="C1906" s="56"/>
      <c r="D1906" s="56"/>
      <c r="E1906" s="56"/>
      <c r="F1906" s="11"/>
      <c r="G1906" s="57"/>
      <c r="H1906" s="56"/>
      <c r="I1906" s="56"/>
      <c r="J1906" s="56"/>
      <c r="K1906" s="56"/>
      <c r="L1906" s="56"/>
      <c r="M1906" s="56"/>
      <c r="N1906" s="56"/>
      <c r="O1906" s="56"/>
      <c r="P1906" s="56"/>
      <c r="Q1906" s="51"/>
    </row>
    <row r="1907" spans="1:17" ht="12.75" customHeight="1">
      <c r="A1907" s="56"/>
      <c r="B1907" s="56"/>
      <c r="C1907" s="56"/>
      <c r="D1907" s="56"/>
      <c r="E1907" s="56"/>
      <c r="F1907" s="11"/>
      <c r="G1907" s="57"/>
      <c r="H1907" s="56"/>
      <c r="I1907" s="56"/>
      <c r="J1907" s="56"/>
      <c r="K1907" s="56"/>
      <c r="L1907" s="56"/>
      <c r="M1907" s="56"/>
      <c r="N1907" s="56"/>
      <c r="O1907" s="56"/>
      <c r="P1907" s="56"/>
      <c r="Q1907" s="51"/>
    </row>
    <row r="1908" spans="1:17" ht="12.75" customHeight="1">
      <c r="A1908" s="56"/>
      <c r="B1908" s="56"/>
      <c r="C1908" s="56"/>
      <c r="D1908" s="56"/>
      <c r="E1908" s="56"/>
      <c r="F1908" s="11"/>
      <c r="G1908" s="57"/>
      <c r="H1908" s="56"/>
      <c r="I1908" s="56"/>
      <c r="J1908" s="56"/>
      <c r="K1908" s="56"/>
      <c r="L1908" s="56"/>
      <c r="M1908" s="56"/>
      <c r="N1908" s="56"/>
      <c r="O1908" s="56"/>
      <c r="P1908" s="56"/>
      <c r="Q1908" s="51"/>
    </row>
    <row r="1909" spans="1:17" ht="12.75" customHeight="1">
      <c r="A1909" s="56"/>
      <c r="B1909" s="56"/>
      <c r="C1909" s="56"/>
      <c r="D1909" s="56"/>
      <c r="E1909" s="56"/>
      <c r="F1909" s="11"/>
      <c r="G1909" s="57"/>
      <c r="H1909" s="56"/>
      <c r="I1909" s="56"/>
      <c r="J1909" s="56"/>
      <c r="K1909" s="56"/>
      <c r="L1909" s="56"/>
      <c r="M1909" s="56"/>
      <c r="N1909" s="56"/>
      <c r="O1909" s="56"/>
      <c r="P1909" s="56"/>
      <c r="Q1909" s="51"/>
    </row>
    <row r="1910" spans="1:17" ht="12.75" customHeight="1">
      <c r="A1910" s="56"/>
      <c r="B1910" s="56"/>
      <c r="C1910" s="56"/>
      <c r="D1910" s="56"/>
      <c r="E1910" s="56"/>
      <c r="F1910" s="11"/>
      <c r="G1910" s="57"/>
      <c r="H1910" s="56"/>
      <c r="I1910" s="56"/>
      <c r="J1910" s="56"/>
      <c r="K1910" s="56"/>
      <c r="L1910" s="56"/>
      <c r="M1910" s="56"/>
      <c r="N1910" s="56"/>
      <c r="O1910" s="56"/>
      <c r="P1910" s="56"/>
      <c r="Q1910" s="51"/>
    </row>
    <row r="1911" spans="1:17" ht="12.75" customHeight="1">
      <c r="A1911" s="56"/>
      <c r="B1911" s="56"/>
      <c r="C1911" s="56"/>
      <c r="D1911" s="56"/>
      <c r="E1911" s="56"/>
      <c r="F1911" s="11"/>
      <c r="G1911" s="57"/>
      <c r="H1911" s="56"/>
      <c r="I1911" s="56"/>
      <c r="J1911" s="56"/>
      <c r="K1911" s="56"/>
      <c r="L1911" s="56"/>
      <c r="M1911" s="56"/>
      <c r="N1911" s="56"/>
      <c r="O1911" s="56"/>
      <c r="P1911" s="56"/>
      <c r="Q1911" s="51"/>
    </row>
    <row r="1912" spans="1:17" ht="12.75" customHeight="1">
      <c r="A1912" s="56"/>
      <c r="B1912" s="56"/>
      <c r="C1912" s="56"/>
      <c r="D1912" s="56"/>
      <c r="E1912" s="56"/>
      <c r="F1912" s="11"/>
      <c r="G1912" s="57"/>
      <c r="H1912" s="56"/>
      <c r="I1912" s="56"/>
      <c r="J1912" s="56"/>
      <c r="K1912" s="56"/>
      <c r="L1912" s="56"/>
      <c r="M1912" s="56"/>
      <c r="N1912" s="56"/>
      <c r="O1912" s="56"/>
      <c r="P1912" s="56"/>
      <c r="Q1912" s="51"/>
    </row>
    <row r="1913" spans="1:17" ht="12.75" customHeight="1">
      <c r="A1913" s="56"/>
      <c r="B1913" s="56"/>
      <c r="C1913" s="56"/>
      <c r="D1913" s="56"/>
      <c r="E1913" s="56"/>
      <c r="F1913" s="11"/>
      <c r="G1913" s="57"/>
      <c r="H1913" s="56"/>
      <c r="I1913" s="56"/>
      <c r="J1913" s="56"/>
      <c r="K1913" s="56"/>
      <c r="L1913" s="56"/>
      <c r="M1913" s="56"/>
      <c r="N1913" s="56"/>
      <c r="O1913" s="56"/>
      <c r="P1913" s="56"/>
      <c r="Q1913" s="51"/>
    </row>
    <row r="1914" spans="1:17" ht="12.75" customHeight="1">
      <c r="A1914" s="56"/>
      <c r="B1914" s="56"/>
      <c r="C1914" s="56"/>
      <c r="D1914" s="56"/>
      <c r="E1914" s="56"/>
      <c r="F1914" s="11"/>
      <c r="G1914" s="57"/>
      <c r="H1914" s="56"/>
      <c r="I1914" s="56"/>
      <c r="J1914" s="56"/>
      <c r="K1914" s="56"/>
      <c r="L1914" s="56"/>
      <c r="M1914" s="56"/>
      <c r="N1914" s="56"/>
      <c r="O1914" s="56"/>
      <c r="P1914" s="56"/>
      <c r="Q1914" s="51"/>
    </row>
    <row r="1915" spans="1:17" ht="12.75" customHeight="1">
      <c r="A1915" s="56"/>
      <c r="B1915" s="56"/>
      <c r="C1915" s="56"/>
      <c r="D1915" s="56"/>
      <c r="E1915" s="56"/>
      <c r="F1915" s="11"/>
      <c r="G1915" s="57"/>
      <c r="H1915" s="56"/>
      <c r="I1915" s="56"/>
      <c r="J1915" s="56"/>
      <c r="K1915" s="56"/>
      <c r="L1915" s="56"/>
      <c r="M1915" s="56"/>
      <c r="N1915" s="56"/>
      <c r="O1915" s="56"/>
      <c r="P1915" s="56"/>
      <c r="Q1915" s="51"/>
    </row>
    <row r="1916" spans="1:17" ht="12.75" customHeight="1">
      <c r="A1916" s="56"/>
      <c r="B1916" s="56"/>
      <c r="C1916" s="56"/>
      <c r="D1916" s="56"/>
      <c r="E1916" s="56"/>
      <c r="F1916" s="11"/>
      <c r="G1916" s="57"/>
      <c r="H1916" s="56"/>
      <c r="I1916" s="56"/>
      <c r="J1916" s="56"/>
      <c r="K1916" s="56"/>
      <c r="L1916" s="56"/>
      <c r="M1916" s="56"/>
      <c r="N1916" s="56"/>
      <c r="O1916" s="56"/>
      <c r="P1916" s="56"/>
      <c r="Q1916" s="51"/>
    </row>
    <row r="1917" spans="1:17" ht="12.75" customHeight="1">
      <c r="A1917" s="56"/>
      <c r="B1917" s="56"/>
      <c r="C1917" s="56"/>
      <c r="D1917" s="56"/>
      <c r="E1917" s="56"/>
      <c r="F1917" s="11"/>
      <c r="G1917" s="57"/>
      <c r="H1917" s="56"/>
      <c r="I1917" s="56"/>
      <c r="J1917" s="56"/>
      <c r="K1917" s="56"/>
      <c r="L1917" s="56"/>
      <c r="M1917" s="56"/>
      <c r="N1917" s="56"/>
      <c r="O1917" s="56"/>
      <c r="P1917" s="56"/>
      <c r="Q1917" s="51"/>
    </row>
    <row r="1918" spans="1:17" ht="12.75" customHeight="1">
      <c r="A1918" s="56"/>
      <c r="B1918" s="56"/>
      <c r="C1918" s="56"/>
      <c r="D1918" s="56"/>
      <c r="E1918" s="56"/>
      <c r="F1918" s="11"/>
      <c r="G1918" s="57"/>
      <c r="H1918" s="56"/>
      <c r="I1918" s="56"/>
      <c r="J1918" s="56"/>
      <c r="K1918" s="56"/>
      <c r="L1918" s="56"/>
      <c r="M1918" s="56"/>
      <c r="N1918" s="56"/>
      <c r="O1918" s="56"/>
      <c r="P1918" s="56"/>
      <c r="Q1918" s="51"/>
    </row>
    <row r="1919" spans="1:17" ht="12.75" customHeight="1">
      <c r="A1919" s="56"/>
      <c r="B1919" s="56"/>
      <c r="C1919" s="56"/>
      <c r="D1919" s="56"/>
      <c r="E1919" s="56"/>
      <c r="F1919" s="11"/>
      <c r="G1919" s="57"/>
      <c r="H1919" s="56"/>
      <c r="I1919" s="56"/>
      <c r="J1919" s="56"/>
      <c r="K1919" s="56"/>
      <c r="L1919" s="56"/>
      <c r="M1919" s="56"/>
      <c r="N1919" s="56"/>
      <c r="O1919" s="56"/>
      <c r="P1919" s="56"/>
      <c r="Q1919" s="51"/>
    </row>
    <row r="1920" spans="1:17" ht="12.75" customHeight="1">
      <c r="A1920" s="56"/>
      <c r="B1920" s="56"/>
      <c r="C1920" s="56"/>
      <c r="D1920" s="56"/>
      <c r="E1920" s="56"/>
      <c r="F1920" s="11"/>
      <c r="G1920" s="57"/>
      <c r="H1920" s="56"/>
      <c r="I1920" s="56"/>
      <c r="J1920" s="56"/>
      <c r="K1920" s="56"/>
      <c r="L1920" s="56"/>
      <c r="M1920" s="56"/>
      <c r="N1920" s="56"/>
      <c r="O1920" s="56"/>
      <c r="P1920" s="56"/>
      <c r="Q1920" s="51"/>
    </row>
    <row r="1921" spans="1:17" ht="12.75" customHeight="1">
      <c r="A1921" s="56"/>
      <c r="B1921" s="56"/>
      <c r="C1921" s="56"/>
      <c r="D1921" s="56"/>
      <c r="E1921" s="56"/>
      <c r="F1921" s="11"/>
      <c r="G1921" s="57"/>
      <c r="H1921" s="56"/>
      <c r="I1921" s="56"/>
      <c r="J1921" s="56"/>
      <c r="K1921" s="56"/>
      <c r="L1921" s="56"/>
      <c r="M1921" s="56"/>
      <c r="N1921" s="56"/>
      <c r="O1921" s="56"/>
      <c r="P1921" s="56"/>
      <c r="Q1921" s="51"/>
    </row>
    <row r="1922" spans="1:17" ht="12.75" customHeight="1">
      <c r="A1922" s="56"/>
      <c r="B1922" s="56"/>
      <c r="C1922" s="56"/>
      <c r="D1922" s="56"/>
      <c r="E1922" s="56"/>
      <c r="F1922" s="11"/>
      <c r="G1922" s="57"/>
      <c r="H1922" s="56"/>
      <c r="I1922" s="56"/>
      <c r="J1922" s="56"/>
      <c r="K1922" s="56"/>
      <c r="L1922" s="56"/>
      <c r="M1922" s="56"/>
      <c r="N1922" s="56"/>
      <c r="O1922" s="56"/>
      <c r="P1922" s="56"/>
      <c r="Q1922" s="51"/>
    </row>
    <row r="1923" spans="1:17" ht="12.75" customHeight="1">
      <c r="A1923" s="56"/>
      <c r="B1923" s="56"/>
      <c r="C1923" s="56"/>
      <c r="D1923" s="56"/>
      <c r="E1923" s="56"/>
      <c r="F1923" s="11"/>
      <c r="G1923" s="57"/>
      <c r="H1923" s="56"/>
      <c r="I1923" s="56"/>
      <c r="J1923" s="56"/>
      <c r="K1923" s="56"/>
      <c r="L1923" s="56"/>
      <c r="M1923" s="56"/>
      <c r="N1923" s="56"/>
      <c r="O1923" s="56"/>
      <c r="P1923" s="56"/>
      <c r="Q1923" s="51"/>
    </row>
    <row r="1924" spans="1:17" ht="12.75" customHeight="1">
      <c r="A1924" s="56"/>
      <c r="B1924" s="56"/>
      <c r="C1924" s="56"/>
      <c r="D1924" s="56"/>
      <c r="E1924" s="56"/>
      <c r="F1924" s="11"/>
      <c r="G1924" s="57"/>
      <c r="H1924" s="56"/>
      <c r="I1924" s="56"/>
      <c r="J1924" s="56"/>
      <c r="K1924" s="56"/>
      <c r="L1924" s="56"/>
      <c r="M1924" s="56"/>
      <c r="N1924" s="56"/>
      <c r="O1924" s="56"/>
      <c r="P1924" s="56"/>
      <c r="Q1924" s="51"/>
    </row>
    <row r="1925" spans="1:17" ht="12.75" customHeight="1">
      <c r="A1925" s="56"/>
      <c r="B1925" s="56"/>
      <c r="C1925" s="56"/>
      <c r="D1925" s="56"/>
      <c r="E1925" s="56"/>
      <c r="F1925" s="11"/>
      <c r="G1925" s="57"/>
      <c r="H1925" s="56"/>
      <c r="I1925" s="56"/>
      <c r="J1925" s="56"/>
      <c r="K1925" s="56"/>
      <c r="L1925" s="56"/>
      <c r="M1925" s="56"/>
      <c r="N1925" s="56"/>
      <c r="O1925" s="56"/>
      <c r="P1925" s="56"/>
      <c r="Q1925" s="51"/>
    </row>
    <row r="1926" spans="1:17" ht="12.75" customHeight="1">
      <c r="A1926" s="56"/>
      <c r="B1926" s="56"/>
      <c r="C1926" s="56"/>
      <c r="D1926" s="56"/>
      <c r="E1926" s="56"/>
      <c r="F1926" s="11"/>
      <c r="G1926" s="57"/>
      <c r="H1926" s="56"/>
      <c r="I1926" s="56"/>
      <c r="J1926" s="56"/>
      <c r="K1926" s="56"/>
      <c r="L1926" s="56"/>
      <c r="M1926" s="56"/>
      <c r="N1926" s="56"/>
      <c r="O1926" s="56"/>
      <c r="P1926" s="56"/>
      <c r="Q1926" s="51"/>
    </row>
    <row r="1927" spans="1:17" ht="12.75" customHeight="1">
      <c r="A1927" s="56"/>
      <c r="B1927" s="56"/>
      <c r="C1927" s="56"/>
      <c r="D1927" s="56"/>
      <c r="E1927" s="56"/>
      <c r="F1927" s="11"/>
      <c r="G1927" s="57"/>
      <c r="H1927" s="56"/>
      <c r="I1927" s="56"/>
      <c r="J1927" s="56"/>
      <c r="K1927" s="56"/>
      <c r="L1927" s="56"/>
      <c r="M1927" s="56"/>
      <c r="N1927" s="56"/>
      <c r="O1927" s="56"/>
      <c r="P1927" s="56"/>
      <c r="Q1927" s="51"/>
    </row>
    <row r="1928" spans="1:17" ht="12.75" customHeight="1">
      <c r="A1928" s="56"/>
      <c r="B1928" s="56"/>
      <c r="C1928" s="56"/>
      <c r="D1928" s="56"/>
      <c r="E1928" s="56"/>
      <c r="F1928" s="11"/>
      <c r="G1928" s="57"/>
      <c r="H1928" s="56"/>
      <c r="I1928" s="56"/>
      <c r="J1928" s="56"/>
      <c r="K1928" s="56"/>
      <c r="L1928" s="56"/>
      <c r="M1928" s="56"/>
      <c r="N1928" s="56"/>
      <c r="O1928" s="56"/>
      <c r="P1928" s="56"/>
      <c r="Q1928" s="51"/>
    </row>
    <row r="1929" spans="1:17" ht="12.75" customHeight="1">
      <c r="A1929" s="56"/>
      <c r="B1929" s="56"/>
      <c r="C1929" s="56"/>
      <c r="D1929" s="56"/>
      <c r="E1929" s="56"/>
      <c r="F1929" s="11"/>
      <c r="G1929" s="57"/>
      <c r="H1929" s="56"/>
      <c r="I1929" s="56"/>
      <c r="J1929" s="56"/>
      <c r="K1929" s="56"/>
      <c r="L1929" s="56"/>
      <c r="M1929" s="56"/>
      <c r="N1929" s="56"/>
      <c r="O1929" s="56"/>
      <c r="P1929" s="56"/>
      <c r="Q1929" s="51"/>
    </row>
    <row r="1930" spans="1:17" ht="12.75" customHeight="1">
      <c r="A1930" s="56"/>
      <c r="B1930" s="56"/>
      <c r="C1930" s="56"/>
      <c r="D1930" s="56"/>
      <c r="E1930" s="56"/>
      <c r="F1930" s="11"/>
      <c r="G1930" s="57"/>
      <c r="H1930" s="56"/>
      <c r="I1930" s="56"/>
      <c r="J1930" s="56"/>
      <c r="K1930" s="56"/>
      <c r="L1930" s="56"/>
      <c r="M1930" s="56"/>
      <c r="N1930" s="56"/>
      <c r="O1930" s="56"/>
      <c r="P1930" s="56"/>
      <c r="Q1930" s="51"/>
    </row>
    <row r="1931" spans="1:17" ht="12.75" customHeight="1">
      <c r="A1931" s="56"/>
      <c r="B1931" s="56"/>
      <c r="C1931" s="56"/>
      <c r="D1931" s="56"/>
      <c r="E1931" s="56"/>
      <c r="F1931" s="11"/>
      <c r="G1931" s="57"/>
      <c r="H1931" s="56"/>
      <c r="I1931" s="56"/>
      <c r="J1931" s="56"/>
      <c r="K1931" s="56"/>
      <c r="L1931" s="56"/>
      <c r="M1931" s="56"/>
      <c r="N1931" s="56"/>
      <c r="O1931" s="56"/>
      <c r="P1931" s="56"/>
      <c r="Q1931" s="51"/>
    </row>
    <row r="1932" spans="1:17" ht="12.75" customHeight="1">
      <c r="A1932" s="56"/>
      <c r="B1932" s="56"/>
      <c r="C1932" s="56"/>
      <c r="D1932" s="56"/>
      <c r="E1932" s="56"/>
      <c r="F1932" s="11"/>
      <c r="G1932" s="57"/>
      <c r="H1932" s="56"/>
      <c r="I1932" s="56"/>
      <c r="J1932" s="56"/>
      <c r="K1932" s="56"/>
      <c r="L1932" s="56"/>
      <c r="M1932" s="56"/>
      <c r="N1932" s="56"/>
      <c r="O1932" s="56"/>
      <c r="P1932" s="56"/>
      <c r="Q1932" s="51"/>
    </row>
    <row r="1933" spans="1:17" ht="12.75" customHeight="1">
      <c r="A1933" s="56"/>
      <c r="B1933" s="56"/>
      <c r="C1933" s="56"/>
      <c r="D1933" s="56"/>
      <c r="E1933" s="56"/>
      <c r="F1933" s="11"/>
      <c r="G1933" s="57"/>
      <c r="H1933" s="56"/>
      <c r="I1933" s="56"/>
      <c r="J1933" s="56"/>
      <c r="K1933" s="56"/>
      <c r="L1933" s="56"/>
      <c r="M1933" s="56"/>
      <c r="N1933" s="56"/>
      <c r="O1933" s="56"/>
      <c r="P1933" s="56"/>
      <c r="Q1933" s="51"/>
    </row>
    <row r="1934" spans="1:17" ht="12.75" customHeight="1">
      <c r="A1934" s="56"/>
      <c r="B1934" s="56"/>
      <c r="C1934" s="56"/>
      <c r="D1934" s="56"/>
      <c r="E1934" s="56"/>
      <c r="F1934" s="11"/>
      <c r="G1934" s="57"/>
      <c r="H1934" s="56"/>
      <c r="I1934" s="56"/>
      <c r="J1934" s="56"/>
      <c r="K1934" s="56"/>
      <c r="L1934" s="56"/>
      <c r="M1934" s="56"/>
      <c r="N1934" s="56"/>
      <c r="O1934" s="56"/>
      <c r="P1934" s="56"/>
      <c r="Q1934" s="51"/>
    </row>
    <row r="1935" spans="1:17" ht="12.75" customHeight="1">
      <c r="A1935" s="56"/>
      <c r="B1935" s="56"/>
      <c r="C1935" s="56"/>
      <c r="D1935" s="56"/>
      <c r="E1935" s="56"/>
      <c r="F1935" s="11"/>
      <c r="G1935" s="57"/>
      <c r="H1935" s="56"/>
      <c r="I1935" s="56"/>
      <c r="J1935" s="56"/>
      <c r="K1935" s="56"/>
      <c r="L1935" s="56"/>
      <c r="M1935" s="56"/>
      <c r="N1935" s="56"/>
      <c r="O1935" s="56"/>
      <c r="P1935" s="56"/>
      <c r="Q1935" s="51"/>
    </row>
    <row r="1936" spans="1:17" ht="12.75" customHeight="1">
      <c r="A1936" s="56"/>
      <c r="B1936" s="56"/>
      <c r="C1936" s="56"/>
      <c r="D1936" s="56"/>
      <c r="E1936" s="56"/>
      <c r="F1936" s="11"/>
      <c r="G1936" s="57"/>
      <c r="H1936" s="56"/>
      <c r="I1936" s="56"/>
      <c r="J1936" s="56"/>
      <c r="K1936" s="56"/>
      <c r="L1936" s="56"/>
      <c r="M1936" s="56"/>
      <c r="N1936" s="56"/>
      <c r="O1936" s="56"/>
      <c r="P1936" s="56"/>
      <c r="Q1936" s="51"/>
    </row>
    <row r="1937" spans="1:17" ht="12.75" customHeight="1">
      <c r="A1937" s="56"/>
      <c r="B1937" s="56"/>
      <c r="C1937" s="56"/>
      <c r="D1937" s="56"/>
      <c r="E1937" s="56"/>
      <c r="F1937" s="11"/>
      <c r="G1937" s="57"/>
      <c r="H1937" s="56"/>
      <c r="I1937" s="56"/>
      <c r="J1937" s="56"/>
      <c r="K1937" s="56"/>
      <c r="L1937" s="56"/>
      <c r="M1937" s="56"/>
      <c r="N1937" s="56"/>
      <c r="O1937" s="56"/>
      <c r="P1937" s="56"/>
      <c r="Q1937" s="51"/>
    </row>
    <row r="1938" spans="1:17" ht="12.75" customHeight="1">
      <c r="A1938" s="56"/>
      <c r="B1938" s="56"/>
      <c r="C1938" s="56"/>
      <c r="D1938" s="56"/>
      <c r="E1938" s="56"/>
      <c r="F1938" s="11"/>
      <c r="G1938" s="57"/>
      <c r="H1938" s="56"/>
      <c r="I1938" s="56"/>
      <c r="J1938" s="56"/>
      <c r="K1938" s="56"/>
      <c r="L1938" s="56"/>
      <c r="M1938" s="56"/>
      <c r="N1938" s="56"/>
      <c r="O1938" s="56"/>
      <c r="P1938" s="56"/>
      <c r="Q1938" s="51"/>
    </row>
    <row r="1939" spans="1:17" ht="12.75" customHeight="1">
      <c r="A1939" s="56"/>
      <c r="B1939" s="56"/>
      <c r="C1939" s="56"/>
      <c r="D1939" s="56"/>
      <c r="E1939" s="56"/>
      <c r="F1939" s="11"/>
      <c r="G1939" s="57"/>
      <c r="H1939" s="56"/>
      <c r="I1939" s="56"/>
      <c r="J1939" s="56"/>
      <c r="K1939" s="56"/>
      <c r="L1939" s="56"/>
      <c r="M1939" s="56"/>
      <c r="N1939" s="56"/>
      <c r="O1939" s="56"/>
      <c r="P1939" s="56"/>
      <c r="Q1939" s="51"/>
    </row>
    <row r="1940" spans="1:17" ht="12.75" customHeight="1">
      <c r="A1940" s="56"/>
      <c r="B1940" s="56"/>
      <c r="C1940" s="56"/>
      <c r="D1940" s="56"/>
      <c r="E1940" s="56"/>
      <c r="F1940" s="11"/>
      <c r="G1940" s="57"/>
      <c r="H1940" s="56"/>
      <c r="I1940" s="56"/>
      <c r="J1940" s="56"/>
      <c r="K1940" s="56"/>
      <c r="L1940" s="56"/>
      <c r="M1940" s="56"/>
      <c r="N1940" s="56"/>
      <c r="O1940" s="56"/>
      <c r="P1940" s="56"/>
      <c r="Q1940" s="51"/>
    </row>
    <row r="1941" spans="1:17" ht="12.75" customHeight="1">
      <c r="A1941" s="56"/>
      <c r="B1941" s="56"/>
      <c r="C1941" s="56"/>
      <c r="D1941" s="56"/>
      <c r="E1941" s="56"/>
      <c r="F1941" s="11"/>
      <c r="G1941" s="57"/>
      <c r="H1941" s="56"/>
      <c r="I1941" s="56"/>
      <c r="J1941" s="56"/>
      <c r="K1941" s="56"/>
      <c r="L1941" s="56"/>
      <c r="M1941" s="56"/>
      <c r="N1941" s="56"/>
      <c r="O1941" s="56"/>
      <c r="P1941" s="56"/>
      <c r="Q1941" s="51"/>
    </row>
    <row r="1942" spans="1:17" ht="12.75" customHeight="1">
      <c r="A1942" s="56"/>
      <c r="B1942" s="56"/>
      <c r="C1942" s="56"/>
      <c r="D1942" s="56"/>
      <c r="E1942" s="56"/>
      <c r="F1942" s="11"/>
      <c r="G1942" s="57"/>
      <c r="H1942" s="56"/>
      <c r="I1942" s="56"/>
      <c r="J1942" s="56"/>
      <c r="K1942" s="56"/>
      <c r="L1942" s="56"/>
      <c r="M1942" s="56"/>
      <c r="N1942" s="56"/>
      <c r="O1942" s="56"/>
      <c r="P1942" s="56"/>
      <c r="Q1942" s="51"/>
    </row>
    <row r="1943" spans="1:17" ht="12.75" customHeight="1">
      <c r="A1943" s="56"/>
      <c r="B1943" s="56"/>
      <c r="C1943" s="56"/>
      <c r="D1943" s="56"/>
      <c r="E1943" s="56"/>
      <c r="F1943" s="11"/>
      <c r="G1943" s="57"/>
      <c r="H1943" s="56"/>
      <c r="I1943" s="56"/>
      <c r="J1943" s="56"/>
      <c r="K1943" s="56"/>
      <c r="L1943" s="56"/>
      <c r="M1943" s="56"/>
      <c r="N1943" s="56"/>
      <c r="O1943" s="56"/>
      <c r="P1943" s="56"/>
      <c r="Q1943" s="51"/>
    </row>
    <row r="1944" spans="1:17" ht="12.75" customHeight="1">
      <c r="A1944" s="56"/>
      <c r="B1944" s="56"/>
      <c r="C1944" s="56"/>
      <c r="D1944" s="56"/>
      <c r="E1944" s="56"/>
      <c r="F1944" s="11"/>
      <c r="G1944" s="57"/>
      <c r="H1944" s="56"/>
      <c r="I1944" s="56"/>
      <c r="J1944" s="56"/>
      <c r="K1944" s="56"/>
      <c r="L1944" s="56"/>
      <c r="M1944" s="56"/>
      <c r="N1944" s="56"/>
      <c r="O1944" s="56"/>
      <c r="P1944" s="56"/>
      <c r="Q1944" s="51"/>
    </row>
    <row r="1945" spans="1:17" ht="12.75" customHeight="1">
      <c r="A1945" s="56"/>
      <c r="B1945" s="56"/>
      <c r="C1945" s="56"/>
      <c r="D1945" s="56"/>
      <c r="E1945" s="56"/>
      <c r="F1945" s="11"/>
      <c r="G1945" s="57"/>
      <c r="H1945" s="56"/>
      <c r="I1945" s="56"/>
      <c r="J1945" s="56"/>
      <c r="K1945" s="56"/>
      <c r="L1945" s="56"/>
      <c r="M1945" s="56"/>
      <c r="N1945" s="56"/>
      <c r="O1945" s="56"/>
      <c r="P1945" s="56"/>
      <c r="Q1945" s="51"/>
    </row>
    <row r="1946" spans="1:17" ht="12.75" customHeight="1">
      <c r="A1946" s="56"/>
      <c r="B1946" s="56"/>
      <c r="C1946" s="56"/>
      <c r="D1946" s="56"/>
      <c r="E1946" s="56"/>
      <c r="F1946" s="11"/>
      <c r="G1946" s="57"/>
      <c r="H1946" s="56"/>
      <c r="I1946" s="56"/>
      <c r="J1946" s="56"/>
      <c r="K1946" s="56"/>
      <c r="L1946" s="56"/>
      <c r="M1946" s="56"/>
      <c r="N1946" s="56"/>
      <c r="O1946" s="56"/>
      <c r="P1946" s="56"/>
      <c r="Q1946" s="51"/>
    </row>
    <row r="1947" spans="1:17" ht="12.75" customHeight="1">
      <c r="A1947" s="56"/>
      <c r="B1947" s="56"/>
      <c r="C1947" s="56"/>
      <c r="D1947" s="56"/>
      <c r="E1947" s="56"/>
      <c r="F1947" s="11"/>
      <c r="G1947" s="57"/>
      <c r="H1947" s="56"/>
      <c r="I1947" s="56"/>
      <c r="J1947" s="56"/>
      <c r="K1947" s="56"/>
      <c r="L1947" s="56"/>
      <c r="M1947" s="56"/>
      <c r="N1947" s="56"/>
      <c r="O1947" s="56"/>
      <c r="P1947" s="56"/>
      <c r="Q1947" s="51"/>
    </row>
    <row r="1948" spans="1:17" ht="12.75" customHeight="1">
      <c r="A1948" s="56"/>
      <c r="B1948" s="56"/>
      <c r="C1948" s="56"/>
      <c r="D1948" s="56"/>
      <c r="E1948" s="56"/>
      <c r="F1948" s="11"/>
      <c r="G1948" s="57"/>
      <c r="H1948" s="56"/>
      <c r="I1948" s="56"/>
      <c r="J1948" s="56"/>
      <c r="K1948" s="56"/>
      <c r="L1948" s="56"/>
      <c r="M1948" s="56"/>
      <c r="N1948" s="56"/>
      <c r="O1948" s="56"/>
      <c r="P1948" s="56"/>
      <c r="Q1948" s="51"/>
    </row>
    <row r="1949" spans="1:17" ht="12.75" customHeight="1">
      <c r="A1949" s="56"/>
      <c r="B1949" s="56"/>
      <c r="C1949" s="56"/>
      <c r="D1949" s="56"/>
      <c r="E1949" s="56"/>
      <c r="F1949" s="11"/>
      <c r="G1949" s="57"/>
      <c r="H1949" s="56"/>
      <c r="I1949" s="56"/>
      <c r="J1949" s="56"/>
      <c r="K1949" s="56"/>
      <c r="L1949" s="56"/>
      <c r="M1949" s="56"/>
      <c r="N1949" s="56"/>
      <c r="O1949" s="56"/>
      <c r="P1949" s="56"/>
      <c r="Q1949" s="51"/>
    </row>
    <row r="1950" spans="1:17" ht="12.75" customHeight="1">
      <c r="A1950" s="56"/>
      <c r="B1950" s="56"/>
      <c r="C1950" s="56"/>
      <c r="D1950" s="56"/>
      <c r="E1950" s="56"/>
      <c r="F1950" s="11"/>
      <c r="G1950" s="57"/>
      <c r="H1950" s="56"/>
      <c r="I1950" s="56"/>
      <c r="J1950" s="56"/>
      <c r="K1950" s="56"/>
      <c r="L1950" s="56"/>
      <c r="M1950" s="56"/>
      <c r="N1950" s="56"/>
      <c r="O1950" s="56"/>
      <c r="P1950" s="56"/>
      <c r="Q1950" s="51"/>
    </row>
    <row r="1951" spans="1:17" ht="12.75" customHeight="1">
      <c r="A1951" s="56"/>
      <c r="B1951" s="56"/>
      <c r="C1951" s="56"/>
      <c r="D1951" s="56"/>
      <c r="E1951" s="56"/>
      <c r="F1951" s="11"/>
      <c r="G1951" s="57"/>
      <c r="H1951" s="56"/>
      <c r="I1951" s="56"/>
      <c r="J1951" s="56"/>
      <c r="K1951" s="56"/>
      <c r="L1951" s="56"/>
      <c r="M1951" s="56"/>
      <c r="N1951" s="56"/>
      <c r="O1951" s="56"/>
      <c r="P1951" s="56"/>
      <c r="Q1951" s="51"/>
    </row>
    <row r="1952" spans="1:17" ht="12.75" customHeight="1">
      <c r="A1952" s="56"/>
      <c r="B1952" s="56"/>
      <c r="C1952" s="56"/>
      <c r="D1952" s="56"/>
      <c r="E1952" s="56"/>
      <c r="F1952" s="11"/>
      <c r="G1952" s="57"/>
      <c r="H1952" s="56"/>
      <c r="I1952" s="56"/>
      <c r="J1952" s="56"/>
      <c r="K1952" s="56"/>
      <c r="L1952" s="56"/>
      <c r="M1952" s="56"/>
      <c r="N1952" s="56"/>
      <c r="O1952" s="56"/>
      <c r="P1952" s="56"/>
      <c r="Q1952" s="51"/>
    </row>
    <row r="1953" spans="1:17" ht="12.75" customHeight="1">
      <c r="A1953" s="56"/>
      <c r="B1953" s="56"/>
      <c r="C1953" s="56"/>
      <c r="D1953" s="56"/>
      <c r="E1953" s="56"/>
      <c r="F1953" s="11"/>
      <c r="G1953" s="57"/>
      <c r="H1953" s="56"/>
      <c r="I1953" s="56"/>
      <c r="J1953" s="56"/>
      <c r="K1953" s="56"/>
      <c r="L1953" s="56"/>
      <c r="M1953" s="56"/>
      <c r="N1953" s="56"/>
      <c r="O1953" s="56"/>
      <c r="P1953" s="56"/>
      <c r="Q1953" s="51"/>
    </row>
    <row r="1954" spans="1:17" ht="12.75" customHeight="1">
      <c r="A1954" s="56"/>
      <c r="B1954" s="56"/>
      <c r="C1954" s="56"/>
      <c r="D1954" s="56"/>
      <c r="E1954" s="56"/>
      <c r="F1954" s="11"/>
      <c r="G1954" s="57"/>
      <c r="H1954" s="56"/>
      <c r="I1954" s="56"/>
      <c r="J1954" s="56"/>
      <c r="K1954" s="56"/>
      <c r="L1954" s="56"/>
      <c r="M1954" s="56"/>
      <c r="N1954" s="56"/>
      <c r="O1954" s="56"/>
      <c r="P1954" s="56"/>
      <c r="Q1954" s="51"/>
    </row>
    <row r="1955" spans="1:17" ht="12.75" customHeight="1">
      <c r="A1955" s="56"/>
      <c r="B1955" s="56"/>
      <c r="C1955" s="56"/>
      <c r="D1955" s="56"/>
      <c r="E1955" s="56"/>
      <c r="F1955" s="11"/>
      <c r="G1955" s="57"/>
      <c r="H1955" s="56"/>
      <c r="I1955" s="56"/>
      <c r="J1955" s="56"/>
      <c r="K1955" s="56"/>
      <c r="L1955" s="56"/>
      <c r="M1955" s="56"/>
      <c r="N1955" s="56"/>
      <c r="O1955" s="56"/>
      <c r="P1955" s="56"/>
      <c r="Q1955" s="51"/>
    </row>
    <row r="1956" spans="1:17" ht="12.75" customHeight="1">
      <c r="A1956" s="56"/>
      <c r="B1956" s="56"/>
      <c r="C1956" s="56"/>
      <c r="D1956" s="56"/>
      <c r="E1956" s="56"/>
      <c r="F1956" s="11"/>
      <c r="G1956" s="57"/>
      <c r="H1956" s="56"/>
      <c r="I1956" s="56"/>
      <c r="J1956" s="56"/>
      <c r="K1956" s="56"/>
      <c r="L1956" s="56"/>
      <c r="M1956" s="56"/>
      <c r="N1956" s="56"/>
      <c r="O1956" s="56"/>
      <c r="P1956" s="56"/>
      <c r="Q1956" s="51"/>
    </row>
    <row r="1957" spans="1:17" ht="12.75" customHeight="1">
      <c r="A1957" s="56"/>
      <c r="B1957" s="56"/>
      <c r="C1957" s="56"/>
      <c r="D1957" s="56"/>
      <c r="E1957" s="56"/>
      <c r="F1957" s="11"/>
      <c r="G1957" s="57"/>
      <c r="H1957" s="56"/>
      <c r="I1957" s="56"/>
      <c r="J1957" s="56"/>
      <c r="K1957" s="56"/>
      <c r="L1957" s="56"/>
      <c r="M1957" s="56"/>
      <c r="N1957" s="56"/>
      <c r="O1957" s="56"/>
      <c r="P1957" s="56"/>
      <c r="Q1957" s="51"/>
    </row>
    <row r="1958" spans="1:17" ht="12.75" customHeight="1">
      <c r="A1958" s="56"/>
      <c r="B1958" s="56"/>
      <c r="C1958" s="56"/>
      <c r="D1958" s="56"/>
      <c r="E1958" s="56"/>
      <c r="F1958" s="11"/>
      <c r="G1958" s="57"/>
      <c r="H1958" s="56"/>
      <c r="I1958" s="56"/>
      <c r="J1958" s="56"/>
      <c r="K1958" s="56"/>
      <c r="L1958" s="56"/>
      <c r="M1958" s="56"/>
      <c r="N1958" s="56"/>
      <c r="O1958" s="56"/>
      <c r="P1958" s="56"/>
      <c r="Q1958" s="51"/>
    </row>
    <row r="1959" spans="1:17" ht="12.75" customHeight="1">
      <c r="A1959" s="56"/>
      <c r="B1959" s="56"/>
      <c r="C1959" s="56"/>
      <c r="D1959" s="56"/>
      <c r="E1959" s="56"/>
      <c r="F1959" s="11"/>
      <c r="G1959" s="57"/>
      <c r="H1959" s="56"/>
      <c r="I1959" s="56"/>
      <c r="J1959" s="56"/>
      <c r="K1959" s="56"/>
      <c r="L1959" s="56"/>
      <c r="M1959" s="56"/>
      <c r="N1959" s="56"/>
      <c r="O1959" s="56"/>
      <c r="P1959" s="56"/>
      <c r="Q1959" s="51"/>
    </row>
    <row r="1960" spans="1:17" ht="12.75" customHeight="1">
      <c r="A1960" s="56"/>
      <c r="B1960" s="56"/>
      <c r="C1960" s="56"/>
      <c r="D1960" s="56"/>
      <c r="E1960" s="56"/>
      <c r="F1960" s="11"/>
      <c r="G1960" s="57"/>
      <c r="H1960" s="56"/>
      <c r="I1960" s="56"/>
      <c r="J1960" s="56"/>
      <c r="K1960" s="56"/>
      <c r="L1960" s="56"/>
      <c r="M1960" s="56"/>
      <c r="N1960" s="56"/>
      <c r="O1960" s="56"/>
      <c r="P1960" s="56"/>
      <c r="Q1960" s="51"/>
    </row>
    <row r="1961" spans="1:17" ht="12.75" customHeight="1">
      <c r="A1961" s="56"/>
      <c r="B1961" s="56"/>
      <c r="C1961" s="56"/>
      <c r="D1961" s="56"/>
      <c r="E1961" s="56"/>
      <c r="F1961" s="11"/>
      <c r="G1961" s="57"/>
      <c r="H1961" s="56"/>
      <c r="I1961" s="56"/>
      <c r="J1961" s="56"/>
      <c r="K1961" s="56"/>
      <c r="L1961" s="56"/>
      <c r="M1961" s="56"/>
      <c r="N1961" s="56"/>
      <c r="O1961" s="56"/>
      <c r="P1961" s="56"/>
      <c r="Q1961" s="51"/>
    </row>
    <row r="1962" spans="1:17" ht="12.75" customHeight="1">
      <c r="A1962" s="56"/>
      <c r="B1962" s="56"/>
      <c r="C1962" s="56"/>
      <c r="D1962" s="56"/>
      <c r="E1962" s="56"/>
      <c r="F1962" s="11"/>
      <c r="G1962" s="57"/>
      <c r="H1962" s="56"/>
      <c r="I1962" s="56"/>
      <c r="J1962" s="56"/>
      <c r="K1962" s="56"/>
      <c r="L1962" s="56"/>
      <c r="M1962" s="56"/>
      <c r="N1962" s="56"/>
      <c r="O1962" s="56"/>
      <c r="P1962" s="56"/>
      <c r="Q1962" s="51"/>
    </row>
    <row r="1963" spans="1:17" ht="12.75" customHeight="1">
      <c r="A1963" s="56"/>
      <c r="B1963" s="56"/>
      <c r="C1963" s="56"/>
      <c r="D1963" s="56"/>
      <c r="E1963" s="56"/>
      <c r="F1963" s="11"/>
      <c r="G1963" s="57"/>
      <c r="H1963" s="56"/>
      <c r="I1963" s="56"/>
      <c r="J1963" s="56"/>
      <c r="K1963" s="56"/>
      <c r="L1963" s="56"/>
      <c r="M1963" s="56"/>
      <c r="N1963" s="56"/>
      <c r="O1963" s="56"/>
      <c r="P1963" s="56"/>
      <c r="Q1963" s="51"/>
    </row>
    <row r="1964" spans="1:17" ht="12.75" customHeight="1">
      <c r="A1964" s="56"/>
      <c r="B1964" s="56"/>
      <c r="C1964" s="56"/>
      <c r="D1964" s="56"/>
      <c r="E1964" s="56"/>
      <c r="F1964" s="11"/>
      <c r="G1964" s="57"/>
      <c r="H1964" s="56"/>
      <c r="I1964" s="56"/>
      <c r="J1964" s="56"/>
      <c r="K1964" s="56"/>
      <c r="L1964" s="56"/>
      <c r="M1964" s="56"/>
      <c r="N1964" s="56"/>
      <c r="O1964" s="56"/>
      <c r="P1964" s="56"/>
      <c r="Q1964" s="51"/>
    </row>
    <row r="1965" spans="1:17" ht="12.75" customHeight="1">
      <c r="A1965" s="56"/>
      <c r="B1965" s="56"/>
      <c r="C1965" s="56"/>
      <c r="D1965" s="56"/>
      <c r="E1965" s="56"/>
      <c r="F1965" s="11"/>
      <c r="G1965" s="57"/>
      <c r="H1965" s="56"/>
      <c r="I1965" s="56"/>
      <c r="J1965" s="56"/>
      <c r="K1965" s="56"/>
      <c r="L1965" s="56"/>
      <c r="M1965" s="56"/>
      <c r="N1965" s="56"/>
      <c r="O1965" s="56"/>
      <c r="P1965" s="56"/>
      <c r="Q1965" s="51"/>
    </row>
    <row r="1966" spans="1:17" ht="12.75" customHeight="1">
      <c r="A1966" s="56"/>
      <c r="B1966" s="56"/>
      <c r="C1966" s="56"/>
      <c r="D1966" s="56"/>
      <c r="E1966" s="56"/>
      <c r="F1966" s="11"/>
      <c r="G1966" s="57"/>
      <c r="H1966" s="56"/>
      <c r="I1966" s="56"/>
      <c r="J1966" s="56"/>
      <c r="K1966" s="56"/>
      <c r="L1966" s="56"/>
      <c r="M1966" s="56"/>
      <c r="N1966" s="56"/>
      <c r="O1966" s="56"/>
      <c r="P1966" s="56"/>
      <c r="Q1966" s="51"/>
    </row>
    <row r="1967" spans="1:17" ht="12.75" customHeight="1">
      <c r="A1967" s="56"/>
      <c r="B1967" s="56"/>
      <c r="C1967" s="56"/>
      <c r="D1967" s="56"/>
      <c r="E1967" s="56"/>
      <c r="F1967" s="11"/>
      <c r="G1967" s="57"/>
      <c r="H1967" s="56"/>
      <c r="I1967" s="56"/>
      <c r="J1967" s="56"/>
      <c r="K1967" s="56"/>
      <c r="L1967" s="56"/>
      <c r="M1967" s="56"/>
      <c r="N1967" s="56"/>
      <c r="O1967" s="56"/>
      <c r="P1967" s="56"/>
      <c r="Q1967" s="51"/>
    </row>
    <row r="1968" spans="1:17" ht="12.75" customHeight="1">
      <c r="A1968" s="56"/>
      <c r="B1968" s="56"/>
      <c r="C1968" s="56"/>
      <c r="D1968" s="56"/>
      <c r="E1968" s="56"/>
      <c r="F1968" s="11"/>
      <c r="G1968" s="57"/>
      <c r="H1968" s="56"/>
      <c r="I1968" s="56"/>
      <c r="J1968" s="56"/>
      <c r="K1968" s="56"/>
      <c r="L1968" s="56"/>
      <c r="M1968" s="56"/>
      <c r="N1968" s="56"/>
      <c r="O1968" s="56"/>
      <c r="P1968" s="56"/>
      <c r="Q1968" s="51"/>
    </row>
    <row r="1969" spans="1:17" ht="12.75" customHeight="1">
      <c r="A1969" s="56"/>
      <c r="B1969" s="56"/>
      <c r="C1969" s="56"/>
      <c r="D1969" s="56"/>
      <c r="E1969" s="56"/>
      <c r="F1969" s="11"/>
      <c r="G1969" s="57"/>
      <c r="H1969" s="56"/>
      <c r="I1969" s="56"/>
      <c r="J1969" s="56"/>
      <c r="K1969" s="56"/>
      <c r="L1969" s="56"/>
      <c r="M1969" s="56"/>
      <c r="N1969" s="56"/>
      <c r="O1969" s="56"/>
      <c r="P1969" s="56"/>
      <c r="Q1969" s="51"/>
    </row>
    <row r="1970" spans="1:17" ht="12.75" customHeight="1">
      <c r="A1970" s="56"/>
      <c r="B1970" s="56"/>
      <c r="C1970" s="56"/>
      <c r="D1970" s="56"/>
      <c r="E1970" s="56"/>
      <c r="F1970" s="11"/>
      <c r="G1970" s="57"/>
      <c r="H1970" s="56"/>
      <c r="I1970" s="56"/>
      <c r="J1970" s="56"/>
      <c r="K1970" s="56"/>
      <c r="L1970" s="56"/>
      <c r="M1970" s="56"/>
      <c r="N1970" s="56"/>
      <c r="O1970" s="56"/>
      <c r="P1970" s="56"/>
      <c r="Q1970" s="51"/>
    </row>
    <row r="1971" spans="1:17" ht="12.75" customHeight="1">
      <c r="A1971" s="56"/>
      <c r="B1971" s="56"/>
      <c r="C1971" s="56"/>
      <c r="D1971" s="56"/>
      <c r="E1971" s="56"/>
      <c r="F1971" s="11"/>
      <c r="G1971" s="57"/>
      <c r="H1971" s="56"/>
      <c r="I1971" s="56"/>
      <c r="J1971" s="56"/>
      <c r="K1971" s="56"/>
      <c r="L1971" s="56"/>
      <c r="M1971" s="56"/>
      <c r="N1971" s="56"/>
      <c r="O1971" s="56"/>
      <c r="P1971" s="56"/>
      <c r="Q1971" s="51"/>
    </row>
    <row r="1972" spans="1:17" ht="12.75" customHeight="1">
      <c r="A1972" s="56"/>
      <c r="B1972" s="56"/>
      <c r="C1972" s="56"/>
      <c r="D1972" s="56"/>
      <c r="E1972" s="56"/>
      <c r="F1972" s="11"/>
      <c r="G1972" s="57"/>
      <c r="H1972" s="56"/>
      <c r="I1972" s="56"/>
      <c r="J1972" s="56"/>
      <c r="K1972" s="56"/>
      <c r="L1972" s="56"/>
      <c r="M1972" s="56"/>
      <c r="N1972" s="56"/>
      <c r="O1972" s="56"/>
      <c r="P1972" s="56"/>
      <c r="Q1972" s="51"/>
    </row>
    <row r="1973" spans="1:17" ht="12.75" customHeight="1">
      <c r="A1973" s="56"/>
      <c r="B1973" s="56"/>
      <c r="C1973" s="56"/>
      <c r="D1973" s="56"/>
      <c r="E1973" s="56"/>
      <c r="F1973" s="11"/>
      <c r="G1973" s="57"/>
      <c r="H1973" s="56"/>
      <c r="I1973" s="56"/>
      <c r="J1973" s="56"/>
      <c r="K1973" s="56"/>
      <c r="L1973" s="56"/>
      <c r="M1973" s="56"/>
      <c r="N1973" s="56"/>
      <c r="O1973" s="56"/>
      <c r="P1973" s="56"/>
      <c r="Q1973" s="51"/>
    </row>
    <row r="1974" spans="1:17" ht="12.75" customHeight="1">
      <c r="A1974" s="56"/>
      <c r="B1974" s="56"/>
      <c r="C1974" s="56"/>
      <c r="D1974" s="56"/>
      <c r="E1974" s="56"/>
      <c r="F1974" s="11"/>
      <c r="G1974" s="57"/>
      <c r="H1974" s="56"/>
      <c r="I1974" s="56"/>
      <c r="J1974" s="56"/>
      <c r="K1974" s="56"/>
      <c r="L1974" s="56"/>
      <c r="M1974" s="56"/>
      <c r="N1974" s="56"/>
      <c r="O1974" s="56"/>
      <c r="P1974" s="56"/>
      <c r="Q1974" s="51"/>
    </row>
    <row r="1975" spans="1:17" ht="12.75" customHeight="1">
      <c r="A1975" s="56"/>
      <c r="B1975" s="56"/>
      <c r="C1975" s="56"/>
      <c r="D1975" s="56"/>
      <c r="E1975" s="56"/>
      <c r="F1975" s="11"/>
      <c r="G1975" s="57"/>
      <c r="H1975" s="56"/>
      <c r="I1975" s="56"/>
      <c r="J1975" s="56"/>
      <c r="K1975" s="56"/>
      <c r="L1975" s="56"/>
      <c r="M1975" s="56"/>
      <c r="N1975" s="56"/>
      <c r="O1975" s="56"/>
      <c r="P1975" s="56"/>
      <c r="Q1975" s="51"/>
    </row>
    <row r="1976" spans="1:17" ht="12.75" customHeight="1">
      <c r="A1976" s="56"/>
      <c r="B1976" s="56"/>
      <c r="C1976" s="56"/>
      <c r="D1976" s="56"/>
      <c r="E1976" s="56"/>
      <c r="F1976" s="11"/>
      <c r="G1976" s="57"/>
      <c r="H1976" s="56"/>
      <c r="I1976" s="56"/>
      <c r="J1976" s="56"/>
      <c r="K1976" s="56"/>
      <c r="L1976" s="56"/>
      <c r="M1976" s="56"/>
      <c r="N1976" s="56"/>
      <c r="O1976" s="56"/>
      <c r="P1976" s="56"/>
      <c r="Q1976" s="51"/>
    </row>
    <row r="1977" spans="1:17" ht="12.75" customHeight="1">
      <c r="A1977" s="56"/>
      <c r="B1977" s="56"/>
      <c r="C1977" s="56"/>
      <c r="D1977" s="56"/>
      <c r="E1977" s="56"/>
      <c r="F1977" s="11"/>
      <c r="G1977" s="57"/>
      <c r="H1977" s="56"/>
      <c r="I1977" s="56"/>
      <c r="J1977" s="56"/>
      <c r="K1977" s="56"/>
      <c r="L1977" s="56"/>
      <c r="M1977" s="56"/>
      <c r="N1977" s="56"/>
      <c r="O1977" s="56"/>
      <c r="P1977" s="56"/>
      <c r="Q1977" s="51"/>
    </row>
    <row r="1978" spans="1:17" ht="12.75" customHeight="1">
      <c r="A1978" s="56"/>
      <c r="B1978" s="56"/>
      <c r="C1978" s="56"/>
      <c r="D1978" s="56"/>
      <c r="E1978" s="56"/>
      <c r="F1978" s="11"/>
      <c r="G1978" s="57"/>
      <c r="H1978" s="56"/>
      <c r="I1978" s="56"/>
      <c r="J1978" s="56"/>
      <c r="K1978" s="56"/>
      <c r="L1978" s="56"/>
      <c r="M1978" s="56"/>
      <c r="N1978" s="56"/>
      <c r="O1978" s="56"/>
      <c r="P1978" s="56"/>
      <c r="Q1978" s="51"/>
    </row>
    <row r="1979" spans="1:17" ht="12.75" customHeight="1">
      <c r="A1979" s="56"/>
      <c r="B1979" s="56"/>
      <c r="C1979" s="56"/>
      <c r="D1979" s="56"/>
      <c r="E1979" s="56"/>
      <c r="F1979" s="11"/>
      <c r="G1979" s="57"/>
      <c r="H1979" s="56"/>
      <c r="I1979" s="56"/>
      <c r="J1979" s="56"/>
      <c r="K1979" s="56"/>
      <c r="L1979" s="56"/>
      <c r="M1979" s="56"/>
      <c r="N1979" s="56"/>
      <c r="O1979" s="56"/>
      <c r="P1979" s="56"/>
      <c r="Q1979" s="51"/>
    </row>
    <row r="1980" spans="1:17" ht="12.75" customHeight="1">
      <c r="A1980" s="56"/>
      <c r="B1980" s="56"/>
      <c r="C1980" s="56"/>
      <c r="D1980" s="56"/>
      <c r="E1980" s="56"/>
      <c r="F1980" s="11"/>
      <c r="G1980" s="57"/>
      <c r="H1980" s="56"/>
      <c r="I1980" s="56"/>
      <c r="J1980" s="56"/>
      <c r="K1980" s="56"/>
      <c r="L1980" s="56"/>
      <c r="M1980" s="56"/>
      <c r="N1980" s="56"/>
      <c r="O1980" s="56"/>
      <c r="P1980" s="56"/>
      <c r="Q1980" s="51"/>
    </row>
    <row r="1981" spans="1:17" ht="12.75" customHeight="1">
      <c r="A1981" s="56"/>
      <c r="B1981" s="56"/>
      <c r="C1981" s="56"/>
      <c r="D1981" s="56"/>
      <c r="E1981" s="56"/>
      <c r="F1981" s="11"/>
      <c r="G1981" s="57"/>
      <c r="H1981" s="56"/>
      <c r="I1981" s="56"/>
      <c r="J1981" s="56"/>
      <c r="K1981" s="56"/>
      <c r="L1981" s="56"/>
      <c r="M1981" s="56"/>
      <c r="N1981" s="56"/>
      <c r="O1981" s="56"/>
      <c r="P1981" s="56"/>
      <c r="Q1981" s="51"/>
    </row>
    <row r="1982" spans="1:17" ht="12.75" customHeight="1">
      <c r="A1982" s="56"/>
      <c r="B1982" s="56"/>
      <c r="C1982" s="56"/>
      <c r="D1982" s="56"/>
      <c r="E1982" s="56"/>
      <c r="F1982" s="11"/>
      <c r="G1982" s="57"/>
      <c r="H1982" s="56"/>
      <c r="I1982" s="56"/>
      <c r="J1982" s="56"/>
      <c r="K1982" s="56"/>
      <c r="L1982" s="56"/>
      <c r="M1982" s="56"/>
      <c r="N1982" s="56"/>
      <c r="O1982" s="56"/>
      <c r="P1982" s="56"/>
      <c r="Q1982" s="51"/>
    </row>
    <row r="1983" spans="1:17" ht="12.75" customHeight="1">
      <c r="A1983" s="56"/>
      <c r="B1983" s="56"/>
      <c r="C1983" s="56"/>
      <c r="D1983" s="56"/>
      <c r="E1983" s="56"/>
      <c r="F1983" s="11"/>
      <c r="G1983" s="57"/>
      <c r="H1983" s="56"/>
      <c r="I1983" s="56"/>
      <c r="J1983" s="56"/>
      <c r="K1983" s="56"/>
      <c r="L1983" s="56"/>
      <c r="M1983" s="56"/>
      <c r="N1983" s="56"/>
      <c r="O1983" s="56"/>
      <c r="P1983" s="56"/>
      <c r="Q1983" s="51"/>
    </row>
    <row r="1984" spans="1:17" ht="12.75" customHeight="1">
      <c r="A1984" s="56"/>
      <c r="B1984" s="56"/>
      <c r="C1984" s="56"/>
      <c r="D1984" s="56"/>
      <c r="E1984" s="56"/>
      <c r="F1984" s="11"/>
      <c r="G1984" s="57"/>
      <c r="H1984" s="56"/>
      <c r="I1984" s="56"/>
      <c r="J1984" s="56"/>
      <c r="K1984" s="56"/>
      <c r="L1984" s="56"/>
      <c r="M1984" s="56"/>
      <c r="N1984" s="56"/>
      <c r="O1984" s="56"/>
      <c r="P1984" s="56"/>
      <c r="Q1984" s="51"/>
    </row>
    <row r="1985" spans="1:17" ht="12.75" customHeight="1">
      <c r="A1985" s="56"/>
      <c r="B1985" s="56"/>
      <c r="C1985" s="56"/>
      <c r="D1985" s="56"/>
      <c r="E1985" s="56"/>
      <c r="F1985" s="11"/>
      <c r="G1985" s="57"/>
      <c r="H1985" s="56"/>
      <c r="I1985" s="56"/>
      <c r="J1985" s="56"/>
      <c r="K1985" s="56"/>
      <c r="L1985" s="56"/>
      <c r="M1985" s="56"/>
      <c r="N1985" s="56"/>
      <c r="O1985" s="56"/>
      <c r="P1985" s="56"/>
      <c r="Q1985" s="51"/>
    </row>
    <row r="1986" spans="1:17" ht="12.75" customHeight="1">
      <c r="A1986" s="56"/>
      <c r="B1986" s="56"/>
      <c r="C1986" s="56"/>
      <c r="D1986" s="56"/>
      <c r="E1986" s="56"/>
      <c r="F1986" s="11"/>
      <c r="G1986" s="57"/>
      <c r="H1986" s="56"/>
      <c r="I1986" s="56"/>
      <c r="J1986" s="56"/>
      <c r="K1986" s="56"/>
      <c r="L1986" s="56"/>
      <c r="M1986" s="56"/>
      <c r="N1986" s="56"/>
      <c r="O1986" s="56"/>
      <c r="P1986" s="56"/>
      <c r="Q1986" s="51"/>
    </row>
    <row r="1987" spans="1:17" ht="12.75" customHeight="1">
      <c r="A1987" s="56"/>
      <c r="B1987" s="56"/>
      <c r="C1987" s="56"/>
      <c r="D1987" s="56"/>
      <c r="E1987" s="56"/>
      <c r="F1987" s="11"/>
      <c r="G1987" s="57"/>
      <c r="H1987" s="56"/>
      <c r="I1987" s="56"/>
      <c r="J1987" s="56"/>
      <c r="K1987" s="56"/>
      <c r="L1987" s="56"/>
      <c r="M1987" s="56"/>
      <c r="N1987" s="56"/>
      <c r="O1987" s="56"/>
      <c r="P1987" s="56"/>
      <c r="Q1987" s="51"/>
    </row>
    <row r="1988" spans="1:17" ht="12.75" customHeight="1">
      <c r="A1988" s="56"/>
      <c r="B1988" s="56"/>
      <c r="C1988" s="56"/>
      <c r="D1988" s="56"/>
      <c r="E1988" s="56"/>
      <c r="F1988" s="11"/>
      <c r="G1988" s="57"/>
      <c r="H1988" s="56"/>
      <c r="I1988" s="56"/>
      <c r="J1988" s="56"/>
      <c r="K1988" s="56"/>
      <c r="L1988" s="56"/>
      <c r="M1988" s="56"/>
      <c r="N1988" s="56"/>
      <c r="O1988" s="56"/>
      <c r="P1988" s="56"/>
      <c r="Q1988" s="51"/>
    </row>
    <row r="1989" spans="1:17" ht="12.75" customHeight="1">
      <c r="A1989" s="56"/>
      <c r="B1989" s="56"/>
      <c r="C1989" s="56"/>
      <c r="D1989" s="56"/>
      <c r="E1989" s="56"/>
      <c r="F1989" s="11"/>
      <c r="G1989" s="57"/>
      <c r="H1989" s="56"/>
      <c r="I1989" s="56"/>
      <c r="J1989" s="56"/>
      <c r="K1989" s="56"/>
      <c r="L1989" s="56"/>
      <c r="M1989" s="56"/>
      <c r="N1989" s="56"/>
      <c r="O1989" s="56"/>
      <c r="P1989" s="56"/>
      <c r="Q1989" s="51"/>
    </row>
    <row r="1990" spans="1:17" ht="12.75" customHeight="1">
      <c r="A1990" s="56"/>
      <c r="B1990" s="56"/>
      <c r="C1990" s="56"/>
      <c r="D1990" s="56"/>
      <c r="E1990" s="56"/>
      <c r="F1990" s="11"/>
      <c r="G1990" s="57"/>
      <c r="H1990" s="56"/>
      <c r="I1990" s="56"/>
      <c r="J1990" s="56"/>
      <c r="K1990" s="56"/>
      <c r="L1990" s="56"/>
      <c r="M1990" s="56"/>
      <c r="N1990" s="56"/>
      <c r="O1990" s="56"/>
      <c r="P1990" s="56"/>
      <c r="Q1990" s="51"/>
    </row>
    <row r="1991" spans="1:17" ht="12.75" customHeight="1">
      <c r="A1991" s="56"/>
      <c r="B1991" s="56"/>
      <c r="C1991" s="56"/>
      <c r="D1991" s="56"/>
      <c r="E1991" s="56"/>
      <c r="F1991" s="11"/>
      <c r="G1991" s="57"/>
      <c r="H1991" s="56"/>
      <c r="I1991" s="56"/>
      <c r="J1991" s="56"/>
      <c r="K1991" s="56"/>
      <c r="L1991" s="56"/>
      <c r="M1991" s="56"/>
      <c r="N1991" s="56"/>
      <c r="O1991" s="56"/>
      <c r="P1991" s="56"/>
      <c r="Q1991" s="51"/>
    </row>
    <row r="1992" spans="1:17" ht="12.75" customHeight="1">
      <c r="A1992" s="56"/>
      <c r="B1992" s="56"/>
      <c r="C1992" s="56"/>
      <c r="D1992" s="56"/>
      <c r="E1992" s="56"/>
      <c r="F1992" s="11"/>
      <c r="G1992" s="57"/>
      <c r="H1992" s="56"/>
      <c r="I1992" s="56"/>
      <c r="J1992" s="56"/>
      <c r="K1992" s="56"/>
      <c r="L1992" s="56"/>
      <c r="M1992" s="56"/>
      <c r="N1992" s="56"/>
      <c r="O1992" s="56"/>
      <c r="P1992" s="56"/>
      <c r="Q1992" s="51"/>
    </row>
    <row r="1993" spans="1:17" ht="12.75" customHeight="1">
      <c r="A1993" s="56"/>
      <c r="B1993" s="56"/>
      <c r="C1993" s="56"/>
      <c r="D1993" s="56"/>
      <c r="E1993" s="56"/>
      <c r="F1993" s="11"/>
      <c r="G1993" s="57"/>
      <c r="H1993" s="56"/>
      <c r="I1993" s="56"/>
      <c r="J1993" s="56"/>
      <c r="K1993" s="56"/>
      <c r="L1993" s="56"/>
      <c r="M1993" s="56"/>
      <c r="N1993" s="56"/>
      <c r="O1993" s="56"/>
      <c r="P1993" s="56"/>
      <c r="Q1993" s="51"/>
    </row>
    <row r="1994" spans="1:17" ht="12.75" customHeight="1">
      <c r="A1994" s="56"/>
      <c r="B1994" s="56"/>
      <c r="C1994" s="56"/>
      <c r="D1994" s="56"/>
      <c r="E1994" s="56"/>
      <c r="F1994" s="11"/>
      <c r="G1994" s="57"/>
      <c r="H1994" s="56"/>
      <c r="I1994" s="56"/>
      <c r="J1994" s="56"/>
      <c r="K1994" s="56"/>
      <c r="L1994" s="56"/>
      <c r="M1994" s="56"/>
      <c r="N1994" s="56"/>
      <c r="O1994" s="56"/>
      <c r="P1994" s="56"/>
      <c r="Q1994" s="51"/>
    </row>
    <row r="1995" spans="1:17" ht="12.75" customHeight="1">
      <c r="A1995" s="56"/>
      <c r="B1995" s="56"/>
      <c r="C1995" s="56"/>
      <c r="D1995" s="56"/>
      <c r="E1995" s="56"/>
      <c r="F1995" s="11"/>
      <c r="G1995" s="57"/>
      <c r="H1995" s="56"/>
      <c r="I1995" s="56"/>
      <c r="J1995" s="56"/>
      <c r="K1995" s="56"/>
      <c r="L1995" s="56"/>
      <c r="M1995" s="56"/>
      <c r="N1995" s="56"/>
      <c r="O1995" s="56"/>
      <c r="P1995" s="56"/>
      <c r="Q1995" s="51"/>
    </row>
    <row r="1996" spans="1:17" ht="12.75" customHeight="1">
      <c r="A1996" s="56"/>
      <c r="B1996" s="56"/>
      <c r="C1996" s="56"/>
      <c r="D1996" s="56"/>
      <c r="E1996" s="56"/>
      <c r="F1996" s="11"/>
      <c r="G1996" s="57"/>
      <c r="H1996" s="56"/>
      <c r="I1996" s="56"/>
      <c r="J1996" s="56"/>
      <c r="K1996" s="56"/>
      <c r="L1996" s="56"/>
      <c r="M1996" s="56"/>
      <c r="N1996" s="56"/>
      <c r="O1996" s="56"/>
      <c r="P1996" s="56"/>
      <c r="Q1996" s="51"/>
    </row>
    <row r="1997" spans="1:17" ht="12.75" customHeight="1">
      <c r="A1997" s="56"/>
      <c r="B1997" s="56"/>
      <c r="C1997" s="56"/>
      <c r="D1997" s="56"/>
      <c r="E1997" s="56"/>
      <c r="F1997" s="11"/>
      <c r="G1997" s="57"/>
      <c r="H1997" s="56"/>
      <c r="I1997" s="56"/>
      <c r="J1997" s="56"/>
      <c r="K1997" s="56"/>
      <c r="L1997" s="56"/>
      <c r="M1997" s="56"/>
      <c r="N1997" s="56"/>
      <c r="O1997" s="56"/>
      <c r="P1997" s="56"/>
      <c r="Q1997" s="51"/>
    </row>
    <row r="1998" spans="1:17" ht="12.75" customHeight="1">
      <c r="A1998" s="56"/>
      <c r="B1998" s="56"/>
      <c r="C1998" s="56"/>
      <c r="D1998" s="56"/>
      <c r="E1998" s="56"/>
      <c r="F1998" s="11"/>
      <c r="G1998" s="57"/>
      <c r="H1998" s="56"/>
      <c r="I1998" s="56"/>
      <c r="J1998" s="56"/>
      <c r="K1998" s="56"/>
      <c r="L1998" s="56"/>
      <c r="M1998" s="56"/>
      <c r="N1998" s="56"/>
      <c r="O1998" s="56"/>
      <c r="P1998" s="56"/>
      <c r="Q1998" s="51"/>
    </row>
    <row r="1999" spans="1:17" ht="12.75" customHeight="1">
      <c r="A1999" s="56"/>
      <c r="B1999" s="56"/>
      <c r="C1999" s="56"/>
      <c r="D1999" s="56"/>
      <c r="E1999" s="56"/>
      <c r="F1999" s="11"/>
      <c r="G1999" s="57"/>
      <c r="H1999" s="56"/>
      <c r="I1999" s="56"/>
      <c r="J1999" s="56"/>
      <c r="K1999" s="56"/>
      <c r="L1999" s="56"/>
      <c r="M1999" s="56"/>
      <c r="N1999" s="56"/>
      <c r="O1999" s="56"/>
      <c r="P1999" s="56"/>
      <c r="Q1999" s="51"/>
    </row>
    <row r="2000" spans="1:17" ht="12.75" customHeight="1">
      <c r="A2000" s="56"/>
      <c r="B2000" s="56"/>
      <c r="C2000" s="56"/>
      <c r="D2000" s="56"/>
      <c r="E2000" s="56"/>
      <c r="F2000" s="11"/>
      <c r="G2000" s="57"/>
      <c r="H2000" s="56"/>
      <c r="I2000" s="56"/>
      <c r="J2000" s="56"/>
      <c r="K2000" s="56"/>
      <c r="L2000" s="56"/>
      <c r="M2000" s="56"/>
      <c r="N2000" s="56"/>
      <c r="O2000" s="56"/>
      <c r="P2000" s="56"/>
      <c r="Q2000" s="51"/>
    </row>
    <row r="2001" spans="1:17" ht="12.75" customHeight="1">
      <c r="A2001" s="56"/>
      <c r="B2001" s="56"/>
      <c r="C2001" s="56"/>
      <c r="D2001" s="56"/>
      <c r="E2001" s="56"/>
      <c r="F2001" s="11"/>
      <c r="G2001" s="57"/>
      <c r="H2001" s="56"/>
      <c r="I2001" s="56"/>
      <c r="J2001" s="56"/>
      <c r="K2001" s="56"/>
      <c r="L2001" s="56"/>
      <c r="M2001" s="56"/>
      <c r="N2001" s="56"/>
      <c r="O2001" s="56"/>
      <c r="P2001" s="56"/>
      <c r="Q2001" s="51"/>
    </row>
    <row r="2002" spans="1:17" ht="12.75" customHeight="1">
      <c r="A2002" s="56"/>
      <c r="B2002" s="56"/>
      <c r="C2002" s="56"/>
      <c r="D2002" s="56"/>
      <c r="E2002" s="56"/>
      <c r="F2002" s="11"/>
      <c r="G2002" s="57"/>
      <c r="H2002" s="56"/>
      <c r="I2002" s="56"/>
      <c r="J2002" s="56"/>
      <c r="K2002" s="56"/>
      <c r="L2002" s="56"/>
      <c r="M2002" s="56"/>
      <c r="N2002" s="56"/>
      <c r="O2002" s="56"/>
      <c r="P2002" s="56"/>
      <c r="Q2002" s="51"/>
    </row>
    <row r="2003" spans="1:17" ht="12.75" customHeight="1">
      <c r="A2003" s="56"/>
      <c r="B2003" s="56"/>
      <c r="C2003" s="56"/>
      <c r="D2003" s="56"/>
      <c r="E2003" s="56"/>
      <c r="F2003" s="11"/>
      <c r="G2003" s="57"/>
      <c r="H2003" s="56"/>
      <c r="I2003" s="56"/>
      <c r="J2003" s="56"/>
      <c r="K2003" s="56"/>
      <c r="L2003" s="56"/>
      <c r="M2003" s="56"/>
      <c r="N2003" s="56"/>
      <c r="O2003" s="56"/>
      <c r="P2003" s="56"/>
      <c r="Q2003" s="51"/>
    </row>
    <row r="2004" spans="1:17" ht="12.75" customHeight="1">
      <c r="A2004" s="56"/>
      <c r="B2004" s="56"/>
      <c r="C2004" s="56"/>
      <c r="D2004" s="56"/>
      <c r="E2004" s="56"/>
      <c r="F2004" s="11"/>
      <c r="G2004" s="57"/>
      <c r="H2004" s="56"/>
      <c r="I2004" s="56"/>
      <c r="J2004" s="56"/>
      <c r="K2004" s="56"/>
      <c r="L2004" s="56"/>
      <c r="M2004" s="56"/>
      <c r="N2004" s="56"/>
      <c r="O2004" s="56"/>
      <c r="P2004" s="56"/>
      <c r="Q2004" s="51"/>
    </row>
    <row r="2005" spans="1:17" ht="12.75" customHeight="1">
      <c r="A2005" s="56"/>
      <c r="B2005" s="56"/>
      <c r="C2005" s="56"/>
      <c r="D2005" s="56"/>
      <c r="E2005" s="56"/>
      <c r="F2005" s="11"/>
      <c r="G2005" s="57"/>
      <c r="H2005" s="56"/>
      <c r="I2005" s="56"/>
      <c r="J2005" s="56"/>
      <c r="K2005" s="56"/>
      <c r="L2005" s="56"/>
      <c r="M2005" s="56"/>
      <c r="N2005" s="56"/>
      <c r="O2005" s="56"/>
      <c r="P2005" s="56"/>
      <c r="Q2005" s="51"/>
    </row>
    <row r="2006" spans="1:17" ht="12.75" customHeight="1">
      <c r="A2006" s="56"/>
      <c r="B2006" s="56"/>
      <c r="C2006" s="56"/>
      <c r="D2006" s="56"/>
      <c r="E2006" s="56"/>
      <c r="F2006" s="11"/>
      <c r="G2006" s="57"/>
      <c r="H2006" s="56"/>
      <c r="I2006" s="56"/>
      <c r="J2006" s="56"/>
      <c r="K2006" s="56"/>
      <c r="L2006" s="56"/>
      <c r="M2006" s="56"/>
      <c r="N2006" s="56"/>
      <c r="O2006" s="56"/>
      <c r="P2006" s="56"/>
      <c r="Q2006" s="51"/>
    </row>
    <row r="2007" spans="1:17" ht="12.75" customHeight="1">
      <c r="A2007" s="56"/>
      <c r="B2007" s="56"/>
      <c r="C2007" s="56"/>
      <c r="D2007" s="56"/>
      <c r="E2007" s="56"/>
      <c r="F2007" s="11"/>
      <c r="G2007" s="57"/>
      <c r="H2007" s="56"/>
      <c r="I2007" s="56"/>
      <c r="J2007" s="56"/>
      <c r="K2007" s="56"/>
      <c r="L2007" s="56"/>
      <c r="M2007" s="56"/>
      <c r="N2007" s="56"/>
      <c r="O2007" s="56"/>
      <c r="P2007" s="56"/>
      <c r="Q2007" s="51"/>
    </row>
    <row r="2008" spans="1:17" ht="12.75" customHeight="1">
      <c r="A2008" s="56"/>
      <c r="B2008" s="56"/>
      <c r="C2008" s="56"/>
      <c r="D2008" s="56"/>
      <c r="E2008" s="56"/>
      <c r="F2008" s="11"/>
      <c r="G2008" s="57"/>
      <c r="H2008" s="56"/>
      <c r="I2008" s="56"/>
      <c r="J2008" s="56"/>
      <c r="K2008" s="56"/>
      <c r="L2008" s="56"/>
      <c r="M2008" s="56"/>
      <c r="N2008" s="56"/>
      <c r="O2008" s="56"/>
      <c r="P2008" s="56"/>
      <c r="Q2008" s="51"/>
    </row>
    <row r="2009" spans="1:17" ht="12.75" customHeight="1">
      <c r="A2009" s="56"/>
      <c r="B2009" s="56"/>
      <c r="C2009" s="56"/>
      <c r="D2009" s="56"/>
      <c r="E2009" s="56"/>
      <c r="F2009" s="11"/>
      <c r="G2009" s="57"/>
      <c r="H2009" s="56"/>
      <c r="I2009" s="56"/>
      <c r="J2009" s="56"/>
      <c r="K2009" s="56"/>
      <c r="L2009" s="56"/>
      <c r="M2009" s="56"/>
      <c r="N2009" s="56"/>
      <c r="O2009" s="56"/>
      <c r="P2009" s="56"/>
      <c r="Q2009" s="51"/>
    </row>
    <row r="2010" spans="1:17" ht="12.75" customHeight="1">
      <c r="A2010" s="56"/>
      <c r="B2010" s="56"/>
      <c r="C2010" s="56"/>
      <c r="D2010" s="56"/>
      <c r="E2010" s="56"/>
      <c r="F2010" s="11"/>
      <c r="G2010" s="57"/>
      <c r="H2010" s="56"/>
      <c r="I2010" s="56"/>
      <c r="J2010" s="56"/>
      <c r="K2010" s="56"/>
      <c r="L2010" s="56"/>
      <c r="M2010" s="56"/>
      <c r="N2010" s="56"/>
      <c r="O2010" s="56"/>
      <c r="P2010" s="56"/>
      <c r="Q2010" s="51"/>
    </row>
    <row r="2011" spans="1:17" ht="12.75" customHeight="1">
      <c r="A2011" s="56"/>
      <c r="B2011" s="56"/>
      <c r="C2011" s="56"/>
      <c r="D2011" s="56"/>
      <c r="E2011" s="56"/>
      <c r="F2011" s="11"/>
      <c r="G2011" s="57"/>
      <c r="H2011" s="56"/>
      <c r="I2011" s="56"/>
      <c r="J2011" s="56"/>
      <c r="K2011" s="56"/>
      <c r="L2011" s="56"/>
      <c r="M2011" s="56"/>
      <c r="N2011" s="56"/>
      <c r="O2011" s="56"/>
      <c r="P2011" s="56"/>
      <c r="Q2011" s="51"/>
    </row>
    <row r="2012" spans="1:17" ht="12.75" customHeight="1">
      <c r="A2012" s="56"/>
      <c r="B2012" s="56"/>
      <c r="C2012" s="56"/>
      <c r="D2012" s="56"/>
      <c r="E2012" s="56"/>
      <c r="F2012" s="11"/>
      <c r="G2012" s="57"/>
      <c r="H2012" s="56"/>
      <c r="I2012" s="56"/>
      <c r="J2012" s="56"/>
      <c r="K2012" s="56"/>
      <c r="L2012" s="56"/>
      <c r="M2012" s="56"/>
      <c r="N2012" s="56"/>
      <c r="O2012" s="56"/>
      <c r="P2012" s="56"/>
      <c r="Q2012" s="51"/>
    </row>
    <row r="2013" spans="1:17" ht="12.75" customHeight="1">
      <c r="A2013" s="56"/>
      <c r="B2013" s="56"/>
      <c r="C2013" s="56"/>
      <c r="D2013" s="56"/>
      <c r="E2013" s="56"/>
      <c r="F2013" s="11"/>
      <c r="G2013" s="57"/>
      <c r="H2013" s="56"/>
      <c r="I2013" s="56"/>
      <c r="J2013" s="56"/>
      <c r="K2013" s="56"/>
      <c r="L2013" s="56"/>
      <c r="M2013" s="56"/>
      <c r="N2013" s="56"/>
      <c r="O2013" s="56"/>
      <c r="P2013" s="56"/>
      <c r="Q2013" s="51"/>
    </row>
    <row r="2014" spans="1:17" ht="12.75" customHeight="1">
      <c r="A2014" s="56"/>
      <c r="B2014" s="56"/>
      <c r="C2014" s="56"/>
      <c r="D2014" s="56"/>
      <c r="E2014" s="56"/>
      <c r="F2014" s="11"/>
      <c r="G2014" s="57"/>
      <c r="H2014" s="56"/>
      <c r="I2014" s="56"/>
      <c r="J2014" s="56"/>
      <c r="K2014" s="56"/>
      <c r="L2014" s="56"/>
      <c r="M2014" s="56"/>
      <c r="N2014" s="56"/>
      <c r="O2014" s="56"/>
      <c r="P2014" s="56"/>
      <c r="Q2014" s="51"/>
    </row>
    <row r="2015" spans="1:17" ht="12.75" customHeight="1">
      <c r="A2015" s="56"/>
      <c r="B2015" s="56"/>
      <c r="C2015" s="56"/>
      <c r="D2015" s="56"/>
      <c r="E2015" s="56"/>
      <c r="F2015" s="11"/>
      <c r="G2015" s="57"/>
      <c r="H2015" s="56"/>
      <c r="I2015" s="56"/>
      <c r="J2015" s="56"/>
      <c r="K2015" s="56"/>
      <c r="L2015" s="56"/>
      <c r="M2015" s="56"/>
      <c r="N2015" s="56"/>
      <c r="O2015" s="56"/>
      <c r="P2015" s="56"/>
      <c r="Q2015" s="51"/>
    </row>
    <row r="2016" spans="1:17" ht="12.75" customHeight="1">
      <c r="A2016" s="56"/>
      <c r="B2016" s="56"/>
      <c r="C2016" s="56"/>
      <c r="D2016" s="56"/>
      <c r="E2016" s="56"/>
      <c r="F2016" s="11"/>
      <c r="G2016" s="57"/>
      <c r="H2016" s="56"/>
      <c r="I2016" s="56"/>
      <c r="J2016" s="56"/>
      <c r="K2016" s="56"/>
      <c r="L2016" s="56"/>
      <c r="M2016" s="56"/>
      <c r="N2016" s="56"/>
      <c r="O2016" s="56"/>
      <c r="P2016" s="56"/>
      <c r="Q2016" s="51"/>
    </row>
    <row r="2017" spans="1:17" ht="12.75" customHeight="1">
      <c r="A2017" s="56"/>
      <c r="B2017" s="56"/>
      <c r="C2017" s="56"/>
      <c r="D2017" s="56"/>
      <c r="E2017" s="56"/>
      <c r="F2017" s="11"/>
      <c r="G2017" s="57"/>
      <c r="H2017" s="56"/>
      <c r="I2017" s="56"/>
      <c r="J2017" s="56"/>
      <c r="K2017" s="56"/>
      <c r="L2017" s="56"/>
      <c r="M2017" s="56"/>
      <c r="N2017" s="56"/>
      <c r="O2017" s="56"/>
      <c r="P2017" s="56"/>
      <c r="Q2017" s="51"/>
    </row>
    <row r="2018" spans="1:17" ht="12.75" customHeight="1">
      <c r="A2018" s="56"/>
      <c r="B2018" s="56"/>
      <c r="C2018" s="56"/>
      <c r="D2018" s="56"/>
      <c r="E2018" s="56"/>
      <c r="F2018" s="11"/>
      <c r="G2018" s="57"/>
      <c r="H2018" s="56"/>
      <c r="I2018" s="56"/>
      <c r="J2018" s="56"/>
      <c r="K2018" s="56"/>
      <c r="L2018" s="56"/>
      <c r="M2018" s="56"/>
      <c r="N2018" s="56"/>
      <c r="O2018" s="56"/>
      <c r="P2018" s="56"/>
      <c r="Q2018" s="51"/>
    </row>
    <row r="2019" spans="1:17" ht="12.75" customHeight="1">
      <c r="A2019" s="56"/>
      <c r="B2019" s="56"/>
      <c r="C2019" s="56"/>
      <c r="D2019" s="56"/>
      <c r="E2019" s="56"/>
      <c r="F2019" s="11"/>
      <c r="G2019" s="57"/>
      <c r="H2019" s="56"/>
      <c r="I2019" s="56"/>
      <c r="J2019" s="56"/>
      <c r="K2019" s="56"/>
      <c r="L2019" s="56"/>
      <c r="M2019" s="56"/>
      <c r="N2019" s="56"/>
      <c r="O2019" s="56"/>
      <c r="P2019" s="56"/>
      <c r="Q2019" s="51"/>
    </row>
    <row r="2020" spans="1:17" ht="12.75" customHeight="1">
      <c r="A2020" s="56"/>
      <c r="B2020" s="56"/>
      <c r="C2020" s="56"/>
      <c r="D2020" s="56"/>
      <c r="E2020" s="56"/>
      <c r="F2020" s="11"/>
      <c r="G2020" s="57"/>
      <c r="H2020" s="56"/>
      <c r="I2020" s="56"/>
      <c r="J2020" s="56"/>
      <c r="K2020" s="56"/>
      <c r="L2020" s="56"/>
      <c r="M2020" s="56"/>
      <c r="N2020" s="56"/>
      <c r="O2020" s="56"/>
      <c r="P2020" s="56"/>
      <c r="Q2020" s="51"/>
    </row>
    <row r="2021" spans="1:17" ht="12.75" customHeight="1">
      <c r="A2021" s="56"/>
      <c r="B2021" s="56"/>
      <c r="C2021" s="56"/>
      <c r="D2021" s="56"/>
      <c r="E2021" s="56"/>
      <c r="F2021" s="11"/>
      <c r="G2021" s="57"/>
      <c r="H2021" s="56"/>
      <c r="I2021" s="56"/>
      <c r="J2021" s="56"/>
      <c r="K2021" s="56"/>
      <c r="L2021" s="56"/>
      <c r="M2021" s="56"/>
      <c r="N2021" s="56"/>
      <c r="O2021" s="56"/>
      <c r="P2021" s="56"/>
      <c r="Q2021" s="51"/>
    </row>
    <row r="2022" spans="1:17" ht="12.75" customHeight="1">
      <c r="A2022" s="56"/>
      <c r="B2022" s="56"/>
      <c r="C2022" s="56"/>
      <c r="D2022" s="56"/>
      <c r="E2022" s="56"/>
      <c r="F2022" s="11"/>
      <c r="G2022" s="57"/>
      <c r="H2022" s="56"/>
      <c r="I2022" s="56"/>
      <c r="J2022" s="56"/>
      <c r="K2022" s="56"/>
      <c r="L2022" s="56"/>
      <c r="M2022" s="56"/>
      <c r="N2022" s="56"/>
      <c r="O2022" s="56"/>
      <c r="P2022" s="56"/>
      <c r="Q2022" s="51"/>
    </row>
    <row r="2023" spans="1:17" ht="12.75" customHeight="1">
      <c r="A2023" s="56"/>
      <c r="B2023" s="56"/>
      <c r="C2023" s="56"/>
      <c r="D2023" s="56"/>
      <c r="E2023" s="56"/>
      <c r="F2023" s="11"/>
      <c r="G2023" s="57"/>
      <c r="H2023" s="56"/>
      <c r="I2023" s="56"/>
      <c r="J2023" s="56"/>
      <c r="K2023" s="56"/>
      <c r="L2023" s="56"/>
      <c r="M2023" s="56"/>
      <c r="N2023" s="56"/>
      <c r="O2023" s="56"/>
      <c r="P2023" s="56"/>
      <c r="Q2023" s="51"/>
    </row>
    <row r="2024" spans="1:17" ht="12.75" customHeight="1">
      <c r="A2024" s="56"/>
      <c r="B2024" s="56"/>
      <c r="C2024" s="56"/>
      <c r="D2024" s="56"/>
      <c r="E2024" s="56"/>
      <c r="F2024" s="11"/>
      <c r="G2024" s="57"/>
      <c r="H2024" s="56"/>
      <c r="I2024" s="56"/>
      <c r="J2024" s="56"/>
      <c r="K2024" s="56"/>
      <c r="L2024" s="56"/>
      <c r="M2024" s="56"/>
      <c r="N2024" s="56"/>
      <c r="O2024" s="56"/>
      <c r="P2024" s="56"/>
      <c r="Q2024" s="51"/>
    </row>
    <row r="2025" spans="1:17" ht="12.75" customHeight="1">
      <c r="A2025" s="56"/>
      <c r="B2025" s="56"/>
      <c r="C2025" s="56"/>
      <c r="D2025" s="56"/>
      <c r="E2025" s="56"/>
      <c r="F2025" s="11"/>
      <c r="G2025" s="57"/>
      <c r="H2025" s="56"/>
      <c r="I2025" s="56"/>
      <c r="J2025" s="56"/>
      <c r="K2025" s="56"/>
      <c r="L2025" s="56"/>
      <c r="M2025" s="56"/>
      <c r="N2025" s="56"/>
      <c r="O2025" s="56"/>
      <c r="P2025" s="56"/>
      <c r="Q2025" s="51"/>
    </row>
    <row r="2026" spans="1:17" ht="12.75" customHeight="1">
      <c r="A2026" s="56"/>
      <c r="B2026" s="56"/>
      <c r="C2026" s="56"/>
      <c r="D2026" s="56"/>
      <c r="E2026" s="56"/>
      <c r="F2026" s="11"/>
      <c r="G2026" s="57"/>
      <c r="H2026" s="56"/>
      <c r="I2026" s="56"/>
      <c r="J2026" s="56"/>
      <c r="K2026" s="56"/>
      <c r="L2026" s="56"/>
      <c r="M2026" s="56"/>
      <c r="N2026" s="56"/>
      <c r="O2026" s="56"/>
      <c r="P2026" s="56"/>
      <c r="Q2026" s="51"/>
    </row>
    <row r="2027" spans="1:17" ht="12.75" customHeight="1">
      <c r="A2027" s="56"/>
      <c r="B2027" s="56"/>
      <c r="C2027" s="56"/>
      <c r="D2027" s="56"/>
      <c r="E2027" s="56"/>
      <c r="F2027" s="11"/>
      <c r="G2027" s="57"/>
      <c r="H2027" s="56"/>
      <c r="I2027" s="56"/>
      <c r="J2027" s="56"/>
      <c r="K2027" s="56"/>
      <c r="L2027" s="56"/>
      <c r="M2027" s="56"/>
      <c r="N2027" s="56"/>
      <c r="O2027" s="56"/>
      <c r="P2027" s="56"/>
      <c r="Q2027" s="51"/>
    </row>
    <row r="2028" spans="1:17" ht="12.75" customHeight="1">
      <c r="A2028" s="56"/>
      <c r="B2028" s="56"/>
      <c r="C2028" s="56"/>
      <c r="D2028" s="56"/>
      <c r="E2028" s="56"/>
      <c r="F2028" s="11"/>
      <c r="G2028" s="57"/>
      <c r="H2028" s="56"/>
      <c r="I2028" s="56"/>
      <c r="J2028" s="56"/>
      <c r="K2028" s="56"/>
      <c r="L2028" s="56"/>
      <c r="M2028" s="56"/>
      <c r="N2028" s="56"/>
      <c r="O2028" s="56"/>
      <c r="P2028" s="56"/>
      <c r="Q2028" s="51"/>
    </row>
    <row r="2029" spans="1:17" ht="12.75" customHeight="1">
      <c r="A2029" s="56"/>
      <c r="B2029" s="56"/>
      <c r="C2029" s="56"/>
      <c r="D2029" s="56"/>
      <c r="E2029" s="56"/>
      <c r="F2029" s="11"/>
      <c r="G2029" s="57"/>
      <c r="H2029" s="56"/>
      <c r="I2029" s="56"/>
      <c r="J2029" s="56"/>
      <c r="K2029" s="56"/>
      <c r="L2029" s="56"/>
      <c r="M2029" s="56"/>
      <c r="N2029" s="56"/>
      <c r="O2029" s="56"/>
      <c r="P2029" s="56"/>
      <c r="Q2029" s="51"/>
    </row>
    <row r="2030" spans="1:17" ht="12.75" customHeight="1">
      <c r="A2030" s="56"/>
      <c r="B2030" s="56"/>
      <c r="C2030" s="56"/>
      <c r="D2030" s="56"/>
      <c r="E2030" s="56"/>
      <c r="F2030" s="11"/>
      <c r="G2030" s="57"/>
      <c r="H2030" s="56"/>
      <c r="I2030" s="56"/>
      <c r="J2030" s="56"/>
      <c r="K2030" s="56"/>
      <c r="L2030" s="56"/>
      <c r="M2030" s="56"/>
      <c r="N2030" s="56"/>
      <c r="O2030" s="56"/>
      <c r="P2030" s="56"/>
      <c r="Q2030" s="51"/>
    </row>
    <row r="2031" spans="1:17" ht="12.75" customHeight="1">
      <c r="A2031" s="56"/>
      <c r="B2031" s="56"/>
      <c r="C2031" s="56"/>
      <c r="D2031" s="56"/>
      <c r="E2031" s="56"/>
      <c r="F2031" s="11"/>
      <c r="G2031" s="57"/>
      <c r="H2031" s="56"/>
      <c r="I2031" s="56"/>
      <c r="J2031" s="56"/>
      <c r="K2031" s="56"/>
      <c r="L2031" s="56"/>
      <c r="M2031" s="56"/>
      <c r="N2031" s="56"/>
      <c r="O2031" s="56"/>
      <c r="P2031" s="56"/>
      <c r="Q2031" s="51"/>
    </row>
    <row r="2032" spans="1:17" ht="12.75" customHeight="1">
      <c r="A2032" s="56"/>
      <c r="B2032" s="56"/>
      <c r="C2032" s="56"/>
      <c r="D2032" s="56"/>
      <c r="E2032" s="56"/>
      <c r="F2032" s="11"/>
      <c r="G2032" s="57"/>
      <c r="H2032" s="56"/>
      <c r="I2032" s="56"/>
      <c r="J2032" s="56"/>
      <c r="K2032" s="56"/>
      <c r="L2032" s="56"/>
      <c r="M2032" s="56"/>
      <c r="N2032" s="56"/>
      <c r="O2032" s="56"/>
      <c r="P2032" s="56"/>
      <c r="Q2032" s="51"/>
    </row>
    <row r="2033" spans="1:17" ht="12.75" customHeight="1">
      <c r="A2033" s="56"/>
      <c r="B2033" s="56"/>
      <c r="C2033" s="56"/>
      <c r="D2033" s="56"/>
      <c r="E2033" s="56"/>
      <c r="F2033" s="11"/>
      <c r="G2033" s="57"/>
      <c r="H2033" s="56"/>
      <c r="I2033" s="56"/>
      <c r="J2033" s="56"/>
      <c r="K2033" s="56"/>
      <c r="L2033" s="56"/>
      <c r="M2033" s="56"/>
      <c r="N2033" s="56"/>
      <c r="O2033" s="56"/>
      <c r="P2033" s="56"/>
      <c r="Q2033" s="51"/>
    </row>
    <row r="2034" spans="1:17" ht="12.75" customHeight="1">
      <c r="A2034" s="56"/>
      <c r="B2034" s="56"/>
      <c r="C2034" s="56"/>
      <c r="D2034" s="56"/>
      <c r="E2034" s="56"/>
      <c r="F2034" s="11"/>
      <c r="G2034" s="57"/>
      <c r="H2034" s="56"/>
      <c r="I2034" s="56"/>
      <c r="J2034" s="56"/>
      <c r="K2034" s="56"/>
      <c r="L2034" s="56"/>
      <c r="M2034" s="56"/>
      <c r="N2034" s="56"/>
      <c r="O2034" s="56"/>
      <c r="P2034" s="56"/>
      <c r="Q2034" s="51"/>
    </row>
    <row r="2035" spans="1:17" ht="12.75" customHeight="1">
      <c r="A2035" s="56"/>
      <c r="B2035" s="56"/>
      <c r="C2035" s="56"/>
      <c r="D2035" s="56"/>
      <c r="E2035" s="56"/>
      <c r="F2035" s="11"/>
      <c r="G2035" s="57"/>
      <c r="H2035" s="56"/>
      <c r="I2035" s="56"/>
      <c r="J2035" s="56"/>
      <c r="K2035" s="56"/>
      <c r="L2035" s="56"/>
      <c r="M2035" s="56"/>
      <c r="N2035" s="56"/>
      <c r="O2035" s="56"/>
      <c r="P2035" s="56"/>
      <c r="Q2035" s="51"/>
    </row>
    <row r="2036" spans="1:17" ht="12.75" customHeight="1">
      <c r="A2036" s="56"/>
      <c r="B2036" s="56"/>
      <c r="C2036" s="56"/>
      <c r="D2036" s="56"/>
      <c r="E2036" s="56"/>
      <c r="F2036" s="11"/>
      <c r="G2036" s="57"/>
      <c r="H2036" s="56"/>
      <c r="I2036" s="56"/>
      <c r="J2036" s="56"/>
      <c r="K2036" s="56"/>
      <c r="L2036" s="56"/>
      <c r="M2036" s="56"/>
      <c r="N2036" s="56"/>
      <c r="O2036" s="56"/>
      <c r="P2036" s="56"/>
      <c r="Q2036" s="51"/>
    </row>
    <row r="2037" spans="1:17" ht="12.75" customHeight="1">
      <c r="A2037" s="56"/>
      <c r="B2037" s="56"/>
      <c r="C2037" s="56"/>
      <c r="D2037" s="56"/>
      <c r="E2037" s="56"/>
      <c r="F2037" s="11"/>
      <c r="G2037" s="57"/>
      <c r="H2037" s="56"/>
      <c r="I2037" s="56"/>
      <c r="J2037" s="56"/>
      <c r="K2037" s="56"/>
      <c r="L2037" s="56"/>
      <c r="M2037" s="56"/>
      <c r="N2037" s="56"/>
      <c r="O2037" s="56"/>
      <c r="P2037" s="56"/>
      <c r="Q2037" s="51"/>
    </row>
    <row r="2038" spans="1:17" ht="12.75" customHeight="1">
      <c r="A2038" s="56"/>
      <c r="B2038" s="56"/>
      <c r="C2038" s="56"/>
      <c r="D2038" s="56"/>
      <c r="E2038" s="56"/>
      <c r="F2038" s="11"/>
      <c r="G2038" s="57"/>
      <c r="H2038" s="56"/>
      <c r="I2038" s="56"/>
      <c r="J2038" s="56"/>
      <c r="K2038" s="56"/>
      <c r="L2038" s="56"/>
      <c r="M2038" s="56"/>
      <c r="N2038" s="56"/>
      <c r="O2038" s="56"/>
      <c r="P2038" s="56"/>
      <c r="Q2038" s="51"/>
    </row>
    <row r="2039" spans="1:17" ht="12.75" customHeight="1">
      <c r="A2039" s="56"/>
      <c r="B2039" s="56"/>
      <c r="C2039" s="56"/>
      <c r="D2039" s="56"/>
      <c r="E2039" s="56"/>
      <c r="F2039" s="11"/>
      <c r="G2039" s="57"/>
      <c r="H2039" s="56"/>
      <c r="I2039" s="56"/>
      <c r="J2039" s="56"/>
      <c r="K2039" s="56"/>
      <c r="L2039" s="56"/>
      <c r="M2039" s="56"/>
      <c r="N2039" s="56"/>
      <c r="O2039" s="56"/>
      <c r="P2039" s="56"/>
      <c r="Q2039" s="51"/>
    </row>
    <row r="2040" spans="1:17" ht="12.75" customHeight="1">
      <c r="A2040" s="56"/>
      <c r="B2040" s="56"/>
      <c r="C2040" s="56"/>
      <c r="D2040" s="56"/>
      <c r="E2040" s="56"/>
      <c r="F2040" s="11"/>
      <c r="G2040" s="57"/>
      <c r="H2040" s="56"/>
      <c r="I2040" s="56"/>
      <c r="J2040" s="56"/>
      <c r="K2040" s="56"/>
      <c r="L2040" s="56"/>
      <c r="M2040" s="56"/>
      <c r="N2040" s="56"/>
      <c r="O2040" s="56"/>
      <c r="P2040" s="56"/>
      <c r="Q2040" s="51"/>
    </row>
    <row r="2041" spans="1:17" ht="12.75" customHeight="1">
      <c r="A2041" s="56"/>
      <c r="B2041" s="56"/>
      <c r="C2041" s="56"/>
      <c r="D2041" s="56"/>
      <c r="E2041" s="56"/>
      <c r="F2041" s="11"/>
      <c r="G2041" s="57"/>
      <c r="H2041" s="56"/>
      <c r="I2041" s="56"/>
      <c r="J2041" s="56"/>
      <c r="K2041" s="56"/>
      <c r="L2041" s="56"/>
      <c r="M2041" s="56"/>
      <c r="N2041" s="56"/>
      <c r="O2041" s="56"/>
      <c r="P2041" s="56"/>
      <c r="Q2041" s="51"/>
    </row>
    <row r="2042" spans="1:17" ht="12.75" customHeight="1">
      <c r="A2042" s="56"/>
      <c r="B2042" s="56"/>
      <c r="C2042" s="56"/>
      <c r="D2042" s="56"/>
      <c r="E2042" s="56"/>
      <c r="F2042" s="11"/>
      <c r="G2042" s="57"/>
      <c r="H2042" s="56"/>
      <c r="I2042" s="56"/>
      <c r="J2042" s="56"/>
      <c r="K2042" s="56"/>
      <c r="L2042" s="56"/>
      <c r="M2042" s="56"/>
      <c r="N2042" s="56"/>
      <c r="O2042" s="56"/>
      <c r="P2042" s="56"/>
      <c r="Q2042" s="51"/>
    </row>
    <row r="2043" spans="1:17" ht="12.75" customHeight="1">
      <c r="A2043" s="56"/>
      <c r="B2043" s="56"/>
      <c r="C2043" s="56"/>
      <c r="D2043" s="56"/>
      <c r="E2043" s="56"/>
      <c r="F2043" s="11"/>
      <c r="G2043" s="57"/>
      <c r="H2043" s="56"/>
      <c r="I2043" s="56"/>
      <c r="J2043" s="56"/>
      <c r="K2043" s="56"/>
      <c r="L2043" s="56"/>
      <c r="M2043" s="56"/>
      <c r="N2043" s="56"/>
      <c r="O2043" s="56"/>
      <c r="P2043" s="56"/>
      <c r="Q2043" s="51"/>
    </row>
    <row r="2044" spans="1:17" ht="12.75" customHeight="1">
      <c r="A2044" s="56"/>
      <c r="B2044" s="56"/>
      <c r="C2044" s="56"/>
      <c r="D2044" s="56"/>
      <c r="E2044" s="56"/>
      <c r="F2044" s="11"/>
      <c r="G2044" s="57"/>
      <c r="H2044" s="56"/>
      <c r="I2044" s="56"/>
      <c r="J2044" s="56"/>
      <c r="K2044" s="56"/>
      <c r="L2044" s="56"/>
      <c r="M2044" s="56"/>
      <c r="N2044" s="56"/>
      <c r="O2044" s="56"/>
      <c r="P2044" s="56"/>
      <c r="Q2044" s="51"/>
    </row>
    <row r="2045" spans="1:17" ht="12.75" customHeight="1">
      <c r="A2045" s="56"/>
      <c r="B2045" s="56"/>
      <c r="C2045" s="56"/>
      <c r="D2045" s="56"/>
      <c r="E2045" s="56"/>
      <c r="F2045" s="11"/>
      <c r="G2045" s="57"/>
      <c r="H2045" s="56"/>
      <c r="I2045" s="56"/>
      <c r="J2045" s="56"/>
      <c r="K2045" s="56"/>
      <c r="L2045" s="56"/>
      <c r="M2045" s="56"/>
      <c r="N2045" s="56"/>
      <c r="O2045" s="56"/>
      <c r="P2045" s="56"/>
      <c r="Q2045" s="51"/>
    </row>
    <row r="2046" spans="1:17" ht="12.75" customHeight="1">
      <c r="A2046" s="56"/>
      <c r="B2046" s="56"/>
      <c r="C2046" s="56"/>
      <c r="D2046" s="56"/>
      <c r="E2046" s="56"/>
      <c r="F2046" s="11"/>
      <c r="G2046" s="57"/>
      <c r="H2046" s="56"/>
      <c r="I2046" s="56"/>
      <c r="J2046" s="56"/>
      <c r="K2046" s="56"/>
      <c r="L2046" s="56"/>
      <c r="M2046" s="56"/>
      <c r="N2046" s="56"/>
      <c r="O2046" s="56"/>
      <c r="P2046" s="56"/>
      <c r="Q2046" s="51"/>
    </row>
    <row r="2047" spans="1:17" ht="12.75" customHeight="1">
      <c r="A2047" s="56"/>
      <c r="B2047" s="56"/>
      <c r="C2047" s="56"/>
      <c r="D2047" s="56"/>
      <c r="E2047" s="56"/>
      <c r="F2047" s="11"/>
      <c r="G2047" s="57"/>
      <c r="H2047" s="56"/>
      <c r="I2047" s="56"/>
      <c r="J2047" s="56"/>
      <c r="K2047" s="56"/>
      <c r="L2047" s="56"/>
      <c r="M2047" s="56"/>
      <c r="N2047" s="56"/>
      <c r="O2047" s="56"/>
      <c r="P2047" s="56"/>
      <c r="Q2047" s="51"/>
    </row>
    <row r="2048" spans="1:17" ht="12.75" customHeight="1">
      <c r="A2048" s="56"/>
      <c r="B2048" s="56"/>
      <c r="C2048" s="56"/>
      <c r="D2048" s="56"/>
      <c r="E2048" s="56"/>
      <c r="F2048" s="11"/>
      <c r="G2048" s="57"/>
      <c r="H2048" s="56"/>
      <c r="I2048" s="56"/>
      <c r="J2048" s="56"/>
      <c r="K2048" s="56"/>
      <c r="L2048" s="56"/>
      <c r="M2048" s="56"/>
      <c r="N2048" s="56"/>
      <c r="O2048" s="56"/>
      <c r="P2048" s="56"/>
      <c r="Q2048" s="51"/>
    </row>
    <row r="2049" spans="1:17" ht="12.75" customHeight="1">
      <c r="A2049" s="56"/>
      <c r="B2049" s="56"/>
      <c r="C2049" s="56"/>
      <c r="D2049" s="56"/>
      <c r="E2049" s="56"/>
      <c r="F2049" s="11"/>
      <c r="G2049" s="57"/>
      <c r="H2049" s="56"/>
      <c r="I2049" s="56"/>
      <c r="J2049" s="56"/>
      <c r="K2049" s="56"/>
      <c r="L2049" s="56"/>
      <c r="M2049" s="56"/>
      <c r="N2049" s="56"/>
      <c r="O2049" s="56"/>
      <c r="P2049" s="56"/>
      <c r="Q2049" s="51"/>
    </row>
    <row r="2050" spans="1:17" ht="12.75" customHeight="1">
      <c r="A2050" s="56"/>
      <c r="B2050" s="56"/>
      <c r="C2050" s="56"/>
      <c r="D2050" s="56"/>
      <c r="E2050" s="56"/>
      <c r="F2050" s="11"/>
      <c r="G2050" s="57"/>
      <c r="H2050" s="56"/>
      <c r="I2050" s="56"/>
      <c r="J2050" s="56"/>
      <c r="K2050" s="56"/>
      <c r="L2050" s="56"/>
      <c r="M2050" s="56"/>
      <c r="N2050" s="56"/>
      <c r="O2050" s="56"/>
      <c r="P2050" s="56"/>
      <c r="Q2050" s="51"/>
    </row>
    <row r="2051" spans="1:17" ht="12.75" customHeight="1">
      <c r="A2051" s="56"/>
      <c r="B2051" s="56"/>
      <c r="C2051" s="56"/>
      <c r="D2051" s="56"/>
      <c r="E2051" s="56"/>
      <c r="F2051" s="11"/>
      <c r="G2051" s="57"/>
      <c r="H2051" s="56"/>
      <c r="I2051" s="56"/>
      <c r="J2051" s="56"/>
      <c r="K2051" s="56"/>
      <c r="L2051" s="56"/>
      <c r="M2051" s="56"/>
      <c r="N2051" s="56"/>
      <c r="O2051" s="56"/>
      <c r="P2051" s="56"/>
      <c r="Q2051" s="51"/>
    </row>
    <row r="2052" spans="1:17" ht="12.75" customHeight="1">
      <c r="A2052" s="56"/>
      <c r="B2052" s="56"/>
      <c r="C2052" s="56"/>
      <c r="D2052" s="56"/>
      <c r="E2052" s="56"/>
      <c r="F2052" s="11"/>
      <c r="G2052" s="57"/>
      <c r="H2052" s="56"/>
      <c r="I2052" s="56"/>
      <c r="J2052" s="56"/>
      <c r="K2052" s="56"/>
      <c r="L2052" s="56"/>
      <c r="M2052" s="56"/>
      <c r="N2052" s="56"/>
      <c r="O2052" s="56"/>
      <c r="P2052" s="56"/>
      <c r="Q2052" s="51"/>
    </row>
    <row r="2053" spans="1:17" ht="12.75" customHeight="1">
      <c r="A2053" s="56"/>
      <c r="B2053" s="56"/>
      <c r="C2053" s="56"/>
      <c r="D2053" s="56"/>
      <c r="E2053" s="56"/>
      <c r="F2053" s="11"/>
      <c r="G2053" s="57"/>
      <c r="H2053" s="56"/>
      <c r="I2053" s="56"/>
      <c r="J2053" s="56"/>
      <c r="K2053" s="56"/>
      <c r="L2053" s="56"/>
      <c r="M2053" s="56"/>
      <c r="N2053" s="56"/>
      <c r="O2053" s="56"/>
      <c r="P2053" s="56"/>
      <c r="Q2053" s="51"/>
    </row>
    <row r="2054" spans="1:17" ht="12.75" customHeight="1">
      <c r="A2054" s="56"/>
      <c r="B2054" s="56"/>
      <c r="C2054" s="56"/>
      <c r="D2054" s="56"/>
      <c r="E2054" s="56"/>
      <c r="F2054" s="11"/>
      <c r="G2054" s="57"/>
      <c r="H2054" s="56"/>
      <c r="I2054" s="56"/>
      <c r="J2054" s="56"/>
      <c r="K2054" s="56"/>
      <c r="L2054" s="56"/>
      <c r="M2054" s="56"/>
      <c r="N2054" s="56"/>
      <c r="O2054" s="56"/>
      <c r="P2054" s="56"/>
      <c r="Q2054" s="51"/>
    </row>
    <row r="2055" spans="1:17" ht="12.75" customHeight="1">
      <c r="A2055" s="56"/>
      <c r="B2055" s="56"/>
      <c r="C2055" s="56"/>
      <c r="D2055" s="56"/>
      <c r="E2055" s="56"/>
      <c r="F2055" s="11"/>
      <c r="G2055" s="57"/>
      <c r="H2055" s="56"/>
      <c r="I2055" s="56"/>
      <c r="J2055" s="56"/>
      <c r="K2055" s="56"/>
      <c r="L2055" s="56"/>
      <c r="M2055" s="56"/>
      <c r="N2055" s="56"/>
      <c r="O2055" s="56"/>
      <c r="P2055" s="56"/>
      <c r="Q2055" s="51"/>
    </row>
    <row r="2056" spans="1:17" ht="12.75" customHeight="1">
      <c r="A2056" s="56"/>
      <c r="B2056" s="56"/>
      <c r="C2056" s="56"/>
      <c r="D2056" s="56"/>
      <c r="E2056" s="56"/>
      <c r="F2056" s="11"/>
      <c r="G2056" s="57"/>
      <c r="H2056" s="56"/>
      <c r="I2056" s="56"/>
      <c r="J2056" s="56"/>
      <c r="K2056" s="56"/>
      <c r="L2056" s="56"/>
      <c r="M2056" s="56"/>
      <c r="N2056" s="56"/>
      <c r="O2056" s="56"/>
      <c r="P2056" s="56"/>
      <c r="Q2056" s="51"/>
    </row>
    <row r="2057" spans="1:17" ht="12.75" customHeight="1">
      <c r="A2057" s="56"/>
      <c r="B2057" s="56"/>
      <c r="C2057" s="56"/>
      <c r="D2057" s="56"/>
      <c r="E2057" s="56"/>
      <c r="F2057" s="11"/>
      <c r="G2057" s="57"/>
      <c r="H2057" s="56"/>
      <c r="I2057" s="56"/>
      <c r="J2057" s="56"/>
      <c r="K2057" s="56"/>
      <c r="L2057" s="56"/>
      <c r="M2057" s="56"/>
      <c r="N2057" s="56"/>
      <c r="O2057" s="56"/>
      <c r="P2057" s="56"/>
      <c r="Q2057" s="51"/>
    </row>
    <row r="2058" spans="1:17" ht="12.75" customHeight="1">
      <c r="A2058" s="56"/>
      <c r="B2058" s="56"/>
      <c r="C2058" s="56"/>
      <c r="D2058" s="56"/>
      <c r="E2058" s="56"/>
      <c r="F2058" s="11"/>
      <c r="G2058" s="57"/>
      <c r="H2058" s="56"/>
      <c r="I2058" s="56"/>
      <c r="J2058" s="56"/>
      <c r="K2058" s="56"/>
      <c r="L2058" s="56"/>
      <c r="M2058" s="56"/>
      <c r="N2058" s="56"/>
      <c r="O2058" s="56"/>
      <c r="P2058" s="56"/>
      <c r="Q2058" s="51"/>
    </row>
    <row r="2059" spans="1:17" ht="12.75" customHeight="1">
      <c r="A2059" s="56"/>
      <c r="B2059" s="56"/>
      <c r="C2059" s="56"/>
      <c r="D2059" s="56"/>
      <c r="E2059" s="56"/>
      <c r="F2059" s="11"/>
      <c r="G2059" s="57"/>
      <c r="H2059" s="56"/>
      <c r="I2059" s="56"/>
      <c r="J2059" s="56"/>
      <c r="K2059" s="56"/>
      <c r="L2059" s="56"/>
      <c r="M2059" s="56"/>
      <c r="N2059" s="56"/>
      <c r="O2059" s="56"/>
      <c r="P2059" s="56"/>
      <c r="Q2059" s="51"/>
    </row>
    <row r="2060" spans="1:17" ht="12.75" customHeight="1">
      <c r="A2060" s="56"/>
      <c r="B2060" s="56"/>
      <c r="C2060" s="56"/>
      <c r="D2060" s="56"/>
      <c r="E2060" s="56"/>
      <c r="F2060" s="11"/>
      <c r="G2060" s="57"/>
      <c r="H2060" s="56"/>
      <c r="I2060" s="56"/>
      <c r="J2060" s="56"/>
      <c r="K2060" s="56"/>
      <c r="L2060" s="56"/>
      <c r="M2060" s="56"/>
      <c r="N2060" s="56"/>
      <c r="O2060" s="56"/>
      <c r="P2060" s="56"/>
      <c r="Q2060" s="51"/>
    </row>
    <row r="2061" spans="1:17" ht="12.75" customHeight="1">
      <c r="A2061" s="56"/>
      <c r="B2061" s="56"/>
      <c r="C2061" s="56"/>
      <c r="D2061" s="56"/>
      <c r="E2061" s="56"/>
      <c r="F2061" s="11"/>
      <c r="G2061" s="57"/>
      <c r="H2061" s="56"/>
      <c r="I2061" s="56"/>
      <c r="J2061" s="56"/>
      <c r="K2061" s="56"/>
      <c r="L2061" s="56"/>
      <c r="M2061" s="56"/>
      <c r="N2061" s="56"/>
      <c r="O2061" s="56"/>
      <c r="P2061" s="56"/>
      <c r="Q2061" s="51"/>
    </row>
    <row r="2062" spans="1:17" ht="12.75" customHeight="1">
      <c r="A2062" s="56"/>
      <c r="B2062" s="56"/>
      <c r="C2062" s="56"/>
      <c r="D2062" s="56"/>
      <c r="E2062" s="56"/>
      <c r="F2062" s="11"/>
      <c r="G2062" s="57"/>
      <c r="H2062" s="56"/>
      <c r="I2062" s="56"/>
      <c r="J2062" s="56"/>
      <c r="K2062" s="56"/>
      <c r="L2062" s="56"/>
      <c r="M2062" s="56"/>
      <c r="N2062" s="56"/>
      <c r="O2062" s="56"/>
      <c r="P2062" s="56"/>
      <c r="Q2062" s="51"/>
    </row>
    <row r="2063" spans="1:17" ht="12.75" customHeight="1">
      <c r="A2063" s="56"/>
      <c r="B2063" s="56"/>
      <c r="C2063" s="56"/>
      <c r="D2063" s="56"/>
      <c r="E2063" s="56"/>
      <c r="F2063" s="11"/>
      <c r="G2063" s="57"/>
      <c r="H2063" s="56"/>
      <c r="I2063" s="56"/>
      <c r="J2063" s="56"/>
      <c r="K2063" s="56"/>
      <c r="L2063" s="56"/>
      <c r="M2063" s="56"/>
      <c r="N2063" s="56"/>
      <c r="O2063" s="56"/>
      <c r="P2063" s="56"/>
      <c r="Q2063" s="51"/>
    </row>
    <row r="2064" spans="1:17" ht="12.75" customHeight="1">
      <c r="A2064" s="56"/>
      <c r="B2064" s="56"/>
      <c r="C2064" s="56"/>
      <c r="D2064" s="56"/>
      <c r="E2064" s="56"/>
      <c r="F2064" s="11"/>
      <c r="G2064" s="57"/>
      <c r="H2064" s="56"/>
      <c r="I2064" s="56"/>
      <c r="J2064" s="56"/>
      <c r="K2064" s="56"/>
      <c r="L2064" s="56"/>
      <c r="M2064" s="56"/>
      <c r="N2064" s="56"/>
      <c r="O2064" s="56"/>
      <c r="P2064" s="56"/>
      <c r="Q2064" s="51"/>
    </row>
    <row r="2065" spans="1:17" ht="12.75" customHeight="1">
      <c r="A2065" s="56"/>
      <c r="B2065" s="56"/>
      <c r="C2065" s="56"/>
      <c r="D2065" s="56"/>
      <c r="E2065" s="56"/>
      <c r="F2065" s="11"/>
      <c r="G2065" s="57"/>
      <c r="H2065" s="56"/>
      <c r="I2065" s="56"/>
      <c r="J2065" s="56"/>
      <c r="K2065" s="56"/>
      <c r="L2065" s="56"/>
      <c r="M2065" s="56"/>
      <c r="N2065" s="56"/>
      <c r="O2065" s="56"/>
      <c r="P2065" s="56"/>
      <c r="Q2065" s="51"/>
    </row>
    <row r="2066" spans="1:17" ht="12.75" customHeight="1">
      <c r="A2066" s="56"/>
      <c r="B2066" s="56"/>
      <c r="C2066" s="56"/>
      <c r="D2066" s="56"/>
      <c r="E2066" s="56"/>
      <c r="F2066" s="11"/>
      <c r="G2066" s="57"/>
      <c r="H2066" s="56"/>
      <c r="I2066" s="56"/>
      <c r="J2066" s="56"/>
      <c r="K2066" s="56"/>
      <c r="L2066" s="56"/>
      <c r="M2066" s="56"/>
      <c r="N2066" s="56"/>
      <c r="O2066" s="56"/>
      <c r="P2066" s="56"/>
      <c r="Q2066" s="51"/>
    </row>
    <row r="2067" spans="1:17" ht="12.75" customHeight="1">
      <c r="A2067" s="56"/>
      <c r="B2067" s="56"/>
      <c r="C2067" s="56"/>
      <c r="D2067" s="56"/>
      <c r="E2067" s="56"/>
      <c r="F2067" s="11"/>
      <c r="G2067" s="57"/>
      <c r="H2067" s="56"/>
      <c r="I2067" s="56"/>
      <c r="J2067" s="56"/>
      <c r="K2067" s="56"/>
      <c r="L2067" s="56"/>
      <c r="M2067" s="56"/>
      <c r="N2067" s="56"/>
      <c r="O2067" s="56"/>
      <c r="P2067" s="56"/>
      <c r="Q2067" s="51"/>
    </row>
    <row r="2068" spans="1:17" ht="12.75" customHeight="1">
      <c r="A2068" s="56"/>
      <c r="B2068" s="56"/>
      <c r="C2068" s="56"/>
      <c r="D2068" s="56"/>
      <c r="E2068" s="56"/>
      <c r="F2068" s="11"/>
      <c r="G2068" s="57"/>
      <c r="H2068" s="56"/>
      <c r="I2068" s="56"/>
      <c r="J2068" s="56"/>
      <c r="K2068" s="56"/>
      <c r="L2068" s="56"/>
      <c r="M2068" s="56"/>
      <c r="N2068" s="56"/>
      <c r="O2068" s="56"/>
      <c r="P2068" s="56"/>
      <c r="Q2068" s="51"/>
    </row>
    <row r="2069" spans="1:17" ht="12.75" customHeight="1">
      <c r="A2069" s="56"/>
      <c r="B2069" s="56"/>
      <c r="C2069" s="56"/>
      <c r="D2069" s="56"/>
      <c r="E2069" s="56"/>
      <c r="F2069" s="11"/>
      <c r="G2069" s="57"/>
      <c r="H2069" s="56"/>
      <c r="I2069" s="56"/>
      <c r="J2069" s="56"/>
      <c r="K2069" s="56"/>
      <c r="L2069" s="56"/>
      <c r="M2069" s="56"/>
      <c r="N2069" s="56"/>
      <c r="O2069" s="56"/>
      <c r="P2069" s="56"/>
      <c r="Q2069" s="51"/>
    </row>
    <row r="2070" spans="1:17" ht="12.75" customHeight="1">
      <c r="A2070" s="56"/>
      <c r="B2070" s="56"/>
      <c r="C2070" s="56"/>
      <c r="D2070" s="56"/>
      <c r="E2070" s="56"/>
      <c r="F2070" s="11"/>
      <c r="G2070" s="57"/>
      <c r="H2070" s="56"/>
      <c r="I2070" s="56"/>
      <c r="J2070" s="56"/>
      <c r="K2070" s="56"/>
      <c r="L2070" s="56"/>
      <c r="M2070" s="56"/>
      <c r="N2070" s="56"/>
      <c r="O2070" s="56"/>
      <c r="P2070" s="56"/>
      <c r="Q2070" s="51"/>
    </row>
    <row r="2071" spans="1:17" ht="12.75" customHeight="1">
      <c r="A2071" s="56"/>
      <c r="B2071" s="56"/>
      <c r="C2071" s="56"/>
      <c r="D2071" s="56"/>
      <c r="E2071" s="56"/>
      <c r="F2071" s="11"/>
      <c r="G2071" s="57"/>
      <c r="H2071" s="56"/>
      <c r="I2071" s="56"/>
      <c r="J2071" s="56"/>
      <c r="K2071" s="56"/>
      <c r="L2071" s="56"/>
      <c r="M2071" s="56"/>
      <c r="N2071" s="56"/>
      <c r="O2071" s="56"/>
      <c r="P2071" s="56"/>
      <c r="Q2071" s="51"/>
    </row>
    <row r="2072" spans="1:17" ht="12.75" customHeight="1">
      <c r="A2072" s="56"/>
      <c r="B2072" s="56"/>
      <c r="C2072" s="56"/>
      <c r="D2072" s="56"/>
      <c r="E2072" s="56"/>
      <c r="F2072" s="11"/>
      <c r="G2072" s="57"/>
      <c r="H2072" s="56"/>
      <c r="I2072" s="56"/>
      <c r="J2072" s="56"/>
      <c r="K2072" s="56"/>
      <c r="L2072" s="56"/>
      <c r="M2072" s="56"/>
      <c r="N2072" s="56"/>
      <c r="O2072" s="56"/>
      <c r="P2072" s="56"/>
      <c r="Q2072" s="51"/>
    </row>
    <row r="2073" spans="1:17" ht="12.75" customHeight="1">
      <c r="A2073" s="56"/>
      <c r="B2073" s="56"/>
      <c r="C2073" s="56"/>
      <c r="D2073" s="56"/>
      <c r="E2073" s="56"/>
      <c r="F2073" s="11"/>
      <c r="G2073" s="57"/>
      <c r="H2073" s="56"/>
      <c r="I2073" s="56"/>
      <c r="J2073" s="56"/>
      <c r="K2073" s="56"/>
      <c r="L2073" s="56"/>
      <c r="M2073" s="56"/>
      <c r="N2073" s="56"/>
      <c r="O2073" s="56"/>
      <c r="P2073" s="56"/>
      <c r="Q2073" s="51"/>
    </row>
    <row r="2074" spans="1:17" ht="12.75" customHeight="1">
      <c r="A2074" s="56"/>
      <c r="B2074" s="56"/>
      <c r="C2074" s="56"/>
      <c r="D2074" s="56"/>
      <c r="E2074" s="56"/>
      <c r="F2074" s="11"/>
      <c r="G2074" s="57"/>
      <c r="H2074" s="56"/>
      <c r="I2074" s="56"/>
      <c r="J2074" s="56"/>
      <c r="K2074" s="56"/>
      <c r="L2074" s="56"/>
      <c r="M2074" s="56"/>
      <c r="N2074" s="56"/>
      <c r="O2074" s="56"/>
      <c r="P2074" s="56"/>
      <c r="Q2074" s="51"/>
    </row>
    <row r="2075" spans="1:17" ht="12.75" customHeight="1">
      <c r="A2075" s="56"/>
      <c r="B2075" s="56"/>
      <c r="C2075" s="56"/>
      <c r="D2075" s="56"/>
      <c r="E2075" s="56"/>
      <c r="F2075" s="11"/>
      <c r="G2075" s="57"/>
      <c r="H2075" s="56"/>
      <c r="I2075" s="56"/>
      <c r="J2075" s="56"/>
      <c r="K2075" s="56"/>
      <c r="L2075" s="56"/>
      <c r="M2075" s="56"/>
      <c r="N2075" s="56"/>
      <c r="O2075" s="56"/>
      <c r="P2075" s="56"/>
      <c r="Q2075" s="51"/>
    </row>
    <row r="2076" spans="1:17" ht="12.75" customHeight="1">
      <c r="A2076" s="56"/>
      <c r="B2076" s="56"/>
      <c r="C2076" s="56"/>
      <c r="D2076" s="56"/>
      <c r="E2076" s="56"/>
      <c r="F2076" s="11"/>
      <c r="G2076" s="57"/>
      <c r="H2076" s="56"/>
      <c r="I2076" s="56"/>
      <c r="J2076" s="56"/>
      <c r="K2076" s="56"/>
      <c r="L2076" s="56"/>
      <c r="M2076" s="56"/>
      <c r="N2076" s="56"/>
      <c r="O2076" s="56"/>
      <c r="P2076" s="56"/>
      <c r="Q2076" s="51"/>
    </row>
    <row r="2077" spans="1:17" ht="12.75" customHeight="1">
      <c r="A2077" s="56"/>
      <c r="B2077" s="56"/>
      <c r="C2077" s="56"/>
      <c r="D2077" s="56"/>
      <c r="E2077" s="56"/>
      <c r="F2077" s="11"/>
      <c r="G2077" s="57"/>
      <c r="H2077" s="56"/>
      <c r="I2077" s="56"/>
      <c r="J2077" s="56"/>
      <c r="K2077" s="56"/>
      <c r="L2077" s="56"/>
      <c r="M2077" s="56"/>
      <c r="N2077" s="56"/>
      <c r="O2077" s="56"/>
      <c r="P2077" s="56"/>
      <c r="Q2077" s="51"/>
    </row>
    <row r="2078" spans="1:17" ht="12.75" customHeight="1">
      <c r="A2078" s="56"/>
      <c r="B2078" s="56"/>
      <c r="C2078" s="56"/>
      <c r="D2078" s="56"/>
      <c r="E2078" s="56"/>
      <c r="F2078" s="11"/>
      <c r="G2078" s="57"/>
      <c r="H2078" s="56"/>
      <c r="I2078" s="56"/>
      <c r="J2078" s="56"/>
      <c r="K2078" s="56"/>
      <c r="L2078" s="56"/>
      <c r="M2078" s="56"/>
      <c r="N2078" s="56"/>
      <c r="O2078" s="56"/>
      <c r="P2078" s="56"/>
      <c r="Q2078" s="51"/>
    </row>
    <row r="2079" spans="1:17" ht="12.75" customHeight="1">
      <c r="A2079" s="56"/>
      <c r="B2079" s="56"/>
      <c r="C2079" s="56"/>
      <c r="D2079" s="56"/>
      <c r="E2079" s="56"/>
      <c r="F2079" s="11"/>
      <c r="G2079" s="57"/>
      <c r="H2079" s="56"/>
      <c r="I2079" s="56"/>
      <c r="J2079" s="56"/>
      <c r="K2079" s="56"/>
      <c r="L2079" s="56"/>
      <c r="M2079" s="56"/>
      <c r="N2079" s="56"/>
      <c r="O2079" s="56"/>
      <c r="P2079" s="56"/>
      <c r="Q2079" s="51"/>
    </row>
    <row r="2080" spans="1:17" ht="12.75" customHeight="1">
      <c r="A2080" s="56"/>
      <c r="B2080" s="56"/>
      <c r="C2080" s="56"/>
      <c r="D2080" s="56"/>
      <c r="E2080" s="56"/>
      <c r="F2080" s="11"/>
      <c r="G2080" s="57"/>
      <c r="H2080" s="56"/>
      <c r="I2080" s="56"/>
      <c r="J2080" s="56"/>
      <c r="K2080" s="56"/>
      <c r="L2080" s="56"/>
      <c r="M2080" s="56"/>
      <c r="N2080" s="56"/>
      <c r="O2080" s="56"/>
      <c r="P2080" s="56"/>
      <c r="Q2080" s="51"/>
    </row>
    <row r="2081" spans="1:17" ht="12.75" customHeight="1">
      <c r="A2081" s="56"/>
      <c r="B2081" s="56"/>
      <c r="C2081" s="56"/>
      <c r="D2081" s="56"/>
      <c r="E2081" s="56"/>
      <c r="F2081" s="11"/>
      <c r="G2081" s="57"/>
      <c r="H2081" s="56"/>
      <c r="I2081" s="56"/>
      <c r="J2081" s="56"/>
      <c r="K2081" s="56"/>
      <c r="L2081" s="56"/>
      <c r="M2081" s="56"/>
      <c r="N2081" s="56"/>
      <c r="O2081" s="56"/>
      <c r="P2081" s="56"/>
      <c r="Q2081" s="51"/>
    </row>
    <row r="2082" spans="1:17" ht="12.75" customHeight="1">
      <c r="A2082" s="56"/>
      <c r="B2082" s="56"/>
      <c r="C2082" s="56"/>
      <c r="D2082" s="56"/>
      <c r="E2082" s="56"/>
      <c r="F2082" s="11"/>
      <c r="G2082" s="57"/>
      <c r="H2082" s="56"/>
      <c r="I2082" s="56"/>
      <c r="J2082" s="56"/>
      <c r="K2082" s="56"/>
      <c r="L2082" s="56"/>
      <c r="M2082" s="56"/>
      <c r="N2082" s="56"/>
      <c r="O2082" s="56"/>
      <c r="P2082" s="56"/>
      <c r="Q2082" s="51"/>
    </row>
    <row r="2083" spans="1:17" ht="12.75" customHeight="1">
      <c r="A2083" s="56"/>
      <c r="B2083" s="56"/>
      <c r="C2083" s="56"/>
      <c r="D2083" s="56"/>
      <c r="E2083" s="56"/>
      <c r="F2083" s="11"/>
      <c r="G2083" s="57"/>
      <c r="H2083" s="56"/>
      <c r="I2083" s="56"/>
      <c r="J2083" s="56"/>
      <c r="K2083" s="56"/>
      <c r="L2083" s="56"/>
      <c r="M2083" s="56"/>
      <c r="N2083" s="56"/>
      <c r="O2083" s="56"/>
      <c r="P2083" s="56"/>
      <c r="Q2083" s="51"/>
    </row>
    <row r="2084" spans="1:17" ht="12.75" customHeight="1">
      <c r="A2084" s="56"/>
      <c r="B2084" s="56"/>
      <c r="C2084" s="56"/>
      <c r="D2084" s="56"/>
      <c r="E2084" s="56"/>
      <c r="F2084" s="11"/>
      <c r="G2084" s="57"/>
      <c r="H2084" s="56"/>
      <c r="I2084" s="56"/>
      <c r="J2084" s="56"/>
      <c r="K2084" s="56"/>
      <c r="L2084" s="56"/>
      <c r="M2084" s="56"/>
      <c r="N2084" s="56"/>
      <c r="O2084" s="56"/>
      <c r="P2084" s="56"/>
      <c r="Q2084" s="51"/>
    </row>
    <row r="2085" spans="1:17" ht="12.75" customHeight="1">
      <c r="A2085" s="56"/>
      <c r="B2085" s="56"/>
      <c r="C2085" s="56"/>
      <c r="D2085" s="56"/>
      <c r="E2085" s="56"/>
      <c r="F2085" s="11"/>
      <c r="G2085" s="57"/>
      <c r="H2085" s="56"/>
      <c r="I2085" s="56"/>
      <c r="J2085" s="56"/>
      <c r="K2085" s="56"/>
      <c r="L2085" s="56"/>
      <c r="M2085" s="56"/>
      <c r="N2085" s="56"/>
      <c r="O2085" s="56"/>
      <c r="P2085" s="56"/>
      <c r="Q2085" s="51"/>
    </row>
    <row r="2086" spans="1:17" ht="12.75" customHeight="1">
      <c r="A2086" s="56"/>
      <c r="B2086" s="56"/>
      <c r="C2086" s="56"/>
      <c r="D2086" s="56"/>
      <c r="E2086" s="56"/>
      <c r="F2086" s="11"/>
      <c r="G2086" s="57"/>
      <c r="H2086" s="56"/>
      <c r="I2086" s="56"/>
      <c r="J2086" s="56"/>
      <c r="K2086" s="56"/>
      <c r="L2086" s="56"/>
      <c r="M2086" s="56"/>
      <c r="N2086" s="56"/>
      <c r="O2086" s="56"/>
      <c r="P2086" s="56"/>
      <c r="Q2086" s="51"/>
    </row>
    <row r="2087" spans="1:17" ht="12.75" customHeight="1">
      <c r="A2087" s="56"/>
      <c r="B2087" s="56"/>
      <c r="C2087" s="56"/>
      <c r="D2087" s="56"/>
      <c r="E2087" s="56"/>
      <c r="F2087" s="11"/>
      <c r="G2087" s="57"/>
      <c r="H2087" s="56"/>
      <c r="I2087" s="56"/>
      <c r="J2087" s="56"/>
      <c r="K2087" s="56"/>
      <c r="L2087" s="56"/>
      <c r="M2087" s="56"/>
      <c r="N2087" s="56"/>
      <c r="O2087" s="56"/>
      <c r="P2087" s="56"/>
      <c r="Q2087" s="51"/>
    </row>
    <row r="2088" spans="1:17" ht="12.75" customHeight="1">
      <c r="A2088" s="56"/>
      <c r="B2088" s="56"/>
      <c r="C2088" s="56"/>
      <c r="D2088" s="56"/>
      <c r="E2088" s="56"/>
      <c r="F2088" s="11"/>
      <c r="G2088" s="57"/>
      <c r="H2088" s="56"/>
      <c r="I2088" s="56"/>
      <c r="J2088" s="56"/>
      <c r="K2088" s="56"/>
      <c r="L2088" s="56"/>
      <c r="M2088" s="56"/>
      <c r="N2088" s="56"/>
      <c r="O2088" s="56"/>
      <c r="P2088" s="56"/>
      <c r="Q2088" s="51"/>
    </row>
    <row r="2089" spans="1:17" ht="12.75" customHeight="1">
      <c r="A2089" s="56"/>
      <c r="B2089" s="56"/>
      <c r="C2089" s="56"/>
      <c r="D2089" s="56"/>
      <c r="E2089" s="56"/>
      <c r="F2089" s="11"/>
      <c r="G2089" s="57"/>
      <c r="H2089" s="56"/>
      <c r="I2089" s="56"/>
      <c r="J2089" s="56"/>
      <c r="K2089" s="56"/>
      <c r="L2089" s="56"/>
      <c r="M2089" s="56"/>
      <c r="N2089" s="56"/>
      <c r="O2089" s="56"/>
      <c r="P2089" s="56"/>
      <c r="Q2089" s="51"/>
    </row>
    <row r="2090" spans="1:17" ht="12.75" customHeight="1">
      <c r="A2090" s="56"/>
      <c r="B2090" s="56"/>
      <c r="C2090" s="56"/>
      <c r="D2090" s="56"/>
      <c r="E2090" s="56"/>
      <c r="F2090" s="11"/>
      <c r="G2090" s="57"/>
      <c r="H2090" s="56"/>
      <c r="I2090" s="56"/>
      <c r="J2090" s="56"/>
      <c r="K2090" s="56"/>
      <c r="L2090" s="56"/>
      <c r="M2090" s="56"/>
      <c r="N2090" s="56"/>
      <c r="O2090" s="56"/>
      <c r="P2090" s="56"/>
      <c r="Q2090" s="51"/>
    </row>
    <row r="2091" spans="1:17" ht="12.75" customHeight="1">
      <c r="A2091" s="56"/>
      <c r="B2091" s="56"/>
      <c r="C2091" s="56"/>
      <c r="D2091" s="56"/>
      <c r="E2091" s="56"/>
      <c r="F2091" s="11"/>
      <c r="G2091" s="57"/>
      <c r="H2091" s="56"/>
      <c r="I2091" s="56"/>
      <c r="J2091" s="56"/>
      <c r="K2091" s="56"/>
      <c r="L2091" s="56"/>
      <c r="M2091" s="56"/>
      <c r="N2091" s="56"/>
      <c r="O2091" s="56"/>
      <c r="P2091" s="56"/>
      <c r="Q2091" s="51"/>
    </row>
    <row r="2092" spans="1:17" ht="12.75" customHeight="1">
      <c r="A2092" s="56"/>
      <c r="B2092" s="56"/>
      <c r="C2092" s="56"/>
      <c r="D2092" s="56"/>
      <c r="E2092" s="56"/>
      <c r="F2092" s="11"/>
      <c r="G2092" s="57"/>
      <c r="H2092" s="56"/>
      <c r="I2092" s="56"/>
      <c r="J2092" s="56"/>
      <c r="K2092" s="56"/>
      <c r="L2092" s="56"/>
      <c r="M2092" s="56"/>
      <c r="N2092" s="56"/>
      <c r="O2092" s="56"/>
      <c r="P2092" s="56"/>
      <c r="Q2092" s="51"/>
    </row>
    <row r="2093" spans="1:17" ht="12.75" customHeight="1">
      <c r="A2093" s="56"/>
      <c r="B2093" s="56"/>
      <c r="C2093" s="56"/>
      <c r="D2093" s="56"/>
      <c r="E2093" s="56"/>
      <c r="F2093" s="11"/>
      <c r="G2093" s="57"/>
      <c r="H2093" s="56"/>
      <c r="I2093" s="56"/>
      <c r="J2093" s="56"/>
      <c r="K2093" s="56"/>
      <c r="L2093" s="56"/>
      <c r="M2093" s="56"/>
      <c r="N2093" s="56"/>
      <c r="O2093" s="56"/>
      <c r="P2093" s="56"/>
      <c r="Q2093" s="51"/>
    </row>
    <row r="2094" spans="1:17" ht="12.75" customHeight="1">
      <c r="A2094" s="56"/>
      <c r="B2094" s="56"/>
      <c r="C2094" s="56"/>
      <c r="D2094" s="56"/>
      <c r="E2094" s="56"/>
      <c r="F2094" s="11"/>
      <c r="G2094" s="57"/>
      <c r="H2094" s="56"/>
      <c r="I2094" s="56"/>
      <c r="J2094" s="56"/>
      <c r="K2094" s="56"/>
      <c r="L2094" s="56"/>
      <c r="M2094" s="56"/>
      <c r="N2094" s="56"/>
      <c r="O2094" s="56"/>
      <c r="P2094" s="56"/>
      <c r="Q2094" s="51"/>
    </row>
    <row r="2095" spans="1:17" ht="12.75" customHeight="1">
      <c r="A2095" s="56"/>
      <c r="B2095" s="56"/>
      <c r="C2095" s="56"/>
      <c r="D2095" s="56"/>
      <c r="E2095" s="56"/>
      <c r="F2095" s="11"/>
      <c r="G2095" s="57"/>
      <c r="H2095" s="56"/>
      <c r="I2095" s="56"/>
      <c r="J2095" s="56"/>
      <c r="K2095" s="56"/>
      <c r="L2095" s="56"/>
      <c r="M2095" s="56"/>
      <c r="N2095" s="56"/>
      <c r="O2095" s="56"/>
      <c r="P2095" s="56"/>
      <c r="Q2095" s="51"/>
    </row>
    <row r="2096" spans="1:17" ht="12.75" customHeight="1">
      <c r="A2096" s="56"/>
      <c r="B2096" s="56"/>
      <c r="C2096" s="56"/>
      <c r="D2096" s="56"/>
      <c r="E2096" s="56"/>
      <c r="F2096" s="11"/>
      <c r="G2096" s="57"/>
      <c r="H2096" s="56"/>
      <c r="I2096" s="56"/>
      <c r="J2096" s="56"/>
      <c r="K2096" s="56"/>
      <c r="L2096" s="56"/>
      <c r="M2096" s="56"/>
      <c r="N2096" s="56"/>
      <c r="O2096" s="56"/>
      <c r="P2096" s="56"/>
      <c r="Q2096" s="51"/>
    </row>
    <row r="2097" spans="1:17" ht="12.75" customHeight="1">
      <c r="A2097" s="56"/>
      <c r="B2097" s="56"/>
      <c r="C2097" s="56"/>
      <c r="D2097" s="56"/>
      <c r="E2097" s="56"/>
      <c r="F2097" s="11"/>
      <c r="G2097" s="57"/>
      <c r="H2097" s="56"/>
      <c r="I2097" s="56"/>
      <c r="J2097" s="56"/>
      <c r="K2097" s="56"/>
      <c r="L2097" s="56"/>
      <c r="M2097" s="56"/>
      <c r="N2097" s="56"/>
      <c r="O2097" s="56"/>
      <c r="P2097" s="56"/>
      <c r="Q2097" s="51"/>
    </row>
    <row r="2098" spans="1:17" ht="12.75" customHeight="1">
      <c r="A2098" s="56"/>
      <c r="B2098" s="56"/>
      <c r="C2098" s="56"/>
      <c r="D2098" s="56"/>
      <c r="E2098" s="56"/>
      <c r="F2098" s="11"/>
      <c r="G2098" s="57"/>
      <c r="H2098" s="56"/>
      <c r="I2098" s="56"/>
      <c r="J2098" s="56"/>
      <c r="K2098" s="56"/>
      <c r="L2098" s="56"/>
      <c r="M2098" s="56"/>
      <c r="N2098" s="56"/>
      <c r="O2098" s="56"/>
      <c r="P2098" s="56"/>
      <c r="Q2098" s="51"/>
    </row>
    <row r="2099" spans="1:17" ht="12.75" customHeight="1">
      <c r="A2099" s="56"/>
      <c r="B2099" s="56"/>
      <c r="C2099" s="56"/>
      <c r="D2099" s="56"/>
      <c r="E2099" s="56"/>
      <c r="F2099" s="11"/>
      <c r="G2099" s="57"/>
      <c r="H2099" s="56"/>
      <c r="I2099" s="56"/>
      <c r="J2099" s="56"/>
      <c r="K2099" s="56"/>
      <c r="L2099" s="56"/>
      <c r="M2099" s="56"/>
      <c r="N2099" s="56"/>
      <c r="O2099" s="56"/>
      <c r="P2099" s="56"/>
      <c r="Q2099" s="51"/>
    </row>
    <row r="2100" spans="1:17" ht="12.75" customHeight="1">
      <c r="A2100" s="56"/>
      <c r="B2100" s="56"/>
      <c r="C2100" s="56"/>
      <c r="D2100" s="56"/>
      <c r="E2100" s="56"/>
      <c r="F2100" s="11"/>
      <c r="G2100" s="57"/>
      <c r="H2100" s="56"/>
      <c r="I2100" s="56"/>
      <c r="J2100" s="56"/>
      <c r="K2100" s="56"/>
      <c r="L2100" s="56"/>
      <c r="M2100" s="56"/>
      <c r="N2100" s="56"/>
      <c r="O2100" s="56"/>
      <c r="P2100" s="56"/>
      <c r="Q2100" s="51"/>
    </row>
    <row r="2101" spans="1:17" ht="12.75" customHeight="1">
      <c r="A2101" s="56"/>
      <c r="B2101" s="56"/>
      <c r="C2101" s="56"/>
      <c r="D2101" s="56"/>
      <c r="E2101" s="56"/>
      <c r="F2101" s="11"/>
      <c r="G2101" s="57"/>
      <c r="H2101" s="56"/>
      <c r="I2101" s="56"/>
      <c r="J2101" s="56"/>
      <c r="K2101" s="56"/>
      <c r="L2101" s="56"/>
      <c r="M2101" s="56"/>
      <c r="N2101" s="56"/>
      <c r="O2101" s="56"/>
      <c r="P2101" s="56"/>
      <c r="Q2101" s="51"/>
    </row>
    <row r="2102" spans="1:17" ht="12.75" customHeight="1">
      <c r="A2102" s="56"/>
      <c r="B2102" s="56"/>
      <c r="C2102" s="56"/>
      <c r="D2102" s="56"/>
      <c r="E2102" s="56"/>
      <c r="F2102" s="11"/>
      <c r="G2102" s="57"/>
      <c r="H2102" s="56"/>
      <c r="I2102" s="56"/>
      <c r="J2102" s="56"/>
      <c r="K2102" s="56"/>
      <c r="L2102" s="56"/>
      <c r="M2102" s="56"/>
      <c r="N2102" s="56"/>
      <c r="O2102" s="56"/>
      <c r="P2102" s="56"/>
      <c r="Q2102" s="51"/>
    </row>
    <row r="2103" spans="1:17" ht="12.75" customHeight="1">
      <c r="A2103" s="56"/>
      <c r="B2103" s="56"/>
      <c r="C2103" s="56"/>
      <c r="D2103" s="56"/>
      <c r="E2103" s="56"/>
      <c r="F2103" s="11"/>
      <c r="G2103" s="57"/>
      <c r="H2103" s="56"/>
      <c r="I2103" s="56"/>
      <c r="J2103" s="56"/>
      <c r="K2103" s="56"/>
      <c r="L2103" s="56"/>
      <c r="M2103" s="56"/>
      <c r="N2103" s="56"/>
      <c r="O2103" s="56"/>
      <c r="P2103" s="56"/>
      <c r="Q2103" s="51"/>
    </row>
    <row r="2104" spans="1:17" ht="12.75" customHeight="1">
      <c r="A2104" s="56"/>
      <c r="B2104" s="56"/>
      <c r="C2104" s="56"/>
      <c r="D2104" s="56"/>
      <c r="E2104" s="56"/>
      <c r="F2104" s="11"/>
      <c r="G2104" s="57"/>
      <c r="H2104" s="56"/>
      <c r="I2104" s="56"/>
      <c r="J2104" s="56"/>
      <c r="K2104" s="56"/>
      <c r="L2104" s="56"/>
      <c r="M2104" s="56"/>
      <c r="N2104" s="56"/>
      <c r="O2104" s="56"/>
      <c r="P2104" s="56"/>
      <c r="Q2104" s="51"/>
    </row>
    <row r="2105" spans="1:17" ht="12.75" customHeight="1">
      <c r="A2105" s="56"/>
      <c r="B2105" s="56"/>
      <c r="C2105" s="56"/>
      <c r="D2105" s="56"/>
      <c r="E2105" s="56"/>
      <c r="F2105" s="11"/>
      <c r="G2105" s="57"/>
      <c r="H2105" s="56"/>
      <c r="I2105" s="56"/>
      <c r="J2105" s="56"/>
      <c r="K2105" s="56"/>
      <c r="L2105" s="56"/>
      <c r="M2105" s="56"/>
      <c r="N2105" s="56"/>
      <c r="O2105" s="56"/>
      <c r="P2105" s="56"/>
      <c r="Q2105" s="51"/>
    </row>
    <row r="2106" spans="1:17" ht="12.75" customHeight="1">
      <c r="A2106" s="56"/>
      <c r="B2106" s="56"/>
      <c r="C2106" s="56"/>
      <c r="D2106" s="56"/>
      <c r="E2106" s="56"/>
      <c r="F2106" s="11"/>
      <c r="G2106" s="57"/>
      <c r="H2106" s="56"/>
      <c r="I2106" s="56"/>
      <c r="J2106" s="56"/>
      <c r="K2106" s="56"/>
      <c r="L2106" s="56"/>
      <c r="M2106" s="56"/>
      <c r="N2106" s="56"/>
      <c r="O2106" s="56"/>
      <c r="P2106" s="56"/>
      <c r="Q2106" s="51"/>
    </row>
    <row r="2107" spans="1:17" ht="12.75" customHeight="1">
      <c r="A2107" s="56"/>
      <c r="B2107" s="56"/>
      <c r="C2107" s="56"/>
      <c r="D2107" s="56"/>
      <c r="E2107" s="56"/>
      <c r="F2107" s="11"/>
      <c r="G2107" s="57"/>
      <c r="H2107" s="56"/>
      <c r="I2107" s="56"/>
      <c r="J2107" s="56"/>
      <c r="K2107" s="56"/>
      <c r="L2107" s="56"/>
      <c r="M2107" s="56"/>
      <c r="N2107" s="56"/>
      <c r="O2107" s="56"/>
      <c r="P2107" s="56"/>
      <c r="Q2107" s="51"/>
    </row>
    <row r="2108" spans="1:17" ht="12.75" customHeight="1">
      <c r="A2108" s="56"/>
      <c r="B2108" s="56"/>
      <c r="C2108" s="56"/>
      <c r="D2108" s="56"/>
      <c r="E2108" s="56"/>
      <c r="F2108" s="11"/>
      <c r="G2108" s="57"/>
      <c r="H2108" s="56"/>
      <c r="I2108" s="56"/>
      <c r="J2108" s="56"/>
      <c r="K2108" s="56"/>
      <c r="L2108" s="56"/>
      <c r="M2108" s="56"/>
      <c r="N2108" s="56"/>
      <c r="O2108" s="56"/>
      <c r="P2108" s="56"/>
      <c r="Q2108" s="51"/>
    </row>
    <row r="2109" spans="1:17" ht="12.75" customHeight="1">
      <c r="A2109" s="56"/>
      <c r="B2109" s="56"/>
      <c r="C2109" s="56"/>
      <c r="D2109" s="56"/>
      <c r="E2109" s="56"/>
      <c r="F2109" s="11"/>
      <c r="G2109" s="57"/>
      <c r="H2109" s="56"/>
      <c r="I2109" s="56"/>
      <c r="J2109" s="56"/>
      <c r="K2109" s="56"/>
      <c r="L2109" s="56"/>
      <c r="M2109" s="56"/>
      <c r="N2109" s="56"/>
      <c r="O2109" s="56"/>
      <c r="P2109" s="56"/>
      <c r="Q2109" s="51"/>
    </row>
    <row r="2110" spans="1:17" ht="12.75" customHeight="1">
      <c r="A2110" s="56"/>
      <c r="B2110" s="56"/>
      <c r="C2110" s="56"/>
      <c r="D2110" s="56"/>
      <c r="E2110" s="56"/>
      <c r="F2110" s="11"/>
      <c r="G2110" s="57"/>
      <c r="H2110" s="56"/>
      <c r="I2110" s="56"/>
      <c r="J2110" s="56"/>
      <c r="K2110" s="56"/>
      <c r="L2110" s="56"/>
      <c r="M2110" s="56"/>
      <c r="N2110" s="56"/>
      <c r="O2110" s="56"/>
      <c r="P2110" s="56"/>
      <c r="Q2110" s="51"/>
    </row>
    <row r="2111" spans="1:17" ht="12.75" customHeight="1">
      <c r="A2111" s="56"/>
      <c r="B2111" s="56"/>
      <c r="C2111" s="56"/>
      <c r="D2111" s="56"/>
      <c r="E2111" s="56"/>
      <c r="F2111" s="11"/>
      <c r="G2111" s="57"/>
      <c r="H2111" s="56"/>
      <c r="I2111" s="56"/>
      <c r="J2111" s="56"/>
      <c r="K2111" s="56"/>
      <c r="L2111" s="56"/>
      <c r="M2111" s="56"/>
      <c r="N2111" s="56"/>
      <c r="O2111" s="56"/>
      <c r="P2111" s="56"/>
      <c r="Q2111" s="51"/>
    </row>
    <row r="2112" spans="1:17" ht="12.75" customHeight="1">
      <c r="A2112" s="56"/>
      <c r="B2112" s="56"/>
      <c r="C2112" s="56"/>
      <c r="D2112" s="56"/>
      <c r="E2112" s="56"/>
      <c r="F2112" s="11"/>
      <c r="G2112" s="57"/>
      <c r="H2112" s="56"/>
      <c r="I2112" s="56"/>
      <c r="J2112" s="56"/>
      <c r="K2112" s="56"/>
      <c r="L2112" s="56"/>
      <c r="M2112" s="56"/>
      <c r="N2112" s="56"/>
      <c r="O2112" s="56"/>
      <c r="P2112" s="56"/>
      <c r="Q2112" s="51"/>
    </row>
    <row r="2113" spans="1:17" ht="12.75" customHeight="1">
      <c r="A2113" s="56"/>
      <c r="B2113" s="56"/>
      <c r="C2113" s="56"/>
      <c r="D2113" s="56"/>
      <c r="E2113" s="56"/>
      <c r="F2113" s="11"/>
      <c r="G2113" s="57"/>
      <c r="H2113" s="56"/>
      <c r="I2113" s="56"/>
      <c r="J2113" s="56"/>
      <c r="K2113" s="56"/>
      <c r="L2113" s="56"/>
      <c r="M2113" s="56"/>
      <c r="N2113" s="56"/>
      <c r="O2113" s="56"/>
      <c r="P2113" s="56"/>
      <c r="Q2113" s="51"/>
    </row>
    <row r="2114" spans="1:17" ht="12.75" customHeight="1">
      <c r="A2114" s="56"/>
      <c r="B2114" s="56"/>
      <c r="C2114" s="56"/>
      <c r="D2114" s="56"/>
      <c r="E2114" s="56"/>
      <c r="F2114" s="11"/>
      <c r="G2114" s="57"/>
      <c r="H2114" s="56"/>
      <c r="I2114" s="56"/>
      <c r="J2114" s="56"/>
      <c r="K2114" s="56"/>
      <c r="L2114" s="56"/>
      <c r="M2114" s="56"/>
      <c r="N2114" s="56"/>
      <c r="O2114" s="56"/>
      <c r="P2114" s="56"/>
      <c r="Q2114" s="51"/>
    </row>
    <row r="2115" spans="1:17" ht="12.75" customHeight="1">
      <c r="A2115" s="56"/>
      <c r="B2115" s="56"/>
      <c r="C2115" s="56"/>
      <c r="D2115" s="56"/>
      <c r="E2115" s="56"/>
      <c r="F2115" s="11"/>
      <c r="G2115" s="57"/>
      <c r="H2115" s="56"/>
      <c r="I2115" s="56"/>
      <c r="J2115" s="56"/>
      <c r="K2115" s="56"/>
      <c r="L2115" s="56"/>
      <c r="M2115" s="56"/>
      <c r="N2115" s="56"/>
      <c r="O2115" s="56"/>
      <c r="P2115" s="56"/>
      <c r="Q2115" s="51"/>
    </row>
    <row r="2116" spans="1:17" ht="12.75" customHeight="1">
      <c r="A2116" s="56"/>
      <c r="B2116" s="56"/>
      <c r="C2116" s="56"/>
      <c r="D2116" s="56"/>
      <c r="E2116" s="56"/>
      <c r="F2116" s="11"/>
      <c r="G2116" s="57"/>
      <c r="H2116" s="56"/>
      <c r="I2116" s="56"/>
      <c r="J2116" s="56"/>
      <c r="K2116" s="56"/>
      <c r="L2116" s="56"/>
      <c r="M2116" s="56"/>
      <c r="N2116" s="56"/>
      <c r="O2116" s="56"/>
      <c r="P2116" s="56"/>
      <c r="Q2116" s="51"/>
    </row>
    <row r="2117" spans="1:17" ht="12.75" customHeight="1">
      <c r="A2117" s="56"/>
      <c r="B2117" s="56"/>
      <c r="C2117" s="56"/>
      <c r="D2117" s="56"/>
      <c r="E2117" s="56"/>
      <c r="F2117" s="11"/>
      <c r="G2117" s="57"/>
      <c r="H2117" s="56"/>
      <c r="I2117" s="56"/>
      <c r="J2117" s="56"/>
      <c r="K2117" s="56"/>
      <c r="L2117" s="56"/>
      <c r="M2117" s="56"/>
      <c r="N2117" s="56"/>
      <c r="O2117" s="56"/>
      <c r="P2117" s="56"/>
      <c r="Q2117" s="51"/>
    </row>
    <row r="2118" spans="1:17" ht="12.75" customHeight="1">
      <c r="A2118" s="56"/>
      <c r="B2118" s="56"/>
      <c r="C2118" s="56"/>
      <c r="D2118" s="56"/>
      <c r="E2118" s="56"/>
      <c r="F2118" s="11"/>
      <c r="G2118" s="57"/>
      <c r="H2118" s="56"/>
      <c r="I2118" s="56"/>
      <c r="J2118" s="56"/>
      <c r="K2118" s="56"/>
      <c r="L2118" s="56"/>
      <c r="M2118" s="56"/>
      <c r="N2118" s="56"/>
      <c r="O2118" s="56"/>
      <c r="P2118" s="56"/>
      <c r="Q2118" s="51"/>
    </row>
    <row r="2119" spans="1:17" ht="12.75" customHeight="1">
      <c r="A2119" s="56"/>
      <c r="B2119" s="56"/>
      <c r="C2119" s="56"/>
      <c r="D2119" s="56"/>
      <c r="E2119" s="56"/>
      <c r="F2119" s="11"/>
      <c r="G2119" s="57"/>
      <c r="H2119" s="56"/>
      <c r="I2119" s="56"/>
      <c r="J2119" s="56"/>
      <c r="K2119" s="56"/>
      <c r="L2119" s="56"/>
      <c r="M2119" s="56"/>
      <c r="N2119" s="56"/>
      <c r="O2119" s="56"/>
      <c r="P2119" s="56"/>
      <c r="Q2119" s="51"/>
    </row>
    <row r="2120" spans="1:17" ht="12.75" customHeight="1">
      <c r="A2120" s="56"/>
      <c r="B2120" s="56"/>
      <c r="C2120" s="56"/>
      <c r="D2120" s="56"/>
      <c r="E2120" s="56"/>
      <c r="F2120" s="11"/>
      <c r="G2120" s="57"/>
      <c r="H2120" s="56"/>
      <c r="I2120" s="56"/>
      <c r="J2120" s="56"/>
      <c r="K2120" s="56"/>
      <c r="L2120" s="56"/>
      <c r="M2120" s="56"/>
      <c r="N2120" s="56"/>
      <c r="O2120" s="56"/>
      <c r="P2120" s="56"/>
      <c r="Q2120" s="51"/>
    </row>
    <row r="2121" spans="1:17" ht="12.75" customHeight="1">
      <c r="A2121" s="56"/>
      <c r="B2121" s="56"/>
      <c r="C2121" s="56"/>
      <c r="D2121" s="56"/>
      <c r="E2121" s="56"/>
      <c r="F2121" s="11"/>
      <c r="G2121" s="57"/>
      <c r="H2121" s="56"/>
      <c r="I2121" s="56"/>
      <c r="J2121" s="56"/>
      <c r="K2121" s="56"/>
      <c r="L2121" s="56"/>
      <c r="M2121" s="56"/>
      <c r="N2121" s="56"/>
      <c r="O2121" s="56"/>
      <c r="P2121" s="56"/>
      <c r="Q2121" s="51"/>
    </row>
    <row r="2122" spans="1:17" ht="12.75" customHeight="1">
      <c r="A2122" s="56"/>
      <c r="B2122" s="56"/>
      <c r="C2122" s="56"/>
      <c r="D2122" s="56"/>
      <c r="E2122" s="56"/>
      <c r="F2122" s="11"/>
      <c r="G2122" s="57"/>
      <c r="H2122" s="56"/>
      <c r="I2122" s="56"/>
      <c r="J2122" s="56"/>
      <c r="K2122" s="56"/>
      <c r="L2122" s="56"/>
      <c r="M2122" s="56"/>
      <c r="N2122" s="56"/>
      <c r="O2122" s="56"/>
      <c r="P2122" s="56"/>
      <c r="Q2122" s="51"/>
    </row>
    <row r="2123" spans="1:17" ht="12.75" customHeight="1">
      <c r="A2123" s="56"/>
      <c r="B2123" s="56"/>
      <c r="C2123" s="56"/>
      <c r="D2123" s="56"/>
      <c r="E2123" s="56"/>
      <c r="F2123" s="11"/>
      <c r="G2123" s="57"/>
      <c r="H2123" s="56"/>
      <c r="I2123" s="56"/>
      <c r="J2123" s="56"/>
      <c r="K2123" s="56"/>
      <c r="L2123" s="56"/>
      <c r="M2123" s="56"/>
      <c r="N2123" s="56"/>
      <c r="O2123" s="56"/>
      <c r="P2123" s="56"/>
      <c r="Q2123" s="51"/>
    </row>
    <row r="2124" spans="1:17" ht="12.75" customHeight="1">
      <c r="A2124" s="56"/>
      <c r="B2124" s="56"/>
      <c r="C2124" s="56"/>
      <c r="D2124" s="56"/>
      <c r="E2124" s="56"/>
      <c r="F2124" s="11"/>
      <c r="G2124" s="57"/>
      <c r="H2124" s="56"/>
      <c r="I2124" s="56"/>
      <c r="J2124" s="56"/>
      <c r="K2124" s="56"/>
      <c r="L2124" s="56"/>
      <c r="M2124" s="56"/>
      <c r="N2124" s="56"/>
      <c r="O2124" s="56"/>
      <c r="P2124" s="56"/>
      <c r="Q2124" s="51"/>
    </row>
    <row r="2125" spans="1:17" ht="12.75" customHeight="1">
      <c r="A2125" s="56"/>
      <c r="B2125" s="56"/>
      <c r="C2125" s="56"/>
      <c r="D2125" s="56"/>
      <c r="E2125" s="56"/>
      <c r="F2125" s="11"/>
      <c r="G2125" s="57"/>
      <c r="H2125" s="56"/>
      <c r="I2125" s="56"/>
      <c r="J2125" s="56"/>
      <c r="K2125" s="56"/>
      <c r="L2125" s="56"/>
      <c r="M2125" s="56"/>
      <c r="N2125" s="56"/>
      <c r="O2125" s="56"/>
      <c r="P2125" s="56"/>
      <c r="Q2125" s="51"/>
    </row>
    <row r="2126" spans="1:17" ht="12.75" customHeight="1">
      <c r="A2126" s="56"/>
      <c r="B2126" s="56"/>
      <c r="C2126" s="56"/>
      <c r="D2126" s="56"/>
      <c r="E2126" s="56"/>
      <c r="F2126" s="11"/>
      <c r="G2126" s="57"/>
      <c r="H2126" s="56"/>
      <c r="I2126" s="56"/>
      <c r="J2126" s="56"/>
      <c r="K2126" s="56"/>
      <c r="L2126" s="56"/>
      <c r="M2126" s="56"/>
      <c r="N2126" s="56"/>
      <c r="O2126" s="56"/>
      <c r="P2126" s="56"/>
      <c r="Q2126" s="51"/>
    </row>
    <row r="2127" spans="1:17" ht="12.75" customHeight="1">
      <c r="A2127" s="56"/>
      <c r="B2127" s="56"/>
      <c r="C2127" s="56"/>
      <c r="D2127" s="56"/>
      <c r="E2127" s="56"/>
      <c r="F2127" s="11"/>
      <c r="G2127" s="57"/>
      <c r="H2127" s="56"/>
      <c r="I2127" s="56"/>
      <c r="J2127" s="56"/>
      <c r="K2127" s="56"/>
      <c r="L2127" s="56"/>
      <c r="M2127" s="56"/>
      <c r="N2127" s="56"/>
      <c r="O2127" s="56"/>
      <c r="P2127" s="56"/>
      <c r="Q2127" s="51"/>
    </row>
    <row r="2128" spans="1:17" ht="12.75" customHeight="1">
      <c r="A2128" s="56"/>
      <c r="B2128" s="56"/>
      <c r="C2128" s="56"/>
      <c r="D2128" s="56"/>
      <c r="E2128" s="56"/>
      <c r="F2128" s="11"/>
      <c r="G2128" s="57"/>
      <c r="H2128" s="56"/>
      <c r="I2128" s="56"/>
      <c r="J2128" s="56"/>
      <c r="K2128" s="56"/>
      <c r="L2128" s="56"/>
      <c r="M2128" s="56"/>
      <c r="N2128" s="56"/>
      <c r="O2128" s="56"/>
      <c r="P2128" s="56"/>
      <c r="Q2128" s="51"/>
    </row>
    <row r="2129" spans="1:17" ht="12.75" customHeight="1">
      <c r="A2129" s="56"/>
      <c r="B2129" s="56"/>
      <c r="C2129" s="56"/>
      <c r="D2129" s="56"/>
      <c r="E2129" s="56"/>
      <c r="F2129" s="11"/>
      <c r="G2129" s="57"/>
      <c r="H2129" s="56"/>
      <c r="I2129" s="56"/>
      <c r="J2129" s="56"/>
      <c r="K2129" s="56"/>
      <c r="L2129" s="56"/>
      <c r="M2129" s="56"/>
      <c r="N2129" s="56"/>
      <c r="O2129" s="56"/>
      <c r="P2129" s="56"/>
      <c r="Q2129" s="51"/>
    </row>
    <row r="2130" spans="1:17" ht="12.75" customHeight="1">
      <c r="A2130" s="56"/>
      <c r="B2130" s="56"/>
      <c r="C2130" s="56"/>
      <c r="D2130" s="56"/>
      <c r="E2130" s="56"/>
      <c r="F2130" s="11"/>
      <c r="G2130" s="57"/>
      <c r="H2130" s="56"/>
      <c r="I2130" s="56"/>
      <c r="J2130" s="56"/>
      <c r="K2130" s="56"/>
      <c r="L2130" s="56"/>
      <c r="M2130" s="56"/>
      <c r="N2130" s="56"/>
      <c r="O2130" s="56"/>
      <c r="P2130" s="56"/>
      <c r="Q2130" s="51"/>
    </row>
    <row r="2131" spans="1:17" ht="12.75" customHeight="1">
      <c r="A2131" s="56"/>
      <c r="B2131" s="56"/>
      <c r="C2131" s="56"/>
      <c r="D2131" s="56"/>
      <c r="E2131" s="56"/>
      <c r="F2131" s="11"/>
      <c r="G2131" s="57"/>
      <c r="H2131" s="56"/>
      <c r="I2131" s="56"/>
      <c r="J2131" s="56"/>
      <c r="K2131" s="56"/>
      <c r="L2131" s="56"/>
      <c r="M2131" s="56"/>
      <c r="N2131" s="56"/>
      <c r="O2131" s="56"/>
      <c r="P2131" s="56"/>
      <c r="Q2131" s="51"/>
    </row>
    <row r="2132" spans="1:17" ht="12.75" customHeight="1">
      <c r="A2132" s="56"/>
      <c r="B2132" s="56"/>
      <c r="C2132" s="56"/>
      <c r="D2132" s="56"/>
      <c r="E2132" s="56"/>
      <c r="F2132" s="11"/>
      <c r="G2132" s="57"/>
      <c r="H2132" s="56"/>
      <c r="I2132" s="56"/>
      <c r="J2132" s="56"/>
      <c r="K2132" s="56"/>
      <c r="L2132" s="56"/>
      <c r="M2132" s="56"/>
      <c r="N2132" s="56"/>
      <c r="O2132" s="56"/>
      <c r="P2132" s="56"/>
      <c r="Q2132" s="51"/>
    </row>
    <row r="2133" spans="1:17" ht="12.75" customHeight="1">
      <c r="A2133" s="56"/>
      <c r="B2133" s="56"/>
      <c r="C2133" s="56"/>
      <c r="D2133" s="56"/>
      <c r="E2133" s="56"/>
      <c r="F2133" s="11"/>
      <c r="G2133" s="57"/>
      <c r="H2133" s="56"/>
      <c r="I2133" s="56"/>
      <c r="J2133" s="56"/>
      <c r="K2133" s="56"/>
      <c r="L2133" s="56"/>
      <c r="M2133" s="56"/>
      <c r="N2133" s="56"/>
      <c r="O2133" s="56"/>
      <c r="P2133" s="56"/>
      <c r="Q2133" s="51"/>
    </row>
    <row r="2134" spans="1:17" ht="12.75" customHeight="1">
      <c r="A2134" s="56"/>
      <c r="B2134" s="56"/>
      <c r="C2134" s="56"/>
      <c r="D2134" s="56"/>
      <c r="E2134" s="56"/>
      <c r="F2134" s="11"/>
      <c r="G2134" s="57"/>
      <c r="H2134" s="56"/>
      <c r="I2134" s="56"/>
      <c r="J2134" s="56"/>
      <c r="K2134" s="56"/>
      <c r="L2134" s="56"/>
      <c r="M2134" s="56"/>
      <c r="N2134" s="56"/>
      <c r="O2134" s="56"/>
      <c r="P2134" s="56"/>
      <c r="Q2134" s="51"/>
    </row>
    <row r="2135" spans="1:17" ht="12.75" customHeight="1">
      <c r="A2135" s="56"/>
      <c r="B2135" s="56"/>
      <c r="C2135" s="56"/>
      <c r="D2135" s="56"/>
      <c r="E2135" s="56"/>
      <c r="F2135" s="11"/>
      <c r="G2135" s="57"/>
      <c r="H2135" s="56"/>
      <c r="I2135" s="56"/>
      <c r="J2135" s="56"/>
      <c r="K2135" s="56"/>
      <c r="L2135" s="56"/>
      <c r="M2135" s="56"/>
      <c r="N2135" s="56"/>
      <c r="O2135" s="56"/>
      <c r="P2135" s="56"/>
      <c r="Q2135" s="51"/>
    </row>
    <row r="2136" spans="1:17" ht="12.75" customHeight="1">
      <c r="A2136" s="56"/>
      <c r="B2136" s="56"/>
      <c r="C2136" s="56"/>
      <c r="D2136" s="56"/>
      <c r="E2136" s="56"/>
      <c r="F2136" s="11"/>
      <c r="G2136" s="57"/>
      <c r="H2136" s="56"/>
      <c r="I2136" s="56"/>
      <c r="J2136" s="56"/>
      <c r="K2136" s="56"/>
      <c r="L2136" s="56"/>
      <c r="M2136" s="56"/>
      <c r="N2136" s="56"/>
      <c r="O2136" s="56"/>
      <c r="P2136" s="56"/>
      <c r="Q2136" s="51"/>
    </row>
    <row r="2137" spans="1:17" ht="12.75" customHeight="1">
      <c r="A2137" s="56"/>
      <c r="B2137" s="56"/>
      <c r="C2137" s="56"/>
      <c r="D2137" s="56"/>
      <c r="E2137" s="56"/>
      <c r="F2137" s="11"/>
      <c r="G2137" s="57"/>
      <c r="H2137" s="56"/>
      <c r="I2137" s="56"/>
      <c r="J2137" s="56"/>
      <c r="K2137" s="56"/>
      <c r="L2137" s="56"/>
      <c r="M2137" s="56"/>
      <c r="N2137" s="56"/>
      <c r="O2137" s="56"/>
      <c r="P2137" s="56"/>
      <c r="Q2137" s="51"/>
    </row>
    <row r="2138" spans="1:17" ht="12.75" customHeight="1">
      <c r="A2138" s="56"/>
      <c r="B2138" s="56"/>
      <c r="C2138" s="56"/>
      <c r="D2138" s="56"/>
      <c r="E2138" s="56"/>
      <c r="F2138" s="11"/>
      <c r="G2138" s="57"/>
      <c r="H2138" s="56"/>
      <c r="I2138" s="56"/>
      <c r="J2138" s="56"/>
      <c r="K2138" s="56"/>
      <c r="L2138" s="56"/>
      <c r="M2138" s="56"/>
      <c r="N2138" s="56"/>
      <c r="O2138" s="56"/>
      <c r="P2138" s="56"/>
      <c r="Q2138" s="51"/>
    </row>
    <row r="2139" spans="1:17" ht="12.75" customHeight="1">
      <c r="A2139" s="56"/>
      <c r="B2139" s="56"/>
      <c r="C2139" s="56"/>
      <c r="D2139" s="56"/>
      <c r="E2139" s="56"/>
      <c r="F2139" s="11"/>
      <c r="G2139" s="57"/>
      <c r="H2139" s="56"/>
      <c r="I2139" s="56"/>
      <c r="J2139" s="56"/>
      <c r="K2139" s="56"/>
      <c r="L2139" s="56"/>
      <c r="M2139" s="56"/>
      <c r="N2139" s="56"/>
      <c r="O2139" s="56"/>
      <c r="P2139" s="56"/>
      <c r="Q2139" s="51"/>
    </row>
    <row r="2140" spans="1:17" ht="12.75" customHeight="1">
      <c r="A2140" s="56"/>
      <c r="B2140" s="56"/>
      <c r="C2140" s="56"/>
      <c r="D2140" s="56"/>
      <c r="E2140" s="56"/>
      <c r="F2140" s="11"/>
      <c r="G2140" s="57"/>
      <c r="H2140" s="56"/>
      <c r="I2140" s="56"/>
      <c r="J2140" s="56"/>
      <c r="K2140" s="56"/>
      <c r="L2140" s="56"/>
      <c r="M2140" s="56"/>
      <c r="N2140" s="56"/>
      <c r="O2140" s="56"/>
      <c r="P2140" s="56"/>
      <c r="Q2140" s="51"/>
    </row>
    <row r="2141" spans="1:17" ht="12.75" customHeight="1">
      <c r="A2141" s="56"/>
      <c r="B2141" s="56"/>
      <c r="C2141" s="56"/>
      <c r="D2141" s="56"/>
      <c r="E2141" s="56"/>
      <c r="F2141" s="11"/>
      <c r="G2141" s="57"/>
      <c r="H2141" s="56"/>
      <c r="I2141" s="56"/>
      <c r="J2141" s="56"/>
      <c r="K2141" s="56"/>
      <c r="L2141" s="56"/>
      <c r="M2141" s="56"/>
      <c r="N2141" s="56"/>
      <c r="O2141" s="56"/>
      <c r="P2141" s="56"/>
      <c r="Q2141" s="51"/>
    </row>
    <row r="2142" spans="1:17" ht="12.75" customHeight="1">
      <c r="A2142" s="56"/>
      <c r="B2142" s="56"/>
      <c r="C2142" s="56"/>
      <c r="D2142" s="56"/>
      <c r="E2142" s="56"/>
      <c r="F2142" s="11"/>
      <c r="G2142" s="57"/>
      <c r="H2142" s="56"/>
      <c r="I2142" s="56"/>
      <c r="J2142" s="56"/>
      <c r="K2142" s="56"/>
      <c r="L2142" s="56"/>
      <c r="M2142" s="56"/>
      <c r="N2142" s="56"/>
      <c r="O2142" s="56"/>
      <c r="P2142" s="56"/>
      <c r="Q2142" s="51"/>
    </row>
    <row r="2143" spans="1:17" ht="12.75" customHeight="1">
      <c r="A2143" s="56"/>
      <c r="B2143" s="56"/>
      <c r="C2143" s="56"/>
      <c r="D2143" s="56"/>
      <c r="E2143" s="56"/>
      <c r="F2143" s="11"/>
      <c r="G2143" s="57"/>
      <c r="H2143" s="56"/>
      <c r="I2143" s="56"/>
      <c r="J2143" s="56"/>
      <c r="K2143" s="56"/>
      <c r="L2143" s="56"/>
      <c r="M2143" s="56"/>
      <c r="N2143" s="56"/>
      <c r="O2143" s="56"/>
      <c r="P2143" s="56"/>
      <c r="Q2143" s="51"/>
    </row>
    <row r="2144" spans="1:17" ht="12.75" customHeight="1">
      <c r="A2144" s="56"/>
      <c r="B2144" s="56"/>
      <c r="C2144" s="56"/>
      <c r="D2144" s="56"/>
      <c r="E2144" s="56"/>
      <c r="F2144" s="11"/>
      <c r="G2144" s="57"/>
      <c r="H2144" s="56"/>
      <c r="I2144" s="56"/>
      <c r="J2144" s="56"/>
      <c r="K2144" s="56"/>
      <c r="L2144" s="56"/>
      <c r="M2144" s="56"/>
      <c r="N2144" s="56"/>
      <c r="O2144" s="56"/>
      <c r="P2144" s="56"/>
      <c r="Q2144" s="51"/>
    </row>
    <row r="2145" spans="1:17" ht="12.75" customHeight="1">
      <c r="A2145" s="56"/>
      <c r="B2145" s="56"/>
      <c r="C2145" s="56"/>
      <c r="D2145" s="56"/>
      <c r="E2145" s="56"/>
      <c r="F2145" s="11"/>
      <c r="G2145" s="57"/>
      <c r="H2145" s="56"/>
      <c r="I2145" s="56"/>
      <c r="J2145" s="56"/>
      <c r="K2145" s="56"/>
      <c r="L2145" s="56"/>
      <c r="M2145" s="56"/>
      <c r="N2145" s="56"/>
      <c r="O2145" s="56"/>
      <c r="P2145" s="56"/>
      <c r="Q2145" s="51"/>
    </row>
    <row r="2146" spans="1:17" ht="12.75" customHeight="1">
      <c r="A2146" s="56"/>
      <c r="B2146" s="56"/>
      <c r="C2146" s="56"/>
      <c r="D2146" s="56"/>
      <c r="E2146" s="56"/>
      <c r="F2146" s="11"/>
      <c r="G2146" s="57"/>
      <c r="H2146" s="56"/>
      <c r="I2146" s="56"/>
      <c r="J2146" s="56"/>
      <c r="K2146" s="56"/>
      <c r="L2146" s="56"/>
      <c r="M2146" s="56"/>
      <c r="N2146" s="56"/>
      <c r="O2146" s="56"/>
      <c r="P2146" s="56"/>
      <c r="Q2146" s="51"/>
    </row>
    <row r="2147" spans="1:17" ht="12.75" customHeight="1">
      <c r="A2147" s="56"/>
      <c r="B2147" s="56"/>
      <c r="C2147" s="56"/>
      <c r="D2147" s="56"/>
      <c r="E2147" s="56"/>
      <c r="F2147" s="11"/>
      <c r="G2147" s="57"/>
      <c r="H2147" s="56"/>
      <c r="I2147" s="56"/>
      <c r="J2147" s="56"/>
      <c r="K2147" s="56"/>
      <c r="L2147" s="56"/>
      <c r="M2147" s="56"/>
      <c r="N2147" s="56"/>
      <c r="O2147" s="56"/>
      <c r="P2147" s="56"/>
      <c r="Q2147" s="51"/>
    </row>
    <row r="2148" spans="1:17" ht="12.75" customHeight="1">
      <c r="A2148" s="56"/>
      <c r="B2148" s="56"/>
      <c r="C2148" s="56"/>
      <c r="D2148" s="56"/>
      <c r="E2148" s="56"/>
      <c r="F2148" s="11"/>
      <c r="G2148" s="57"/>
      <c r="H2148" s="56"/>
      <c r="I2148" s="56"/>
      <c r="J2148" s="56"/>
      <c r="K2148" s="56"/>
      <c r="L2148" s="56"/>
      <c r="M2148" s="56"/>
      <c r="N2148" s="56"/>
      <c r="O2148" s="56"/>
      <c r="P2148" s="56"/>
      <c r="Q2148" s="51"/>
    </row>
    <row r="2149" spans="1:17" ht="12.75" customHeight="1">
      <c r="A2149" s="56"/>
      <c r="B2149" s="56"/>
      <c r="C2149" s="56"/>
      <c r="D2149" s="56"/>
      <c r="E2149" s="56"/>
      <c r="F2149" s="11"/>
      <c r="G2149" s="57"/>
      <c r="H2149" s="56"/>
      <c r="I2149" s="56"/>
      <c r="J2149" s="56"/>
      <c r="K2149" s="56"/>
      <c r="L2149" s="56"/>
      <c r="M2149" s="56"/>
      <c r="N2149" s="56"/>
      <c r="O2149" s="56"/>
      <c r="P2149" s="56"/>
      <c r="Q2149" s="51"/>
    </row>
    <row r="2150" spans="1:17" ht="12.75" customHeight="1">
      <c r="A2150" s="56"/>
      <c r="B2150" s="56"/>
      <c r="C2150" s="56"/>
      <c r="D2150" s="56"/>
      <c r="E2150" s="56"/>
      <c r="F2150" s="11"/>
      <c r="G2150" s="57"/>
      <c r="H2150" s="56"/>
      <c r="I2150" s="56"/>
      <c r="J2150" s="56"/>
      <c r="K2150" s="56"/>
      <c r="L2150" s="56"/>
      <c r="M2150" s="56"/>
      <c r="N2150" s="56"/>
      <c r="O2150" s="56"/>
      <c r="P2150" s="56"/>
      <c r="Q2150" s="51"/>
    </row>
    <row r="2151" spans="1:17" ht="12.75" customHeight="1">
      <c r="A2151" s="56"/>
      <c r="B2151" s="56"/>
      <c r="C2151" s="56"/>
      <c r="D2151" s="56"/>
      <c r="E2151" s="56"/>
      <c r="F2151" s="11"/>
      <c r="G2151" s="57"/>
      <c r="H2151" s="56"/>
      <c r="I2151" s="56"/>
      <c r="J2151" s="56"/>
      <c r="K2151" s="56"/>
      <c r="L2151" s="56"/>
      <c r="M2151" s="56"/>
      <c r="N2151" s="56"/>
      <c r="O2151" s="56"/>
      <c r="P2151" s="56"/>
      <c r="Q2151" s="51"/>
    </row>
    <row r="2152" spans="1:17" ht="12.75" customHeight="1">
      <c r="A2152" s="56"/>
      <c r="B2152" s="56"/>
      <c r="C2152" s="56"/>
      <c r="D2152" s="56"/>
      <c r="E2152" s="56"/>
      <c r="F2152" s="11"/>
      <c r="G2152" s="57"/>
      <c r="H2152" s="56"/>
      <c r="I2152" s="56"/>
      <c r="J2152" s="56"/>
      <c r="K2152" s="56"/>
      <c r="L2152" s="56"/>
      <c r="M2152" s="56"/>
      <c r="N2152" s="56"/>
      <c r="O2152" s="56"/>
      <c r="P2152" s="56"/>
      <c r="Q2152" s="51"/>
    </row>
    <row r="2153" spans="1:17" ht="12.75" customHeight="1">
      <c r="A2153" s="56"/>
      <c r="B2153" s="56"/>
      <c r="C2153" s="56"/>
      <c r="D2153" s="56"/>
      <c r="E2153" s="56"/>
      <c r="F2153" s="11"/>
      <c r="G2153" s="57"/>
      <c r="H2153" s="56"/>
      <c r="I2153" s="56"/>
      <c r="J2153" s="56"/>
      <c r="K2153" s="56"/>
      <c r="L2153" s="56"/>
      <c r="M2153" s="56"/>
      <c r="N2153" s="56"/>
      <c r="O2153" s="56"/>
      <c r="P2153" s="56"/>
      <c r="Q2153" s="51"/>
    </row>
    <row r="2154" spans="1:17" ht="12.75" customHeight="1">
      <c r="A2154" s="56"/>
      <c r="B2154" s="56"/>
      <c r="C2154" s="56"/>
      <c r="D2154" s="56"/>
      <c r="E2154" s="56"/>
      <c r="F2154" s="11"/>
      <c r="G2154" s="57"/>
      <c r="H2154" s="56"/>
      <c r="I2154" s="56"/>
      <c r="J2154" s="56"/>
      <c r="K2154" s="56"/>
      <c r="L2154" s="56"/>
      <c r="M2154" s="56"/>
      <c r="N2154" s="56"/>
      <c r="O2154" s="56"/>
      <c r="P2154" s="56"/>
      <c r="Q2154" s="51"/>
    </row>
    <row r="2155" spans="1:17" ht="12.75" customHeight="1">
      <c r="A2155" s="56"/>
      <c r="B2155" s="56"/>
      <c r="C2155" s="56"/>
      <c r="D2155" s="56"/>
      <c r="E2155" s="56"/>
      <c r="F2155" s="11"/>
      <c r="G2155" s="57"/>
      <c r="H2155" s="56"/>
      <c r="I2155" s="56"/>
      <c r="J2155" s="56"/>
      <c r="K2155" s="56"/>
      <c r="L2155" s="56"/>
      <c r="M2155" s="56"/>
      <c r="N2155" s="56"/>
      <c r="O2155" s="56"/>
      <c r="P2155" s="56"/>
      <c r="Q2155" s="51"/>
    </row>
    <row r="2156" spans="1:17" ht="12.75" customHeight="1">
      <c r="A2156" s="56"/>
      <c r="B2156" s="56"/>
      <c r="C2156" s="56"/>
      <c r="D2156" s="56"/>
      <c r="E2156" s="56"/>
      <c r="F2156" s="11"/>
      <c r="G2156" s="57"/>
      <c r="H2156" s="56"/>
      <c r="I2156" s="56"/>
      <c r="J2156" s="56"/>
      <c r="K2156" s="56"/>
      <c r="L2156" s="56"/>
      <c r="M2156" s="56"/>
      <c r="N2156" s="56"/>
      <c r="O2156" s="56"/>
      <c r="P2156" s="56"/>
      <c r="Q2156" s="51"/>
    </row>
    <row r="2157" spans="1:17" ht="12.75" customHeight="1">
      <c r="A2157" s="56"/>
      <c r="B2157" s="56"/>
      <c r="C2157" s="56"/>
      <c r="D2157" s="56"/>
      <c r="E2157" s="56"/>
      <c r="F2157" s="11"/>
      <c r="G2157" s="57"/>
      <c r="H2157" s="56"/>
      <c r="I2157" s="56"/>
      <c r="J2157" s="56"/>
      <c r="K2157" s="56"/>
      <c r="L2157" s="56"/>
      <c r="M2157" s="56"/>
      <c r="N2157" s="56"/>
      <c r="O2157" s="56"/>
      <c r="P2157" s="56"/>
      <c r="Q2157" s="51"/>
    </row>
    <row r="2158" spans="1:17" ht="12.75" customHeight="1">
      <c r="A2158" s="56"/>
      <c r="B2158" s="56"/>
      <c r="C2158" s="56"/>
      <c r="D2158" s="56"/>
      <c r="E2158" s="56"/>
      <c r="F2158" s="11"/>
      <c r="G2158" s="57"/>
      <c r="H2158" s="56"/>
      <c r="I2158" s="56"/>
      <c r="J2158" s="56"/>
      <c r="K2158" s="56"/>
      <c r="L2158" s="56"/>
      <c r="M2158" s="56"/>
      <c r="N2158" s="56"/>
      <c r="O2158" s="56"/>
      <c r="P2158" s="56"/>
      <c r="Q2158" s="51"/>
    </row>
    <row r="2159" spans="1:17" ht="12.75" customHeight="1">
      <c r="A2159" s="56"/>
      <c r="B2159" s="56"/>
      <c r="C2159" s="56"/>
      <c r="D2159" s="56"/>
      <c r="E2159" s="56"/>
      <c r="F2159" s="11"/>
      <c r="G2159" s="57"/>
      <c r="H2159" s="56"/>
      <c r="I2159" s="56"/>
      <c r="J2159" s="56"/>
      <c r="K2159" s="56"/>
      <c r="L2159" s="56"/>
      <c r="M2159" s="56"/>
      <c r="N2159" s="56"/>
      <c r="O2159" s="56"/>
      <c r="P2159" s="56"/>
      <c r="Q2159" s="51"/>
    </row>
    <row r="2160" spans="1:17" ht="12.75" customHeight="1">
      <c r="A2160" s="56"/>
      <c r="B2160" s="56"/>
      <c r="C2160" s="56"/>
      <c r="D2160" s="56"/>
      <c r="E2160" s="56"/>
      <c r="F2160" s="11"/>
      <c r="G2160" s="57"/>
      <c r="H2160" s="56"/>
      <c r="I2160" s="56"/>
      <c r="J2160" s="56"/>
      <c r="K2160" s="56"/>
      <c r="L2160" s="56"/>
      <c r="M2160" s="56"/>
      <c r="N2160" s="56"/>
      <c r="O2160" s="56"/>
      <c r="P2160" s="56"/>
      <c r="Q2160" s="51"/>
    </row>
    <row r="2161" spans="1:17" ht="12.75" customHeight="1">
      <c r="A2161" s="56"/>
      <c r="B2161" s="56"/>
      <c r="C2161" s="56"/>
      <c r="D2161" s="56"/>
      <c r="E2161" s="56"/>
      <c r="F2161" s="11"/>
      <c r="G2161" s="57"/>
      <c r="H2161" s="56"/>
      <c r="I2161" s="56"/>
      <c r="J2161" s="56"/>
      <c r="K2161" s="56"/>
      <c r="L2161" s="56"/>
      <c r="M2161" s="56"/>
      <c r="N2161" s="56"/>
      <c r="O2161" s="56"/>
      <c r="P2161" s="56"/>
      <c r="Q2161" s="51"/>
    </row>
    <row r="2162" spans="1:17" ht="12.75" customHeight="1">
      <c r="A2162" s="56"/>
      <c r="B2162" s="56"/>
      <c r="C2162" s="56"/>
      <c r="D2162" s="56"/>
      <c r="E2162" s="56"/>
      <c r="F2162" s="11"/>
      <c r="G2162" s="57"/>
      <c r="H2162" s="56"/>
      <c r="I2162" s="56"/>
      <c r="J2162" s="56"/>
      <c r="K2162" s="56"/>
      <c r="L2162" s="56"/>
      <c r="M2162" s="56"/>
      <c r="N2162" s="56"/>
      <c r="O2162" s="56"/>
      <c r="P2162" s="56"/>
      <c r="Q2162" s="51"/>
    </row>
    <row r="2163" spans="1:17" ht="12.75" customHeight="1">
      <c r="A2163" s="56"/>
      <c r="B2163" s="56"/>
      <c r="C2163" s="56"/>
      <c r="D2163" s="56"/>
      <c r="E2163" s="56"/>
      <c r="F2163" s="11"/>
      <c r="G2163" s="57"/>
      <c r="H2163" s="56"/>
      <c r="I2163" s="56"/>
      <c r="J2163" s="56"/>
      <c r="K2163" s="56"/>
      <c r="L2163" s="56"/>
      <c r="M2163" s="56"/>
      <c r="N2163" s="56"/>
      <c r="O2163" s="56"/>
      <c r="P2163" s="56"/>
      <c r="Q2163" s="51"/>
    </row>
    <row r="2164" spans="1:17" ht="12.75" customHeight="1">
      <c r="A2164" s="56"/>
      <c r="B2164" s="56"/>
      <c r="C2164" s="56"/>
      <c r="D2164" s="56"/>
      <c r="E2164" s="56"/>
      <c r="F2164" s="11"/>
      <c r="G2164" s="57"/>
      <c r="H2164" s="56"/>
      <c r="I2164" s="56"/>
      <c r="J2164" s="56"/>
      <c r="K2164" s="56"/>
      <c r="L2164" s="56"/>
      <c r="M2164" s="56"/>
      <c r="N2164" s="56"/>
      <c r="O2164" s="56"/>
      <c r="P2164" s="56"/>
      <c r="Q2164" s="51"/>
    </row>
    <row r="2165" spans="1:17" ht="12.75" customHeight="1">
      <c r="A2165" s="56"/>
      <c r="B2165" s="56"/>
      <c r="C2165" s="56"/>
      <c r="D2165" s="56"/>
      <c r="E2165" s="56"/>
      <c r="F2165" s="11"/>
      <c r="G2165" s="57"/>
      <c r="H2165" s="56"/>
      <c r="I2165" s="56"/>
      <c r="J2165" s="56"/>
      <c r="K2165" s="56"/>
      <c r="L2165" s="56"/>
      <c r="M2165" s="56"/>
      <c r="N2165" s="56"/>
      <c r="O2165" s="56"/>
      <c r="P2165" s="56"/>
      <c r="Q2165" s="51"/>
    </row>
    <row r="2166" spans="1:17" ht="12.75" customHeight="1">
      <c r="A2166" s="56"/>
      <c r="B2166" s="56"/>
      <c r="C2166" s="56"/>
      <c r="D2166" s="56"/>
      <c r="E2166" s="56"/>
      <c r="F2166" s="11"/>
      <c r="G2166" s="57"/>
      <c r="H2166" s="56"/>
      <c r="I2166" s="56"/>
      <c r="J2166" s="56"/>
      <c r="K2166" s="56"/>
      <c r="L2166" s="56"/>
      <c r="M2166" s="56"/>
      <c r="N2166" s="56"/>
      <c r="O2166" s="56"/>
      <c r="P2166" s="56"/>
      <c r="Q2166" s="51"/>
    </row>
    <row r="2167" spans="1:17" ht="12.75" customHeight="1">
      <c r="A2167" s="56"/>
      <c r="B2167" s="56"/>
      <c r="C2167" s="56"/>
      <c r="D2167" s="56"/>
      <c r="E2167" s="56"/>
      <c r="F2167" s="11"/>
      <c r="G2167" s="57"/>
      <c r="H2167" s="56"/>
      <c r="I2167" s="56"/>
      <c r="J2167" s="56"/>
      <c r="K2167" s="56"/>
      <c r="L2167" s="56"/>
      <c r="M2167" s="56"/>
      <c r="N2167" s="56"/>
      <c r="O2167" s="56"/>
      <c r="P2167" s="56"/>
      <c r="Q2167" s="51"/>
    </row>
    <row r="2168" spans="1:17" ht="12.75" customHeight="1">
      <c r="A2168" s="56"/>
      <c r="B2168" s="56"/>
      <c r="C2168" s="56"/>
      <c r="D2168" s="56"/>
      <c r="E2168" s="56"/>
      <c r="F2168" s="11"/>
      <c r="G2168" s="57"/>
      <c r="H2168" s="56"/>
      <c r="I2168" s="56"/>
      <c r="J2168" s="56"/>
      <c r="K2168" s="56"/>
      <c r="L2168" s="56"/>
      <c r="M2168" s="56"/>
      <c r="N2168" s="56"/>
      <c r="O2168" s="56"/>
      <c r="P2168" s="56"/>
      <c r="Q2168" s="51"/>
    </row>
    <row r="2169" spans="1:17" ht="12.75" customHeight="1">
      <c r="A2169" s="56"/>
      <c r="B2169" s="56"/>
      <c r="C2169" s="56"/>
      <c r="D2169" s="56"/>
      <c r="E2169" s="56"/>
      <c r="F2169" s="11"/>
      <c r="G2169" s="57"/>
      <c r="H2169" s="56"/>
      <c r="I2169" s="56"/>
      <c r="J2169" s="56"/>
      <c r="K2169" s="56"/>
      <c r="L2169" s="56"/>
      <c r="M2169" s="56"/>
      <c r="N2169" s="56"/>
      <c r="O2169" s="56"/>
      <c r="P2169" s="56"/>
      <c r="Q2169" s="51"/>
    </row>
    <row r="2170" spans="1:17" ht="12.75" customHeight="1">
      <c r="A2170" s="56"/>
      <c r="B2170" s="56"/>
      <c r="C2170" s="56"/>
      <c r="D2170" s="56"/>
      <c r="E2170" s="56"/>
      <c r="F2170" s="11"/>
      <c r="G2170" s="57"/>
      <c r="H2170" s="56"/>
      <c r="I2170" s="56"/>
      <c r="J2170" s="56"/>
      <c r="K2170" s="56"/>
      <c r="L2170" s="56"/>
      <c r="M2170" s="56"/>
      <c r="N2170" s="56"/>
      <c r="O2170" s="56"/>
      <c r="P2170" s="56"/>
      <c r="Q2170" s="51"/>
    </row>
    <row r="2171" spans="1:17" ht="12.75" customHeight="1">
      <c r="A2171" s="56"/>
      <c r="B2171" s="56"/>
      <c r="C2171" s="56"/>
      <c r="D2171" s="56"/>
      <c r="E2171" s="56"/>
      <c r="F2171" s="11"/>
      <c r="G2171" s="57"/>
      <c r="H2171" s="56"/>
      <c r="I2171" s="56"/>
      <c r="J2171" s="56"/>
      <c r="K2171" s="56"/>
      <c r="L2171" s="56"/>
      <c r="M2171" s="56"/>
      <c r="N2171" s="56"/>
      <c r="O2171" s="56"/>
      <c r="P2171" s="56"/>
      <c r="Q2171" s="51"/>
    </row>
    <row r="2172" spans="1:17" ht="12.75" customHeight="1">
      <c r="A2172" s="56"/>
      <c r="B2172" s="56"/>
      <c r="C2172" s="56"/>
      <c r="D2172" s="56"/>
      <c r="E2172" s="56"/>
      <c r="F2172" s="11"/>
      <c r="G2172" s="57"/>
      <c r="H2172" s="56"/>
      <c r="I2172" s="56"/>
      <c r="J2172" s="56"/>
      <c r="K2172" s="56"/>
      <c r="L2172" s="56"/>
      <c r="M2172" s="56"/>
      <c r="N2172" s="56"/>
      <c r="O2172" s="56"/>
      <c r="P2172" s="56"/>
      <c r="Q2172" s="51"/>
    </row>
    <row r="2173" spans="1:17" ht="12.75" customHeight="1">
      <c r="A2173" s="56"/>
      <c r="B2173" s="56"/>
      <c r="C2173" s="56"/>
      <c r="D2173" s="56"/>
      <c r="E2173" s="56"/>
      <c r="F2173" s="11"/>
      <c r="G2173" s="57"/>
      <c r="H2173" s="56"/>
      <c r="I2173" s="56"/>
      <c r="J2173" s="56"/>
      <c r="K2173" s="56"/>
      <c r="L2173" s="56"/>
      <c r="M2173" s="56"/>
      <c r="N2173" s="56"/>
      <c r="O2173" s="56"/>
      <c r="P2173" s="56"/>
      <c r="Q2173" s="51"/>
    </row>
    <row r="2174" spans="1:17" ht="12.75" customHeight="1">
      <c r="A2174" s="56"/>
      <c r="B2174" s="56"/>
      <c r="C2174" s="56"/>
      <c r="D2174" s="56"/>
      <c r="E2174" s="56"/>
      <c r="F2174" s="11"/>
      <c r="G2174" s="57"/>
      <c r="H2174" s="56"/>
      <c r="I2174" s="56"/>
      <c r="J2174" s="56"/>
      <c r="K2174" s="56"/>
      <c r="L2174" s="56"/>
      <c r="M2174" s="56"/>
      <c r="N2174" s="56"/>
      <c r="O2174" s="56"/>
      <c r="P2174" s="56"/>
      <c r="Q2174" s="51"/>
    </row>
    <row r="2175" spans="1:17" ht="12.75" customHeight="1">
      <c r="A2175" s="56"/>
      <c r="B2175" s="56"/>
      <c r="C2175" s="56"/>
      <c r="D2175" s="56"/>
      <c r="E2175" s="56"/>
      <c r="F2175" s="11"/>
      <c r="G2175" s="57"/>
      <c r="H2175" s="56"/>
      <c r="I2175" s="56"/>
      <c r="J2175" s="56"/>
      <c r="K2175" s="56"/>
      <c r="L2175" s="56"/>
      <c r="M2175" s="56"/>
      <c r="N2175" s="56"/>
      <c r="O2175" s="56"/>
      <c r="P2175" s="56"/>
      <c r="Q2175" s="51"/>
    </row>
    <row r="2176" spans="1:17" ht="12.75" customHeight="1">
      <c r="A2176" s="56"/>
      <c r="B2176" s="56"/>
      <c r="C2176" s="56"/>
      <c r="D2176" s="56"/>
      <c r="E2176" s="56"/>
      <c r="F2176" s="11"/>
      <c r="G2176" s="57"/>
      <c r="H2176" s="56"/>
      <c r="I2176" s="56"/>
      <c r="J2176" s="56"/>
      <c r="K2176" s="56"/>
      <c r="L2176" s="56"/>
      <c r="M2176" s="56"/>
      <c r="N2176" s="56"/>
      <c r="O2176" s="56"/>
      <c r="P2176" s="56"/>
      <c r="Q2176" s="51"/>
    </row>
    <row r="2177" spans="1:17" ht="12.75" customHeight="1">
      <c r="A2177" s="56"/>
      <c r="B2177" s="56"/>
      <c r="C2177" s="56"/>
      <c r="D2177" s="56"/>
      <c r="E2177" s="56"/>
      <c r="F2177" s="11"/>
      <c r="G2177" s="57"/>
      <c r="H2177" s="56"/>
      <c r="I2177" s="56"/>
      <c r="J2177" s="56"/>
      <c r="K2177" s="56"/>
      <c r="L2177" s="56"/>
      <c r="M2177" s="56"/>
      <c r="N2177" s="56"/>
      <c r="O2177" s="56"/>
      <c r="P2177" s="56"/>
      <c r="Q2177" s="51"/>
    </row>
    <row r="2178" spans="1:17" ht="12.75" customHeight="1">
      <c r="A2178" s="56"/>
      <c r="B2178" s="56"/>
      <c r="C2178" s="56"/>
      <c r="D2178" s="56"/>
      <c r="E2178" s="56"/>
      <c r="F2178" s="11"/>
      <c r="G2178" s="57"/>
      <c r="H2178" s="56"/>
      <c r="I2178" s="56"/>
      <c r="J2178" s="56"/>
      <c r="K2178" s="56"/>
      <c r="L2178" s="56"/>
      <c r="M2178" s="56"/>
      <c r="N2178" s="56"/>
      <c r="O2178" s="56"/>
      <c r="P2178" s="56"/>
      <c r="Q2178" s="51"/>
    </row>
    <row r="2179" spans="1:17" ht="12.75" customHeight="1">
      <c r="A2179" s="56"/>
      <c r="B2179" s="56"/>
      <c r="C2179" s="56"/>
      <c r="D2179" s="56"/>
      <c r="E2179" s="56"/>
      <c r="F2179" s="11"/>
      <c r="G2179" s="57"/>
      <c r="H2179" s="56"/>
      <c r="I2179" s="56"/>
      <c r="J2179" s="56"/>
      <c r="K2179" s="56"/>
      <c r="L2179" s="56"/>
      <c r="M2179" s="56"/>
      <c r="N2179" s="56"/>
      <c r="O2179" s="56"/>
      <c r="P2179" s="56"/>
      <c r="Q2179" s="51"/>
    </row>
    <row r="2180" spans="1:17" ht="12.75" customHeight="1">
      <c r="A2180" s="56"/>
      <c r="B2180" s="56"/>
      <c r="C2180" s="56"/>
      <c r="D2180" s="56"/>
      <c r="E2180" s="56"/>
      <c r="F2180" s="11"/>
      <c r="G2180" s="57"/>
      <c r="H2180" s="56"/>
      <c r="I2180" s="56"/>
      <c r="J2180" s="56"/>
      <c r="K2180" s="56"/>
      <c r="L2180" s="56"/>
      <c r="M2180" s="56"/>
      <c r="N2180" s="56"/>
      <c r="O2180" s="56"/>
      <c r="P2180" s="56"/>
      <c r="Q2180" s="51"/>
    </row>
    <row r="2181" spans="1:17" ht="12.75" customHeight="1">
      <c r="A2181" s="56"/>
      <c r="B2181" s="56"/>
      <c r="C2181" s="56"/>
      <c r="D2181" s="56"/>
      <c r="E2181" s="56"/>
      <c r="F2181" s="11"/>
      <c r="G2181" s="57"/>
      <c r="H2181" s="56"/>
      <c r="I2181" s="56"/>
      <c r="J2181" s="56"/>
      <c r="K2181" s="56"/>
      <c r="L2181" s="56"/>
      <c r="M2181" s="56"/>
      <c r="N2181" s="56"/>
      <c r="O2181" s="56"/>
      <c r="P2181" s="56"/>
      <c r="Q2181" s="51"/>
    </row>
    <row r="2182" spans="1:17" ht="12.75" customHeight="1">
      <c r="A2182" s="56"/>
      <c r="B2182" s="56"/>
      <c r="C2182" s="56"/>
      <c r="D2182" s="56"/>
      <c r="E2182" s="56"/>
      <c r="F2182" s="11"/>
      <c r="G2182" s="57"/>
      <c r="H2182" s="56"/>
      <c r="I2182" s="56"/>
      <c r="J2182" s="56"/>
      <c r="K2182" s="56"/>
      <c r="L2182" s="56"/>
      <c r="M2182" s="56"/>
      <c r="N2182" s="56"/>
      <c r="O2182" s="56"/>
      <c r="P2182" s="56"/>
      <c r="Q2182" s="51"/>
    </row>
    <row r="2183" spans="1:17" ht="12.75" customHeight="1">
      <c r="A2183" s="56"/>
      <c r="B2183" s="56"/>
      <c r="C2183" s="56"/>
      <c r="D2183" s="56"/>
      <c r="E2183" s="56"/>
      <c r="F2183" s="11"/>
      <c r="G2183" s="57"/>
      <c r="H2183" s="56"/>
      <c r="I2183" s="56"/>
      <c r="J2183" s="56"/>
      <c r="K2183" s="56"/>
      <c r="L2183" s="56"/>
      <c r="M2183" s="56"/>
      <c r="N2183" s="56"/>
      <c r="O2183" s="56"/>
      <c r="P2183" s="56"/>
      <c r="Q2183" s="51"/>
    </row>
    <row r="2184" spans="1:17" ht="12.75" customHeight="1">
      <c r="A2184" s="56"/>
      <c r="B2184" s="56"/>
      <c r="C2184" s="56"/>
      <c r="D2184" s="56"/>
      <c r="E2184" s="56"/>
      <c r="F2184" s="11"/>
      <c r="G2184" s="57"/>
      <c r="H2184" s="56"/>
      <c r="I2184" s="56"/>
      <c r="J2184" s="56"/>
      <c r="K2184" s="56"/>
      <c r="L2184" s="56"/>
      <c r="M2184" s="56"/>
      <c r="N2184" s="56"/>
      <c r="O2184" s="56"/>
      <c r="P2184" s="56"/>
      <c r="Q2184" s="51"/>
    </row>
    <row r="2185" spans="1:17" ht="12.75" customHeight="1">
      <c r="A2185" s="56"/>
      <c r="B2185" s="56"/>
      <c r="C2185" s="56"/>
      <c r="D2185" s="56"/>
      <c r="E2185" s="56"/>
      <c r="F2185" s="11"/>
      <c r="G2185" s="57"/>
      <c r="H2185" s="56"/>
      <c r="I2185" s="56"/>
      <c r="J2185" s="56"/>
      <c r="K2185" s="56"/>
      <c r="L2185" s="56"/>
      <c r="M2185" s="56"/>
      <c r="N2185" s="56"/>
      <c r="O2185" s="56"/>
      <c r="P2185" s="56"/>
      <c r="Q2185" s="51"/>
    </row>
    <row r="2186" spans="1:17" ht="12.75" customHeight="1">
      <c r="A2186" s="56"/>
      <c r="B2186" s="56"/>
      <c r="C2186" s="56"/>
      <c r="D2186" s="56"/>
      <c r="E2186" s="56"/>
      <c r="F2186" s="11"/>
      <c r="G2186" s="57"/>
      <c r="H2186" s="56"/>
      <c r="I2186" s="56"/>
      <c r="J2186" s="56"/>
      <c r="K2186" s="56"/>
      <c r="L2186" s="56"/>
      <c r="M2186" s="56"/>
      <c r="N2186" s="56"/>
      <c r="O2186" s="56"/>
      <c r="P2186" s="56"/>
      <c r="Q2186" s="51"/>
    </row>
    <row r="2187" spans="1:17" ht="12.75" customHeight="1">
      <c r="A2187" s="56"/>
      <c r="B2187" s="56"/>
      <c r="C2187" s="56"/>
      <c r="D2187" s="56"/>
      <c r="E2187" s="56"/>
      <c r="F2187" s="11"/>
      <c r="G2187" s="57"/>
      <c r="H2187" s="56"/>
      <c r="I2187" s="56"/>
      <c r="J2187" s="56"/>
      <c r="K2187" s="56"/>
      <c r="L2187" s="56"/>
      <c r="M2187" s="56"/>
      <c r="N2187" s="56"/>
      <c r="O2187" s="56"/>
      <c r="P2187" s="56"/>
      <c r="Q2187" s="51"/>
    </row>
    <row r="2188" spans="1:17" ht="12.75" customHeight="1">
      <c r="A2188" s="56"/>
      <c r="B2188" s="56"/>
      <c r="C2188" s="56"/>
      <c r="D2188" s="56"/>
      <c r="E2188" s="56"/>
      <c r="F2188" s="11"/>
      <c r="G2188" s="57"/>
      <c r="H2188" s="56"/>
      <c r="I2188" s="56"/>
      <c r="J2188" s="56"/>
      <c r="K2188" s="56"/>
      <c r="L2188" s="56"/>
      <c r="M2188" s="56"/>
      <c r="N2188" s="56"/>
      <c r="O2188" s="56"/>
      <c r="P2188" s="56"/>
      <c r="Q2188" s="51"/>
    </row>
    <row r="2189" spans="1:17" ht="12.75" customHeight="1">
      <c r="A2189" s="56"/>
      <c r="B2189" s="56"/>
      <c r="C2189" s="56"/>
      <c r="D2189" s="56"/>
      <c r="E2189" s="56"/>
      <c r="F2189" s="11"/>
      <c r="G2189" s="57"/>
      <c r="H2189" s="56"/>
      <c r="I2189" s="56"/>
      <c r="J2189" s="56"/>
      <c r="K2189" s="56"/>
      <c r="L2189" s="56"/>
      <c r="M2189" s="56"/>
      <c r="N2189" s="56"/>
      <c r="O2189" s="56"/>
      <c r="P2189" s="56"/>
      <c r="Q2189" s="51"/>
    </row>
    <row r="2190" spans="1:17" ht="12.75" customHeight="1">
      <c r="A2190" s="56"/>
      <c r="B2190" s="56"/>
      <c r="C2190" s="56"/>
      <c r="D2190" s="56"/>
      <c r="E2190" s="56"/>
      <c r="F2190" s="11"/>
      <c r="G2190" s="57"/>
      <c r="H2190" s="56"/>
      <c r="I2190" s="56"/>
      <c r="J2190" s="56"/>
      <c r="K2190" s="56"/>
      <c r="L2190" s="56"/>
      <c r="M2190" s="56"/>
      <c r="N2190" s="56"/>
      <c r="O2190" s="56"/>
      <c r="P2190" s="56"/>
      <c r="Q2190" s="51"/>
    </row>
    <row r="2191" spans="1:17" ht="12.75" customHeight="1">
      <c r="A2191" s="56"/>
      <c r="B2191" s="56"/>
      <c r="C2191" s="56"/>
      <c r="D2191" s="56"/>
      <c r="E2191" s="56"/>
      <c r="F2191" s="11"/>
      <c r="G2191" s="57"/>
      <c r="H2191" s="56"/>
      <c r="I2191" s="56"/>
      <c r="J2191" s="56"/>
      <c r="K2191" s="56"/>
      <c r="L2191" s="56"/>
      <c r="M2191" s="56"/>
      <c r="N2191" s="56"/>
      <c r="O2191" s="56"/>
      <c r="P2191" s="56"/>
      <c r="Q2191" s="51"/>
    </row>
    <row r="2192" spans="1:17" ht="12.75" customHeight="1">
      <c r="A2192" s="56"/>
      <c r="B2192" s="56"/>
      <c r="C2192" s="56"/>
      <c r="D2192" s="56"/>
      <c r="E2192" s="56"/>
      <c r="F2192" s="11"/>
      <c r="G2192" s="57"/>
      <c r="H2192" s="56"/>
      <c r="I2192" s="56"/>
      <c r="J2192" s="56"/>
      <c r="K2192" s="56"/>
      <c r="L2192" s="56"/>
      <c r="M2192" s="56"/>
      <c r="N2192" s="56"/>
      <c r="O2192" s="56"/>
      <c r="P2192" s="56"/>
      <c r="Q2192" s="51"/>
    </row>
    <row r="2193" spans="1:17" ht="12.75" customHeight="1">
      <c r="A2193" s="56"/>
      <c r="B2193" s="56"/>
      <c r="C2193" s="56"/>
      <c r="D2193" s="56"/>
      <c r="E2193" s="56"/>
      <c r="F2193" s="11"/>
      <c r="G2193" s="57"/>
      <c r="H2193" s="56"/>
      <c r="I2193" s="56"/>
      <c r="J2193" s="56"/>
      <c r="K2193" s="56"/>
      <c r="L2193" s="56"/>
      <c r="M2193" s="56"/>
      <c r="N2193" s="56"/>
      <c r="O2193" s="56"/>
      <c r="P2193" s="56"/>
      <c r="Q2193" s="51"/>
    </row>
    <row r="2194" spans="1:17" ht="12.75" customHeight="1">
      <c r="A2194" s="56"/>
      <c r="B2194" s="56"/>
      <c r="C2194" s="56"/>
      <c r="D2194" s="56"/>
      <c r="E2194" s="56"/>
      <c r="F2194" s="11"/>
      <c r="G2194" s="57"/>
      <c r="H2194" s="56"/>
      <c r="I2194" s="56"/>
      <c r="J2194" s="56"/>
      <c r="K2194" s="56"/>
      <c r="L2194" s="56"/>
      <c r="M2194" s="56"/>
      <c r="N2194" s="56"/>
      <c r="O2194" s="56"/>
      <c r="P2194" s="56"/>
      <c r="Q2194" s="51"/>
    </row>
    <row r="2195" spans="1:17" ht="12.75" customHeight="1">
      <c r="A2195" s="56"/>
      <c r="B2195" s="56"/>
      <c r="C2195" s="56"/>
      <c r="D2195" s="56"/>
      <c r="E2195" s="56"/>
      <c r="F2195" s="11"/>
      <c r="G2195" s="57"/>
      <c r="H2195" s="56"/>
      <c r="I2195" s="56"/>
      <c r="J2195" s="56"/>
      <c r="K2195" s="56"/>
      <c r="L2195" s="56"/>
      <c r="M2195" s="56"/>
      <c r="N2195" s="56"/>
      <c r="O2195" s="56"/>
      <c r="P2195" s="56"/>
      <c r="Q2195" s="51"/>
    </row>
    <row r="2196" spans="1:17" ht="12.75" customHeight="1">
      <c r="A2196" s="56"/>
      <c r="B2196" s="56"/>
      <c r="C2196" s="56"/>
      <c r="D2196" s="56"/>
      <c r="E2196" s="56"/>
      <c r="F2196" s="11"/>
      <c r="G2196" s="57"/>
      <c r="H2196" s="56"/>
      <c r="I2196" s="56"/>
      <c r="J2196" s="56"/>
      <c r="K2196" s="56"/>
      <c r="L2196" s="56"/>
      <c r="M2196" s="56"/>
      <c r="N2196" s="56"/>
      <c r="O2196" s="56"/>
      <c r="P2196" s="56"/>
      <c r="Q2196" s="51"/>
    </row>
    <row r="2197" spans="1:17" ht="12.75" customHeight="1">
      <c r="A2197" s="56"/>
      <c r="B2197" s="56"/>
      <c r="C2197" s="56"/>
      <c r="D2197" s="56"/>
      <c r="E2197" s="56"/>
      <c r="F2197" s="11"/>
      <c r="G2197" s="57"/>
      <c r="H2197" s="56"/>
      <c r="I2197" s="56"/>
      <c r="J2197" s="56"/>
      <c r="K2197" s="56"/>
      <c r="L2197" s="56"/>
      <c r="M2197" s="56"/>
      <c r="N2197" s="56"/>
      <c r="O2197" s="56"/>
      <c r="P2197" s="56"/>
      <c r="Q2197" s="51"/>
    </row>
    <row r="2198" spans="1:17" ht="12.75" customHeight="1">
      <c r="A2198" s="56"/>
      <c r="B2198" s="56"/>
      <c r="C2198" s="56"/>
      <c r="D2198" s="56"/>
      <c r="E2198" s="56"/>
      <c r="F2198" s="11"/>
      <c r="G2198" s="57"/>
      <c r="H2198" s="56"/>
      <c r="I2198" s="56"/>
      <c r="J2198" s="56"/>
      <c r="K2198" s="56"/>
      <c r="L2198" s="56"/>
      <c r="M2198" s="56"/>
      <c r="N2198" s="56"/>
      <c r="O2198" s="56"/>
      <c r="P2198" s="56"/>
      <c r="Q2198" s="51"/>
    </row>
    <row r="2199" spans="1:17" ht="12.75" customHeight="1">
      <c r="A2199" s="56"/>
      <c r="B2199" s="56"/>
      <c r="C2199" s="56"/>
      <c r="D2199" s="56"/>
      <c r="E2199" s="56"/>
      <c r="F2199" s="11"/>
      <c r="G2199" s="57"/>
      <c r="H2199" s="56"/>
      <c r="I2199" s="56"/>
      <c r="J2199" s="56"/>
      <c r="K2199" s="56"/>
      <c r="L2199" s="56"/>
      <c r="M2199" s="56"/>
      <c r="N2199" s="56"/>
      <c r="O2199" s="56"/>
      <c r="P2199" s="56"/>
      <c r="Q2199" s="51"/>
    </row>
    <row r="2200" spans="1:17" ht="12.75" customHeight="1">
      <c r="A2200" s="56"/>
      <c r="B2200" s="56"/>
      <c r="C2200" s="56"/>
      <c r="D2200" s="56"/>
      <c r="E2200" s="56"/>
      <c r="F2200" s="11"/>
      <c r="G2200" s="57"/>
      <c r="H2200" s="56"/>
      <c r="I2200" s="56"/>
      <c r="J2200" s="56"/>
      <c r="K2200" s="56"/>
      <c r="L2200" s="56"/>
      <c r="M2200" s="56"/>
      <c r="N2200" s="56"/>
      <c r="O2200" s="56"/>
      <c r="P2200" s="56"/>
      <c r="Q2200" s="51"/>
    </row>
    <row r="2201" spans="1:17" ht="12.75" customHeight="1">
      <c r="A2201" s="56"/>
      <c r="B2201" s="56"/>
      <c r="C2201" s="56"/>
      <c r="D2201" s="56"/>
      <c r="E2201" s="56"/>
      <c r="F2201" s="11"/>
      <c r="G2201" s="57"/>
      <c r="H2201" s="56"/>
      <c r="I2201" s="56"/>
      <c r="J2201" s="56"/>
      <c r="K2201" s="56"/>
      <c r="L2201" s="56"/>
      <c r="M2201" s="56"/>
      <c r="N2201" s="56"/>
      <c r="O2201" s="56"/>
      <c r="P2201" s="56"/>
      <c r="Q2201" s="51"/>
    </row>
    <row r="2202" spans="1:17" ht="12.75" customHeight="1">
      <c r="A2202" s="56"/>
      <c r="B2202" s="56"/>
      <c r="C2202" s="56"/>
      <c r="D2202" s="56"/>
      <c r="E2202" s="56"/>
      <c r="F2202" s="11"/>
      <c r="G2202" s="57"/>
      <c r="H2202" s="56"/>
      <c r="I2202" s="56"/>
      <c r="J2202" s="56"/>
      <c r="K2202" s="56"/>
      <c r="L2202" s="56"/>
      <c r="M2202" s="56"/>
      <c r="N2202" s="56"/>
      <c r="O2202" s="56"/>
      <c r="P2202" s="56"/>
      <c r="Q2202" s="51"/>
    </row>
    <row r="2203" spans="1:17" ht="12.75" customHeight="1">
      <c r="A2203" s="56"/>
      <c r="B2203" s="56"/>
      <c r="C2203" s="56"/>
      <c r="D2203" s="56"/>
      <c r="E2203" s="56"/>
      <c r="F2203" s="11"/>
      <c r="G2203" s="57"/>
      <c r="H2203" s="56"/>
      <c r="I2203" s="56"/>
      <c r="J2203" s="56"/>
      <c r="K2203" s="56"/>
      <c r="L2203" s="56"/>
      <c r="M2203" s="56"/>
      <c r="N2203" s="56"/>
      <c r="O2203" s="56"/>
      <c r="P2203" s="56"/>
      <c r="Q2203" s="51"/>
    </row>
    <row r="2204" spans="1:17" ht="12.75" customHeight="1">
      <c r="A2204" s="56"/>
      <c r="B2204" s="56"/>
      <c r="C2204" s="56"/>
      <c r="D2204" s="56"/>
      <c r="E2204" s="56"/>
      <c r="F2204" s="11"/>
      <c r="G2204" s="57"/>
      <c r="H2204" s="56"/>
      <c r="I2204" s="56"/>
      <c r="J2204" s="56"/>
      <c r="K2204" s="56"/>
      <c r="L2204" s="56"/>
      <c r="M2204" s="56"/>
      <c r="N2204" s="56"/>
      <c r="O2204" s="56"/>
      <c r="P2204" s="56"/>
      <c r="Q2204" s="51"/>
    </row>
    <row r="2205" spans="1:17" ht="12.75" customHeight="1">
      <c r="A2205" s="56"/>
      <c r="B2205" s="56"/>
      <c r="C2205" s="56"/>
      <c r="D2205" s="56"/>
      <c r="E2205" s="56"/>
      <c r="F2205" s="11"/>
      <c r="G2205" s="57"/>
      <c r="H2205" s="56"/>
      <c r="I2205" s="56"/>
      <c r="J2205" s="56"/>
      <c r="K2205" s="56"/>
      <c r="L2205" s="56"/>
      <c r="M2205" s="56"/>
      <c r="N2205" s="56"/>
      <c r="O2205" s="56"/>
      <c r="P2205" s="56"/>
      <c r="Q2205" s="51"/>
    </row>
    <row r="2206" spans="1:17" ht="12.75" customHeight="1">
      <c r="A2206" s="56"/>
      <c r="B2206" s="56"/>
      <c r="C2206" s="56"/>
      <c r="D2206" s="56"/>
      <c r="E2206" s="56"/>
      <c r="F2206" s="11"/>
      <c r="G2206" s="57"/>
      <c r="H2206" s="56"/>
      <c r="I2206" s="56"/>
      <c r="J2206" s="56"/>
      <c r="K2206" s="56"/>
      <c r="L2206" s="56"/>
      <c r="M2206" s="56"/>
      <c r="N2206" s="56"/>
      <c r="O2206" s="56"/>
      <c r="P2206" s="56"/>
      <c r="Q2206" s="51"/>
    </row>
    <row r="2207" spans="1:17" ht="12.75" customHeight="1">
      <c r="A2207" s="56"/>
      <c r="B2207" s="56"/>
      <c r="C2207" s="56"/>
      <c r="D2207" s="56"/>
      <c r="E2207" s="56"/>
      <c r="F2207" s="11"/>
      <c r="G2207" s="57"/>
      <c r="H2207" s="56"/>
      <c r="I2207" s="56"/>
      <c r="J2207" s="56"/>
      <c r="K2207" s="56"/>
      <c r="L2207" s="56"/>
      <c r="M2207" s="56"/>
      <c r="N2207" s="56"/>
      <c r="O2207" s="56"/>
      <c r="P2207" s="56"/>
      <c r="Q2207" s="51"/>
    </row>
    <row r="2208" spans="1:17" ht="12.75" customHeight="1">
      <c r="A2208" s="56"/>
      <c r="B2208" s="56"/>
      <c r="C2208" s="56"/>
      <c r="D2208" s="56"/>
      <c r="E2208" s="56"/>
      <c r="F2208" s="11"/>
      <c r="G2208" s="57"/>
      <c r="H2208" s="56"/>
      <c r="I2208" s="56"/>
      <c r="J2208" s="56"/>
      <c r="K2208" s="56"/>
      <c r="L2208" s="56"/>
      <c r="M2208" s="56"/>
      <c r="N2208" s="56"/>
      <c r="O2208" s="56"/>
      <c r="P2208" s="56"/>
      <c r="Q2208" s="51"/>
    </row>
    <row r="2209" spans="1:17" ht="12.75" customHeight="1">
      <c r="A2209" s="56"/>
      <c r="B2209" s="56"/>
      <c r="C2209" s="56"/>
      <c r="D2209" s="56"/>
      <c r="E2209" s="56"/>
      <c r="F2209" s="11"/>
      <c r="G2209" s="57"/>
      <c r="H2209" s="56"/>
      <c r="I2209" s="56"/>
      <c r="J2209" s="56"/>
      <c r="K2209" s="56"/>
      <c r="L2209" s="56"/>
      <c r="M2209" s="56"/>
      <c r="N2209" s="56"/>
      <c r="O2209" s="56"/>
      <c r="P2209" s="56"/>
      <c r="Q2209" s="51"/>
    </row>
    <row r="2210" spans="1:17" ht="12.75" customHeight="1">
      <c r="A2210" s="56"/>
      <c r="B2210" s="56"/>
      <c r="C2210" s="56"/>
      <c r="D2210" s="56"/>
      <c r="E2210" s="56"/>
      <c r="F2210" s="11"/>
      <c r="G2210" s="57"/>
      <c r="H2210" s="56"/>
      <c r="I2210" s="56"/>
      <c r="J2210" s="56"/>
      <c r="K2210" s="56"/>
      <c r="L2210" s="56"/>
      <c r="M2210" s="56"/>
      <c r="N2210" s="56"/>
      <c r="O2210" s="56"/>
      <c r="P2210" s="56"/>
      <c r="Q2210" s="51"/>
    </row>
    <row r="2211" spans="1:17" ht="12.75" customHeight="1">
      <c r="A2211" s="56"/>
      <c r="B2211" s="56"/>
      <c r="C2211" s="56"/>
      <c r="D2211" s="56"/>
      <c r="E2211" s="56"/>
      <c r="F2211" s="11"/>
      <c r="G2211" s="57"/>
      <c r="H2211" s="56"/>
      <c r="I2211" s="56"/>
      <c r="J2211" s="56"/>
      <c r="K2211" s="56"/>
      <c r="L2211" s="56"/>
      <c r="M2211" s="56"/>
      <c r="N2211" s="56"/>
      <c r="O2211" s="56"/>
      <c r="P2211" s="56"/>
      <c r="Q2211" s="51"/>
    </row>
    <row r="2212" spans="1:17" ht="12.75" customHeight="1">
      <c r="A2212" s="56"/>
      <c r="B2212" s="56"/>
      <c r="C2212" s="56"/>
      <c r="D2212" s="56"/>
      <c r="E2212" s="56"/>
      <c r="F2212" s="11"/>
      <c r="G2212" s="57"/>
      <c r="H2212" s="56"/>
      <c r="I2212" s="56"/>
      <c r="J2212" s="56"/>
      <c r="K2212" s="56"/>
      <c r="L2212" s="56"/>
      <c r="M2212" s="56"/>
      <c r="N2212" s="56"/>
      <c r="O2212" s="56"/>
      <c r="P2212" s="56"/>
      <c r="Q2212" s="51"/>
    </row>
    <row r="2213" spans="1:17" ht="12.75" customHeight="1">
      <c r="A2213" s="56"/>
      <c r="B2213" s="56"/>
      <c r="C2213" s="56"/>
      <c r="D2213" s="56"/>
      <c r="E2213" s="56"/>
      <c r="F2213" s="11"/>
      <c r="G2213" s="57"/>
      <c r="H2213" s="56"/>
      <c r="I2213" s="56"/>
      <c r="J2213" s="56"/>
      <c r="K2213" s="56"/>
      <c r="L2213" s="56"/>
      <c r="M2213" s="56"/>
      <c r="N2213" s="56"/>
      <c r="O2213" s="56"/>
      <c r="P2213" s="56"/>
      <c r="Q2213" s="51"/>
    </row>
    <row r="2214" spans="1:17" ht="12.75" customHeight="1">
      <c r="A2214" s="56"/>
      <c r="B2214" s="56"/>
      <c r="C2214" s="56"/>
      <c r="D2214" s="56"/>
      <c r="E2214" s="56"/>
      <c r="F2214" s="11"/>
      <c r="G2214" s="57"/>
      <c r="H2214" s="56"/>
      <c r="I2214" s="56"/>
      <c r="J2214" s="56"/>
      <c r="K2214" s="56"/>
      <c r="L2214" s="56"/>
      <c r="M2214" s="56"/>
      <c r="N2214" s="56"/>
      <c r="O2214" s="56"/>
      <c r="P2214" s="56"/>
      <c r="Q2214" s="51"/>
    </row>
    <row r="2215" spans="1:17" ht="12.75" customHeight="1">
      <c r="A2215" s="56"/>
      <c r="B2215" s="56"/>
      <c r="C2215" s="56"/>
      <c r="D2215" s="56"/>
      <c r="E2215" s="56"/>
      <c r="F2215" s="11"/>
      <c r="G2215" s="57"/>
      <c r="H2215" s="56"/>
      <c r="I2215" s="56"/>
      <c r="J2215" s="56"/>
      <c r="K2215" s="56"/>
      <c r="L2215" s="56"/>
      <c r="M2215" s="56"/>
      <c r="N2215" s="56"/>
      <c r="O2215" s="56"/>
      <c r="P2215" s="56"/>
      <c r="Q2215" s="51"/>
    </row>
    <row r="2216" spans="1:17" ht="12.75" customHeight="1">
      <c r="A2216" s="56"/>
      <c r="B2216" s="56"/>
      <c r="C2216" s="56"/>
      <c r="D2216" s="56"/>
      <c r="E2216" s="56"/>
      <c r="F2216" s="11"/>
      <c r="G2216" s="57"/>
      <c r="H2216" s="56"/>
      <c r="I2216" s="56"/>
      <c r="J2216" s="56"/>
      <c r="K2216" s="56"/>
      <c r="L2216" s="56"/>
      <c r="M2216" s="56"/>
      <c r="N2216" s="56"/>
      <c r="O2216" s="56"/>
      <c r="P2216" s="56"/>
      <c r="Q2216" s="51"/>
    </row>
    <row r="2217" spans="1:17" ht="12.75" customHeight="1">
      <c r="A2217" s="56"/>
      <c r="B2217" s="56"/>
      <c r="C2217" s="56"/>
      <c r="D2217" s="56"/>
      <c r="E2217" s="56"/>
      <c r="F2217" s="11"/>
      <c r="G2217" s="57"/>
      <c r="H2217" s="56"/>
      <c r="I2217" s="56"/>
      <c r="J2217" s="56"/>
      <c r="K2217" s="56"/>
      <c r="L2217" s="56"/>
      <c r="M2217" s="56"/>
      <c r="N2217" s="56"/>
      <c r="O2217" s="56"/>
      <c r="P2217" s="56"/>
      <c r="Q2217" s="51"/>
    </row>
    <row r="2218" spans="1:17" ht="12.75" customHeight="1">
      <c r="A2218" s="56"/>
      <c r="B2218" s="56"/>
      <c r="C2218" s="56"/>
      <c r="D2218" s="56"/>
      <c r="E2218" s="56"/>
      <c r="F2218" s="11"/>
      <c r="G2218" s="57"/>
      <c r="H2218" s="56"/>
      <c r="I2218" s="56"/>
      <c r="J2218" s="56"/>
      <c r="K2218" s="56"/>
      <c r="L2218" s="56"/>
      <c r="M2218" s="56"/>
      <c r="N2218" s="56"/>
      <c r="O2218" s="56"/>
      <c r="P2218" s="56"/>
      <c r="Q2218" s="51"/>
    </row>
    <row r="2219" spans="1:17" ht="12.75" customHeight="1">
      <c r="A2219" s="56"/>
      <c r="B2219" s="56"/>
      <c r="C2219" s="56"/>
      <c r="D2219" s="56"/>
      <c r="E2219" s="56"/>
      <c r="F2219" s="11"/>
      <c r="G2219" s="57"/>
      <c r="H2219" s="56"/>
      <c r="I2219" s="56"/>
      <c r="J2219" s="56"/>
      <c r="K2219" s="56"/>
      <c r="L2219" s="56"/>
      <c r="M2219" s="56"/>
      <c r="N2219" s="56"/>
      <c r="O2219" s="56"/>
      <c r="P2219" s="56"/>
      <c r="Q2219" s="51"/>
    </row>
    <row r="2220" spans="1:17" ht="12.75" customHeight="1">
      <c r="A2220" s="56"/>
      <c r="B2220" s="56"/>
      <c r="C2220" s="56"/>
      <c r="D2220" s="56"/>
      <c r="E2220" s="56"/>
      <c r="F2220" s="11"/>
      <c r="G2220" s="57"/>
      <c r="H2220" s="56"/>
      <c r="I2220" s="56"/>
      <c r="J2220" s="56"/>
      <c r="K2220" s="56"/>
      <c r="L2220" s="56"/>
      <c r="M2220" s="56"/>
      <c r="N2220" s="56"/>
      <c r="O2220" s="56"/>
      <c r="P2220" s="56"/>
      <c r="Q2220" s="51"/>
    </row>
    <row r="2221" spans="1:17" ht="12.75" customHeight="1">
      <c r="A2221" s="56"/>
      <c r="B2221" s="56"/>
      <c r="C2221" s="56"/>
      <c r="D2221" s="56"/>
      <c r="E2221" s="56"/>
      <c r="F2221" s="11"/>
      <c r="G2221" s="57"/>
      <c r="H2221" s="56"/>
      <c r="I2221" s="56"/>
      <c r="J2221" s="56"/>
      <c r="K2221" s="56"/>
      <c r="L2221" s="56"/>
      <c r="M2221" s="56"/>
      <c r="N2221" s="56"/>
      <c r="O2221" s="56"/>
      <c r="P2221" s="56"/>
      <c r="Q2221" s="51"/>
    </row>
    <row r="2222" spans="1:17" ht="12.75" customHeight="1">
      <c r="A2222" s="56"/>
      <c r="B2222" s="56"/>
      <c r="C2222" s="56"/>
      <c r="D2222" s="56"/>
      <c r="E2222" s="56"/>
      <c r="F2222" s="11"/>
      <c r="G2222" s="57"/>
      <c r="H2222" s="56"/>
      <c r="I2222" s="56"/>
      <c r="J2222" s="56"/>
      <c r="K2222" s="56"/>
      <c r="L2222" s="56"/>
      <c r="M2222" s="56"/>
      <c r="N2222" s="56"/>
      <c r="O2222" s="56"/>
      <c r="P2222" s="56"/>
      <c r="Q2222" s="51"/>
    </row>
    <row r="2223" spans="1:17" ht="12.75" customHeight="1">
      <c r="A2223" s="56"/>
      <c r="B2223" s="56"/>
      <c r="C2223" s="56"/>
      <c r="D2223" s="56"/>
      <c r="E2223" s="56"/>
      <c r="F2223" s="11"/>
      <c r="G2223" s="57"/>
      <c r="H2223" s="56"/>
      <c r="I2223" s="56"/>
      <c r="J2223" s="56"/>
      <c r="K2223" s="56"/>
      <c r="L2223" s="56"/>
      <c r="M2223" s="56"/>
      <c r="N2223" s="56"/>
      <c r="O2223" s="56"/>
      <c r="P2223" s="56"/>
      <c r="Q2223" s="51"/>
    </row>
    <row r="2224" spans="1:17" ht="12.75" customHeight="1">
      <c r="A2224" s="56"/>
      <c r="B2224" s="56"/>
      <c r="C2224" s="56"/>
      <c r="D2224" s="56"/>
      <c r="E2224" s="56"/>
      <c r="F2224" s="11"/>
      <c r="G2224" s="57"/>
      <c r="H2224" s="56"/>
      <c r="I2224" s="56"/>
      <c r="J2224" s="56"/>
      <c r="K2224" s="56"/>
      <c r="L2224" s="56"/>
      <c r="M2224" s="56"/>
      <c r="N2224" s="56"/>
      <c r="O2224" s="56"/>
      <c r="P2224" s="56"/>
      <c r="Q2224" s="51"/>
    </row>
    <row r="2225" spans="1:17" ht="12.75" customHeight="1">
      <c r="A2225" s="56"/>
      <c r="B2225" s="56"/>
      <c r="C2225" s="56"/>
      <c r="D2225" s="56"/>
      <c r="E2225" s="56"/>
      <c r="F2225" s="11"/>
      <c r="G2225" s="57"/>
      <c r="H2225" s="56"/>
      <c r="I2225" s="56"/>
      <c r="J2225" s="56"/>
      <c r="K2225" s="56"/>
      <c r="L2225" s="56"/>
      <c r="M2225" s="56"/>
      <c r="N2225" s="56"/>
      <c r="O2225" s="56"/>
      <c r="P2225" s="56"/>
      <c r="Q2225" s="51"/>
    </row>
    <row r="2226" spans="1:17" ht="12.75" customHeight="1">
      <c r="A2226" s="56"/>
      <c r="B2226" s="56"/>
      <c r="C2226" s="56"/>
      <c r="D2226" s="56"/>
      <c r="E2226" s="56"/>
      <c r="F2226" s="11"/>
      <c r="G2226" s="57"/>
      <c r="H2226" s="56"/>
      <c r="I2226" s="56"/>
      <c r="J2226" s="56"/>
      <c r="K2226" s="56"/>
      <c r="L2226" s="56"/>
      <c r="M2226" s="56"/>
      <c r="N2226" s="56"/>
      <c r="O2226" s="56"/>
      <c r="P2226" s="56"/>
      <c r="Q2226" s="51"/>
    </row>
    <row r="2227" spans="1:17" ht="12.75" customHeight="1">
      <c r="A2227" s="56"/>
      <c r="B2227" s="56"/>
      <c r="C2227" s="56"/>
      <c r="D2227" s="56"/>
      <c r="E2227" s="56"/>
      <c r="F2227" s="11"/>
      <c r="G2227" s="57"/>
      <c r="H2227" s="56"/>
      <c r="I2227" s="56"/>
      <c r="J2227" s="56"/>
      <c r="K2227" s="56"/>
      <c r="L2227" s="56"/>
      <c r="M2227" s="56"/>
      <c r="N2227" s="56"/>
      <c r="O2227" s="56"/>
      <c r="P2227" s="56"/>
      <c r="Q2227" s="51"/>
    </row>
    <row r="2228" spans="1:17" ht="12.75" customHeight="1">
      <c r="A2228" s="56"/>
      <c r="B2228" s="56"/>
      <c r="C2228" s="56"/>
      <c r="D2228" s="56"/>
      <c r="E2228" s="56"/>
      <c r="F2228" s="11"/>
      <c r="G2228" s="57"/>
      <c r="H2228" s="56"/>
      <c r="I2228" s="56"/>
      <c r="J2228" s="56"/>
      <c r="K2228" s="56"/>
      <c r="L2228" s="56"/>
      <c r="M2228" s="56"/>
      <c r="N2228" s="56"/>
      <c r="O2228" s="56"/>
      <c r="P2228" s="56"/>
      <c r="Q2228" s="51"/>
    </row>
    <row r="2229" spans="1:17" ht="12.75" customHeight="1">
      <c r="A2229" s="56"/>
      <c r="B2229" s="56"/>
      <c r="C2229" s="56"/>
      <c r="D2229" s="56"/>
      <c r="E2229" s="56"/>
      <c r="F2229" s="11"/>
      <c r="G2229" s="57"/>
      <c r="H2229" s="56"/>
      <c r="I2229" s="56"/>
      <c r="J2229" s="56"/>
      <c r="K2229" s="56"/>
      <c r="L2229" s="56"/>
      <c r="M2229" s="56"/>
      <c r="N2229" s="56"/>
      <c r="O2229" s="56"/>
      <c r="P2229" s="56"/>
      <c r="Q2229" s="51"/>
    </row>
    <row r="2230" spans="1:17" ht="12.75" customHeight="1">
      <c r="A2230" s="56"/>
      <c r="B2230" s="56"/>
      <c r="C2230" s="56"/>
      <c r="D2230" s="56"/>
      <c r="E2230" s="56"/>
      <c r="F2230" s="11"/>
      <c r="G2230" s="57"/>
      <c r="H2230" s="56"/>
      <c r="I2230" s="56"/>
      <c r="J2230" s="56"/>
      <c r="K2230" s="56"/>
      <c r="L2230" s="56"/>
      <c r="M2230" s="56"/>
      <c r="N2230" s="56"/>
      <c r="O2230" s="56"/>
      <c r="P2230" s="56"/>
      <c r="Q2230" s="51"/>
    </row>
    <row r="2231" spans="1:17" ht="12.75" customHeight="1">
      <c r="A2231" s="56"/>
      <c r="B2231" s="56"/>
      <c r="C2231" s="56"/>
      <c r="D2231" s="56"/>
      <c r="E2231" s="56"/>
      <c r="F2231" s="11"/>
      <c r="G2231" s="57"/>
      <c r="H2231" s="56"/>
      <c r="I2231" s="56"/>
      <c r="J2231" s="56"/>
      <c r="K2231" s="56"/>
      <c r="L2231" s="56"/>
      <c r="M2231" s="56"/>
      <c r="N2231" s="56"/>
      <c r="O2231" s="56"/>
      <c r="P2231" s="56"/>
      <c r="Q2231" s="51"/>
    </row>
    <row r="2232" spans="1:17" ht="12.75" customHeight="1">
      <c r="A2232" s="56"/>
      <c r="B2232" s="56"/>
      <c r="C2232" s="56"/>
      <c r="D2232" s="56"/>
      <c r="E2232" s="56"/>
      <c r="F2232" s="11"/>
      <c r="G2232" s="57"/>
      <c r="H2232" s="56"/>
      <c r="I2232" s="56"/>
      <c r="J2232" s="56"/>
      <c r="K2232" s="56"/>
      <c r="L2232" s="56"/>
      <c r="M2232" s="56"/>
      <c r="N2232" s="56"/>
      <c r="O2232" s="56"/>
      <c r="P2232" s="56"/>
      <c r="Q2232" s="51"/>
    </row>
    <row r="2233" spans="1:17" ht="12.75" customHeight="1">
      <c r="A2233" s="56"/>
      <c r="B2233" s="56"/>
      <c r="C2233" s="56"/>
      <c r="D2233" s="56"/>
      <c r="E2233" s="56"/>
      <c r="F2233" s="11"/>
      <c r="G2233" s="57"/>
      <c r="H2233" s="56"/>
      <c r="I2233" s="56"/>
      <c r="J2233" s="56"/>
      <c r="K2233" s="56"/>
      <c r="L2233" s="56"/>
      <c r="M2233" s="56"/>
      <c r="N2233" s="56"/>
      <c r="O2233" s="56"/>
      <c r="P2233" s="56"/>
      <c r="Q2233" s="51"/>
    </row>
    <row r="2234" spans="1:17" ht="12.75" customHeight="1">
      <c r="A2234" s="56"/>
      <c r="B2234" s="56"/>
      <c r="C2234" s="56"/>
      <c r="D2234" s="56"/>
      <c r="E2234" s="56"/>
      <c r="F2234" s="11"/>
      <c r="G2234" s="57"/>
      <c r="H2234" s="56"/>
      <c r="I2234" s="56"/>
      <c r="J2234" s="56"/>
      <c r="K2234" s="56"/>
      <c r="L2234" s="56"/>
      <c r="M2234" s="56"/>
      <c r="N2234" s="56"/>
      <c r="O2234" s="56"/>
      <c r="P2234" s="56"/>
      <c r="Q2234" s="51"/>
    </row>
    <row r="2235" spans="1:17" ht="12.75" customHeight="1">
      <c r="A2235" s="56"/>
      <c r="B2235" s="56"/>
      <c r="C2235" s="56"/>
      <c r="D2235" s="56"/>
      <c r="E2235" s="56"/>
      <c r="F2235" s="11"/>
      <c r="G2235" s="57"/>
      <c r="H2235" s="56"/>
      <c r="I2235" s="56"/>
      <c r="J2235" s="56"/>
      <c r="K2235" s="56"/>
      <c r="L2235" s="56"/>
      <c r="M2235" s="56"/>
      <c r="N2235" s="56"/>
      <c r="O2235" s="56"/>
      <c r="P2235" s="56"/>
      <c r="Q2235" s="51"/>
    </row>
    <row r="2236" spans="1:17" ht="12.75" customHeight="1">
      <c r="A2236" s="56"/>
      <c r="B2236" s="56"/>
      <c r="C2236" s="56"/>
      <c r="D2236" s="56"/>
      <c r="E2236" s="56"/>
      <c r="F2236" s="11"/>
      <c r="G2236" s="57"/>
      <c r="H2236" s="56"/>
      <c r="I2236" s="56"/>
      <c r="J2236" s="56"/>
      <c r="K2236" s="56"/>
      <c r="L2236" s="56"/>
      <c r="M2236" s="56"/>
      <c r="N2236" s="56"/>
      <c r="O2236" s="56"/>
      <c r="P2236" s="56"/>
      <c r="Q2236" s="51"/>
    </row>
    <row r="2237" spans="1:17" ht="12.75" customHeight="1">
      <c r="A2237" s="56"/>
      <c r="B2237" s="56"/>
      <c r="C2237" s="56"/>
      <c r="D2237" s="56"/>
      <c r="E2237" s="56"/>
      <c r="F2237" s="11"/>
      <c r="G2237" s="57"/>
      <c r="H2237" s="56"/>
      <c r="I2237" s="56"/>
      <c r="J2237" s="56"/>
      <c r="K2237" s="56"/>
      <c r="L2237" s="56"/>
      <c r="M2237" s="56"/>
      <c r="N2237" s="56"/>
      <c r="O2237" s="56"/>
      <c r="P2237" s="56"/>
      <c r="Q2237" s="51"/>
    </row>
    <row r="2238" spans="1:17" ht="12.75" customHeight="1">
      <c r="A2238" s="56"/>
      <c r="B2238" s="56"/>
      <c r="C2238" s="56"/>
      <c r="D2238" s="56"/>
      <c r="E2238" s="56"/>
      <c r="F2238" s="11"/>
      <c r="G2238" s="57"/>
      <c r="H2238" s="56"/>
      <c r="I2238" s="56"/>
      <c r="J2238" s="56"/>
      <c r="K2238" s="56"/>
      <c r="L2238" s="56"/>
      <c r="M2238" s="56"/>
      <c r="N2238" s="56"/>
      <c r="O2238" s="56"/>
      <c r="P2238" s="56"/>
      <c r="Q2238" s="51"/>
    </row>
    <row r="2239" spans="1:17" ht="12.75" customHeight="1">
      <c r="A2239" s="56"/>
      <c r="B2239" s="56"/>
      <c r="C2239" s="56"/>
      <c r="D2239" s="56"/>
      <c r="E2239" s="56"/>
      <c r="F2239" s="11"/>
      <c r="G2239" s="57"/>
      <c r="H2239" s="56"/>
      <c r="I2239" s="56"/>
      <c r="J2239" s="56"/>
      <c r="K2239" s="56"/>
      <c r="L2239" s="56"/>
      <c r="M2239" s="56"/>
      <c r="N2239" s="56"/>
      <c r="O2239" s="56"/>
      <c r="P2239" s="56"/>
      <c r="Q2239" s="51"/>
    </row>
    <row r="2240" spans="1:17" ht="12.75" customHeight="1">
      <c r="A2240" s="56"/>
      <c r="B2240" s="56"/>
      <c r="C2240" s="56"/>
      <c r="D2240" s="56"/>
      <c r="E2240" s="56"/>
      <c r="F2240" s="11"/>
      <c r="G2240" s="57"/>
      <c r="H2240" s="56"/>
      <c r="I2240" s="56"/>
      <c r="J2240" s="56"/>
      <c r="K2240" s="56"/>
      <c r="L2240" s="56"/>
      <c r="M2240" s="56"/>
      <c r="N2240" s="56"/>
      <c r="O2240" s="56"/>
      <c r="P2240" s="56"/>
      <c r="Q2240" s="51"/>
    </row>
    <row r="2241" spans="1:17" ht="12.75" customHeight="1">
      <c r="A2241" s="56"/>
      <c r="B2241" s="56"/>
      <c r="C2241" s="56"/>
      <c r="D2241" s="56"/>
      <c r="E2241" s="56"/>
      <c r="F2241" s="11"/>
      <c r="G2241" s="57"/>
      <c r="H2241" s="56"/>
      <c r="I2241" s="56"/>
      <c r="J2241" s="56"/>
      <c r="K2241" s="56"/>
      <c r="L2241" s="56"/>
      <c r="M2241" s="56"/>
      <c r="N2241" s="56"/>
      <c r="O2241" s="56"/>
      <c r="P2241" s="56"/>
      <c r="Q2241" s="51"/>
    </row>
    <row r="2242" spans="1:17" ht="12.75" customHeight="1">
      <c r="A2242" s="56"/>
      <c r="B2242" s="56"/>
      <c r="C2242" s="56"/>
      <c r="D2242" s="56"/>
      <c r="E2242" s="56"/>
      <c r="F2242" s="11"/>
      <c r="G2242" s="57"/>
      <c r="H2242" s="56"/>
      <c r="I2242" s="56"/>
      <c r="J2242" s="56"/>
      <c r="K2242" s="56"/>
      <c r="L2242" s="56"/>
      <c r="M2242" s="56"/>
      <c r="N2242" s="56"/>
      <c r="O2242" s="56"/>
      <c r="P2242" s="56"/>
      <c r="Q2242" s="51"/>
    </row>
    <row r="2243" spans="1:17" ht="12.75" customHeight="1">
      <c r="A2243" s="56"/>
      <c r="B2243" s="56"/>
      <c r="C2243" s="56"/>
      <c r="D2243" s="56"/>
      <c r="E2243" s="56"/>
      <c r="F2243" s="11"/>
      <c r="G2243" s="57"/>
      <c r="H2243" s="56"/>
      <c r="I2243" s="56"/>
      <c r="J2243" s="56"/>
      <c r="K2243" s="56"/>
      <c r="L2243" s="56"/>
      <c r="M2243" s="56"/>
      <c r="N2243" s="56"/>
      <c r="O2243" s="56"/>
      <c r="P2243" s="56"/>
      <c r="Q2243" s="51"/>
    </row>
    <row r="2244" spans="1:17" ht="12.75" customHeight="1">
      <c r="A2244" s="56"/>
      <c r="B2244" s="56"/>
      <c r="C2244" s="56"/>
      <c r="D2244" s="56"/>
      <c r="E2244" s="56"/>
      <c r="F2244" s="11"/>
      <c r="G2244" s="57"/>
      <c r="H2244" s="56"/>
      <c r="I2244" s="56"/>
      <c r="J2244" s="56"/>
      <c r="K2244" s="56"/>
      <c r="L2244" s="56"/>
      <c r="M2244" s="56"/>
      <c r="N2244" s="56"/>
      <c r="O2244" s="56"/>
      <c r="P2244" s="56"/>
      <c r="Q2244" s="51"/>
    </row>
    <row r="2245" spans="1:17" ht="12.75" customHeight="1">
      <c r="A2245" s="56"/>
      <c r="B2245" s="56"/>
      <c r="C2245" s="56"/>
      <c r="D2245" s="56"/>
      <c r="E2245" s="56"/>
      <c r="F2245" s="11"/>
      <c r="G2245" s="57"/>
      <c r="H2245" s="56"/>
      <c r="I2245" s="56"/>
      <c r="J2245" s="56"/>
      <c r="K2245" s="56"/>
      <c r="L2245" s="56"/>
      <c r="M2245" s="56"/>
      <c r="N2245" s="56"/>
      <c r="O2245" s="56"/>
      <c r="P2245" s="56"/>
      <c r="Q2245" s="51"/>
    </row>
    <row r="2246" spans="1:17" ht="12.75" customHeight="1">
      <c r="A2246" s="56"/>
      <c r="B2246" s="56"/>
      <c r="C2246" s="56"/>
      <c r="D2246" s="56"/>
      <c r="E2246" s="56"/>
      <c r="F2246" s="11"/>
      <c r="G2246" s="57"/>
      <c r="H2246" s="56"/>
      <c r="I2246" s="56"/>
      <c r="J2246" s="56"/>
      <c r="K2246" s="56"/>
      <c r="L2246" s="56"/>
      <c r="M2246" s="56"/>
      <c r="N2246" s="56"/>
      <c r="O2246" s="56"/>
      <c r="P2246" s="56"/>
      <c r="Q2246" s="51"/>
    </row>
    <row r="2247" spans="1:17" ht="12.75" customHeight="1">
      <c r="A2247" s="56"/>
      <c r="B2247" s="56"/>
      <c r="C2247" s="56"/>
      <c r="D2247" s="56"/>
      <c r="E2247" s="56"/>
      <c r="F2247" s="11"/>
      <c r="G2247" s="57"/>
      <c r="H2247" s="56"/>
      <c r="I2247" s="56"/>
      <c r="J2247" s="56"/>
      <c r="K2247" s="56"/>
      <c r="L2247" s="56"/>
      <c r="M2247" s="56"/>
      <c r="N2247" s="56"/>
      <c r="O2247" s="56"/>
      <c r="P2247" s="56"/>
      <c r="Q2247" s="51"/>
    </row>
    <row r="2248" spans="1:17" ht="12.75" customHeight="1">
      <c r="A2248" s="56"/>
      <c r="B2248" s="56"/>
      <c r="C2248" s="56"/>
      <c r="D2248" s="56"/>
      <c r="E2248" s="56"/>
      <c r="F2248" s="11"/>
      <c r="G2248" s="57"/>
      <c r="H2248" s="56"/>
      <c r="I2248" s="56"/>
      <c r="J2248" s="56"/>
      <c r="K2248" s="56"/>
      <c r="L2248" s="56"/>
      <c r="M2248" s="56"/>
      <c r="N2248" s="56"/>
      <c r="O2248" s="56"/>
      <c r="P2248" s="56"/>
      <c r="Q2248" s="51"/>
    </row>
    <row r="2249" spans="1:17" ht="12.75" customHeight="1">
      <c r="A2249" s="56"/>
      <c r="B2249" s="56"/>
      <c r="C2249" s="56"/>
      <c r="D2249" s="56"/>
      <c r="E2249" s="56"/>
      <c r="F2249" s="11"/>
      <c r="G2249" s="57"/>
      <c r="H2249" s="56"/>
      <c r="I2249" s="56"/>
      <c r="J2249" s="56"/>
      <c r="K2249" s="56"/>
      <c r="L2249" s="56"/>
      <c r="M2249" s="56"/>
      <c r="N2249" s="56"/>
      <c r="O2249" s="56"/>
      <c r="P2249" s="56"/>
      <c r="Q2249" s="51"/>
    </row>
    <row r="2250" spans="1:17" ht="12.75" customHeight="1">
      <c r="A2250" s="56"/>
      <c r="B2250" s="56"/>
      <c r="C2250" s="56"/>
      <c r="D2250" s="56"/>
      <c r="E2250" s="56"/>
      <c r="F2250" s="11"/>
      <c r="G2250" s="57"/>
      <c r="H2250" s="56"/>
      <c r="I2250" s="56"/>
      <c r="J2250" s="56"/>
      <c r="K2250" s="56"/>
      <c r="L2250" s="56"/>
      <c r="M2250" s="56"/>
      <c r="N2250" s="56"/>
      <c r="O2250" s="56"/>
      <c r="P2250" s="56"/>
      <c r="Q2250" s="51"/>
    </row>
    <row r="2251" spans="1:17" ht="12.75" customHeight="1">
      <c r="A2251" s="56"/>
      <c r="B2251" s="56"/>
      <c r="C2251" s="56"/>
      <c r="D2251" s="56"/>
      <c r="E2251" s="56"/>
      <c r="F2251" s="11"/>
      <c r="G2251" s="57"/>
      <c r="H2251" s="56"/>
      <c r="I2251" s="56"/>
      <c r="J2251" s="56"/>
      <c r="K2251" s="56"/>
      <c r="L2251" s="56"/>
      <c r="M2251" s="56"/>
      <c r="N2251" s="56"/>
      <c r="O2251" s="56"/>
      <c r="P2251" s="56"/>
      <c r="Q2251" s="51"/>
    </row>
    <row r="2252" spans="1:17" ht="12.75" customHeight="1">
      <c r="A2252" s="56"/>
      <c r="B2252" s="56"/>
      <c r="C2252" s="56"/>
      <c r="D2252" s="56"/>
      <c r="E2252" s="56"/>
      <c r="F2252" s="11"/>
      <c r="G2252" s="57"/>
      <c r="H2252" s="56"/>
      <c r="I2252" s="56"/>
      <c r="J2252" s="56"/>
      <c r="K2252" s="56"/>
      <c r="L2252" s="56"/>
      <c r="M2252" s="56"/>
      <c r="N2252" s="56"/>
      <c r="O2252" s="56"/>
      <c r="P2252" s="56"/>
      <c r="Q2252" s="51"/>
    </row>
    <row r="2253" spans="1:17" ht="12.75" customHeight="1">
      <c r="A2253" s="56"/>
      <c r="B2253" s="56"/>
      <c r="C2253" s="56"/>
      <c r="D2253" s="56"/>
      <c r="E2253" s="56"/>
      <c r="F2253" s="11"/>
      <c r="G2253" s="57"/>
      <c r="H2253" s="56"/>
      <c r="I2253" s="56"/>
      <c r="J2253" s="56"/>
      <c r="K2253" s="56"/>
      <c r="L2253" s="56"/>
      <c r="M2253" s="56"/>
      <c r="N2253" s="56"/>
      <c r="O2253" s="56"/>
      <c r="P2253" s="56"/>
      <c r="Q2253" s="51"/>
    </row>
    <row r="2254" spans="1:17" ht="12.75" customHeight="1">
      <c r="A2254" s="56"/>
      <c r="B2254" s="56"/>
      <c r="C2254" s="56"/>
      <c r="D2254" s="56"/>
      <c r="E2254" s="56"/>
      <c r="F2254" s="11"/>
      <c r="G2254" s="57"/>
      <c r="H2254" s="56"/>
      <c r="I2254" s="56"/>
      <c r="J2254" s="56"/>
      <c r="K2254" s="56"/>
      <c r="L2254" s="56"/>
      <c r="M2254" s="56"/>
      <c r="N2254" s="56"/>
      <c r="O2254" s="56"/>
      <c r="P2254" s="56"/>
      <c r="Q2254" s="51"/>
    </row>
    <row r="2255" spans="1:17" ht="12.75" customHeight="1">
      <c r="A2255" s="56"/>
      <c r="B2255" s="56"/>
      <c r="C2255" s="56"/>
      <c r="D2255" s="56"/>
      <c r="E2255" s="56"/>
      <c r="F2255" s="11"/>
      <c r="G2255" s="57"/>
      <c r="H2255" s="56"/>
      <c r="I2255" s="56"/>
      <c r="J2255" s="56"/>
      <c r="K2255" s="56"/>
      <c r="L2255" s="56"/>
      <c r="M2255" s="56"/>
      <c r="N2255" s="56"/>
      <c r="O2255" s="56"/>
      <c r="P2255" s="56"/>
      <c r="Q2255" s="51"/>
    </row>
    <row r="2256" spans="1:17" ht="12.75" customHeight="1">
      <c r="A2256" s="56"/>
      <c r="B2256" s="56"/>
      <c r="C2256" s="56"/>
      <c r="D2256" s="56"/>
      <c r="E2256" s="56"/>
      <c r="F2256" s="11"/>
      <c r="G2256" s="57"/>
      <c r="H2256" s="56"/>
      <c r="I2256" s="56"/>
      <c r="J2256" s="56"/>
      <c r="K2256" s="56"/>
      <c r="L2256" s="56"/>
      <c r="M2256" s="56"/>
      <c r="N2256" s="56"/>
      <c r="O2256" s="56"/>
      <c r="P2256" s="56"/>
      <c r="Q2256" s="51"/>
    </row>
    <row r="2257" spans="1:17" ht="12.75" customHeight="1">
      <c r="A2257" s="56"/>
      <c r="B2257" s="56"/>
      <c r="C2257" s="56"/>
      <c r="D2257" s="56"/>
      <c r="E2257" s="56"/>
      <c r="F2257" s="11"/>
      <c r="G2257" s="57"/>
      <c r="H2257" s="56"/>
      <c r="I2257" s="56"/>
      <c r="J2257" s="56"/>
      <c r="K2257" s="56"/>
      <c r="L2257" s="56"/>
      <c r="M2257" s="56"/>
      <c r="N2257" s="56"/>
      <c r="O2257" s="56"/>
      <c r="P2257" s="56"/>
      <c r="Q2257" s="51"/>
    </row>
    <row r="2258" spans="1:17" ht="12.75" customHeight="1">
      <c r="A2258" s="56"/>
      <c r="B2258" s="56"/>
      <c r="C2258" s="56"/>
      <c r="D2258" s="56"/>
      <c r="E2258" s="56"/>
      <c r="F2258" s="11"/>
      <c r="G2258" s="57"/>
      <c r="H2258" s="56"/>
      <c r="I2258" s="56"/>
      <c r="J2258" s="56"/>
      <c r="K2258" s="56"/>
      <c r="L2258" s="56"/>
      <c r="M2258" s="56"/>
      <c r="N2258" s="56"/>
      <c r="O2258" s="56"/>
      <c r="P2258" s="56"/>
      <c r="Q2258" s="51"/>
    </row>
    <row r="2259" spans="1:17" ht="12.75" customHeight="1">
      <c r="A2259" s="56"/>
      <c r="B2259" s="56"/>
      <c r="C2259" s="56"/>
      <c r="D2259" s="56"/>
      <c r="E2259" s="56"/>
      <c r="F2259" s="11"/>
      <c r="G2259" s="57"/>
      <c r="H2259" s="56"/>
      <c r="I2259" s="56"/>
      <c r="J2259" s="56"/>
      <c r="K2259" s="56"/>
      <c r="L2259" s="56"/>
      <c r="M2259" s="56"/>
      <c r="N2259" s="56"/>
      <c r="O2259" s="56"/>
      <c r="P2259" s="56"/>
      <c r="Q2259" s="51"/>
    </row>
    <row r="2260" spans="1:17" ht="12.75" customHeight="1">
      <c r="A2260" s="56"/>
      <c r="B2260" s="56"/>
      <c r="C2260" s="56"/>
      <c r="D2260" s="56"/>
      <c r="E2260" s="56"/>
      <c r="F2260" s="11"/>
      <c r="G2260" s="57"/>
      <c r="H2260" s="56"/>
      <c r="I2260" s="56"/>
      <c r="J2260" s="56"/>
      <c r="K2260" s="56"/>
      <c r="L2260" s="56"/>
      <c r="M2260" s="56"/>
      <c r="N2260" s="56"/>
      <c r="O2260" s="56"/>
      <c r="P2260" s="56"/>
      <c r="Q2260" s="51"/>
    </row>
    <row r="2261" spans="1:17" ht="12.75" customHeight="1">
      <c r="A2261" s="56"/>
      <c r="B2261" s="56"/>
      <c r="C2261" s="56"/>
      <c r="D2261" s="56"/>
      <c r="E2261" s="56"/>
      <c r="F2261" s="11"/>
      <c r="G2261" s="57"/>
      <c r="H2261" s="56"/>
      <c r="I2261" s="56"/>
      <c r="J2261" s="56"/>
      <c r="K2261" s="56"/>
      <c r="L2261" s="56"/>
      <c r="M2261" s="56"/>
      <c r="N2261" s="56"/>
      <c r="O2261" s="56"/>
      <c r="P2261" s="56"/>
      <c r="Q2261" s="51"/>
    </row>
    <row r="2262" spans="1:17" ht="12.75" customHeight="1">
      <c r="A2262" s="56"/>
      <c r="B2262" s="56"/>
      <c r="C2262" s="56"/>
      <c r="D2262" s="56"/>
      <c r="E2262" s="56"/>
      <c r="F2262" s="11"/>
      <c r="G2262" s="57"/>
      <c r="H2262" s="56"/>
      <c r="I2262" s="56"/>
      <c r="J2262" s="56"/>
      <c r="K2262" s="56"/>
      <c r="L2262" s="56"/>
      <c r="M2262" s="56"/>
      <c r="N2262" s="56"/>
      <c r="O2262" s="56"/>
      <c r="P2262" s="56"/>
      <c r="Q2262" s="51"/>
    </row>
    <row r="2263" spans="1:17" ht="12.75" customHeight="1">
      <c r="A2263" s="56"/>
      <c r="B2263" s="56"/>
      <c r="C2263" s="56"/>
      <c r="D2263" s="56"/>
      <c r="E2263" s="56"/>
      <c r="F2263" s="11"/>
      <c r="G2263" s="57"/>
      <c r="H2263" s="56"/>
      <c r="I2263" s="56"/>
      <c r="J2263" s="56"/>
      <c r="K2263" s="56"/>
      <c r="L2263" s="56"/>
      <c r="M2263" s="56"/>
      <c r="N2263" s="56"/>
      <c r="O2263" s="56"/>
      <c r="P2263" s="56"/>
      <c r="Q2263" s="51"/>
    </row>
    <row r="2264" spans="1:17" ht="12.75" customHeight="1">
      <c r="A2264" s="56"/>
      <c r="B2264" s="56"/>
      <c r="C2264" s="56"/>
      <c r="D2264" s="56"/>
      <c r="E2264" s="56"/>
      <c r="F2264" s="11"/>
      <c r="G2264" s="57"/>
      <c r="H2264" s="56"/>
      <c r="I2264" s="56"/>
      <c r="J2264" s="56"/>
      <c r="K2264" s="56"/>
      <c r="L2264" s="56"/>
      <c r="M2264" s="56"/>
      <c r="N2264" s="56"/>
      <c r="O2264" s="56"/>
      <c r="P2264" s="56"/>
      <c r="Q2264" s="51"/>
    </row>
    <row r="2265" spans="1:17" ht="12.75" customHeight="1">
      <c r="A2265" s="56"/>
      <c r="B2265" s="56"/>
      <c r="C2265" s="56"/>
      <c r="D2265" s="56"/>
      <c r="E2265" s="56"/>
      <c r="F2265" s="11"/>
      <c r="G2265" s="57"/>
      <c r="H2265" s="56"/>
      <c r="I2265" s="56"/>
      <c r="J2265" s="56"/>
      <c r="K2265" s="56"/>
      <c r="L2265" s="56"/>
      <c r="M2265" s="56"/>
      <c r="N2265" s="56"/>
      <c r="O2265" s="56"/>
      <c r="P2265" s="56"/>
      <c r="Q2265" s="51"/>
    </row>
    <row r="2266" spans="1:17" ht="12.75" customHeight="1">
      <c r="A2266" s="56"/>
      <c r="B2266" s="56"/>
      <c r="C2266" s="56"/>
      <c r="D2266" s="56"/>
      <c r="E2266" s="56"/>
      <c r="F2266" s="11"/>
      <c r="G2266" s="57"/>
      <c r="H2266" s="56"/>
      <c r="I2266" s="56"/>
      <c r="J2266" s="56"/>
      <c r="K2266" s="56"/>
      <c r="L2266" s="56"/>
      <c r="M2266" s="56"/>
      <c r="N2266" s="56"/>
      <c r="O2266" s="56"/>
      <c r="P2266" s="56"/>
      <c r="Q2266" s="51"/>
    </row>
    <row r="2267" spans="1:17" ht="12.75" customHeight="1">
      <c r="A2267" s="56"/>
      <c r="B2267" s="56"/>
      <c r="C2267" s="56"/>
      <c r="D2267" s="56"/>
      <c r="E2267" s="56"/>
      <c r="F2267" s="11"/>
      <c r="G2267" s="57"/>
      <c r="H2267" s="56"/>
      <c r="I2267" s="56"/>
      <c r="J2267" s="56"/>
      <c r="K2267" s="56"/>
      <c r="L2267" s="56"/>
      <c r="M2267" s="56"/>
      <c r="N2267" s="56"/>
      <c r="O2267" s="56"/>
      <c r="P2267" s="56"/>
      <c r="Q2267" s="51"/>
    </row>
    <row r="2268" spans="1:17" ht="12.75" customHeight="1">
      <c r="A2268" s="56"/>
      <c r="B2268" s="56"/>
      <c r="C2268" s="56"/>
      <c r="D2268" s="56"/>
      <c r="E2268" s="56"/>
      <c r="F2268" s="11"/>
      <c r="G2268" s="57"/>
      <c r="H2268" s="56"/>
      <c r="I2268" s="56"/>
      <c r="J2268" s="56"/>
      <c r="K2268" s="56"/>
      <c r="L2268" s="56"/>
      <c r="M2268" s="56"/>
      <c r="N2268" s="56"/>
      <c r="O2268" s="56"/>
      <c r="P2268" s="56"/>
      <c r="Q2268" s="51"/>
    </row>
    <row r="2269" spans="1:17" ht="12.75" customHeight="1">
      <c r="A2269" s="56"/>
      <c r="B2269" s="56"/>
      <c r="C2269" s="56"/>
      <c r="D2269" s="56"/>
      <c r="E2269" s="56"/>
      <c r="F2269" s="11"/>
      <c r="G2269" s="57"/>
      <c r="H2269" s="56"/>
      <c r="I2269" s="56"/>
      <c r="J2269" s="56"/>
      <c r="K2269" s="56"/>
      <c r="L2269" s="56"/>
      <c r="M2269" s="56"/>
      <c r="N2269" s="56"/>
      <c r="O2269" s="56"/>
      <c r="P2269" s="56"/>
      <c r="Q2269" s="51"/>
    </row>
    <row r="2270" spans="1:17" ht="12.75" customHeight="1">
      <c r="A2270" s="56"/>
      <c r="B2270" s="56"/>
      <c r="C2270" s="56"/>
      <c r="D2270" s="56"/>
      <c r="E2270" s="56"/>
      <c r="F2270" s="11"/>
      <c r="G2270" s="57"/>
      <c r="H2270" s="56"/>
      <c r="I2270" s="56"/>
      <c r="J2270" s="56"/>
      <c r="K2270" s="56"/>
      <c r="L2270" s="56"/>
      <c r="M2270" s="56"/>
      <c r="N2270" s="56"/>
      <c r="O2270" s="56"/>
      <c r="P2270" s="56"/>
      <c r="Q2270" s="51"/>
    </row>
    <row r="2271" spans="1:17" ht="12.75" customHeight="1">
      <c r="A2271" s="56"/>
      <c r="B2271" s="56"/>
      <c r="C2271" s="56"/>
      <c r="D2271" s="56"/>
      <c r="E2271" s="56"/>
      <c r="F2271" s="11"/>
      <c r="G2271" s="57"/>
      <c r="H2271" s="56"/>
      <c r="I2271" s="56"/>
      <c r="J2271" s="56"/>
      <c r="K2271" s="56"/>
      <c r="L2271" s="56"/>
      <c r="M2271" s="56"/>
      <c r="N2271" s="56"/>
      <c r="O2271" s="56"/>
      <c r="P2271" s="56"/>
      <c r="Q2271" s="51"/>
    </row>
    <row r="2272" spans="1:17" ht="12.75" customHeight="1">
      <c r="A2272" s="56"/>
      <c r="B2272" s="56"/>
      <c r="C2272" s="56"/>
      <c r="D2272" s="56"/>
      <c r="E2272" s="56"/>
      <c r="F2272" s="11"/>
      <c r="G2272" s="57"/>
      <c r="H2272" s="56"/>
      <c r="I2272" s="56"/>
      <c r="J2272" s="56"/>
      <c r="K2272" s="56"/>
      <c r="L2272" s="56"/>
      <c r="M2272" s="56"/>
      <c r="N2272" s="56"/>
      <c r="O2272" s="56"/>
      <c r="P2272" s="56"/>
      <c r="Q2272" s="51"/>
    </row>
    <row r="2273" spans="1:17" ht="12.75" customHeight="1">
      <c r="A2273" s="56"/>
      <c r="B2273" s="56"/>
      <c r="C2273" s="56"/>
      <c r="D2273" s="56"/>
      <c r="E2273" s="56"/>
      <c r="F2273" s="11"/>
      <c r="G2273" s="57"/>
      <c r="H2273" s="56"/>
      <c r="I2273" s="56"/>
      <c r="J2273" s="56"/>
      <c r="K2273" s="56"/>
      <c r="L2273" s="56"/>
      <c r="M2273" s="56"/>
      <c r="N2273" s="56"/>
      <c r="O2273" s="56"/>
      <c r="P2273" s="56"/>
      <c r="Q2273" s="51"/>
    </row>
    <row r="2274" spans="1:17" ht="12.75" customHeight="1">
      <c r="A2274" s="56"/>
      <c r="B2274" s="56"/>
      <c r="C2274" s="56"/>
      <c r="D2274" s="56"/>
      <c r="E2274" s="56"/>
      <c r="F2274" s="11"/>
      <c r="G2274" s="57"/>
      <c r="H2274" s="56"/>
      <c r="I2274" s="56"/>
      <c r="J2274" s="56"/>
      <c r="K2274" s="56"/>
      <c r="L2274" s="56"/>
      <c r="M2274" s="56"/>
      <c r="N2274" s="56"/>
      <c r="O2274" s="56"/>
      <c r="P2274" s="56"/>
      <c r="Q2274" s="51"/>
    </row>
    <row r="2275" spans="1:17" ht="12.75" customHeight="1">
      <c r="A2275" s="56"/>
      <c r="B2275" s="56"/>
      <c r="C2275" s="56"/>
      <c r="D2275" s="56"/>
      <c r="E2275" s="56"/>
      <c r="F2275" s="11"/>
      <c r="G2275" s="57"/>
      <c r="H2275" s="56"/>
      <c r="I2275" s="56"/>
      <c r="J2275" s="56"/>
      <c r="K2275" s="56"/>
      <c r="L2275" s="56"/>
      <c r="M2275" s="56"/>
      <c r="N2275" s="56"/>
      <c r="O2275" s="56"/>
      <c r="P2275" s="56"/>
      <c r="Q2275" s="51"/>
    </row>
    <row r="2276" spans="1:17" ht="12.75" customHeight="1">
      <c r="A2276" s="56"/>
      <c r="B2276" s="56"/>
      <c r="C2276" s="56"/>
      <c r="D2276" s="56"/>
      <c r="E2276" s="56"/>
      <c r="F2276" s="11"/>
      <c r="G2276" s="57"/>
      <c r="H2276" s="56"/>
      <c r="I2276" s="56"/>
      <c r="J2276" s="56"/>
      <c r="K2276" s="56"/>
      <c r="L2276" s="56"/>
      <c r="M2276" s="56"/>
      <c r="N2276" s="56"/>
      <c r="O2276" s="56"/>
      <c r="P2276" s="56"/>
      <c r="Q2276" s="51"/>
    </row>
    <row r="2277" spans="1:17" ht="12.75" customHeight="1">
      <c r="A2277" s="56"/>
      <c r="B2277" s="56"/>
      <c r="C2277" s="56"/>
      <c r="D2277" s="56"/>
      <c r="E2277" s="56"/>
      <c r="F2277" s="11"/>
      <c r="G2277" s="57"/>
      <c r="H2277" s="56"/>
      <c r="I2277" s="56"/>
      <c r="J2277" s="56"/>
      <c r="K2277" s="56"/>
      <c r="L2277" s="56"/>
      <c r="M2277" s="56"/>
      <c r="N2277" s="56"/>
      <c r="O2277" s="56"/>
      <c r="P2277" s="56"/>
      <c r="Q2277" s="51"/>
    </row>
    <row r="2278" spans="1:17" ht="12.75" customHeight="1">
      <c r="A2278" s="56"/>
      <c r="B2278" s="56"/>
      <c r="C2278" s="56"/>
      <c r="D2278" s="56"/>
      <c r="E2278" s="56"/>
      <c r="F2278" s="11"/>
      <c r="G2278" s="57"/>
      <c r="H2278" s="56"/>
      <c r="I2278" s="56"/>
      <c r="J2278" s="56"/>
      <c r="K2278" s="56"/>
      <c r="L2278" s="56"/>
      <c r="M2278" s="56"/>
      <c r="N2278" s="56"/>
      <c r="O2278" s="56"/>
      <c r="P2278" s="56"/>
      <c r="Q2278" s="51"/>
    </row>
    <row r="2279" spans="1:17" ht="12.75" customHeight="1">
      <c r="A2279" s="56"/>
      <c r="B2279" s="56"/>
      <c r="C2279" s="56"/>
      <c r="D2279" s="56"/>
      <c r="E2279" s="56"/>
      <c r="F2279" s="11"/>
      <c r="G2279" s="57"/>
      <c r="H2279" s="56"/>
      <c r="I2279" s="56"/>
      <c r="J2279" s="56"/>
      <c r="K2279" s="56"/>
      <c r="L2279" s="56"/>
      <c r="M2279" s="56"/>
      <c r="N2279" s="56"/>
      <c r="O2279" s="56"/>
      <c r="P2279" s="56"/>
      <c r="Q2279" s="51"/>
    </row>
    <row r="2280" spans="1:17" ht="12.75" customHeight="1">
      <c r="A2280" s="56"/>
      <c r="B2280" s="56"/>
      <c r="C2280" s="56"/>
      <c r="D2280" s="56"/>
      <c r="E2280" s="56"/>
      <c r="F2280" s="11"/>
      <c r="G2280" s="57"/>
      <c r="H2280" s="56"/>
      <c r="I2280" s="56"/>
      <c r="J2280" s="56"/>
      <c r="K2280" s="56"/>
      <c r="L2280" s="56"/>
      <c r="M2280" s="56"/>
      <c r="N2280" s="56"/>
      <c r="O2280" s="56"/>
      <c r="P2280" s="56"/>
      <c r="Q2280" s="51"/>
    </row>
    <row r="2281" spans="1:17" ht="12.75" customHeight="1">
      <c r="A2281" s="56"/>
      <c r="B2281" s="56"/>
      <c r="C2281" s="56"/>
      <c r="D2281" s="56"/>
      <c r="E2281" s="56"/>
      <c r="F2281" s="11"/>
      <c r="G2281" s="57"/>
      <c r="H2281" s="56"/>
      <c r="I2281" s="56"/>
      <c r="J2281" s="56"/>
      <c r="K2281" s="56"/>
      <c r="L2281" s="56"/>
      <c r="M2281" s="56"/>
      <c r="N2281" s="56"/>
      <c r="O2281" s="56"/>
      <c r="P2281" s="56"/>
      <c r="Q2281" s="51"/>
    </row>
    <row r="2282" spans="1:17" ht="12.75" customHeight="1">
      <c r="A2282" s="56"/>
      <c r="B2282" s="56"/>
      <c r="C2282" s="56"/>
      <c r="D2282" s="56"/>
      <c r="E2282" s="56"/>
      <c r="F2282" s="11"/>
      <c r="G2282" s="57"/>
      <c r="H2282" s="56"/>
      <c r="I2282" s="56"/>
      <c r="J2282" s="56"/>
      <c r="K2282" s="56"/>
      <c r="L2282" s="56"/>
      <c r="M2282" s="56"/>
      <c r="N2282" s="56"/>
      <c r="O2282" s="56"/>
      <c r="P2282" s="56"/>
      <c r="Q2282" s="51"/>
    </row>
    <row r="2283" spans="1:17" ht="12.75" customHeight="1">
      <c r="A2283" s="56"/>
      <c r="B2283" s="56"/>
      <c r="C2283" s="56"/>
      <c r="D2283" s="56"/>
      <c r="E2283" s="56"/>
      <c r="F2283" s="11"/>
      <c r="G2283" s="57"/>
      <c r="H2283" s="56"/>
      <c r="I2283" s="56"/>
      <c r="J2283" s="56"/>
      <c r="K2283" s="56"/>
      <c r="L2283" s="56"/>
      <c r="M2283" s="56"/>
      <c r="N2283" s="56"/>
      <c r="O2283" s="56"/>
      <c r="P2283" s="56"/>
      <c r="Q2283" s="51"/>
    </row>
    <row r="2284" spans="1:17" ht="12.75" customHeight="1">
      <c r="A2284" s="56"/>
      <c r="B2284" s="56"/>
      <c r="C2284" s="56"/>
      <c r="D2284" s="56"/>
      <c r="E2284" s="56"/>
      <c r="F2284" s="11"/>
      <c r="G2284" s="57"/>
      <c r="H2284" s="56"/>
      <c r="I2284" s="56"/>
      <c r="J2284" s="56"/>
      <c r="K2284" s="56"/>
      <c r="L2284" s="56"/>
      <c r="M2284" s="56"/>
      <c r="N2284" s="56"/>
      <c r="O2284" s="56"/>
      <c r="P2284" s="56"/>
      <c r="Q2284" s="51"/>
    </row>
    <row r="2285" spans="1:17" ht="12.75" customHeight="1">
      <c r="A2285" s="56"/>
      <c r="B2285" s="56"/>
      <c r="C2285" s="56"/>
      <c r="D2285" s="56"/>
      <c r="E2285" s="56"/>
      <c r="F2285" s="11"/>
      <c r="G2285" s="57"/>
      <c r="H2285" s="56"/>
      <c r="I2285" s="56"/>
      <c r="J2285" s="56"/>
      <c r="K2285" s="56"/>
      <c r="L2285" s="56"/>
      <c r="M2285" s="56"/>
      <c r="N2285" s="56"/>
      <c r="O2285" s="56"/>
      <c r="P2285" s="56"/>
      <c r="Q2285" s="51"/>
    </row>
    <row r="2286" spans="1:17" ht="12.75" customHeight="1">
      <c r="A2286" s="56"/>
      <c r="B2286" s="56"/>
      <c r="C2286" s="56"/>
      <c r="D2286" s="56"/>
      <c r="E2286" s="56"/>
      <c r="F2286" s="11"/>
      <c r="G2286" s="57"/>
      <c r="H2286" s="56"/>
      <c r="I2286" s="56"/>
      <c r="J2286" s="56"/>
      <c r="K2286" s="56"/>
      <c r="L2286" s="56"/>
      <c r="M2286" s="56"/>
      <c r="N2286" s="56"/>
      <c r="O2286" s="56"/>
      <c r="P2286" s="56"/>
      <c r="Q2286" s="51"/>
    </row>
    <row r="2287" spans="1:17" ht="12.75" customHeight="1">
      <c r="A2287" s="56"/>
      <c r="B2287" s="56"/>
      <c r="C2287" s="56"/>
      <c r="D2287" s="56"/>
      <c r="E2287" s="56"/>
      <c r="F2287" s="11"/>
      <c r="G2287" s="57"/>
      <c r="H2287" s="56"/>
      <c r="I2287" s="56"/>
      <c r="J2287" s="56"/>
      <c r="K2287" s="56"/>
      <c r="L2287" s="56"/>
      <c r="M2287" s="56"/>
      <c r="N2287" s="56"/>
      <c r="O2287" s="56"/>
      <c r="P2287" s="56"/>
      <c r="Q2287" s="51"/>
    </row>
    <row r="2288" spans="1:17" ht="12.75" customHeight="1">
      <c r="A2288" s="56"/>
      <c r="B2288" s="56"/>
      <c r="C2288" s="56"/>
      <c r="D2288" s="56"/>
      <c r="E2288" s="56"/>
      <c r="F2288" s="11"/>
      <c r="G2288" s="57"/>
      <c r="H2288" s="56"/>
      <c r="I2288" s="56"/>
      <c r="J2288" s="56"/>
      <c r="K2288" s="56"/>
      <c r="L2288" s="56"/>
      <c r="M2288" s="56"/>
      <c r="N2288" s="56"/>
      <c r="O2288" s="56"/>
      <c r="P2288" s="56"/>
      <c r="Q2288" s="51"/>
    </row>
    <row r="2289" spans="1:17" ht="12.75" customHeight="1">
      <c r="A2289" s="56"/>
      <c r="B2289" s="56"/>
      <c r="C2289" s="56"/>
      <c r="D2289" s="56"/>
      <c r="E2289" s="56"/>
      <c r="F2289" s="11"/>
      <c r="G2289" s="57"/>
      <c r="H2289" s="56"/>
      <c r="I2289" s="56"/>
      <c r="J2289" s="56"/>
      <c r="K2289" s="56"/>
      <c r="L2289" s="56"/>
      <c r="M2289" s="56"/>
      <c r="N2289" s="56"/>
      <c r="O2289" s="56"/>
      <c r="P2289" s="56"/>
      <c r="Q2289" s="51"/>
    </row>
    <row r="2290" spans="1:17" ht="12.75" customHeight="1">
      <c r="A2290" s="56"/>
      <c r="B2290" s="56"/>
      <c r="C2290" s="56"/>
      <c r="D2290" s="56"/>
      <c r="E2290" s="56"/>
      <c r="F2290" s="11"/>
      <c r="G2290" s="57"/>
      <c r="H2290" s="56"/>
      <c r="I2290" s="56"/>
      <c r="J2290" s="56"/>
      <c r="K2290" s="56"/>
      <c r="L2290" s="56"/>
      <c r="M2290" s="56"/>
      <c r="N2290" s="56"/>
      <c r="O2290" s="56"/>
      <c r="P2290" s="56"/>
      <c r="Q2290" s="51"/>
    </row>
    <row r="2291" spans="1:17" ht="12.75" customHeight="1">
      <c r="A2291" s="56"/>
      <c r="B2291" s="56"/>
      <c r="C2291" s="56"/>
      <c r="D2291" s="56"/>
      <c r="E2291" s="56"/>
      <c r="F2291" s="11"/>
      <c r="G2291" s="57"/>
      <c r="H2291" s="56"/>
      <c r="I2291" s="56"/>
      <c r="J2291" s="56"/>
      <c r="K2291" s="56"/>
      <c r="L2291" s="56"/>
      <c r="M2291" s="56"/>
      <c r="N2291" s="56"/>
      <c r="O2291" s="56"/>
      <c r="P2291" s="56"/>
      <c r="Q2291" s="51"/>
    </row>
    <row r="2292" spans="1:17" ht="12.75" customHeight="1">
      <c r="A2292" s="56"/>
      <c r="B2292" s="56"/>
      <c r="C2292" s="56"/>
      <c r="D2292" s="56"/>
      <c r="E2292" s="56"/>
      <c r="F2292" s="11"/>
      <c r="G2292" s="57"/>
      <c r="H2292" s="56"/>
      <c r="I2292" s="56"/>
      <c r="J2292" s="56"/>
      <c r="K2292" s="56"/>
      <c r="L2292" s="56"/>
      <c r="M2292" s="56"/>
      <c r="N2292" s="56"/>
      <c r="O2292" s="56"/>
      <c r="P2292" s="56"/>
      <c r="Q2292" s="51"/>
    </row>
    <row r="2293" spans="1:17" ht="12.75" customHeight="1">
      <c r="A2293" s="56"/>
      <c r="B2293" s="56"/>
      <c r="C2293" s="56"/>
      <c r="D2293" s="56"/>
      <c r="E2293" s="56"/>
      <c r="F2293" s="11"/>
      <c r="G2293" s="57"/>
      <c r="H2293" s="56"/>
      <c r="I2293" s="56"/>
      <c r="J2293" s="56"/>
      <c r="K2293" s="56"/>
      <c r="L2293" s="56"/>
      <c r="M2293" s="56"/>
      <c r="N2293" s="56"/>
      <c r="O2293" s="56"/>
      <c r="P2293" s="56"/>
      <c r="Q2293" s="51"/>
    </row>
    <row r="2294" spans="1:17" ht="12.75" customHeight="1">
      <c r="A2294" s="56"/>
      <c r="B2294" s="56"/>
      <c r="C2294" s="56"/>
      <c r="D2294" s="56"/>
      <c r="E2294" s="56"/>
      <c r="F2294" s="11"/>
      <c r="G2294" s="57"/>
      <c r="H2294" s="56"/>
      <c r="I2294" s="56"/>
      <c r="J2294" s="56"/>
      <c r="K2294" s="56"/>
      <c r="L2294" s="56"/>
      <c r="M2294" s="56"/>
      <c r="N2294" s="56"/>
      <c r="O2294" s="56"/>
      <c r="P2294" s="56"/>
      <c r="Q2294" s="51"/>
    </row>
    <row r="2295" spans="1:17" ht="12.75" customHeight="1">
      <c r="A2295" s="56"/>
      <c r="B2295" s="56"/>
      <c r="C2295" s="56"/>
      <c r="D2295" s="56"/>
      <c r="E2295" s="56"/>
      <c r="F2295" s="11"/>
      <c r="G2295" s="57"/>
      <c r="H2295" s="56"/>
      <c r="I2295" s="56"/>
      <c r="J2295" s="56"/>
      <c r="K2295" s="56"/>
      <c r="L2295" s="56"/>
      <c r="M2295" s="56"/>
      <c r="N2295" s="56"/>
      <c r="O2295" s="56"/>
      <c r="P2295" s="56"/>
      <c r="Q2295" s="51"/>
    </row>
    <row r="2296" spans="1:17" ht="12.75" customHeight="1">
      <c r="A2296" s="56"/>
      <c r="B2296" s="56"/>
      <c r="C2296" s="56"/>
      <c r="D2296" s="56"/>
      <c r="E2296" s="56"/>
      <c r="F2296" s="11"/>
      <c r="G2296" s="57"/>
      <c r="H2296" s="56"/>
      <c r="I2296" s="56"/>
      <c r="J2296" s="56"/>
      <c r="K2296" s="56"/>
      <c r="L2296" s="56"/>
      <c r="M2296" s="56"/>
      <c r="N2296" s="56"/>
      <c r="O2296" s="56"/>
      <c r="P2296" s="56"/>
      <c r="Q2296" s="51"/>
    </row>
    <row r="2297" spans="1:17" ht="12.75" customHeight="1">
      <c r="A2297" s="56"/>
      <c r="B2297" s="56"/>
      <c r="C2297" s="56"/>
      <c r="D2297" s="56"/>
      <c r="E2297" s="56"/>
      <c r="F2297" s="11"/>
      <c r="G2297" s="57"/>
      <c r="H2297" s="56"/>
      <c r="I2297" s="56"/>
      <c r="J2297" s="56"/>
      <c r="K2297" s="56"/>
      <c r="L2297" s="56"/>
      <c r="M2297" s="56"/>
      <c r="N2297" s="56"/>
      <c r="O2297" s="56"/>
      <c r="P2297" s="56"/>
      <c r="Q2297" s="51"/>
    </row>
    <row r="2298" spans="1:17" ht="12.75" customHeight="1">
      <c r="A2298" s="56"/>
      <c r="B2298" s="56"/>
      <c r="C2298" s="56"/>
      <c r="D2298" s="56"/>
      <c r="E2298" s="56"/>
      <c r="F2298" s="11"/>
      <c r="G2298" s="57"/>
      <c r="H2298" s="56"/>
      <c r="I2298" s="56"/>
      <c r="J2298" s="56"/>
      <c r="K2298" s="56"/>
      <c r="L2298" s="56"/>
      <c r="M2298" s="56"/>
      <c r="N2298" s="56"/>
      <c r="O2298" s="56"/>
      <c r="P2298" s="56"/>
      <c r="Q2298" s="51"/>
    </row>
    <row r="2299" spans="1:17" ht="12.75" customHeight="1">
      <c r="A2299" s="56"/>
      <c r="B2299" s="56"/>
      <c r="C2299" s="56"/>
      <c r="D2299" s="56"/>
      <c r="E2299" s="56"/>
      <c r="F2299" s="11"/>
      <c r="G2299" s="57"/>
      <c r="H2299" s="56"/>
      <c r="I2299" s="56"/>
      <c r="J2299" s="56"/>
      <c r="K2299" s="56"/>
      <c r="L2299" s="56"/>
      <c r="M2299" s="56"/>
      <c r="N2299" s="56"/>
      <c r="O2299" s="56"/>
      <c r="P2299" s="56"/>
      <c r="Q2299" s="51"/>
    </row>
    <row r="2300" spans="1:17" ht="12.75" customHeight="1">
      <c r="A2300" s="56"/>
      <c r="B2300" s="56"/>
      <c r="C2300" s="56"/>
      <c r="D2300" s="56"/>
      <c r="E2300" s="56"/>
      <c r="F2300" s="11"/>
      <c r="G2300" s="57"/>
      <c r="H2300" s="56"/>
      <c r="I2300" s="56"/>
      <c r="J2300" s="56"/>
      <c r="K2300" s="56"/>
      <c r="L2300" s="56"/>
      <c r="M2300" s="56"/>
      <c r="N2300" s="56"/>
      <c r="O2300" s="56"/>
      <c r="P2300" s="56"/>
      <c r="Q2300" s="51"/>
    </row>
    <row r="2301" spans="1:17" ht="12.75" customHeight="1">
      <c r="A2301" s="56"/>
      <c r="B2301" s="56"/>
      <c r="C2301" s="56"/>
      <c r="D2301" s="56"/>
      <c r="E2301" s="56"/>
      <c r="F2301" s="11"/>
      <c r="G2301" s="57"/>
      <c r="H2301" s="56"/>
      <c r="I2301" s="56"/>
      <c r="J2301" s="56"/>
      <c r="K2301" s="56"/>
      <c r="L2301" s="56"/>
      <c r="M2301" s="56"/>
      <c r="N2301" s="56"/>
      <c r="O2301" s="56"/>
      <c r="P2301" s="56"/>
      <c r="Q2301" s="51"/>
    </row>
    <row r="2302" spans="1:17" ht="12.75" customHeight="1">
      <c r="A2302" s="56"/>
      <c r="B2302" s="56"/>
      <c r="C2302" s="56"/>
      <c r="D2302" s="56"/>
      <c r="E2302" s="56"/>
      <c r="F2302" s="11"/>
      <c r="G2302" s="57"/>
      <c r="H2302" s="56"/>
      <c r="I2302" s="56"/>
      <c r="J2302" s="56"/>
      <c r="K2302" s="56"/>
      <c r="L2302" s="56"/>
      <c r="M2302" s="56"/>
      <c r="N2302" s="56"/>
      <c r="O2302" s="56"/>
      <c r="P2302" s="56"/>
      <c r="Q2302" s="51"/>
    </row>
    <row r="2303" spans="1:17" ht="12.75" customHeight="1">
      <c r="A2303" s="56"/>
      <c r="B2303" s="56"/>
      <c r="C2303" s="56"/>
      <c r="D2303" s="56"/>
      <c r="E2303" s="56"/>
      <c r="F2303" s="11"/>
      <c r="G2303" s="57"/>
      <c r="H2303" s="56"/>
      <c r="I2303" s="56"/>
      <c r="J2303" s="56"/>
      <c r="K2303" s="56"/>
      <c r="L2303" s="56"/>
      <c r="M2303" s="56"/>
      <c r="N2303" s="56"/>
      <c r="O2303" s="56"/>
      <c r="P2303" s="56"/>
      <c r="Q2303" s="51"/>
    </row>
    <row r="2304" spans="1:17" ht="12.75" customHeight="1">
      <c r="A2304" s="56"/>
      <c r="B2304" s="56"/>
      <c r="C2304" s="56"/>
      <c r="D2304" s="56"/>
      <c r="E2304" s="56"/>
      <c r="F2304" s="11"/>
      <c r="G2304" s="57"/>
      <c r="H2304" s="56"/>
      <c r="I2304" s="56"/>
      <c r="J2304" s="56"/>
      <c r="K2304" s="56"/>
      <c r="L2304" s="56"/>
      <c r="M2304" s="56"/>
      <c r="N2304" s="56"/>
      <c r="O2304" s="56"/>
      <c r="P2304" s="56"/>
      <c r="Q2304" s="51"/>
    </row>
    <row r="2305" spans="1:17" ht="12.75" customHeight="1">
      <c r="A2305" s="56"/>
      <c r="B2305" s="56"/>
      <c r="C2305" s="56"/>
      <c r="D2305" s="56"/>
      <c r="E2305" s="56"/>
      <c r="F2305" s="11"/>
      <c r="G2305" s="57"/>
      <c r="H2305" s="56"/>
      <c r="I2305" s="56"/>
      <c r="J2305" s="56"/>
      <c r="K2305" s="56"/>
      <c r="L2305" s="56"/>
      <c r="M2305" s="56"/>
      <c r="N2305" s="56"/>
      <c r="O2305" s="56"/>
      <c r="P2305" s="56"/>
      <c r="Q2305" s="51"/>
    </row>
    <row r="2306" spans="1:17" ht="12.75" customHeight="1">
      <c r="A2306" s="56"/>
      <c r="B2306" s="56"/>
      <c r="C2306" s="56"/>
      <c r="D2306" s="56"/>
      <c r="E2306" s="56"/>
      <c r="F2306" s="11"/>
      <c r="G2306" s="57"/>
      <c r="H2306" s="56"/>
      <c r="I2306" s="56"/>
      <c r="J2306" s="56"/>
      <c r="K2306" s="56"/>
      <c r="L2306" s="56"/>
      <c r="M2306" s="56"/>
      <c r="N2306" s="56"/>
      <c r="O2306" s="56"/>
      <c r="P2306" s="56"/>
      <c r="Q2306" s="51"/>
    </row>
    <row r="2307" spans="1:17" ht="12.75" customHeight="1">
      <c r="A2307" s="56"/>
      <c r="B2307" s="56"/>
      <c r="C2307" s="56"/>
      <c r="D2307" s="56"/>
      <c r="E2307" s="56"/>
      <c r="F2307" s="11"/>
      <c r="G2307" s="57"/>
      <c r="H2307" s="56"/>
      <c r="I2307" s="56"/>
      <c r="J2307" s="56"/>
      <c r="K2307" s="56"/>
      <c r="L2307" s="56"/>
      <c r="M2307" s="56"/>
      <c r="N2307" s="56"/>
      <c r="O2307" s="56"/>
      <c r="P2307" s="56"/>
      <c r="Q2307" s="51"/>
    </row>
    <row r="2308" spans="1:17" ht="12.75" customHeight="1">
      <c r="A2308" s="56"/>
      <c r="B2308" s="56"/>
      <c r="C2308" s="56"/>
      <c r="D2308" s="56"/>
      <c r="E2308" s="56"/>
      <c r="F2308" s="11"/>
      <c r="G2308" s="57"/>
      <c r="H2308" s="56"/>
      <c r="I2308" s="56"/>
      <c r="J2308" s="56"/>
      <c r="K2308" s="56"/>
      <c r="L2308" s="56"/>
      <c r="M2308" s="56"/>
      <c r="N2308" s="56"/>
      <c r="O2308" s="56"/>
      <c r="P2308" s="56"/>
      <c r="Q2308" s="51"/>
    </row>
    <row r="2309" spans="1:17" ht="12.75" customHeight="1">
      <c r="A2309" s="56"/>
      <c r="B2309" s="56"/>
      <c r="C2309" s="56"/>
      <c r="D2309" s="56"/>
      <c r="E2309" s="56"/>
      <c r="F2309" s="11"/>
      <c r="G2309" s="57"/>
      <c r="H2309" s="56"/>
      <c r="I2309" s="56"/>
      <c r="J2309" s="56"/>
      <c r="K2309" s="56"/>
      <c r="L2309" s="56"/>
      <c r="M2309" s="56"/>
      <c r="N2309" s="56"/>
      <c r="O2309" s="56"/>
      <c r="P2309" s="56"/>
      <c r="Q2309" s="51"/>
    </row>
    <row r="2310" spans="1:17" ht="12.75" customHeight="1">
      <c r="A2310" s="56"/>
      <c r="B2310" s="56"/>
      <c r="C2310" s="56"/>
      <c r="D2310" s="56"/>
      <c r="E2310" s="56"/>
      <c r="F2310" s="11"/>
      <c r="G2310" s="57"/>
      <c r="H2310" s="56"/>
      <c r="I2310" s="56"/>
      <c r="J2310" s="56"/>
      <c r="K2310" s="56"/>
      <c r="L2310" s="56"/>
      <c r="M2310" s="56"/>
      <c r="N2310" s="56"/>
      <c r="O2310" s="56"/>
      <c r="P2310" s="56"/>
      <c r="Q2310" s="51"/>
    </row>
    <row r="2311" spans="1:17" ht="12.75" customHeight="1">
      <c r="A2311" s="56"/>
      <c r="B2311" s="56"/>
      <c r="C2311" s="56"/>
      <c r="D2311" s="56"/>
      <c r="E2311" s="56"/>
      <c r="F2311" s="11"/>
      <c r="G2311" s="57"/>
      <c r="H2311" s="56"/>
      <c r="I2311" s="56"/>
      <c r="J2311" s="56"/>
      <c r="K2311" s="56"/>
      <c r="L2311" s="56"/>
      <c r="M2311" s="56"/>
      <c r="N2311" s="56"/>
      <c r="O2311" s="56"/>
      <c r="P2311" s="56"/>
      <c r="Q2311" s="51"/>
    </row>
    <row r="2312" spans="1:17" ht="12.75" customHeight="1">
      <c r="A2312" s="56"/>
      <c r="B2312" s="56"/>
      <c r="C2312" s="56"/>
      <c r="D2312" s="56"/>
      <c r="E2312" s="56"/>
      <c r="F2312" s="11"/>
      <c r="G2312" s="57"/>
      <c r="H2312" s="56"/>
      <c r="I2312" s="56"/>
      <c r="J2312" s="56"/>
      <c r="K2312" s="56"/>
      <c r="L2312" s="56"/>
      <c r="M2312" s="56"/>
      <c r="N2312" s="56"/>
      <c r="O2312" s="56"/>
      <c r="P2312" s="56"/>
      <c r="Q2312" s="51"/>
    </row>
    <row r="2313" spans="1:17" ht="12.75" customHeight="1">
      <c r="A2313" s="56"/>
      <c r="B2313" s="56"/>
      <c r="C2313" s="56"/>
      <c r="D2313" s="56"/>
      <c r="E2313" s="56"/>
      <c r="F2313" s="11"/>
      <c r="G2313" s="57"/>
      <c r="H2313" s="56"/>
      <c r="I2313" s="56"/>
      <c r="J2313" s="56"/>
      <c r="K2313" s="56"/>
      <c r="L2313" s="56"/>
      <c r="M2313" s="56"/>
      <c r="N2313" s="56"/>
      <c r="O2313" s="56"/>
      <c r="P2313" s="56"/>
      <c r="Q2313" s="51"/>
    </row>
    <row r="2314" spans="1:17" ht="12.75" customHeight="1">
      <c r="A2314" s="56"/>
      <c r="B2314" s="56"/>
      <c r="C2314" s="56"/>
      <c r="D2314" s="56"/>
      <c r="E2314" s="56"/>
      <c r="F2314" s="11"/>
      <c r="G2314" s="57"/>
      <c r="H2314" s="56"/>
      <c r="I2314" s="56"/>
      <c r="J2314" s="56"/>
      <c r="K2314" s="56"/>
      <c r="L2314" s="56"/>
      <c r="M2314" s="56"/>
      <c r="N2314" s="56"/>
      <c r="O2314" s="56"/>
      <c r="P2314" s="56"/>
      <c r="Q2314" s="51"/>
    </row>
    <row r="2315" spans="1:17" ht="12.75" customHeight="1">
      <c r="A2315" s="56"/>
      <c r="B2315" s="56"/>
      <c r="C2315" s="56"/>
      <c r="D2315" s="56"/>
      <c r="E2315" s="56"/>
      <c r="F2315" s="11"/>
      <c r="G2315" s="57"/>
      <c r="H2315" s="56"/>
      <c r="I2315" s="56"/>
      <c r="J2315" s="56"/>
      <c r="K2315" s="56"/>
      <c r="L2315" s="56"/>
      <c r="M2315" s="56"/>
      <c r="N2315" s="56"/>
      <c r="O2315" s="56"/>
      <c r="P2315" s="56"/>
      <c r="Q2315" s="51"/>
    </row>
    <row r="2316" spans="1:17" ht="12.75" customHeight="1">
      <c r="A2316" s="56"/>
      <c r="B2316" s="56"/>
      <c r="C2316" s="56"/>
      <c r="D2316" s="56"/>
      <c r="E2316" s="56"/>
      <c r="F2316" s="11"/>
      <c r="G2316" s="57"/>
      <c r="H2316" s="56"/>
      <c r="I2316" s="56"/>
      <c r="J2316" s="56"/>
      <c r="K2316" s="56"/>
      <c r="L2316" s="56"/>
      <c r="M2316" s="56"/>
      <c r="N2316" s="56"/>
      <c r="O2316" s="56"/>
      <c r="P2316" s="56"/>
      <c r="Q2316" s="51"/>
    </row>
    <row r="2317" spans="1:17" ht="12.75" customHeight="1">
      <c r="A2317" s="56"/>
      <c r="B2317" s="56"/>
      <c r="C2317" s="56"/>
      <c r="D2317" s="56"/>
      <c r="E2317" s="56"/>
      <c r="F2317" s="11"/>
      <c r="G2317" s="57"/>
      <c r="H2317" s="56"/>
      <c r="I2317" s="56"/>
      <c r="J2317" s="56"/>
      <c r="K2317" s="56"/>
      <c r="L2317" s="56"/>
      <c r="M2317" s="56"/>
      <c r="N2317" s="56"/>
      <c r="O2317" s="56"/>
      <c r="P2317" s="56"/>
      <c r="Q2317" s="51"/>
    </row>
    <row r="2318" spans="1:17" ht="12.75" customHeight="1">
      <c r="A2318" s="56"/>
      <c r="B2318" s="56"/>
      <c r="C2318" s="56"/>
      <c r="D2318" s="56"/>
      <c r="E2318" s="56"/>
      <c r="F2318" s="11"/>
      <c r="G2318" s="57"/>
      <c r="H2318" s="56"/>
      <c r="I2318" s="56"/>
      <c r="J2318" s="56"/>
      <c r="K2318" s="56"/>
      <c r="L2318" s="56"/>
      <c r="M2318" s="56"/>
      <c r="N2318" s="56"/>
      <c r="O2318" s="56"/>
      <c r="P2318" s="56"/>
      <c r="Q2318" s="51"/>
    </row>
    <row r="2319" spans="1:17" ht="12.75" customHeight="1">
      <c r="A2319" s="56"/>
      <c r="B2319" s="56"/>
      <c r="C2319" s="56"/>
      <c r="D2319" s="56"/>
      <c r="E2319" s="56"/>
      <c r="F2319" s="11"/>
      <c r="G2319" s="57"/>
      <c r="H2319" s="56"/>
      <c r="I2319" s="56"/>
      <c r="J2319" s="56"/>
      <c r="K2319" s="56"/>
      <c r="L2319" s="56"/>
      <c r="M2319" s="56"/>
      <c r="N2319" s="56"/>
      <c r="O2319" s="56"/>
      <c r="P2319" s="56"/>
      <c r="Q2319" s="51"/>
    </row>
    <row r="2320" spans="1:17" ht="12.75" customHeight="1">
      <c r="A2320" s="56"/>
      <c r="B2320" s="56"/>
      <c r="C2320" s="56"/>
      <c r="D2320" s="56"/>
      <c r="E2320" s="56"/>
      <c r="F2320" s="11"/>
      <c r="G2320" s="57"/>
      <c r="H2320" s="56"/>
      <c r="I2320" s="56"/>
      <c r="J2320" s="56"/>
      <c r="K2320" s="56"/>
      <c r="L2320" s="56"/>
      <c r="M2320" s="56"/>
      <c r="N2320" s="56"/>
      <c r="O2320" s="56"/>
      <c r="P2320" s="56"/>
      <c r="Q2320" s="51"/>
    </row>
    <row r="2321" spans="1:17" ht="12.75" customHeight="1">
      <c r="A2321" s="56"/>
      <c r="B2321" s="56"/>
      <c r="C2321" s="56"/>
      <c r="D2321" s="56"/>
      <c r="E2321" s="56"/>
      <c r="F2321" s="11"/>
      <c r="G2321" s="57"/>
      <c r="H2321" s="56"/>
      <c r="I2321" s="56"/>
      <c r="J2321" s="56"/>
      <c r="K2321" s="56"/>
      <c r="L2321" s="56"/>
      <c r="M2321" s="56"/>
      <c r="N2321" s="56"/>
      <c r="O2321" s="56"/>
      <c r="P2321" s="56"/>
      <c r="Q2321" s="51"/>
    </row>
    <row r="2322" spans="1:17" ht="12.75" customHeight="1">
      <c r="A2322" s="56"/>
      <c r="B2322" s="56"/>
      <c r="C2322" s="56"/>
      <c r="D2322" s="56"/>
      <c r="E2322" s="56"/>
      <c r="F2322" s="11"/>
      <c r="G2322" s="57"/>
      <c r="H2322" s="56"/>
      <c r="I2322" s="56"/>
      <c r="J2322" s="56"/>
      <c r="K2322" s="56"/>
      <c r="L2322" s="56"/>
      <c r="M2322" s="56"/>
      <c r="N2322" s="56"/>
      <c r="O2322" s="56"/>
      <c r="P2322" s="56"/>
      <c r="Q2322" s="51"/>
    </row>
    <row r="2323" spans="1:17" ht="12.75" customHeight="1">
      <c r="A2323" s="56"/>
      <c r="B2323" s="56"/>
      <c r="C2323" s="56"/>
      <c r="D2323" s="56"/>
      <c r="E2323" s="56"/>
      <c r="F2323" s="11"/>
      <c r="G2323" s="57"/>
      <c r="H2323" s="56"/>
      <c r="I2323" s="56"/>
      <c r="J2323" s="56"/>
      <c r="K2323" s="56"/>
      <c r="L2323" s="56"/>
      <c r="M2323" s="56"/>
      <c r="N2323" s="56"/>
      <c r="O2323" s="56"/>
      <c r="P2323" s="56"/>
      <c r="Q2323" s="51"/>
    </row>
    <row r="2324" spans="1:17" ht="12.75" customHeight="1">
      <c r="A2324" s="56"/>
      <c r="B2324" s="56"/>
      <c r="C2324" s="56"/>
      <c r="D2324" s="56"/>
      <c r="E2324" s="56"/>
      <c r="F2324" s="11"/>
      <c r="G2324" s="57"/>
      <c r="H2324" s="56"/>
      <c r="I2324" s="56"/>
      <c r="J2324" s="56"/>
      <c r="K2324" s="56"/>
      <c r="L2324" s="56"/>
      <c r="M2324" s="56"/>
      <c r="N2324" s="56"/>
      <c r="O2324" s="56"/>
      <c r="P2324" s="56"/>
      <c r="Q2324" s="51"/>
    </row>
    <row r="2325" spans="1:17" ht="12.75" customHeight="1">
      <c r="A2325" s="56"/>
      <c r="B2325" s="56"/>
      <c r="C2325" s="56"/>
      <c r="D2325" s="56"/>
      <c r="E2325" s="56"/>
      <c r="F2325" s="11"/>
      <c r="G2325" s="57"/>
      <c r="H2325" s="56"/>
      <c r="I2325" s="56"/>
      <c r="J2325" s="56"/>
      <c r="K2325" s="56"/>
      <c r="L2325" s="56"/>
      <c r="M2325" s="56"/>
      <c r="N2325" s="56"/>
      <c r="O2325" s="56"/>
      <c r="P2325" s="56"/>
      <c r="Q2325" s="51"/>
    </row>
    <row r="2326" spans="1:17" ht="12.75" customHeight="1">
      <c r="A2326" s="56"/>
      <c r="B2326" s="56"/>
      <c r="C2326" s="56"/>
      <c r="D2326" s="56"/>
      <c r="E2326" s="56"/>
      <c r="F2326" s="11"/>
      <c r="G2326" s="57"/>
      <c r="H2326" s="56"/>
      <c r="I2326" s="56"/>
      <c r="J2326" s="56"/>
      <c r="K2326" s="56"/>
      <c r="L2326" s="56"/>
      <c r="M2326" s="56"/>
      <c r="N2326" s="56"/>
      <c r="O2326" s="56"/>
      <c r="P2326" s="56"/>
      <c r="Q2326" s="51"/>
    </row>
    <row r="2327" spans="1:17" ht="12.75" customHeight="1">
      <c r="A2327" s="56"/>
      <c r="B2327" s="56"/>
      <c r="C2327" s="56"/>
      <c r="D2327" s="56"/>
      <c r="E2327" s="56"/>
      <c r="F2327" s="11"/>
      <c r="G2327" s="57"/>
      <c r="H2327" s="56"/>
      <c r="I2327" s="56"/>
      <c r="J2327" s="56"/>
      <c r="K2327" s="56"/>
      <c r="L2327" s="56"/>
      <c r="M2327" s="56"/>
      <c r="N2327" s="56"/>
      <c r="O2327" s="56"/>
      <c r="P2327" s="56"/>
      <c r="Q2327" s="51"/>
    </row>
    <row r="2328" spans="1:17" ht="12.75" customHeight="1">
      <c r="A2328" s="56"/>
      <c r="B2328" s="56"/>
      <c r="C2328" s="56"/>
      <c r="D2328" s="56"/>
      <c r="E2328" s="56"/>
      <c r="F2328" s="11"/>
      <c r="G2328" s="57"/>
      <c r="H2328" s="56"/>
      <c r="I2328" s="56"/>
      <c r="J2328" s="56"/>
      <c r="K2328" s="56"/>
      <c r="L2328" s="56"/>
      <c r="M2328" s="56"/>
      <c r="N2328" s="56"/>
      <c r="O2328" s="56"/>
      <c r="P2328" s="56"/>
      <c r="Q2328" s="51"/>
    </row>
    <row r="2329" spans="1:17" ht="12.75" customHeight="1">
      <c r="A2329" s="56"/>
      <c r="B2329" s="56"/>
      <c r="C2329" s="56"/>
      <c r="D2329" s="56"/>
      <c r="E2329" s="56"/>
      <c r="F2329" s="11"/>
      <c r="G2329" s="57"/>
      <c r="H2329" s="56"/>
      <c r="I2329" s="56"/>
      <c r="J2329" s="56"/>
      <c r="K2329" s="56"/>
      <c r="L2329" s="56"/>
      <c r="M2329" s="56"/>
      <c r="N2329" s="56"/>
      <c r="O2329" s="56"/>
      <c r="P2329" s="56"/>
      <c r="Q2329" s="51"/>
    </row>
    <row r="2330" spans="1:17" ht="12.75" customHeight="1">
      <c r="A2330" s="56"/>
      <c r="B2330" s="56"/>
      <c r="C2330" s="56"/>
      <c r="D2330" s="56"/>
      <c r="E2330" s="56"/>
      <c r="F2330" s="11"/>
      <c r="G2330" s="57"/>
      <c r="H2330" s="56"/>
      <c r="I2330" s="56"/>
      <c r="J2330" s="56"/>
      <c r="K2330" s="56"/>
      <c r="L2330" s="56"/>
      <c r="M2330" s="56"/>
      <c r="N2330" s="56"/>
      <c r="O2330" s="56"/>
      <c r="P2330" s="56"/>
      <c r="Q2330" s="51"/>
    </row>
    <row r="2331" spans="1:17" ht="12.75" customHeight="1">
      <c r="A2331" s="56"/>
      <c r="B2331" s="56"/>
      <c r="C2331" s="56"/>
      <c r="D2331" s="56"/>
      <c r="E2331" s="56"/>
      <c r="F2331" s="11"/>
      <c r="G2331" s="57"/>
      <c r="H2331" s="56"/>
      <c r="I2331" s="56"/>
      <c r="J2331" s="56"/>
      <c r="K2331" s="56"/>
      <c r="L2331" s="56"/>
      <c r="M2331" s="56"/>
      <c r="N2331" s="56"/>
      <c r="O2331" s="56"/>
      <c r="P2331" s="56"/>
      <c r="Q2331" s="51"/>
    </row>
    <row r="2332" spans="1:17" ht="12.75" customHeight="1">
      <c r="A2332" s="56"/>
      <c r="B2332" s="56"/>
      <c r="C2332" s="56"/>
      <c r="D2332" s="56"/>
      <c r="E2332" s="56"/>
      <c r="F2332" s="11"/>
      <c r="G2332" s="57"/>
      <c r="H2332" s="56"/>
      <c r="I2332" s="56"/>
      <c r="J2332" s="56"/>
      <c r="K2332" s="56"/>
      <c r="L2332" s="56"/>
      <c r="M2332" s="56"/>
      <c r="N2332" s="56"/>
      <c r="O2332" s="56"/>
      <c r="P2332" s="56"/>
      <c r="Q2332" s="51"/>
    </row>
    <row r="2333" spans="1:17" ht="12.75" customHeight="1">
      <c r="A2333" s="56"/>
      <c r="B2333" s="56"/>
      <c r="C2333" s="56"/>
      <c r="D2333" s="56"/>
      <c r="E2333" s="56"/>
      <c r="F2333" s="11"/>
      <c r="G2333" s="57"/>
      <c r="H2333" s="56"/>
      <c r="I2333" s="56"/>
      <c r="J2333" s="56"/>
      <c r="K2333" s="56"/>
      <c r="L2333" s="56"/>
      <c r="M2333" s="56"/>
      <c r="N2333" s="56"/>
      <c r="O2333" s="56"/>
      <c r="P2333" s="56"/>
      <c r="Q2333" s="51"/>
    </row>
    <row r="2334" spans="1:17" ht="12.75" customHeight="1">
      <c r="A2334" s="56"/>
      <c r="B2334" s="56"/>
      <c r="C2334" s="56"/>
      <c r="D2334" s="56"/>
      <c r="E2334" s="56"/>
      <c r="F2334" s="11"/>
      <c r="G2334" s="57"/>
      <c r="H2334" s="56"/>
      <c r="I2334" s="56"/>
      <c r="J2334" s="56"/>
      <c r="K2334" s="56"/>
      <c r="L2334" s="56"/>
      <c r="M2334" s="56"/>
      <c r="N2334" s="56"/>
      <c r="O2334" s="56"/>
      <c r="P2334" s="56"/>
      <c r="Q2334" s="51"/>
    </row>
    <row r="2335" spans="1:17" ht="12.75" customHeight="1">
      <c r="A2335" s="56"/>
      <c r="B2335" s="56"/>
      <c r="C2335" s="56"/>
      <c r="D2335" s="56"/>
      <c r="E2335" s="56"/>
      <c r="F2335" s="11"/>
      <c r="G2335" s="57"/>
      <c r="H2335" s="56"/>
      <c r="I2335" s="56"/>
      <c r="J2335" s="56"/>
      <c r="K2335" s="56"/>
      <c r="L2335" s="56"/>
      <c r="M2335" s="56"/>
      <c r="N2335" s="56"/>
      <c r="O2335" s="56"/>
      <c r="P2335" s="56"/>
      <c r="Q2335" s="51"/>
    </row>
    <row r="2336" spans="1:17" ht="12.75" customHeight="1">
      <c r="A2336" s="56"/>
      <c r="B2336" s="56"/>
      <c r="C2336" s="56"/>
      <c r="D2336" s="56"/>
      <c r="E2336" s="56"/>
      <c r="F2336" s="11"/>
      <c r="G2336" s="57"/>
      <c r="H2336" s="56"/>
      <c r="I2336" s="56"/>
      <c r="J2336" s="56"/>
      <c r="K2336" s="56"/>
      <c r="L2336" s="56"/>
      <c r="M2336" s="56"/>
      <c r="N2336" s="56"/>
      <c r="O2336" s="56"/>
      <c r="P2336" s="56"/>
      <c r="Q2336" s="51"/>
    </row>
    <row r="2337" spans="1:17" ht="12.75" customHeight="1">
      <c r="A2337" s="56"/>
      <c r="B2337" s="56"/>
      <c r="C2337" s="56"/>
      <c r="D2337" s="56"/>
      <c r="E2337" s="56"/>
      <c r="F2337" s="11"/>
      <c r="G2337" s="57"/>
      <c r="H2337" s="56"/>
      <c r="I2337" s="56"/>
      <c r="J2337" s="56"/>
      <c r="K2337" s="56"/>
      <c r="L2337" s="56"/>
      <c r="M2337" s="56"/>
      <c r="N2337" s="56"/>
      <c r="O2337" s="56"/>
      <c r="P2337" s="56"/>
      <c r="Q2337" s="51"/>
    </row>
    <row r="2338" spans="1:17" ht="12.75" customHeight="1">
      <c r="A2338" s="56"/>
      <c r="B2338" s="56"/>
      <c r="C2338" s="56"/>
      <c r="D2338" s="56"/>
      <c r="E2338" s="56"/>
      <c r="F2338" s="11"/>
      <c r="G2338" s="57"/>
      <c r="H2338" s="56"/>
      <c r="I2338" s="56"/>
      <c r="J2338" s="56"/>
      <c r="K2338" s="56"/>
      <c r="L2338" s="56"/>
      <c r="M2338" s="56"/>
      <c r="N2338" s="56"/>
      <c r="O2338" s="56"/>
      <c r="P2338" s="56"/>
      <c r="Q2338" s="51"/>
    </row>
    <row r="2339" spans="1:17" ht="12.75" customHeight="1">
      <c r="A2339" s="56"/>
      <c r="B2339" s="56"/>
      <c r="C2339" s="56"/>
      <c r="D2339" s="56"/>
      <c r="E2339" s="56"/>
      <c r="F2339" s="11"/>
      <c r="G2339" s="57"/>
      <c r="H2339" s="56"/>
      <c r="I2339" s="56"/>
      <c r="J2339" s="56"/>
      <c r="K2339" s="56"/>
      <c r="L2339" s="56"/>
      <c r="M2339" s="56"/>
      <c r="N2339" s="56"/>
      <c r="O2339" s="56"/>
      <c r="P2339" s="56"/>
      <c r="Q2339" s="51"/>
    </row>
    <row r="2340" spans="1:17" ht="12.75" customHeight="1">
      <c r="A2340" s="56"/>
      <c r="B2340" s="56"/>
      <c r="C2340" s="56"/>
      <c r="D2340" s="56"/>
      <c r="E2340" s="56"/>
      <c r="F2340" s="11"/>
      <c r="G2340" s="57"/>
      <c r="H2340" s="56"/>
      <c r="I2340" s="56"/>
      <c r="J2340" s="56"/>
      <c r="K2340" s="56"/>
      <c r="L2340" s="56"/>
      <c r="M2340" s="56"/>
      <c r="N2340" s="56"/>
      <c r="O2340" s="56"/>
      <c r="P2340" s="56"/>
      <c r="Q2340" s="51"/>
    </row>
    <row r="2341" spans="1:17" ht="12.75" customHeight="1">
      <c r="A2341" s="56"/>
      <c r="B2341" s="56"/>
      <c r="C2341" s="56"/>
      <c r="D2341" s="56"/>
      <c r="E2341" s="56"/>
      <c r="F2341" s="11"/>
      <c r="G2341" s="57"/>
      <c r="H2341" s="56"/>
      <c r="I2341" s="56"/>
      <c r="J2341" s="56"/>
      <c r="K2341" s="56"/>
      <c r="L2341" s="56"/>
      <c r="M2341" s="56"/>
      <c r="N2341" s="56"/>
      <c r="O2341" s="56"/>
      <c r="P2341" s="56"/>
      <c r="Q2341" s="51"/>
    </row>
    <row r="2342" spans="1:17" ht="12.75" customHeight="1">
      <c r="A2342" s="56"/>
      <c r="B2342" s="56"/>
      <c r="C2342" s="56"/>
      <c r="D2342" s="56"/>
      <c r="E2342" s="56"/>
      <c r="F2342" s="11"/>
      <c r="G2342" s="57"/>
      <c r="H2342" s="56"/>
      <c r="I2342" s="56"/>
      <c r="J2342" s="56"/>
      <c r="K2342" s="56"/>
      <c r="L2342" s="56"/>
      <c r="M2342" s="56"/>
      <c r="N2342" s="56"/>
      <c r="O2342" s="56"/>
      <c r="P2342" s="56"/>
      <c r="Q2342" s="51"/>
    </row>
    <row r="2343" spans="1:17" ht="12.75" customHeight="1">
      <c r="A2343" s="56"/>
      <c r="B2343" s="56"/>
      <c r="C2343" s="56"/>
      <c r="D2343" s="56"/>
      <c r="E2343" s="56"/>
      <c r="F2343" s="11"/>
      <c r="G2343" s="57"/>
      <c r="H2343" s="56"/>
      <c r="I2343" s="56"/>
      <c r="J2343" s="56"/>
      <c r="K2343" s="56"/>
      <c r="L2343" s="56"/>
      <c r="M2343" s="56"/>
      <c r="N2343" s="56"/>
      <c r="O2343" s="56"/>
      <c r="P2343" s="56"/>
      <c r="Q2343" s="51"/>
    </row>
    <row r="2344" spans="1:17" ht="12.75" customHeight="1">
      <c r="A2344" s="56"/>
      <c r="B2344" s="56"/>
      <c r="C2344" s="56"/>
      <c r="D2344" s="56"/>
      <c r="E2344" s="56"/>
      <c r="F2344" s="11"/>
      <c r="G2344" s="57"/>
      <c r="H2344" s="56"/>
      <c r="I2344" s="56"/>
      <c r="J2344" s="56"/>
      <c r="K2344" s="56"/>
      <c r="L2344" s="56"/>
      <c r="M2344" s="56"/>
      <c r="N2344" s="56"/>
      <c r="O2344" s="56"/>
      <c r="P2344" s="56"/>
      <c r="Q2344" s="51"/>
    </row>
    <row r="2345" spans="1:17" ht="12.75" customHeight="1">
      <c r="A2345" s="56"/>
      <c r="B2345" s="56"/>
      <c r="C2345" s="56"/>
      <c r="D2345" s="56"/>
      <c r="E2345" s="56"/>
      <c r="F2345" s="11"/>
      <c r="G2345" s="57"/>
      <c r="H2345" s="56"/>
      <c r="I2345" s="56"/>
      <c r="J2345" s="56"/>
      <c r="K2345" s="56"/>
      <c r="L2345" s="56"/>
      <c r="M2345" s="56"/>
      <c r="N2345" s="56"/>
      <c r="O2345" s="56"/>
      <c r="P2345" s="56"/>
      <c r="Q2345" s="51"/>
    </row>
    <row r="2346" spans="1:17" ht="12.75" customHeight="1">
      <c r="A2346" s="56"/>
      <c r="B2346" s="56"/>
      <c r="C2346" s="56"/>
      <c r="D2346" s="56"/>
      <c r="E2346" s="56"/>
      <c r="F2346" s="11"/>
      <c r="G2346" s="57"/>
      <c r="H2346" s="56"/>
      <c r="I2346" s="56"/>
      <c r="J2346" s="56"/>
      <c r="K2346" s="56"/>
      <c r="L2346" s="56"/>
      <c r="M2346" s="56"/>
      <c r="N2346" s="56"/>
      <c r="O2346" s="56"/>
      <c r="P2346" s="56"/>
      <c r="Q2346" s="51"/>
    </row>
    <row r="2347" spans="1:17" ht="12.75" customHeight="1">
      <c r="A2347" s="56"/>
      <c r="B2347" s="56"/>
      <c r="C2347" s="56"/>
      <c r="D2347" s="56"/>
      <c r="E2347" s="56"/>
      <c r="F2347" s="11"/>
      <c r="G2347" s="57"/>
      <c r="H2347" s="56"/>
      <c r="I2347" s="56"/>
      <c r="J2347" s="56"/>
      <c r="K2347" s="56"/>
      <c r="L2347" s="56"/>
      <c r="M2347" s="56"/>
      <c r="N2347" s="56"/>
      <c r="O2347" s="56"/>
      <c r="P2347" s="56"/>
      <c r="Q2347" s="51"/>
    </row>
    <row r="2348" spans="1:17" ht="12.75" customHeight="1">
      <c r="A2348" s="56"/>
      <c r="B2348" s="56"/>
      <c r="C2348" s="56"/>
      <c r="D2348" s="56"/>
      <c r="E2348" s="56"/>
      <c r="F2348" s="11"/>
      <c r="G2348" s="57"/>
      <c r="H2348" s="56"/>
      <c r="I2348" s="56"/>
      <c r="J2348" s="56"/>
      <c r="K2348" s="56"/>
      <c r="L2348" s="56"/>
      <c r="M2348" s="56"/>
      <c r="N2348" s="56"/>
      <c r="O2348" s="56"/>
      <c r="P2348" s="56"/>
      <c r="Q2348" s="51"/>
    </row>
    <row r="2349" spans="1:17" ht="12.75" customHeight="1">
      <c r="A2349" s="56"/>
      <c r="B2349" s="56"/>
      <c r="C2349" s="56"/>
      <c r="D2349" s="56"/>
      <c r="E2349" s="56"/>
      <c r="F2349" s="11"/>
      <c r="G2349" s="57"/>
      <c r="H2349" s="56"/>
      <c r="I2349" s="56"/>
      <c r="J2349" s="56"/>
      <c r="K2349" s="56"/>
      <c r="L2349" s="56"/>
      <c r="M2349" s="56"/>
      <c r="N2349" s="56"/>
      <c r="O2349" s="56"/>
      <c r="P2349" s="56"/>
      <c r="Q2349" s="51"/>
    </row>
    <row r="2350" spans="1:17" ht="12.75" customHeight="1">
      <c r="A2350" s="56"/>
      <c r="B2350" s="56"/>
      <c r="C2350" s="56"/>
      <c r="D2350" s="56"/>
      <c r="E2350" s="56"/>
      <c r="F2350" s="11"/>
      <c r="G2350" s="57"/>
      <c r="H2350" s="56"/>
      <c r="I2350" s="56"/>
      <c r="J2350" s="56"/>
      <c r="K2350" s="56"/>
      <c r="L2350" s="56"/>
      <c r="M2350" s="56"/>
      <c r="N2350" s="56"/>
      <c r="O2350" s="56"/>
      <c r="P2350" s="56"/>
      <c r="Q2350" s="51"/>
    </row>
    <row r="2351" spans="1:17" ht="12.75" customHeight="1">
      <c r="A2351" s="56"/>
      <c r="B2351" s="56"/>
      <c r="C2351" s="56"/>
      <c r="D2351" s="56"/>
      <c r="E2351" s="56"/>
      <c r="F2351" s="11"/>
      <c r="G2351" s="57"/>
      <c r="H2351" s="56"/>
      <c r="I2351" s="56"/>
      <c r="J2351" s="56"/>
      <c r="K2351" s="56"/>
      <c r="L2351" s="56"/>
      <c r="M2351" s="56"/>
      <c r="N2351" s="56"/>
      <c r="O2351" s="56"/>
      <c r="P2351" s="56"/>
      <c r="Q2351" s="51"/>
    </row>
    <row r="2352" spans="1:17" ht="12.75" customHeight="1">
      <c r="A2352" s="56"/>
      <c r="B2352" s="56"/>
      <c r="C2352" s="56"/>
      <c r="D2352" s="56"/>
      <c r="E2352" s="56"/>
      <c r="F2352" s="11"/>
      <c r="G2352" s="57"/>
      <c r="H2352" s="56"/>
      <c r="I2352" s="56"/>
      <c r="J2352" s="56"/>
      <c r="K2352" s="56"/>
      <c r="L2352" s="56"/>
      <c r="M2352" s="56"/>
      <c r="N2352" s="56"/>
      <c r="O2352" s="56"/>
      <c r="P2352" s="56"/>
      <c r="Q2352" s="51"/>
    </row>
    <row r="2353" spans="1:17" ht="12.75" customHeight="1">
      <c r="A2353" s="56"/>
      <c r="B2353" s="56"/>
      <c r="C2353" s="56"/>
      <c r="D2353" s="56"/>
      <c r="E2353" s="56"/>
      <c r="F2353" s="11"/>
      <c r="G2353" s="57"/>
      <c r="H2353" s="56"/>
      <c r="I2353" s="56"/>
      <c r="J2353" s="56"/>
      <c r="K2353" s="56"/>
      <c r="L2353" s="56"/>
      <c r="M2353" s="56"/>
      <c r="N2353" s="56"/>
      <c r="O2353" s="56"/>
      <c r="P2353" s="56"/>
      <c r="Q2353" s="51"/>
    </row>
    <row r="2354" spans="1:17" ht="12.75" customHeight="1">
      <c r="A2354" s="56"/>
      <c r="B2354" s="56"/>
      <c r="C2354" s="56"/>
      <c r="D2354" s="56"/>
      <c r="E2354" s="56"/>
      <c r="F2354" s="11"/>
      <c r="G2354" s="57"/>
      <c r="H2354" s="56"/>
      <c r="I2354" s="56"/>
      <c r="J2354" s="56"/>
      <c r="K2354" s="56"/>
      <c r="L2354" s="56"/>
      <c r="M2354" s="56"/>
      <c r="N2354" s="56"/>
      <c r="O2354" s="56"/>
      <c r="P2354" s="56"/>
      <c r="Q2354" s="51"/>
    </row>
    <row r="2355" spans="1:17" ht="12.75" customHeight="1">
      <c r="A2355" s="56"/>
      <c r="B2355" s="56"/>
      <c r="C2355" s="56"/>
      <c r="D2355" s="56"/>
      <c r="E2355" s="56"/>
      <c r="F2355" s="11"/>
      <c r="G2355" s="57"/>
      <c r="H2355" s="56"/>
      <c r="I2355" s="56"/>
      <c r="J2355" s="56"/>
      <c r="K2355" s="56"/>
      <c r="L2355" s="56"/>
      <c r="M2355" s="56"/>
      <c r="N2355" s="56"/>
      <c r="O2355" s="56"/>
      <c r="P2355" s="56"/>
      <c r="Q2355" s="51"/>
    </row>
    <row r="2356" spans="1:17" ht="12.75" customHeight="1">
      <c r="A2356" s="56"/>
      <c r="B2356" s="56"/>
      <c r="C2356" s="56"/>
      <c r="D2356" s="56"/>
      <c r="E2356" s="56"/>
      <c r="F2356" s="11"/>
      <c r="G2356" s="57"/>
      <c r="H2356" s="56"/>
      <c r="I2356" s="56"/>
      <c r="J2356" s="56"/>
      <c r="K2356" s="56"/>
      <c r="L2356" s="56"/>
      <c r="M2356" s="56"/>
      <c r="N2356" s="56"/>
      <c r="O2356" s="56"/>
      <c r="P2356" s="56"/>
      <c r="Q2356" s="51"/>
    </row>
    <row r="2357" spans="1:17" ht="12.75" customHeight="1">
      <c r="A2357" s="56"/>
      <c r="B2357" s="56"/>
      <c r="C2357" s="56"/>
      <c r="D2357" s="56"/>
      <c r="E2357" s="56"/>
      <c r="F2357" s="11"/>
      <c r="G2357" s="57"/>
      <c r="H2357" s="56"/>
      <c r="I2357" s="56"/>
      <c r="J2357" s="56"/>
      <c r="K2357" s="56"/>
      <c r="L2357" s="56"/>
      <c r="M2357" s="56"/>
      <c r="N2357" s="56"/>
      <c r="O2357" s="56"/>
      <c r="P2357" s="56"/>
      <c r="Q2357" s="51"/>
    </row>
    <row r="2358" spans="1:17" ht="12.75" customHeight="1">
      <c r="A2358" s="56"/>
      <c r="B2358" s="56"/>
      <c r="C2358" s="56"/>
      <c r="D2358" s="56"/>
      <c r="E2358" s="56"/>
      <c r="F2358" s="11"/>
      <c r="G2358" s="57"/>
      <c r="H2358" s="56"/>
      <c r="I2358" s="56"/>
      <c r="J2358" s="56"/>
      <c r="K2358" s="56"/>
      <c r="L2358" s="56"/>
      <c r="M2358" s="56"/>
      <c r="N2358" s="56"/>
      <c r="O2358" s="56"/>
      <c r="P2358" s="56"/>
      <c r="Q2358" s="51"/>
    </row>
    <row r="2359" spans="1:17" ht="12.75" customHeight="1">
      <c r="A2359" s="56"/>
      <c r="B2359" s="56"/>
      <c r="C2359" s="56"/>
      <c r="D2359" s="56"/>
      <c r="E2359" s="56"/>
      <c r="F2359" s="11"/>
      <c r="G2359" s="57"/>
      <c r="H2359" s="56"/>
      <c r="I2359" s="56"/>
      <c r="J2359" s="56"/>
      <c r="K2359" s="56"/>
      <c r="L2359" s="56"/>
      <c r="M2359" s="56"/>
      <c r="N2359" s="56"/>
      <c r="O2359" s="56"/>
      <c r="P2359" s="56"/>
      <c r="Q2359" s="51"/>
    </row>
    <row r="2360" spans="1:17" ht="12.75" customHeight="1">
      <c r="A2360" s="56"/>
      <c r="B2360" s="56"/>
      <c r="C2360" s="56"/>
      <c r="D2360" s="56"/>
      <c r="E2360" s="56"/>
      <c r="F2360" s="11"/>
      <c r="G2360" s="57"/>
      <c r="H2360" s="56"/>
      <c r="I2360" s="56"/>
      <c r="J2360" s="56"/>
      <c r="K2360" s="56"/>
      <c r="L2360" s="56"/>
      <c r="M2360" s="56"/>
      <c r="N2360" s="56"/>
      <c r="O2360" s="56"/>
      <c r="P2360" s="56"/>
      <c r="Q2360" s="51"/>
    </row>
    <row r="2361" spans="1:17" ht="12.75" customHeight="1">
      <c r="A2361" s="56"/>
      <c r="B2361" s="56"/>
      <c r="C2361" s="56"/>
      <c r="D2361" s="56"/>
      <c r="E2361" s="56"/>
      <c r="F2361" s="11"/>
      <c r="G2361" s="57"/>
      <c r="H2361" s="56"/>
      <c r="I2361" s="56"/>
      <c r="J2361" s="56"/>
      <c r="K2361" s="56"/>
      <c r="L2361" s="56"/>
      <c r="M2361" s="56"/>
      <c r="N2361" s="56"/>
      <c r="O2361" s="56"/>
      <c r="P2361" s="56"/>
      <c r="Q2361" s="51"/>
    </row>
    <row r="2362" spans="1:17" ht="12.75" customHeight="1">
      <c r="A2362" s="56"/>
      <c r="B2362" s="56"/>
      <c r="C2362" s="56"/>
      <c r="D2362" s="56"/>
      <c r="E2362" s="56"/>
      <c r="F2362" s="11"/>
      <c r="G2362" s="57"/>
      <c r="H2362" s="56"/>
      <c r="I2362" s="56"/>
      <c r="J2362" s="56"/>
      <c r="K2362" s="56"/>
      <c r="L2362" s="56"/>
      <c r="M2362" s="56"/>
      <c r="N2362" s="56"/>
      <c r="O2362" s="56"/>
      <c r="P2362" s="56"/>
      <c r="Q2362" s="51"/>
    </row>
    <row r="2363" spans="1:17" ht="12.75" customHeight="1">
      <c r="A2363" s="56"/>
      <c r="B2363" s="56"/>
      <c r="C2363" s="56"/>
      <c r="D2363" s="56"/>
      <c r="E2363" s="56"/>
      <c r="F2363" s="11"/>
      <c r="G2363" s="57"/>
      <c r="H2363" s="56"/>
      <c r="I2363" s="56"/>
      <c r="J2363" s="56"/>
      <c r="K2363" s="56"/>
      <c r="L2363" s="56"/>
      <c r="M2363" s="56"/>
      <c r="N2363" s="56"/>
      <c r="O2363" s="56"/>
      <c r="P2363" s="56"/>
      <c r="Q2363" s="51"/>
    </row>
    <row r="2364" spans="1:17" ht="12.75" customHeight="1">
      <c r="A2364" s="56"/>
      <c r="B2364" s="56"/>
      <c r="C2364" s="56"/>
      <c r="D2364" s="56"/>
      <c r="E2364" s="56"/>
      <c r="F2364" s="11"/>
      <c r="G2364" s="57"/>
      <c r="H2364" s="56"/>
      <c r="I2364" s="56"/>
      <c r="J2364" s="56"/>
      <c r="K2364" s="56"/>
      <c r="L2364" s="56"/>
      <c r="M2364" s="56"/>
      <c r="N2364" s="56"/>
      <c r="O2364" s="56"/>
      <c r="P2364" s="56"/>
      <c r="Q2364" s="51"/>
    </row>
    <row r="2365" spans="1:17" ht="12.75" customHeight="1">
      <c r="A2365" s="56"/>
      <c r="B2365" s="56"/>
      <c r="C2365" s="56"/>
      <c r="D2365" s="56"/>
      <c r="E2365" s="56"/>
      <c r="F2365" s="11"/>
      <c r="G2365" s="57"/>
      <c r="H2365" s="56"/>
      <c r="I2365" s="56"/>
      <c r="J2365" s="56"/>
      <c r="K2365" s="56"/>
      <c r="L2365" s="56"/>
      <c r="M2365" s="56"/>
      <c r="N2365" s="56"/>
      <c r="O2365" s="56"/>
      <c r="P2365" s="56"/>
      <c r="Q2365" s="51"/>
    </row>
    <row r="2366" spans="1:17" ht="12.75" customHeight="1">
      <c r="A2366" s="56"/>
      <c r="B2366" s="56"/>
      <c r="C2366" s="56"/>
      <c r="D2366" s="56"/>
      <c r="E2366" s="56"/>
      <c r="F2366" s="11"/>
      <c r="G2366" s="57"/>
      <c r="H2366" s="56"/>
      <c r="I2366" s="56"/>
      <c r="J2366" s="56"/>
      <c r="K2366" s="56"/>
      <c r="L2366" s="56"/>
      <c r="M2366" s="56"/>
      <c r="N2366" s="56"/>
      <c r="O2366" s="56"/>
      <c r="P2366" s="56"/>
      <c r="Q2366" s="51"/>
    </row>
    <row r="2367" spans="1:17" ht="12.75" customHeight="1">
      <c r="A2367" s="56"/>
      <c r="B2367" s="56"/>
      <c r="C2367" s="56"/>
      <c r="D2367" s="56"/>
      <c r="E2367" s="56"/>
      <c r="F2367" s="11"/>
      <c r="G2367" s="57"/>
      <c r="H2367" s="56"/>
      <c r="I2367" s="56"/>
      <c r="J2367" s="56"/>
      <c r="K2367" s="56"/>
      <c r="L2367" s="56"/>
      <c r="M2367" s="56"/>
      <c r="N2367" s="56"/>
      <c r="O2367" s="56"/>
      <c r="P2367" s="56"/>
      <c r="Q2367" s="51"/>
    </row>
    <row r="2368" spans="1:17" ht="12.75" customHeight="1">
      <c r="A2368" s="56"/>
      <c r="B2368" s="56"/>
      <c r="C2368" s="56"/>
      <c r="D2368" s="56"/>
      <c r="E2368" s="56"/>
      <c r="F2368" s="11"/>
      <c r="G2368" s="57"/>
      <c r="H2368" s="56"/>
      <c r="I2368" s="56"/>
      <c r="J2368" s="56"/>
      <c r="K2368" s="56"/>
      <c r="L2368" s="56"/>
      <c r="M2368" s="56"/>
      <c r="N2368" s="56"/>
      <c r="O2368" s="56"/>
      <c r="P2368" s="56"/>
      <c r="Q2368" s="51"/>
    </row>
    <row r="2369" spans="1:17" ht="12.75" customHeight="1">
      <c r="A2369" s="56"/>
      <c r="B2369" s="56"/>
      <c r="C2369" s="56"/>
      <c r="D2369" s="56"/>
      <c r="E2369" s="56"/>
      <c r="F2369" s="11"/>
      <c r="G2369" s="57"/>
      <c r="H2369" s="56"/>
      <c r="I2369" s="56"/>
      <c r="J2369" s="56"/>
      <c r="K2369" s="56"/>
      <c r="L2369" s="56"/>
      <c r="M2369" s="56"/>
      <c r="N2369" s="56"/>
      <c r="O2369" s="56"/>
      <c r="P2369" s="56"/>
      <c r="Q2369" s="51"/>
    </row>
    <row r="2370" spans="1:17" ht="12.75" customHeight="1">
      <c r="A2370" s="56"/>
      <c r="B2370" s="56"/>
      <c r="C2370" s="56"/>
      <c r="D2370" s="56"/>
      <c r="E2370" s="56"/>
      <c r="F2370" s="11"/>
      <c r="G2370" s="57"/>
      <c r="H2370" s="56"/>
      <c r="I2370" s="56"/>
      <c r="J2370" s="56"/>
      <c r="K2370" s="56"/>
      <c r="L2370" s="56"/>
      <c r="M2370" s="56"/>
      <c r="N2370" s="56"/>
      <c r="O2370" s="56"/>
      <c r="P2370" s="56"/>
      <c r="Q2370" s="51"/>
    </row>
    <row r="2371" spans="1:17" ht="12.75" customHeight="1">
      <c r="A2371" s="56"/>
      <c r="B2371" s="56"/>
      <c r="C2371" s="56"/>
      <c r="D2371" s="56"/>
      <c r="E2371" s="56"/>
      <c r="F2371" s="11"/>
      <c r="G2371" s="57"/>
      <c r="H2371" s="56"/>
      <c r="I2371" s="56"/>
      <c r="J2371" s="56"/>
      <c r="K2371" s="56"/>
      <c r="L2371" s="56"/>
      <c r="M2371" s="56"/>
      <c r="N2371" s="56"/>
      <c r="O2371" s="56"/>
      <c r="P2371" s="56"/>
      <c r="Q2371" s="51"/>
    </row>
    <row r="2372" spans="1:17" ht="12.75" customHeight="1">
      <c r="A2372" s="56"/>
      <c r="B2372" s="56"/>
      <c r="C2372" s="56"/>
      <c r="D2372" s="56"/>
      <c r="E2372" s="56"/>
      <c r="F2372" s="11"/>
      <c r="G2372" s="57"/>
      <c r="H2372" s="56"/>
      <c r="I2372" s="56"/>
      <c r="J2372" s="56"/>
      <c r="K2372" s="56"/>
      <c r="L2372" s="56"/>
      <c r="M2372" s="56"/>
      <c r="N2372" s="56"/>
      <c r="O2372" s="56"/>
      <c r="P2372" s="56"/>
      <c r="Q2372" s="51"/>
    </row>
    <row r="2373" spans="1:17" ht="12.75" customHeight="1">
      <c r="A2373" s="56"/>
      <c r="B2373" s="56"/>
      <c r="C2373" s="56"/>
      <c r="D2373" s="56"/>
      <c r="E2373" s="56"/>
      <c r="F2373" s="11"/>
      <c r="G2373" s="57"/>
      <c r="H2373" s="56"/>
      <c r="I2373" s="56"/>
      <c r="J2373" s="56"/>
      <c r="K2373" s="56"/>
      <c r="L2373" s="56"/>
      <c r="M2373" s="56"/>
      <c r="N2373" s="56"/>
      <c r="O2373" s="56"/>
      <c r="P2373" s="56"/>
      <c r="Q2373" s="51"/>
    </row>
    <row r="2374" spans="1:17" ht="12.75" customHeight="1">
      <c r="A2374" s="56"/>
      <c r="B2374" s="56"/>
      <c r="C2374" s="56"/>
      <c r="D2374" s="56"/>
      <c r="E2374" s="56"/>
      <c r="F2374" s="11"/>
      <c r="G2374" s="57"/>
      <c r="H2374" s="56"/>
      <c r="I2374" s="56"/>
      <c r="J2374" s="56"/>
      <c r="K2374" s="56"/>
      <c r="L2374" s="56"/>
      <c r="M2374" s="56"/>
      <c r="N2374" s="56"/>
      <c r="O2374" s="56"/>
      <c r="P2374" s="56"/>
      <c r="Q2374" s="51"/>
    </row>
    <row r="2375" spans="1:17" ht="12.75" customHeight="1">
      <c r="A2375" s="56"/>
      <c r="B2375" s="56"/>
      <c r="C2375" s="56"/>
      <c r="D2375" s="56"/>
      <c r="E2375" s="56"/>
      <c r="F2375" s="11"/>
      <c r="G2375" s="57"/>
      <c r="H2375" s="56"/>
      <c r="I2375" s="56"/>
      <c r="J2375" s="56"/>
      <c r="K2375" s="56"/>
      <c r="L2375" s="56"/>
      <c r="M2375" s="56"/>
      <c r="N2375" s="56"/>
      <c r="O2375" s="56"/>
      <c r="P2375" s="56"/>
      <c r="Q2375" s="51"/>
    </row>
    <row r="2376" spans="1:17" ht="12.75" customHeight="1">
      <c r="A2376" s="56"/>
      <c r="B2376" s="56"/>
      <c r="C2376" s="56"/>
      <c r="D2376" s="56"/>
      <c r="E2376" s="56"/>
      <c r="F2376" s="11"/>
      <c r="G2376" s="57"/>
      <c r="H2376" s="56"/>
      <c r="I2376" s="56"/>
      <c r="J2376" s="56"/>
      <c r="K2376" s="56"/>
      <c r="L2376" s="56"/>
      <c r="M2376" s="56"/>
      <c r="N2376" s="56"/>
      <c r="O2376" s="56"/>
      <c r="P2376" s="56"/>
      <c r="Q2376" s="51"/>
    </row>
    <row r="2377" spans="1:17" ht="12.75" customHeight="1">
      <c r="A2377" s="56"/>
      <c r="B2377" s="56"/>
      <c r="C2377" s="56"/>
      <c r="D2377" s="56"/>
      <c r="E2377" s="56"/>
      <c r="F2377" s="11"/>
      <c r="G2377" s="57"/>
      <c r="H2377" s="56"/>
      <c r="I2377" s="56"/>
      <c r="J2377" s="56"/>
      <c r="K2377" s="56"/>
      <c r="L2377" s="56"/>
      <c r="M2377" s="56"/>
      <c r="N2377" s="56"/>
      <c r="O2377" s="56"/>
      <c r="P2377" s="56"/>
      <c r="Q2377" s="51"/>
    </row>
    <row r="2378" spans="1:17" ht="12.75" customHeight="1">
      <c r="A2378" s="56"/>
      <c r="B2378" s="56"/>
      <c r="C2378" s="56"/>
      <c r="D2378" s="56"/>
      <c r="E2378" s="56"/>
      <c r="F2378" s="11"/>
      <c r="G2378" s="57"/>
      <c r="H2378" s="56"/>
      <c r="I2378" s="56"/>
      <c r="J2378" s="56"/>
      <c r="K2378" s="56"/>
      <c r="L2378" s="56"/>
      <c r="M2378" s="56"/>
      <c r="N2378" s="56"/>
      <c r="O2378" s="56"/>
      <c r="P2378" s="56"/>
      <c r="Q2378" s="51"/>
    </row>
    <row r="2379" spans="1:17" ht="12.75" customHeight="1">
      <c r="A2379" s="56"/>
      <c r="B2379" s="56"/>
      <c r="C2379" s="56"/>
      <c r="D2379" s="56"/>
      <c r="E2379" s="56"/>
      <c r="F2379" s="11"/>
      <c r="G2379" s="57"/>
      <c r="H2379" s="56"/>
      <c r="I2379" s="56"/>
      <c r="J2379" s="56"/>
      <c r="K2379" s="56"/>
      <c r="L2379" s="56"/>
      <c r="M2379" s="56"/>
      <c r="N2379" s="56"/>
      <c r="O2379" s="56"/>
      <c r="P2379" s="56"/>
      <c r="Q2379" s="51"/>
    </row>
    <row r="2380" spans="1:17" ht="12.75" customHeight="1">
      <c r="A2380" s="56"/>
      <c r="B2380" s="56"/>
      <c r="C2380" s="56"/>
      <c r="D2380" s="56"/>
      <c r="E2380" s="56"/>
      <c r="F2380" s="11"/>
      <c r="G2380" s="57"/>
      <c r="H2380" s="56"/>
      <c r="I2380" s="56"/>
      <c r="J2380" s="56"/>
      <c r="K2380" s="56"/>
      <c r="L2380" s="56"/>
      <c r="M2380" s="56"/>
      <c r="N2380" s="56"/>
      <c r="O2380" s="56"/>
      <c r="P2380" s="56"/>
      <c r="Q2380" s="51"/>
    </row>
    <row r="2381" spans="1:17" ht="12.75" customHeight="1">
      <c r="A2381" s="56"/>
      <c r="B2381" s="56"/>
      <c r="C2381" s="56"/>
      <c r="D2381" s="56"/>
      <c r="E2381" s="56"/>
      <c r="F2381" s="11"/>
      <c r="G2381" s="57"/>
      <c r="H2381" s="56"/>
      <c r="I2381" s="56"/>
      <c r="J2381" s="56"/>
      <c r="K2381" s="56"/>
      <c r="L2381" s="56"/>
      <c r="M2381" s="56"/>
      <c r="N2381" s="56"/>
      <c r="O2381" s="56"/>
      <c r="P2381" s="56"/>
      <c r="Q2381" s="51"/>
    </row>
    <row r="2382" spans="1:17" ht="12.75" customHeight="1">
      <c r="A2382" s="56"/>
      <c r="B2382" s="56"/>
      <c r="C2382" s="56"/>
      <c r="D2382" s="56"/>
      <c r="E2382" s="56"/>
      <c r="F2382" s="11"/>
      <c r="G2382" s="57"/>
      <c r="H2382" s="56"/>
      <c r="I2382" s="56"/>
      <c r="J2382" s="56"/>
      <c r="K2382" s="56"/>
      <c r="L2382" s="56"/>
      <c r="M2382" s="56"/>
      <c r="N2382" s="56"/>
      <c r="O2382" s="56"/>
      <c r="P2382" s="56"/>
      <c r="Q2382" s="51"/>
    </row>
    <row r="2383" spans="1:17" ht="12.75" customHeight="1">
      <c r="A2383" s="56"/>
      <c r="B2383" s="56"/>
      <c r="C2383" s="56"/>
      <c r="D2383" s="56"/>
      <c r="E2383" s="56"/>
      <c r="F2383" s="11"/>
      <c r="G2383" s="57"/>
      <c r="H2383" s="56"/>
      <c r="I2383" s="56"/>
      <c r="J2383" s="56"/>
      <c r="K2383" s="56"/>
      <c r="L2383" s="56"/>
      <c r="M2383" s="56"/>
      <c r="N2383" s="56"/>
      <c r="O2383" s="56"/>
      <c r="P2383" s="56"/>
      <c r="Q2383" s="51"/>
    </row>
    <row r="2384" spans="1:17" ht="12.75" customHeight="1">
      <c r="A2384" s="56"/>
      <c r="B2384" s="56"/>
      <c r="C2384" s="56"/>
      <c r="D2384" s="56"/>
      <c r="E2384" s="56"/>
      <c r="F2384" s="11"/>
      <c r="G2384" s="57"/>
      <c r="H2384" s="56"/>
      <c r="I2384" s="56"/>
      <c r="J2384" s="56"/>
      <c r="K2384" s="56"/>
      <c r="L2384" s="56"/>
      <c r="M2384" s="56"/>
      <c r="N2384" s="56"/>
      <c r="O2384" s="56"/>
      <c r="P2384" s="56"/>
      <c r="Q2384" s="51"/>
    </row>
    <row r="2385" spans="1:17" ht="12.75" customHeight="1">
      <c r="A2385" s="56"/>
      <c r="B2385" s="56"/>
      <c r="C2385" s="56"/>
      <c r="D2385" s="56"/>
      <c r="E2385" s="56"/>
      <c r="F2385" s="11"/>
      <c r="G2385" s="57"/>
      <c r="H2385" s="56"/>
      <c r="I2385" s="56"/>
      <c r="J2385" s="56"/>
      <c r="K2385" s="56"/>
      <c r="L2385" s="56"/>
      <c r="M2385" s="56"/>
      <c r="N2385" s="56"/>
      <c r="O2385" s="56"/>
      <c r="P2385" s="56"/>
      <c r="Q2385" s="51"/>
    </row>
    <row r="2386" spans="1:17" ht="12.75" customHeight="1">
      <c r="A2386" s="56"/>
      <c r="B2386" s="56"/>
      <c r="C2386" s="56"/>
      <c r="D2386" s="56"/>
      <c r="E2386" s="56"/>
      <c r="F2386" s="11"/>
      <c r="G2386" s="57"/>
      <c r="H2386" s="56"/>
      <c r="I2386" s="56"/>
      <c r="J2386" s="56"/>
      <c r="K2386" s="56"/>
      <c r="L2386" s="56"/>
      <c r="M2386" s="56"/>
      <c r="N2386" s="56"/>
      <c r="O2386" s="56"/>
      <c r="P2386" s="56"/>
      <c r="Q2386" s="51"/>
    </row>
    <row r="2387" spans="1:17" ht="12.75" customHeight="1">
      <c r="A2387" s="56"/>
      <c r="B2387" s="56"/>
      <c r="C2387" s="56"/>
      <c r="D2387" s="56"/>
      <c r="E2387" s="56"/>
      <c r="F2387" s="11"/>
      <c r="G2387" s="57"/>
      <c r="H2387" s="56"/>
      <c r="I2387" s="56"/>
      <c r="J2387" s="56"/>
      <c r="K2387" s="56"/>
      <c r="L2387" s="56"/>
      <c r="M2387" s="56"/>
      <c r="N2387" s="56"/>
      <c r="O2387" s="56"/>
      <c r="P2387" s="56"/>
      <c r="Q2387" s="51"/>
    </row>
    <row r="2388" spans="1:17" ht="12.75" customHeight="1">
      <c r="A2388" s="56"/>
      <c r="B2388" s="56"/>
      <c r="C2388" s="56"/>
      <c r="D2388" s="56"/>
      <c r="E2388" s="56"/>
      <c r="F2388" s="11"/>
      <c r="G2388" s="57"/>
      <c r="H2388" s="56"/>
      <c r="I2388" s="56"/>
      <c r="J2388" s="56"/>
      <c r="K2388" s="56"/>
      <c r="L2388" s="56"/>
      <c r="M2388" s="56"/>
      <c r="N2388" s="56"/>
      <c r="O2388" s="56"/>
      <c r="P2388" s="56"/>
      <c r="Q2388" s="51"/>
    </row>
    <row r="2389" spans="1:17" ht="12.75" customHeight="1">
      <c r="A2389" s="56"/>
      <c r="B2389" s="56"/>
      <c r="C2389" s="56"/>
      <c r="D2389" s="56"/>
      <c r="E2389" s="56"/>
      <c r="F2389" s="11"/>
      <c r="G2389" s="57"/>
      <c r="H2389" s="56"/>
      <c r="I2389" s="56"/>
      <c r="J2389" s="56"/>
      <c r="K2389" s="56"/>
      <c r="L2389" s="56"/>
      <c r="M2389" s="56"/>
      <c r="N2389" s="56"/>
      <c r="O2389" s="56"/>
      <c r="P2389" s="56"/>
      <c r="Q2389" s="51"/>
    </row>
    <row r="2390" spans="1:17" ht="12.75" customHeight="1">
      <c r="A2390" s="56"/>
      <c r="B2390" s="56"/>
      <c r="C2390" s="56"/>
      <c r="D2390" s="56"/>
      <c r="E2390" s="56"/>
      <c r="F2390" s="11"/>
      <c r="G2390" s="57"/>
      <c r="H2390" s="56"/>
      <c r="I2390" s="56"/>
      <c r="J2390" s="56"/>
      <c r="K2390" s="56"/>
      <c r="L2390" s="56"/>
      <c r="M2390" s="56"/>
      <c r="N2390" s="56"/>
      <c r="O2390" s="56"/>
      <c r="P2390" s="56"/>
      <c r="Q2390" s="51"/>
    </row>
    <row r="2391" spans="1:17" ht="12.75" customHeight="1">
      <c r="A2391" s="56"/>
      <c r="B2391" s="56"/>
      <c r="C2391" s="56"/>
      <c r="D2391" s="56"/>
      <c r="E2391" s="56"/>
      <c r="F2391" s="11"/>
      <c r="G2391" s="57"/>
      <c r="H2391" s="56"/>
      <c r="I2391" s="56"/>
      <c r="J2391" s="56"/>
      <c r="K2391" s="56"/>
      <c r="L2391" s="56"/>
      <c r="M2391" s="56"/>
      <c r="N2391" s="56"/>
      <c r="O2391" s="56"/>
      <c r="P2391" s="56"/>
      <c r="Q2391" s="51"/>
    </row>
    <row r="2392" spans="1:17" ht="12.75" customHeight="1">
      <c r="A2392" s="56"/>
      <c r="B2392" s="56"/>
      <c r="C2392" s="56"/>
      <c r="D2392" s="56"/>
      <c r="E2392" s="56"/>
      <c r="F2392" s="11"/>
      <c r="G2392" s="57"/>
      <c r="H2392" s="56"/>
      <c r="I2392" s="56"/>
      <c r="J2392" s="56"/>
      <c r="K2392" s="56"/>
      <c r="L2392" s="56"/>
      <c r="M2392" s="56"/>
      <c r="N2392" s="56"/>
      <c r="O2392" s="56"/>
      <c r="P2392" s="56"/>
      <c r="Q2392" s="51"/>
    </row>
    <row r="2393" spans="1:17" ht="12.75" customHeight="1">
      <c r="A2393" s="56"/>
      <c r="B2393" s="56"/>
      <c r="C2393" s="56"/>
      <c r="D2393" s="56"/>
      <c r="E2393" s="56"/>
      <c r="F2393" s="11"/>
      <c r="G2393" s="57"/>
      <c r="H2393" s="56"/>
      <c r="I2393" s="56"/>
      <c r="J2393" s="56"/>
      <c r="K2393" s="56"/>
      <c r="L2393" s="56"/>
      <c r="M2393" s="56"/>
      <c r="N2393" s="56"/>
      <c r="O2393" s="56"/>
      <c r="P2393" s="56"/>
      <c r="Q2393" s="51"/>
    </row>
    <row r="2394" spans="1:17" ht="12.75" customHeight="1">
      <c r="A2394" s="56"/>
      <c r="B2394" s="56"/>
      <c r="C2394" s="56"/>
      <c r="D2394" s="56"/>
      <c r="E2394" s="56"/>
      <c r="F2394" s="11"/>
      <c r="G2394" s="57"/>
      <c r="H2394" s="56"/>
      <c r="I2394" s="56"/>
      <c r="J2394" s="56"/>
      <c r="K2394" s="56"/>
      <c r="L2394" s="56"/>
      <c r="M2394" s="56"/>
      <c r="N2394" s="56"/>
      <c r="O2394" s="56"/>
      <c r="P2394" s="56"/>
      <c r="Q2394" s="51"/>
    </row>
    <row r="2395" spans="1:17" ht="12.75" customHeight="1">
      <c r="A2395" s="56"/>
      <c r="B2395" s="56"/>
      <c r="C2395" s="56"/>
      <c r="D2395" s="56"/>
      <c r="E2395" s="56"/>
      <c r="F2395" s="11"/>
      <c r="G2395" s="57"/>
      <c r="H2395" s="56"/>
      <c r="I2395" s="56"/>
      <c r="J2395" s="56"/>
      <c r="K2395" s="56"/>
      <c r="L2395" s="56"/>
      <c r="M2395" s="56"/>
      <c r="N2395" s="56"/>
      <c r="O2395" s="56"/>
      <c r="P2395" s="56"/>
      <c r="Q2395" s="51"/>
    </row>
    <row r="2396" spans="1:17" ht="12.75" customHeight="1">
      <c r="A2396" s="56"/>
      <c r="B2396" s="56"/>
      <c r="C2396" s="56"/>
      <c r="D2396" s="56"/>
      <c r="E2396" s="56"/>
      <c r="F2396" s="11"/>
      <c r="G2396" s="57"/>
      <c r="H2396" s="56"/>
      <c r="I2396" s="56"/>
      <c r="J2396" s="56"/>
      <c r="K2396" s="56"/>
      <c r="L2396" s="56"/>
      <c r="M2396" s="56"/>
      <c r="N2396" s="56"/>
      <c r="O2396" s="56"/>
      <c r="P2396" s="56"/>
      <c r="Q2396" s="51"/>
    </row>
    <row r="2397" spans="1:17" ht="12.75" customHeight="1">
      <c r="A2397" s="56"/>
      <c r="B2397" s="56"/>
      <c r="C2397" s="56"/>
      <c r="D2397" s="56"/>
      <c r="E2397" s="56"/>
      <c r="F2397" s="11"/>
      <c r="G2397" s="57"/>
      <c r="H2397" s="56"/>
      <c r="I2397" s="56"/>
      <c r="J2397" s="56"/>
      <c r="K2397" s="56"/>
      <c r="L2397" s="56"/>
      <c r="M2397" s="56"/>
      <c r="N2397" s="56"/>
      <c r="O2397" s="56"/>
      <c r="P2397" s="56"/>
      <c r="Q2397" s="51"/>
    </row>
    <row r="2398" spans="1:17" ht="12.75" customHeight="1">
      <c r="A2398" s="56"/>
      <c r="B2398" s="56"/>
      <c r="C2398" s="56"/>
      <c r="D2398" s="56"/>
      <c r="E2398" s="56"/>
      <c r="F2398" s="11"/>
      <c r="G2398" s="57"/>
      <c r="H2398" s="56"/>
      <c r="I2398" s="56"/>
      <c r="J2398" s="56"/>
      <c r="K2398" s="56"/>
      <c r="L2398" s="56"/>
      <c r="M2398" s="56"/>
      <c r="N2398" s="56"/>
      <c r="O2398" s="56"/>
      <c r="P2398" s="56"/>
      <c r="Q2398" s="51"/>
    </row>
    <row r="2399" spans="1:17" ht="12.75" customHeight="1">
      <c r="A2399" s="56"/>
      <c r="B2399" s="56"/>
      <c r="C2399" s="56"/>
      <c r="D2399" s="56"/>
      <c r="E2399" s="56"/>
      <c r="F2399" s="11"/>
      <c r="G2399" s="57"/>
      <c r="H2399" s="56"/>
      <c r="I2399" s="56"/>
      <c r="J2399" s="56"/>
      <c r="K2399" s="56"/>
      <c r="L2399" s="56"/>
      <c r="M2399" s="56"/>
      <c r="N2399" s="56"/>
      <c r="O2399" s="56"/>
      <c r="P2399" s="56"/>
      <c r="Q2399" s="51"/>
    </row>
    <row r="2400" spans="1:17" ht="12.75" customHeight="1">
      <c r="A2400" s="56"/>
      <c r="B2400" s="56"/>
      <c r="C2400" s="56"/>
      <c r="D2400" s="56"/>
      <c r="E2400" s="56"/>
      <c r="F2400" s="11"/>
      <c r="G2400" s="57"/>
      <c r="H2400" s="56"/>
      <c r="I2400" s="56"/>
      <c r="J2400" s="56"/>
      <c r="K2400" s="56"/>
      <c r="L2400" s="56"/>
      <c r="M2400" s="56"/>
      <c r="N2400" s="56"/>
      <c r="O2400" s="56"/>
      <c r="P2400" s="56"/>
      <c r="Q2400" s="51"/>
    </row>
    <row r="2401" spans="1:17" ht="12.75" customHeight="1">
      <c r="A2401" s="56"/>
      <c r="B2401" s="56"/>
      <c r="C2401" s="56"/>
      <c r="D2401" s="56"/>
      <c r="E2401" s="56"/>
      <c r="F2401" s="11"/>
      <c r="G2401" s="57"/>
      <c r="H2401" s="56"/>
      <c r="I2401" s="56"/>
      <c r="J2401" s="56"/>
      <c r="K2401" s="56"/>
      <c r="L2401" s="56"/>
      <c r="M2401" s="56"/>
      <c r="N2401" s="56"/>
      <c r="O2401" s="56"/>
      <c r="P2401" s="56"/>
      <c r="Q2401" s="51"/>
    </row>
    <row r="2402" spans="1:17" ht="12.75" customHeight="1">
      <c r="A2402" s="56"/>
      <c r="B2402" s="56"/>
      <c r="C2402" s="56"/>
      <c r="D2402" s="56"/>
      <c r="E2402" s="56"/>
      <c r="F2402" s="11"/>
      <c r="G2402" s="57"/>
      <c r="H2402" s="56"/>
      <c r="I2402" s="56"/>
      <c r="J2402" s="56"/>
      <c r="K2402" s="56"/>
      <c r="L2402" s="56"/>
      <c r="M2402" s="56"/>
      <c r="N2402" s="56"/>
      <c r="O2402" s="56"/>
      <c r="P2402" s="56"/>
      <c r="Q2402" s="51"/>
    </row>
    <row r="2403" spans="1:17" ht="12.75" customHeight="1">
      <c r="A2403" s="56"/>
      <c r="B2403" s="56"/>
      <c r="C2403" s="56"/>
      <c r="D2403" s="56"/>
      <c r="E2403" s="56"/>
      <c r="F2403" s="11"/>
      <c r="G2403" s="57"/>
      <c r="H2403" s="56"/>
      <c r="I2403" s="56"/>
      <c r="J2403" s="56"/>
      <c r="K2403" s="56"/>
      <c r="L2403" s="56"/>
      <c r="M2403" s="56"/>
      <c r="N2403" s="56"/>
      <c r="O2403" s="56"/>
      <c r="P2403" s="56"/>
      <c r="Q2403" s="51"/>
    </row>
    <row r="2404" spans="1:17" ht="12.75" customHeight="1">
      <c r="A2404" s="56"/>
      <c r="B2404" s="56"/>
      <c r="C2404" s="56"/>
      <c r="D2404" s="56"/>
      <c r="E2404" s="56"/>
      <c r="F2404" s="11"/>
      <c r="G2404" s="57"/>
      <c r="H2404" s="56"/>
      <c r="I2404" s="56"/>
      <c r="J2404" s="56"/>
      <c r="K2404" s="56"/>
      <c r="L2404" s="56"/>
      <c r="M2404" s="56"/>
      <c r="N2404" s="56"/>
      <c r="O2404" s="56"/>
      <c r="P2404" s="56"/>
      <c r="Q2404" s="51"/>
    </row>
    <row r="2405" spans="1:17" ht="12.75" customHeight="1">
      <c r="A2405" s="56"/>
      <c r="B2405" s="56"/>
      <c r="C2405" s="56"/>
      <c r="D2405" s="56"/>
      <c r="E2405" s="56"/>
      <c r="F2405" s="11"/>
      <c r="G2405" s="57"/>
      <c r="H2405" s="56"/>
      <c r="I2405" s="56"/>
      <c r="J2405" s="56"/>
      <c r="K2405" s="56"/>
      <c r="L2405" s="56"/>
      <c r="M2405" s="56"/>
      <c r="N2405" s="56"/>
      <c r="O2405" s="56"/>
      <c r="P2405" s="56"/>
      <c r="Q2405" s="51"/>
    </row>
    <row r="2406" spans="1:17" ht="12.75" customHeight="1">
      <c r="A2406" s="56"/>
      <c r="B2406" s="56"/>
      <c r="C2406" s="56"/>
      <c r="D2406" s="56"/>
      <c r="E2406" s="56"/>
      <c r="F2406" s="11"/>
      <c r="G2406" s="57"/>
      <c r="H2406" s="56"/>
      <c r="I2406" s="56"/>
      <c r="J2406" s="56"/>
      <c r="K2406" s="56"/>
      <c r="L2406" s="56"/>
      <c r="M2406" s="56"/>
      <c r="N2406" s="56"/>
      <c r="O2406" s="56"/>
      <c r="P2406" s="56"/>
      <c r="Q2406" s="51"/>
    </row>
    <row r="2407" spans="1:17" ht="12.75" customHeight="1">
      <c r="A2407" s="56"/>
      <c r="B2407" s="56"/>
      <c r="C2407" s="56"/>
      <c r="D2407" s="56"/>
      <c r="E2407" s="56"/>
      <c r="F2407" s="11"/>
      <c r="G2407" s="57"/>
      <c r="H2407" s="56"/>
      <c r="I2407" s="56"/>
      <c r="J2407" s="56"/>
      <c r="K2407" s="56"/>
      <c r="L2407" s="56"/>
      <c r="M2407" s="56"/>
      <c r="N2407" s="56"/>
      <c r="O2407" s="56"/>
      <c r="P2407" s="56"/>
      <c r="Q2407" s="51"/>
    </row>
    <row r="2408" spans="1:17" ht="12.75" customHeight="1">
      <c r="A2408" s="56"/>
      <c r="B2408" s="56"/>
      <c r="C2408" s="56"/>
      <c r="D2408" s="56"/>
      <c r="E2408" s="56"/>
      <c r="F2408" s="11"/>
      <c r="G2408" s="57"/>
      <c r="H2408" s="56"/>
      <c r="I2408" s="56"/>
      <c r="J2408" s="56"/>
      <c r="K2408" s="56"/>
      <c r="L2408" s="56"/>
      <c r="M2408" s="56"/>
      <c r="N2408" s="56"/>
      <c r="O2408" s="56"/>
      <c r="P2408" s="56"/>
      <c r="Q2408" s="51"/>
    </row>
    <row r="2409" spans="1:17" ht="12.75" customHeight="1">
      <c r="A2409" s="56"/>
      <c r="B2409" s="56"/>
      <c r="C2409" s="56"/>
      <c r="D2409" s="56"/>
      <c r="E2409" s="56"/>
      <c r="F2409" s="11"/>
      <c r="G2409" s="57"/>
      <c r="H2409" s="56"/>
      <c r="I2409" s="56"/>
      <c r="J2409" s="56"/>
      <c r="K2409" s="56"/>
      <c r="L2409" s="56"/>
      <c r="M2409" s="56"/>
      <c r="N2409" s="56"/>
      <c r="O2409" s="56"/>
      <c r="P2409" s="56"/>
      <c r="Q2409" s="51"/>
    </row>
    <row r="2410" spans="1:17" ht="12.75" customHeight="1">
      <c r="A2410" s="56"/>
      <c r="B2410" s="56"/>
      <c r="C2410" s="56"/>
      <c r="D2410" s="56"/>
      <c r="E2410" s="56"/>
      <c r="F2410" s="11"/>
      <c r="G2410" s="57"/>
      <c r="H2410" s="56"/>
      <c r="I2410" s="56"/>
      <c r="J2410" s="56"/>
      <c r="K2410" s="56"/>
      <c r="L2410" s="56"/>
      <c r="M2410" s="56"/>
      <c r="N2410" s="56"/>
      <c r="O2410" s="56"/>
      <c r="P2410" s="56"/>
      <c r="Q2410" s="51"/>
    </row>
    <row r="2411" spans="1:17" ht="12.75" customHeight="1">
      <c r="A2411" s="56"/>
      <c r="B2411" s="56"/>
      <c r="C2411" s="56"/>
      <c r="D2411" s="56"/>
      <c r="E2411" s="56"/>
      <c r="F2411" s="11"/>
      <c r="G2411" s="57"/>
      <c r="H2411" s="56"/>
      <c r="I2411" s="56"/>
      <c r="J2411" s="56"/>
      <c r="K2411" s="56"/>
      <c r="L2411" s="56"/>
      <c r="M2411" s="56"/>
      <c r="N2411" s="56"/>
      <c r="O2411" s="56"/>
      <c r="P2411" s="56"/>
      <c r="Q2411" s="51"/>
    </row>
    <row r="2412" spans="1:17" ht="12.75" customHeight="1">
      <c r="A2412" s="56"/>
      <c r="B2412" s="56"/>
      <c r="C2412" s="56"/>
      <c r="D2412" s="56"/>
      <c r="E2412" s="56"/>
      <c r="F2412" s="11"/>
      <c r="G2412" s="57"/>
      <c r="H2412" s="56"/>
      <c r="I2412" s="56"/>
      <c r="J2412" s="56"/>
      <c r="K2412" s="56"/>
      <c r="L2412" s="56"/>
      <c r="M2412" s="56"/>
      <c r="N2412" s="56"/>
      <c r="O2412" s="56"/>
      <c r="P2412" s="56"/>
      <c r="Q2412" s="51"/>
    </row>
    <row r="2413" spans="1:17" ht="12.75" customHeight="1">
      <c r="A2413" s="56"/>
      <c r="B2413" s="56"/>
      <c r="C2413" s="56"/>
      <c r="D2413" s="56"/>
      <c r="E2413" s="56"/>
      <c r="F2413" s="11"/>
      <c r="G2413" s="57"/>
      <c r="H2413" s="56"/>
      <c r="I2413" s="56"/>
      <c r="J2413" s="56"/>
      <c r="K2413" s="56"/>
      <c r="L2413" s="56"/>
      <c r="M2413" s="56"/>
      <c r="N2413" s="56"/>
      <c r="O2413" s="56"/>
      <c r="P2413" s="56"/>
      <c r="Q2413" s="51"/>
    </row>
    <row r="2414" spans="1:17" ht="12.75" customHeight="1">
      <c r="A2414" s="56"/>
      <c r="B2414" s="56"/>
      <c r="C2414" s="56"/>
      <c r="D2414" s="56"/>
      <c r="E2414" s="56"/>
      <c r="F2414" s="11"/>
      <c r="G2414" s="57"/>
      <c r="H2414" s="56"/>
      <c r="I2414" s="56"/>
      <c r="J2414" s="56"/>
      <c r="K2414" s="56"/>
      <c r="L2414" s="56"/>
      <c r="M2414" s="56"/>
      <c r="N2414" s="56"/>
      <c r="O2414" s="56"/>
      <c r="P2414" s="56"/>
      <c r="Q2414" s="51"/>
    </row>
    <row r="2415" spans="1:17" ht="12.75" customHeight="1">
      <c r="A2415" s="56"/>
      <c r="B2415" s="56"/>
      <c r="C2415" s="56"/>
      <c r="D2415" s="56"/>
      <c r="E2415" s="56"/>
      <c r="F2415" s="11"/>
      <c r="G2415" s="57"/>
      <c r="H2415" s="56"/>
      <c r="I2415" s="56"/>
      <c r="J2415" s="56"/>
      <c r="K2415" s="56"/>
      <c r="L2415" s="56"/>
      <c r="M2415" s="56"/>
      <c r="N2415" s="56"/>
      <c r="O2415" s="56"/>
      <c r="P2415" s="56"/>
      <c r="Q2415" s="51"/>
    </row>
    <row r="2416" spans="1:17" ht="12.75" customHeight="1">
      <c r="A2416" s="56"/>
      <c r="B2416" s="56"/>
      <c r="C2416" s="56"/>
      <c r="D2416" s="56"/>
      <c r="E2416" s="56"/>
      <c r="F2416" s="11"/>
      <c r="G2416" s="57"/>
      <c r="H2416" s="56"/>
      <c r="I2416" s="56"/>
      <c r="J2416" s="56"/>
      <c r="K2416" s="56"/>
      <c r="L2416" s="56"/>
      <c r="M2416" s="56"/>
      <c r="N2416" s="56"/>
      <c r="O2416" s="56"/>
      <c r="P2416" s="56"/>
      <c r="Q2416" s="51"/>
    </row>
    <row r="2417" spans="1:17" ht="12.75" customHeight="1">
      <c r="A2417" s="56"/>
      <c r="B2417" s="56"/>
      <c r="C2417" s="56"/>
      <c r="D2417" s="56"/>
      <c r="E2417" s="56"/>
      <c r="F2417" s="11"/>
      <c r="G2417" s="57"/>
      <c r="H2417" s="56"/>
      <c r="I2417" s="56"/>
      <c r="J2417" s="56"/>
      <c r="K2417" s="56"/>
      <c r="L2417" s="56"/>
      <c r="M2417" s="56"/>
      <c r="N2417" s="56"/>
      <c r="O2417" s="56"/>
      <c r="P2417" s="56"/>
      <c r="Q2417" s="51"/>
    </row>
    <row r="2418" spans="1:17" ht="12.75" customHeight="1">
      <c r="A2418" s="56"/>
      <c r="B2418" s="56"/>
      <c r="C2418" s="56"/>
      <c r="D2418" s="56"/>
      <c r="E2418" s="56"/>
      <c r="F2418" s="11"/>
      <c r="G2418" s="57"/>
      <c r="H2418" s="56"/>
      <c r="I2418" s="56"/>
      <c r="J2418" s="56"/>
      <c r="K2418" s="56"/>
      <c r="L2418" s="56"/>
      <c r="M2418" s="56"/>
      <c r="N2418" s="56"/>
      <c r="O2418" s="56"/>
      <c r="P2418" s="56"/>
      <c r="Q2418" s="51"/>
    </row>
    <row r="2419" spans="1:17" ht="12.75" customHeight="1">
      <c r="A2419" s="56"/>
      <c r="B2419" s="56"/>
      <c r="C2419" s="56"/>
      <c r="D2419" s="56"/>
      <c r="E2419" s="56"/>
      <c r="F2419" s="11"/>
      <c r="G2419" s="57"/>
      <c r="H2419" s="56"/>
      <c r="I2419" s="56"/>
      <c r="J2419" s="56"/>
      <c r="K2419" s="56"/>
      <c r="L2419" s="56"/>
      <c r="M2419" s="56"/>
      <c r="N2419" s="56"/>
      <c r="O2419" s="56"/>
      <c r="P2419" s="56"/>
      <c r="Q2419" s="51"/>
    </row>
    <row r="2420" spans="1:17" ht="12.75" customHeight="1">
      <c r="A2420" s="56"/>
      <c r="B2420" s="56"/>
      <c r="C2420" s="56"/>
      <c r="D2420" s="56"/>
      <c r="E2420" s="56"/>
      <c r="F2420" s="11"/>
      <c r="G2420" s="57"/>
      <c r="H2420" s="56"/>
      <c r="I2420" s="56"/>
      <c r="J2420" s="56"/>
      <c r="K2420" s="56"/>
      <c r="L2420" s="56"/>
      <c r="M2420" s="56"/>
      <c r="N2420" s="56"/>
      <c r="O2420" s="56"/>
      <c r="P2420" s="56"/>
      <c r="Q2420" s="51"/>
    </row>
    <row r="2421" spans="1:17" ht="12.75" customHeight="1">
      <c r="A2421" s="56"/>
      <c r="B2421" s="56"/>
      <c r="C2421" s="56"/>
      <c r="D2421" s="56"/>
      <c r="E2421" s="56"/>
      <c r="F2421" s="11"/>
      <c r="G2421" s="57"/>
      <c r="H2421" s="56"/>
      <c r="I2421" s="56"/>
      <c r="J2421" s="56"/>
      <c r="K2421" s="56"/>
      <c r="L2421" s="56"/>
      <c r="M2421" s="56"/>
      <c r="N2421" s="56"/>
      <c r="O2421" s="56"/>
      <c r="P2421" s="56"/>
      <c r="Q2421" s="51"/>
    </row>
    <row r="2422" spans="1:17" ht="12.75" customHeight="1">
      <c r="A2422" s="56"/>
      <c r="B2422" s="56"/>
      <c r="C2422" s="56"/>
      <c r="D2422" s="56"/>
      <c r="E2422" s="56"/>
      <c r="F2422" s="11"/>
      <c r="G2422" s="57"/>
      <c r="H2422" s="56"/>
      <c r="I2422" s="56"/>
      <c r="J2422" s="56"/>
      <c r="K2422" s="56"/>
      <c r="L2422" s="56"/>
      <c r="M2422" s="56"/>
      <c r="N2422" s="56"/>
      <c r="O2422" s="56"/>
      <c r="P2422" s="56"/>
      <c r="Q2422" s="51"/>
    </row>
    <row r="2423" spans="1:17" ht="12.75" customHeight="1">
      <c r="A2423" s="56"/>
      <c r="B2423" s="56"/>
      <c r="C2423" s="56"/>
      <c r="D2423" s="56"/>
      <c r="E2423" s="56"/>
      <c r="F2423" s="11"/>
      <c r="G2423" s="57"/>
      <c r="H2423" s="56"/>
      <c r="I2423" s="56"/>
      <c r="J2423" s="56"/>
      <c r="K2423" s="56"/>
      <c r="L2423" s="56"/>
      <c r="M2423" s="56"/>
      <c r="N2423" s="56"/>
      <c r="O2423" s="56"/>
      <c r="P2423" s="56"/>
      <c r="Q2423" s="51"/>
    </row>
    <row r="2424" spans="1:17" ht="12.75" customHeight="1">
      <c r="A2424" s="56"/>
      <c r="B2424" s="56"/>
      <c r="C2424" s="56"/>
      <c r="D2424" s="56"/>
      <c r="E2424" s="56"/>
      <c r="F2424" s="11"/>
      <c r="G2424" s="57"/>
      <c r="H2424" s="56"/>
      <c r="I2424" s="56"/>
      <c r="J2424" s="56"/>
      <c r="K2424" s="56"/>
      <c r="L2424" s="56"/>
      <c r="M2424" s="56"/>
      <c r="N2424" s="56"/>
      <c r="O2424" s="56"/>
      <c r="P2424" s="56"/>
      <c r="Q2424" s="51"/>
    </row>
    <row r="2425" spans="1:17" ht="12.75" customHeight="1">
      <c r="A2425" s="56"/>
      <c r="B2425" s="56"/>
      <c r="C2425" s="56"/>
      <c r="D2425" s="56"/>
      <c r="E2425" s="56"/>
      <c r="F2425" s="11"/>
      <c r="G2425" s="57"/>
      <c r="H2425" s="56"/>
      <c r="I2425" s="56"/>
      <c r="J2425" s="56"/>
      <c r="K2425" s="56"/>
      <c r="L2425" s="56"/>
      <c r="M2425" s="56"/>
      <c r="N2425" s="56"/>
      <c r="O2425" s="56"/>
      <c r="P2425" s="56"/>
      <c r="Q2425" s="51"/>
    </row>
    <row r="2426" spans="1:17" ht="12.75" customHeight="1">
      <c r="A2426" s="56"/>
      <c r="B2426" s="56"/>
      <c r="C2426" s="56"/>
      <c r="D2426" s="56"/>
      <c r="E2426" s="56"/>
      <c r="F2426" s="11"/>
      <c r="G2426" s="57"/>
      <c r="H2426" s="56"/>
      <c r="I2426" s="56"/>
      <c r="J2426" s="56"/>
      <c r="K2426" s="56"/>
      <c r="L2426" s="56"/>
      <c r="M2426" s="56"/>
      <c r="N2426" s="56"/>
      <c r="O2426" s="56"/>
      <c r="P2426" s="56"/>
      <c r="Q2426" s="51"/>
    </row>
    <row r="2427" spans="1:17" ht="12.75" customHeight="1">
      <c r="A2427" s="56"/>
      <c r="B2427" s="56"/>
      <c r="C2427" s="56"/>
      <c r="D2427" s="56"/>
      <c r="E2427" s="56"/>
      <c r="F2427" s="11"/>
      <c r="G2427" s="57"/>
      <c r="H2427" s="56"/>
      <c r="I2427" s="56"/>
      <c r="J2427" s="56"/>
      <c r="K2427" s="56"/>
      <c r="L2427" s="56"/>
      <c r="M2427" s="56"/>
      <c r="N2427" s="56"/>
      <c r="O2427" s="56"/>
      <c r="P2427" s="56"/>
      <c r="Q2427" s="51"/>
    </row>
    <row r="2428" spans="1:17" ht="12.75" customHeight="1">
      <c r="A2428" s="56"/>
      <c r="B2428" s="56"/>
      <c r="C2428" s="56"/>
      <c r="D2428" s="56"/>
      <c r="E2428" s="56"/>
      <c r="F2428" s="11"/>
      <c r="G2428" s="57"/>
      <c r="H2428" s="56"/>
      <c r="I2428" s="56"/>
      <c r="J2428" s="56"/>
      <c r="K2428" s="56"/>
      <c r="L2428" s="56"/>
      <c r="M2428" s="56"/>
      <c r="N2428" s="56"/>
      <c r="O2428" s="56"/>
      <c r="P2428" s="56"/>
      <c r="Q2428" s="51"/>
    </row>
    <row r="2429" spans="1:17" ht="12.75" customHeight="1">
      <c r="A2429" s="56"/>
      <c r="B2429" s="56"/>
      <c r="C2429" s="56"/>
      <c r="D2429" s="56"/>
      <c r="E2429" s="56"/>
      <c r="F2429" s="11"/>
      <c r="G2429" s="57"/>
      <c r="H2429" s="56"/>
      <c r="I2429" s="56"/>
      <c r="J2429" s="56"/>
      <c r="K2429" s="56"/>
      <c r="L2429" s="56"/>
      <c r="M2429" s="56"/>
      <c r="N2429" s="56"/>
      <c r="O2429" s="56"/>
      <c r="P2429" s="56"/>
      <c r="Q2429" s="51"/>
    </row>
    <row r="2430" spans="1:17" ht="12.75" customHeight="1">
      <c r="A2430" s="56"/>
      <c r="B2430" s="56"/>
      <c r="C2430" s="56"/>
      <c r="D2430" s="56"/>
      <c r="E2430" s="56"/>
      <c r="F2430" s="11"/>
      <c r="G2430" s="57"/>
      <c r="H2430" s="56"/>
      <c r="I2430" s="56"/>
      <c r="J2430" s="56"/>
      <c r="K2430" s="56"/>
      <c r="L2430" s="56"/>
      <c r="M2430" s="56"/>
      <c r="N2430" s="56"/>
      <c r="O2430" s="56"/>
      <c r="P2430" s="56"/>
      <c r="Q2430" s="51"/>
    </row>
    <row r="2431" spans="1:17" ht="12.75" customHeight="1">
      <c r="A2431" s="56"/>
      <c r="B2431" s="56"/>
      <c r="C2431" s="56"/>
      <c r="D2431" s="56"/>
      <c r="E2431" s="56"/>
      <c r="F2431" s="11"/>
      <c r="G2431" s="57"/>
      <c r="H2431" s="56"/>
      <c r="I2431" s="56"/>
      <c r="J2431" s="56"/>
      <c r="K2431" s="56"/>
      <c r="L2431" s="56"/>
      <c r="M2431" s="56"/>
      <c r="N2431" s="56"/>
      <c r="O2431" s="56"/>
      <c r="P2431" s="56"/>
      <c r="Q2431" s="51"/>
    </row>
    <row r="2432" spans="1:17" ht="12.75" customHeight="1">
      <c r="A2432" s="56"/>
      <c r="B2432" s="56"/>
      <c r="C2432" s="56"/>
      <c r="D2432" s="56"/>
      <c r="E2432" s="56"/>
      <c r="F2432" s="11"/>
      <c r="G2432" s="57"/>
      <c r="H2432" s="56"/>
      <c r="I2432" s="56"/>
      <c r="J2432" s="56"/>
      <c r="K2432" s="56"/>
      <c r="L2432" s="56"/>
      <c r="M2432" s="56"/>
      <c r="N2432" s="56"/>
      <c r="O2432" s="56"/>
      <c r="P2432" s="56"/>
      <c r="Q2432" s="51"/>
    </row>
    <row r="2433" spans="1:17" ht="12.75" customHeight="1">
      <c r="A2433" s="56"/>
      <c r="B2433" s="56"/>
      <c r="C2433" s="56"/>
      <c r="D2433" s="56"/>
      <c r="E2433" s="56"/>
      <c r="F2433" s="11"/>
      <c r="G2433" s="57"/>
      <c r="H2433" s="56"/>
      <c r="I2433" s="56"/>
      <c r="J2433" s="56"/>
      <c r="K2433" s="56"/>
      <c r="L2433" s="56"/>
      <c r="M2433" s="56"/>
      <c r="N2433" s="56"/>
      <c r="O2433" s="56"/>
      <c r="P2433" s="56"/>
      <c r="Q2433" s="51"/>
    </row>
    <row r="2434" spans="1:17" ht="12.75" customHeight="1">
      <c r="A2434" s="56"/>
      <c r="B2434" s="56"/>
      <c r="C2434" s="56"/>
      <c r="D2434" s="56"/>
      <c r="E2434" s="56"/>
      <c r="F2434" s="11"/>
      <c r="G2434" s="57"/>
      <c r="H2434" s="56"/>
      <c r="I2434" s="56"/>
      <c r="J2434" s="56"/>
      <c r="K2434" s="56"/>
      <c r="L2434" s="56"/>
      <c r="M2434" s="56"/>
      <c r="N2434" s="56"/>
      <c r="O2434" s="56"/>
      <c r="P2434" s="56"/>
      <c r="Q2434" s="51"/>
    </row>
    <row r="2435" spans="1:17" ht="12.75" customHeight="1">
      <c r="A2435" s="56"/>
      <c r="B2435" s="56"/>
      <c r="C2435" s="56"/>
      <c r="D2435" s="56"/>
      <c r="E2435" s="56"/>
      <c r="F2435" s="11"/>
      <c r="G2435" s="57"/>
      <c r="H2435" s="56"/>
      <c r="I2435" s="56"/>
      <c r="J2435" s="56"/>
      <c r="K2435" s="56"/>
      <c r="L2435" s="56"/>
      <c r="M2435" s="56"/>
      <c r="N2435" s="56"/>
      <c r="O2435" s="56"/>
      <c r="P2435" s="56"/>
      <c r="Q2435" s="51"/>
    </row>
    <row r="2436" spans="1:17" ht="12.75" customHeight="1">
      <c r="A2436" s="56"/>
      <c r="B2436" s="56"/>
      <c r="C2436" s="56"/>
      <c r="D2436" s="56"/>
      <c r="E2436" s="56"/>
      <c r="F2436" s="11"/>
      <c r="G2436" s="57"/>
      <c r="H2436" s="56"/>
      <c r="I2436" s="56"/>
      <c r="J2436" s="56"/>
      <c r="K2436" s="56"/>
      <c r="L2436" s="56"/>
      <c r="M2436" s="56"/>
      <c r="N2436" s="56"/>
      <c r="O2436" s="56"/>
      <c r="P2436" s="56"/>
      <c r="Q2436" s="51"/>
    </row>
    <row r="2437" spans="1:17" ht="12.75" customHeight="1">
      <c r="A2437" s="56"/>
      <c r="B2437" s="56"/>
      <c r="C2437" s="56"/>
      <c r="D2437" s="56"/>
      <c r="E2437" s="56"/>
      <c r="F2437" s="11"/>
      <c r="G2437" s="57"/>
      <c r="H2437" s="56"/>
      <c r="I2437" s="56"/>
      <c r="J2437" s="56"/>
      <c r="K2437" s="56"/>
      <c r="L2437" s="56"/>
      <c r="M2437" s="56"/>
      <c r="N2437" s="56"/>
      <c r="O2437" s="56"/>
      <c r="P2437" s="56"/>
      <c r="Q2437" s="51"/>
    </row>
    <row r="2438" spans="1:17" ht="12.75" customHeight="1">
      <c r="A2438" s="56"/>
      <c r="B2438" s="56"/>
      <c r="C2438" s="56"/>
      <c r="D2438" s="56"/>
      <c r="E2438" s="56"/>
      <c r="F2438" s="11"/>
      <c r="G2438" s="57"/>
      <c r="H2438" s="56"/>
      <c r="I2438" s="56"/>
      <c r="J2438" s="56"/>
      <c r="K2438" s="56"/>
      <c r="L2438" s="56"/>
      <c r="M2438" s="56"/>
      <c r="N2438" s="56"/>
      <c r="O2438" s="56"/>
      <c r="P2438" s="56"/>
      <c r="Q2438" s="51"/>
    </row>
    <row r="2439" spans="1:17" ht="12.75" customHeight="1">
      <c r="A2439" s="56"/>
      <c r="B2439" s="56"/>
      <c r="C2439" s="56"/>
      <c r="D2439" s="56"/>
      <c r="E2439" s="56"/>
      <c r="F2439" s="11"/>
      <c r="G2439" s="57"/>
      <c r="H2439" s="56"/>
      <c r="I2439" s="56"/>
      <c r="J2439" s="56"/>
      <c r="K2439" s="56"/>
      <c r="L2439" s="56"/>
      <c r="M2439" s="56"/>
      <c r="N2439" s="56"/>
      <c r="O2439" s="56"/>
      <c r="P2439" s="56"/>
      <c r="Q2439" s="51"/>
    </row>
    <row r="2440" spans="1:17" ht="12.75" customHeight="1">
      <c r="A2440" s="56"/>
      <c r="B2440" s="56"/>
      <c r="C2440" s="56"/>
      <c r="D2440" s="56"/>
      <c r="E2440" s="56"/>
      <c r="F2440" s="11"/>
      <c r="G2440" s="57"/>
      <c r="H2440" s="56"/>
      <c r="I2440" s="56"/>
      <c r="J2440" s="56"/>
      <c r="K2440" s="56"/>
      <c r="L2440" s="56"/>
      <c r="M2440" s="56"/>
      <c r="N2440" s="56"/>
      <c r="O2440" s="56"/>
      <c r="P2440" s="56"/>
      <c r="Q2440" s="51"/>
    </row>
    <row r="2441" spans="1:17" ht="12.75" customHeight="1">
      <c r="A2441" s="56"/>
      <c r="B2441" s="56"/>
      <c r="C2441" s="56"/>
      <c r="D2441" s="56"/>
      <c r="E2441" s="56"/>
      <c r="F2441" s="11"/>
      <c r="G2441" s="57"/>
      <c r="H2441" s="56"/>
      <c r="I2441" s="56"/>
      <c r="J2441" s="56"/>
      <c r="K2441" s="56"/>
      <c r="L2441" s="56"/>
      <c r="M2441" s="56"/>
      <c r="N2441" s="56"/>
      <c r="O2441" s="56"/>
      <c r="P2441" s="56"/>
      <c r="Q2441" s="51"/>
    </row>
    <row r="2442" spans="1:17" ht="12.75" customHeight="1">
      <c r="A2442" s="56"/>
      <c r="B2442" s="56"/>
      <c r="C2442" s="56"/>
      <c r="D2442" s="56"/>
      <c r="E2442" s="56"/>
      <c r="F2442" s="11"/>
      <c r="G2442" s="57"/>
      <c r="H2442" s="56"/>
      <c r="I2442" s="56"/>
      <c r="J2442" s="56"/>
      <c r="K2442" s="56"/>
      <c r="L2442" s="56"/>
      <c r="M2442" s="56"/>
      <c r="N2442" s="56"/>
      <c r="O2442" s="56"/>
      <c r="P2442" s="56"/>
      <c r="Q2442" s="51"/>
    </row>
    <row r="2443" spans="1:17" ht="12.75" customHeight="1">
      <c r="A2443" s="56"/>
      <c r="B2443" s="56"/>
      <c r="C2443" s="56"/>
      <c r="D2443" s="56"/>
      <c r="E2443" s="56"/>
      <c r="F2443" s="11"/>
      <c r="G2443" s="57"/>
      <c r="H2443" s="56"/>
      <c r="I2443" s="56"/>
      <c r="J2443" s="56"/>
      <c r="K2443" s="56"/>
      <c r="L2443" s="56"/>
      <c r="M2443" s="56"/>
      <c r="N2443" s="56"/>
      <c r="O2443" s="56"/>
      <c r="P2443" s="56"/>
      <c r="Q2443" s="51"/>
    </row>
    <row r="2444" spans="1:17" ht="12.75" customHeight="1">
      <c r="A2444" s="56"/>
      <c r="B2444" s="56"/>
      <c r="C2444" s="56"/>
      <c r="D2444" s="56"/>
      <c r="E2444" s="56"/>
      <c r="F2444" s="11"/>
      <c r="G2444" s="57"/>
      <c r="H2444" s="56"/>
      <c r="I2444" s="56"/>
      <c r="J2444" s="56"/>
      <c r="K2444" s="56"/>
      <c r="L2444" s="56"/>
      <c r="M2444" s="56"/>
      <c r="N2444" s="56"/>
      <c r="O2444" s="56"/>
      <c r="P2444" s="56"/>
      <c r="Q2444" s="51"/>
    </row>
    <row r="2445" spans="1:17" ht="12.75" customHeight="1">
      <c r="A2445" s="56"/>
      <c r="B2445" s="56"/>
      <c r="C2445" s="56"/>
      <c r="D2445" s="56"/>
      <c r="E2445" s="56"/>
      <c r="F2445" s="11"/>
      <c r="G2445" s="57"/>
      <c r="H2445" s="56"/>
      <c r="I2445" s="56"/>
      <c r="J2445" s="56"/>
      <c r="K2445" s="56"/>
      <c r="L2445" s="56"/>
      <c r="M2445" s="56"/>
      <c r="N2445" s="56"/>
      <c r="O2445" s="56"/>
      <c r="P2445" s="56"/>
      <c r="Q2445" s="51"/>
    </row>
    <row r="2446" spans="1:17" ht="12.75" customHeight="1">
      <c r="A2446" s="56"/>
      <c r="B2446" s="56"/>
      <c r="C2446" s="56"/>
      <c r="D2446" s="56"/>
      <c r="E2446" s="56"/>
      <c r="F2446" s="11"/>
      <c r="G2446" s="57"/>
      <c r="H2446" s="56"/>
      <c r="I2446" s="56"/>
      <c r="J2446" s="56"/>
      <c r="K2446" s="56"/>
      <c r="L2446" s="56"/>
      <c r="M2446" s="56"/>
      <c r="N2446" s="56"/>
      <c r="O2446" s="56"/>
      <c r="P2446" s="56"/>
      <c r="Q2446" s="51"/>
    </row>
    <row r="2447" spans="1:17" ht="12.75" customHeight="1">
      <c r="A2447" s="56"/>
      <c r="B2447" s="56"/>
      <c r="C2447" s="56"/>
      <c r="D2447" s="56"/>
      <c r="E2447" s="56"/>
      <c r="F2447" s="11"/>
      <c r="G2447" s="57"/>
      <c r="H2447" s="56"/>
      <c r="I2447" s="56"/>
      <c r="J2447" s="56"/>
      <c r="K2447" s="56"/>
      <c r="L2447" s="56"/>
      <c r="M2447" s="56"/>
      <c r="N2447" s="56"/>
      <c r="O2447" s="56"/>
      <c r="P2447" s="56"/>
      <c r="Q2447" s="51"/>
    </row>
    <row r="2448" spans="1:17" ht="12.75" customHeight="1">
      <c r="A2448" s="56"/>
      <c r="B2448" s="56"/>
      <c r="C2448" s="56"/>
      <c r="D2448" s="56"/>
      <c r="E2448" s="56"/>
      <c r="F2448" s="11"/>
      <c r="G2448" s="57"/>
      <c r="H2448" s="56"/>
      <c r="I2448" s="56"/>
      <c r="J2448" s="56"/>
      <c r="K2448" s="56"/>
      <c r="L2448" s="56"/>
      <c r="M2448" s="56"/>
      <c r="N2448" s="56"/>
      <c r="O2448" s="56"/>
      <c r="P2448" s="56"/>
      <c r="Q2448" s="51"/>
    </row>
    <row r="2449" spans="1:17" ht="12.75" customHeight="1">
      <c r="A2449" s="56"/>
      <c r="B2449" s="56"/>
      <c r="C2449" s="56"/>
      <c r="D2449" s="56"/>
      <c r="E2449" s="56"/>
      <c r="F2449" s="11"/>
      <c r="G2449" s="57"/>
      <c r="H2449" s="56"/>
      <c r="I2449" s="56"/>
      <c r="J2449" s="56"/>
      <c r="K2449" s="56"/>
      <c r="L2449" s="56"/>
      <c r="M2449" s="56"/>
      <c r="N2449" s="56"/>
      <c r="O2449" s="56"/>
      <c r="P2449" s="56"/>
      <c r="Q2449" s="51"/>
    </row>
    <row r="2450" spans="1:17" ht="12.75" customHeight="1">
      <c r="A2450" s="56"/>
      <c r="B2450" s="56"/>
      <c r="C2450" s="56"/>
      <c r="D2450" s="56"/>
      <c r="E2450" s="56"/>
      <c r="F2450" s="11"/>
      <c r="G2450" s="57"/>
      <c r="H2450" s="56"/>
      <c r="I2450" s="56"/>
      <c r="J2450" s="56"/>
      <c r="K2450" s="56"/>
      <c r="L2450" s="56"/>
      <c r="M2450" s="56"/>
      <c r="N2450" s="56"/>
      <c r="O2450" s="56"/>
      <c r="P2450" s="56"/>
      <c r="Q2450" s="51"/>
    </row>
    <row r="2451" spans="1:17" ht="12.75" customHeight="1">
      <c r="A2451" s="56"/>
      <c r="B2451" s="56"/>
      <c r="C2451" s="56"/>
      <c r="D2451" s="56"/>
      <c r="E2451" s="56"/>
      <c r="F2451" s="11"/>
      <c r="G2451" s="57"/>
      <c r="H2451" s="56"/>
      <c r="I2451" s="56"/>
      <c r="J2451" s="56"/>
      <c r="K2451" s="56"/>
      <c r="L2451" s="56"/>
      <c r="M2451" s="56"/>
      <c r="N2451" s="56"/>
      <c r="O2451" s="56"/>
      <c r="P2451" s="56"/>
      <c r="Q2451" s="51"/>
    </row>
    <row r="2452" spans="1:17" ht="12.75" customHeight="1">
      <c r="A2452" s="56"/>
      <c r="B2452" s="56"/>
      <c r="C2452" s="56"/>
      <c r="D2452" s="56"/>
      <c r="E2452" s="56"/>
      <c r="F2452" s="11"/>
      <c r="G2452" s="57"/>
      <c r="H2452" s="56"/>
      <c r="I2452" s="56"/>
      <c r="J2452" s="56"/>
      <c r="K2452" s="56"/>
      <c r="L2452" s="56"/>
      <c r="M2452" s="56"/>
      <c r="N2452" s="56"/>
      <c r="O2452" s="56"/>
      <c r="P2452" s="56"/>
      <c r="Q2452" s="51"/>
    </row>
    <row r="2453" spans="1:17" ht="12.75" customHeight="1">
      <c r="A2453" s="56"/>
      <c r="B2453" s="56"/>
      <c r="C2453" s="56"/>
      <c r="D2453" s="56"/>
      <c r="E2453" s="56"/>
      <c r="F2453" s="11"/>
      <c r="G2453" s="57"/>
      <c r="H2453" s="56"/>
      <c r="I2453" s="56"/>
      <c r="J2453" s="56"/>
      <c r="K2453" s="56"/>
      <c r="L2453" s="56"/>
      <c r="M2453" s="56"/>
      <c r="N2453" s="56"/>
      <c r="O2453" s="56"/>
      <c r="P2453" s="56"/>
      <c r="Q2453" s="51"/>
    </row>
    <row r="2454" spans="1:17" ht="12.75" customHeight="1">
      <c r="A2454" s="56"/>
      <c r="B2454" s="56"/>
      <c r="C2454" s="56"/>
      <c r="D2454" s="56"/>
      <c r="E2454" s="56"/>
      <c r="F2454" s="11"/>
      <c r="G2454" s="57"/>
      <c r="H2454" s="56"/>
      <c r="I2454" s="56"/>
      <c r="J2454" s="56"/>
      <c r="K2454" s="56"/>
      <c r="L2454" s="56"/>
      <c r="M2454" s="56"/>
      <c r="N2454" s="56"/>
      <c r="O2454" s="56"/>
      <c r="P2454" s="56"/>
      <c r="Q2454" s="51"/>
    </row>
    <row r="2455" spans="1:17" ht="12.75" customHeight="1">
      <c r="A2455" s="56"/>
      <c r="B2455" s="56"/>
      <c r="C2455" s="56"/>
      <c r="D2455" s="56"/>
      <c r="E2455" s="56"/>
      <c r="F2455" s="11"/>
      <c r="G2455" s="57"/>
      <c r="H2455" s="56"/>
      <c r="I2455" s="56"/>
      <c r="J2455" s="56"/>
      <c r="K2455" s="56"/>
      <c r="L2455" s="56"/>
      <c r="M2455" s="56"/>
      <c r="N2455" s="56"/>
      <c r="O2455" s="56"/>
      <c r="P2455" s="56"/>
      <c r="Q2455" s="51"/>
    </row>
    <row r="2456" spans="1:17" ht="12.75" customHeight="1">
      <c r="A2456" s="56"/>
      <c r="B2456" s="56"/>
      <c r="C2456" s="56"/>
      <c r="D2456" s="56"/>
      <c r="E2456" s="56"/>
      <c r="F2456" s="11"/>
      <c r="G2456" s="57"/>
      <c r="H2456" s="56"/>
      <c r="I2456" s="56"/>
      <c r="J2456" s="56"/>
      <c r="K2456" s="56"/>
      <c r="L2456" s="56"/>
      <c r="M2456" s="56"/>
      <c r="N2456" s="56"/>
      <c r="O2456" s="56"/>
      <c r="P2456" s="56"/>
      <c r="Q2456" s="51"/>
    </row>
    <row r="2457" spans="1:17" ht="12.75" customHeight="1">
      <c r="A2457" s="56"/>
      <c r="B2457" s="56"/>
      <c r="C2457" s="56"/>
      <c r="D2457" s="56"/>
      <c r="E2457" s="56"/>
      <c r="F2457" s="11"/>
      <c r="G2457" s="57"/>
      <c r="H2457" s="56"/>
      <c r="I2457" s="56"/>
      <c r="J2457" s="56"/>
      <c r="K2457" s="56"/>
      <c r="L2457" s="56"/>
      <c r="M2457" s="56"/>
      <c r="N2457" s="56"/>
      <c r="O2457" s="56"/>
      <c r="P2457" s="56"/>
      <c r="Q2457" s="51"/>
    </row>
    <row r="2458" spans="1:17" ht="12.75" customHeight="1">
      <c r="A2458" s="56"/>
      <c r="B2458" s="56"/>
      <c r="C2458" s="56"/>
      <c r="D2458" s="56"/>
      <c r="E2458" s="56"/>
      <c r="F2458" s="11"/>
      <c r="G2458" s="57"/>
      <c r="H2458" s="56"/>
      <c r="I2458" s="56"/>
      <c r="J2458" s="56"/>
      <c r="K2458" s="56"/>
      <c r="L2458" s="56"/>
      <c r="M2458" s="56"/>
      <c r="N2458" s="56"/>
      <c r="O2458" s="56"/>
      <c r="P2458" s="56"/>
      <c r="Q2458" s="51"/>
    </row>
    <row r="2459" spans="1:17" ht="12.75" customHeight="1">
      <c r="A2459" s="56"/>
      <c r="B2459" s="56"/>
      <c r="C2459" s="56"/>
      <c r="D2459" s="56"/>
      <c r="E2459" s="56"/>
      <c r="F2459" s="11"/>
      <c r="G2459" s="57"/>
      <c r="H2459" s="56"/>
      <c r="I2459" s="56"/>
      <c r="J2459" s="56"/>
      <c r="K2459" s="56"/>
      <c r="L2459" s="56"/>
      <c r="M2459" s="56"/>
      <c r="N2459" s="56"/>
      <c r="O2459" s="56"/>
      <c r="P2459" s="56"/>
      <c r="Q2459" s="51"/>
    </row>
    <row r="2460" spans="1:17" ht="12.75" customHeight="1">
      <c r="A2460" s="56"/>
      <c r="B2460" s="56"/>
      <c r="C2460" s="56"/>
      <c r="D2460" s="56"/>
      <c r="E2460" s="56"/>
      <c r="F2460" s="11"/>
      <c r="G2460" s="57"/>
      <c r="H2460" s="56"/>
      <c r="I2460" s="56"/>
      <c r="J2460" s="56"/>
      <c r="K2460" s="56"/>
      <c r="L2460" s="56"/>
      <c r="M2460" s="56"/>
      <c r="N2460" s="56"/>
      <c r="O2460" s="56"/>
      <c r="P2460" s="56"/>
      <c r="Q2460" s="51"/>
    </row>
    <row r="2461" spans="1:17" ht="12.75" customHeight="1">
      <c r="A2461" s="56"/>
      <c r="B2461" s="56"/>
      <c r="C2461" s="56"/>
      <c r="D2461" s="56"/>
      <c r="E2461" s="56"/>
      <c r="F2461" s="11"/>
      <c r="G2461" s="57"/>
      <c r="H2461" s="56"/>
      <c r="I2461" s="56"/>
      <c r="J2461" s="56"/>
      <c r="K2461" s="56"/>
      <c r="L2461" s="56"/>
      <c r="M2461" s="56"/>
      <c r="N2461" s="56"/>
      <c r="O2461" s="56"/>
      <c r="P2461" s="56"/>
      <c r="Q2461" s="51"/>
    </row>
    <row r="2462" spans="1:17" ht="12.75" customHeight="1">
      <c r="A2462" s="56"/>
      <c r="B2462" s="56"/>
      <c r="C2462" s="56"/>
      <c r="D2462" s="56"/>
      <c r="E2462" s="56"/>
      <c r="F2462" s="11"/>
      <c r="G2462" s="57"/>
      <c r="H2462" s="56"/>
      <c r="I2462" s="56"/>
      <c r="J2462" s="56"/>
      <c r="K2462" s="56"/>
      <c r="L2462" s="56"/>
      <c r="M2462" s="56"/>
      <c r="N2462" s="56"/>
      <c r="O2462" s="56"/>
      <c r="P2462" s="56"/>
      <c r="Q2462" s="51"/>
    </row>
    <row r="2463" spans="1:17" ht="12.75" customHeight="1">
      <c r="A2463" s="56"/>
      <c r="B2463" s="56"/>
      <c r="C2463" s="56"/>
      <c r="D2463" s="56"/>
      <c r="E2463" s="56"/>
      <c r="F2463" s="11"/>
      <c r="G2463" s="57"/>
      <c r="H2463" s="56"/>
      <c r="I2463" s="56"/>
      <c r="J2463" s="56"/>
      <c r="K2463" s="56"/>
      <c r="L2463" s="56"/>
      <c r="M2463" s="56"/>
      <c r="N2463" s="56"/>
      <c r="O2463" s="56"/>
      <c r="P2463" s="56"/>
      <c r="Q2463" s="51"/>
    </row>
    <row r="2464" spans="1:17" ht="12.75" customHeight="1">
      <c r="A2464" s="56"/>
      <c r="B2464" s="56"/>
      <c r="C2464" s="56"/>
      <c r="D2464" s="56"/>
      <c r="E2464" s="56"/>
      <c r="F2464" s="11"/>
      <c r="G2464" s="57"/>
      <c r="H2464" s="56"/>
      <c r="I2464" s="56"/>
      <c r="J2464" s="56"/>
      <c r="K2464" s="56"/>
      <c r="L2464" s="56"/>
      <c r="M2464" s="56"/>
      <c r="N2464" s="56"/>
      <c r="O2464" s="56"/>
      <c r="P2464" s="56"/>
      <c r="Q2464" s="51"/>
    </row>
    <row r="2465" spans="1:17" ht="12.75" customHeight="1">
      <c r="A2465" s="56"/>
      <c r="B2465" s="56"/>
      <c r="C2465" s="56"/>
      <c r="D2465" s="56"/>
      <c r="E2465" s="56"/>
      <c r="F2465" s="11"/>
      <c r="G2465" s="57"/>
      <c r="H2465" s="56"/>
      <c r="I2465" s="56"/>
      <c r="J2465" s="56"/>
      <c r="K2465" s="56"/>
      <c r="L2465" s="56"/>
      <c r="M2465" s="56"/>
      <c r="N2465" s="56"/>
      <c r="O2465" s="56"/>
      <c r="P2465" s="56"/>
      <c r="Q2465" s="51"/>
    </row>
    <row r="2466" spans="1:17" ht="12.75" customHeight="1">
      <c r="A2466" s="56"/>
      <c r="B2466" s="56"/>
      <c r="C2466" s="56"/>
      <c r="D2466" s="56"/>
      <c r="E2466" s="56"/>
      <c r="F2466" s="11"/>
      <c r="G2466" s="57"/>
      <c r="H2466" s="56"/>
      <c r="I2466" s="56"/>
      <c r="J2466" s="56"/>
      <c r="K2466" s="56"/>
      <c r="L2466" s="56"/>
      <c r="M2466" s="56"/>
      <c r="N2466" s="56"/>
      <c r="O2466" s="56"/>
      <c r="P2466" s="56"/>
      <c r="Q2466" s="51"/>
    </row>
    <row r="2467" spans="1:17" ht="12.75" customHeight="1">
      <c r="A2467" s="56"/>
      <c r="B2467" s="56"/>
      <c r="C2467" s="56"/>
      <c r="D2467" s="56"/>
      <c r="E2467" s="56"/>
      <c r="F2467" s="11"/>
      <c r="G2467" s="57"/>
      <c r="H2467" s="56"/>
      <c r="I2467" s="56"/>
      <c r="J2467" s="56"/>
      <c r="K2467" s="56"/>
      <c r="L2467" s="56"/>
      <c r="M2467" s="56"/>
      <c r="N2467" s="56"/>
      <c r="O2467" s="56"/>
      <c r="P2467" s="56"/>
      <c r="Q2467" s="51"/>
    </row>
    <row r="2468" spans="1:17" ht="12.75" customHeight="1">
      <c r="A2468" s="56"/>
      <c r="B2468" s="56"/>
      <c r="C2468" s="56"/>
      <c r="D2468" s="56"/>
      <c r="E2468" s="56"/>
      <c r="F2468" s="11"/>
      <c r="G2468" s="57"/>
      <c r="H2468" s="56"/>
      <c r="I2468" s="56"/>
      <c r="J2468" s="56"/>
      <c r="K2468" s="56"/>
      <c r="L2468" s="56"/>
      <c r="M2468" s="56"/>
      <c r="N2468" s="56"/>
      <c r="O2468" s="56"/>
      <c r="P2468" s="56"/>
      <c r="Q2468" s="51"/>
    </row>
    <row r="2469" spans="1:17" ht="12.75" customHeight="1">
      <c r="A2469" s="56"/>
      <c r="B2469" s="56"/>
      <c r="C2469" s="56"/>
      <c r="D2469" s="56"/>
      <c r="E2469" s="56"/>
      <c r="F2469" s="11"/>
      <c r="G2469" s="57"/>
      <c r="H2469" s="56"/>
      <c r="I2469" s="56"/>
      <c r="J2469" s="56"/>
      <c r="K2469" s="56"/>
      <c r="L2469" s="56"/>
      <c r="M2469" s="56"/>
      <c r="N2469" s="56"/>
      <c r="O2469" s="56"/>
      <c r="P2469" s="56"/>
      <c r="Q2469" s="51"/>
    </row>
    <row r="2470" spans="1:17" ht="12.75" customHeight="1">
      <c r="A2470" s="56"/>
      <c r="B2470" s="56"/>
      <c r="C2470" s="56"/>
      <c r="D2470" s="56"/>
      <c r="E2470" s="56"/>
      <c r="F2470" s="11"/>
      <c r="G2470" s="57"/>
      <c r="H2470" s="56"/>
      <c r="I2470" s="56"/>
      <c r="J2470" s="56"/>
      <c r="K2470" s="56"/>
      <c r="L2470" s="56"/>
      <c r="M2470" s="56"/>
      <c r="N2470" s="56"/>
      <c r="O2470" s="56"/>
      <c r="P2470" s="56"/>
      <c r="Q2470" s="51"/>
    </row>
    <row r="2471" spans="1:17" ht="12.75" customHeight="1">
      <c r="A2471" s="56"/>
      <c r="B2471" s="56"/>
      <c r="C2471" s="56"/>
      <c r="D2471" s="56"/>
      <c r="E2471" s="56"/>
      <c r="F2471" s="11"/>
      <c r="G2471" s="57"/>
      <c r="H2471" s="56"/>
      <c r="I2471" s="56"/>
      <c r="J2471" s="56"/>
      <c r="K2471" s="56"/>
      <c r="L2471" s="56"/>
      <c r="M2471" s="56"/>
      <c r="N2471" s="56"/>
      <c r="O2471" s="56"/>
      <c r="P2471" s="56"/>
      <c r="Q2471" s="51"/>
    </row>
    <row r="2472" spans="1:17" ht="12.75" customHeight="1">
      <c r="A2472" s="56"/>
      <c r="B2472" s="56"/>
      <c r="C2472" s="56"/>
      <c r="D2472" s="56"/>
      <c r="E2472" s="56"/>
      <c r="F2472" s="11"/>
      <c r="G2472" s="57"/>
      <c r="H2472" s="56"/>
      <c r="I2472" s="56"/>
      <c r="J2472" s="56"/>
      <c r="K2472" s="56"/>
      <c r="L2472" s="56"/>
      <c r="M2472" s="56"/>
      <c r="N2472" s="56"/>
      <c r="O2472" s="56"/>
      <c r="P2472" s="56"/>
      <c r="Q2472" s="51"/>
    </row>
    <row r="2473" spans="1:17" ht="12.75" customHeight="1">
      <c r="A2473" s="56"/>
      <c r="B2473" s="56"/>
      <c r="C2473" s="56"/>
      <c r="D2473" s="56"/>
      <c r="E2473" s="56"/>
      <c r="F2473" s="11"/>
      <c r="G2473" s="57"/>
      <c r="H2473" s="56"/>
      <c r="I2473" s="56"/>
      <c r="J2473" s="56"/>
      <c r="K2473" s="56"/>
      <c r="L2473" s="56"/>
      <c r="M2473" s="56"/>
      <c r="N2473" s="56"/>
      <c r="O2473" s="56"/>
      <c r="P2473" s="56"/>
      <c r="Q2473" s="51"/>
    </row>
    <row r="2474" spans="1:17" ht="12.75" customHeight="1">
      <c r="A2474" s="56"/>
      <c r="B2474" s="56"/>
      <c r="C2474" s="56"/>
      <c r="D2474" s="56"/>
      <c r="E2474" s="56"/>
      <c r="F2474" s="11"/>
      <c r="G2474" s="57"/>
      <c r="H2474" s="56"/>
      <c r="I2474" s="56"/>
      <c r="J2474" s="56"/>
      <c r="K2474" s="56"/>
      <c r="L2474" s="56"/>
      <c r="M2474" s="56"/>
      <c r="N2474" s="56"/>
      <c r="O2474" s="56"/>
      <c r="P2474" s="56"/>
      <c r="Q2474" s="51"/>
    </row>
    <row r="2475" spans="1:17" ht="12.75" customHeight="1">
      <c r="A2475" s="56"/>
      <c r="B2475" s="56"/>
      <c r="C2475" s="56"/>
      <c r="D2475" s="56"/>
      <c r="E2475" s="56"/>
      <c r="F2475" s="11"/>
      <c r="G2475" s="57"/>
      <c r="H2475" s="56"/>
      <c r="I2475" s="56"/>
      <c r="J2475" s="56"/>
      <c r="K2475" s="56"/>
      <c r="L2475" s="56"/>
      <c r="M2475" s="56"/>
      <c r="N2475" s="56"/>
      <c r="O2475" s="56"/>
      <c r="P2475" s="56"/>
      <c r="Q2475" s="51"/>
    </row>
    <row r="2476" spans="1:17" ht="12.75" customHeight="1">
      <c r="A2476" s="56"/>
      <c r="B2476" s="56"/>
      <c r="C2476" s="56"/>
      <c r="D2476" s="56"/>
      <c r="E2476" s="56"/>
      <c r="F2476" s="11"/>
      <c r="G2476" s="57"/>
      <c r="H2476" s="56"/>
      <c r="I2476" s="56"/>
      <c r="J2476" s="56"/>
      <c r="K2476" s="56"/>
      <c r="L2476" s="56"/>
      <c r="M2476" s="56"/>
      <c r="N2476" s="56"/>
      <c r="O2476" s="56"/>
      <c r="P2476" s="56"/>
      <c r="Q2476" s="51"/>
    </row>
    <row r="2477" spans="1:17" ht="12.75" customHeight="1">
      <c r="A2477" s="56"/>
      <c r="B2477" s="56"/>
      <c r="C2477" s="56"/>
      <c r="D2477" s="56"/>
      <c r="E2477" s="56"/>
      <c r="F2477" s="11"/>
      <c r="G2477" s="57"/>
      <c r="H2477" s="56"/>
      <c r="I2477" s="56"/>
      <c r="J2477" s="56"/>
      <c r="K2477" s="56"/>
      <c r="L2477" s="56"/>
      <c r="M2477" s="56"/>
      <c r="N2477" s="56"/>
      <c r="O2477" s="56"/>
      <c r="P2477" s="56"/>
      <c r="Q2477" s="51"/>
    </row>
    <row r="2478" spans="1:17" ht="12.75" customHeight="1">
      <c r="A2478" s="56"/>
      <c r="B2478" s="56"/>
      <c r="C2478" s="56"/>
      <c r="D2478" s="56"/>
      <c r="E2478" s="56"/>
      <c r="F2478" s="11"/>
      <c r="G2478" s="57"/>
      <c r="H2478" s="56"/>
      <c r="I2478" s="56"/>
      <c r="J2478" s="56"/>
      <c r="K2478" s="56"/>
      <c r="L2478" s="56"/>
      <c r="M2478" s="56"/>
      <c r="N2478" s="56"/>
      <c r="O2478" s="56"/>
      <c r="P2478" s="56"/>
      <c r="Q2478" s="51"/>
    </row>
    <row r="2479" spans="1:17" ht="12.75" customHeight="1">
      <c r="A2479" s="56"/>
      <c r="B2479" s="56"/>
      <c r="C2479" s="56"/>
      <c r="D2479" s="56"/>
      <c r="E2479" s="56"/>
      <c r="F2479" s="11"/>
      <c r="G2479" s="57"/>
      <c r="H2479" s="56"/>
      <c r="I2479" s="56"/>
      <c r="J2479" s="56"/>
      <c r="K2479" s="56"/>
      <c r="L2479" s="56"/>
      <c r="M2479" s="56"/>
      <c r="N2479" s="56"/>
      <c r="O2479" s="56"/>
      <c r="P2479" s="56"/>
      <c r="Q2479" s="51"/>
    </row>
    <row r="2480" spans="1:17" ht="12.75" customHeight="1">
      <c r="A2480" s="56"/>
      <c r="B2480" s="56"/>
      <c r="C2480" s="56"/>
      <c r="D2480" s="56"/>
      <c r="E2480" s="56"/>
      <c r="F2480" s="11"/>
      <c r="G2480" s="57"/>
      <c r="H2480" s="56"/>
      <c r="I2480" s="56"/>
      <c r="J2480" s="56"/>
      <c r="K2480" s="56"/>
      <c r="L2480" s="56"/>
      <c r="M2480" s="56"/>
      <c r="N2480" s="56"/>
      <c r="O2480" s="56"/>
      <c r="P2480" s="56"/>
      <c r="Q2480" s="51"/>
    </row>
    <row r="2481" spans="1:17" ht="12.75" customHeight="1">
      <c r="A2481" s="56"/>
      <c r="B2481" s="56"/>
      <c r="C2481" s="56"/>
      <c r="D2481" s="56"/>
      <c r="E2481" s="56"/>
      <c r="F2481" s="11"/>
      <c r="G2481" s="57"/>
      <c r="H2481" s="56"/>
      <c r="I2481" s="56"/>
      <c r="J2481" s="56"/>
      <c r="K2481" s="56"/>
      <c r="L2481" s="56"/>
      <c r="M2481" s="56"/>
      <c r="N2481" s="56"/>
      <c r="O2481" s="56"/>
      <c r="P2481" s="56"/>
      <c r="Q2481" s="51"/>
    </row>
    <row r="2482" spans="1:17" ht="12.75" customHeight="1">
      <c r="A2482" s="56"/>
      <c r="B2482" s="56"/>
      <c r="C2482" s="56"/>
      <c r="D2482" s="56"/>
      <c r="E2482" s="56"/>
      <c r="F2482" s="11"/>
      <c r="G2482" s="57"/>
      <c r="H2482" s="56"/>
      <c r="I2482" s="56"/>
      <c r="J2482" s="56"/>
      <c r="K2482" s="56"/>
      <c r="L2482" s="56"/>
      <c r="M2482" s="56"/>
      <c r="N2482" s="56"/>
      <c r="O2482" s="56"/>
      <c r="P2482" s="56"/>
      <c r="Q2482" s="51"/>
    </row>
    <row r="2483" spans="1:17" ht="12.75" customHeight="1">
      <c r="A2483" s="56"/>
      <c r="B2483" s="56"/>
      <c r="C2483" s="56"/>
      <c r="D2483" s="56"/>
      <c r="E2483" s="56"/>
      <c r="F2483" s="11"/>
      <c r="G2483" s="57"/>
      <c r="H2483" s="56"/>
      <c r="I2483" s="56"/>
      <c r="J2483" s="56"/>
      <c r="K2483" s="56"/>
      <c r="L2483" s="56"/>
      <c r="M2483" s="56"/>
      <c r="N2483" s="56"/>
      <c r="O2483" s="56"/>
      <c r="P2483" s="56"/>
      <c r="Q2483" s="51"/>
    </row>
    <row r="2484" spans="1:17" ht="12.75" customHeight="1">
      <c r="A2484" s="56"/>
      <c r="B2484" s="56"/>
      <c r="C2484" s="56"/>
      <c r="D2484" s="56"/>
      <c r="E2484" s="56"/>
      <c r="F2484" s="11"/>
      <c r="G2484" s="57"/>
      <c r="H2484" s="56"/>
      <c r="I2484" s="56"/>
      <c r="J2484" s="56"/>
      <c r="K2484" s="56"/>
      <c r="L2484" s="56"/>
      <c r="M2484" s="56"/>
      <c r="N2484" s="56"/>
      <c r="O2484" s="56"/>
      <c r="P2484" s="56"/>
      <c r="Q2484" s="51"/>
    </row>
    <row r="2485" spans="1:17" ht="12.75" customHeight="1">
      <c r="A2485" s="56"/>
      <c r="B2485" s="56"/>
      <c r="C2485" s="56"/>
      <c r="D2485" s="56"/>
      <c r="E2485" s="56"/>
      <c r="F2485" s="11"/>
      <c r="G2485" s="57"/>
      <c r="H2485" s="56"/>
      <c r="I2485" s="56"/>
      <c r="J2485" s="56"/>
      <c r="K2485" s="56"/>
      <c r="L2485" s="56"/>
      <c r="M2485" s="56"/>
      <c r="N2485" s="56"/>
      <c r="O2485" s="56"/>
      <c r="P2485" s="56"/>
      <c r="Q2485" s="51"/>
    </row>
    <row r="2486" spans="1:17" ht="12.75" customHeight="1">
      <c r="A2486" s="56"/>
      <c r="B2486" s="56"/>
      <c r="C2486" s="56"/>
      <c r="D2486" s="56"/>
      <c r="E2486" s="56"/>
      <c r="F2486" s="11"/>
      <c r="G2486" s="57"/>
      <c r="H2486" s="56"/>
      <c r="I2486" s="56"/>
      <c r="J2486" s="56"/>
      <c r="K2486" s="56"/>
      <c r="L2486" s="56"/>
      <c r="M2486" s="56"/>
      <c r="N2486" s="56"/>
      <c r="O2486" s="56"/>
      <c r="P2486" s="56"/>
      <c r="Q2486" s="51"/>
    </row>
    <row r="2487" spans="1:17" ht="12.75" customHeight="1">
      <c r="A2487" s="56"/>
      <c r="B2487" s="56"/>
      <c r="C2487" s="56"/>
      <c r="D2487" s="56"/>
      <c r="E2487" s="56"/>
      <c r="F2487" s="11"/>
      <c r="G2487" s="57"/>
      <c r="H2487" s="56"/>
      <c r="I2487" s="56"/>
      <c r="J2487" s="56"/>
      <c r="K2487" s="56"/>
      <c r="L2487" s="56"/>
      <c r="M2487" s="56"/>
      <c r="N2487" s="56"/>
      <c r="O2487" s="56"/>
      <c r="P2487" s="56"/>
      <c r="Q2487" s="51"/>
    </row>
    <row r="2488" spans="1:17" ht="12.75" customHeight="1">
      <c r="A2488" s="56"/>
      <c r="B2488" s="56"/>
      <c r="C2488" s="56"/>
      <c r="D2488" s="56"/>
      <c r="E2488" s="56"/>
      <c r="F2488" s="11"/>
      <c r="G2488" s="57"/>
      <c r="H2488" s="56"/>
      <c r="I2488" s="56"/>
      <c r="J2488" s="56"/>
      <c r="K2488" s="56"/>
      <c r="L2488" s="56"/>
      <c r="M2488" s="56"/>
      <c r="N2488" s="56"/>
      <c r="O2488" s="56"/>
      <c r="P2488" s="56"/>
      <c r="Q2488" s="51"/>
    </row>
    <row r="2489" spans="1:17" ht="12.75" customHeight="1">
      <c r="A2489" s="56"/>
      <c r="B2489" s="56"/>
      <c r="C2489" s="56"/>
      <c r="D2489" s="56"/>
      <c r="E2489" s="56"/>
      <c r="F2489" s="11"/>
      <c r="G2489" s="57"/>
      <c r="H2489" s="56"/>
      <c r="I2489" s="56"/>
      <c r="J2489" s="56"/>
      <c r="K2489" s="56"/>
      <c r="L2489" s="56"/>
      <c r="M2489" s="56"/>
      <c r="N2489" s="56"/>
      <c r="O2489" s="56"/>
      <c r="P2489" s="56"/>
      <c r="Q2489" s="51"/>
    </row>
    <row r="2490" spans="1:17" ht="12.75" customHeight="1">
      <c r="A2490" s="56"/>
      <c r="B2490" s="56"/>
      <c r="C2490" s="56"/>
      <c r="D2490" s="56"/>
      <c r="E2490" s="56"/>
      <c r="F2490" s="11"/>
      <c r="G2490" s="57"/>
      <c r="H2490" s="56"/>
      <c r="I2490" s="56"/>
      <c r="J2490" s="56"/>
      <c r="K2490" s="56"/>
      <c r="L2490" s="56"/>
      <c r="M2490" s="56"/>
      <c r="N2490" s="56"/>
      <c r="O2490" s="56"/>
      <c r="P2490" s="56"/>
      <c r="Q2490" s="51"/>
    </row>
    <row r="2491" spans="1:17" ht="12.75" customHeight="1">
      <c r="A2491" s="56"/>
      <c r="B2491" s="56"/>
      <c r="C2491" s="56"/>
      <c r="D2491" s="56"/>
      <c r="E2491" s="56"/>
      <c r="F2491" s="11"/>
      <c r="G2491" s="57"/>
      <c r="H2491" s="56"/>
      <c r="I2491" s="56"/>
      <c r="J2491" s="56"/>
      <c r="K2491" s="56"/>
      <c r="L2491" s="56"/>
      <c r="M2491" s="56"/>
      <c r="N2491" s="56"/>
      <c r="O2491" s="56"/>
      <c r="P2491" s="56"/>
      <c r="Q2491" s="51"/>
    </row>
    <row r="2492" spans="1:17" ht="12.75" customHeight="1">
      <c r="A2492" s="56"/>
      <c r="B2492" s="56"/>
      <c r="C2492" s="56"/>
      <c r="D2492" s="56"/>
      <c r="E2492" s="56"/>
      <c r="F2492" s="11"/>
      <c r="G2492" s="57"/>
      <c r="H2492" s="56"/>
      <c r="I2492" s="56"/>
      <c r="J2492" s="56"/>
      <c r="K2492" s="56"/>
      <c r="L2492" s="56"/>
      <c r="M2492" s="56"/>
      <c r="N2492" s="56"/>
      <c r="O2492" s="56"/>
      <c r="P2492" s="56"/>
      <c r="Q2492" s="51"/>
    </row>
    <row r="2493" spans="1:17" ht="12.75" customHeight="1">
      <c r="A2493" s="56"/>
      <c r="B2493" s="56"/>
      <c r="C2493" s="56"/>
      <c r="D2493" s="56"/>
      <c r="E2493" s="56"/>
      <c r="F2493" s="11"/>
      <c r="G2493" s="57"/>
      <c r="H2493" s="56"/>
      <c r="I2493" s="56"/>
      <c r="J2493" s="56"/>
      <c r="K2493" s="56"/>
      <c r="L2493" s="56"/>
      <c r="M2493" s="56"/>
      <c r="N2493" s="56"/>
      <c r="O2493" s="56"/>
      <c r="P2493" s="56"/>
      <c r="Q2493" s="51"/>
    </row>
    <row r="2494" spans="1:17" ht="12.75" customHeight="1">
      <c r="A2494" s="56"/>
      <c r="B2494" s="56"/>
      <c r="C2494" s="56"/>
      <c r="D2494" s="56"/>
      <c r="E2494" s="56"/>
      <c r="F2494" s="11"/>
      <c r="G2494" s="57"/>
      <c r="H2494" s="56"/>
      <c r="I2494" s="56"/>
      <c r="J2494" s="56"/>
      <c r="K2494" s="56"/>
      <c r="L2494" s="56"/>
      <c r="M2494" s="56"/>
      <c r="N2494" s="56"/>
      <c r="O2494" s="56"/>
      <c r="P2494" s="56"/>
      <c r="Q2494" s="51"/>
    </row>
    <row r="2495" spans="1:17" ht="12.75" customHeight="1">
      <c r="A2495" s="56"/>
      <c r="B2495" s="56"/>
      <c r="C2495" s="56"/>
      <c r="D2495" s="56"/>
      <c r="E2495" s="56"/>
      <c r="F2495" s="11"/>
      <c r="G2495" s="57"/>
      <c r="H2495" s="56"/>
      <c r="I2495" s="56"/>
      <c r="J2495" s="56"/>
      <c r="K2495" s="56"/>
      <c r="L2495" s="56"/>
      <c r="M2495" s="56"/>
      <c r="N2495" s="56"/>
      <c r="O2495" s="56"/>
      <c r="P2495" s="56"/>
      <c r="Q2495" s="51"/>
    </row>
    <row r="2496" spans="1:17" ht="12.75" customHeight="1">
      <c r="A2496" s="56"/>
      <c r="B2496" s="56"/>
      <c r="C2496" s="56"/>
      <c r="D2496" s="56"/>
      <c r="E2496" s="56"/>
      <c r="F2496" s="11"/>
      <c r="G2496" s="57"/>
      <c r="H2496" s="56"/>
      <c r="I2496" s="56"/>
      <c r="J2496" s="56"/>
      <c r="K2496" s="56"/>
      <c r="L2496" s="56"/>
      <c r="M2496" s="56"/>
      <c r="N2496" s="56"/>
      <c r="O2496" s="56"/>
      <c r="P2496" s="56"/>
      <c r="Q2496" s="51"/>
    </row>
    <row r="2497" spans="1:17" ht="12.75" customHeight="1">
      <c r="A2497" s="56"/>
      <c r="B2497" s="56"/>
      <c r="C2497" s="56"/>
      <c r="D2497" s="56"/>
      <c r="E2497" s="56"/>
      <c r="F2497" s="11"/>
      <c r="G2497" s="57"/>
      <c r="H2497" s="56"/>
      <c r="I2497" s="56"/>
      <c r="J2497" s="56"/>
      <c r="K2497" s="56"/>
      <c r="L2497" s="56"/>
      <c r="M2497" s="56"/>
      <c r="N2497" s="56"/>
      <c r="O2497" s="56"/>
      <c r="P2497" s="56"/>
      <c r="Q2497" s="51"/>
    </row>
    <row r="2498" spans="1:17" ht="12.75" customHeight="1">
      <c r="A2498" s="56"/>
      <c r="B2498" s="56"/>
      <c r="C2498" s="56"/>
      <c r="D2498" s="56"/>
      <c r="E2498" s="56"/>
      <c r="F2498" s="11"/>
      <c r="G2498" s="57"/>
      <c r="H2498" s="56"/>
      <c r="I2498" s="56"/>
      <c r="J2498" s="56"/>
      <c r="K2498" s="56"/>
      <c r="L2498" s="56"/>
      <c r="M2498" s="56"/>
      <c r="N2498" s="56"/>
      <c r="O2498" s="56"/>
      <c r="P2498" s="56"/>
      <c r="Q2498" s="51"/>
    </row>
    <row r="2499" spans="1:17" ht="12.75" customHeight="1">
      <c r="A2499" s="56"/>
      <c r="B2499" s="56"/>
      <c r="C2499" s="56"/>
      <c r="D2499" s="56"/>
      <c r="E2499" s="56"/>
      <c r="F2499" s="11"/>
      <c r="G2499" s="57"/>
      <c r="H2499" s="56"/>
      <c r="I2499" s="56"/>
      <c r="J2499" s="56"/>
      <c r="K2499" s="56"/>
      <c r="L2499" s="56"/>
      <c r="M2499" s="56"/>
      <c r="N2499" s="56"/>
      <c r="O2499" s="56"/>
      <c r="P2499" s="56"/>
      <c r="Q2499" s="51"/>
    </row>
    <row r="2500" spans="1:17" ht="12.75" customHeight="1">
      <c r="A2500" s="56"/>
      <c r="B2500" s="56"/>
      <c r="C2500" s="56"/>
      <c r="D2500" s="56"/>
      <c r="E2500" s="56"/>
      <c r="F2500" s="11"/>
      <c r="G2500" s="57"/>
      <c r="H2500" s="56"/>
      <c r="I2500" s="56"/>
      <c r="J2500" s="56"/>
      <c r="K2500" s="56"/>
      <c r="L2500" s="56"/>
      <c r="M2500" s="56"/>
      <c r="N2500" s="56"/>
      <c r="O2500" s="56"/>
      <c r="P2500" s="56"/>
      <c r="Q2500" s="51"/>
    </row>
    <row r="2501" spans="1:17" ht="12.75" customHeight="1">
      <c r="A2501" s="56"/>
      <c r="B2501" s="56"/>
      <c r="C2501" s="56"/>
      <c r="D2501" s="56"/>
      <c r="E2501" s="56"/>
      <c r="F2501" s="11"/>
      <c r="G2501" s="57"/>
      <c r="H2501" s="56"/>
      <c r="I2501" s="56"/>
      <c r="J2501" s="56"/>
      <c r="K2501" s="56"/>
      <c r="L2501" s="56"/>
      <c r="M2501" s="56"/>
      <c r="N2501" s="56"/>
      <c r="O2501" s="56"/>
      <c r="P2501" s="56"/>
      <c r="Q2501" s="51"/>
    </row>
    <row r="2502" spans="1:17" ht="12.75" customHeight="1">
      <c r="A2502" s="56"/>
      <c r="B2502" s="56"/>
      <c r="C2502" s="56"/>
      <c r="D2502" s="56"/>
      <c r="E2502" s="56"/>
      <c r="F2502" s="11"/>
      <c r="G2502" s="57"/>
      <c r="H2502" s="56"/>
      <c r="I2502" s="56"/>
      <c r="J2502" s="56"/>
      <c r="K2502" s="56"/>
      <c r="L2502" s="56"/>
      <c r="M2502" s="56"/>
      <c r="N2502" s="56"/>
      <c r="O2502" s="56"/>
      <c r="P2502" s="56"/>
      <c r="Q2502" s="51"/>
    </row>
    <row r="2503" spans="1:17" ht="12.75" customHeight="1">
      <c r="A2503" s="56"/>
      <c r="B2503" s="56"/>
      <c r="C2503" s="56"/>
      <c r="D2503" s="56"/>
      <c r="E2503" s="56"/>
      <c r="F2503" s="11"/>
      <c r="G2503" s="57"/>
      <c r="H2503" s="56"/>
      <c r="I2503" s="56"/>
      <c r="J2503" s="56"/>
      <c r="K2503" s="56"/>
      <c r="L2503" s="56"/>
      <c r="M2503" s="56"/>
      <c r="N2503" s="56"/>
      <c r="O2503" s="56"/>
      <c r="P2503" s="56"/>
      <c r="Q2503" s="51"/>
    </row>
    <row r="2504" spans="1:17" ht="12.75" customHeight="1">
      <c r="A2504" s="56"/>
      <c r="B2504" s="56"/>
      <c r="C2504" s="56"/>
      <c r="D2504" s="56"/>
      <c r="E2504" s="56"/>
      <c r="F2504" s="11"/>
      <c r="G2504" s="57"/>
      <c r="H2504" s="56"/>
      <c r="I2504" s="56"/>
      <c r="J2504" s="56"/>
      <c r="K2504" s="56"/>
      <c r="L2504" s="56"/>
      <c r="M2504" s="56"/>
      <c r="N2504" s="56"/>
      <c r="O2504" s="56"/>
      <c r="P2504" s="56"/>
      <c r="Q2504" s="51"/>
    </row>
    <row r="2505" spans="1:17" ht="12.75" customHeight="1">
      <c r="A2505" s="56"/>
      <c r="B2505" s="56"/>
      <c r="C2505" s="56"/>
      <c r="D2505" s="56"/>
      <c r="E2505" s="56"/>
      <c r="F2505" s="11"/>
      <c r="G2505" s="57"/>
      <c r="H2505" s="56"/>
      <c r="I2505" s="56"/>
      <c r="J2505" s="56"/>
      <c r="K2505" s="56"/>
      <c r="L2505" s="56"/>
      <c r="M2505" s="56"/>
      <c r="N2505" s="56"/>
      <c r="O2505" s="56"/>
      <c r="P2505" s="56"/>
      <c r="Q2505" s="51"/>
    </row>
    <row r="2506" spans="1:17" ht="12.75" customHeight="1">
      <c r="A2506" s="56"/>
      <c r="B2506" s="56"/>
      <c r="C2506" s="56"/>
      <c r="D2506" s="56"/>
      <c r="E2506" s="56"/>
      <c r="F2506" s="11"/>
      <c r="G2506" s="57"/>
      <c r="H2506" s="56"/>
      <c r="I2506" s="56"/>
      <c r="J2506" s="56"/>
      <c r="K2506" s="56"/>
      <c r="L2506" s="56"/>
      <c r="M2506" s="56"/>
      <c r="N2506" s="56"/>
      <c r="O2506" s="56"/>
      <c r="P2506" s="56"/>
      <c r="Q2506" s="51"/>
    </row>
    <row r="2507" spans="1:17" ht="12.75" customHeight="1">
      <c r="A2507" s="56"/>
      <c r="B2507" s="56"/>
      <c r="C2507" s="56"/>
      <c r="D2507" s="56"/>
      <c r="E2507" s="56"/>
      <c r="F2507" s="11"/>
      <c r="G2507" s="57"/>
      <c r="H2507" s="56"/>
      <c r="I2507" s="56"/>
      <c r="J2507" s="56"/>
      <c r="K2507" s="56"/>
      <c r="L2507" s="56"/>
      <c r="M2507" s="56"/>
      <c r="N2507" s="56"/>
      <c r="O2507" s="56"/>
      <c r="P2507" s="56"/>
      <c r="Q2507" s="51"/>
    </row>
    <row r="2508" spans="1:17" ht="12.75" customHeight="1">
      <c r="A2508" s="56"/>
      <c r="B2508" s="56"/>
      <c r="C2508" s="56"/>
      <c r="D2508" s="56"/>
      <c r="E2508" s="56"/>
      <c r="F2508" s="11"/>
      <c r="G2508" s="57"/>
      <c r="H2508" s="56"/>
      <c r="I2508" s="56"/>
      <c r="J2508" s="56"/>
      <c r="K2508" s="56"/>
      <c r="L2508" s="56"/>
      <c r="M2508" s="56"/>
      <c r="N2508" s="56"/>
      <c r="O2508" s="56"/>
      <c r="P2508" s="56"/>
      <c r="Q2508" s="51"/>
    </row>
    <row r="2509" spans="1:17" ht="12.75" customHeight="1">
      <c r="A2509" s="56"/>
      <c r="B2509" s="56"/>
      <c r="C2509" s="56"/>
      <c r="D2509" s="56"/>
      <c r="E2509" s="56"/>
      <c r="F2509" s="11"/>
      <c r="G2509" s="57"/>
      <c r="H2509" s="56"/>
      <c r="I2509" s="56"/>
      <c r="J2509" s="56"/>
      <c r="K2509" s="56"/>
      <c r="L2509" s="56"/>
      <c r="M2509" s="56"/>
      <c r="N2509" s="56"/>
      <c r="O2509" s="56"/>
      <c r="P2509" s="56"/>
      <c r="Q2509" s="51"/>
    </row>
    <row r="2510" spans="1:17" ht="12.75" customHeight="1">
      <c r="A2510" s="56"/>
      <c r="B2510" s="56"/>
      <c r="C2510" s="56"/>
      <c r="D2510" s="56"/>
      <c r="E2510" s="56"/>
      <c r="F2510" s="11"/>
      <c r="G2510" s="57"/>
      <c r="H2510" s="56"/>
      <c r="I2510" s="56"/>
      <c r="J2510" s="56"/>
      <c r="K2510" s="56"/>
      <c r="L2510" s="56"/>
      <c r="M2510" s="56"/>
      <c r="N2510" s="56"/>
      <c r="O2510" s="56"/>
      <c r="P2510" s="56"/>
      <c r="Q2510" s="51"/>
    </row>
    <row r="2511" spans="1:17" ht="12.75" customHeight="1">
      <c r="A2511" s="56"/>
      <c r="B2511" s="56"/>
      <c r="C2511" s="56"/>
      <c r="D2511" s="56"/>
      <c r="E2511" s="56"/>
      <c r="F2511" s="11"/>
      <c r="G2511" s="57"/>
      <c r="H2511" s="56"/>
      <c r="I2511" s="56"/>
      <c r="J2511" s="56"/>
      <c r="K2511" s="56"/>
      <c r="L2511" s="56"/>
      <c r="M2511" s="56"/>
      <c r="N2511" s="56"/>
      <c r="O2511" s="56"/>
      <c r="P2511" s="56"/>
      <c r="Q2511" s="51"/>
    </row>
    <row r="2512" spans="1:17" ht="12.75" customHeight="1">
      <c r="A2512" s="56"/>
      <c r="B2512" s="56"/>
      <c r="C2512" s="56"/>
      <c r="D2512" s="56"/>
      <c r="E2512" s="56"/>
      <c r="F2512" s="11"/>
      <c r="G2512" s="57"/>
      <c r="H2512" s="56"/>
      <c r="I2512" s="56"/>
      <c r="J2512" s="56"/>
      <c r="K2512" s="56"/>
      <c r="L2512" s="56"/>
      <c r="M2512" s="56"/>
      <c r="N2512" s="56"/>
      <c r="O2512" s="56"/>
      <c r="P2512" s="56"/>
      <c r="Q2512" s="51"/>
    </row>
    <row r="2513" spans="1:17" ht="12.75" customHeight="1">
      <c r="A2513" s="56"/>
      <c r="B2513" s="56"/>
      <c r="C2513" s="56"/>
      <c r="D2513" s="56"/>
      <c r="E2513" s="56"/>
      <c r="F2513" s="11"/>
      <c r="G2513" s="57"/>
      <c r="H2513" s="56"/>
      <c r="I2513" s="56"/>
      <c r="J2513" s="56"/>
      <c r="K2513" s="56"/>
      <c r="L2513" s="56"/>
      <c r="M2513" s="56"/>
      <c r="N2513" s="56"/>
      <c r="O2513" s="56"/>
      <c r="P2513" s="56"/>
      <c r="Q2513" s="51"/>
    </row>
    <row r="2514" spans="1:17" ht="12.75" customHeight="1">
      <c r="A2514" s="56"/>
      <c r="B2514" s="56"/>
      <c r="C2514" s="56"/>
      <c r="D2514" s="56"/>
      <c r="E2514" s="56"/>
      <c r="F2514" s="11"/>
      <c r="G2514" s="57"/>
      <c r="H2514" s="56"/>
      <c r="I2514" s="56"/>
      <c r="J2514" s="56"/>
      <c r="K2514" s="56"/>
      <c r="L2514" s="56"/>
      <c r="M2514" s="56"/>
      <c r="N2514" s="56"/>
      <c r="O2514" s="56"/>
      <c r="P2514" s="56"/>
      <c r="Q2514" s="51"/>
    </row>
    <row r="2515" spans="1:17" ht="12.75" customHeight="1">
      <c r="A2515" s="56"/>
      <c r="B2515" s="56"/>
      <c r="C2515" s="56"/>
      <c r="D2515" s="56"/>
      <c r="E2515" s="56"/>
      <c r="F2515" s="11"/>
      <c r="G2515" s="57"/>
      <c r="H2515" s="56"/>
      <c r="I2515" s="56"/>
      <c r="J2515" s="56"/>
      <c r="K2515" s="56"/>
      <c r="L2515" s="56"/>
      <c r="M2515" s="56"/>
      <c r="N2515" s="56"/>
      <c r="O2515" s="56"/>
      <c r="P2515" s="56"/>
      <c r="Q2515" s="51"/>
    </row>
    <row r="2516" spans="1:17" ht="12.75" customHeight="1">
      <c r="A2516" s="56"/>
      <c r="B2516" s="56"/>
      <c r="C2516" s="56"/>
      <c r="D2516" s="56"/>
      <c r="E2516" s="56"/>
      <c r="F2516" s="11"/>
      <c r="G2516" s="57"/>
      <c r="H2516" s="56"/>
      <c r="I2516" s="56"/>
      <c r="J2516" s="56"/>
      <c r="K2516" s="56"/>
      <c r="L2516" s="56"/>
      <c r="M2516" s="56"/>
      <c r="N2516" s="56"/>
      <c r="O2516" s="56"/>
      <c r="P2516" s="56"/>
      <c r="Q2516" s="51"/>
    </row>
    <row r="2517" spans="1:17" ht="12.75" customHeight="1">
      <c r="A2517" s="56"/>
      <c r="B2517" s="56"/>
      <c r="C2517" s="56"/>
      <c r="D2517" s="56"/>
      <c r="E2517" s="56"/>
      <c r="F2517" s="11"/>
      <c r="G2517" s="57"/>
      <c r="H2517" s="56"/>
      <c r="I2517" s="56"/>
      <c r="J2517" s="56"/>
      <c r="K2517" s="56"/>
      <c r="L2517" s="56"/>
      <c r="M2517" s="56"/>
      <c r="N2517" s="56"/>
      <c r="O2517" s="56"/>
      <c r="P2517" s="56"/>
      <c r="Q2517" s="51"/>
    </row>
    <row r="2518" spans="1:17" ht="12.75" customHeight="1">
      <c r="A2518" s="56"/>
      <c r="B2518" s="56"/>
      <c r="C2518" s="56"/>
      <c r="D2518" s="56"/>
      <c r="E2518" s="56"/>
      <c r="F2518" s="11"/>
      <c r="G2518" s="57"/>
      <c r="H2518" s="56"/>
      <c r="I2518" s="56"/>
      <c r="J2518" s="56"/>
      <c r="K2518" s="56"/>
      <c r="L2518" s="56"/>
      <c r="M2518" s="56"/>
      <c r="N2518" s="56"/>
      <c r="O2518" s="56"/>
      <c r="P2518" s="56"/>
      <c r="Q2518" s="51"/>
    </row>
    <row r="2519" spans="1:17" ht="12.75" customHeight="1">
      <c r="A2519" s="56"/>
      <c r="B2519" s="56"/>
      <c r="C2519" s="56"/>
      <c r="D2519" s="56"/>
      <c r="E2519" s="56"/>
      <c r="F2519" s="11"/>
      <c r="G2519" s="57"/>
      <c r="H2519" s="56"/>
      <c r="I2519" s="56"/>
      <c r="J2519" s="56"/>
      <c r="K2519" s="56"/>
      <c r="L2519" s="56"/>
      <c r="M2519" s="56"/>
      <c r="N2519" s="56"/>
      <c r="O2519" s="56"/>
      <c r="P2519" s="56"/>
      <c r="Q2519" s="51"/>
    </row>
    <row r="2520" spans="1:17" ht="12.75" customHeight="1">
      <c r="A2520" s="56"/>
      <c r="B2520" s="56"/>
      <c r="C2520" s="56"/>
      <c r="D2520" s="56"/>
      <c r="E2520" s="56"/>
      <c r="F2520" s="11"/>
      <c r="G2520" s="57"/>
      <c r="H2520" s="56"/>
      <c r="I2520" s="56"/>
      <c r="J2520" s="56"/>
      <c r="K2520" s="56"/>
      <c r="L2520" s="56"/>
      <c r="M2520" s="56"/>
      <c r="N2520" s="56"/>
      <c r="O2520" s="56"/>
      <c r="P2520" s="56"/>
      <c r="Q2520" s="51"/>
    </row>
    <row r="2521" spans="1:17" ht="12.75" customHeight="1">
      <c r="A2521" s="56"/>
      <c r="B2521" s="56"/>
      <c r="C2521" s="56"/>
      <c r="D2521" s="56"/>
      <c r="E2521" s="56"/>
      <c r="F2521" s="11"/>
      <c r="G2521" s="57"/>
      <c r="H2521" s="56"/>
      <c r="I2521" s="56"/>
      <c r="J2521" s="56"/>
      <c r="K2521" s="56"/>
      <c r="L2521" s="56"/>
      <c r="M2521" s="56"/>
      <c r="N2521" s="56"/>
      <c r="O2521" s="56"/>
      <c r="P2521" s="56"/>
      <c r="Q2521" s="51"/>
    </row>
    <row r="2522" spans="1:17" ht="12.75" customHeight="1">
      <c r="A2522" s="56"/>
      <c r="B2522" s="56"/>
      <c r="C2522" s="56"/>
      <c r="D2522" s="56"/>
      <c r="E2522" s="56"/>
      <c r="F2522" s="11"/>
      <c r="G2522" s="57"/>
      <c r="H2522" s="56"/>
      <c r="I2522" s="56"/>
      <c r="J2522" s="56"/>
      <c r="K2522" s="56"/>
      <c r="L2522" s="56"/>
      <c r="M2522" s="56"/>
      <c r="N2522" s="56"/>
      <c r="O2522" s="56"/>
      <c r="P2522" s="56"/>
      <c r="Q2522" s="51"/>
    </row>
    <row r="2523" spans="1:17" ht="12.75" customHeight="1">
      <c r="A2523" s="56"/>
      <c r="B2523" s="56"/>
      <c r="C2523" s="56"/>
      <c r="D2523" s="56"/>
      <c r="E2523" s="56"/>
      <c r="F2523" s="11"/>
      <c r="G2523" s="57"/>
      <c r="H2523" s="56"/>
      <c r="I2523" s="56"/>
      <c r="J2523" s="56"/>
      <c r="K2523" s="56"/>
      <c r="L2523" s="56"/>
      <c r="M2523" s="56"/>
      <c r="N2523" s="56"/>
      <c r="O2523" s="56"/>
      <c r="P2523" s="56"/>
      <c r="Q2523" s="51"/>
    </row>
    <row r="2524" spans="1:17" ht="12.75" customHeight="1">
      <c r="A2524" s="56"/>
      <c r="B2524" s="56"/>
      <c r="C2524" s="56"/>
      <c r="D2524" s="56"/>
      <c r="E2524" s="56"/>
      <c r="F2524" s="11"/>
      <c r="G2524" s="57"/>
      <c r="H2524" s="56"/>
      <c r="I2524" s="56"/>
      <c r="J2524" s="56"/>
      <c r="K2524" s="56"/>
      <c r="L2524" s="56"/>
      <c r="M2524" s="56"/>
      <c r="N2524" s="56"/>
      <c r="O2524" s="56"/>
      <c r="P2524" s="56"/>
      <c r="Q2524" s="51"/>
    </row>
    <row r="2525" spans="1:17" ht="12.75" customHeight="1">
      <c r="A2525" s="56"/>
      <c r="B2525" s="56"/>
      <c r="C2525" s="56"/>
      <c r="D2525" s="56"/>
      <c r="E2525" s="56"/>
      <c r="F2525" s="11"/>
      <c r="G2525" s="57"/>
      <c r="H2525" s="56"/>
      <c r="I2525" s="56"/>
      <c r="J2525" s="56"/>
      <c r="K2525" s="56"/>
      <c r="L2525" s="56"/>
      <c r="M2525" s="56"/>
      <c r="N2525" s="56"/>
      <c r="O2525" s="56"/>
      <c r="P2525" s="56"/>
      <c r="Q2525" s="51"/>
    </row>
    <row r="2526" spans="1:17" ht="12.75" customHeight="1">
      <c r="A2526" s="56"/>
      <c r="B2526" s="56"/>
      <c r="C2526" s="56"/>
      <c r="D2526" s="56"/>
      <c r="E2526" s="56"/>
      <c r="F2526" s="11"/>
      <c r="G2526" s="57"/>
      <c r="H2526" s="56"/>
      <c r="I2526" s="56"/>
      <c r="J2526" s="56"/>
      <c r="K2526" s="56"/>
      <c r="L2526" s="56"/>
      <c r="M2526" s="56"/>
      <c r="N2526" s="56"/>
      <c r="O2526" s="56"/>
      <c r="P2526" s="56"/>
      <c r="Q2526" s="51"/>
    </row>
    <row r="2527" spans="1:17" ht="12.75" customHeight="1">
      <c r="A2527" s="56"/>
      <c r="B2527" s="56"/>
      <c r="C2527" s="56"/>
      <c r="D2527" s="56"/>
      <c r="E2527" s="56"/>
      <c r="F2527" s="11"/>
      <c r="G2527" s="57"/>
      <c r="H2527" s="56"/>
      <c r="I2527" s="56"/>
      <c r="J2527" s="56"/>
      <c r="K2527" s="56"/>
      <c r="L2527" s="56"/>
      <c r="M2527" s="56"/>
      <c r="N2527" s="56"/>
      <c r="O2527" s="56"/>
      <c r="P2527" s="56"/>
      <c r="Q2527" s="51"/>
    </row>
    <row r="2528" spans="1:17" ht="12.75" customHeight="1">
      <c r="A2528" s="56"/>
      <c r="B2528" s="56"/>
      <c r="C2528" s="56"/>
      <c r="D2528" s="56"/>
      <c r="E2528" s="56"/>
      <c r="F2528" s="11"/>
      <c r="G2528" s="57"/>
      <c r="H2528" s="56"/>
      <c r="I2528" s="56"/>
      <c r="J2528" s="56"/>
      <c r="K2528" s="56"/>
      <c r="L2528" s="56"/>
      <c r="M2528" s="56"/>
      <c r="N2528" s="56"/>
      <c r="O2528" s="56"/>
      <c r="P2528" s="56"/>
      <c r="Q2528" s="51"/>
    </row>
    <row r="2529" spans="1:17" ht="12.75" customHeight="1">
      <c r="A2529" s="56"/>
      <c r="B2529" s="56"/>
      <c r="C2529" s="56"/>
      <c r="D2529" s="56"/>
      <c r="E2529" s="56"/>
      <c r="F2529" s="11"/>
      <c r="G2529" s="57"/>
      <c r="H2529" s="56"/>
      <c r="I2529" s="56"/>
      <c r="J2529" s="56"/>
      <c r="K2529" s="56"/>
      <c r="L2529" s="56"/>
      <c r="M2529" s="56"/>
      <c r="N2529" s="56"/>
      <c r="O2529" s="56"/>
      <c r="P2529" s="56"/>
      <c r="Q2529" s="51"/>
    </row>
    <row r="2530" spans="1:17" ht="12.75" customHeight="1">
      <c r="A2530" s="56"/>
      <c r="B2530" s="56"/>
      <c r="C2530" s="56"/>
      <c r="D2530" s="56"/>
      <c r="E2530" s="56"/>
      <c r="F2530" s="11"/>
      <c r="G2530" s="57"/>
      <c r="H2530" s="56"/>
      <c r="I2530" s="56"/>
      <c r="J2530" s="56"/>
      <c r="K2530" s="56"/>
      <c r="L2530" s="56"/>
      <c r="M2530" s="56"/>
      <c r="N2530" s="56"/>
      <c r="O2530" s="56"/>
      <c r="P2530" s="56"/>
      <c r="Q2530" s="51"/>
    </row>
    <row r="2531" spans="1:17" ht="12.75" customHeight="1">
      <c r="A2531" s="56"/>
      <c r="B2531" s="56"/>
      <c r="C2531" s="56"/>
      <c r="D2531" s="56"/>
      <c r="E2531" s="56"/>
      <c r="F2531" s="11"/>
      <c r="G2531" s="57"/>
      <c r="H2531" s="56"/>
      <c r="I2531" s="56"/>
      <c r="J2531" s="56"/>
      <c r="K2531" s="56"/>
      <c r="L2531" s="56"/>
      <c r="M2531" s="56"/>
      <c r="N2531" s="56"/>
      <c r="O2531" s="56"/>
      <c r="P2531" s="56"/>
      <c r="Q2531" s="51"/>
    </row>
    <row r="2532" spans="1:17" ht="12.75" customHeight="1">
      <c r="A2532" s="56"/>
      <c r="B2532" s="56"/>
      <c r="C2532" s="56"/>
      <c r="D2532" s="56"/>
      <c r="E2532" s="56"/>
      <c r="F2532" s="11"/>
      <c r="G2532" s="57"/>
      <c r="H2532" s="56"/>
      <c r="I2532" s="56"/>
      <c r="J2532" s="56"/>
      <c r="K2532" s="56"/>
      <c r="L2532" s="56"/>
      <c r="M2532" s="56"/>
      <c r="N2532" s="56"/>
      <c r="O2532" s="56"/>
      <c r="P2532" s="56"/>
      <c r="Q2532" s="51"/>
    </row>
    <row r="2533" spans="1:17" ht="12.75" customHeight="1">
      <c r="A2533" s="56"/>
      <c r="B2533" s="56"/>
      <c r="C2533" s="56"/>
      <c r="D2533" s="56"/>
      <c r="E2533" s="56"/>
      <c r="F2533" s="11"/>
      <c r="G2533" s="57"/>
      <c r="H2533" s="56"/>
      <c r="I2533" s="56"/>
      <c r="J2533" s="56"/>
      <c r="K2533" s="56"/>
      <c r="L2533" s="56"/>
      <c r="M2533" s="56"/>
      <c r="N2533" s="56"/>
      <c r="O2533" s="56"/>
      <c r="P2533" s="56"/>
      <c r="Q2533" s="51"/>
    </row>
    <row r="2534" spans="1:17" ht="12.75" customHeight="1">
      <c r="A2534" s="56"/>
      <c r="B2534" s="56"/>
      <c r="C2534" s="56"/>
      <c r="D2534" s="56"/>
      <c r="E2534" s="56"/>
      <c r="F2534" s="11"/>
      <c r="G2534" s="57"/>
      <c r="H2534" s="56"/>
      <c r="I2534" s="56"/>
      <c r="J2534" s="56"/>
      <c r="K2534" s="56"/>
      <c r="L2534" s="56"/>
      <c r="M2534" s="56"/>
      <c r="N2534" s="56"/>
      <c r="O2534" s="56"/>
      <c r="P2534" s="56"/>
      <c r="Q2534" s="51"/>
    </row>
    <row r="2535" spans="1:17" ht="12.75" customHeight="1">
      <c r="A2535" s="56"/>
      <c r="B2535" s="56"/>
      <c r="C2535" s="56"/>
      <c r="D2535" s="56"/>
      <c r="E2535" s="56"/>
      <c r="F2535" s="11"/>
      <c r="G2535" s="57"/>
      <c r="H2535" s="56"/>
      <c r="I2535" s="56"/>
      <c r="J2535" s="56"/>
      <c r="K2535" s="56"/>
      <c r="L2535" s="56"/>
      <c r="M2535" s="56"/>
      <c r="N2535" s="56"/>
      <c r="O2535" s="56"/>
      <c r="P2535" s="56"/>
      <c r="Q2535" s="51"/>
    </row>
    <row r="2536" spans="1:17" ht="12.75" customHeight="1">
      <c r="A2536" s="56"/>
      <c r="B2536" s="56"/>
      <c r="C2536" s="56"/>
      <c r="D2536" s="56"/>
      <c r="E2536" s="56"/>
      <c r="F2536" s="11"/>
      <c r="G2536" s="57"/>
      <c r="H2536" s="56"/>
      <c r="I2536" s="56"/>
      <c r="J2536" s="56"/>
      <c r="K2536" s="56"/>
      <c r="L2536" s="56"/>
      <c r="M2536" s="56"/>
      <c r="N2536" s="56"/>
      <c r="O2536" s="56"/>
      <c r="P2536" s="56"/>
      <c r="Q2536" s="51"/>
    </row>
    <row r="2537" spans="1:17" ht="12.75" customHeight="1">
      <c r="A2537" s="56"/>
      <c r="B2537" s="56"/>
      <c r="C2537" s="56"/>
      <c r="D2537" s="56"/>
      <c r="E2537" s="56"/>
      <c r="F2537" s="11"/>
      <c r="G2537" s="57"/>
      <c r="H2537" s="56"/>
      <c r="I2537" s="56"/>
      <c r="J2537" s="56"/>
      <c r="K2537" s="56"/>
      <c r="L2537" s="56"/>
      <c r="M2537" s="56"/>
      <c r="N2537" s="56"/>
      <c r="O2537" s="56"/>
      <c r="P2537" s="56"/>
      <c r="Q2537" s="51"/>
    </row>
    <row r="2538" spans="1:17" ht="12.75" customHeight="1">
      <c r="A2538" s="56"/>
      <c r="B2538" s="56"/>
      <c r="C2538" s="56"/>
      <c r="D2538" s="56"/>
      <c r="E2538" s="56"/>
      <c r="F2538" s="11"/>
      <c r="G2538" s="57"/>
      <c r="H2538" s="56"/>
      <c r="I2538" s="56"/>
      <c r="J2538" s="56"/>
      <c r="K2538" s="56"/>
      <c r="L2538" s="56"/>
      <c r="M2538" s="56"/>
      <c r="N2538" s="56"/>
      <c r="O2538" s="56"/>
      <c r="P2538" s="56"/>
      <c r="Q2538" s="51"/>
    </row>
    <row r="2539" spans="1:17" ht="12.75" customHeight="1">
      <c r="A2539" s="56"/>
      <c r="B2539" s="56"/>
      <c r="C2539" s="56"/>
      <c r="D2539" s="56"/>
      <c r="E2539" s="56"/>
      <c r="F2539" s="11"/>
      <c r="G2539" s="57"/>
      <c r="H2539" s="56"/>
      <c r="I2539" s="56"/>
      <c r="J2539" s="56"/>
      <c r="K2539" s="56"/>
      <c r="L2539" s="56"/>
      <c r="M2539" s="56"/>
      <c r="N2539" s="56"/>
      <c r="O2539" s="56"/>
      <c r="P2539" s="56"/>
      <c r="Q2539" s="51"/>
    </row>
    <row r="2540" spans="1:17" ht="12.75" customHeight="1">
      <c r="A2540" s="56"/>
      <c r="B2540" s="56"/>
      <c r="C2540" s="56"/>
      <c r="D2540" s="56"/>
      <c r="E2540" s="56"/>
      <c r="F2540" s="11"/>
      <c r="G2540" s="57"/>
      <c r="H2540" s="56"/>
      <c r="I2540" s="56"/>
      <c r="J2540" s="56"/>
      <c r="K2540" s="56"/>
      <c r="L2540" s="56"/>
      <c r="M2540" s="56"/>
      <c r="N2540" s="56"/>
      <c r="O2540" s="56"/>
      <c r="P2540" s="56"/>
      <c r="Q2540" s="51"/>
    </row>
    <row r="2541" spans="1:17" ht="12.75" customHeight="1">
      <c r="A2541" s="56"/>
      <c r="B2541" s="56"/>
      <c r="C2541" s="56"/>
      <c r="D2541" s="56"/>
      <c r="E2541" s="56"/>
      <c r="F2541" s="11"/>
      <c r="G2541" s="57"/>
      <c r="H2541" s="56"/>
      <c r="I2541" s="56"/>
      <c r="J2541" s="56"/>
      <c r="K2541" s="56"/>
      <c r="L2541" s="56"/>
      <c r="M2541" s="56"/>
      <c r="N2541" s="56"/>
      <c r="O2541" s="56"/>
      <c r="P2541" s="56"/>
      <c r="Q2541" s="51"/>
    </row>
    <row r="2542" spans="1:17" ht="12.75" customHeight="1">
      <c r="A2542" s="56"/>
      <c r="B2542" s="56"/>
      <c r="C2542" s="56"/>
      <c r="D2542" s="56"/>
      <c r="E2542" s="56"/>
      <c r="F2542" s="11"/>
      <c r="G2542" s="57"/>
      <c r="H2542" s="56"/>
      <c r="I2542" s="56"/>
      <c r="J2542" s="56"/>
      <c r="K2542" s="56"/>
      <c r="L2542" s="56"/>
      <c r="M2542" s="56"/>
      <c r="N2542" s="56"/>
      <c r="O2542" s="56"/>
      <c r="P2542" s="56"/>
      <c r="Q2542" s="51"/>
    </row>
    <row r="2543" spans="1:17" ht="12.75" customHeight="1">
      <c r="A2543" s="56"/>
      <c r="B2543" s="56"/>
      <c r="C2543" s="56"/>
      <c r="D2543" s="56"/>
      <c r="E2543" s="56"/>
      <c r="F2543" s="11"/>
      <c r="G2543" s="57"/>
      <c r="H2543" s="56"/>
      <c r="I2543" s="56"/>
      <c r="J2543" s="56"/>
      <c r="K2543" s="56"/>
      <c r="L2543" s="56"/>
      <c r="M2543" s="56"/>
      <c r="N2543" s="56"/>
      <c r="O2543" s="56"/>
      <c r="P2543" s="56"/>
      <c r="Q2543" s="51"/>
    </row>
    <row r="2544" spans="1:17" ht="12.75" customHeight="1">
      <c r="A2544" s="56"/>
      <c r="B2544" s="56"/>
      <c r="C2544" s="56"/>
      <c r="D2544" s="56"/>
      <c r="E2544" s="56"/>
      <c r="F2544" s="11"/>
      <c r="G2544" s="57"/>
      <c r="H2544" s="56"/>
      <c r="I2544" s="56"/>
      <c r="J2544" s="56"/>
      <c r="K2544" s="56"/>
      <c r="L2544" s="56"/>
      <c r="M2544" s="56"/>
      <c r="N2544" s="56"/>
      <c r="O2544" s="56"/>
      <c r="P2544" s="56"/>
      <c r="Q2544" s="51"/>
    </row>
    <row r="2545" spans="1:17" ht="12.75" customHeight="1">
      <c r="A2545" s="56"/>
      <c r="B2545" s="56"/>
      <c r="C2545" s="56"/>
      <c r="D2545" s="56"/>
      <c r="E2545" s="56"/>
      <c r="F2545" s="11"/>
      <c r="G2545" s="57"/>
      <c r="H2545" s="56"/>
      <c r="I2545" s="56"/>
      <c r="J2545" s="56"/>
      <c r="K2545" s="56"/>
      <c r="L2545" s="56"/>
      <c r="M2545" s="56"/>
      <c r="N2545" s="56"/>
      <c r="O2545" s="56"/>
      <c r="P2545" s="56"/>
      <c r="Q2545" s="51"/>
    </row>
    <row r="2546" spans="1:17" ht="12.75" customHeight="1">
      <c r="A2546" s="56"/>
      <c r="B2546" s="56"/>
      <c r="C2546" s="56"/>
      <c r="D2546" s="56"/>
      <c r="E2546" s="56"/>
      <c r="F2546" s="11"/>
      <c r="G2546" s="57"/>
      <c r="H2546" s="56"/>
      <c r="I2546" s="56"/>
      <c r="J2546" s="56"/>
      <c r="K2546" s="56"/>
      <c r="L2546" s="56"/>
      <c r="M2546" s="56"/>
      <c r="N2546" s="56"/>
      <c r="O2546" s="56"/>
      <c r="P2546" s="56"/>
      <c r="Q2546" s="51"/>
    </row>
    <row r="2547" spans="1:17" ht="12.75" customHeight="1">
      <c r="A2547" s="56"/>
      <c r="B2547" s="56"/>
      <c r="C2547" s="56"/>
      <c r="D2547" s="56"/>
      <c r="E2547" s="56"/>
      <c r="F2547" s="11"/>
      <c r="G2547" s="57"/>
      <c r="H2547" s="56"/>
      <c r="I2547" s="56"/>
      <c r="J2547" s="56"/>
      <c r="K2547" s="56"/>
      <c r="L2547" s="56"/>
      <c r="M2547" s="56"/>
      <c r="N2547" s="56"/>
      <c r="O2547" s="56"/>
      <c r="P2547" s="56"/>
      <c r="Q2547" s="51"/>
    </row>
    <row r="2548" spans="1:17" ht="12.75" customHeight="1">
      <c r="A2548" s="56"/>
      <c r="B2548" s="56"/>
      <c r="C2548" s="56"/>
      <c r="D2548" s="56"/>
      <c r="E2548" s="56"/>
      <c r="F2548" s="11"/>
      <c r="G2548" s="57"/>
      <c r="H2548" s="56"/>
      <c r="I2548" s="56"/>
      <c r="J2548" s="56"/>
      <c r="K2548" s="56"/>
      <c r="L2548" s="56"/>
      <c r="M2548" s="56"/>
      <c r="N2548" s="56"/>
      <c r="O2548" s="56"/>
      <c r="P2548" s="56"/>
      <c r="Q2548" s="51"/>
    </row>
    <row r="2549" spans="1:17" ht="12.75" customHeight="1">
      <c r="A2549" s="56"/>
      <c r="B2549" s="56"/>
      <c r="C2549" s="56"/>
      <c r="D2549" s="56"/>
      <c r="E2549" s="56"/>
      <c r="F2549" s="11"/>
      <c r="G2549" s="57"/>
      <c r="H2549" s="56"/>
      <c r="I2549" s="56"/>
      <c r="J2549" s="56"/>
      <c r="K2549" s="56"/>
      <c r="L2549" s="56"/>
      <c r="M2549" s="56"/>
      <c r="N2549" s="56"/>
      <c r="O2549" s="56"/>
      <c r="P2549" s="56"/>
      <c r="Q2549" s="51"/>
    </row>
    <row r="2550" spans="1:17" ht="12.75" customHeight="1">
      <c r="A2550" s="56"/>
      <c r="B2550" s="56"/>
      <c r="C2550" s="56"/>
      <c r="D2550" s="56"/>
      <c r="E2550" s="56"/>
      <c r="F2550" s="11"/>
      <c r="G2550" s="57"/>
      <c r="H2550" s="56"/>
      <c r="I2550" s="56"/>
      <c r="J2550" s="56"/>
      <c r="K2550" s="56"/>
      <c r="L2550" s="56"/>
      <c r="M2550" s="56"/>
      <c r="N2550" s="56"/>
      <c r="O2550" s="56"/>
      <c r="P2550" s="56"/>
      <c r="Q2550" s="51"/>
    </row>
    <row r="2551" spans="1:17" ht="12.75" customHeight="1">
      <c r="A2551" s="56"/>
      <c r="B2551" s="56"/>
      <c r="C2551" s="56"/>
      <c r="D2551" s="56"/>
      <c r="E2551" s="56"/>
      <c r="F2551" s="11"/>
      <c r="G2551" s="57"/>
      <c r="H2551" s="56"/>
      <c r="I2551" s="56"/>
      <c r="J2551" s="56"/>
      <c r="K2551" s="56"/>
      <c r="L2551" s="56"/>
      <c r="M2551" s="56"/>
      <c r="N2551" s="56"/>
      <c r="O2551" s="56"/>
      <c r="P2551" s="56"/>
      <c r="Q2551" s="51"/>
    </row>
    <row r="2552" spans="1:17" ht="12.75" customHeight="1">
      <c r="A2552" s="56"/>
      <c r="B2552" s="56"/>
      <c r="C2552" s="56"/>
      <c r="D2552" s="56"/>
      <c r="E2552" s="56"/>
      <c r="F2552" s="11"/>
      <c r="G2552" s="57"/>
      <c r="H2552" s="56"/>
      <c r="I2552" s="56"/>
      <c r="J2552" s="56"/>
      <c r="K2552" s="56"/>
      <c r="L2552" s="56"/>
      <c r="M2552" s="56"/>
      <c r="N2552" s="56"/>
      <c r="O2552" s="56"/>
      <c r="P2552" s="56"/>
      <c r="Q2552" s="51"/>
    </row>
    <row r="2553" spans="1:17" ht="12.75" customHeight="1">
      <c r="A2553" s="56"/>
      <c r="B2553" s="56"/>
      <c r="C2553" s="56"/>
      <c r="D2553" s="56"/>
      <c r="E2553" s="56"/>
      <c r="F2553" s="11"/>
      <c r="G2553" s="57"/>
      <c r="H2553" s="56"/>
      <c r="I2553" s="56"/>
      <c r="J2553" s="56"/>
      <c r="K2553" s="56"/>
      <c r="L2553" s="56"/>
      <c r="M2553" s="56"/>
      <c r="N2553" s="56"/>
      <c r="O2553" s="56"/>
      <c r="P2553" s="56"/>
      <c r="Q2553" s="51"/>
    </row>
    <row r="2554" spans="1:17" ht="12.75" customHeight="1">
      <c r="A2554" s="56"/>
      <c r="B2554" s="56"/>
      <c r="C2554" s="56"/>
      <c r="D2554" s="56"/>
      <c r="E2554" s="56"/>
      <c r="F2554" s="11"/>
      <c r="G2554" s="57"/>
      <c r="H2554" s="56"/>
      <c r="I2554" s="56"/>
      <c r="J2554" s="56"/>
      <c r="K2554" s="56"/>
      <c r="L2554" s="56"/>
      <c r="M2554" s="56"/>
      <c r="N2554" s="56"/>
      <c r="O2554" s="56"/>
      <c r="P2554" s="56"/>
      <c r="Q2554" s="51"/>
    </row>
    <row r="2555" spans="1:17" ht="12.75" customHeight="1">
      <c r="A2555" s="56"/>
      <c r="B2555" s="56"/>
      <c r="C2555" s="56"/>
      <c r="D2555" s="56"/>
      <c r="E2555" s="56"/>
      <c r="F2555" s="11"/>
      <c r="G2555" s="57"/>
      <c r="H2555" s="56"/>
      <c r="I2555" s="56"/>
      <c r="J2555" s="56"/>
      <c r="K2555" s="56"/>
      <c r="L2555" s="56"/>
      <c r="M2555" s="56"/>
      <c r="N2555" s="56"/>
      <c r="O2555" s="56"/>
      <c r="P2555" s="56"/>
      <c r="Q2555" s="51"/>
    </row>
    <row r="2556" spans="1:17" ht="12.75" customHeight="1">
      <c r="A2556" s="56"/>
      <c r="B2556" s="56"/>
      <c r="C2556" s="56"/>
      <c r="D2556" s="56"/>
      <c r="E2556" s="56"/>
      <c r="F2556" s="11"/>
      <c r="G2556" s="57"/>
      <c r="H2556" s="56"/>
      <c r="I2556" s="56"/>
      <c r="J2556" s="56"/>
      <c r="K2556" s="56"/>
      <c r="L2556" s="56"/>
      <c r="M2556" s="56"/>
      <c r="N2556" s="56"/>
      <c r="O2556" s="56"/>
      <c r="P2556" s="56"/>
      <c r="Q2556" s="51"/>
    </row>
    <row r="2557" spans="1:17" ht="12.75" customHeight="1">
      <c r="A2557" s="56"/>
      <c r="B2557" s="56"/>
      <c r="C2557" s="56"/>
      <c r="D2557" s="56"/>
      <c r="E2557" s="56"/>
      <c r="F2557" s="11"/>
      <c r="G2557" s="57"/>
      <c r="H2557" s="56"/>
      <c r="I2557" s="56"/>
      <c r="J2557" s="56"/>
      <c r="K2557" s="56"/>
      <c r="L2557" s="56"/>
      <c r="M2557" s="56"/>
      <c r="N2557" s="56"/>
      <c r="O2557" s="56"/>
      <c r="P2557" s="56"/>
      <c r="Q2557" s="51"/>
    </row>
    <row r="2558" spans="1:17" ht="12.75" customHeight="1">
      <c r="A2558" s="56"/>
      <c r="B2558" s="56"/>
      <c r="C2558" s="56"/>
      <c r="D2558" s="56"/>
      <c r="E2558" s="56"/>
      <c r="F2558" s="11"/>
      <c r="G2558" s="57"/>
      <c r="H2558" s="56"/>
      <c r="I2558" s="56"/>
      <c r="J2558" s="56"/>
      <c r="K2558" s="56"/>
      <c r="L2558" s="56"/>
      <c r="M2558" s="56"/>
      <c r="N2558" s="56"/>
      <c r="O2558" s="56"/>
      <c r="P2558" s="56"/>
      <c r="Q2558" s="51"/>
    </row>
    <row r="2559" spans="1:17" ht="12.75" customHeight="1">
      <c r="A2559" s="56"/>
      <c r="B2559" s="56"/>
      <c r="C2559" s="56"/>
      <c r="D2559" s="56"/>
      <c r="E2559" s="56"/>
      <c r="F2559" s="11"/>
      <c r="G2559" s="57"/>
      <c r="H2559" s="56"/>
      <c r="I2559" s="56"/>
      <c r="J2559" s="56"/>
      <c r="K2559" s="56"/>
      <c r="L2559" s="56"/>
      <c r="M2559" s="56"/>
      <c r="N2559" s="56"/>
      <c r="O2559" s="56"/>
      <c r="P2559" s="56"/>
      <c r="Q2559" s="51"/>
    </row>
    <row r="2560" spans="1:17" ht="12.75" customHeight="1">
      <c r="A2560" s="56"/>
      <c r="B2560" s="56"/>
      <c r="C2560" s="56"/>
      <c r="D2560" s="56"/>
      <c r="E2560" s="56"/>
      <c r="F2560" s="11"/>
      <c r="G2560" s="57"/>
      <c r="H2560" s="56"/>
      <c r="I2560" s="56"/>
      <c r="J2560" s="56"/>
      <c r="K2560" s="56"/>
      <c r="L2560" s="56"/>
      <c r="M2560" s="56"/>
      <c r="N2560" s="56"/>
      <c r="O2560" s="56"/>
      <c r="P2560" s="56"/>
      <c r="Q2560" s="51"/>
    </row>
    <row r="2561" spans="1:17" ht="12.75" customHeight="1">
      <c r="A2561" s="56"/>
      <c r="B2561" s="56"/>
      <c r="C2561" s="56"/>
      <c r="D2561" s="56"/>
      <c r="E2561" s="56"/>
      <c r="F2561" s="11"/>
      <c r="G2561" s="57"/>
      <c r="H2561" s="56"/>
      <c r="I2561" s="56"/>
      <c r="J2561" s="56"/>
      <c r="K2561" s="56"/>
      <c r="L2561" s="56"/>
      <c r="M2561" s="56"/>
      <c r="N2561" s="56"/>
      <c r="O2561" s="56"/>
      <c r="P2561" s="56"/>
      <c r="Q2561" s="51"/>
    </row>
    <row r="2562" spans="1:17" ht="12.75" customHeight="1">
      <c r="A2562" s="56"/>
      <c r="B2562" s="56"/>
      <c r="C2562" s="56"/>
      <c r="D2562" s="56"/>
      <c r="E2562" s="56"/>
      <c r="F2562" s="11"/>
      <c r="G2562" s="57"/>
      <c r="H2562" s="56"/>
      <c r="I2562" s="56"/>
      <c r="J2562" s="56"/>
      <c r="K2562" s="56"/>
      <c r="L2562" s="56"/>
      <c r="M2562" s="56"/>
      <c r="N2562" s="56"/>
      <c r="O2562" s="56"/>
      <c r="P2562" s="56"/>
      <c r="Q2562" s="51"/>
    </row>
    <row r="2563" spans="1:17" ht="12.75" customHeight="1">
      <c r="A2563" s="56"/>
      <c r="B2563" s="56"/>
      <c r="C2563" s="56"/>
      <c r="D2563" s="56"/>
      <c r="E2563" s="56"/>
      <c r="F2563" s="11"/>
      <c r="G2563" s="57"/>
      <c r="H2563" s="56"/>
      <c r="I2563" s="56"/>
      <c r="J2563" s="56"/>
      <c r="K2563" s="56"/>
      <c r="L2563" s="56"/>
      <c r="M2563" s="56"/>
      <c r="N2563" s="56"/>
      <c r="O2563" s="56"/>
      <c r="P2563" s="56"/>
      <c r="Q2563" s="51"/>
    </row>
    <row r="2564" spans="1:17" ht="12.75" customHeight="1">
      <c r="A2564" s="56"/>
      <c r="B2564" s="56"/>
      <c r="C2564" s="56"/>
      <c r="D2564" s="56"/>
      <c r="E2564" s="56"/>
      <c r="F2564" s="11"/>
      <c r="G2564" s="57"/>
      <c r="H2564" s="56"/>
      <c r="I2564" s="56"/>
      <c r="J2564" s="56"/>
      <c r="K2564" s="56"/>
      <c r="L2564" s="56"/>
      <c r="M2564" s="56"/>
      <c r="N2564" s="56"/>
      <c r="O2564" s="56"/>
      <c r="P2564" s="56"/>
      <c r="Q2564" s="51"/>
    </row>
    <row r="2565" spans="1:17" ht="12.75" customHeight="1">
      <c r="A2565" s="56"/>
      <c r="B2565" s="56"/>
      <c r="C2565" s="56"/>
      <c r="D2565" s="56"/>
      <c r="E2565" s="56"/>
      <c r="F2565" s="11"/>
      <c r="G2565" s="57"/>
      <c r="H2565" s="56"/>
      <c r="I2565" s="56"/>
      <c r="J2565" s="56"/>
      <c r="K2565" s="56"/>
      <c r="L2565" s="56"/>
      <c r="M2565" s="56"/>
      <c r="N2565" s="56"/>
      <c r="O2565" s="56"/>
      <c r="P2565" s="56"/>
      <c r="Q2565" s="51"/>
    </row>
    <row r="2566" spans="1:17" ht="12.75" customHeight="1">
      <c r="A2566" s="56"/>
      <c r="B2566" s="56"/>
      <c r="C2566" s="56"/>
      <c r="D2566" s="56"/>
      <c r="E2566" s="56"/>
      <c r="F2566" s="11"/>
      <c r="G2566" s="57"/>
      <c r="H2566" s="56"/>
      <c r="I2566" s="56"/>
      <c r="J2566" s="56"/>
      <c r="K2566" s="56"/>
      <c r="L2566" s="56"/>
      <c r="M2566" s="56"/>
      <c r="N2566" s="56"/>
      <c r="O2566" s="56"/>
      <c r="P2566" s="56"/>
      <c r="Q2566" s="51"/>
    </row>
    <row r="2567" spans="1:17" ht="12.75" customHeight="1">
      <c r="A2567" s="56"/>
      <c r="B2567" s="56"/>
      <c r="C2567" s="56"/>
      <c r="D2567" s="56"/>
      <c r="E2567" s="56"/>
      <c r="F2567" s="11"/>
      <c r="G2567" s="57"/>
      <c r="H2567" s="56"/>
      <c r="I2567" s="56"/>
      <c r="J2567" s="56"/>
      <c r="K2567" s="56"/>
      <c r="L2567" s="56"/>
      <c r="M2567" s="56"/>
      <c r="N2567" s="56"/>
      <c r="O2567" s="56"/>
      <c r="P2567" s="56"/>
      <c r="Q2567" s="51"/>
    </row>
    <row r="2568" spans="1:17" ht="12.75" customHeight="1">
      <c r="A2568" s="56"/>
      <c r="B2568" s="56"/>
      <c r="C2568" s="56"/>
      <c r="D2568" s="56"/>
      <c r="E2568" s="56"/>
      <c r="F2568" s="11"/>
      <c r="G2568" s="57"/>
      <c r="H2568" s="56"/>
      <c r="I2568" s="56"/>
      <c r="J2568" s="56"/>
      <c r="K2568" s="56"/>
      <c r="L2568" s="56"/>
      <c r="M2568" s="56"/>
      <c r="N2568" s="56"/>
      <c r="O2568" s="56"/>
      <c r="P2568" s="56"/>
      <c r="Q2568" s="51"/>
    </row>
    <row r="2569" spans="1:17" ht="12.75" customHeight="1">
      <c r="A2569" s="56"/>
      <c r="B2569" s="56"/>
      <c r="C2569" s="56"/>
      <c r="D2569" s="56"/>
      <c r="E2569" s="56"/>
      <c r="F2569" s="11"/>
      <c r="G2569" s="57"/>
      <c r="H2569" s="56"/>
      <c r="I2569" s="56"/>
      <c r="J2569" s="56"/>
      <c r="K2569" s="56"/>
      <c r="L2569" s="56"/>
      <c r="M2569" s="56"/>
      <c r="N2569" s="56"/>
      <c r="O2569" s="56"/>
      <c r="P2569" s="56"/>
      <c r="Q2569" s="51"/>
    </row>
    <row r="2570" spans="1:17" ht="12.75" customHeight="1">
      <c r="A2570" s="56"/>
      <c r="B2570" s="56"/>
      <c r="C2570" s="56"/>
      <c r="D2570" s="56"/>
      <c r="E2570" s="56"/>
      <c r="F2570" s="11"/>
      <c r="G2570" s="57"/>
      <c r="H2570" s="56"/>
      <c r="I2570" s="56"/>
      <c r="J2570" s="56"/>
      <c r="K2570" s="56"/>
      <c r="L2570" s="56"/>
      <c r="M2570" s="56"/>
      <c r="N2570" s="56"/>
      <c r="O2570" s="56"/>
      <c r="P2570" s="56"/>
      <c r="Q2570" s="51"/>
    </row>
    <row r="2571" spans="1:17" ht="12.75" customHeight="1">
      <c r="A2571" s="56"/>
      <c r="B2571" s="56"/>
      <c r="C2571" s="56"/>
      <c r="D2571" s="56"/>
      <c r="E2571" s="56"/>
      <c r="F2571" s="11"/>
      <c r="G2571" s="57"/>
      <c r="H2571" s="56"/>
      <c r="I2571" s="56"/>
      <c r="J2571" s="56"/>
      <c r="K2571" s="56"/>
      <c r="L2571" s="56"/>
      <c r="M2571" s="56"/>
      <c r="N2571" s="56"/>
      <c r="O2571" s="56"/>
      <c r="P2571" s="56"/>
      <c r="Q2571" s="51"/>
    </row>
    <row r="2572" spans="1:17" ht="12.75" customHeight="1">
      <c r="A2572" s="56"/>
      <c r="B2572" s="56"/>
      <c r="C2572" s="56"/>
      <c r="D2572" s="56"/>
      <c r="E2572" s="56"/>
      <c r="F2572" s="11"/>
      <c r="G2572" s="57"/>
      <c r="H2572" s="56"/>
      <c r="I2572" s="56"/>
      <c r="J2572" s="56"/>
      <c r="K2572" s="56"/>
      <c r="L2572" s="56"/>
      <c r="M2572" s="56"/>
      <c r="N2572" s="56"/>
      <c r="O2572" s="56"/>
      <c r="P2572" s="56"/>
      <c r="Q2572" s="51"/>
    </row>
    <row r="2573" spans="1:17" ht="12.75" customHeight="1">
      <c r="A2573" s="56"/>
      <c r="B2573" s="56"/>
      <c r="C2573" s="56"/>
      <c r="D2573" s="56"/>
      <c r="E2573" s="56"/>
      <c r="F2573" s="11"/>
      <c r="G2573" s="57"/>
      <c r="H2573" s="56"/>
      <c r="I2573" s="56"/>
      <c r="J2573" s="56"/>
      <c r="K2573" s="56"/>
      <c r="L2573" s="56"/>
      <c r="M2573" s="56"/>
      <c r="N2573" s="56"/>
      <c r="O2573" s="56"/>
      <c r="P2573" s="56"/>
      <c r="Q2573" s="51"/>
    </row>
    <row r="2574" spans="1:17" ht="12.75" customHeight="1">
      <c r="A2574" s="56"/>
      <c r="B2574" s="56"/>
      <c r="C2574" s="56"/>
      <c r="D2574" s="56"/>
      <c r="E2574" s="56"/>
      <c r="F2574" s="11"/>
      <c r="G2574" s="57"/>
      <c r="H2574" s="56"/>
      <c r="I2574" s="56"/>
      <c r="J2574" s="56"/>
      <c r="K2574" s="56"/>
      <c r="L2574" s="56"/>
      <c r="M2574" s="56"/>
      <c r="N2574" s="56"/>
      <c r="O2574" s="56"/>
      <c r="P2574" s="56"/>
      <c r="Q2574" s="51"/>
    </row>
    <row r="2575" spans="1:17" ht="12.75" customHeight="1">
      <c r="A2575" s="56"/>
      <c r="B2575" s="56"/>
      <c r="C2575" s="56"/>
      <c r="D2575" s="56"/>
      <c r="E2575" s="56"/>
      <c r="F2575" s="11"/>
      <c r="G2575" s="57"/>
      <c r="H2575" s="56"/>
      <c r="I2575" s="56"/>
      <c r="J2575" s="56"/>
      <c r="K2575" s="56"/>
      <c r="L2575" s="56"/>
      <c r="M2575" s="56"/>
      <c r="N2575" s="56"/>
      <c r="O2575" s="56"/>
      <c r="P2575" s="56"/>
      <c r="Q2575" s="51"/>
    </row>
    <row r="2576" spans="1:17" ht="12.75" customHeight="1">
      <c r="A2576" s="56"/>
      <c r="B2576" s="56"/>
      <c r="C2576" s="56"/>
      <c r="D2576" s="56"/>
      <c r="E2576" s="56"/>
      <c r="F2576" s="11"/>
      <c r="G2576" s="57"/>
      <c r="H2576" s="56"/>
      <c r="I2576" s="56"/>
      <c r="J2576" s="56"/>
      <c r="K2576" s="56"/>
      <c r="L2576" s="56"/>
      <c r="M2576" s="56"/>
      <c r="N2576" s="56"/>
      <c r="O2576" s="56"/>
      <c r="P2576" s="56"/>
      <c r="Q2576" s="51"/>
    </row>
    <row r="2577" spans="1:17" ht="12.75" customHeight="1">
      <c r="A2577" s="56"/>
      <c r="B2577" s="56"/>
      <c r="C2577" s="56"/>
      <c r="D2577" s="56"/>
      <c r="E2577" s="56"/>
      <c r="F2577" s="11"/>
      <c r="G2577" s="57"/>
      <c r="H2577" s="56"/>
      <c r="I2577" s="56"/>
      <c r="J2577" s="56"/>
      <c r="K2577" s="56"/>
      <c r="L2577" s="56"/>
      <c r="M2577" s="56"/>
      <c r="N2577" s="56"/>
      <c r="O2577" s="56"/>
      <c r="P2577" s="56"/>
      <c r="Q2577" s="51"/>
    </row>
    <row r="2578" spans="1:17" ht="12.75" customHeight="1">
      <c r="A2578" s="56"/>
      <c r="B2578" s="56"/>
      <c r="C2578" s="56"/>
      <c r="D2578" s="56"/>
      <c r="E2578" s="56"/>
      <c r="F2578" s="11"/>
      <c r="G2578" s="57"/>
      <c r="H2578" s="56"/>
      <c r="I2578" s="56"/>
      <c r="J2578" s="56"/>
      <c r="K2578" s="56"/>
      <c r="L2578" s="56"/>
      <c r="M2578" s="56"/>
      <c r="N2578" s="56"/>
      <c r="O2578" s="56"/>
      <c r="P2578" s="56"/>
      <c r="Q2578" s="51"/>
    </row>
    <row r="2579" spans="1:17" ht="12.75" customHeight="1">
      <c r="A2579" s="56"/>
      <c r="B2579" s="56"/>
      <c r="C2579" s="56"/>
      <c r="D2579" s="56"/>
      <c r="E2579" s="56"/>
      <c r="F2579" s="11"/>
      <c r="G2579" s="57"/>
      <c r="H2579" s="56"/>
      <c r="I2579" s="56"/>
      <c r="J2579" s="56"/>
      <c r="K2579" s="56"/>
      <c r="L2579" s="56"/>
      <c r="M2579" s="56"/>
      <c r="N2579" s="56"/>
      <c r="O2579" s="56"/>
      <c r="P2579" s="56"/>
      <c r="Q2579" s="51"/>
    </row>
    <row r="2580" spans="1:17" ht="12.75" customHeight="1">
      <c r="A2580" s="56"/>
      <c r="B2580" s="56"/>
      <c r="C2580" s="56"/>
      <c r="D2580" s="56"/>
      <c r="E2580" s="56"/>
      <c r="F2580" s="11"/>
      <c r="G2580" s="57"/>
      <c r="H2580" s="56"/>
      <c r="I2580" s="56"/>
      <c r="J2580" s="56"/>
      <c r="K2580" s="56"/>
      <c r="L2580" s="56"/>
      <c r="M2580" s="56"/>
      <c r="N2580" s="56"/>
      <c r="O2580" s="56"/>
      <c r="P2580" s="56"/>
      <c r="Q2580" s="51"/>
    </row>
    <row r="2581" spans="1:17" ht="12.75" customHeight="1">
      <c r="A2581" s="56"/>
      <c r="B2581" s="56"/>
      <c r="C2581" s="56"/>
      <c r="D2581" s="56"/>
      <c r="E2581" s="56"/>
      <c r="F2581" s="11"/>
      <c r="G2581" s="57"/>
      <c r="H2581" s="56"/>
      <c r="I2581" s="56"/>
      <c r="J2581" s="56"/>
      <c r="K2581" s="56"/>
      <c r="L2581" s="56"/>
      <c r="M2581" s="56"/>
      <c r="N2581" s="56"/>
      <c r="O2581" s="56"/>
      <c r="P2581" s="56"/>
      <c r="Q2581" s="51"/>
    </row>
    <row r="2582" spans="1:17" ht="12.75" customHeight="1">
      <c r="A2582" s="56"/>
      <c r="B2582" s="56"/>
      <c r="C2582" s="56"/>
      <c r="D2582" s="56"/>
      <c r="E2582" s="56"/>
      <c r="F2582" s="11"/>
      <c r="G2582" s="57"/>
      <c r="H2582" s="56"/>
      <c r="I2582" s="56"/>
      <c r="J2582" s="56"/>
      <c r="K2582" s="56"/>
      <c r="L2582" s="56"/>
      <c r="M2582" s="56"/>
      <c r="N2582" s="56"/>
      <c r="O2582" s="56"/>
      <c r="P2582" s="56"/>
      <c r="Q2582" s="51"/>
    </row>
    <row r="2583" spans="1:17" ht="12.75" customHeight="1">
      <c r="A2583" s="56"/>
      <c r="B2583" s="56"/>
      <c r="C2583" s="56"/>
      <c r="D2583" s="56"/>
      <c r="E2583" s="56"/>
      <c r="F2583" s="11"/>
      <c r="G2583" s="57"/>
      <c r="H2583" s="56"/>
      <c r="I2583" s="56"/>
      <c r="J2583" s="56"/>
      <c r="K2583" s="56"/>
      <c r="L2583" s="56"/>
      <c r="M2583" s="56"/>
      <c r="N2583" s="56"/>
      <c r="O2583" s="56"/>
      <c r="P2583" s="56"/>
      <c r="Q2583" s="51"/>
    </row>
    <row r="2584" spans="1:17" ht="12.75" customHeight="1">
      <c r="A2584" s="56"/>
      <c r="B2584" s="56"/>
      <c r="C2584" s="56"/>
      <c r="D2584" s="56"/>
      <c r="E2584" s="56"/>
      <c r="F2584" s="11"/>
      <c r="G2584" s="57"/>
      <c r="H2584" s="56"/>
      <c r="I2584" s="56"/>
      <c r="J2584" s="56"/>
      <c r="K2584" s="56"/>
      <c r="L2584" s="56"/>
      <c r="M2584" s="56"/>
      <c r="N2584" s="56"/>
      <c r="O2584" s="56"/>
      <c r="P2584" s="56"/>
      <c r="Q2584" s="51"/>
    </row>
    <row r="2585" spans="1:17" ht="12.75" customHeight="1">
      <c r="A2585" s="56"/>
      <c r="B2585" s="56"/>
      <c r="C2585" s="56"/>
      <c r="D2585" s="56"/>
      <c r="E2585" s="56"/>
      <c r="F2585" s="11"/>
      <c r="G2585" s="57"/>
      <c r="H2585" s="56"/>
      <c r="I2585" s="56"/>
      <c r="J2585" s="56"/>
      <c r="K2585" s="56"/>
      <c r="L2585" s="56"/>
      <c r="M2585" s="56"/>
      <c r="N2585" s="56"/>
      <c r="O2585" s="56"/>
      <c r="P2585" s="56"/>
      <c r="Q2585" s="51"/>
    </row>
    <row r="2586" spans="1:17" ht="12.75" customHeight="1">
      <c r="A2586" s="56"/>
      <c r="B2586" s="56"/>
      <c r="C2586" s="56"/>
      <c r="D2586" s="56"/>
      <c r="E2586" s="56"/>
      <c r="F2586" s="11"/>
      <c r="G2586" s="57"/>
      <c r="H2586" s="56"/>
      <c r="I2586" s="56"/>
      <c r="J2586" s="56"/>
      <c r="K2586" s="56"/>
      <c r="L2586" s="56"/>
      <c r="M2586" s="56"/>
      <c r="N2586" s="56"/>
      <c r="O2586" s="56"/>
      <c r="P2586" s="56"/>
      <c r="Q2586" s="51"/>
    </row>
    <row r="2587" spans="1:17" ht="12.75" customHeight="1">
      <c r="A2587" s="56"/>
      <c r="B2587" s="56"/>
      <c r="C2587" s="56"/>
      <c r="D2587" s="56"/>
      <c r="E2587" s="56"/>
      <c r="F2587" s="11"/>
      <c r="G2587" s="57"/>
      <c r="H2587" s="56"/>
      <c r="I2587" s="56"/>
      <c r="J2587" s="56"/>
      <c r="K2587" s="56"/>
      <c r="L2587" s="56"/>
      <c r="M2587" s="56"/>
      <c r="N2587" s="56"/>
      <c r="O2587" s="56"/>
      <c r="P2587" s="56"/>
      <c r="Q2587" s="51"/>
    </row>
    <row r="2588" spans="1:17" ht="12.75" customHeight="1">
      <c r="A2588" s="56"/>
      <c r="B2588" s="56"/>
      <c r="C2588" s="56"/>
      <c r="D2588" s="56"/>
      <c r="E2588" s="56"/>
      <c r="F2588" s="11"/>
      <c r="G2588" s="57"/>
      <c r="H2588" s="56"/>
      <c r="I2588" s="56"/>
      <c r="J2588" s="56"/>
      <c r="K2588" s="56"/>
      <c r="L2588" s="56"/>
      <c r="M2588" s="56"/>
      <c r="N2588" s="56"/>
      <c r="O2588" s="56"/>
      <c r="P2588" s="56"/>
      <c r="Q2588" s="51"/>
    </row>
    <row r="2589" spans="1:17" ht="12.75" customHeight="1">
      <c r="A2589" s="56"/>
      <c r="B2589" s="56"/>
      <c r="C2589" s="56"/>
      <c r="D2589" s="56"/>
      <c r="E2589" s="56"/>
      <c r="F2589" s="11"/>
      <c r="G2589" s="57"/>
      <c r="H2589" s="56"/>
      <c r="I2589" s="56"/>
      <c r="J2589" s="56"/>
      <c r="K2589" s="56"/>
      <c r="L2589" s="56"/>
      <c r="M2589" s="56"/>
      <c r="N2589" s="56"/>
      <c r="O2589" s="56"/>
      <c r="P2589" s="56"/>
      <c r="Q2589" s="51"/>
    </row>
    <row r="2590" spans="1:17" ht="12.75" customHeight="1">
      <c r="A2590" s="56"/>
      <c r="B2590" s="56"/>
      <c r="C2590" s="56"/>
      <c r="D2590" s="56"/>
      <c r="E2590" s="56"/>
      <c r="F2590" s="11"/>
      <c r="G2590" s="57"/>
      <c r="H2590" s="56"/>
      <c r="I2590" s="56"/>
      <c r="J2590" s="56"/>
      <c r="K2590" s="56"/>
      <c r="L2590" s="56"/>
      <c r="M2590" s="56"/>
      <c r="N2590" s="56"/>
      <c r="O2590" s="56"/>
      <c r="P2590" s="56"/>
      <c r="Q2590" s="51"/>
    </row>
    <row r="2591" spans="1:17" ht="12.75" customHeight="1">
      <c r="A2591" s="56"/>
      <c r="B2591" s="56"/>
      <c r="C2591" s="56"/>
      <c r="D2591" s="56"/>
      <c r="E2591" s="56"/>
      <c r="F2591" s="11"/>
      <c r="G2591" s="57"/>
      <c r="H2591" s="56"/>
      <c r="I2591" s="56"/>
      <c r="J2591" s="56"/>
      <c r="K2591" s="56"/>
      <c r="L2591" s="56"/>
      <c r="M2591" s="56"/>
      <c r="N2591" s="56"/>
      <c r="O2591" s="56"/>
      <c r="P2591" s="56"/>
      <c r="Q2591" s="51"/>
    </row>
    <row r="2592" spans="1:17" ht="12.75" customHeight="1">
      <c r="A2592" s="56"/>
      <c r="B2592" s="56"/>
      <c r="C2592" s="56"/>
      <c r="D2592" s="56"/>
      <c r="E2592" s="56"/>
      <c r="F2592" s="11"/>
      <c r="G2592" s="57"/>
      <c r="H2592" s="56"/>
      <c r="I2592" s="56"/>
      <c r="J2592" s="56"/>
      <c r="K2592" s="56"/>
      <c r="L2592" s="56"/>
      <c r="M2592" s="56"/>
      <c r="N2592" s="56"/>
      <c r="O2592" s="56"/>
      <c r="P2592" s="56"/>
      <c r="Q2592" s="51"/>
    </row>
    <row r="2593" spans="1:17" ht="12.75" customHeight="1">
      <c r="A2593" s="56"/>
      <c r="B2593" s="56"/>
      <c r="C2593" s="56"/>
      <c r="D2593" s="56"/>
      <c r="E2593" s="56"/>
      <c r="F2593" s="11"/>
      <c r="G2593" s="57"/>
      <c r="H2593" s="56"/>
      <c r="I2593" s="56"/>
      <c r="J2593" s="56"/>
      <c r="K2593" s="56"/>
      <c r="L2593" s="56"/>
      <c r="M2593" s="56"/>
      <c r="N2593" s="56"/>
      <c r="O2593" s="56"/>
      <c r="P2593" s="56"/>
      <c r="Q2593" s="51"/>
    </row>
    <row r="2594" spans="1:17" ht="12.75" customHeight="1">
      <c r="A2594" s="56"/>
      <c r="B2594" s="56"/>
      <c r="C2594" s="56"/>
      <c r="D2594" s="56"/>
      <c r="E2594" s="56"/>
      <c r="F2594" s="11"/>
      <c r="G2594" s="57"/>
      <c r="H2594" s="56"/>
      <c r="I2594" s="56"/>
      <c r="J2594" s="56"/>
      <c r="K2594" s="56"/>
      <c r="L2594" s="56"/>
      <c r="M2594" s="56"/>
      <c r="N2594" s="56"/>
      <c r="O2594" s="56"/>
      <c r="P2594" s="56"/>
      <c r="Q2594" s="51"/>
    </row>
    <row r="2595" spans="1:17" ht="12.75" customHeight="1">
      <c r="A2595" s="56"/>
      <c r="B2595" s="56"/>
      <c r="C2595" s="56"/>
      <c r="D2595" s="56"/>
      <c r="E2595" s="56"/>
      <c r="F2595" s="11"/>
      <c r="G2595" s="57"/>
      <c r="H2595" s="56"/>
      <c r="I2595" s="56"/>
      <c r="J2595" s="56"/>
      <c r="K2595" s="56"/>
      <c r="L2595" s="56"/>
      <c r="M2595" s="56"/>
      <c r="N2595" s="56"/>
      <c r="O2595" s="56"/>
      <c r="P2595" s="56"/>
      <c r="Q2595" s="51"/>
    </row>
    <row r="2596" spans="1:17" ht="12.75" customHeight="1">
      <c r="A2596" s="56"/>
      <c r="B2596" s="56"/>
      <c r="C2596" s="56"/>
      <c r="D2596" s="56"/>
      <c r="E2596" s="56"/>
      <c r="F2596" s="11"/>
      <c r="G2596" s="57"/>
      <c r="H2596" s="56"/>
      <c r="I2596" s="56"/>
      <c r="J2596" s="56"/>
      <c r="K2596" s="56"/>
      <c r="L2596" s="56"/>
      <c r="M2596" s="56"/>
      <c r="N2596" s="56"/>
      <c r="O2596" s="56"/>
      <c r="P2596" s="56"/>
      <c r="Q2596" s="51"/>
    </row>
    <row r="2597" spans="1:17" ht="12.75" customHeight="1">
      <c r="A2597" s="56"/>
      <c r="B2597" s="56"/>
      <c r="C2597" s="56"/>
      <c r="D2597" s="56"/>
      <c r="E2597" s="56"/>
      <c r="F2597" s="11"/>
      <c r="G2597" s="57"/>
      <c r="H2597" s="56"/>
      <c r="I2597" s="56"/>
      <c r="J2597" s="56"/>
      <c r="K2597" s="56"/>
      <c r="L2597" s="56"/>
      <c r="M2597" s="56"/>
      <c r="N2597" s="56"/>
      <c r="O2597" s="56"/>
      <c r="P2597" s="56"/>
      <c r="Q2597" s="51"/>
    </row>
    <row r="2598" spans="1:17" ht="12.75" customHeight="1">
      <c r="A2598" s="56"/>
      <c r="B2598" s="56"/>
      <c r="C2598" s="56"/>
      <c r="D2598" s="56"/>
      <c r="E2598" s="56"/>
      <c r="F2598" s="11"/>
      <c r="G2598" s="57"/>
      <c r="H2598" s="56"/>
      <c r="I2598" s="56"/>
      <c r="J2598" s="56"/>
      <c r="K2598" s="56"/>
      <c r="L2598" s="56"/>
      <c r="M2598" s="56"/>
      <c r="N2598" s="56"/>
      <c r="O2598" s="56"/>
      <c r="P2598" s="56"/>
      <c r="Q2598" s="51"/>
    </row>
    <row r="2599" spans="1:17" ht="12.75" customHeight="1">
      <c r="A2599" s="56"/>
      <c r="B2599" s="56"/>
      <c r="C2599" s="56"/>
      <c r="D2599" s="56"/>
      <c r="E2599" s="56"/>
      <c r="F2599" s="11"/>
      <c r="G2599" s="57"/>
      <c r="H2599" s="56"/>
      <c r="I2599" s="56"/>
      <c r="J2599" s="56"/>
      <c r="K2599" s="56"/>
      <c r="L2599" s="56"/>
      <c r="M2599" s="56"/>
      <c r="N2599" s="56"/>
      <c r="O2599" s="56"/>
      <c r="P2599" s="56"/>
      <c r="Q2599" s="51"/>
    </row>
    <row r="2600" spans="1:17" ht="12.75" customHeight="1">
      <c r="A2600" s="56"/>
      <c r="B2600" s="56"/>
      <c r="C2600" s="56"/>
      <c r="D2600" s="56"/>
      <c r="E2600" s="56"/>
      <c r="F2600" s="11"/>
      <c r="G2600" s="57"/>
      <c r="H2600" s="56"/>
      <c r="I2600" s="56"/>
      <c r="J2600" s="56"/>
      <c r="K2600" s="56"/>
      <c r="L2600" s="56"/>
      <c r="M2600" s="56"/>
      <c r="N2600" s="56"/>
      <c r="O2600" s="56"/>
      <c r="P2600" s="56"/>
      <c r="Q2600" s="51"/>
    </row>
    <row r="2601" spans="1:17" ht="12.75" customHeight="1">
      <c r="A2601" s="56"/>
      <c r="B2601" s="56"/>
      <c r="C2601" s="56"/>
      <c r="D2601" s="56"/>
      <c r="E2601" s="56"/>
      <c r="F2601" s="11"/>
      <c r="G2601" s="57"/>
      <c r="H2601" s="56"/>
      <c r="I2601" s="56"/>
      <c r="J2601" s="56"/>
      <c r="K2601" s="56"/>
      <c r="L2601" s="56"/>
      <c r="M2601" s="56"/>
      <c r="N2601" s="56"/>
      <c r="O2601" s="56"/>
      <c r="P2601" s="56"/>
      <c r="Q2601" s="51"/>
    </row>
    <row r="2602" spans="1:17" ht="12.75" customHeight="1">
      <c r="A2602" s="56"/>
      <c r="B2602" s="56"/>
      <c r="C2602" s="56"/>
      <c r="D2602" s="56"/>
      <c r="E2602" s="56"/>
      <c r="F2602" s="11"/>
      <c r="G2602" s="57"/>
      <c r="H2602" s="56"/>
      <c r="I2602" s="56"/>
      <c r="J2602" s="56"/>
      <c r="K2602" s="56"/>
      <c r="L2602" s="56"/>
      <c r="M2602" s="56"/>
      <c r="N2602" s="56"/>
      <c r="O2602" s="56"/>
      <c r="P2602" s="56"/>
      <c r="Q2602" s="51"/>
    </row>
    <row r="2603" spans="1:17" ht="12.75" customHeight="1">
      <c r="A2603" s="56"/>
      <c r="B2603" s="56"/>
      <c r="C2603" s="56"/>
      <c r="D2603" s="56"/>
      <c r="E2603" s="56"/>
      <c r="F2603" s="11"/>
      <c r="G2603" s="57"/>
      <c r="H2603" s="56"/>
      <c r="I2603" s="56"/>
      <c r="J2603" s="56"/>
      <c r="K2603" s="56"/>
      <c r="L2603" s="56"/>
      <c r="M2603" s="56"/>
      <c r="N2603" s="56"/>
      <c r="O2603" s="56"/>
      <c r="P2603" s="56"/>
      <c r="Q2603" s="51"/>
    </row>
    <row r="2604" spans="1:17" ht="12.75" customHeight="1">
      <c r="A2604" s="56"/>
      <c r="B2604" s="56"/>
      <c r="C2604" s="56"/>
      <c r="D2604" s="56"/>
      <c r="E2604" s="56"/>
      <c r="F2604" s="11"/>
      <c r="G2604" s="57"/>
      <c r="H2604" s="56"/>
      <c r="I2604" s="56"/>
      <c r="J2604" s="56"/>
      <c r="K2604" s="56"/>
      <c r="L2604" s="56"/>
      <c r="M2604" s="56"/>
      <c r="N2604" s="56"/>
      <c r="O2604" s="56"/>
      <c r="P2604" s="56"/>
      <c r="Q2604" s="51"/>
    </row>
    <row r="2605" spans="1:17" ht="12.75" customHeight="1">
      <c r="A2605" s="56"/>
      <c r="B2605" s="56"/>
      <c r="C2605" s="56"/>
      <c r="D2605" s="56"/>
      <c r="E2605" s="56"/>
      <c r="F2605" s="11"/>
      <c r="G2605" s="57"/>
      <c r="H2605" s="56"/>
      <c r="I2605" s="56"/>
      <c r="J2605" s="56"/>
      <c r="K2605" s="56"/>
      <c r="L2605" s="56"/>
      <c r="M2605" s="56"/>
      <c r="N2605" s="56"/>
      <c r="O2605" s="56"/>
      <c r="P2605" s="56"/>
      <c r="Q2605" s="51"/>
    </row>
    <row r="2606" spans="1:17" ht="12.75" customHeight="1">
      <c r="A2606" s="56"/>
      <c r="B2606" s="56"/>
      <c r="C2606" s="56"/>
      <c r="D2606" s="56"/>
      <c r="E2606" s="56"/>
      <c r="F2606" s="11"/>
      <c r="G2606" s="57"/>
      <c r="H2606" s="56"/>
      <c r="I2606" s="56"/>
      <c r="J2606" s="56"/>
      <c r="K2606" s="56"/>
      <c r="L2606" s="56"/>
      <c r="M2606" s="56"/>
      <c r="N2606" s="56"/>
      <c r="O2606" s="56"/>
      <c r="P2606" s="56"/>
      <c r="Q2606" s="51"/>
    </row>
    <row r="2607" spans="1:17" ht="12.75" customHeight="1">
      <c r="A2607" s="56"/>
      <c r="B2607" s="56"/>
      <c r="C2607" s="56"/>
      <c r="D2607" s="56"/>
      <c r="E2607" s="56"/>
      <c r="F2607" s="11"/>
      <c r="G2607" s="57"/>
      <c r="H2607" s="56"/>
      <c r="I2607" s="56"/>
      <c r="J2607" s="56"/>
      <c r="K2607" s="56"/>
      <c r="L2607" s="56"/>
      <c r="M2607" s="56"/>
      <c r="N2607" s="56"/>
      <c r="O2607" s="56"/>
      <c r="P2607" s="56"/>
      <c r="Q2607" s="51"/>
    </row>
    <row r="2608" spans="1:17" ht="12.75" customHeight="1">
      <c r="A2608" s="56"/>
      <c r="B2608" s="56"/>
      <c r="C2608" s="56"/>
      <c r="D2608" s="56"/>
      <c r="E2608" s="56"/>
      <c r="F2608" s="11"/>
      <c r="G2608" s="57"/>
      <c r="H2608" s="56"/>
      <c r="I2608" s="56"/>
      <c r="J2608" s="56"/>
      <c r="K2608" s="56"/>
      <c r="L2608" s="56"/>
      <c r="M2608" s="56"/>
      <c r="N2608" s="56"/>
      <c r="O2608" s="56"/>
      <c r="P2608" s="56"/>
      <c r="Q2608" s="51"/>
    </row>
    <row r="2609" spans="1:17" ht="12.75" customHeight="1">
      <c r="A2609" s="56"/>
      <c r="B2609" s="56"/>
      <c r="C2609" s="56"/>
      <c r="D2609" s="56"/>
      <c r="E2609" s="56"/>
      <c r="F2609" s="11"/>
      <c r="G2609" s="57"/>
      <c r="H2609" s="56"/>
      <c r="I2609" s="56"/>
      <c r="J2609" s="56"/>
      <c r="K2609" s="56"/>
      <c r="L2609" s="56"/>
      <c r="M2609" s="56"/>
      <c r="N2609" s="56"/>
      <c r="O2609" s="56"/>
      <c r="P2609" s="56"/>
      <c r="Q2609" s="51"/>
    </row>
    <row r="2610" spans="1:17" ht="12.75" customHeight="1">
      <c r="A2610" s="56"/>
      <c r="B2610" s="56"/>
      <c r="C2610" s="56"/>
      <c r="D2610" s="56"/>
      <c r="E2610" s="56"/>
      <c r="F2610" s="11"/>
      <c r="G2610" s="57"/>
      <c r="H2610" s="56"/>
      <c r="I2610" s="56"/>
      <c r="J2610" s="56"/>
      <c r="K2610" s="56"/>
      <c r="L2610" s="56"/>
      <c r="M2610" s="56"/>
      <c r="N2610" s="56"/>
      <c r="O2610" s="56"/>
      <c r="P2610" s="56"/>
      <c r="Q2610" s="51"/>
    </row>
    <row r="2611" spans="1:17" ht="12.75" customHeight="1">
      <c r="A2611" s="56"/>
      <c r="B2611" s="56"/>
      <c r="C2611" s="56"/>
      <c r="D2611" s="56"/>
      <c r="E2611" s="56"/>
      <c r="F2611" s="11"/>
      <c r="G2611" s="57"/>
      <c r="H2611" s="56"/>
      <c r="I2611" s="56"/>
      <c r="J2611" s="56"/>
      <c r="K2611" s="56"/>
      <c r="L2611" s="56"/>
      <c r="M2611" s="56"/>
      <c r="N2611" s="56"/>
      <c r="O2611" s="56"/>
      <c r="P2611" s="56"/>
      <c r="Q2611" s="51"/>
    </row>
    <row r="2612" spans="1:17" ht="12.75" customHeight="1">
      <c r="A2612" s="56"/>
      <c r="B2612" s="56"/>
      <c r="C2612" s="56"/>
      <c r="D2612" s="56"/>
      <c r="E2612" s="56"/>
      <c r="F2612" s="11"/>
      <c r="G2612" s="57"/>
      <c r="H2612" s="56"/>
      <c r="I2612" s="56"/>
      <c r="J2612" s="56"/>
      <c r="K2612" s="56"/>
      <c r="L2612" s="56"/>
      <c r="M2612" s="56"/>
      <c r="N2612" s="56"/>
      <c r="O2612" s="56"/>
      <c r="P2612" s="56"/>
      <c r="Q2612" s="51"/>
    </row>
    <row r="2613" spans="1:17" ht="12.75" customHeight="1">
      <c r="A2613" s="56"/>
      <c r="B2613" s="56"/>
      <c r="C2613" s="56"/>
      <c r="D2613" s="56"/>
      <c r="E2613" s="56"/>
      <c r="F2613" s="11"/>
      <c r="G2613" s="57"/>
      <c r="H2613" s="56"/>
      <c r="I2613" s="56"/>
      <c r="J2613" s="56"/>
      <c r="K2613" s="56"/>
      <c r="L2613" s="56"/>
      <c r="M2613" s="56"/>
      <c r="N2613" s="56"/>
      <c r="O2613" s="56"/>
      <c r="P2613" s="56"/>
      <c r="Q2613" s="51"/>
    </row>
    <row r="2614" spans="1:17" ht="12.75" customHeight="1">
      <c r="A2614" s="56"/>
      <c r="B2614" s="56"/>
      <c r="C2614" s="56"/>
      <c r="D2614" s="56"/>
      <c r="E2614" s="56"/>
      <c r="F2614" s="11"/>
      <c r="G2614" s="57"/>
      <c r="H2614" s="56"/>
      <c r="I2614" s="56"/>
      <c r="J2614" s="56"/>
      <c r="K2614" s="56"/>
      <c r="L2614" s="56"/>
      <c r="M2614" s="56"/>
      <c r="N2614" s="56"/>
      <c r="O2614" s="56"/>
      <c r="P2614" s="56"/>
      <c r="Q2614" s="51"/>
    </row>
    <row r="2615" spans="1:17" ht="12.75" customHeight="1">
      <c r="A2615" s="56"/>
      <c r="B2615" s="56"/>
      <c r="C2615" s="56"/>
      <c r="D2615" s="56"/>
      <c r="E2615" s="56"/>
      <c r="F2615" s="11"/>
      <c r="G2615" s="57"/>
      <c r="H2615" s="56"/>
      <c r="I2615" s="56"/>
      <c r="J2615" s="56"/>
      <c r="K2615" s="56"/>
      <c r="L2615" s="56"/>
      <c r="M2615" s="56"/>
      <c r="N2615" s="56"/>
      <c r="O2615" s="56"/>
      <c r="P2615" s="56"/>
      <c r="Q2615" s="51"/>
    </row>
    <row r="2616" spans="1:17" ht="12.75" customHeight="1">
      <c r="A2616" s="56"/>
      <c r="B2616" s="56"/>
      <c r="C2616" s="56"/>
      <c r="D2616" s="56"/>
      <c r="E2616" s="56"/>
      <c r="F2616" s="11"/>
      <c r="G2616" s="57"/>
      <c r="H2616" s="56"/>
      <c r="I2616" s="56"/>
      <c r="J2616" s="56"/>
      <c r="K2616" s="56"/>
      <c r="L2616" s="56"/>
      <c r="M2616" s="56"/>
      <c r="N2616" s="56"/>
      <c r="O2616" s="56"/>
      <c r="P2616" s="56"/>
      <c r="Q2616" s="51"/>
    </row>
    <row r="2617" spans="1:17" ht="12.75" customHeight="1">
      <c r="A2617" s="56"/>
      <c r="B2617" s="56"/>
      <c r="C2617" s="56"/>
      <c r="D2617" s="56"/>
      <c r="E2617" s="56"/>
      <c r="F2617" s="11"/>
      <c r="G2617" s="57"/>
      <c r="H2617" s="56"/>
      <c r="I2617" s="56"/>
      <c r="J2617" s="56"/>
      <c r="K2617" s="56"/>
      <c r="L2617" s="56"/>
      <c r="M2617" s="56"/>
      <c r="N2617" s="56"/>
      <c r="O2617" s="56"/>
      <c r="P2617" s="56"/>
      <c r="Q2617" s="51"/>
    </row>
    <row r="2618" spans="1:17" ht="12.75" customHeight="1">
      <c r="A2618" s="56"/>
      <c r="B2618" s="56"/>
      <c r="C2618" s="56"/>
      <c r="D2618" s="56"/>
      <c r="E2618" s="56"/>
      <c r="F2618" s="11"/>
      <c r="G2618" s="57"/>
      <c r="H2618" s="56"/>
      <c r="I2618" s="56"/>
      <c r="J2618" s="56"/>
      <c r="K2618" s="56"/>
      <c r="L2618" s="56"/>
      <c r="M2618" s="56"/>
      <c r="N2618" s="56"/>
      <c r="O2618" s="56"/>
      <c r="P2618" s="56"/>
      <c r="Q2618" s="51"/>
    </row>
    <row r="2619" spans="1:17" ht="12.75" customHeight="1">
      <c r="A2619" s="56"/>
      <c r="B2619" s="56"/>
      <c r="C2619" s="56"/>
      <c r="D2619" s="56"/>
      <c r="E2619" s="56"/>
      <c r="F2619" s="11"/>
      <c r="G2619" s="57"/>
      <c r="H2619" s="56"/>
      <c r="I2619" s="56"/>
      <c r="J2619" s="56"/>
      <c r="K2619" s="56"/>
      <c r="L2619" s="56"/>
      <c r="M2619" s="56"/>
      <c r="N2619" s="56"/>
      <c r="O2619" s="56"/>
      <c r="P2619" s="56"/>
      <c r="Q2619" s="51"/>
    </row>
    <row r="2620" spans="1:17" ht="12.75" customHeight="1">
      <c r="A2620" s="56"/>
      <c r="B2620" s="56"/>
      <c r="C2620" s="56"/>
      <c r="D2620" s="56"/>
      <c r="E2620" s="56"/>
      <c r="F2620" s="11"/>
      <c r="G2620" s="57"/>
      <c r="H2620" s="56"/>
      <c r="I2620" s="56"/>
      <c r="J2620" s="56"/>
      <c r="K2620" s="56"/>
      <c r="L2620" s="56"/>
      <c r="M2620" s="56"/>
      <c r="N2620" s="56"/>
      <c r="O2620" s="56"/>
      <c r="P2620" s="56"/>
      <c r="Q2620" s="51"/>
    </row>
    <row r="2621" spans="1:17" ht="12.75" customHeight="1">
      <c r="A2621" s="56"/>
      <c r="B2621" s="56"/>
      <c r="C2621" s="56"/>
      <c r="D2621" s="56"/>
      <c r="E2621" s="56"/>
      <c r="F2621" s="11"/>
      <c r="G2621" s="57"/>
      <c r="H2621" s="56"/>
      <c r="I2621" s="56"/>
      <c r="J2621" s="56"/>
      <c r="K2621" s="56"/>
      <c r="L2621" s="56"/>
      <c r="M2621" s="56"/>
      <c r="N2621" s="56"/>
      <c r="O2621" s="56"/>
      <c r="P2621" s="56"/>
      <c r="Q2621" s="51"/>
    </row>
    <row r="2622" spans="1:17" ht="12.75" customHeight="1">
      <c r="A2622" s="56"/>
      <c r="B2622" s="56"/>
      <c r="C2622" s="56"/>
      <c r="D2622" s="56"/>
      <c r="E2622" s="56"/>
      <c r="F2622" s="11"/>
      <c r="G2622" s="57"/>
      <c r="H2622" s="56"/>
      <c r="I2622" s="56"/>
      <c r="J2622" s="56"/>
      <c r="K2622" s="56"/>
      <c r="L2622" s="56"/>
      <c r="M2622" s="56"/>
      <c r="N2622" s="56"/>
      <c r="O2622" s="56"/>
      <c r="P2622" s="56"/>
      <c r="Q2622" s="51"/>
    </row>
    <row r="2623" spans="1:17" ht="12.75" customHeight="1">
      <c r="A2623" s="56"/>
      <c r="B2623" s="56"/>
      <c r="C2623" s="56"/>
      <c r="D2623" s="56"/>
      <c r="E2623" s="56"/>
      <c r="F2623" s="11"/>
      <c r="G2623" s="57"/>
      <c r="H2623" s="56"/>
      <c r="I2623" s="56"/>
      <c r="J2623" s="56"/>
      <c r="K2623" s="56"/>
      <c r="L2623" s="56"/>
      <c r="M2623" s="56"/>
      <c r="N2623" s="56"/>
      <c r="O2623" s="56"/>
      <c r="P2623" s="56"/>
      <c r="Q2623" s="51"/>
    </row>
    <row r="2624" spans="1:17" ht="12.75" customHeight="1">
      <c r="A2624" s="56"/>
      <c r="B2624" s="56"/>
      <c r="C2624" s="56"/>
      <c r="D2624" s="56"/>
      <c r="E2624" s="56"/>
      <c r="F2624" s="11"/>
      <c r="G2624" s="57"/>
      <c r="H2624" s="56"/>
      <c r="I2624" s="56"/>
      <c r="J2624" s="56"/>
      <c r="K2624" s="56"/>
      <c r="L2624" s="56"/>
      <c r="M2624" s="56"/>
      <c r="N2624" s="56"/>
      <c r="O2624" s="56"/>
      <c r="P2624" s="56"/>
      <c r="Q2624" s="51"/>
    </row>
    <row r="2625" spans="1:17" ht="12.75" customHeight="1">
      <c r="A2625" s="56"/>
      <c r="B2625" s="56"/>
      <c r="C2625" s="56"/>
      <c r="D2625" s="56"/>
      <c r="E2625" s="56"/>
      <c r="F2625" s="11"/>
      <c r="G2625" s="57"/>
      <c r="H2625" s="56"/>
      <c r="I2625" s="56"/>
      <c r="J2625" s="56"/>
      <c r="K2625" s="56"/>
      <c r="L2625" s="56"/>
      <c r="M2625" s="56"/>
      <c r="N2625" s="56"/>
      <c r="O2625" s="56"/>
      <c r="P2625" s="56"/>
      <c r="Q2625" s="51"/>
    </row>
    <row r="2626" spans="1:17" ht="12.75" customHeight="1">
      <c r="A2626" s="56"/>
      <c r="B2626" s="56"/>
      <c r="C2626" s="56"/>
      <c r="D2626" s="56"/>
      <c r="E2626" s="56"/>
      <c r="F2626" s="11"/>
      <c r="G2626" s="57"/>
      <c r="H2626" s="56"/>
      <c r="I2626" s="56"/>
      <c r="J2626" s="56"/>
      <c r="K2626" s="56"/>
      <c r="L2626" s="56"/>
      <c r="M2626" s="56"/>
      <c r="N2626" s="56"/>
      <c r="O2626" s="56"/>
      <c r="P2626" s="56"/>
      <c r="Q2626" s="51"/>
    </row>
    <row r="2627" spans="1:17" ht="12.75" customHeight="1">
      <c r="A2627" s="56"/>
      <c r="B2627" s="56"/>
      <c r="C2627" s="56"/>
      <c r="D2627" s="56"/>
      <c r="E2627" s="56"/>
      <c r="F2627" s="11"/>
      <c r="G2627" s="57"/>
      <c r="H2627" s="56"/>
      <c r="I2627" s="56"/>
      <c r="J2627" s="56"/>
      <c r="K2627" s="56"/>
      <c r="L2627" s="56"/>
      <c r="M2627" s="56"/>
      <c r="N2627" s="56"/>
      <c r="O2627" s="56"/>
      <c r="P2627" s="56"/>
      <c r="Q2627" s="51"/>
    </row>
    <row r="2628" spans="1:17" ht="12.75" customHeight="1">
      <c r="A2628" s="56"/>
      <c r="B2628" s="56"/>
      <c r="C2628" s="56"/>
      <c r="D2628" s="56"/>
      <c r="E2628" s="56"/>
      <c r="F2628" s="11"/>
      <c r="G2628" s="57"/>
      <c r="H2628" s="56"/>
      <c r="I2628" s="56"/>
      <c r="J2628" s="56"/>
      <c r="K2628" s="56"/>
      <c r="L2628" s="56"/>
      <c r="M2628" s="56"/>
      <c r="N2628" s="56"/>
      <c r="O2628" s="56"/>
      <c r="P2628" s="56"/>
      <c r="Q2628" s="51"/>
    </row>
    <row r="2629" spans="1:17" ht="12.75" customHeight="1">
      <c r="A2629" s="56"/>
      <c r="B2629" s="56"/>
      <c r="C2629" s="56"/>
      <c r="D2629" s="56"/>
      <c r="E2629" s="56"/>
      <c r="F2629" s="11"/>
      <c r="G2629" s="57"/>
      <c r="H2629" s="56"/>
      <c r="I2629" s="56"/>
      <c r="J2629" s="56"/>
      <c r="K2629" s="56"/>
      <c r="L2629" s="56"/>
      <c r="M2629" s="56"/>
      <c r="N2629" s="56"/>
      <c r="O2629" s="56"/>
      <c r="P2629" s="56"/>
      <c r="Q2629" s="51"/>
    </row>
    <row r="2630" spans="1:17" ht="12.75" customHeight="1">
      <c r="A2630" s="56"/>
      <c r="B2630" s="56"/>
      <c r="C2630" s="56"/>
      <c r="D2630" s="56"/>
      <c r="E2630" s="56"/>
      <c r="F2630" s="11"/>
      <c r="G2630" s="57"/>
      <c r="H2630" s="56"/>
      <c r="I2630" s="56"/>
      <c r="J2630" s="56"/>
      <c r="K2630" s="56"/>
      <c r="L2630" s="56"/>
      <c r="M2630" s="56"/>
      <c r="N2630" s="56"/>
      <c r="O2630" s="56"/>
      <c r="P2630" s="56"/>
      <c r="Q2630" s="51"/>
    </row>
    <row r="2631" spans="1:17" ht="12.75" customHeight="1">
      <c r="A2631" s="56"/>
      <c r="B2631" s="56"/>
      <c r="C2631" s="56"/>
      <c r="D2631" s="56"/>
      <c r="E2631" s="56"/>
      <c r="F2631" s="11"/>
      <c r="G2631" s="57"/>
      <c r="H2631" s="56"/>
      <c r="I2631" s="56"/>
      <c r="J2631" s="56"/>
      <c r="K2631" s="56"/>
      <c r="L2631" s="56"/>
      <c r="M2631" s="56"/>
      <c r="N2631" s="56"/>
      <c r="O2631" s="56"/>
      <c r="P2631" s="56"/>
      <c r="Q2631" s="51"/>
    </row>
    <row r="2632" spans="1:17" ht="12.75" customHeight="1">
      <c r="A2632" s="56"/>
      <c r="B2632" s="56"/>
      <c r="C2632" s="56"/>
      <c r="D2632" s="56"/>
      <c r="E2632" s="56"/>
      <c r="F2632" s="11"/>
      <c r="G2632" s="57"/>
      <c r="H2632" s="56"/>
      <c r="I2632" s="56"/>
      <c r="J2632" s="56"/>
      <c r="K2632" s="56"/>
      <c r="L2632" s="56"/>
      <c r="M2632" s="56"/>
      <c r="N2632" s="56"/>
      <c r="O2632" s="56"/>
      <c r="P2632" s="56"/>
      <c r="Q2632" s="51"/>
    </row>
    <row r="2633" spans="1:17" ht="12.75" customHeight="1">
      <c r="A2633" s="56"/>
      <c r="B2633" s="56"/>
      <c r="C2633" s="56"/>
      <c r="D2633" s="56"/>
      <c r="E2633" s="56"/>
      <c r="F2633" s="11"/>
      <c r="G2633" s="57"/>
      <c r="H2633" s="56"/>
      <c r="I2633" s="56"/>
      <c r="J2633" s="56"/>
      <c r="K2633" s="56"/>
      <c r="L2633" s="56"/>
      <c r="M2633" s="56"/>
      <c r="N2633" s="56"/>
      <c r="O2633" s="56"/>
      <c r="P2633" s="56"/>
      <c r="Q2633" s="51"/>
    </row>
    <row r="2634" spans="1:17" ht="12.75" customHeight="1">
      <c r="A2634" s="56"/>
      <c r="B2634" s="56"/>
      <c r="C2634" s="56"/>
      <c r="D2634" s="56"/>
      <c r="E2634" s="56"/>
      <c r="F2634" s="11"/>
      <c r="G2634" s="57"/>
      <c r="H2634" s="56"/>
      <c r="I2634" s="56"/>
      <c r="J2634" s="56"/>
      <c r="K2634" s="56"/>
      <c r="L2634" s="56"/>
      <c r="M2634" s="56"/>
      <c r="N2634" s="56"/>
      <c r="O2634" s="56"/>
      <c r="P2634" s="56"/>
      <c r="Q2634" s="51"/>
    </row>
    <row r="2635" spans="1:17" ht="12.75" customHeight="1">
      <c r="A2635" s="56"/>
      <c r="B2635" s="56"/>
      <c r="C2635" s="56"/>
      <c r="D2635" s="56"/>
      <c r="E2635" s="56"/>
      <c r="F2635" s="11"/>
      <c r="G2635" s="57"/>
      <c r="H2635" s="56"/>
      <c r="I2635" s="56"/>
      <c r="J2635" s="56"/>
      <c r="K2635" s="56"/>
      <c r="L2635" s="56"/>
      <c r="M2635" s="56"/>
      <c r="N2635" s="56"/>
      <c r="O2635" s="56"/>
      <c r="P2635" s="56"/>
      <c r="Q2635" s="51"/>
    </row>
    <row r="2636" spans="1:17" ht="12.75" customHeight="1">
      <c r="A2636" s="56"/>
      <c r="B2636" s="56"/>
      <c r="C2636" s="56"/>
      <c r="D2636" s="56"/>
      <c r="E2636" s="56"/>
      <c r="F2636" s="11"/>
      <c r="G2636" s="57"/>
      <c r="H2636" s="56"/>
      <c r="I2636" s="56"/>
      <c r="J2636" s="56"/>
      <c r="K2636" s="56"/>
      <c r="L2636" s="56"/>
      <c r="M2636" s="56"/>
      <c r="N2636" s="56"/>
      <c r="O2636" s="56"/>
      <c r="P2636" s="56"/>
      <c r="Q2636" s="51"/>
    </row>
    <row r="2637" spans="1:17" ht="12.75" customHeight="1">
      <c r="A2637" s="56"/>
      <c r="B2637" s="56"/>
      <c r="C2637" s="56"/>
      <c r="D2637" s="56"/>
      <c r="E2637" s="56"/>
      <c r="F2637" s="11"/>
      <c r="G2637" s="57"/>
      <c r="H2637" s="56"/>
      <c r="I2637" s="56"/>
      <c r="J2637" s="56"/>
      <c r="K2637" s="56"/>
      <c r="L2637" s="56"/>
      <c r="M2637" s="56"/>
      <c r="N2637" s="56"/>
      <c r="O2637" s="56"/>
      <c r="P2637" s="56"/>
      <c r="Q2637" s="51"/>
    </row>
    <row r="2638" spans="1:17" ht="12.75" customHeight="1">
      <c r="A2638" s="56"/>
      <c r="B2638" s="56"/>
      <c r="C2638" s="56"/>
      <c r="D2638" s="56"/>
      <c r="E2638" s="56"/>
      <c r="F2638" s="11"/>
      <c r="G2638" s="57"/>
      <c r="H2638" s="56"/>
      <c r="I2638" s="56"/>
      <c r="J2638" s="56"/>
      <c r="K2638" s="56"/>
      <c r="L2638" s="56"/>
      <c r="M2638" s="56"/>
      <c r="N2638" s="56"/>
      <c r="O2638" s="56"/>
      <c r="P2638" s="56"/>
      <c r="Q2638" s="51"/>
    </row>
    <row r="2639" spans="1:17" ht="12.75" customHeight="1">
      <c r="A2639" s="56"/>
      <c r="B2639" s="56"/>
      <c r="C2639" s="56"/>
      <c r="D2639" s="56"/>
      <c r="E2639" s="56"/>
      <c r="F2639" s="11"/>
      <c r="G2639" s="57"/>
      <c r="H2639" s="56"/>
      <c r="I2639" s="56"/>
      <c r="J2639" s="56"/>
      <c r="K2639" s="56"/>
      <c r="L2639" s="56"/>
      <c r="M2639" s="56"/>
      <c r="N2639" s="56"/>
      <c r="O2639" s="56"/>
      <c r="P2639" s="56"/>
      <c r="Q2639" s="51"/>
    </row>
    <row r="2640" spans="1:17" ht="12.75" customHeight="1">
      <c r="A2640" s="56"/>
      <c r="B2640" s="56"/>
      <c r="C2640" s="56"/>
      <c r="D2640" s="56"/>
      <c r="E2640" s="56"/>
      <c r="F2640" s="11"/>
      <c r="G2640" s="57"/>
      <c r="H2640" s="56"/>
      <c r="I2640" s="56"/>
      <c r="J2640" s="56"/>
      <c r="K2640" s="56"/>
      <c r="L2640" s="56"/>
      <c r="M2640" s="56"/>
      <c r="N2640" s="56"/>
      <c r="O2640" s="56"/>
      <c r="P2640" s="56"/>
      <c r="Q2640" s="51"/>
    </row>
    <row r="2641" spans="1:17" ht="12.75" customHeight="1">
      <c r="A2641" s="56"/>
      <c r="B2641" s="56"/>
      <c r="C2641" s="56"/>
      <c r="D2641" s="56"/>
      <c r="E2641" s="56"/>
      <c r="F2641" s="11"/>
      <c r="G2641" s="57"/>
      <c r="H2641" s="56"/>
      <c r="I2641" s="56"/>
      <c r="J2641" s="56"/>
      <c r="K2641" s="56"/>
      <c r="L2641" s="56"/>
      <c r="M2641" s="56"/>
      <c r="N2641" s="56"/>
      <c r="O2641" s="56"/>
      <c r="P2641" s="56"/>
      <c r="Q2641" s="51"/>
    </row>
    <row r="2642" spans="1:17" ht="12.75" customHeight="1">
      <c r="A2642" s="56"/>
      <c r="B2642" s="56"/>
      <c r="C2642" s="56"/>
      <c r="D2642" s="56"/>
      <c r="E2642" s="56"/>
      <c r="F2642" s="11"/>
      <c r="G2642" s="57"/>
      <c r="H2642" s="56"/>
      <c r="I2642" s="56"/>
      <c r="J2642" s="56"/>
      <c r="K2642" s="56"/>
      <c r="L2642" s="56"/>
      <c r="M2642" s="56"/>
      <c r="N2642" s="56"/>
      <c r="O2642" s="56"/>
      <c r="P2642" s="56"/>
      <c r="Q2642" s="51"/>
    </row>
    <row r="2643" spans="1:17" ht="12.75" customHeight="1">
      <c r="A2643" s="56"/>
      <c r="B2643" s="56"/>
      <c r="C2643" s="56"/>
      <c r="D2643" s="56"/>
      <c r="E2643" s="56"/>
      <c r="F2643" s="11"/>
      <c r="G2643" s="57"/>
      <c r="H2643" s="56"/>
      <c r="I2643" s="56"/>
      <c r="J2643" s="56"/>
      <c r="K2643" s="56"/>
      <c r="L2643" s="56"/>
      <c r="M2643" s="56"/>
      <c r="N2643" s="56"/>
      <c r="O2643" s="56"/>
      <c r="P2643" s="56"/>
      <c r="Q2643" s="51"/>
    </row>
    <row r="2644" spans="1:17" ht="12.75" customHeight="1">
      <c r="A2644" s="56"/>
      <c r="B2644" s="56"/>
      <c r="C2644" s="56"/>
      <c r="D2644" s="56"/>
      <c r="E2644" s="56"/>
      <c r="F2644" s="11"/>
      <c r="G2644" s="57"/>
      <c r="H2644" s="56"/>
      <c r="I2644" s="56"/>
      <c r="J2644" s="56"/>
      <c r="K2644" s="56"/>
      <c r="L2644" s="56"/>
      <c r="M2644" s="56"/>
      <c r="N2644" s="56"/>
      <c r="O2644" s="56"/>
      <c r="P2644" s="56"/>
      <c r="Q2644" s="51"/>
    </row>
    <row r="2645" spans="1:17" ht="12.75" customHeight="1">
      <c r="A2645" s="56"/>
      <c r="B2645" s="56"/>
      <c r="C2645" s="56"/>
      <c r="D2645" s="56"/>
      <c r="E2645" s="56"/>
      <c r="F2645" s="11"/>
      <c r="G2645" s="57"/>
      <c r="H2645" s="56"/>
      <c r="I2645" s="56"/>
      <c r="J2645" s="56"/>
      <c r="K2645" s="56"/>
      <c r="L2645" s="56"/>
      <c r="M2645" s="56"/>
      <c r="N2645" s="56"/>
      <c r="O2645" s="56"/>
      <c r="P2645" s="56"/>
      <c r="Q2645" s="51"/>
    </row>
    <row r="2646" spans="1:17" ht="12.75" customHeight="1">
      <c r="A2646" s="56"/>
      <c r="B2646" s="56"/>
      <c r="C2646" s="56"/>
      <c r="D2646" s="56"/>
      <c r="E2646" s="56"/>
      <c r="F2646" s="11"/>
      <c r="G2646" s="57"/>
      <c r="H2646" s="56"/>
      <c r="I2646" s="56"/>
      <c r="J2646" s="56"/>
      <c r="K2646" s="56"/>
      <c r="L2646" s="56"/>
      <c r="M2646" s="56"/>
      <c r="N2646" s="56"/>
      <c r="O2646" s="56"/>
      <c r="P2646" s="56"/>
      <c r="Q2646" s="51"/>
    </row>
    <row r="2647" spans="1:17" ht="12.75" customHeight="1">
      <c r="A2647" s="56"/>
      <c r="B2647" s="56"/>
      <c r="C2647" s="56"/>
      <c r="D2647" s="56"/>
      <c r="E2647" s="56"/>
      <c r="F2647" s="11"/>
      <c r="G2647" s="57"/>
      <c r="H2647" s="56"/>
      <c r="I2647" s="56"/>
      <c r="J2647" s="56"/>
      <c r="K2647" s="56"/>
      <c r="L2647" s="56"/>
      <c r="M2647" s="56"/>
      <c r="N2647" s="56"/>
      <c r="O2647" s="56"/>
      <c r="P2647" s="56"/>
      <c r="Q2647" s="51"/>
    </row>
    <row r="2648" spans="1:17" ht="12.75" customHeight="1">
      <c r="A2648" s="56"/>
      <c r="B2648" s="56"/>
      <c r="C2648" s="56"/>
      <c r="D2648" s="56"/>
      <c r="E2648" s="56"/>
      <c r="F2648" s="11"/>
      <c r="G2648" s="57"/>
      <c r="H2648" s="56"/>
      <c r="I2648" s="56"/>
      <c r="J2648" s="56"/>
      <c r="K2648" s="56"/>
      <c r="L2648" s="56"/>
      <c r="M2648" s="56"/>
      <c r="N2648" s="56"/>
      <c r="O2648" s="56"/>
      <c r="P2648" s="56"/>
      <c r="Q2648" s="51"/>
    </row>
    <row r="2649" spans="1:17" ht="12.75" customHeight="1">
      <c r="A2649" s="56"/>
      <c r="B2649" s="56"/>
      <c r="C2649" s="56"/>
      <c r="D2649" s="56"/>
      <c r="E2649" s="56"/>
      <c r="F2649" s="11"/>
      <c r="G2649" s="57"/>
      <c r="H2649" s="56"/>
      <c r="I2649" s="56"/>
      <c r="J2649" s="56"/>
      <c r="K2649" s="56"/>
      <c r="L2649" s="56"/>
      <c r="M2649" s="56"/>
      <c r="N2649" s="56"/>
      <c r="O2649" s="56"/>
      <c r="P2649" s="56"/>
      <c r="Q2649" s="51"/>
    </row>
    <row r="2650" spans="1:17" ht="12.75" customHeight="1">
      <c r="A2650" s="56"/>
      <c r="B2650" s="56"/>
      <c r="C2650" s="56"/>
      <c r="D2650" s="56"/>
      <c r="E2650" s="56"/>
      <c r="F2650" s="11"/>
      <c r="G2650" s="57"/>
      <c r="H2650" s="56"/>
      <c r="I2650" s="56"/>
      <c r="J2650" s="56"/>
      <c r="K2650" s="56"/>
      <c r="L2650" s="56"/>
      <c r="M2650" s="56"/>
      <c r="N2650" s="56"/>
      <c r="O2650" s="56"/>
      <c r="P2650" s="56"/>
      <c r="Q2650" s="51"/>
    </row>
    <row r="2651" spans="1:17" ht="12.75" customHeight="1">
      <c r="A2651" s="56"/>
      <c r="B2651" s="56"/>
      <c r="C2651" s="56"/>
      <c r="D2651" s="56"/>
      <c r="E2651" s="56"/>
      <c r="F2651" s="11"/>
      <c r="G2651" s="57"/>
      <c r="H2651" s="56"/>
      <c r="I2651" s="56"/>
      <c r="J2651" s="56"/>
      <c r="K2651" s="56"/>
      <c r="L2651" s="56"/>
      <c r="M2651" s="56"/>
      <c r="N2651" s="56"/>
      <c r="O2651" s="56"/>
      <c r="P2651" s="56"/>
      <c r="Q2651" s="51"/>
    </row>
    <row r="2652" spans="1:17" ht="12.75" customHeight="1">
      <c r="A2652" s="56"/>
      <c r="B2652" s="56"/>
      <c r="C2652" s="56"/>
      <c r="D2652" s="56"/>
      <c r="E2652" s="56"/>
      <c r="F2652" s="11"/>
      <c r="G2652" s="57"/>
      <c r="H2652" s="56"/>
      <c r="I2652" s="56"/>
      <c r="J2652" s="56"/>
      <c r="K2652" s="56"/>
      <c r="L2652" s="56"/>
      <c r="M2652" s="56"/>
      <c r="N2652" s="56"/>
      <c r="O2652" s="56"/>
      <c r="P2652" s="56"/>
      <c r="Q2652" s="51"/>
    </row>
    <row r="2653" spans="1:17" ht="12.75" customHeight="1">
      <c r="A2653" s="56"/>
      <c r="B2653" s="56"/>
      <c r="C2653" s="56"/>
      <c r="D2653" s="56"/>
      <c r="E2653" s="56"/>
      <c r="F2653" s="11"/>
      <c r="G2653" s="57"/>
      <c r="H2653" s="56"/>
      <c r="I2653" s="56"/>
      <c r="J2653" s="56"/>
      <c r="K2653" s="56"/>
      <c r="L2653" s="56"/>
      <c r="M2653" s="56"/>
      <c r="N2653" s="56"/>
      <c r="O2653" s="56"/>
      <c r="P2653" s="56"/>
      <c r="Q2653" s="51"/>
    </row>
    <row r="2654" spans="1:17" ht="12.75" customHeight="1">
      <c r="A2654" s="56"/>
      <c r="B2654" s="56"/>
      <c r="C2654" s="56"/>
      <c r="D2654" s="56"/>
      <c r="E2654" s="56"/>
      <c r="F2654" s="11"/>
      <c r="G2654" s="57"/>
      <c r="H2654" s="56"/>
      <c r="I2654" s="56"/>
      <c r="J2654" s="56"/>
      <c r="K2654" s="56"/>
      <c r="L2654" s="56"/>
      <c r="M2654" s="56"/>
      <c r="N2654" s="56"/>
      <c r="O2654" s="56"/>
      <c r="P2654" s="56"/>
      <c r="Q2654" s="51"/>
    </row>
    <row r="2655" spans="1:17" ht="12.75" customHeight="1">
      <c r="A2655" s="56"/>
      <c r="B2655" s="56"/>
      <c r="C2655" s="56"/>
      <c r="D2655" s="56"/>
      <c r="E2655" s="56"/>
      <c r="F2655" s="11"/>
      <c r="G2655" s="57"/>
      <c r="H2655" s="56"/>
      <c r="I2655" s="56"/>
      <c r="J2655" s="56"/>
      <c r="K2655" s="56"/>
      <c r="L2655" s="56"/>
      <c r="M2655" s="56"/>
      <c r="N2655" s="56"/>
      <c r="O2655" s="56"/>
      <c r="P2655" s="56"/>
      <c r="Q2655" s="51"/>
    </row>
    <row r="2656" spans="1:17" ht="12.75" customHeight="1">
      <c r="A2656" s="56"/>
      <c r="B2656" s="56"/>
      <c r="C2656" s="56"/>
      <c r="D2656" s="56"/>
      <c r="E2656" s="56"/>
      <c r="F2656" s="11"/>
      <c r="G2656" s="57"/>
      <c r="H2656" s="56"/>
      <c r="I2656" s="56"/>
      <c r="J2656" s="56"/>
      <c r="K2656" s="56"/>
      <c r="L2656" s="56"/>
      <c r="M2656" s="56"/>
      <c r="N2656" s="56"/>
      <c r="O2656" s="56"/>
      <c r="P2656" s="56"/>
      <c r="Q2656" s="51"/>
    </row>
    <row r="2657" spans="1:17" ht="12.75" customHeight="1">
      <c r="A2657" s="56"/>
      <c r="B2657" s="56"/>
      <c r="C2657" s="56"/>
      <c r="D2657" s="56"/>
      <c r="E2657" s="56"/>
      <c r="F2657" s="11"/>
      <c r="G2657" s="57"/>
      <c r="H2657" s="56"/>
      <c r="I2657" s="56"/>
      <c r="J2657" s="56"/>
      <c r="K2657" s="56"/>
      <c r="L2657" s="56"/>
      <c r="M2657" s="56"/>
      <c r="N2657" s="56"/>
      <c r="O2657" s="56"/>
      <c r="P2657" s="56"/>
      <c r="Q2657" s="51"/>
    </row>
    <row r="2658" spans="1:17" ht="12.75" customHeight="1">
      <c r="A2658" s="56"/>
      <c r="B2658" s="56"/>
      <c r="C2658" s="56"/>
      <c r="D2658" s="56"/>
      <c r="E2658" s="56"/>
      <c r="F2658" s="11"/>
      <c r="G2658" s="57"/>
      <c r="H2658" s="56"/>
      <c r="I2658" s="56"/>
      <c r="J2658" s="56"/>
      <c r="K2658" s="56"/>
      <c r="L2658" s="56"/>
      <c r="M2658" s="56"/>
      <c r="N2658" s="56"/>
      <c r="O2658" s="56"/>
      <c r="P2658" s="56"/>
      <c r="Q2658" s="51"/>
    </row>
    <row r="2659" spans="1:17" ht="12.75" customHeight="1">
      <c r="A2659" s="56"/>
      <c r="B2659" s="56"/>
      <c r="C2659" s="56"/>
      <c r="D2659" s="56"/>
      <c r="E2659" s="56"/>
      <c r="F2659" s="11"/>
      <c r="G2659" s="57"/>
      <c r="H2659" s="56"/>
      <c r="I2659" s="56"/>
      <c r="J2659" s="56"/>
      <c r="K2659" s="56"/>
      <c r="L2659" s="56"/>
      <c r="M2659" s="56"/>
      <c r="N2659" s="56"/>
      <c r="O2659" s="56"/>
      <c r="P2659" s="56"/>
      <c r="Q2659" s="51"/>
    </row>
    <row r="2660" spans="1:17" ht="12.75" customHeight="1">
      <c r="A2660" s="56"/>
      <c r="B2660" s="56"/>
      <c r="C2660" s="56"/>
      <c r="D2660" s="56"/>
      <c r="E2660" s="56"/>
      <c r="F2660" s="11"/>
      <c r="G2660" s="57"/>
      <c r="H2660" s="56"/>
      <c r="I2660" s="56"/>
      <c r="J2660" s="56"/>
      <c r="K2660" s="56"/>
      <c r="L2660" s="56"/>
      <c r="M2660" s="56"/>
      <c r="N2660" s="56"/>
      <c r="O2660" s="56"/>
      <c r="P2660" s="56"/>
      <c r="Q2660" s="51"/>
    </row>
    <row r="2661" spans="1:17" ht="12.75" customHeight="1">
      <c r="A2661" s="56"/>
      <c r="B2661" s="56"/>
      <c r="C2661" s="56"/>
      <c r="D2661" s="56"/>
      <c r="E2661" s="56"/>
      <c r="F2661" s="11"/>
      <c r="G2661" s="57"/>
      <c r="H2661" s="56"/>
      <c r="I2661" s="56"/>
      <c r="J2661" s="56"/>
      <c r="K2661" s="56"/>
      <c r="L2661" s="56"/>
      <c r="M2661" s="56"/>
      <c r="N2661" s="56"/>
      <c r="O2661" s="56"/>
      <c r="P2661" s="56"/>
      <c r="Q2661" s="51"/>
    </row>
    <row r="2662" spans="1:17" ht="12.75" customHeight="1">
      <c r="A2662" s="56"/>
      <c r="B2662" s="56"/>
      <c r="C2662" s="56"/>
      <c r="D2662" s="56"/>
      <c r="E2662" s="56"/>
      <c r="F2662" s="11"/>
      <c r="G2662" s="57"/>
      <c r="H2662" s="56"/>
      <c r="I2662" s="56"/>
      <c r="J2662" s="56"/>
      <c r="K2662" s="56"/>
      <c r="L2662" s="56"/>
      <c r="M2662" s="56"/>
      <c r="N2662" s="56"/>
      <c r="O2662" s="56"/>
      <c r="P2662" s="56"/>
      <c r="Q2662" s="51"/>
    </row>
    <row r="2663" spans="1:17" ht="12.75" customHeight="1">
      <c r="A2663" s="56"/>
      <c r="B2663" s="56"/>
      <c r="C2663" s="56"/>
      <c r="D2663" s="56"/>
      <c r="E2663" s="56"/>
      <c r="F2663" s="11"/>
      <c r="G2663" s="57"/>
      <c r="H2663" s="56"/>
      <c r="I2663" s="56"/>
      <c r="J2663" s="56"/>
      <c r="K2663" s="56"/>
      <c r="L2663" s="56"/>
      <c r="M2663" s="56"/>
      <c r="N2663" s="56"/>
      <c r="O2663" s="56"/>
      <c r="P2663" s="56"/>
      <c r="Q2663" s="51"/>
    </row>
    <row r="2664" spans="1:17" ht="12.75" customHeight="1">
      <c r="A2664" s="56"/>
      <c r="B2664" s="56"/>
      <c r="C2664" s="56"/>
      <c r="D2664" s="56"/>
      <c r="E2664" s="56"/>
      <c r="F2664" s="11"/>
      <c r="G2664" s="57"/>
      <c r="H2664" s="56"/>
      <c r="I2664" s="56"/>
      <c r="J2664" s="56"/>
      <c r="K2664" s="56"/>
      <c r="L2664" s="56"/>
      <c r="M2664" s="56"/>
      <c r="N2664" s="56"/>
      <c r="O2664" s="56"/>
      <c r="P2664" s="56"/>
      <c r="Q2664" s="51"/>
    </row>
    <row r="2665" spans="1:17" ht="12.75" customHeight="1">
      <c r="A2665" s="56"/>
      <c r="B2665" s="56"/>
      <c r="C2665" s="56"/>
      <c r="D2665" s="56"/>
      <c r="E2665" s="56"/>
      <c r="F2665" s="11"/>
      <c r="G2665" s="57"/>
      <c r="H2665" s="56"/>
      <c r="I2665" s="56"/>
      <c r="J2665" s="56"/>
      <c r="K2665" s="56"/>
      <c r="L2665" s="56"/>
      <c r="M2665" s="56"/>
      <c r="N2665" s="56"/>
      <c r="O2665" s="56"/>
      <c r="P2665" s="56"/>
      <c r="Q2665" s="51"/>
    </row>
    <row r="2666" spans="1:17" ht="12.75" customHeight="1">
      <c r="A2666" s="56"/>
      <c r="B2666" s="56"/>
      <c r="C2666" s="56"/>
      <c r="D2666" s="56"/>
      <c r="E2666" s="56"/>
      <c r="F2666" s="11"/>
      <c r="G2666" s="57"/>
      <c r="H2666" s="56"/>
      <c r="I2666" s="56"/>
      <c r="J2666" s="56"/>
      <c r="K2666" s="56"/>
      <c r="L2666" s="56"/>
      <c r="M2666" s="56"/>
      <c r="N2666" s="56"/>
      <c r="O2666" s="56"/>
      <c r="P2666" s="56"/>
      <c r="Q2666" s="51"/>
    </row>
    <row r="2667" spans="1:17" ht="12.75" customHeight="1">
      <c r="A2667" s="56"/>
      <c r="B2667" s="56"/>
      <c r="C2667" s="56"/>
      <c r="D2667" s="56"/>
      <c r="E2667" s="56"/>
      <c r="F2667" s="11"/>
      <c r="G2667" s="57"/>
      <c r="H2667" s="56"/>
      <c r="I2667" s="56"/>
      <c r="J2667" s="56"/>
      <c r="K2667" s="56"/>
      <c r="L2667" s="56"/>
      <c r="M2667" s="56"/>
      <c r="N2667" s="56"/>
      <c r="O2667" s="56"/>
      <c r="P2667" s="56"/>
      <c r="Q2667" s="51"/>
    </row>
    <row r="2668" spans="1:17" ht="12.75" customHeight="1">
      <c r="A2668" s="56"/>
      <c r="B2668" s="56"/>
      <c r="C2668" s="56"/>
      <c r="D2668" s="56"/>
      <c r="E2668" s="56"/>
      <c r="F2668" s="11"/>
      <c r="G2668" s="57"/>
      <c r="H2668" s="56"/>
      <c r="I2668" s="56"/>
      <c r="J2668" s="56"/>
      <c r="K2668" s="56"/>
      <c r="L2668" s="56"/>
      <c r="M2668" s="56"/>
      <c r="N2668" s="56"/>
      <c r="O2668" s="56"/>
      <c r="P2668" s="56"/>
      <c r="Q2668" s="51"/>
    </row>
    <row r="2669" spans="1:17" ht="12.75" customHeight="1">
      <c r="A2669" s="56"/>
      <c r="B2669" s="56"/>
      <c r="C2669" s="56"/>
      <c r="D2669" s="56"/>
      <c r="E2669" s="56"/>
      <c r="F2669" s="11"/>
      <c r="G2669" s="57"/>
      <c r="H2669" s="56"/>
      <c r="I2669" s="56"/>
      <c r="J2669" s="56"/>
      <c r="K2669" s="56"/>
      <c r="L2669" s="56"/>
      <c r="M2669" s="56"/>
      <c r="N2669" s="56"/>
      <c r="O2669" s="56"/>
      <c r="P2669" s="56"/>
      <c r="Q2669" s="51"/>
    </row>
    <row r="2670" spans="1:17" ht="12.75" customHeight="1">
      <c r="A2670" s="56"/>
      <c r="B2670" s="56"/>
      <c r="C2670" s="56"/>
      <c r="D2670" s="56"/>
      <c r="E2670" s="56"/>
      <c r="F2670" s="11"/>
      <c r="G2670" s="57"/>
      <c r="H2670" s="56"/>
      <c r="I2670" s="56"/>
      <c r="J2670" s="56"/>
      <c r="K2670" s="56"/>
      <c r="L2670" s="56"/>
      <c r="M2670" s="56"/>
      <c r="N2670" s="56"/>
      <c r="O2670" s="56"/>
      <c r="P2670" s="56"/>
      <c r="Q2670" s="51"/>
    </row>
    <row r="2671" spans="1:17" ht="12.75" customHeight="1">
      <c r="A2671" s="56"/>
      <c r="B2671" s="56"/>
      <c r="C2671" s="56"/>
      <c r="D2671" s="56"/>
      <c r="E2671" s="56"/>
      <c r="F2671" s="11"/>
      <c r="G2671" s="57"/>
      <c r="H2671" s="56"/>
      <c r="I2671" s="56"/>
      <c r="J2671" s="56"/>
      <c r="K2671" s="56"/>
      <c r="L2671" s="56"/>
      <c r="M2671" s="56"/>
      <c r="N2671" s="56"/>
      <c r="O2671" s="56"/>
      <c r="P2671" s="56"/>
      <c r="Q2671" s="51"/>
    </row>
    <row r="2672" spans="1:17" ht="12.75" customHeight="1">
      <c r="A2672" s="56"/>
      <c r="B2672" s="56"/>
      <c r="C2672" s="56"/>
      <c r="D2672" s="56"/>
      <c r="E2672" s="56"/>
      <c r="F2672" s="11"/>
      <c r="G2672" s="57"/>
      <c r="H2672" s="56"/>
      <c r="I2672" s="56"/>
      <c r="J2672" s="56"/>
      <c r="K2672" s="56"/>
      <c r="L2672" s="56"/>
      <c r="M2672" s="56"/>
      <c r="N2672" s="56"/>
      <c r="O2672" s="56"/>
      <c r="P2672" s="56"/>
      <c r="Q2672" s="51"/>
    </row>
    <row r="2673" spans="1:17" ht="12.75" customHeight="1">
      <c r="A2673" s="56"/>
      <c r="B2673" s="56"/>
      <c r="C2673" s="56"/>
      <c r="D2673" s="56"/>
      <c r="E2673" s="56"/>
      <c r="F2673" s="11"/>
      <c r="G2673" s="57"/>
      <c r="H2673" s="56"/>
      <c r="I2673" s="56"/>
      <c r="J2673" s="56"/>
      <c r="K2673" s="56"/>
      <c r="L2673" s="56"/>
      <c r="M2673" s="56"/>
      <c r="N2673" s="56"/>
      <c r="O2673" s="56"/>
      <c r="P2673" s="56"/>
      <c r="Q2673" s="51"/>
    </row>
    <row r="2674" spans="1:17" ht="12.75" customHeight="1">
      <c r="A2674" s="56"/>
      <c r="B2674" s="56"/>
      <c r="C2674" s="56"/>
      <c r="D2674" s="56"/>
      <c r="E2674" s="56"/>
      <c r="F2674" s="11"/>
      <c r="G2674" s="57"/>
      <c r="H2674" s="56"/>
      <c r="I2674" s="56"/>
      <c r="J2674" s="56"/>
      <c r="K2674" s="56"/>
      <c r="L2674" s="56"/>
      <c r="M2674" s="56"/>
      <c r="N2674" s="56"/>
      <c r="O2674" s="56"/>
      <c r="P2674" s="56"/>
      <c r="Q2674" s="51"/>
    </row>
    <row r="2675" spans="1:17" ht="12.75" customHeight="1">
      <c r="A2675" s="56"/>
      <c r="B2675" s="56"/>
      <c r="C2675" s="56"/>
      <c r="D2675" s="56"/>
      <c r="E2675" s="56"/>
      <c r="F2675" s="11"/>
      <c r="G2675" s="57"/>
      <c r="H2675" s="56"/>
      <c r="I2675" s="56"/>
      <c r="J2675" s="56"/>
      <c r="K2675" s="56"/>
      <c r="L2675" s="56"/>
      <c r="M2675" s="56"/>
      <c r="N2675" s="56"/>
      <c r="O2675" s="56"/>
      <c r="P2675" s="56"/>
      <c r="Q2675" s="51"/>
    </row>
    <row r="2676" spans="1:17" ht="12.75" customHeight="1">
      <c r="A2676" s="56"/>
      <c r="B2676" s="56"/>
      <c r="C2676" s="56"/>
      <c r="D2676" s="56"/>
      <c r="E2676" s="56"/>
      <c r="F2676" s="11"/>
      <c r="G2676" s="57"/>
      <c r="H2676" s="56"/>
      <c r="I2676" s="56"/>
      <c r="J2676" s="56"/>
      <c r="K2676" s="56"/>
      <c r="L2676" s="56"/>
      <c r="M2676" s="56"/>
      <c r="N2676" s="56"/>
      <c r="O2676" s="56"/>
      <c r="P2676" s="56"/>
      <c r="Q2676" s="51"/>
    </row>
    <row r="2677" spans="1:17" ht="12.75" customHeight="1">
      <c r="A2677" s="56"/>
      <c r="B2677" s="56"/>
      <c r="C2677" s="56"/>
      <c r="D2677" s="56"/>
      <c r="E2677" s="56"/>
      <c r="F2677" s="11"/>
      <c r="G2677" s="57"/>
      <c r="H2677" s="56"/>
      <c r="I2677" s="56"/>
      <c r="J2677" s="56"/>
      <c r="K2677" s="56"/>
      <c r="L2677" s="56"/>
      <c r="M2677" s="56"/>
      <c r="N2677" s="56"/>
      <c r="O2677" s="56"/>
      <c r="P2677" s="56"/>
      <c r="Q2677" s="51"/>
    </row>
    <row r="2678" spans="1:17" ht="12.75" customHeight="1">
      <c r="A2678" s="56"/>
      <c r="B2678" s="56"/>
      <c r="C2678" s="56"/>
      <c r="D2678" s="56"/>
      <c r="E2678" s="56"/>
      <c r="F2678" s="11"/>
      <c r="G2678" s="57"/>
      <c r="H2678" s="56"/>
      <c r="I2678" s="56"/>
      <c r="J2678" s="56"/>
      <c r="K2678" s="56"/>
      <c r="L2678" s="56"/>
      <c r="M2678" s="56"/>
      <c r="N2678" s="56"/>
      <c r="O2678" s="56"/>
      <c r="P2678" s="56"/>
      <c r="Q2678" s="51"/>
    </row>
    <row r="2679" spans="1:17" ht="12.75" customHeight="1">
      <c r="A2679" s="56"/>
      <c r="B2679" s="56"/>
      <c r="C2679" s="56"/>
      <c r="D2679" s="56"/>
      <c r="E2679" s="56"/>
      <c r="F2679" s="11"/>
      <c r="G2679" s="57"/>
      <c r="H2679" s="56"/>
      <c r="I2679" s="56"/>
      <c r="J2679" s="56"/>
      <c r="K2679" s="56"/>
      <c r="L2679" s="56"/>
      <c r="M2679" s="56"/>
      <c r="N2679" s="56"/>
      <c r="O2679" s="56"/>
      <c r="P2679" s="56"/>
      <c r="Q2679" s="51"/>
    </row>
    <row r="2680" spans="1:17" ht="12.75" customHeight="1">
      <c r="A2680" s="56"/>
      <c r="B2680" s="56"/>
      <c r="C2680" s="56"/>
      <c r="D2680" s="56"/>
      <c r="E2680" s="56"/>
      <c r="F2680" s="11"/>
      <c r="G2680" s="57"/>
      <c r="H2680" s="56"/>
      <c r="I2680" s="56"/>
      <c r="J2680" s="56"/>
      <c r="K2680" s="56"/>
      <c r="L2680" s="56"/>
      <c r="M2680" s="56"/>
      <c r="N2680" s="56"/>
      <c r="O2680" s="56"/>
      <c r="P2680" s="56"/>
      <c r="Q2680" s="51"/>
    </row>
    <row r="2681" spans="1:17" ht="12.75" customHeight="1">
      <c r="A2681" s="56"/>
      <c r="B2681" s="56"/>
      <c r="C2681" s="56"/>
      <c r="D2681" s="56"/>
      <c r="E2681" s="56"/>
      <c r="F2681" s="11"/>
      <c r="G2681" s="57"/>
      <c r="H2681" s="56"/>
      <c r="I2681" s="56"/>
      <c r="J2681" s="56"/>
      <c r="K2681" s="56"/>
      <c r="L2681" s="56"/>
      <c r="M2681" s="56"/>
      <c r="N2681" s="56"/>
      <c r="O2681" s="56"/>
      <c r="P2681" s="56"/>
      <c r="Q2681" s="51"/>
    </row>
    <row r="2682" spans="1:17" ht="12.75" customHeight="1">
      <c r="A2682" s="56"/>
      <c r="B2682" s="56"/>
      <c r="C2682" s="56"/>
      <c r="D2682" s="56"/>
      <c r="E2682" s="56"/>
      <c r="F2682" s="11"/>
      <c r="G2682" s="57"/>
      <c r="H2682" s="56"/>
      <c r="I2682" s="56"/>
      <c r="J2682" s="56"/>
      <c r="K2682" s="56"/>
      <c r="L2682" s="56"/>
      <c r="M2682" s="56"/>
      <c r="N2682" s="56"/>
      <c r="O2682" s="56"/>
      <c r="P2682" s="56"/>
      <c r="Q2682" s="51"/>
    </row>
    <row r="2683" spans="1:17" ht="12.75" customHeight="1">
      <c r="A2683" s="56"/>
      <c r="B2683" s="56"/>
      <c r="C2683" s="56"/>
      <c r="D2683" s="56"/>
      <c r="E2683" s="56"/>
      <c r="F2683" s="11"/>
      <c r="G2683" s="57"/>
      <c r="H2683" s="56"/>
      <c r="I2683" s="56"/>
      <c r="J2683" s="56"/>
      <c r="K2683" s="56"/>
      <c r="L2683" s="56"/>
      <c r="M2683" s="56"/>
      <c r="N2683" s="56"/>
      <c r="O2683" s="56"/>
      <c r="P2683" s="56"/>
      <c r="Q2683" s="51"/>
    </row>
    <row r="2684" spans="1:17" ht="12.75" customHeight="1">
      <c r="A2684" s="56"/>
      <c r="B2684" s="56"/>
      <c r="C2684" s="56"/>
      <c r="D2684" s="56"/>
      <c r="E2684" s="56"/>
      <c r="F2684" s="11"/>
      <c r="G2684" s="57"/>
      <c r="H2684" s="56"/>
      <c r="I2684" s="56"/>
      <c r="J2684" s="56"/>
      <c r="K2684" s="56"/>
      <c r="L2684" s="56"/>
      <c r="M2684" s="56"/>
      <c r="N2684" s="56"/>
      <c r="O2684" s="56"/>
      <c r="P2684" s="56"/>
      <c r="Q2684" s="51"/>
    </row>
    <row r="2685" spans="1:17" ht="12.75" customHeight="1">
      <c r="A2685" s="56"/>
      <c r="B2685" s="56"/>
      <c r="C2685" s="56"/>
      <c r="D2685" s="56"/>
      <c r="E2685" s="56"/>
      <c r="F2685" s="11"/>
      <c r="G2685" s="57"/>
      <c r="H2685" s="56"/>
      <c r="I2685" s="56"/>
      <c r="J2685" s="56"/>
      <c r="K2685" s="56"/>
      <c r="L2685" s="56"/>
      <c r="M2685" s="56"/>
      <c r="N2685" s="56"/>
      <c r="O2685" s="56"/>
      <c r="P2685" s="56"/>
      <c r="Q2685" s="51"/>
    </row>
    <row r="2686" spans="1:17" ht="12.75" customHeight="1">
      <c r="A2686" s="56"/>
      <c r="B2686" s="56"/>
      <c r="C2686" s="56"/>
      <c r="D2686" s="56"/>
      <c r="E2686" s="56"/>
      <c r="F2686" s="11"/>
      <c r="G2686" s="57"/>
      <c r="H2686" s="56"/>
      <c r="I2686" s="56"/>
      <c r="J2686" s="56"/>
      <c r="K2686" s="56"/>
      <c r="L2686" s="56"/>
      <c r="M2686" s="56"/>
      <c r="N2686" s="56"/>
      <c r="O2686" s="56"/>
      <c r="P2686" s="56"/>
      <c r="Q2686" s="51"/>
    </row>
    <row r="2687" spans="1:17" ht="12.75" customHeight="1">
      <c r="A2687" s="56"/>
      <c r="B2687" s="56"/>
      <c r="C2687" s="56"/>
      <c r="D2687" s="56"/>
      <c r="E2687" s="56"/>
      <c r="F2687" s="11"/>
      <c r="G2687" s="57"/>
      <c r="H2687" s="56"/>
      <c r="I2687" s="56"/>
      <c r="J2687" s="56"/>
      <c r="K2687" s="56"/>
      <c r="L2687" s="56"/>
      <c r="M2687" s="56"/>
      <c r="N2687" s="56"/>
      <c r="O2687" s="56"/>
      <c r="P2687" s="56"/>
      <c r="Q2687" s="51"/>
    </row>
    <row r="2688" spans="1:17" ht="12.75" customHeight="1">
      <c r="A2688" s="56"/>
      <c r="B2688" s="56"/>
      <c r="C2688" s="56"/>
      <c r="D2688" s="56"/>
      <c r="E2688" s="56"/>
      <c r="F2688" s="11"/>
      <c r="G2688" s="57"/>
      <c r="H2688" s="56"/>
      <c r="I2688" s="56"/>
      <c r="J2688" s="56"/>
      <c r="K2688" s="56"/>
      <c r="L2688" s="56"/>
      <c r="M2688" s="56"/>
      <c r="N2688" s="56"/>
      <c r="O2688" s="56"/>
      <c r="P2688" s="56"/>
      <c r="Q2688" s="51"/>
    </row>
    <row r="2689" spans="1:17" ht="12.75" customHeight="1">
      <c r="A2689" s="56"/>
      <c r="B2689" s="56"/>
      <c r="C2689" s="56"/>
      <c r="D2689" s="56"/>
      <c r="E2689" s="56"/>
      <c r="F2689" s="11"/>
      <c r="G2689" s="57"/>
      <c r="H2689" s="56"/>
      <c r="I2689" s="56"/>
      <c r="J2689" s="56"/>
      <c r="K2689" s="56"/>
      <c r="L2689" s="56"/>
      <c r="M2689" s="56"/>
      <c r="N2689" s="56"/>
      <c r="O2689" s="56"/>
      <c r="P2689" s="56"/>
      <c r="Q2689" s="51"/>
    </row>
    <row r="2690" spans="1:17" ht="12.75" customHeight="1">
      <c r="A2690" s="56"/>
      <c r="B2690" s="56"/>
      <c r="C2690" s="56"/>
      <c r="D2690" s="56"/>
      <c r="E2690" s="56"/>
      <c r="F2690" s="11"/>
      <c r="G2690" s="57"/>
      <c r="H2690" s="56"/>
      <c r="I2690" s="56"/>
      <c r="J2690" s="56"/>
      <c r="K2690" s="56"/>
      <c r="L2690" s="56"/>
      <c r="M2690" s="56"/>
      <c r="N2690" s="56"/>
      <c r="O2690" s="56"/>
      <c r="P2690" s="56"/>
      <c r="Q2690" s="51"/>
    </row>
    <row r="2691" spans="1:17" ht="12.75" customHeight="1">
      <c r="A2691" s="56"/>
      <c r="B2691" s="56"/>
      <c r="C2691" s="56"/>
      <c r="D2691" s="56"/>
      <c r="E2691" s="56"/>
      <c r="F2691" s="11"/>
      <c r="G2691" s="57"/>
      <c r="H2691" s="56"/>
      <c r="I2691" s="56"/>
      <c r="J2691" s="56"/>
      <c r="K2691" s="56"/>
      <c r="L2691" s="56"/>
      <c r="M2691" s="56"/>
      <c r="N2691" s="56"/>
      <c r="O2691" s="56"/>
      <c r="P2691" s="56"/>
      <c r="Q2691" s="51"/>
    </row>
    <row r="2692" spans="1:17" ht="12.75" customHeight="1">
      <c r="A2692" s="56"/>
      <c r="B2692" s="56"/>
      <c r="C2692" s="56"/>
      <c r="D2692" s="56"/>
      <c r="E2692" s="56"/>
      <c r="F2692" s="11"/>
      <c r="G2692" s="57"/>
      <c r="H2692" s="56"/>
      <c r="I2692" s="56"/>
      <c r="J2692" s="56"/>
      <c r="K2692" s="56"/>
      <c r="L2692" s="56"/>
      <c r="M2692" s="56"/>
      <c r="N2692" s="56"/>
      <c r="O2692" s="56"/>
      <c r="P2692" s="56"/>
      <c r="Q2692" s="51"/>
    </row>
    <row r="2693" spans="1:17" ht="12.75" customHeight="1">
      <c r="A2693" s="56"/>
      <c r="B2693" s="56"/>
      <c r="C2693" s="56"/>
      <c r="D2693" s="56"/>
      <c r="E2693" s="56"/>
      <c r="F2693" s="11"/>
      <c r="G2693" s="57"/>
      <c r="H2693" s="56"/>
      <c r="I2693" s="56"/>
      <c r="J2693" s="56"/>
      <c r="K2693" s="56"/>
      <c r="L2693" s="56"/>
      <c r="M2693" s="56"/>
      <c r="N2693" s="56"/>
      <c r="O2693" s="56"/>
      <c r="P2693" s="56"/>
      <c r="Q2693" s="51"/>
    </row>
    <row r="2694" spans="1:17" ht="12.75" customHeight="1">
      <c r="A2694" s="56"/>
      <c r="B2694" s="56"/>
      <c r="C2694" s="56"/>
      <c r="D2694" s="56"/>
      <c r="E2694" s="56"/>
      <c r="F2694" s="11"/>
      <c r="G2694" s="57"/>
      <c r="H2694" s="56"/>
      <c r="I2694" s="56"/>
      <c r="J2694" s="56"/>
      <c r="K2694" s="56"/>
      <c r="L2694" s="56"/>
      <c r="M2694" s="56"/>
      <c r="N2694" s="56"/>
      <c r="O2694" s="56"/>
      <c r="P2694" s="56"/>
      <c r="Q2694" s="51"/>
    </row>
    <row r="2695" spans="1:17" ht="12.75" customHeight="1">
      <c r="A2695" s="56"/>
      <c r="B2695" s="56"/>
      <c r="C2695" s="56"/>
      <c r="D2695" s="56"/>
      <c r="E2695" s="56"/>
      <c r="F2695" s="11"/>
      <c r="G2695" s="57"/>
      <c r="H2695" s="56"/>
      <c r="I2695" s="56"/>
      <c r="J2695" s="56"/>
      <c r="K2695" s="56"/>
      <c r="L2695" s="56"/>
      <c r="M2695" s="56"/>
      <c r="N2695" s="56"/>
      <c r="O2695" s="56"/>
      <c r="P2695" s="56"/>
      <c r="Q2695" s="51"/>
    </row>
    <row r="2696" spans="1:17" ht="12.75" customHeight="1">
      <c r="A2696" s="56"/>
      <c r="B2696" s="56"/>
      <c r="C2696" s="56"/>
      <c r="D2696" s="56"/>
      <c r="E2696" s="56"/>
      <c r="F2696" s="11"/>
      <c r="G2696" s="57"/>
      <c r="H2696" s="56"/>
      <c r="I2696" s="56"/>
      <c r="J2696" s="56"/>
      <c r="K2696" s="56"/>
      <c r="L2696" s="56"/>
      <c r="M2696" s="56"/>
      <c r="N2696" s="56"/>
      <c r="O2696" s="56"/>
      <c r="P2696" s="56"/>
      <c r="Q2696" s="51"/>
    </row>
    <row r="2697" spans="1:17" ht="12.75" customHeight="1">
      <c r="A2697" s="56"/>
      <c r="B2697" s="56"/>
      <c r="C2697" s="56"/>
      <c r="D2697" s="56"/>
      <c r="E2697" s="56"/>
      <c r="F2697" s="11"/>
      <c r="G2697" s="57"/>
      <c r="H2697" s="56"/>
      <c r="I2697" s="56"/>
      <c r="J2697" s="56"/>
      <c r="K2697" s="56"/>
      <c r="L2697" s="56"/>
      <c r="M2697" s="56"/>
      <c r="N2697" s="56"/>
      <c r="O2697" s="56"/>
      <c r="P2697" s="56"/>
      <c r="Q2697" s="51"/>
    </row>
    <row r="2698" spans="1:17" ht="12.75" customHeight="1">
      <c r="A2698" s="56"/>
      <c r="B2698" s="56"/>
      <c r="C2698" s="56"/>
      <c r="D2698" s="56"/>
      <c r="E2698" s="56"/>
      <c r="F2698" s="11"/>
      <c r="G2698" s="57"/>
      <c r="H2698" s="56"/>
      <c r="I2698" s="56"/>
      <c r="J2698" s="56"/>
      <c r="K2698" s="56"/>
      <c r="L2698" s="56"/>
      <c r="M2698" s="56"/>
      <c r="N2698" s="56"/>
      <c r="O2698" s="56"/>
      <c r="P2698" s="56"/>
      <c r="Q2698" s="51"/>
    </row>
    <row r="2699" spans="1:17" ht="12.75" customHeight="1">
      <c r="A2699" s="56"/>
      <c r="B2699" s="56"/>
      <c r="C2699" s="56"/>
      <c r="D2699" s="56"/>
      <c r="E2699" s="56"/>
      <c r="F2699" s="11"/>
      <c r="G2699" s="57"/>
      <c r="H2699" s="56"/>
      <c r="I2699" s="56"/>
      <c r="J2699" s="56"/>
      <c r="K2699" s="56"/>
      <c r="L2699" s="56"/>
      <c r="M2699" s="56"/>
      <c r="N2699" s="56"/>
      <c r="O2699" s="56"/>
      <c r="P2699" s="56"/>
      <c r="Q2699" s="51"/>
    </row>
    <row r="2700" spans="1:17" ht="12.75" customHeight="1">
      <c r="A2700" s="56"/>
      <c r="B2700" s="56"/>
      <c r="C2700" s="56"/>
      <c r="D2700" s="56"/>
      <c r="E2700" s="56"/>
      <c r="F2700" s="11"/>
      <c r="G2700" s="57"/>
      <c r="H2700" s="56"/>
      <c r="I2700" s="56"/>
      <c r="J2700" s="56"/>
      <c r="K2700" s="56"/>
      <c r="L2700" s="56"/>
      <c r="M2700" s="56"/>
      <c r="N2700" s="56"/>
      <c r="O2700" s="56"/>
      <c r="P2700" s="56"/>
      <c r="Q2700" s="51"/>
    </row>
    <row r="2701" spans="1:17" ht="12.75" customHeight="1">
      <c r="A2701" s="56"/>
      <c r="B2701" s="56"/>
      <c r="C2701" s="56"/>
      <c r="D2701" s="56"/>
      <c r="E2701" s="56"/>
      <c r="F2701" s="11"/>
      <c r="G2701" s="57"/>
      <c r="H2701" s="56"/>
      <c r="I2701" s="56"/>
      <c r="J2701" s="56"/>
      <c r="K2701" s="56"/>
      <c r="L2701" s="56"/>
      <c r="M2701" s="56"/>
      <c r="N2701" s="56"/>
      <c r="O2701" s="56"/>
      <c r="P2701" s="56"/>
      <c r="Q2701" s="51"/>
    </row>
    <row r="2702" spans="1:17" ht="12.75" customHeight="1">
      <c r="A2702" s="56"/>
      <c r="B2702" s="56"/>
      <c r="C2702" s="56"/>
      <c r="D2702" s="56"/>
      <c r="E2702" s="56"/>
      <c r="F2702" s="11"/>
      <c r="G2702" s="57"/>
      <c r="H2702" s="56"/>
      <c r="I2702" s="56"/>
      <c r="J2702" s="56"/>
      <c r="K2702" s="56"/>
      <c r="L2702" s="56"/>
      <c r="M2702" s="56"/>
      <c r="N2702" s="56"/>
      <c r="O2702" s="56"/>
      <c r="P2702" s="56"/>
      <c r="Q2702" s="51"/>
    </row>
    <row r="2703" spans="1:17" ht="12.75" customHeight="1">
      <c r="A2703" s="56"/>
      <c r="B2703" s="56"/>
      <c r="C2703" s="56"/>
      <c r="D2703" s="56"/>
      <c r="E2703" s="56"/>
      <c r="F2703" s="11"/>
      <c r="G2703" s="57"/>
      <c r="H2703" s="56"/>
      <c r="I2703" s="56"/>
      <c r="J2703" s="56"/>
      <c r="K2703" s="56"/>
      <c r="L2703" s="56"/>
      <c r="M2703" s="56"/>
      <c r="N2703" s="56"/>
      <c r="O2703" s="56"/>
      <c r="P2703" s="56"/>
      <c r="Q2703" s="51"/>
    </row>
    <row r="2704" spans="1:17" ht="12.75" customHeight="1">
      <c r="A2704" s="56"/>
      <c r="B2704" s="56"/>
      <c r="C2704" s="56"/>
      <c r="D2704" s="56"/>
      <c r="E2704" s="56"/>
      <c r="F2704" s="11"/>
      <c r="G2704" s="57"/>
      <c r="H2704" s="56"/>
      <c r="I2704" s="56"/>
      <c r="J2704" s="56"/>
      <c r="K2704" s="56"/>
      <c r="L2704" s="56"/>
      <c r="M2704" s="56"/>
      <c r="N2704" s="56"/>
      <c r="O2704" s="56"/>
      <c r="P2704" s="56"/>
      <c r="Q2704" s="51"/>
    </row>
    <row r="2705" spans="1:17" ht="12.75" customHeight="1">
      <c r="A2705" s="56"/>
      <c r="B2705" s="56"/>
      <c r="C2705" s="56"/>
      <c r="D2705" s="56"/>
      <c r="E2705" s="56"/>
      <c r="F2705" s="11"/>
      <c r="G2705" s="57"/>
      <c r="H2705" s="56"/>
      <c r="I2705" s="56"/>
      <c r="J2705" s="56"/>
      <c r="K2705" s="56"/>
      <c r="L2705" s="56"/>
      <c r="M2705" s="56"/>
      <c r="N2705" s="56"/>
      <c r="O2705" s="56"/>
      <c r="P2705" s="56"/>
      <c r="Q2705" s="51"/>
    </row>
    <row r="2706" spans="1:17" ht="12.75" customHeight="1">
      <c r="A2706" s="56"/>
      <c r="B2706" s="56"/>
      <c r="C2706" s="56"/>
      <c r="D2706" s="56"/>
      <c r="E2706" s="56"/>
      <c r="F2706" s="11"/>
      <c r="G2706" s="57"/>
      <c r="H2706" s="56"/>
      <c r="I2706" s="56"/>
      <c r="J2706" s="56"/>
      <c r="K2706" s="56"/>
      <c r="L2706" s="56"/>
      <c r="M2706" s="56"/>
      <c r="N2706" s="56"/>
      <c r="O2706" s="56"/>
      <c r="P2706" s="56"/>
      <c r="Q2706" s="51"/>
    </row>
    <row r="2707" spans="1:17" ht="12.75" customHeight="1">
      <c r="A2707" s="56"/>
      <c r="B2707" s="56"/>
      <c r="C2707" s="56"/>
      <c r="D2707" s="56"/>
      <c r="E2707" s="56"/>
      <c r="F2707" s="11"/>
      <c r="G2707" s="57"/>
      <c r="H2707" s="56"/>
      <c r="I2707" s="56"/>
      <c r="J2707" s="56"/>
      <c r="K2707" s="56"/>
      <c r="L2707" s="56"/>
      <c r="M2707" s="56"/>
      <c r="N2707" s="56"/>
      <c r="O2707" s="56"/>
      <c r="P2707" s="56"/>
      <c r="Q2707" s="51"/>
    </row>
    <row r="2708" spans="1:17" ht="12.75" customHeight="1">
      <c r="A2708" s="56"/>
      <c r="B2708" s="56"/>
      <c r="C2708" s="56"/>
      <c r="D2708" s="56"/>
      <c r="E2708" s="56"/>
      <c r="F2708" s="11"/>
      <c r="G2708" s="57"/>
      <c r="H2708" s="56"/>
      <c r="I2708" s="56"/>
      <c r="J2708" s="56"/>
      <c r="K2708" s="56"/>
      <c r="L2708" s="56"/>
      <c r="M2708" s="56"/>
      <c r="N2708" s="56"/>
      <c r="O2708" s="56"/>
      <c r="P2708" s="56"/>
      <c r="Q2708" s="51"/>
    </row>
    <row r="2709" spans="1:17" ht="12.75" customHeight="1">
      <c r="A2709" s="56"/>
      <c r="B2709" s="56"/>
      <c r="C2709" s="56"/>
      <c r="D2709" s="56"/>
      <c r="E2709" s="56"/>
      <c r="F2709" s="11"/>
      <c r="G2709" s="57"/>
      <c r="H2709" s="56"/>
      <c r="I2709" s="56"/>
      <c r="J2709" s="56"/>
      <c r="K2709" s="56"/>
      <c r="L2709" s="56"/>
      <c r="M2709" s="56"/>
      <c r="N2709" s="56"/>
      <c r="O2709" s="56"/>
      <c r="P2709" s="56"/>
      <c r="Q2709" s="51"/>
    </row>
    <row r="2710" spans="1:17" ht="12.75" customHeight="1">
      <c r="A2710" s="56"/>
      <c r="B2710" s="56"/>
      <c r="C2710" s="56"/>
      <c r="D2710" s="56"/>
      <c r="E2710" s="56"/>
      <c r="F2710" s="11"/>
      <c r="G2710" s="57"/>
      <c r="H2710" s="56"/>
      <c r="I2710" s="56"/>
      <c r="J2710" s="56"/>
      <c r="K2710" s="56"/>
      <c r="L2710" s="56"/>
      <c r="M2710" s="56"/>
      <c r="N2710" s="56"/>
      <c r="O2710" s="56"/>
      <c r="P2710" s="56"/>
      <c r="Q2710" s="51"/>
    </row>
    <row r="2711" spans="1:17" ht="12.75" customHeight="1">
      <c r="A2711" s="56"/>
      <c r="B2711" s="56"/>
      <c r="C2711" s="56"/>
      <c r="D2711" s="56"/>
      <c r="E2711" s="56"/>
      <c r="F2711" s="11"/>
      <c r="G2711" s="57"/>
      <c r="H2711" s="56"/>
      <c r="I2711" s="56"/>
      <c r="J2711" s="56"/>
      <c r="K2711" s="56"/>
      <c r="L2711" s="56"/>
      <c r="M2711" s="56"/>
      <c r="N2711" s="56"/>
      <c r="O2711" s="56"/>
      <c r="P2711" s="56"/>
      <c r="Q2711" s="51"/>
    </row>
    <row r="2712" spans="1:17" ht="12.75" customHeight="1">
      <c r="A2712" s="56"/>
      <c r="B2712" s="56"/>
      <c r="C2712" s="56"/>
      <c r="D2712" s="56"/>
      <c r="E2712" s="56"/>
      <c r="F2712" s="11"/>
      <c r="G2712" s="57"/>
      <c r="H2712" s="56"/>
      <c r="I2712" s="56"/>
      <c r="J2712" s="56"/>
      <c r="K2712" s="56"/>
      <c r="L2712" s="56"/>
      <c r="M2712" s="56"/>
      <c r="N2712" s="56"/>
      <c r="O2712" s="56"/>
      <c r="P2712" s="56"/>
      <c r="Q2712" s="51"/>
    </row>
    <row r="2713" spans="1:17" ht="12.75" customHeight="1">
      <c r="A2713" s="56"/>
      <c r="B2713" s="56"/>
      <c r="C2713" s="56"/>
      <c r="D2713" s="56"/>
      <c r="E2713" s="56"/>
      <c r="F2713" s="11"/>
      <c r="G2713" s="57"/>
      <c r="H2713" s="56"/>
      <c r="I2713" s="56"/>
      <c r="J2713" s="56"/>
      <c r="K2713" s="56"/>
      <c r="L2713" s="56"/>
      <c r="M2713" s="56"/>
      <c r="N2713" s="56"/>
      <c r="O2713" s="56"/>
      <c r="P2713" s="56"/>
      <c r="Q2713" s="51"/>
    </row>
    <row r="2714" spans="1:17" ht="12.75" customHeight="1">
      <c r="A2714" s="56"/>
      <c r="B2714" s="56"/>
      <c r="C2714" s="56"/>
      <c r="D2714" s="56"/>
      <c r="E2714" s="56"/>
      <c r="F2714" s="11"/>
      <c r="G2714" s="57"/>
      <c r="H2714" s="56"/>
      <c r="I2714" s="56"/>
      <c r="J2714" s="56"/>
      <c r="K2714" s="56"/>
      <c r="L2714" s="56"/>
      <c r="M2714" s="56"/>
      <c r="N2714" s="56"/>
      <c r="O2714" s="56"/>
      <c r="P2714" s="56"/>
      <c r="Q2714" s="51"/>
    </row>
    <row r="2715" spans="1:17" ht="12.75" customHeight="1">
      <c r="A2715" s="56"/>
      <c r="B2715" s="56"/>
      <c r="C2715" s="56"/>
      <c r="D2715" s="56"/>
      <c r="E2715" s="56"/>
      <c r="F2715" s="11"/>
      <c r="G2715" s="57"/>
      <c r="H2715" s="56"/>
      <c r="I2715" s="56"/>
      <c r="J2715" s="56"/>
      <c r="K2715" s="56"/>
      <c r="L2715" s="56"/>
      <c r="M2715" s="56"/>
      <c r="N2715" s="56"/>
      <c r="O2715" s="56"/>
      <c r="P2715" s="56"/>
      <c r="Q2715" s="51"/>
    </row>
    <row r="2716" spans="1:17" ht="12.75" customHeight="1">
      <c r="A2716" s="56"/>
      <c r="B2716" s="56"/>
      <c r="C2716" s="56"/>
      <c r="D2716" s="56"/>
      <c r="E2716" s="56"/>
      <c r="F2716" s="11"/>
      <c r="G2716" s="57"/>
      <c r="H2716" s="56"/>
      <c r="I2716" s="56"/>
      <c r="J2716" s="56"/>
      <c r="K2716" s="56"/>
      <c r="L2716" s="56"/>
      <c r="M2716" s="56"/>
      <c r="N2716" s="56"/>
      <c r="O2716" s="56"/>
      <c r="P2716" s="56"/>
      <c r="Q2716" s="51"/>
    </row>
    <row r="2717" spans="1:17" ht="12.75" customHeight="1">
      <c r="A2717" s="56"/>
      <c r="B2717" s="56"/>
      <c r="C2717" s="56"/>
      <c r="D2717" s="56"/>
      <c r="E2717" s="56"/>
      <c r="F2717" s="11"/>
      <c r="G2717" s="57"/>
      <c r="H2717" s="56"/>
      <c r="I2717" s="56"/>
      <c r="J2717" s="56"/>
      <c r="K2717" s="56"/>
      <c r="L2717" s="56"/>
      <c r="M2717" s="56"/>
      <c r="N2717" s="56"/>
      <c r="O2717" s="56"/>
      <c r="P2717" s="56"/>
      <c r="Q2717" s="51"/>
    </row>
    <row r="2718" spans="1:17" ht="12.75" customHeight="1">
      <c r="A2718" s="56"/>
      <c r="B2718" s="56"/>
      <c r="C2718" s="56"/>
      <c r="D2718" s="56"/>
      <c r="E2718" s="56"/>
      <c r="F2718" s="11"/>
      <c r="G2718" s="57"/>
      <c r="H2718" s="56"/>
      <c r="I2718" s="56"/>
      <c r="J2718" s="56"/>
      <c r="K2718" s="56"/>
      <c r="L2718" s="56"/>
      <c r="M2718" s="56"/>
      <c r="N2718" s="56"/>
      <c r="O2718" s="56"/>
      <c r="P2718" s="56"/>
      <c r="Q2718" s="51"/>
    </row>
    <row r="2719" spans="1:17" ht="12.75" customHeight="1">
      <c r="A2719" s="56"/>
      <c r="B2719" s="56"/>
      <c r="C2719" s="56"/>
      <c r="D2719" s="56"/>
      <c r="E2719" s="56"/>
      <c r="F2719" s="11"/>
      <c r="G2719" s="57"/>
      <c r="H2719" s="56"/>
      <c r="I2719" s="56"/>
      <c r="J2719" s="56"/>
      <c r="K2719" s="56"/>
      <c r="L2719" s="56"/>
      <c r="M2719" s="56"/>
      <c r="N2719" s="56"/>
      <c r="O2719" s="56"/>
      <c r="P2719" s="56"/>
      <c r="Q2719" s="51"/>
    </row>
    <row r="2720" spans="1:17" ht="12.75" customHeight="1">
      <c r="A2720" s="56"/>
      <c r="B2720" s="56"/>
      <c r="C2720" s="56"/>
      <c r="D2720" s="56"/>
      <c r="E2720" s="56"/>
      <c r="F2720" s="11"/>
      <c r="G2720" s="57"/>
      <c r="H2720" s="56"/>
      <c r="I2720" s="56"/>
      <c r="J2720" s="56"/>
      <c r="K2720" s="56"/>
      <c r="L2720" s="56"/>
      <c r="M2720" s="56"/>
      <c r="N2720" s="56"/>
      <c r="O2720" s="56"/>
      <c r="P2720" s="56"/>
      <c r="Q2720" s="51"/>
    </row>
    <row r="2721" spans="1:17" ht="12.75" customHeight="1">
      <c r="A2721" s="56"/>
      <c r="B2721" s="56"/>
      <c r="C2721" s="56"/>
      <c r="D2721" s="56"/>
      <c r="E2721" s="56"/>
      <c r="F2721" s="11"/>
      <c r="G2721" s="57"/>
      <c r="H2721" s="56"/>
      <c r="I2721" s="56"/>
      <c r="J2721" s="56"/>
      <c r="K2721" s="56"/>
      <c r="L2721" s="56"/>
      <c r="M2721" s="56"/>
      <c r="N2721" s="56"/>
      <c r="O2721" s="56"/>
      <c r="P2721" s="56"/>
      <c r="Q2721" s="51"/>
    </row>
    <row r="2722" spans="1:17" ht="12.75" customHeight="1">
      <c r="A2722" s="56"/>
      <c r="B2722" s="56"/>
      <c r="C2722" s="56"/>
      <c r="D2722" s="56"/>
      <c r="E2722" s="56"/>
      <c r="F2722" s="11"/>
      <c r="G2722" s="57"/>
      <c r="H2722" s="56"/>
      <c r="I2722" s="56"/>
      <c r="J2722" s="56"/>
      <c r="K2722" s="56"/>
      <c r="L2722" s="56"/>
      <c r="M2722" s="56"/>
      <c r="N2722" s="56"/>
      <c r="O2722" s="56"/>
      <c r="P2722" s="56"/>
      <c r="Q2722" s="51"/>
    </row>
    <row r="2723" spans="1:17" ht="12.75" customHeight="1">
      <c r="A2723" s="56"/>
      <c r="B2723" s="56"/>
      <c r="C2723" s="56"/>
      <c r="D2723" s="56"/>
      <c r="E2723" s="56"/>
      <c r="F2723" s="11"/>
      <c r="G2723" s="57"/>
      <c r="H2723" s="56"/>
      <c r="I2723" s="56"/>
      <c r="J2723" s="56"/>
      <c r="K2723" s="56"/>
      <c r="L2723" s="56"/>
      <c r="M2723" s="56"/>
      <c r="N2723" s="56"/>
      <c r="O2723" s="56"/>
      <c r="P2723" s="56"/>
      <c r="Q2723" s="51"/>
    </row>
    <row r="2724" spans="1:17" ht="12.75" customHeight="1">
      <c r="A2724" s="56"/>
      <c r="B2724" s="56"/>
      <c r="C2724" s="56"/>
      <c r="D2724" s="56"/>
      <c r="E2724" s="56"/>
      <c r="F2724" s="11"/>
      <c r="G2724" s="57"/>
      <c r="H2724" s="56"/>
      <c r="I2724" s="56"/>
      <c r="J2724" s="56"/>
      <c r="K2724" s="56"/>
      <c r="L2724" s="56"/>
      <c r="M2724" s="56"/>
      <c r="N2724" s="56"/>
      <c r="O2724" s="56"/>
      <c r="P2724" s="56"/>
      <c r="Q2724" s="51"/>
    </row>
    <row r="2725" spans="1:17" ht="12.75" customHeight="1">
      <c r="A2725" s="56"/>
      <c r="B2725" s="56"/>
      <c r="C2725" s="56"/>
      <c r="D2725" s="56"/>
      <c r="E2725" s="56"/>
      <c r="F2725" s="11"/>
      <c r="G2725" s="57"/>
      <c r="H2725" s="56"/>
      <c r="I2725" s="56"/>
      <c r="J2725" s="56"/>
      <c r="K2725" s="56"/>
      <c r="L2725" s="56"/>
      <c r="M2725" s="56"/>
      <c r="N2725" s="56"/>
      <c r="O2725" s="56"/>
      <c r="P2725" s="56"/>
      <c r="Q2725" s="51"/>
    </row>
    <row r="2726" spans="1:17" ht="12.75" customHeight="1">
      <c r="A2726" s="56"/>
      <c r="B2726" s="56"/>
      <c r="C2726" s="56"/>
      <c r="D2726" s="56"/>
      <c r="E2726" s="56"/>
      <c r="F2726" s="11"/>
      <c r="G2726" s="57"/>
      <c r="H2726" s="56"/>
      <c r="I2726" s="56"/>
      <c r="J2726" s="56"/>
      <c r="K2726" s="56"/>
      <c r="L2726" s="56"/>
      <c r="M2726" s="56"/>
      <c r="N2726" s="56"/>
      <c r="O2726" s="56"/>
      <c r="P2726" s="56"/>
      <c r="Q2726" s="51"/>
    </row>
    <row r="2727" spans="1:17" ht="12.75" customHeight="1">
      <c r="A2727" s="56"/>
      <c r="B2727" s="56"/>
      <c r="C2727" s="56"/>
      <c r="D2727" s="56"/>
      <c r="E2727" s="56"/>
      <c r="F2727" s="11"/>
      <c r="G2727" s="57"/>
      <c r="H2727" s="56"/>
      <c r="I2727" s="56"/>
      <c r="J2727" s="56"/>
      <c r="K2727" s="56"/>
      <c r="L2727" s="56"/>
      <c r="M2727" s="56"/>
      <c r="N2727" s="56"/>
      <c r="O2727" s="56"/>
      <c r="P2727" s="56"/>
      <c r="Q2727" s="51"/>
    </row>
    <row r="2728" spans="1:17" ht="12.75" customHeight="1">
      <c r="A2728" s="56"/>
      <c r="B2728" s="56"/>
      <c r="C2728" s="56"/>
      <c r="D2728" s="56"/>
      <c r="E2728" s="56"/>
      <c r="F2728" s="11"/>
      <c r="G2728" s="57"/>
      <c r="H2728" s="56"/>
      <c r="I2728" s="56"/>
      <c r="J2728" s="56"/>
      <c r="K2728" s="56"/>
      <c r="L2728" s="56"/>
      <c r="M2728" s="56"/>
      <c r="N2728" s="56"/>
      <c r="O2728" s="56"/>
      <c r="P2728" s="56"/>
      <c r="Q2728" s="51"/>
    </row>
    <row r="2729" spans="1:17" ht="12.75" customHeight="1">
      <c r="A2729" s="56"/>
      <c r="B2729" s="56"/>
      <c r="C2729" s="56"/>
      <c r="D2729" s="56"/>
      <c r="E2729" s="56"/>
      <c r="F2729" s="11"/>
      <c r="G2729" s="57"/>
      <c r="H2729" s="56"/>
      <c r="I2729" s="56"/>
      <c r="J2729" s="56"/>
      <c r="K2729" s="56"/>
      <c r="L2729" s="56"/>
      <c r="M2729" s="56"/>
      <c r="N2729" s="56"/>
      <c r="O2729" s="56"/>
      <c r="P2729" s="56"/>
      <c r="Q2729" s="51"/>
    </row>
    <row r="2730" spans="1:17" ht="12.75" customHeight="1">
      <c r="A2730" s="56"/>
      <c r="B2730" s="56"/>
      <c r="C2730" s="56"/>
      <c r="D2730" s="56"/>
      <c r="E2730" s="56"/>
      <c r="F2730" s="11"/>
      <c r="G2730" s="57"/>
      <c r="H2730" s="56"/>
      <c r="I2730" s="56"/>
      <c r="J2730" s="56"/>
      <c r="K2730" s="56"/>
      <c r="L2730" s="56"/>
      <c r="M2730" s="56"/>
      <c r="N2730" s="56"/>
      <c r="O2730" s="56"/>
      <c r="P2730" s="56"/>
      <c r="Q2730" s="51"/>
    </row>
    <row r="2731" spans="1:17" ht="12.75" customHeight="1">
      <c r="A2731" s="56"/>
      <c r="B2731" s="56"/>
      <c r="C2731" s="56"/>
      <c r="D2731" s="56"/>
      <c r="E2731" s="56"/>
      <c r="F2731" s="11"/>
      <c r="G2731" s="57"/>
      <c r="H2731" s="56"/>
      <c r="I2731" s="56"/>
      <c r="J2731" s="56"/>
      <c r="K2731" s="56"/>
      <c r="L2731" s="56"/>
      <c r="M2731" s="56"/>
      <c r="N2731" s="56"/>
      <c r="O2731" s="56"/>
      <c r="P2731" s="56"/>
      <c r="Q2731" s="51"/>
    </row>
    <row r="2732" spans="1:17" ht="12.75" customHeight="1">
      <c r="A2732" s="56"/>
      <c r="B2732" s="56"/>
      <c r="C2732" s="56"/>
      <c r="D2732" s="56"/>
      <c r="E2732" s="56"/>
      <c r="F2732" s="11"/>
      <c r="G2732" s="57"/>
      <c r="H2732" s="56"/>
      <c r="I2732" s="56"/>
      <c r="J2732" s="56"/>
      <c r="K2732" s="56"/>
      <c r="L2732" s="56"/>
      <c r="M2732" s="56"/>
      <c r="N2732" s="56"/>
      <c r="O2732" s="56"/>
      <c r="P2732" s="56"/>
      <c r="Q2732" s="51"/>
    </row>
    <row r="2733" spans="1:17" ht="12.75" customHeight="1">
      <c r="A2733" s="56"/>
      <c r="B2733" s="56"/>
      <c r="C2733" s="56"/>
      <c r="D2733" s="56"/>
      <c r="E2733" s="56"/>
      <c r="F2733" s="11"/>
      <c r="G2733" s="57"/>
      <c r="H2733" s="56"/>
      <c r="I2733" s="56"/>
      <c r="J2733" s="56"/>
      <c r="K2733" s="56"/>
      <c r="L2733" s="56"/>
      <c r="M2733" s="56"/>
      <c r="N2733" s="56"/>
      <c r="O2733" s="56"/>
      <c r="P2733" s="56"/>
      <c r="Q2733" s="51"/>
    </row>
    <row r="2734" spans="1:17" ht="12.75" customHeight="1">
      <c r="A2734" s="56"/>
      <c r="B2734" s="56"/>
      <c r="C2734" s="56"/>
      <c r="D2734" s="56"/>
      <c r="E2734" s="56"/>
      <c r="F2734" s="11"/>
      <c r="G2734" s="57"/>
      <c r="H2734" s="56"/>
      <c r="I2734" s="56"/>
      <c r="J2734" s="56"/>
      <c r="K2734" s="56"/>
      <c r="L2734" s="56"/>
      <c r="M2734" s="56"/>
      <c r="N2734" s="56"/>
      <c r="O2734" s="56"/>
      <c r="P2734" s="56"/>
      <c r="Q2734" s="51"/>
    </row>
    <row r="2735" spans="1:17" ht="12.75" customHeight="1">
      <c r="A2735" s="56"/>
      <c r="B2735" s="56"/>
      <c r="C2735" s="56"/>
      <c r="D2735" s="56"/>
      <c r="E2735" s="56"/>
      <c r="F2735" s="11"/>
      <c r="G2735" s="57"/>
      <c r="H2735" s="56"/>
      <c r="I2735" s="56"/>
      <c r="J2735" s="56"/>
      <c r="K2735" s="56"/>
      <c r="L2735" s="56"/>
      <c r="M2735" s="56"/>
      <c r="N2735" s="56"/>
      <c r="O2735" s="56"/>
      <c r="P2735" s="56"/>
      <c r="Q2735" s="51"/>
    </row>
    <row r="2736" spans="1:17" ht="12.75" customHeight="1">
      <c r="A2736" s="56"/>
      <c r="B2736" s="56"/>
      <c r="C2736" s="56"/>
      <c r="D2736" s="56"/>
      <c r="E2736" s="56"/>
      <c r="F2736" s="11"/>
      <c r="G2736" s="57"/>
      <c r="H2736" s="56"/>
      <c r="I2736" s="56"/>
      <c r="J2736" s="56"/>
      <c r="K2736" s="56"/>
      <c r="L2736" s="56"/>
      <c r="M2736" s="56"/>
      <c r="N2736" s="56"/>
      <c r="O2736" s="56"/>
      <c r="P2736" s="56"/>
      <c r="Q2736" s="51"/>
    </row>
    <row r="2737" spans="1:17" ht="12.75" customHeight="1">
      <c r="A2737" s="56"/>
      <c r="B2737" s="56"/>
      <c r="C2737" s="56"/>
      <c r="D2737" s="56"/>
      <c r="E2737" s="56"/>
      <c r="F2737" s="11"/>
      <c r="G2737" s="57"/>
      <c r="H2737" s="56"/>
      <c r="I2737" s="56"/>
      <c r="J2737" s="56"/>
      <c r="K2737" s="56"/>
      <c r="L2737" s="56"/>
      <c r="M2737" s="56"/>
      <c r="N2737" s="56"/>
      <c r="O2737" s="56"/>
      <c r="P2737" s="56"/>
      <c r="Q2737" s="51"/>
    </row>
    <row r="2738" spans="1:17" ht="12.75" customHeight="1">
      <c r="A2738" s="56"/>
      <c r="B2738" s="56"/>
      <c r="C2738" s="56"/>
      <c r="D2738" s="56"/>
      <c r="E2738" s="56"/>
      <c r="F2738" s="11"/>
      <c r="G2738" s="57"/>
      <c r="H2738" s="56"/>
      <c r="I2738" s="56"/>
      <c r="J2738" s="56"/>
      <c r="K2738" s="56"/>
      <c r="L2738" s="56"/>
      <c r="M2738" s="56"/>
      <c r="N2738" s="56"/>
      <c r="O2738" s="56"/>
      <c r="P2738" s="56"/>
      <c r="Q2738" s="51"/>
    </row>
    <row r="2739" spans="1:17" ht="12.75" customHeight="1">
      <c r="A2739" s="56"/>
      <c r="B2739" s="56"/>
      <c r="C2739" s="56"/>
      <c r="D2739" s="56"/>
      <c r="E2739" s="56"/>
      <c r="F2739" s="11"/>
      <c r="G2739" s="57"/>
      <c r="H2739" s="56"/>
      <c r="I2739" s="56"/>
      <c r="J2739" s="56"/>
      <c r="K2739" s="56"/>
      <c r="L2739" s="56"/>
      <c r="M2739" s="56"/>
      <c r="N2739" s="56"/>
      <c r="O2739" s="56"/>
      <c r="P2739" s="56"/>
      <c r="Q2739" s="51"/>
    </row>
    <row r="2740" spans="1:17" ht="12.75" customHeight="1">
      <c r="A2740" s="56"/>
      <c r="B2740" s="56"/>
      <c r="C2740" s="56"/>
      <c r="D2740" s="56"/>
      <c r="E2740" s="56"/>
      <c r="F2740" s="11"/>
      <c r="G2740" s="57"/>
      <c r="H2740" s="56"/>
      <c r="I2740" s="56"/>
      <c r="J2740" s="56"/>
      <c r="K2740" s="56"/>
      <c r="L2740" s="56"/>
      <c r="M2740" s="56"/>
      <c r="N2740" s="56"/>
      <c r="O2740" s="56"/>
      <c r="P2740" s="56"/>
      <c r="Q2740" s="51"/>
    </row>
    <row r="2741" spans="1:17" ht="12.75" customHeight="1">
      <c r="A2741" s="56"/>
      <c r="B2741" s="56"/>
      <c r="C2741" s="56"/>
      <c r="D2741" s="56"/>
      <c r="E2741" s="56"/>
      <c r="F2741" s="11"/>
      <c r="G2741" s="57"/>
      <c r="H2741" s="56"/>
      <c r="I2741" s="56"/>
      <c r="J2741" s="56"/>
      <c r="K2741" s="56"/>
      <c r="L2741" s="56"/>
      <c r="M2741" s="56"/>
      <c r="N2741" s="56"/>
      <c r="O2741" s="56"/>
      <c r="P2741" s="56"/>
      <c r="Q2741" s="51"/>
    </row>
    <row r="2742" spans="1:17" ht="12.75" customHeight="1">
      <c r="A2742" s="56"/>
      <c r="B2742" s="56"/>
      <c r="C2742" s="56"/>
      <c r="D2742" s="56"/>
      <c r="E2742" s="56"/>
      <c r="F2742" s="11"/>
      <c r="G2742" s="57"/>
      <c r="H2742" s="56"/>
      <c r="I2742" s="56"/>
      <c r="J2742" s="56"/>
      <c r="K2742" s="56"/>
      <c r="L2742" s="56"/>
      <c r="M2742" s="56"/>
      <c r="N2742" s="56"/>
      <c r="O2742" s="56"/>
      <c r="P2742" s="56"/>
      <c r="Q2742" s="51"/>
    </row>
    <row r="2743" spans="1:17" ht="12.75" customHeight="1">
      <c r="A2743" s="56"/>
      <c r="B2743" s="56"/>
      <c r="C2743" s="56"/>
      <c r="D2743" s="56"/>
      <c r="E2743" s="56"/>
      <c r="F2743" s="11"/>
      <c r="G2743" s="57"/>
      <c r="H2743" s="56"/>
      <c r="I2743" s="56"/>
      <c r="J2743" s="56"/>
      <c r="K2743" s="56"/>
      <c r="L2743" s="56"/>
      <c r="M2743" s="56"/>
      <c r="N2743" s="56"/>
      <c r="O2743" s="56"/>
      <c r="P2743" s="56"/>
      <c r="Q2743" s="51"/>
    </row>
    <row r="2744" spans="1:17" ht="12.75" customHeight="1">
      <c r="A2744" s="56"/>
      <c r="B2744" s="56"/>
      <c r="C2744" s="56"/>
      <c r="D2744" s="56"/>
      <c r="E2744" s="56"/>
      <c r="F2744" s="11"/>
      <c r="G2744" s="57"/>
      <c r="H2744" s="56"/>
      <c r="I2744" s="56"/>
      <c r="J2744" s="56"/>
      <c r="K2744" s="56"/>
      <c r="L2744" s="56"/>
      <c r="M2744" s="56"/>
      <c r="N2744" s="56"/>
      <c r="O2744" s="56"/>
      <c r="P2744" s="56"/>
      <c r="Q2744" s="51"/>
    </row>
    <row r="2745" spans="1:17" ht="12.75" customHeight="1">
      <c r="A2745" s="56"/>
      <c r="B2745" s="56"/>
      <c r="C2745" s="56"/>
      <c r="D2745" s="56"/>
      <c r="E2745" s="56"/>
      <c r="F2745" s="11"/>
      <c r="G2745" s="57"/>
      <c r="H2745" s="56"/>
      <c r="I2745" s="56"/>
      <c r="J2745" s="56"/>
      <c r="K2745" s="56"/>
      <c r="L2745" s="56"/>
      <c r="M2745" s="56"/>
      <c r="N2745" s="56"/>
      <c r="O2745" s="56"/>
      <c r="P2745" s="56"/>
      <c r="Q2745" s="51"/>
    </row>
    <row r="2746" spans="1:17" ht="12.75" customHeight="1">
      <c r="A2746" s="56"/>
      <c r="B2746" s="56"/>
      <c r="C2746" s="56"/>
      <c r="D2746" s="56"/>
      <c r="E2746" s="56"/>
      <c r="F2746" s="11"/>
      <c r="G2746" s="57"/>
      <c r="H2746" s="56"/>
      <c r="I2746" s="56"/>
      <c r="J2746" s="56"/>
      <c r="K2746" s="56"/>
      <c r="L2746" s="56"/>
      <c r="M2746" s="56"/>
      <c r="N2746" s="56"/>
      <c r="O2746" s="56"/>
      <c r="P2746" s="56"/>
      <c r="Q2746" s="51"/>
    </row>
    <row r="2747" spans="1:17" ht="12.75" customHeight="1">
      <c r="A2747" s="56"/>
      <c r="B2747" s="56"/>
      <c r="C2747" s="56"/>
      <c r="D2747" s="56"/>
      <c r="E2747" s="56"/>
      <c r="F2747" s="11"/>
      <c r="G2747" s="57"/>
      <c r="H2747" s="56"/>
      <c r="I2747" s="56"/>
      <c r="J2747" s="56"/>
      <c r="K2747" s="56"/>
      <c r="L2747" s="56"/>
      <c r="M2747" s="56"/>
      <c r="N2747" s="56"/>
      <c r="O2747" s="56"/>
      <c r="P2747" s="56"/>
      <c r="Q2747" s="51"/>
    </row>
    <row r="2748" spans="1:17" ht="12.75" customHeight="1">
      <c r="A2748" s="56"/>
      <c r="B2748" s="56"/>
      <c r="C2748" s="56"/>
      <c r="D2748" s="56"/>
      <c r="E2748" s="56"/>
      <c r="F2748" s="11"/>
      <c r="G2748" s="57"/>
      <c r="H2748" s="56"/>
      <c r="I2748" s="56"/>
      <c r="J2748" s="56"/>
      <c r="K2748" s="56"/>
      <c r="L2748" s="56"/>
      <c r="M2748" s="56"/>
      <c r="N2748" s="56"/>
      <c r="O2748" s="56"/>
      <c r="P2748" s="56"/>
      <c r="Q2748" s="51"/>
    </row>
    <row r="2749" spans="1:17" ht="12.75" customHeight="1">
      <c r="A2749" s="56"/>
      <c r="B2749" s="56"/>
      <c r="C2749" s="56"/>
      <c r="D2749" s="56"/>
      <c r="E2749" s="56"/>
      <c r="F2749" s="11"/>
      <c r="G2749" s="57"/>
      <c r="H2749" s="56"/>
      <c r="I2749" s="56"/>
      <c r="J2749" s="56"/>
      <c r="K2749" s="56"/>
      <c r="L2749" s="56"/>
      <c r="M2749" s="56"/>
      <c r="N2749" s="56"/>
      <c r="O2749" s="56"/>
      <c r="P2749" s="56"/>
      <c r="Q2749" s="51"/>
    </row>
    <row r="2750" spans="1:17" ht="12.75" customHeight="1">
      <c r="A2750" s="56"/>
      <c r="B2750" s="56"/>
      <c r="C2750" s="56"/>
      <c r="D2750" s="56"/>
      <c r="E2750" s="56"/>
      <c r="F2750" s="11"/>
      <c r="G2750" s="57"/>
      <c r="H2750" s="56"/>
      <c r="I2750" s="56"/>
      <c r="J2750" s="56"/>
      <c r="K2750" s="56"/>
      <c r="L2750" s="56"/>
      <c r="M2750" s="56"/>
      <c r="N2750" s="56"/>
      <c r="O2750" s="56"/>
      <c r="P2750" s="56"/>
      <c r="Q2750" s="51"/>
    </row>
    <row r="2751" spans="1:17" ht="12.75" customHeight="1">
      <c r="A2751" s="56"/>
      <c r="B2751" s="56"/>
      <c r="C2751" s="56"/>
      <c r="D2751" s="56"/>
      <c r="E2751" s="56"/>
      <c r="F2751" s="11"/>
      <c r="G2751" s="57"/>
      <c r="H2751" s="56"/>
      <c r="I2751" s="56"/>
      <c r="J2751" s="56"/>
      <c r="K2751" s="56"/>
      <c r="L2751" s="56"/>
      <c r="M2751" s="56"/>
      <c r="N2751" s="56"/>
      <c r="O2751" s="56"/>
      <c r="P2751" s="56"/>
      <c r="Q2751" s="51"/>
    </row>
    <row r="2752" spans="1:17" ht="12.75" customHeight="1">
      <c r="A2752" s="56"/>
      <c r="B2752" s="56"/>
      <c r="C2752" s="56"/>
      <c r="D2752" s="56"/>
      <c r="E2752" s="56"/>
      <c r="F2752" s="11"/>
      <c r="G2752" s="57"/>
      <c r="H2752" s="56"/>
      <c r="I2752" s="56"/>
      <c r="J2752" s="56"/>
      <c r="K2752" s="56"/>
      <c r="L2752" s="56"/>
      <c r="M2752" s="56"/>
      <c r="N2752" s="56"/>
      <c r="O2752" s="56"/>
      <c r="P2752" s="56"/>
      <c r="Q2752" s="51"/>
    </row>
    <row r="2753" spans="1:17" ht="12.75" customHeight="1">
      <c r="A2753" s="56"/>
      <c r="B2753" s="56"/>
      <c r="C2753" s="56"/>
      <c r="D2753" s="56"/>
      <c r="E2753" s="56"/>
      <c r="F2753" s="11"/>
      <c r="G2753" s="57"/>
      <c r="H2753" s="56"/>
      <c r="I2753" s="56"/>
      <c r="J2753" s="56"/>
      <c r="K2753" s="56"/>
      <c r="L2753" s="56"/>
      <c r="M2753" s="56"/>
      <c r="N2753" s="56"/>
      <c r="O2753" s="56"/>
      <c r="P2753" s="56"/>
      <c r="Q2753" s="51"/>
    </row>
    <row r="2754" spans="1:17" ht="12.75" customHeight="1">
      <c r="A2754" s="56"/>
      <c r="B2754" s="56"/>
      <c r="C2754" s="56"/>
      <c r="D2754" s="56"/>
      <c r="E2754" s="56"/>
      <c r="F2754" s="11"/>
      <c r="G2754" s="57"/>
      <c r="H2754" s="56"/>
      <c r="I2754" s="56"/>
      <c r="J2754" s="56"/>
      <c r="K2754" s="56"/>
      <c r="L2754" s="56"/>
      <c r="M2754" s="56"/>
      <c r="N2754" s="56"/>
      <c r="O2754" s="56"/>
      <c r="P2754" s="56"/>
      <c r="Q2754" s="51"/>
    </row>
    <row r="2755" spans="1:17" ht="12.75" customHeight="1">
      <c r="A2755" s="56"/>
      <c r="B2755" s="56"/>
      <c r="C2755" s="56"/>
      <c r="D2755" s="56"/>
      <c r="E2755" s="56"/>
      <c r="F2755" s="11"/>
      <c r="G2755" s="57"/>
      <c r="H2755" s="56"/>
      <c r="I2755" s="56"/>
      <c r="J2755" s="56"/>
      <c r="K2755" s="56"/>
      <c r="L2755" s="56"/>
      <c r="M2755" s="56"/>
      <c r="N2755" s="56"/>
      <c r="O2755" s="56"/>
      <c r="P2755" s="56"/>
      <c r="Q2755" s="51"/>
    </row>
    <row r="2756" spans="1:17" ht="12.75" customHeight="1">
      <c r="A2756" s="56"/>
      <c r="B2756" s="56"/>
      <c r="C2756" s="56"/>
      <c r="D2756" s="56"/>
      <c r="E2756" s="56"/>
      <c r="F2756" s="11"/>
      <c r="G2756" s="57"/>
      <c r="H2756" s="56"/>
      <c r="I2756" s="56"/>
      <c r="J2756" s="56"/>
      <c r="K2756" s="56"/>
      <c r="L2756" s="56"/>
      <c r="M2756" s="56"/>
      <c r="N2756" s="56"/>
      <c r="O2756" s="56"/>
      <c r="P2756" s="56"/>
      <c r="Q2756" s="51"/>
    </row>
    <row r="2757" spans="1:17" ht="12.75" customHeight="1">
      <c r="A2757" s="56"/>
      <c r="B2757" s="56"/>
      <c r="C2757" s="56"/>
      <c r="D2757" s="56"/>
      <c r="E2757" s="56"/>
      <c r="F2757" s="11"/>
      <c r="G2757" s="57"/>
      <c r="H2757" s="56"/>
      <c r="I2757" s="56"/>
      <c r="J2757" s="56"/>
      <c r="K2757" s="56"/>
      <c r="L2757" s="56"/>
      <c r="M2757" s="56"/>
      <c r="N2757" s="56"/>
      <c r="O2757" s="56"/>
      <c r="P2757" s="56"/>
      <c r="Q2757" s="51"/>
    </row>
    <row r="2758" spans="1:17" ht="12.75" customHeight="1">
      <c r="A2758" s="56"/>
      <c r="B2758" s="56"/>
      <c r="C2758" s="56"/>
      <c r="D2758" s="56"/>
      <c r="E2758" s="56"/>
      <c r="F2758" s="11"/>
      <c r="G2758" s="57"/>
      <c r="H2758" s="56"/>
      <c r="I2758" s="56"/>
      <c r="J2758" s="56"/>
      <c r="K2758" s="56"/>
      <c r="L2758" s="56"/>
      <c r="M2758" s="56"/>
      <c r="N2758" s="56"/>
      <c r="O2758" s="56"/>
      <c r="P2758" s="56"/>
      <c r="Q2758" s="51"/>
    </row>
    <row r="2759" spans="1:17" ht="12.75" customHeight="1">
      <c r="A2759" s="56"/>
      <c r="B2759" s="56"/>
      <c r="C2759" s="56"/>
      <c r="D2759" s="56"/>
      <c r="E2759" s="56"/>
      <c r="F2759" s="11"/>
      <c r="G2759" s="57"/>
      <c r="H2759" s="56"/>
      <c r="I2759" s="56"/>
      <c r="J2759" s="56"/>
      <c r="K2759" s="56"/>
      <c r="L2759" s="56"/>
      <c r="M2759" s="56"/>
      <c r="N2759" s="56"/>
      <c r="O2759" s="56"/>
      <c r="P2759" s="56"/>
      <c r="Q2759" s="51"/>
    </row>
    <row r="2760" spans="1:17" ht="12.75" customHeight="1">
      <c r="A2760" s="56"/>
      <c r="B2760" s="56"/>
      <c r="C2760" s="56"/>
      <c r="D2760" s="56"/>
      <c r="E2760" s="56"/>
      <c r="F2760" s="11"/>
      <c r="G2760" s="57"/>
      <c r="H2760" s="56"/>
      <c r="I2760" s="56"/>
      <c r="J2760" s="56"/>
      <c r="K2760" s="56"/>
      <c r="L2760" s="56"/>
      <c r="M2760" s="56"/>
      <c r="N2760" s="56"/>
      <c r="O2760" s="56"/>
      <c r="P2760" s="56"/>
      <c r="Q2760" s="51"/>
    </row>
    <row r="2761" spans="1:17" ht="12.75" customHeight="1">
      <c r="A2761" s="56"/>
      <c r="B2761" s="56"/>
      <c r="C2761" s="56"/>
      <c r="D2761" s="56"/>
      <c r="E2761" s="56"/>
      <c r="F2761" s="11"/>
      <c r="G2761" s="57"/>
      <c r="H2761" s="56"/>
      <c r="I2761" s="56"/>
      <c r="J2761" s="56"/>
      <c r="K2761" s="56"/>
      <c r="L2761" s="56"/>
      <c r="M2761" s="56"/>
      <c r="N2761" s="56"/>
      <c r="O2761" s="56"/>
      <c r="P2761" s="56"/>
      <c r="Q2761" s="51"/>
    </row>
    <row r="2762" spans="1:17" ht="12.75" customHeight="1">
      <c r="A2762" s="56"/>
      <c r="B2762" s="56"/>
      <c r="C2762" s="56"/>
      <c r="D2762" s="56"/>
      <c r="E2762" s="56"/>
      <c r="F2762" s="11"/>
      <c r="G2762" s="57"/>
      <c r="H2762" s="56"/>
      <c r="I2762" s="56"/>
      <c r="J2762" s="56"/>
      <c r="K2762" s="56"/>
      <c r="L2762" s="56"/>
      <c r="M2762" s="56"/>
      <c r="N2762" s="56"/>
      <c r="O2762" s="56"/>
      <c r="P2762" s="56"/>
      <c r="Q2762" s="51"/>
    </row>
    <row r="2763" spans="1:17" ht="12.75" customHeight="1">
      <c r="A2763" s="56"/>
      <c r="B2763" s="56"/>
      <c r="C2763" s="56"/>
      <c r="D2763" s="56"/>
      <c r="E2763" s="56"/>
      <c r="F2763" s="11"/>
      <c r="G2763" s="57"/>
      <c r="H2763" s="56"/>
      <c r="I2763" s="56"/>
      <c r="J2763" s="56"/>
      <c r="K2763" s="56"/>
      <c r="L2763" s="56"/>
      <c r="M2763" s="56"/>
      <c r="N2763" s="56"/>
      <c r="O2763" s="56"/>
      <c r="P2763" s="56"/>
      <c r="Q2763" s="51"/>
    </row>
    <row r="2764" spans="1:17" ht="12.75" customHeight="1">
      <c r="A2764" s="56"/>
      <c r="B2764" s="56"/>
      <c r="C2764" s="56"/>
      <c r="D2764" s="56"/>
      <c r="E2764" s="56"/>
      <c r="F2764" s="11"/>
      <c r="G2764" s="57"/>
      <c r="H2764" s="56"/>
      <c r="I2764" s="56"/>
      <c r="J2764" s="56"/>
      <c r="K2764" s="56"/>
      <c r="L2764" s="56"/>
      <c r="M2764" s="56"/>
      <c r="N2764" s="56"/>
      <c r="O2764" s="56"/>
      <c r="P2764" s="56"/>
      <c r="Q2764" s="51"/>
    </row>
    <row r="2765" spans="1:17" ht="12.75" customHeight="1">
      <c r="A2765" s="56"/>
      <c r="B2765" s="56"/>
      <c r="C2765" s="56"/>
      <c r="D2765" s="56"/>
      <c r="E2765" s="56"/>
      <c r="F2765" s="11"/>
      <c r="G2765" s="57"/>
      <c r="H2765" s="56"/>
      <c r="I2765" s="56"/>
      <c r="J2765" s="56"/>
      <c r="K2765" s="56"/>
      <c r="L2765" s="56"/>
      <c r="M2765" s="56"/>
      <c r="N2765" s="56"/>
      <c r="O2765" s="56"/>
      <c r="P2765" s="56"/>
      <c r="Q2765" s="51"/>
    </row>
    <row r="2766" spans="1:17" ht="12.75" customHeight="1">
      <c r="A2766" s="56"/>
      <c r="B2766" s="56"/>
      <c r="C2766" s="56"/>
      <c r="D2766" s="56"/>
      <c r="E2766" s="56"/>
      <c r="F2766" s="11"/>
      <c r="G2766" s="57"/>
      <c r="H2766" s="56"/>
      <c r="I2766" s="56"/>
      <c r="J2766" s="56"/>
      <c r="K2766" s="56"/>
      <c r="L2766" s="56"/>
      <c r="M2766" s="56"/>
      <c r="N2766" s="56"/>
      <c r="O2766" s="56"/>
      <c r="P2766" s="56"/>
      <c r="Q2766" s="51"/>
    </row>
    <row r="2767" spans="1:17" ht="12.75" customHeight="1">
      <c r="A2767" s="56"/>
      <c r="B2767" s="56"/>
      <c r="C2767" s="56"/>
      <c r="D2767" s="56"/>
      <c r="E2767" s="56"/>
      <c r="F2767" s="11"/>
      <c r="G2767" s="57"/>
      <c r="H2767" s="56"/>
      <c r="I2767" s="56"/>
      <c r="J2767" s="56"/>
      <c r="K2767" s="56"/>
      <c r="L2767" s="56"/>
      <c r="M2767" s="56"/>
      <c r="N2767" s="56"/>
      <c r="O2767" s="56"/>
      <c r="P2767" s="56"/>
      <c r="Q2767" s="51"/>
    </row>
    <row r="2768" spans="1:17" ht="12.75" customHeight="1">
      <c r="A2768" s="56"/>
      <c r="B2768" s="56"/>
      <c r="C2768" s="56"/>
      <c r="D2768" s="56"/>
      <c r="E2768" s="56"/>
      <c r="F2768" s="11"/>
      <c r="G2768" s="57"/>
      <c r="H2768" s="56"/>
      <c r="I2768" s="56"/>
      <c r="J2768" s="56"/>
      <c r="K2768" s="56"/>
      <c r="L2768" s="56"/>
      <c r="M2768" s="56"/>
      <c r="N2768" s="56"/>
      <c r="O2768" s="56"/>
      <c r="P2768" s="56"/>
      <c r="Q2768" s="51"/>
    </row>
    <row r="2769" spans="1:17" ht="12.75" customHeight="1">
      <c r="A2769" s="56"/>
      <c r="B2769" s="56"/>
      <c r="C2769" s="56"/>
      <c r="D2769" s="56"/>
      <c r="E2769" s="56"/>
      <c r="F2769" s="11"/>
      <c r="G2769" s="57"/>
      <c r="H2769" s="56"/>
      <c r="I2769" s="56"/>
      <c r="J2769" s="56"/>
      <c r="K2769" s="56"/>
      <c r="L2769" s="56"/>
      <c r="M2769" s="56"/>
      <c r="N2769" s="56"/>
      <c r="O2769" s="56"/>
      <c r="P2769" s="56"/>
      <c r="Q2769" s="51"/>
    </row>
    <row r="2770" spans="1:17" ht="12.75" customHeight="1">
      <c r="A2770" s="56"/>
      <c r="B2770" s="56"/>
      <c r="C2770" s="56"/>
      <c r="D2770" s="56"/>
      <c r="E2770" s="56"/>
      <c r="F2770" s="11"/>
      <c r="G2770" s="57"/>
      <c r="H2770" s="56"/>
      <c r="I2770" s="56"/>
      <c r="J2770" s="56"/>
      <c r="K2770" s="56"/>
      <c r="L2770" s="56"/>
      <c r="M2770" s="56"/>
      <c r="N2770" s="56"/>
      <c r="O2770" s="56"/>
      <c r="P2770" s="56"/>
      <c r="Q2770" s="51"/>
    </row>
    <row r="2771" spans="1:17" ht="12.75" customHeight="1">
      <c r="A2771" s="56"/>
      <c r="B2771" s="56"/>
      <c r="C2771" s="56"/>
      <c r="D2771" s="56"/>
      <c r="E2771" s="56"/>
      <c r="F2771" s="11"/>
      <c r="G2771" s="57"/>
      <c r="H2771" s="56"/>
      <c r="I2771" s="56"/>
      <c r="J2771" s="56"/>
      <c r="K2771" s="56"/>
      <c r="L2771" s="56"/>
      <c r="M2771" s="56"/>
      <c r="N2771" s="56"/>
      <c r="O2771" s="56"/>
      <c r="P2771" s="56"/>
      <c r="Q2771" s="51"/>
    </row>
    <row r="2772" spans="1:17" ht="12.75" customHeight="1">
      <c r="A2772" s="56"/>
      <c r="B2772" s="56"/>
      <c r="C2772" s="56"/>
      <c r="D2772" s="56"/>
      <c r="E2772" s="56"/>
      <c r="F2772" s="11"/>
      <c r="G2772" s="57"/>
      <c r="H2772" s="56"/>
      <c r="I2772" s="56"/>
      <c r="J2772" s="56"/>
      <c r="K2772" s="56"/>
      <c r="L2772" s="56"/>
      <c r="M2772" s="56"/>
      <c r="N2772" s="56"/>
      <c r="O2772" s="56"/>
      <c r="P2772" s="56"/>
      <c r="Q2772" s="51"/>
    </row>
    <row r="2773" spans="1:17" ht="12.75" customHeight="1">
      <c r="A2773" s="56"/>
      <c r="B2773" s="56"/>
      <c r="C2773" s="56"/>
      <c r="D2773" s="56"/>
      <c r="E2773" s="56"/>
      <c r="F2773" s="11"/>
      <c r="G2773" s="57"/>
      <c r="H2773" s="56"/>
      <c r="I2773" s="56"/>
      <c r="J2773" s="56"/>
      <c r="K2773" s="56"/>
      <c r="L2773" s="56"/>
      <c r="M2773" s="56"/>
      <c r="N2773" s="56"/>
      <c r="O2773" s="56"/>
      <c r="P2773" s="56"/>
      <c r="Q2773" s="51"/>
    </row>
    <row r="2774" spans="1:17" ht="12.75" customHeight="1">
      <c r="A2774" s="56"/>
      <c r="B2774" s="56"/>
      <c r="C2774" s="56"/>
      <c r="D2774" s="56"/>
      <c r="E2774" s="56"/>
      <c r="F2774" s="11"/>
      <c r="G2774" s="57"/>
      <c r="H2774" s="56"/>
      <c r="I2774" s="56"/>
      <c r="J2774" s="56"/>
      <c r="K2774" s="56"/>
      <c r="L2774" s="56"/>
      <c r="M2774" s="56"/>
      <c r="N2774" s="56"/>
      <c r="O2774" s="56"/>
      <c r="P2774" s="56"/>
      <c r="Q2774" s="51"/>
    </row>
    <row r="2775" spans="1:17" ht="12.75" customHeight="1">
      <c r="A2775" s="56"/>
      <c r="B2775" s="56"/>
      <c r="C2775" s="56"/>
      <c r="D2775" s="56"/>
      <c r="E2775" s="56"/>
      <c r="F2775" s="11"/>
      <c r="G2775" s="57"/>
      <c r="H2775" s="56"/>
      <c r="I2775" s="56"/>
      <c r="J2775" s="56"/>
      <c r="K2775" s="56"/>
      <c r="L2775" s="56"/>
      <c r="M2775" s="56"/>
      <c r="N2775" s="56"/>
      <c r="O2775" s="56"/>
      <c r="P2775" s="56"/>
      <c r="Q2775" s="51"/>
    </row>
    <row r="2776" spans="1:17" ht="12.75" customHeight="1">
      <c r="A2776" s="56"/>
      <c r="B2776" s="56"/>
      <c r="C2776" s="56"/>
      <c r="D2776" s="56"/>
      <c r="E2776" s="56"/>
      <c r="F2776" s="11"/>
      <c r="G2776" s="57"/>
      <c r="H2776" s="56"/>
      <c r="I2776" s="56"/>
      <c r="J2776" s="56"/>
      <c r="K2776" s="56"/>
      <c r="L2776" s="56"/>
      <c r="M2776" s="56"/>
      <c r="N2776" s="56"/>
      <c r="O2776" s="56"/>
      <c r="P2776" s="56"/>
      <c r="Q2776" s="51"/>
    </row>
    <row r="2777" spans="1:17" ht="12.75" customHeight="1">
      <c r="A2777" s="56"/>
      <c r="B2777" s="56"/>
      <c r="C2777" s="56"/>
      <c r="D2777" s="56"/>
      <c r="E2777" s="56"/>
      <c r="F2777" s="11"/>
      <c r="G2777" s="57"/>
      <c r="H2777" s="56"/>
      <c r="I2777" s="56"/>
      <c r="J2777" s="56"/>
      <c r="K2777" s="56"/>
      <c r="L2777" s="56"/>
      <c r="M2777" s="56"/>
      <c r="N2777" s="56"/>
      <c r="O2777" s="56"/>
      <c r="P2777" s="56"/>
      <c r="Q2777" s="51"/>
    </row>
    <row r="2778" spans="1:17" ht="12.75" customHeight="1">
      <c r="A2778" s="56"/>
      <c r="B2778" s="56"/>
      <c r="C2778" s="56"/>
      <c r="D2778" s="56"/>
      <c r="E2778" s="56"/>
      <c r="F2778" s="11"/>
      <c r="G2778" s="57"/>
      <c r="H2778" s="56"/>
      <c r="I2778" s="56"/>
      <c r="J2778" s="56"/>
      <c r="K2778" s="56"/>
      <c r="L2778" s="56"/>
      <c r="M2778" s="56"/>
      <c r="N2778" s="56"/>
      <c r="O2778" s="56"/>
      <c r="P2778" s="56"/>
      <c r="Q2778" s="51"/>
    </row>
    <row r="2779" spans="1:17" ht="12.75" customHeight="1">
      <c r="A2779" s="56"/>
      <c r="B2779" s="56"/>
      <c r="C2779" s="56"/>
      <c r="D2779" s="56"/>
      <c r="E2779" s="56"/>
      <c r="F2779" s="11"/>
      <c r="G2779" s="57"/>
      <c r="H2779" s="56"/>
      <c r="I2779" s="56"/>
      <c r="J2779" s="56"/>
      <c r="K2779" s="56"/>
      <c r="L2779" s="56"/>
      <c r="M2779" s="56"/>
      <c r="N2779" s="56"/>
      <c r="O2779" s="56"/>
      <c r="P2779" s="56"/>
      <c r="Q2779" s="51"/>
    </row>
    <row r="2780" spans="1:17" ht="12.75" customHeight="1">
      <c r="A2780" s="56"/>
      <c r="B2780" s="56"/>
      <c r="C2780" s="56"/>
      <c r="D2780" s="56"/>
      <c r="E2780" s="56"/>
      <c r="F2780" s="11"/>
      <c r="G2780" s="57"/>
      <c r="H2780" s="56"/>
      <c r="I2780" s="56"/>
      <c r="J2780" s="56"/>
      <c r="K2780" s="56"/>
      <c r="L2780" s="56"/>
      <c r="M2780" s="56"/>
      <c r="N2780" s="56"/>
      <c r="O2780" s="56"/>
      <c r="P2780" s="56"/>
      <c r="Q2780" s="51"/>
    </row>
    <row r="2781" spans="1:17" ht="12.75" customHeight="1">
      <c r="A2781" s="56"/>
      <c r="B2781" s="56"/>
      <c r="C2781" s="56"/>
      <c r="D2781" s="56"/>
      <c r="E2781" s="56"/>
      <c r="F2781" s="11"/>
      <c r="G2781" s="57"/>
      <c r="H2781" s="56"/>
      <c r="I2781" s="56"/>
      <c r="J2781" s="56"/>
      <c r="K2781" s="56"/>
      <c r="L2781" s="56"/>
      <c r="M2781" s="56"/>
      <c r="N2781" s="56"/>
      <c r="O2781" s="56"/>
      <c r="P2781" s="56"/>
      <c r="Q2781" s="51"/>
    </row>
    <row r="2782" spans="1:17" ht="12.75" customHeight="1">
      <c r="A2782" s="56"/>
      <c r="B2782" s="56"/>
      <c r="C2782" s="56"/>
      <c r="D2782" s="56"/>
      <c r="E2782" s="56"/>
      <c r="F2782" s="11"/>
      <c r="G2782" s="57"/>
      <c r="H2782" s="56"/>
      <c r="I2782" s="56"/>
      <c r="J2782" s="56"/>
      <c r="K2782" s="56"/>
      <c r="L2782" s="56"/>
      <c r="M2782" s="56"/>
      <c r="N2782" s="56"/>
      <c r="O2782" s="56"/>
      <c r="P2782" s="56"/>
      <c r="Q2782" s="51"/>
    </row>
    <row r="2783" spans="1:17" ht="12.75" customHeight="1">
      <c r="A2783" s="56"/>
      <c r="B2783" s="56"/>
      <c r="C2783" s="56"/>
      <c r="D2783" s="56"/>
      <c r="E2783" s="56"/>
      <c r="F2783" s="11"/>
      <c r="G2783" s="57"/>
      <c r="H2783" s="56"/>
      <c r="I2783" s="56"/>
      <c r="J2783" s="56"/>
      <c r="K2783" s="56"/>
      <c r="L2783" s="56"/>
      <c r="M2783" s="56"/>
      <c r="N2783" s="56"/>
      <c r="O2783" s="56"/>
      <c r="P2783" s="56"/>
      <c r="Q2783" s="51"/>
    </row>
    <row r="2784" spans="1:17" ht="12.75" customHeight="1">
      <c r="A2784" s="56"/>
      <c r="B2784" s="56"/>
      <c r="C2784" s="56"/>
      <c r="D2784" s="56"/>
      <c r="E2784" s="56"/>
      <c r="F2784" s="11"/>
      <c r="G2784" s="57"/>
      <c r="H2784" s="56"/>
      <c r="I2784" s="56"/>
      <c r="J2784" s="56"/>
      <c r="K2784" s="56"/>
      <c r="L2784" s="56"/>
      <c r="M2784" s="56"/>
      <c r="N2784" s="56"/>
      <c r="O2784" s="56"/>
      <c r="P2784" s="56"/>
      <c r="Q2784" s="51"/>
    </row>
    <row r="2785" spans="1:17" ht="12.75" customHeight="1">
      <c r="A2785" s="56"/>
      <c r="B2785" s="56"/>
      <c r="C2785" s="56"/>
      <c r="D2785" s="56"/>
      <c r="E2785" s="56"/>
      <c r="F2785" s="11"/>
      <c r="G2785" s="57"/>
      <c r="H2785" s="56"/>
      <c r="I2785" s="56"/>
      <c r="J2785" s="56"/>
      <c r="K2785" s="56"/>
      <c r="L2785" s="56"/>
      <c r="M2785" s="56"/>
      <c r="N2785" s="56"/>
      <c r="O2785" s="56"/>
      <c r="P2785" s="56"/>
      <c r="Q2785" s="51"/>
    </row>
    <row r="2786" spans="1:17" ht="12.75" customHeight="1">
      <c r="A2786" s="56"/>
      <c r="B2786" s="56"/>
      <c r="C2786" s="56"/>
      <c r="D2786" s="56"/>
      <c r="E2786" s="56"/>
      <c r="F2786" s="11"/>
      <c r="G2786" s="57"/>
      <c r="H2786" s="56"/>
      <c r="I2786" s="56"/>
      <c r="J2786" s="56"/>
      <c r="K2786" s="56"/>
      <c r="L2786" s="56"/>
      <c r="M2786" s="56"/>
      <c r="N2786" s="56"/>
      <c r="O2786" s="56"/>
      <c r="P2786" s="56"/>
      <c r="Q2786" s="51"/>
    </row>
    <row r="2787" spans="1:17" ht="12.75" customHeight="1">
      <c r="A2787" s="56"/>
      <c r="B2787" s="56"/>
      <c r="C2787" s="56"/>
      <c r="D2787" s="56"/>
      <c r="E2787" s="56"/>
      <c r="F2787" s="11"/>
      <c r="G2787" s="57"/>
      <c r="H2787" s="56"/>
      <c r="I2787" s="56"/>
      <c r="J2787" s="56"/>
      <c r="K2787" s="56"/>
      <c r="L2787" s="56"/>
      <c r="M2787" s="56"/>
      <c r="N2787" s="56"/>
      <c r="O2787" s="56"/>
      <c r="P2787" s="56"/>
      <c r="Q2787" s="51"/>
    </row>
    <row r="2788" spans="1:17" ht="12.75" customHeight="1">
      <c r="A2788" s="56"/>
      <c r="B2788" s="56"/>
      <c r="C2788" s="56"/>
      <c r="D2788" s="56"/>
      <c r="E2788" s="56"/>
      <c r="F2788" s="11"/>
      <c r="G2788" s="57"/>
      <c r="H2788" s="56"/>
      <c r="I2788" s="56"/>
      <c r="J2788" s="56"/>
      <c r="K2788" s="56"/>
      <c r="L2788" s="56"/>
      <c r="M2788" s="56"/>
      <c r="N2788" s="56"/>
      <c r="O2788" s="56"/>
      <c r="P2788" s="56"/>
      <c r="Q2788" s="51"/>
    </row>
    <row r="2789" spans="1:17" ht="12.75" customHeight="1">
      <c r="A2789" s="56"/>
      <c r="B2789" s="56"/>
      <c r="C2789" s="56"/>
      <c r="D2789" s="56"/>
      <c r="E2789" s="56"/>
      <c r="F2789" s="11"/>
      <c r="G2789" s="57"/>
      <c r="H2789" s="56"/>
      <c r="I2789" s="56"/>
      <c r="J2789" s="56"/>
      <c r="K2789" s="56"/>
      <c r="L2789" s="56"/>
      <c r="M2789" s="56"/>
      <c r="N2789" s="56"/>
      <c r="O2789" s="56"/>
      <c r="P2789" s="56"/>
      <c r="Q2789" s="51"/>
    </row>
    <row r="2790" spans="1:17" ht="12.75" customHeight="1">
      <c r="A2790" s="56"/>
      <c r="B2790" s="56"/>
      <c r="C2790" s="56"/>
      <c r="D2790" s="56"/>
      <c r="E2790" s="56"/>
      <c r="F2790" s="11"/>
      <c r="G2790" s="57"/>
      <c r="H2790" s="56"/>
      <c r="I2790" s="56"/>
      <c r="J2790" s="56"/>
      <c r="K2790" s="56"/>
      <c r="L2790" s="56"/>
      <c r="M2790" s="56"/>
      <c r="N2790" s="56"/>
      <c r="O2790" s="56"/>
      <c r="P2790" s="56"/>
      <c r="Q2790" s="51"/>
    </row>
    <row r="2791" spans="1:17" ht="12.75" customHeight="1">
      <c r="A2791" s="56"/>
      <c r="B2791" s="56"/>
      <c r="C2791" s="56"/>
      <c r="D2791" s="56"/>
      <c r="E2791" s="56"/>
      <c r="F2791" s="11"/>
      <c r="G2791" s="57"/>
      <c r="H2791" s="56"/>
      <c r="I2791" s="56"/>
      <c r="J2791" s="56"/>
      <c r="K2791" s="56"/>
      <c r="L2791" s="56"/>
      <c r="M2791" s="56"/>
      <c r="N2791" s="56"/>
      <c r="O2791" s="56"/>
      <c r="P2791" s="56"/>
      <c r="Q2791" s="51"/>
    </row>
    <row r="2792" spans="1:17" ht="12.75" customHeight="1">
      <c r="A2792" s="56"/>
      <c r="B2792" s="56"/>
      <c r="C2792" s="56"/>
      <c r="D2792" s="56"/>
      <c r="E2792" s="56"/>
      <c r="F2792" s="11"/>
      <c r="G2792" s="57"/>
      <c r="H2792" s="56"/>
      <c r="I2792" s="56"/>
      <c r="J2792" s="56"/>
      <c r="K2792" s="56"/>
      <c r="L2792" s="56"/>
      <c r="M2792" s="56"/>
      <c r="N2792" s="56"/>
      <c r="O2792" s="56"/>
      <c r="P2792" s="56"/>
      <c r="Q2792" s="51"/>
    </row>
    <row r="2793" spans="1:17" ht="12.75" customHeight="1">
      <c r="A2793" s="56"/>
      <c r="B2793" s="56"/>
      <c r="C2793" s="56"/>
      <c r="D2793" s="56"/>
      <c r="E2793" s="56"/>
      <c r="F2793" s="11"/>
      <c r="G2793" s="57"/>
      <c r="H2793" s="56"/>
      <c r="I2793" s="56"/>
      <c r="J2793" s="56"/>
      <c r="K2793" s="56"/>
      <c r="L2793" s="56"/>
      <c r="M2793" s="56"/>
      <c r="N2793" s="56"/>
      <c r="O2793" s="56"/>
      <c r="P2793" s="56"/>
      <c r="Q2793" s="51"/>
    </row>
    <row r="2794" spans="1:17" ht="12.75" customHeight="1">
      <c r="A2794" s="56"/>
      <c r="B2794" s="56"/>
      <c r="C2794" s="56"/>
      <c r="D2794" s="56"/>
      <c r="E2794" s="56"/>
      <c r="F2794" s="11"/>
      <c r="G2794" s="57"/>
      <c r="H2794" s="56"/>
      <c r="I2794" s="56"/>
      <c r="J2794" s="56"/>
      <c r="K2794" s="56"/>
      <c r="L2794" s="56"/>
      <c r="M2794" s="56"/>
      <c r="N2794" s="56"/>
      <c r="O2794" s="56"/>
      <c r="P2794" s="56"/>
      <c r="Q2794" s="51"/>
    </row>
    <row r="2795" spans="1:17" ht="12.75" customHeight="1">
      <c r="A2795" s="56"/>
      <c r="B2795" s="56"/>
      <c r="C2795" s="56"/>
      <c r="D2795" s="56"/>
      <c r="E2795" s="56"/>
      <c r="F2795" s="11"/>
      <c r="G2795" s="57"/>
      <c r="H2795" s="56"/>
      <c r="I2795" s="56"/>
      <c r="J2795" s="56"/>
      <c r="K2795" s="56"/>
      <c r="L2795" s="56"/>
      <c r="M2795" s="56"/>
      <c r="N2795" s="56"/>
      <c r="O2795" s="56"/>
      <c r="P2795" s="56"/>
      <c r="Q2795" s="51"/>
    </row>
    <row r="2796" spans="1:17" ht="12.75" customHeight="1">
      <c r="A2796" s="56"/>
      <c r="B2796" s="56"/>
      <c r="C2796" s="56"/>
      <c r="D2796" s="56"/>
      <c r="E2796" s="56"/>
      <c r="F2796" s="11"/>
      <c r="G2796" s="57"/>
      <c r="H2796" s="56"/>
      <c r="I2796" s="56"/>
      <c r="J2796" s="56"/>
      <c r="K2796" s="56"/>
      <c r="L2796" s="56"/>
      <c r="M2796" s="56"/>
      <c r="N2796" s="56"/>
      <c r="O2796" s="56"/>
      <c r="P2796" s="56"/>
      <c r="Q2796" s="51"/>
    </row>
    <row r="2797" spans="1:17" ht="12.75" customHeight="1">
      <c r="A2797" s="56"/>
      <c r="B2797" s="56"/>
      <c r="C2797" s="56"/>
      <c r="D2797" s="56"/>
      <c r="E2797" s="56"/>
      <c r="F2797" s="11"/>
      <c r="G2797" s="57"/>
      <c r="H2797" s="56"/>
      <c r="I2797" s="56"/>
      <c r="J2797" s="56"/>
      <c r="K2797" s="56"/>
      <c r="L2797" s="56"/>
      <c r="M2797" s="56"/>
      <c r="N2797" s="56"/>
      <c r="O2797" s="56"/>
      <c r="P2797" s="56"/>
      <c r="Q2797" s="51"/>
    </row>
    <row r="2798" spans="1:17" ht="12.75" customHeight="1">
      <c r="A2798" s="56"/>
      <c r="B2798" s="56"/>
      <c r="C2798" s="56"/>
      <c r="D2798" s="56"/>
      <c r="E2798" s="56"/>
      <c r="F2798" s="11"/>
      <c r="G2798" s="57"/>
      <c r="H2798" s="56"/>
      <c r="I2798" s="56"/>
      <c r="J2798" s="56"/>
      <c r="K2798" s="56"/>
      <c r="L2798" s="56"/>
      <c r="M2798" s="56"/>
      <c r="N2798" s="56"/>
      <c r="O2798" s="56"/>
      <c r="P2798" s="56"/>
      <c r="Q2798" s="51"/>
    </row>
    <row r="2799" spans="1:17" ht="12.75" customHeight="1">
      <c r="A2799" s="56"/>
      <c r="B2799" s="56"/>
      <c r="C2799" s="56"/>
      <c r="D2799" s="56"/>
      <c r="E2799" s="56"/>
      <c r="F2799" s="11"/>
      <c r="G2799" s="57"/>
      <c r="H2799" s="56"/>
      <c r="I2799" s="56"/>
      <c r="J2799" s="56"/>
      <c r="K2799" s="56"/>
      <c r="L2799" s="56"/>
      <c r="M2799" s="56"/>
      <c r="N2799" s="56"/>
      <c r="O2799" s="56"/>
      <c r="P2799" s="56"/>
      <c r="Q2799" s="51"/>
    </row>
    <row r="2800" spans="1:17" ht="12.75" customHeight="1">
      <c r="A2800" s="56"/>
      <c r="B2800" s="56"/>
      <c r="C2800" s="56"/>
      <c r="D2800" s="56"/>
      <c r="E2800" s="56"/>
      <c r="F2800" s="11"/>
      <c r="G2800" s="57"/>
      <c r="H2800" s="56"/>
      <c r="I2800" s="56"/>
      <c r="J2800" s="56"/>
      <c r="K2800" s="56"/>
      <c r="L2800" s="56"/>
      <c r="M2800" s="56"/>
      <c r="N2800" s="56"/>
      <c r="O2800" s="56"/>
      <c r="P2800" s="56"/>
      <c r="Q2800" s="51"/>
    </row>
    <row r="2801" spans="1:17" ht="12.75" customHeight="1">
      <c r="A2801" s="56"/>
      <c r="B2801" s="56"/>
      <c r="C2801" s="56"/>
      <c r="D2801" s="56"/>
      <c r="E2801" s="56"/>
      <c r="F2801" s="11"/>
      <c r="G2801" s="57"/>
      <c r="H2801" s="56"/>
      <c r="I2801" s="56"/>
      <c r="J2801" s="56"/>
      <c r="K2801" s="56"/>
      <c r="L2801" s="56"/>
      <c r="M2801" s="56"/>
      <c r="N2801" s="56"/>
      <c r="O2801" s="56"/>
      <c r="P2801" s="56"/>
      <c r="Q2801" s="51"/>
    </row>
    <row r="2802" spans="1:17" ht="12.75" customHeight="1">
      <c r="A2802" s="56"/>
      <c r="B2802" s="56"/>
      <c r="C2802" s="56"/>
      <c r="D2802" s="56"/>
      <c r="E2802" s="56"/>
      <c r="F2802" s="11"/>
      <c r="G2802" s="57"/>
      <c r="H2802" s="56"/>
      <c r="I2802" s="56"/>
      <c r="J2802" s="56"/>
      <c r="K2802" s="56"/>
      <c r="L2802" s="56"/>
      <c r="M2802" s="56"/>
      <c r="N2802" s="56"/>
      <c r="O2802" s="56"/>
      <c r="P2802" s="56"/>
      <c r="Q2802" s="51"/>
    </row>
    <row r="2803" spans="1:17" ht="12.75" customHeight="1">
      <c r="A2803" s="56"/>
      <c r="B2803" s="56"/>
      <c r="C2803" s="56"/>
      <c r="D2803" s="56"/>
      <c r="E2803" s="56"/>
      <c r="F2803" s="11"/>
      <c r="G2803" s="57"/>
      <c r="H2803" s="56"/>
      <c r="I2803" s="56"/>
      <c r="J2803" s="56"/>
      <c r="K2803" s="56"/>
      <c r="L2803" s="56"/>
      <c r="M2803" s="56"/>
      <c r="N2803" s="56"/>
      <c r="O2803" s="56"/>
      <c r="P2803" s="56"/>
      <c r="Q2803" s="51"/>
    </row>
    <row r="2804" spans="1:17" ht="12.75" customHeight="1">
      <c r="A2804" s="56"/>
      <c r="B2804" s="56"/>
      <c r="C2804" s="56"/>
      <c r="D2804" s="56"/>
      <c r="E2804" s="56"/>
      <c r="F2804" s="11"/>
      <c r="G2804" s="57"/>
      <c r="H2804" s="56"/>
      <c r="I2804" s="56"/>
      <c r="J2804" s="56"/>
      <c r="K2804" s="56"/>
      <c r="L2804" s="56"/>
      <c r="M2804" s="56"/>
      <c r="N2804" s="56"/>
      <c r="O2804" s="56"/>
      <c r="P2804" s="56"/>
      <c r="Q2804" s="51"/>
    </row>
    <row r="2805" spans="1:17" ht="12.75" customHeight="1">
      <c r="A2805" s="56"/>
      <c r="B2805" s="56"/>
      <c r="C2805" s="56"/>
      <c r="D2805" s="56"/>
      <c r="E2805" s="56"/>
      <c r="F2805" s="11"/>
      <c r="G2805" s="57"/>
      <c r="H2805" s="56"/>
      <c r="I2805" s="56"/>
      <c r="J2805" s="56"/>
      <c r="K2805" s="56"/>
      <c r="L2805" s="56"/>
      <c r="M2805" s="56"/>
      <c r="N2805" s="56"/>
      <c r="O2805" s="56"/>
      <c r="P2805" s="56"/>
      <c r="Q2805" s="51"/>
    </row>
    <row r="2806" spans="1:17" ht="12.75" customHeight="1">
      <c r="A2806" s="56"/>
      <c r="B2806" s="56"/>
      <c r="C2806" s="56"/>
      <c r="D2806" s="56"/>
      <c r="E2806" s="56"/>
      <c r="F2806" s="11"/>
      <c r="G2806" s="57"/>
      <c r="H2806" s="56"/>
      <c r="I2806" s="56"/>
      <c r="J2806" s="56"/>
      <c r="K2806" s="56"/>
      <c r="L2806" s="56"/>
      <c r="M2806" s="56"/>
      <c r="N2806" s="56"/>
      <c r="O2806" s="56"/>
      <c r="P2806" s="56"/>
      <c r="Q2806" s="51"/>
    </row>
    <row r="2807" spans="1:17" ht="12.75" customHeight="1">
      <c r="A2807" s="56"/>
      <c r="B2807" s="56"/>
      <c r="C2807" s="56"/>
      <c r="D2807" s="56"/>
      <c r="E2807" s="56"/>
      <c r="F2807" s="11"/>
      <c r="G2807" s="57"/>
      <c r="H2807" s="56"/>
      <c r="I2807" s="56"/>
      <c r="J2807" s="56"/>
      <c r="K2807" s="56"/>
      <c r="L2807" s="56"/>
      <c r="M2807" s="56"/>
      <c r="N2807" s="56"/>
      <c r="O2807" s="56"/>
      <c r="P2807" s="56"/>
      <c r="Q2807" s="51"/>
    </row>
    <row r="2808" spans="1:17" ht="12.75" customHeight="1">
      <c r="A2808" s="56"/>
      <c r="B2808" s="56"/>
      <c r="C2808" s="56"/>
      <c r="D2808" s="56"/>
      <c r="E2808" s="56"/>
      <c r="F2808" s="11"/>
      <c r="G2808" s="57"/>
      <c r="H2808" s="56"/>
      <c r="I2808" s="56"/>
      <c r="J2808" s="56"/>
      <c r="K2808" s="56"/>
      <c r="L2808" s="56"/>
      <c r="M2808" s="56"/>
      <c r="N2808" s="56"/>
      <c r="O2808" s="56"/>
      <c r="P2808" s="56"/>
      <c r="Q2808" s="51"/>
    </row>
    <row r="2809" spans="1:17" ht="12.75" customHeight="1">
      <c r="A2809" s="56"/>
      <c r="B2809" s="56"/>
      <c r="C2809" s="56"/>
      <c r="D2809" s="56"/>
      <c r="E2809" s="56"/>
      <c r="F2809" s="11"/>
      <c r="G2809" s="57"/>
      <c r="H2809" s="56"/>
      <c r="I2809" s="56"/>
      <c r="J2809" s="56"/>
      <c r="K2809" s="56"/>
      <c r="L2809" s="56"/>
      <c r="M2809" s="56"/>
      <c r="N2809" s="56"/>
      <c r="O2809" s="56"/>
      <c r="P2809" s="56"/>
      <c r="Q2809" s="51"/>
    </row>
    <row r="2810" spans="1:17" ht="12.75" customHeight="1">
      <c r="A2810" s="56"/>
      <c r="B2810" s="56"/>
      <c r="C2810" s="56"/>
      <c r="D2810" s="56"/>
      <c r="E2810" s="56"/>
      <c r="F2810" s="11"/>
      <c r="G2810" s="57"/>
      <c r="H2810" s="56"/>
      <c r="I2810" s="56"/>
      <c r="J2810" s="56"/>
      <c r="K2810" s="56"/>
      <c r="L2810" s="56"/>
      <c r="M2810" s="56"/>
      <c r="N2810" s="56"/>
      <c r="O2810" s="56"/>
      <c r="P2810" s="56"/>
      <c r="Q2810" s="51"/>
    </row>
    <row r="2811" spans="1:17" ht="12.75" customHeight="1">
      <c r="A2811" s="56"/>
      <c r="B2811" s="56"/>
      <c r="C2811" s="56"/>
      <c r="D2811" s="56"/>
      <c r="E2811" s="56"/>
      <c r="F2811" s="11"/>
      <c r="G2811" s="57"/>
      <c r="H2811" s="56"/>
      <c r="I2811" s="56"/>
      <c r="J2811" s="56"/>
      <c r="K2811" s="56"/>
      <c r="L2811" s="56"/>
      <c r="M2811" s="56"/>
      <c r="N2811" s="56"/>
      <c r="O2811" s="56"/>
      <c r="P2811" s="56"/>
      <c r="Q2811" s="51"/>
    </row>
    <row r="2812" spans="1:17" ht="12.75" customHeight="1">
      <c r="A2812" s="56"/>
      <c r="B2812" s="56"/>
      <c r="C2812" s="56"/>
      <c r="D2812" s="56"/>
      <c r="E2812" s="56"/>
      <c r="F2812" s="11"/>
      <c r="G2812" s="57"/>
      <c r="H2812" s="56"/>
      <c r="I2812" s="56"/>
      <c r="J2812" s="56"/>
      <c r="K2812" s="56"/>
      <c r="L2812" s="56"/>
      <c r="M2812" s="56"/>
      <c r="N2812" s="56"/>
      <c r="O2812" s="56"/>
      <c r="P2812" s="56"/>
      <c r="Q2812" s="51"/>
    </row>
    <row r="2813" spans="1:17" ht="12.75" customHeight="1">
      <c r="A2813" s="56"/>
      <c r="B2813" s="56"/>
      <c r="C2813" s="56"/>
      <c r="D2813" s="56"/>
      <c r="E2813" s="56"/>
      <c r="F2813" s="11"/>
      <c r="G2813" s="57"/>
      <c r="H2813" s="56"/>
      <c r="I2813" s="56"/>
      <c r="J2813" s="56"/>
      <c r="K2813" s="56"/>
      <c r="L2813" s="56"/>
      <c r="M2813" s="56"/>
      <c r="N2813" s="56"/>
      <c r="O2813" s="56"/>
      <c r="P2813" s="56"/>
      <c r="Q2813" s="51"/>
    </row>
    <row r="2814" spans="1:17" ht="12.75" customHeight="1">
      <c r="A2814" s="56"/>
      <c r="B2814" s="56"/>
      <c r="C2814" s="56"/>
      <c r="D2814" s="56"/>
      <c r="E2814" s="56"/>
      <c r="F2814" s="11"/>
      <c r="G2814" s="57"/>
      <c r="H2814" s="56"/>
      <c r="I2814" s="56"/>
      <c r="J2814" s="56"/>
      <c r="K2814" s="56"/>
      <c r="L2814" s="56"/>
      <c r="M2814" s="56"/>
      <c r="N2814" s="56"/>
      <c r="O2814" s="56"/>
      <c r="P2814" s="56"/>
      <c r="Q2814" s="51"/>
    </row>
    <row r="2815" spans="1:17" ht="12.75" customHeight="1">
      <c r="A2815" s="56"/>
      <c r="B2815" s="56"/>
      <c r="C2815" s="56"/>
      <c r="D2815" s="56"/>
      <c r="E2815" s="56"/>
      <c r="F2815" s="11"/>
      <c r="G2815" s="57"/>
      <c r="H2815" s="56"/>
      <c r="I2815" s="56"/>
      <c r="J2815" s="56"/>
      <c r="K2815" s="56"/>
      <c r="L2815" s="56"/>
      <c r="M2815" s="56"/>
      <c r="N2815" s="56"/>
      <c r="O2815" s="56"/>
      <c r="P2815" s="56"/>
      <c r="Q2815" s="51"/>
    </row>
    <row r="2816" spans="1:17" ht="12.75" customHeight="1">
      <c r="A2816" s="56"/>
      <c r="B2816" s="56"/>
      <c r="C2816" s="56"/>
      <c r="D2816" s="56"/>
      <c r="E2816" s="56"/>
      <c r="F2816" s="11"/>
      <c r="G2816" s="57"/>
      <c r="H2816" s="56"/>
      <c r="I2816" s="56"/>
      <c r="J2816" s="56"/>
      <c r="K2816" s="56"/>
      <c r="L2816" s="56"/>
      <c r="M2816" s="56"/>
      <c r="N2816" s="56"/>
      <c r="O2816" s="56"/>
      <c r="P2816" s="56"/>
      <c r="Q2816" s="51"/>
    </row>
    <row r="2817" spans="1:17" ht="12.75" customHeight="1">
      <c r="A2817" s="56"/>
      <c r="B2817" s="56"/>
      <c r="C2817" s="56"/>
      <c r="D2817" s="56"/>
      <c r="E2817" s="56"/>
      <c r="F2817" s="11"/>
      <c r="G2817" s="57"/>
      <c r="H2817" s="56"/>
      <c r="I2817" s="56"/>
      <c r="J2817" s="56"/>
      <c r="K2817" s="56"/>
      <c r="L2817" s="56"/>
      <c r="M2817" s="56"/>
      <c r="N2817" s="56"/>
      <c r="O2817" s="56"/>
      <c r="P2817" s="56"/>
      <c r="Q2817" s="51"/>
    </row>
    <row r="2818" spans="1:17" ht="12.75" customHeight="1">
      <c r="A2818" s="56"/>
      <c r="B2818" s="56"/>
      <c r="C2818" s="56"/>
      <c r="D2818" s="56"/>
      <c r="E2818" s="56"/>
      <c r="F2818" s="11"/>
      <c r="G2818" s="57"/>
      <c r="H2818" s="56"/>
      <c r="I2818" s="56"/>
      <c r="J2818" s="56"/>
      <c r="K2818" s="56"/>
      <c r="L2818" s="56"/>
      <c r="M2818" s="56"/>
      <c r="N2818" s="56"/>
      <c r="O2818" s="56"/>
      <c r="P2818" s="56"/>
      <c r="Q2818" s="51"/>
    </row>
    <row r="2819" spans="1:17" ht="12.75" customHeight="1">
      <c r="A2819" s="56"/>
      <c r="B2819" s="56"/>
      <c r="C2819" s="56"/>
      <c r="D2819" s="56"/>
      <c r="E2819" s="56"/>
      <c r="F2819" s="11"/>
      <c r="G2819" s="57"/>
      <c r="H2819" s="56"/>
      <c r="I2819" s="56"/>
      <c r="J2819" s="56"/>
      <c r="K2819" s="56"/>
      <c r="L2819" s="56"/>
      <c r="M2819" s="56"/>
      <c r="N2819" s="56"/>
      <c r="O2819" s="56"/>
      <c r="P2819" s="56"/>
      <c r="Q2819" s="51"/>
    </row>
    <row r="2820" spans="1:17" ht="12.75" customHeight="1">
      <c r="A2820" s="56"/>
      <c r="B2820" s="56"/>
      <c r="C2820" s="56"/>
      <c r="D2820" s="56"/>
      <c r="E2820" s="56"/>
      <c r="F2820" s="11"/>
      <c r="G2820" s="57"/>
      <c r="H2820" s="56"/>
      <c r="I2820" s="56"/>
      <c r="J2820" s="56"/>
      <c r="K2820" s="56"/>
      <c r="L2820" s="56"/>
      <c r="M2820" s="56"/>
      <c r="N2820" s="56"/>
      <c r="O2820" s="56"/>
      <c r="P2820" s="56"/>
      <c r="Q2820" s="51"/>
    </row>
    <row r="2821" spans="1:17" ht="12.75" customHeight="1">
      <c r="A2821" s="56"/>
      <c r="B2821" s="56"/>
      <c r="C2821" s="56"/>
      <c r="D2821" s="56"/>
      <c r="E2821" s="56"/>
      <c r="F2821" s="11"/>
      <c r="G2821" s="57"/>
      <c r="H2821" s="56"/>
      <c r="I2821" s="56"/>
      <c r="J2821" s="56"/>
      <c r="K2821" s="56"/>
      <c r="L2821" s="56"/>
      <c r="M2821" s="56"/>
      <c r="N2821" s="56"/>
      <c r="O2821" s="56"/>
      <c r="P2821" s="56"/>
      <c r="Q2821" s="51"/>
    </row>
    <row r="2822" spans="1:17" ht="12.75" customHeight="1">
      <c r="A2822" s="56"/>
      <c r="B2822" s="56"/>
      <c r="C2822" s="56"/>
      <c r="D2822" s="56"/>
      <c r="E2822" s="56"/>
      <c r="F2822" s="11"/>
      <c r="G2822" s="57"/>
      <c r="H2822" s="56"/>
      <c r="I2822" s="56"/>
      <c r="J2822" s="56"/>
      <c r="K2822" s="56"/>
      <c r="L2822" s="56"/>
      <c r="M2822" s="56"/>
      <c r="N2822" s="56"/>
      <c r="O2822" s="56"/>
      <c r="P2822" s="56"/>
      <c r="Q2822" s="51"/>
    </row>
    <row r="2823" spans="1:17" ht="12.75" customHeight="1">
      <c r="A2823" s="56"/>
      <c r="B2823" s="56"/>
      <c r="C2823" s="56"/>
      <c r="D2823" s="56"/>
      <c r="E2823" s="56"/>
      <c r="F2823" s="11"/>
      <c r="G2823" s="57"/>
      <c r="H2823" s="56"/>
      <c r="I2823" s="56"/>
      <c r="J2823" s="56"/>
      <c r="K2823" s="56"/>
      <c r="L2823" s="56"/>
      <c r="M2823" s="56"/>
      <c r="N2823" s="56"/>
      <c r="O2823" s="56"/>
      <c r="P2823" s="56"/>
      <c r="Q2823" s="51"/>
    </row>
    <row r="2824" spans="1:17" ht="12.75" customHeight="1">
      <c r="A2824" s="56"/>
      <c r="B2824" s="56"/>
      <c r="C2824" s="56"/>
      <c r="D2824" s="56"/>
      <c r="E2824" s="56"/>
      <c r="F2824" s="11"/>
      <c r="G2824" s="57"/>
      <c r="H2824" s="56"/>
      <c r="I2824" s="56"/>
      <c r="J2824" s="56"/>
      <c r="K2824" s="56"/>
      <c r="L2824" s="56"/>
      <c r="M2824" s="56"/>
      <c r="N2824" s="56"/>
      <c r="O2824" s="56"/>
      <c r="P2824" s="56"/>
      <c r="Q2824" s="51"/>
    </row>
    <row r="2825" spans="1:17" ht="12.75" customHeight="1">
      <c r="A2825" s="56"/>
      <c r="B2825" s="56"/>
      <c r="C2825" s="56"/>
      <c r="D2825" s="56"/>
      <c r="E2825" s="56"/>
      <c r="F2825" s="11"/>
      <c r="G2825" s="57"/>
      <c r="H2825" s="56"/>
      <c r="I2825" s="56"/>
      <c r="J2825" s="56"/>
      <c r="K2825" s="56"/>
      <c r="L2825" s="56"/>
      <c r="M2825" s="56"/>
      <c r="N2825" s="56"/>
      <c r="O2825" s="56"/>
      <c r="P2825" s="56"/>
      <c r="Q2825" s="51"/>
    </row>
    <row r="2826" spans="1:17" ht="12.75" customHeight="1">
      <c r="A2826" s="56"/>
      <c r="B2826" s="56"/>
      <c r="C2826" s="56"/>
      <c r="D2826" s="56"/>
      <c r="E2826" s="56"/>
      <c r="F2826" s="11"/>
      <c r="G2826" s="57"/>
      <c r="H2826" s="56"/>
      <c r="I2826" s="56"/>
      <c r="J2826" s="56"/>
      <c r="K2826" s="56"/>
      <c r="L2826" s="56"/>
      <c r="M2826" s="56"/>
      <c r="N2826" s="56"/>
      <c r="O2826" s="56"/>
      <c r="P2826" s="56"/>
      <c r="Q2826" s="51"/>
    </row>
    <row r="2827" spans="1:17" ht="12.75" customHeight="1">
      <c r="A2827" s="56"/>
      <c r="B2827" s="56"/>
      <c r="C2827" s="56"/>
      <c r="D2827" s="56"/>
      <c r="E2827" s="56"/>
      <c r="F2827" s="11"/>
      <c r="G2827" s="57"/>
      <c r="H2827" s="56"/>
      <c r="I2827" s="56"/>
      <c r="J2827" s="56"/>
      <c r="K2827" s="56"/>
      <c r="L2827" s="56"/>
      <c r="M2827" s="56"/>
      <c r="N2827" s="56"/>
      <c r="O2827" s="56"/>
      <c r="P2827" s="56"/>
      <c r="Q2827" s="51"/>
    </row>
    <row r="2828" spans="1:17" ht="12.75" customHeight="1">
      <c r="A2828" s="56"/>
      <c r="B2828" s="56"/>
      <c r="C2828" s="56"/>
      <c r="D2828" s="56"/>
      <c r="E2828" s="56"/>
      <c r="F2828" s="11"/>
      <c r="G2828" s="57"/>
      <c r="H2828" s="56"/>
      <c r="I2828" s="56"/>
      <c r="J2828" s="56"/>
      <c r="K2828" s="56"/>
      <c r="L2828" s="56"/>
      <c r="M2828" s="56"/>
      <c r="N2828" s="56"/>
      <c r="O2828" s="56"/>
      <c r="P2828" s="56"/>
      <c r="Q2828" s="51"/>
    </row>
    <row r="2829" spans="1:17" ht="12.75" customHeight="1">
      <c r="A2829" s="56"/>
      <c r="B2829" s="56"/>
      <c r="C2829" s="56"/>
      <c r="D2829" s="56"/>
      <c r="E2829" s="56"/>
      <c r="F2829" s="11"/>
      <c r="G2829" s="57"/>
      <c r="H2829" s="56"/>
      <c r="I2829" s="56"/>
      <c r="J2829" s="56"/>
      <c r="K2829" s="56"/>
      <c r="L2829" s="56"/>
      <c r="M2829" s="56"/>
      <c r="N2829" s="56"/>
      <c r="O2829" s="56"/>
      <c r="P2829" s="56"/>
      <c r="Q2829" s="51"/>
    </row>
    <row r="2830" spans="1:17" ht="12.75" customHeight="1">
      <c r="A2830" s="56"/>
      <c r="B2830" s="56"/>
      <c r="C2830" s="56"/>
      <c r="D2830" s="56"/>
      <c r="E2830" s="56"/>
      <c r="F2830" s="11"/>
      <c r="G2830" s="57"/>
      <c r="H2830" s="56"/>
      <c r="I2830" s="56"/>
      <c r="J2830" s="56"/>
      <c r="K2830" s="56"/>
      <c r="L2830" s="56"/>
      <c r="M2830" s="56"/>
      <c r="N2830" s="56"/>
      <c r="O2830" s="56"/>
      <c r="P2830" s="56"/>
      <c r="Q2830" s="51"/>
    </row>
    <row r="2831" spans="1:17" ht="12.75" customHeight="1">
      <c r="A2831" s="56"/>
      <c r="B2831" s="56"/>
      <c r="C2831" s="56"/>
      <c r="D2831" s="56"/>
      <c r="E2831" s="56"/>
      <c r="F2831" s="11"/>
      <c r="G2831" s="57"/>
      <c r="H2831" s="56"/>
      <c r="I2831" s="56"/>
      <c r="J2831" s="56"/>
      <c r="K2831" s="56"/>
      <c r="L2831" s="56"/>
      <c r="M2831" s="56"/>
      <c r="N2831" s="56"/>
      <c r="O2831" s="56"/>
      <c r="P2831" s="56"/>
      <c r="Q2831" s="51"/>
    </row>
    <row r="2832" spans="1:17" ht="12.75" customHeight="1">
      <c r="A2832" s="56"/>
      <c r="B2832" s="56"/>
      <c r="C2832" s="56"/>
      <c r="D2832" s="56"/>
      <c r="E2832" s="56"/>
      <c r="F2832" s="11"/>
      <c r="G2832" s="57"/>
      <c r="H2832" s="56"/>
      <c r="I2832" s="56"/>
      <c r="J2832" s="56"/>
      <c r="K2832" s="56"/>
      <c r="L2832" s="56"/>
      <c r="M2832" s="56"/>
      <c r="N2832" s="56"/>
      <c r="O2832" s="56"/>
      <c r="P2832" s="56"/>
      <c r="Q2832" s="51"/>
    </row>
    <row r="2833" spans="1:17" ht="12.75" customHeight="1">
      <c r="A2833" s="56"/>
      <c r="B2833" s="56"/>
      <c r="C2833" s="56"/>
      <c r="D2833" s="56"/>
      <c r="E2833" s="56"/>
      <c r="F2833" s="11"/>
      <c r="G2833" s="57"/>
      <c r="H2833" s="56"/>
      <c r="I2833" s="56"/>
      <c r="J2833" s="56"/>
      <c r="K2833" s="56"/>
      <c r="L2833" s="56"/>
      <c r="M2833" s="56"/>
      <c r="N2833" s="56"/>
      <c r="O2833" s="56"/>
      <c r="P2833" s="56"/>
      <c r="Q2833" s="51"/>
    </row>
    <row r="2834" spans="1:17" ht="12.75" customHeight="1">
      <c r="A2834" s="56"/>
      <c r="B2834" s="56"/>
      <c r="C2834" s="56"/>
      <c r="D2834" s="56"/>
      <c r="E2834" s="56"/>
      <c r="F2834" s="11"/>
      <c r="G2834" s="57"/>
      <c r="H2834" s="56"/>
      <c r="I2834" s="56"/>
      <c r="J2834" s="56"/>
      <c r="K2834" s="56"/>
      <c r="L2834" s="56"/>
      <c r="M2834" s="56"/>
      <c r="N2834" s="56"/>
      <c r="O2834" s="56"/>
      <c r="P2834" s="56"/>
      <c r="Q2834" s="51"/>
    </row>
    <row r="2835" spans="1:17" ht="12.75" customHeight="1">
      <c r="A2835" s="56"/>
      <c r="B2835" s="56"/>
      <c r="C2835" s="56"/>
      <c r="D2835" s="56"/>
      <c r="E2835" s="56"/>
      <c r="F2835" s="11"/>
      <c r="G2835" s="57"/>
      <c r="H2835" s="56"/>
      <c r="I2835" s="56"/>
      <c r="J2835" s="56"/>
      <c r="K2835" s="56"/>
      <c r="L2835" s="56"/>
      <c r="M2835" s="56"/>
      <c r="N2835" s="56"/>
      <c r="O2835" s="56"/>
      <c r="P2835" s="56"/>
      <c r="Q2835" s="51"/>
    </row>
    <row r="2836" spans="1:17" ht="12.75" customHeight="1">
      <c r="A2836" s="56"/>
      <c r="B2836" s="56"/>
      <c r="C2836" s="56"/>
      <c r="D2836" s="56"/>
      <c r="E2836" s="56"/>
      <c r="F2836" s="11"/>
      <c r="G2836" s="57"/>
      <c r="H2836" s="56"/>
      <c r="I2836" s="56"/>
      <c r="J2836" s="56"/>
      <c r="K2836" s="56"/>
      <c r="L2836" s="56"/>
      <c r="M2836" s="56"/>
      <c r="N2836" s="56"/>
      <c r="O2836" s="56"/>
      <c r="P2836" s="56"/>
      <c r="Q2836" s="51"/>
    </row>
    <row r="2837" spans="1:17" ht="12.75" customHeight="1">
      <c r="A2837" s="56"/>
      <c r="B2837" s="56"/>
      <c r="C2837" s="56"/>
      <c r="D2837" s="56"/>
      <c r="E2837" s="56"/>
      <c r="F2837" s="11"/>
      <c r="G2837" s="57"/>
      <c r="H2837" s="56"/>
      <c r="I2837" s="56"/>
      <c r="J2837" s="56"/>
      <c r="K2837" s="56"/>
      <c r="L2837" s="56"/>
      <c r="M2837" s="56"/>
      <c r="N2837" s="56"/>
      <c r="O2837" s="56"/>
      <c r="P2837" s="56"/>
      <c r="Q2837" s="51"/>
    </row>
    <row r="2838" spans="1:17" ht="12.75" customHeight="1">
      <c r="A2838" s="56"/>
      <c r="B2838" s="56"/>
      <c r="C2838" s="56"/>
      <c r="D2838" s="56"/>
      <c r="E2838" s="56"/>
      <c r="F2838" s="11"/>
      <c r="G2838" s="57"/>
      <c r="H2838" s="56"/>
      <c r="I2838" s="56"/>
      <c r="J2838" s="56"/>
      <c r="K2838" s="56"/>
      <c r="L2838" s="56"/>
      <c r="M2838" s="56"/>
      <c r="N2838" s="56"/>
      <c r="O2838" s="56"/>
      <c r="P2838" s="56"/>
      <c r="Q2838" s="51"/>
    </row>
    <row r="2839" spans="1:17" ht="12.75" customHeight="1">
      <c r="A2839" s="56"/>
      <c r="B2839" s="56"/>
      <c r="C2839" s="56"/>
      <c r="D2839" s="56"/>
      <c r="E2839" s="56"/>
      <c r="F2839" s="11"/>
      <c r="G2839" s="57"/>
      <c r="H2839" s="56"/>
      <c r="I2839" s="56"/>
      <c r="J2839" s="56"/>
      <c r="K2839" s="56"/>
      <c r="L2839" s="56"/>
      <c r="M2839" s="56"/>
      <c r="N2839" s="56"/>
      <c r="O2839" s="56"/>
      <c r="P2839" s="56"/>
      <c r="Q2839" s="51"/>
    </row>
    <row r="2840" spans="1:17" ht="12.75" customHeight="1">
      <c r="A2840" s="56"/>
      <c r="B2840" s="56"/>
      <c r="C2840" s="56"/>
      <c r="D2840" s="56"/>
      <c r="E2840" s="56"/>
      <c r="F2840" s="11"/>
      <c r="G2840" s="57"/>
      <c r="H2840" s="56"/>
      <c r="I2840" s="56"/>
      <c r="J2840" s="56"/>
      <c r="K2840" s="56"/>
      <c r="L2840" s="56"/>
      <c r="M2840" s="56"/>
      <c r="N2840" s="56"/>
      <c r="O2840" s="56"/>
      <c r="P2840" s="56"/>
      <c r="Q2840" s="51"/>
    </row>
    <row r="2841" spans="1:17" ht="12.75" customHeight="1">
      <c r="A2841" s="56"/>
      <c r="B2841" s="56"/>
      <c r="C2841" s="56"/>
      <c r="D2841" s="56"/>
      <c r="E2841" s="56"/>
      <c r="F2841" s="11"/>
      <c r="G2841" s="57"/>
      <c r="H2841" s="56"/>
      <c r="I2841" s="56"/>
      <c r="J2841" s="56"/>
      <c r="K2841" s="56"/>
      <c r="L2841" s="56"/>
      <c r="M2841" s="56"/>
      <c r="N2841" s="56"/>
      <c r="O2841" s="56"/>
      <c r="P2841" s="56"/>
      <c r="Q2841" s="51"/>
    </row>
    <row r="2842" spans="1:17" ht="12.75" customHeight="1">
      <c r="A2842" s="56"/>
      <c r="B2842" s="56"/>
      <c r="C2842" s="56"/>
      <c r="D2842" s="56"/>
      <c r="E2842" s="56"/>
      <c r="F2842" s="11"/>
      <c r="G2842" s="57"/>
      <c r="H2842" s="56"/>
      <c r="I2842" s="56"/>
      <c r="J2842" s="56"/>
      <c r="K2842" s="56"/>
      <c r="L2842" s="56"/>
      <c r="M2842" s="56"/>
      <c r="N2842" s="56"/>
      <c r="O2842" s="56"/>
      <c r="P2842" s="56"/>
      <c r="Q2842" s="51"/>
    </row>
    <row r="2843" spans="1:17" ht="12.75" customHeight="1">
      <c r="A2843" s="56"/>
      <c r="B2843" s="56"/>
      <c r="C2843" s="56"/>
      <c r="D2843" s="56"/>
      <c r="E2843" s="56"/>
      <c r="F2843" s="11"/>
      <c r="G2843" s="57"/>
      <c r="H2843" s="56"/>
      <c r="I2843" s="56"/>
      <c r="J2843" s="56"/>
      <c r="K2843" s="56"/>
      <c r="L2843" s="56"/>
      <c r="M2843" s="56"/>
      <c r="N2843" s="56"/>
      <c r="O2843" s="56"/>
      <c r="P2843" s="56"/>
      <c r="Q2843" s="51"/>
    </row>
    <row r="2844" spans="1:17" ht="12.75" customHeight="1">
      <c r="A2844" s="56"/>
      <c r="B2844" s="56"/>
      <c r="C2844" s="56"/>
      <c r="D2844" s="56"/>
      <c r="E2844" s="56"/>
      <c r="F2844" s="11"/>
      <c r="G2844" s="57"/>
      <c r="H2844" s="56"/>
      <c r="I2844" s="56"/>
      <c r="J2844" s="56"/>
      <c r="K2844" s="56"/>
      <c r="L2844" s="56"/>
      <c r="M2844" s="56"/>
      <c r="N2844" s="56"/>
      <c r="O2844" s="56"/>
      <c r="P2844" s="56"/>
      <c r="Q2844" s="51"/>
    </row>
    <row r="2845" spans="1:17" ht="12.75" customHeight="1">
      <c r="A2845" s="56"/>
      <c r="B2845" s="56"/>
      <c r="C2845" s="56"/>
      <c r="D2845" s="56"/>
      <c r="E2845" s="56"/>
      <c r="F2845" s="11"/>
      <c r="G2845" s="57"/>
      <c r="H2845" s="56"/>
      <c r="I2845" s="56"/>
      <c r="J2845" s="56"/>
      <c r="K2845" s="56"/>
      <c r="L2845" s="56"/>
      <c r="M2845" s="56"/>
      <c r="N2845" s="56"/>
      <c r="O2845" s="56"/>
      <c r="P2845" s="56"/>
      <c r="Q2845" s="51"/>
    </row>
    <row r="2846" spans="1:17" ht="12.75" customHeight="1">
      <c r="A2846" s="56"/>
      <c r="B2846" s="56"/>
      <c r="C2846" s="56"/>
      <c r="D2846" s="56"/>
      <c r="E2846" s="56"/>
      <c r="F2846" s="11"/>
      <c r="G2846" s="57"/>
      <c r="H2846" s="56"/>
      <c r="I2846" s="56"/>
      <c r="J2846" s="56"/>
      <c r="K2846" s="56"/>
      <c r="L2846" s="56"/>
      <c r="M2846" s="56"/>
      <c r="N2846" s="56"/>
      <c r="O2846" s="56"/>
      <c r="P2846" s="56"/>
      <c r="Q2846" s="51"/>
    </row>
    <row r="2847" spans="1:17" ht="12.75" customHeight="1">
      <c r="A2847" s="56"/>
      <c r="B2847" s="56"/>
      <c r="C2847" s="56"/>
      <c r="D2847" s="56"/>
      <c r="E2847" s="56"/>
      <c r="F2847" s="11"/>
      <c r="G2847" s="57"/>
      <c r="H2847" s="56"/>
      <c r="I2847" s="56"/>
      <c r="J2847" s="56"/>
      <c r="K2847" s="56"/>
      <c r="L2847" s="56"/>
      <c r="M2847" s="56"/>
      <c r="N2847" s="56"/>
      <c r="O2847" s="56"/>
      <c r="P2847" s="56"/>
      <c r="Q2847" s="51"/>
    </row>
    <row r="2848" spans="1:17" ht="12.75" customHeight="1">
      <c r="A2848" s="56"/>
      <c r="B2848" s="56"/>
      <c r="C2848" s="56"/>
      <c r="D2848" s="56"/>
      <c r="E2848" s="56"/>
      <c r="F2848" s="11"/>
      <c r="G2848" s="57"/>
      <c r="H2848" s="56"/>
      <c r="I2848" s="56"/>
      <c r="J2848" s="56"/>
      <c r="K2848" s="56"/>
      <c r="L2848" s="56"/>
      <c r="M2848" s="56"/>
      <c r="N2848" s="56"/>
      <c r="O2848" s="56"/>
      <c r="P2848" s="56"/>
      <c r="Q2848" s="51"/>
    </row>
    <row r="2849" spans="1:17" ht="12.75" customHeight="1">
      <c r="A2849" s="56"/>
      <c r="B2849" s="56"/>
      <c r="C2849" s="56"/>
      <c r="D2849" s="56"/>
      <c r="E2849" s="56"/>
      <c r="F2849" s="11"/>
      <c r="G2849" s="57"/>
      <c r="H2849" s="56"/>
      <c r="I2849" s="56"/>
      <c r="J2849" s="56"/>
      <c r="K2849" s="56"/>
      <c r="L2849" s="56"/>
      <c r="M2849" s="56"/>
      <c r="N2849" s="56"/>
      <c r="O2849" s="56"/>
      <c r="P2849" s="56"/>
      <c r="Q2849" s="51"/>
    </row>
    <row r="2850" spans="1:17" ht="12.75" customHeight="1">
      <c r="A2850" s="56"/>
      <c r="B2850" s="56"/>
      <c r="C2850" s="56"/>
      <c r="D2850" s="56"/>
      <c r="E2850" s="56"/>
      <c r="F2850" s="11"/>
      <c r="G2850" s="57"/>
      <c r="H2850" s="56"/>
      <c r="I2850" s="56"/>
      <c r="J2850" s="56"/>
      <c r="K2850" s="56"/>
      <c r="L2850" s="56"/>
      <c r="M2850" s="56"/>
      <c r="N2850" s="56"/>
      <c r="O2850" s="56"/>
      <c r="P2850" s="56"/>
      <c r="Q2850" s="51"/>
    </row>
    <row r="2851" spans="1:17" ht="12.75" customHeight="1">
      <c r="A2851" s="56"/>
      <c r="B2851" s="56"/>
      <c r="C2851" s="56"/>
      <c r="D2851" s="56"/>
      <c r="E2851" s="56"/>
      <c r="F2851" s="11"/>
      <c r="G2851" s="57"/>
      <c r="H2851" s="56"/>
      <c r="I2851" s="56"/>
      <c r="J2851" s="56"/>
      <c r="K2851" s="56"/>
      <c r="L2851" s="56"/>
      <c r="M2851" s="56"/>
      <c r="N2851" s="56"/>
      <c r="O2851" s="56"/>
      <c r="P2851" s="56"/>
      <c r="Q2851" s="51"/>
    </row>
    <row r="2852" spans="1:17" ht="12.75" customHeight="1">
      <c r="A2852" s="56"/>
      <c r="B2852" s="56"/>
      <c r="C2852" s="56"/>
      <c r="D2852" s="56"/>
      <c r="E2852" s="56"/>
      <c r="F2852" s="11"/>
      <c r="G2852" s="57"/>
      <c r="H2852" s="56"/>
      <c r="I2852" s="56"/>
      <c r="J2852" s="56"/>
      <c r="K2852" s="56"/>
      <c r="L2852" s="56"/>
      <c r="M2852" s="56"/>
      <c r="N2852" s="56"/>
      <c r="O2852" s="56"/>
      <c r="P2852" s="56"/>
      <c r="Q2852" s="51"/>
    </row>
    <row r="2853" spans="1:17" ht="12.75" customHeight="1">
      <c r="A2853" s="56"/>
      <c r="B2853" s="56"/>
      <c r="C2853" s="56"/>
      <c r="D2853" s="56"/>
      <c r="E2853" s="56"/>
      <c r="F2853" s="11"/>
      <c r="G2853" s="57"/>
      <c r="H2853" s="56"/>
      <c r="I2853" s="56"/>
      <c r="J2853" s="56"/>
      <c r="K2853" s="56"/>
      <c r="L2853" s="56"/>
      <c r="M2853" s="56"/>
      <c r="N2853" s="56"/>
      <c r="O2853" s="56"/>
      <c r="P2853" s="56"/>
      <c r="Q2853" s="51"/>
    </row>
    <row r="2854" spans="1:17" ht="12.75" customHeight="1">
      <c r="A2854" s="56"/>
      <c r="B2854" s="56"/>
      <c r="C2854" s="56"/>
      <c r="D2854" s="56"/>
      <c r="E2854" s="56"/>
      <c r="F2854" s="11"/>
      <c r="G2854" s="57"/>
      <c r="H2854" s="56"/>
      <c r="I2854" s="56"/>
      <c r="J2854" s="56"/>
      <c r="K2854" s="56"/>
      <c r="L2854" s="56"/>
      <c r="M2854" s="56"/>
      <c r="N2854" s="56"/>
      <c r="O2854" s="56"/>
      <c r="P2854" s="56"/>
      <c r="Q2854" s="51"/>
    </row>
    <row r="2855" spans="1:17" ht="12.75" customHeight="1">
      <c r="A2855" s="56"/>
      <c r="B2855" s="56"/>
      <c r="C2855" s="56"/>
      <c r="D2855" s="56"/>
      <c r="E2855" s="56"/>
      <c r="F2855" s="11"/>
      <c r="G2855" s="57"/>
      <c r="H2855" s="56"/>
      <c r="I2855" s="56"/>
      <c r="J2855" s="56"/>
      <c r="K2855" s="56"/>
      <c r="L2855" s="56"/>
      <c r="M2855" s="56"/>
      <c r="N2855" s="56"/>
      <c r="O2855" s="56"/>
      <c r="P2855" s="56"/>
      <c r="Q2855" s="51"/>
    </row>
    <row r="2856" spans="1:17" ht="12.75" customHeight="1">
      <c r="A2856" s="56"/>
      <c r="B2856" s="56"/>
      <c r="C2856" s="56"/>
      <c r="D2856" s="56"/>
      <c r="E2856" s="56"/>
      <c r="F2856" s="11"/>
      <c r="G2856" s="57"/>
      <c r="H2856" s="56"/>
      <c r="I2856" s="56"/>
      <c r="J2856" s="56"/>
      <c r="K2856" s="56"/>
      <c r="L2856" s="56"/>
      <c r="M2856" s="56"/>
      <c r="N2856" s="56"/>
      <c r="O2856" s="56"/>
      <c r="P2856" s="56"/>
      <c r="Q2856" s="51"/>
    </row>
    <row r="2857" spans="1:17" ht="12.75" customHeight="1">
      <c r="A2857" s="56"/>
      <c r="B2857" s="56"/>
      <c r="C2857" s="56"/>
      <c r="D2857" s="56"/>
      <c r="E2857" s="56"/>
      <c r="F2857" s="11"/>
      <c r="G2857" s="57"/>
      <c r="H2857" s="56"/>
      <c r="I2857" s="56"/>
      <c r="J2857" s="56"/>
      <c r="K2857" s="56"/>
      <c r="L2857" s="56"/>
      <c r="M2857" s="56"/>
      <c r="N2857" s="56"/>
      <c r="O2857" s="56"/>
      <c r="P2857" s="56"/>
      <c r="Q2857" s="51"/>
    </row>
    <row r="2858" spans="1:17" ht="12.75" customHeight="1">
      <c r="A2858" s="56"/>
      <c r="B2858" s="56"/>
      <c r="C2858" s="56"/>
      <c r="D2858" s="56"/>
      <c r="E2858" s="56"/>
      <c r="F2858" s="11"/>
      <c r="G2858" s="57"/>
      <c r="H2858" s="56"/>
      <c r="I2858" s="56"/>
      <c r="J2858" s="56"/>
      <c r="K2858" s="56"/>
      <c r="L2858" s="56"/>
      <c r="M2858" s="56"/>
      <c r="N2858" s="56"/>
      <c r="O2858" s="56"/>
      <c r="P2858" s="56"/>
      <c r="Q2858" s="51"/>
    </row>
    <row r="2859" spans="1:17" ht="12.75" customHeight="1">
      <c r="A2859" s="56"/>
      <c r="B2859" s="56"/>
      <c r="C2859" s="56"/>
      <c r="D2859" s="56"/>
      <c r="E2859" s="56"/>
      <c r="F2859" s="11"/>
      <c r="G2859" s="57"/>
      <c r="H2859" s="56"/>
      <c r="I2859" s="56"/>
      <c r="J2859" s="56"/>
      <c r="K2859" s="56"/>
      <c r="L2859" s="56"/>
      <c r="M2859" s="56"/>
      <c r="N2859" s="56"/>
      <c r="O2859" s="56"/>
      <c r="P2859" s="56"/>
      <c r="Q2859" s="51"/>
    </row>
    <row r="2860" spans="1:17" ht="12.75" customHeight="1">
      <c r="A2860" s="56"/>
      <c r="B2860" s="56"/>
      <c r="C2860" s="56"/>
      <c r="D2860" s="56"/>
      <c r="E2860" s="56"/>
      <c r="F2860" s="11"/>
      <c r="G2860" s="57"/>
      <c r="H2860" s="56"/>
      <c r="I2860" s="56"/>
      <c r="J2860" s="56"/>
      <c r="K2860" s="56"/>
      <c r="L2860" s="56"/>
      <c r="M2860" s="56"/>
      <c r="N2860" s="56"/>
      <c r="O2860" s="56"/>
      <c r="P2860" s="56"/>
      <c r="Q2860" s="51"/>
    </row>
    <row r="2861" spans="1:17" ht="12.75" customHeight="1">
      <c r="A2861" s="56"/>
      <c r="B2861" s="56"/>
      <c r="C2861" s="56"/>
      <c r="D2861" s="56"/>
      <c r="E2861" s="56"/>
      <c r="F2861" s="11"/>
      <c r="G2861" s="57"/>
      <c r="H2861" s="56"/>
      <c r="I2861" s="56"/>
      <c r="J2861" s="56"/>
      <c r="K2861" s="56"/>
      <c r="L2861" s="56"/>
      <c r="M2861" s="56"/>
      <c r="N2861" s="56"/>
      <c r="O2861" s="56"/>
      <c r="P2861" s="56"/>
      <c r="Q2861" s="51"/>
    </row>
    <row r="2862" spans="1:17" ht="12.75" customHeight="1">
      <c r="A2862" s="56"/>
      <c r="B2862" s="56"/>
      <c r="C2862" s="56"/>
      <c r="D2862" s="56"/>
      <c r="E2862" s="56"/>
      <c r="F2862" s="11"/>
      <c r="G2862" s="57"/>
      <c r="H2862" s="56"/>
      <c r="I2862" s="56"/>
      <c r="J2862" s="56"/>
      <c r="K2862" s="56"/>
      <c r="L2862" s="56"/>
      <c r="M2862" s="56"/>
      <c r="N2862" s="56"/>
      <c r="O2862" s="56"/>
      <c r="P2862" s="56"/>
      <c r="Q2862" s="51"/>
    </row>
    <row r="2863" spans="1:17" ht="12.75" customHeight="1">
      <c r="A2863" s="56"/>
      <c r="B2863" s="56"/>
      <c r="C2863" s="56"/>
      <c r="D2863" s="56"/>
      <c r="E2863" s="56"/>
      <c r="F2863" s="11"/>
      <c r="G2863" s="57"/>
      <c r="H2863" s="56"/>
      <c r="I2863" s="56"/>
      <c r="J2863" s="56"/>
      <c r="K2863" s="56"/>
      <c r="L2863" s="56"/>
      <c r="M2863" s="56"/>
      <c r="N2863" s="56"/>
      <c r="O2863" s="56"/>
      <c r="P2863" s="56"/>
      <c r="Q2863" s="51"/>
    </row>
    <row r="2864" spans="1:17" ht="12.75" customHeight="1">
      <c r="A2864" s="56"/>
      <c r="B2864" s="56"/>
      <c r="C2864" s="56"/>
      <c r="D2864" s="56"/>
      <c r="E2864" s="56"/>
      <c r="F2864" s="11"/>
      <c r="G2864" s="57"/>
      <c r="H2864" s="56"/>
      <c r="I2864" s="56"/>
      <c r="J2864" s="56"/>
      <c r="K2864" s="56"/>
      <c r="L2864" s="56"/>
      <c r="M2864" s="56"/>
      <c r="N2864" s="56"/>
      <c r="O2864" s="56"/>
      <c r="P2864" s="56"/>
      <c r="Q2864" s="51"/>
    </row>
    <row r="2865" spans="1:17" ht="12.75" customHeight="1">
      <c r="A2865" s="56"/>
      <c r="B2865" s="56"/>
      <c r="C2865" s="56"/>
      <c r="D2865" s="56"/>
      <c r="E2865" s="56"/>
      <c r="F2865" s="11"/>
      <c r="G2865" s="57"/>
      <c r="H2865" s="56"/>
      <c r="I2865" s="56"/>
      <c r="J2865" s="56"/>
      <c r="K2865" s="56"/>
      <c r="L2865" s="56"/>
      <c r="M2865" s="56"/>
      <c r="N2865" s="56"/>
      <c r="O2865" s="56"/>
      <c r="P2865" s="56"/>
      <c r="Q2865" s="51"/>
    </row>
    <row r="2866" spans="1:17" ht="12.75" customHeight="1">
      <c r="A2866" s="56"/>
      <c r="B2866" s="56"/>
      <c r="C2866" s="56"/>
      <c r="D2866" s="56"/>
      <c r="E2866" s="56"/>
      <c r="F2866" s="11"/>
      <c r="G2866" s="57"/>
      <c r="H2866" s="56"/>
      <c r="I2866" s="56"/>
      <c r="J2866" s="56"/>
      <c r="K2866" s="56"/>
      <c r="L2866" s="56"/>
      <c r="M2866" s="56"/>
      <c r="N2866" s="56"/>
      <c r="O2866" s="56"/>
      <c r="P2866" s="56"/>
      <c r="Q2866" s="51"/>
    </row>
    <row r="2867" spans="1:17" ht="12.75" customHeight="1">
      <c r="A2867" s="56"/>
      <c r="B2867" s="56"/>
      <c r="C2867" s="56"/>
      <c r="D2867" s="56"/>
      <c r="E2867" s="56"/>
      <c r="F2867" s="11"/>
      <c r="G2867" s="57"/>
      <c r="H2867" s="56"/>
      <c r="I2867" s="56"/>
      <c r="J2867" s="56"/>
      <c r="K2867" s="56"/>
      <c r="L2867" s="56"/>
      <c r="M2867" s="56"/>
      <c r="N2867" s="56"/>
      <c r="O2867" s="56"/>
      <c r="P2867" s="56"/>
      <c r="Q2867" s="51"/>
    </row>
    <row r="2868" spans="1:17" ht="12.75" customHeight="1">
      <c r="A2868" s="56"/>
      <c r="B2868" s="56"/>
      <c r="C2868" s="56"/>
      <c r="D2868" s="56"/>
      <c r="E2868" s="56"/>
      <c r="F2868" s="11"/>
      <c r="G2868" s="57"/>
      <c r="H2868" s="56"/>
      <c r="I2868" s="56"/>
      <c r="J2868" s="56"/>
      <c r="K2868" s="56"/>
      <c r="L2868" s="56"/>
      <c r="M2868" s="56"/>
      <c r="N2868" s="56"/>
      <c r="O2868" s="56"/>
      <c r="P2868" s="56"/>
      <c r="Q2868" s="51"/>
    </row>
    <row r="2869" spans="1:17" ht="12.75" customHeight="1">
      <c r="A2869" s="56"/>
      <c r="B2869" s="56"/>
      <c r="C2869" s="56"/>
      <c r="D2869" s="56"/>
      <c r="E2869" s="56"/>
      <c r="F2869" s="11"/>
      <c r="G2869" s="57"/>
      <c r="H2869" s="56"/>
      <c r="I2869" s="56"/>
      <c r="J2869" s="56"/>
      <c r="K2869" s="56"/>
      <c r="L2869" s="56"/>
      <c r="M2869" s="56"/>
      <c r="N2869" s="56"/>
      <c r="O2869" s="56"/>
      <c r="P2869" s="56"/>
      <c r="Q2869" s="51"/>
    </row>
    <row r="2870" spans="1:17" ht="12.75" customHeight="1">
      <c r="A2870" s="56"/>
      <c r="B2870" s="56"/>
      <c r="C2870" s="56"/>
      <c r="D2870" s="56"/>
      <c r="E2870" s="56"/>
      <c r="F2870" s="11"/>
      <c r="G2870" s="57"/>
      <c r="H2870" s="56"/>
      <c r="I2870" s="56"/>
      <c r="J2870" s="56"/>
      <c r="K2870" s="56"/>
      <c r="L2870" s="56"/>
      <c r="M2870" s="56"/>
      <c r="N2870" s="56"/>
      <c r="O2870" s="56"/>
      <c r="P2870" s="56"/>
      <c r="Q2870" s="51"/>
    </row>
    <row r="2871" spans="1:17" ht="12.75" customHeight="1">
      <c r="A2871" s="56"/>
      <c r="B2871" s="56"/>
      <c r="C2871" s="56"/>
      <c r="D2871" s="56"/>
      <c r="E2871" s="56"/>
      <c r="F2871" s="11"/>
      <c r="G2871" s="57"/>
      <c r="H2871" s="56"/>
      <c r="I2871" s="56"/>
      <c r="J2871" s="56"/>
      <c r="K2871" s="56"/>
      <c r="L2871" s="56"/>
      <c r="M2871" s="56"/>
      <c r="N2871" s="56"/>
      <c r="O2871" s="56"/>
      <c r="P2871" s="56"/>
      <c r="Q2871" s="51"/>
    </row>
    <row r="2872" spans="1:17" ht="12.75" customHeight="1">
      <c r="A2872" s="56"/>
      <c r="B2872" s="56"/>
      <c r="C2872" s="56"/>
      <c r="D2872" s="56"/>
      <c r="E2872" s="56"/>
      <c r="F2872" s="11"/>
      <c r="G2872" s="57"/>
      <c r="H2872" s="56"/>
      <c r="I2872" s="56"/>
      <c r="J2872" s="56"/>
      <c r="K2872" s="56"/>
      <c r="L2872" s="56"/>
      <c r="M2872" s="56"/>
      <c r="N2872" s="56"/>
      <c r="O2872" s="56"/>
      <c r="P2872" s="56"/>
      <c r="Q2872" s="51"/>
    </row>
    <row r="2873" spans="1:17" ht="12.75" customHeight="1">
      <c r="A2873" s="56"/>
      <c r="B2873" s="56"/>
      <c r="C2873" s="56"/>
      <c r="D2873" s="56"/>
      <c r="E2873" s="56"/>
      <c r="F2873" s="11"/>
      <c r="G2873" s="57"/>
      <c r="H2873" s="56"/>
      <c r="I2873" s="56"/>
      <c r="J2873" s="56"/>
      <c r="K2873" s="56"/>
      <c r="L2873" s="56"/>
      <c r="M2873" s="56"/>
      <c r="N2873" s="56"/>
      <c r="O2873" s="56"/>
      <c r="P2873" s="56"/>
      <c r="Q2873" s="51"/>
    </row>
    <row r="2874" spans="1:17" ht="12.75" customHeight="1">
      <c r="A2874" s="56"/>
      <c r="B2874" s="56"/>
      <c r="C2874" s="56"/>
      <c r="D2874" s="56"/>
      <c r="E2874" s="56"/>
      <c r="F2874" s="11"/>
      <c r="G2874" s="57"/>
      <c r="H2874" s="56"/>
      <c r="I2874" s="56"/>
      <c r="J2874" s="56"/>
      <c r="K2874" s="56"/>
      <c r="L2874" s="56"/>
      <c r="M2874" s="56"/>
      <c r="N2874" s="56"/>
      <c r="O2874" s="56"/>
      <c r="P2874" s="56"/>
      <c r="Q2874" s="51"/>
    </row>
    <row r="2875" spans="1:17" ht="12.75" customHeight="1">
      <c r="A2875" s="56"/>
      <c r="B2875" s="56"/>
      <c r="C2875" s="56"/>
      <c r="D2875" s="56"/>
      <c r="E2875" s="56"/>
      <c r="F2875" s="11"/>
      <c r="G2875" s="57"/>
      <c r="H2875" s="56"/>
      <c r="I2875" s="56"/>
      <c r="J2875" s="56"/>
      <c r="K2875" s="56"/>
      <c r="L2875" s="56"/>
      <c r="M2875" s="56"/>
      <c r="N2875" s="56"/>
      <c r="O2875" s="56"/>
      <c r="P2875" s="56"/>
      <c r="Q2875" s="51"/>
    </row>
    <row r="2876" spans="1:17" ht="12.75" customHeight="1">
      <c r="A2876" s="56"/>
      <c r="B2876" s="56"/>
      <c r="C2876" s="56"/>
      <c r="D2876" s="56"/>
      <c r="E2876" s="56"/>
      <c r="F2876" s="11"/>
      <c r="G2876" s="57"/>
      <c r="H2876" s="56"/>
      <c r="I2876" s="56"/>
      <c r="J2876" s="56"/>
      <c r="K2876" s="56"/>
      <c r="L2876" s="56"/>
      <c r="M2876" s="56"/>
      <c r="N2876" s="56"/>
      <c r="O2876" s="56"/>
      <c r="P2876" s="56"/>
      <c r="Q2876" s="51"/>
    </row>
    <row r="2877" spans="1:17" ht="12.75" customHeight="1">
      <c r="A2877" s="56"/>
      <c r="B2877" s="56"/>
      <c r="C2877" s="56"/>
      <c r="D2877" s="56"/>
      <c r="E2877" s="56"/>
      <c r="F2877" s="11"/>
      <c r="G2877" s="57"/>
      <c r="H2877" s="56"/>
      <c r="I2877" s="56"/>
      <c r="J2877" s="56"/>
      <c r="K2877" s="56"/>
      <c r="L2877" s="56"/>
      <c r="M2877" s="56"/>
      <c r="N2877" s="56"/>
      <c r="O2877" s="56"/>
      <c r="P2877" s="56"/>
      <c r="Q2877" s="51"/>
    </row>
    <row r="2878" spans="1:17" ht="12.75" customHeight="1">
      <c r="A2878" s="56"/>
      <c r="B2878" s="56"/>
      <c r="C2878" s="56"/>
      <c r="D2878" s="56"/>
      <c r="E2878" s="56"/>
      <c r="F2878" s="11"/>
      <c r="G2878" s="57"/>
      <c r="H2878" s="56"/>
      <c r="I2878" s="56"/>
      <c r="J2878" s="56"/>
      <c r="K2878" s="56"/>
      <c r="L2878" s="56"/>
      <c r="M2878" s="56"/>
      <c r="N2878" s="56"/>
      <c r="O2878" s="56"/>
      <c r="P2878" s="56"/>
      <c r="Q2878" s="51"/>
    </row>
    <row r="2879" spans="1:17" ht="12.75" customHeight="1">
      <c r="A2879" s="56"/>
      <c r="B2879" s="56"/>
      <c r="C2879" s="56"/>
      <c r="D2879" s="56"/>
      <c r="E2879" s="56"/>
      <c r="F2879" s="11"/>
      <c r="G2879" s="57"/>
      <c r="H2879" s="56"/>
      <c r="I2879" s="56"/>
      <c r="J2879" s="56"/>
      <c r="K2879" s="56"/>
      <c r="L2879" s="56"/>
      <c r="M2879" s="56"/>
      <c r="N2879" s="56"/>
      <c r="O2879" s="56"/>
      <c r="P2879" s="56"/>
      <c r="Q2879" s="51"/>
    </row>
    <row r="2880" spans="1:17" ht="12.75" customHeight="1">
      <c r="A2880" s="56"/>
      <c r="B2880" s="56"/>
      <c r="C2880" s="56"/>
      <c r="D2880" s="56"/>
      <c r="E2880" s="56"/>
      <c r="F2880" s="11"/>
      <c r="G2880" s="57"/>
      <c r="H2880" s="56"/>
      <c r="I2880" s="56"/>
      <c r="J2880" s="56"/>
      <c r="K2880" s="56"/>
      <c r="L2880" s="56"/>
      <c r="M2880" s="56"/>
      <c r="N2880" s="56"/>
      <c r="O2880" s="56"/>
      <c r="P2880" s="56"/>
      <c r="Q2880" s="51"/>
    </row>
    <row r="2881" spans="1:17" ht="12.75" customHeight="1">
      <c r="A2881" s="56"/>
      <c r="B2881" s="56"/>
      <c r="C2881" s="56"/>
      <c r="D2881" s="56"/>
      <c r="E2881" s="56"/>
      <c r="F2881" s="11"/>
      <c r="G2881" s="57"/>
      <c r="H2881" s="56"/>
      <c r="I2881" s="56"/>
      <c r="J2881" s="56"/>
      <c r="K2881" s="56"/>
      <c r="L2881" s="56"/>
      <c r="M2881" s="56"/>
      <c r="N2881" s="56"/>
      <c r="O2881" s="56"/>
      <c r="P2881" s="56"/>
      <c r="Q2881" s="51"/>
    </row>
    <row r="2882" spans="1:17" ht="12.75" customHeight="1">
      <c r="A2882" s="56"/>
      <c r="B2882" s="56"/>
      <c r="C2882" s="56"/>
      <c r="D2882" s="56"/>
      <c r="E2882" s="56"/>
      <c r="F2882" s="11"/>
      <c r="G2882" s="57"/>
      <c r="H2882" s="56"/>
      <c r="I2882" s="56"/>
      <c r="J2882" s="56"/>
      <c r="K2882" s="56"/>
      <c r="L2882" s="56"/>
      <c r="M2882" s="56"/>
      <c r="N2882" s="56"/>
      <c r="O2882" s="56"/>
      <c r="P2882" s="56"/>
      <c r="Q2882" s="51"/>
    </row>
    <row r="2883" spans="1:17" ht="12.75" customHeight="1">
      <c r="A2883" s="56"/>
      <c r="B2883" s="56"/>
      <c r="C2883" s="56"/>
      <c r="D2883" s="56"/>
      <c r="E2883" s="56"/>
      <c r="F2883" s="11"/>
      <c r="G2883" s="57"/>
      <c r="H2883" s="56"/>
      <c r="I2883" s="56"/>
      <c r="J2883" s="56"/>
      <c r="K2883" s="56"/>
      <c r="L2883" s="56"/>
      <c r="M2883" s="56"/>
      <c r="N2883" s="56"/>
      <c r="O2883" s="56"/>
      <c r="P2883" s="56"/>
      <c r="Q2883" s="51"/>
    </row>
    <row r="2884" spans="1:17" ht="12.75" customHeight="1">
      <c r="A2884" s="56"/>
      <c r="B2884" s="56"/>
      <c r="C2884" s="56"/>
      <c r="D2884" s="56"/>
      <c r="E2884" s="56"/>
      <c r="F2884" s="11"/>
      <c r="G2884" s="57"/>
      <c r="H2884" s="56"/>
      <c r="I2884" s="56"/>
      <c r="J2884" s="56"/>
      <c r="K2884" s="56"/>
      <c r="L2884" s="56"/>
      <c r="M2884" s="56"/>
      <c r="N2884" s="56"/>
      <c r="O2884" s="56"/>
      <c r="P2884" s="56"/>
      <c r="Q2884" s="51"/>
    </row>
    <row r="2885" spans="1:17" ht="12.75" customHeight="1">
      <c r="A2885" s="56"/>
      <c r="B2885" s="56"/>
      <c r="C2885" s="56"/>
      <c r="D2885" s="56"/>
      <c r="E2885" s="56"/>
      <c r="F2885" s="11"/>
      <c r="G2885" s="57"/>
      <c r="H2885" s="56"/>
      <c r="I2885" s="56"/>
      <c r="J2885" s="56"/>
      <c r="K2885" s="56"/>
      <c r="L2885" s="56"/>
      <c r="M2885" s="56"/>
      <c r="N2885" s="56"/>
      <c r="O2885" s="56"/>
      <c r="P2885" s="56"/>
      <c r="Q2885" s="51"/>
    </row>
    <row r="2886" spans="1:17" ht="12.75" customHeight="1">
      <c r="A2886" s="56"/>
      <c r="B2886" s="56"/>
      <c r="C2886" s="56"/>
      <c r="D2886" s="56"/>
      <c r="E2886" s="56"/>
      <c r="F2886" s="11"/>
      <c r="G2886" s="57"/>
      <c r="H2886" s="56"/>
      <c r="I2886" s="56"/>
      <c r="J2886" s="56"/>
      <c r="K2886" s="56"/>
      <c r="L2886" s="56"/>
      <c r="M2886" s="56"/>
      <c r="N2886" s="56"/>
      <c r="O2886" s="56"/>
      <c r="P2886" s="56"/>
      <c r="Q2886" s="51"/>
    </row>
    <row r="2887" spans="1:17" ht="12.75" customHeight="1">
      <c r="A2887" s="56"/>
      <c r="B2887" s="56"/>
      <c r="C2887" s="56"/>
      <c r="D2887" s="56"/>
      <c r="E2887" s="56"/>
      <c r="F2887" s="11"/>
      <c r="G2887" s="57"/>
      <c r="H2887" s="56"/>
      <c r="I2887" s="56"/>
      <c r="J2887" s="56"/>
      <c r="K2887" s="56"/>
      <c r="L2887" s="56"/>
      <c r="M2887" s="56"/>
      <c r="N2887" s="56"/>
      <c r="O2887" s="56"/>
      <c r="P2887" s="56"/>
      <c r="Q2887" s="51"/>
    </row>
    <row r="2888" spans="1:17" ht="12.75" customHeight="1">
      <c r="A2888" s="56"/>
      <c r="B2888" s="56"/>
      <c r="C2888" s="56"/>
      <c r="D2888" s="56"/>
      <c r="E2888" s="56"/>
      <c r="F2888" s="11"/>
      <c r="G2888" s="57"/>
      <c r="H2888" s="56"/>
      <c r="I2888" s="56"/>
      <c r="J2888" s="56"/>
      <c r="K2888" s="56"/>
      <c r="L2888" s="56"/>
      <c r="M2888" s="56"/>
      <c r="N2888" s="56"/>
      <c r="O2888" s="56"/>
      <c r="P2888" s="56"/>
      <c r="Q2888" s="51"/>
    </row>
    <row r="2889" spans="1:17" ht="12.75" customHeight="1">
      <c r="A2889" s="56"/>
      <c r="B2889" s="56"/>
      <c r="C2889" s="56"/>
      <c r="D2889" s="56"/>
      <c r="E2889" s="56"/>
      <c r="F2889" s="11"/>
      <c r="G2889" s="57"/>
      <c r="H2889" s="56"/>
      <c r="I2889" s="56"/>
      <c r="J2889" s="56"/>
      <c r="K2889" s="56"/>
      <c r="L2889" s="56"/>
      <c r="M2889" s="56"/>
      <c r="N2889" s="56"/>
      <c r="O2889" s="56"/>
      <c r="P2889" s="56"/>
      <c r="Q2889" s="51"/>
    </row>
    <row r="2890" spans="1:17" ht="12.75" customHeight="1">
      <c r="A2890" s="56"/>
      <c r="B2890" s="56"/>
      <c r="C2890" s="56"/>
      <c r="D2890" s="56"/>
      <c r="E2890" s="56"/>
      <c r="F2890" s="11"/>
      <c r="G2890" s="57"/>
      <c r="H2890" s="56"/>
      <c r="I2890" s="56"/>
      <c r="J2890" s="56"/>
      <c r="K2890" s="56"/>
      <c r="L2890" s="56"/>
      <c r="M2890" s="56"/>
      <c r="N2890" s="56"/>
      <c r="O2890" s="56"/>
      <c r="P2890" s="56"/>
      <c r="Q2890" s="51"/>
    </row>
    <row r="2891" spans="1:17" ht="12.75" customHeight="1">
      <c r="A2891" s="56"/>
      <c r="B2891" s="56"/>
      <c r="C2891" s="56"/>
      <c r="D2891" s="56"/>
      <c r="E2891" s="56"/>
      <c r="F2891" s="11"/>
      <c r="G2891" s="57"/>
      <c r="H2891" s="56"/>
      <c r="I2891" s="56"/>
      <c r="J2891" s="56"/>
      <c r="K2891" s="56"/>
      <c r="L2891" s="56"/>
      <c r="M2891" s="56"/>
      <c r="N2891" s="56"/>
      <c r="O2891" s="56"/>
      <c r="P2891" s="56"/>
      <c r="Q2891" s="51"/>
    </row>
    <row r="2892" spans="1:17" ht="12.75" customHeight="1">
      <c r="A2892" s="56"/>
      <c r="B2892" s="56"/>
      <c r="C2892" s="56"/>
      <c r="D2892" s="56"/>
      <c r="E2892" s="56"/>
      <c r="F2892" s="11"/>
      <c r="G2892" s="57"/>
      <c r="H2892" s="56"/>
      <c r="I2892" s="56"/>
      <c r="J2892" s="56"/>
      <c r="K2892" s="56"/>
      <c r="L2892" s="56"/>
      <c r="M2892" s="56"/>
      <c r="N2892" s="56"/>
      <c r="O2892" s="56"/>
      <c r="P2892" s="56"/>
      <c r="Q2892" s="51"/>
    </row>
    <row r="2893" spans="1:17" ht="12.75" customHeight="1">
      <c r="A2893" s="56"/>
      <c r="B2893" s="56"/>
      <c r="C2893" s="56"/>
      <c r="D2893" s="56"/>
      <c r="E2893" s="56"/>
      <c r="F2893" s="11"/>
      <c r="G2893" s="57"/>
      <c r="H2893" s="56"/>
      <c r="I2893" s="56"/>
      <c r="J2893" s="56"/>
      <c r="K2893" s="56"/>
      <c r="L2893" s="56"/>
      <c r="M2893" s="56"/>
      <c r="N2893" s="56"/>
      <c r="O2893" s="56"/>
      <c r="P2893" s="56"/>
      <c r="Q2893" s="51"/>
    </row>
    <row r="2894" spans="1:17" ht="12.75" customHeight="1">
      <c r="A2894" s="56"/>
      <c r="B2894" s="56"/>
      <c r="C2894" s="56"/>
      <c r="D2894" s="56"/>
      <c r="E2894" s="56"/>
      <c r="F2894" s="11"/>
      <c r="G2894" s="57"/>
      <c r="H2894" s="56"/>
      <c r="I2894" s="56"/>
      <c r="J2894" s="56"/>
      <c r="K2894" s="56"/>
      <c r="L2894" s="56"/>
      <c r="M2894" s="56"/>
      <c r="N2894" s="56"/>
      <c r="O2894" s="56"/>
      <c r="P2894" s="56"/>
      <c r="Q2894" s="51"/>
    </row>
    <row r="2895" spans="1:17" ht="12.75" customHeight="1">
      <c r="A2895" s="56"/>
      <c r="B2895" s="56"/>
      <c r="C2895" s="56"/>
      <c r="D2895" s="56"/>
      <c r="E2895" s="56"/>
      <c r="F2895" s="11"/>
      <c r="G2895" s="57"/>
      <c r="H2895" s="56"/>
      <c r="I2895" s="56"/>
      <c r="J2895" s="56"/>
      <c r="K2895" s="56"/>
      <c r="L2895" s="56"/>
      <c r="M2895" s="56"/>
      <c r="N2895" s="56"/>
      <c r="O2895" s="56"/>
      <c r="P2895" s="56"/>
      <c r="Q2895" s="51"/>
    </row>
    <row r="2896" spans="1:17" ht="12.75" customHeight="1">
      <c r="A2896" s="56"/>
      <c r="B2896" s="56"/>
      <c r="C2896" s="56"/>
      <c r="D2896" s="56"/>
      <c r="E2896" s="56"/>
      <c r="F2896" s="11"/>
      <c r="G2896" s="57"/>
      <c r="H2896" s="56"/>
      <c r="I2896" s="56"/>
      <c r="J2896" s="56"/>
      <c r="K2896" s="56"/>
      <c r="L2896" s="56"/>
      <c r="M2896" s="56"/>
      <c r="N2896" s="56"/>
      <c r="O2896" s="56"/>
      <c r="P2896" s="56"/>
      <c r="Q2896" s="51"/>
    </row>
    <row r="2897" spans="1:17" ht="12.75" customHeight="1">
      <c r="A2897" s="56"/>
      <c r="B2897" s="56"/>
      <c r="C2897" s="56"/>
      <c r="D2897" s="56"/>
      <c r="E2897" s="56"/>
      <c r="F2897" s="11"/>
      <c r="G2897" s="57"/>
      <c r="H2897" s="56"/>
      <c r="I2897" s="56"/>
      <c r="J2897" s="56"/>
      <c r="K2897" s="56"/>
      <c r="L2897" s="56"/>
      <c r="M2897" s="56"/>
      <c r="N2897" s="56"/>
      <c r="O2897" s="56"/>
      <c r="P2897" s="56"/>
      <c r="Q2897" s="51"/>
    </row>
    <row r="2898" spans="1:17" ht="12.75" customHeight="1">
      <c r="A2898" s="56"/>
      <c r="B2898" s="56"/>
      <c r="C2898" s="56"/>
      <c r="D2898" s="56"/>
      <c r="E2898" s="56"/>
      <c r="F2898" s="11"/>
      <c r="G2898" s="57"/>
      <c r="H2898" s="56"/>
      <c r="I2898" s="56"/>
      <c r="J2898" s="56"/>
      <c r="K2898" s="56"/>
      <c r="L2898" s="56"/>
      <c r="M2898" s="56"/>
      <c r="N2898" s="56"/>
      <c r="O2898" s="56"/>
      <c r="P2898" s="56"/>
      <c r="Q2898" s="51"/>
    </row>
    <row r="2899" spans="1:17" ht="12.75" customHeight="1">
      <c r="A2899" s="56"/>
      <c r="B2899" s="56"/>
      <c r="C2899" s="56"/>
      <c r="D2899" s="56"/>
      <c r="E2899" s="56"/>
      <c r="F2899" s="11"/>
      <c r="G2899" s="57"/>
      <c r="H2899" s="56"/>
      <c r="I2899" s="56"/>
      <c r="J2899" s="56"/>
      <c r="K2899" s="56"/>
      <c r="L2899" s="56"/>
      <c r="M2899" s="56"/>
      <c r="N2899" s="56"/>
      <c r="O2899" s="56"/>
      <c r="P2899" s="56"/>
      <c r="Q2899" s="51"/>
    </row>
    <row r="2900" spans="1:17" ht="12.75" customHeight="1">
      <c r="A2900" s="56"/>
      <c r="B2900" s="56"/>
      <c r="C2900" s="56"/>
      <c r="D2900" s="56"/>
      <c r="E2900" s="56"/>
      <c r="F2900" s="11"/>
      <c r="G2900" s="57"/>
      <c r="H2900" s="56"/>
      <c r="I2900" s="56"/>
      <c r="J2900" s="56"/>
      <c r="K2900" s="56"/>
      <c r="L2900" s="56"/>
      <c r="M2900" s="56"/>
      <c r="N2900" s="56"/>
      <c r="O2900" s="56"/>
      <c r="P2900" s="56"/>
      <c r="Q2900" s="51"/>
    </row>
    <row r="2901" spans="1:17" ht="12.75" customHeight="1">
      <c r="A2901" s="56"/>
      <c r="B2901" s="56"/>
      <c r="C2901" s="56"/>
      <c r="D2901" s="56"/>
      <c r="E2901" s="56"/>
      <c r="F2901" s="11"/>
      <c r="G2901" s="57"/>
      <c r="H2901" s="56"/>
      <c r="I2901" s="56"/>
      <c r="J2901" s="56"/>
      <c r="K2901" s="56"/>
      <c r="L2901" s="56"/>
      <c r="M2901" s="56"/>
      <c r="N2901" s="56"/>
      <c r="O2901" s="56"/>
      <c r="P2901" s="56"/>
      <c r="Q2901" s="51"/>
    </row>
    <row r="2902" spans="1:17" ht="12.75" customHeight="1">
      <c r="A2902" s="56"/>
      <c r="B2902" s="56"/>
      <c r="C2902" s="56"/>
      <c r="D2902" s="56"/>
      <c r="E2902" s="56"/>
      <c r="F2902" s="11"/>
      <c r="G2902" s="57"/>
      <c r="H2902" s="56"/>
      <c r="I2902" s="56"/>
      <c r="J2902" s="56"/>
      <c r="K2902" s="56"/>
      <c r="L2902" s="56"/>
      <c r="M2902" s="56"/>
      <c r="N2902" s="56"/>
      <c r="O2902" s="56"/>
      <c r="P2902" s="56"/>
      <c r="Q2902" s="51"/>
    </row>
    <row r="2903" spans="1:17" ht="12.75" customHeight="1">
      <c r="A2903" s="56"/>
      <c r="B2903" s="56"/>
      <c r="C2903" s="56"/>
      <c r="D2903" s="56"/>
      <c r="E2903" s="56"/>
      <c r="F2903" s="11"/>
      <c r="G2903" s="57"/>
      <c r="H2903" s="56"/>
      <c r="I2903" s="56"/>
      <c r="J2903" s="56"/>
      <c r="K2903" s="56"/>
      <c r="L2903" s="56"/>
      <c r="M2903" s="56"/>
      <c r="N2903" s="56"/>
      <c r="O2903" s="56"/>
      <c r="P2903" s="56"/>
      <c r="Q2903" s="51"/>
    </row>
    <row r="2904" spans="1:17" ht="12.75" customHeight="1">
      <c r="A2904" s="56"/>
      <c r="B2904" s="56"/>
      <c r="C2904" s="56"/>
      <c r="D2904" s="56"/>
      <c r="E2904" s="56"/>
      <c r="F2904" s="11"/>
      <c r="G2904" s="57"/>
      <c r="H2904" s="56"/>
      <c r="I2904" s="56"/>
      <c r="J2904" s="56"/>
      <c r="K2904" s="56"/>
      <c r="L2904" s="56"/>
      <c r="M2904" s="56"/>
      <c r="N2904" s="56"/>
      <c r="O2904" s="56"/>
      <c r="P2904" s="56"/>
      <c r="Q2904" s="51"/>
    </row>
    <row r="2905" spans="1:17" ht="12.75" customHeight="1">
      <c r="A2905" s="56"/>
      <c r="B2905" s="56"/>
      <c r="C2905" s="56"/>
      <c r="D2905" s="56"/>
      <c r="E2905" s="56"/>
      <c r="F2905" s="11"/>
      <c r="G2905" s="57"/>
      <c r="H2905" s="56"/>
      <c r="I2905" s="56"/>
      <c r="J2905" s="56"/>
      <c r="K2905" s="56"/>
      <c r="L2905" s="56"/>
      <c r="M2905" s="56"/>
      <c r="N2905" s="56"/>
      <c r="O2905" s="56"/>
      <c r="P2905" s="56"/>
      <c r="Q2905" s="51"/>
    </row>
    <row r="2906" spans="1:17" ht="12.75" customHeight="1">
      <c r="A2906" s="56"/>
      <c r="B2906" s="56"/>
      <c r="C2906" s="56"/>
      <c r="D2906" s="56"/>
      <c r="E2906" s="56"/>
      <c r="F2906" s="11"/>
      <c r="G2906" s="57"/>
      <c r="H2906" s="56"/>
      <c r="I2906" s="56"/>
      <c r="J2906" s="56"/>
      <c r="K2906" s="56"/>
      <c r="L2906" s="56"/>
      <c r="M2906" s="56"/>
      <c r="N2906" s="56"/>
      <c r="O2906" s="56"/>
      <c r="P2906" s="56"/>
      <c r="Q2906" s="51"/>
    </row>
    <row r="2907" spans="1:17" ht="12.75" customHeight="1">
      <c r="A2907" s="56"/>
      <c r="B2907" s="56"/>
      <c r="C2907" s="56"/>
      <c r="D2907" s="56"/>
      <c r="E2907" s="56"/>
      <c r="F2907" s="11"/>
      <c r="G2907" s="57"/>
      <c r="H2907" s="56"/>
      <c r="I2907" s="56"/>
      <c r="J2907" s="56"/>
      <c r="K2907" s="56"/>
      <c r="L2907" s="56"/>
      <c r="M2907" s="56"/>
      <c r="N2907" s="56"/>
      <c r="O2907" s="56"/>
      <c r="P2907" s="56"/>
      <c r="Q2907" s="51"/>
    </row>
    <row r="2908" spans="1:17" ht="12.75" customHeight="1">
      <c r="A2908" s="56"/>
      <c r="B2908" s="56"/>
      <c r="C2908" s="56"/>
      <c r="D2908" s="56"/>
      <c r="E2908" s="56"/>
      <c r="F2908" s="11"/>
      <c r="G2908" s="57"/>
      <c r="H2908" s="56"/>
      <c r="I2908" s="56"/>
      <c r="J2908" s="56"/>
      <c r="K2908" s="56"/>
      <c r="L2908" s="56"/>
      <c r="M2908" s="56"/>
      <c r="N2908" s="56"/>
      <c r="O2908" s="56"/>
      <c r="P2908" s="56"/>
      <c r="Q2908" s="51"/>
    </row>
    <row r="2909" spans="1:17" ht="12.75" customHeight="1">
      <c r="A2909" s="56"/>
      <c r="B2909" s="56"/>
      <c r="C2909" s="56"/>
      <c r="D2909" s="56"/>
      <c r="E2909" s="56"/>
      <c r="F2909" s="11"/>
      <c r="G2909" s="57"/>
      <c r="H2909" s="56"/>
      <c r="I2909" s="56"/>
      <c r="J2909" s="56"/>
      <c r="K2909" s="56"/>
      <c r="L2909" s="56"/>
      <c r="M2909" s="56"/>
      <c r="N2909" s="56"/>
      <c r="O2909" s="56"/>
      <c r="P2909" s="56"/>
      <c r="Q2909" s="51"/>
    </row>
    <row r="2910" spans="1:17" ht="12.75" customHeight="1">
      <c r="A2910" s="56"/>
      <c r="B2910" s="56"/>
      <c r="C2910" s="56"/>
      <c r="D2910" s="56"/>
      <c r="E2910" s="56"/>
      <c r="F2910" s="11"/>
      <c r="G2910" s="57"/>
      <c r="H2910" s="56"/>
      <c r="I2910" s="56"/>
      <c r="J2910" s="56"/>
      <c r="K2910" s="56"/>
      <c r="L2910" s="56"/>
      <c r="M2910" s="56"/>
      <c r="N2910" s="56"/>
      <c r="O2910" s="56"/>
      <c r="P2910" s="56"/>
      <c r="Q2910" s="51"/>
    </row>
    <row r="2911" spans="1:17" ht="12.75" customHeight="1">
      <c r="A2911" s="56"/>
      <c r="B2911" s="56"/>
      <c r="C2911" s="56"/>
      <c r="D2911" s="56"/>
      <c r="E2911" s="56"/>
      <c r="F2911" s="11"/>
      <c r="G2911" s="57"/>
      <c r="H2911" s="56"/>
      <c r="I2911" s="56"/>
      <c r="J2911" s="56"/>
      <c r="K2911" s="56"/>
      <c r="L2911" s="56"/>
      <c r="M2911" s="56"/>
      <c r="N2911" s="56"/>
      <c r="O2911" s="56"/>
      <c r="P2911" s="56"/>
      <c r="Q2911" s="51"/>
    </row>
    <row r="2912" spans="1:17" ht="12.75" customHeight="1">
      <c r="A2912" s="56"/>
      <c r="B2912" s="56"/>
      <c r="C2912" s="56"/>
      <c r="D2912" s="56"/>
      <c r="E2912" s="56"/>
      <c r="F2912" s="11"/>
      <c r="G2912" s="57"/>
      <c r="H2912" s="56"/>
      <c r="I2912" s="56"/>
      <c r="J2912" s="56"/>
      <c r="K2912" s="56"/>
      <c r="L2912" s="56"/>
      <c r="M2912" s="56"/>
      <c r="N2912" s="56"/>
      <c r="O2912" s="56"/>
      <c r="P2912" s="56"/>
      <c r="Q2912" s="51"/>
    </row>
    <row r="2913" spans="1:17" ht="12.75" customHeight="1">
      <c r="A2913" s="56"/>
      <c r="B2913" s="56"/>
      <c r="C2913" s="56"/>
      <c r="D2913" s="56"/>
      <c r="E2913" s="56"/>
      <c r="F2913" s="11"/>
      <c r="G2913" s="57"/>
      <c r="H2913" s="56"/>
      <c r="I2913" s="56"/>
      <c r="J2913" s="56"/>
      <c r="K2913" s="56"/>
      <c r="L2913" s="56"/>
      <c r="M2913" s="56"/>
      <c r="N2913" s="56"/>
      <c r="O2913" s="56"/>
      <c r="P2913" s="56"/>
      <c r="Q2913" s="51"/>
    </row>
    <row r="2914" spans="1:17" ht="12.75" customHeight="1">
      <c r="A2914" s="56"/>
      <c r="B2914" s="56"/>
      <c r="C2914" s="56"/>
      <c r="D2914" s="56"/>
      <c r="E2914" s="56"/>
      <c r="F2914" s="11"/>
      <c r="G2914" s="57"/>
      <c r="H2914" s="56"/>
      <c r="I2914" s="56"/>
      <c r="J2914" s="56"/>
      <c r="K2914" s="56"/>
      <c r="L2914" s="56"/>
      <c r="M2914" s="56"/>
      <c r="N2914" s="56"/>
      <c r="O2914" s="56"/>
      <c r="P2914" s="56"/>
      <c r="Q2914" s="51"/>
    </row>
    <row r="2915" spans="1:17" ht="12.75" customHeight="1">
      <c r="A2915" s="56"/>
      <c r="B2915" s="56"/>
      <c r="C2915" s="56"/>
      <c r="D2915" s="56"/>
      <c r="E2915" s="56"/>
      <c r="F2915" s="11"/>
      <c r="G2915" s="57"/>
      <c r="H2915" s="56"/>
      <c r="I2915" s="56"/>
      <c r="J2915" s="56"/>
      <c r="K2915" s="56"/>
      <c r="L2915" s="56"/>
      <c r="M2915" s="56"/>
      <c r="N2915" s="56"/>
      <c r="O2915" s="56"/>
      <c r="P2915" s="56"/>
      <c r="Q2915" s="51"/>
    </row>
    <row r="2916" spans="1:17" ht="12.75" customHeight="1">
      <c r="A2916" s="56"/>
      <c r="B2916" s="56"/>
      <c r="C2916" s="56"/>
      <c r="D2916" s="56"/>
      <c r="E2916" s="56"/>
      <c r="F2916" s="11"/>
      <c r="G2916" s="57"/>
      <c r="H2916" s="56"/>
      <c r="I2916" s="56"/>
      <c r="J2916" s="56"/>
      <c r="K2916" s="56"/>
      <c r="L2916" s="56"/>
      <c r="M2916" s="56"/>
      <c r="N2916" s="56"/>
      <c r="O2916" s="56"/>
      <c r="P2916" s="56"/>
      <c r="Q2916" s="51"/>
    </row>
    <row r="2917" spans="1:17" ht="12.75" customHeight="1">
      <c r="A2917" s="56"/>
      <c r="B2917" s="56"/>
      <c r="C2917" s="56"/>
      <c r="D2917" s="56"/>
      <c r="E2917" s="56"/>
      <c r="F2917" s="11"/>
      <c r="G2917" s="57"/>
      <c r="H2917" s="56"/>
      <c r="I2917" s="56"/>
      <c r="J2917" s="56"/>
      <c r="K2917" s="56"/>
      <c r="L2917" s="56"/>
      <c r="M2917" s="56"/>
      <c r="N2917" s="56"/>
      <c r="O2917" s="56"/>
      <c r="P2917" s="56"/>
      <c r="Q2917" s="51"/>
    </row>
    <row r="2918" spans="1:17" ht="12.75" customHeight="1">
      <c r="A2918" s="56"/>
      <c r="B2918" s="56"/>
      <c r="C2918" s="56"/>
      <c r="D2918" s="56"/>
      <c r="E2918" s="56"/>
      <c r="F2918" s="11"/>
      <c r="G2918" s="57"/>
      <c r="H2918" s="56"/>
      <c r="I2918" s="56"/>
      <c r="J2918" s="56"/>
      <c r="K2918" s="56"/>
      <c r="L2918" s="56"/>
      <c r="M2918" s="56"/>
      <c r="N2918" s="56"/>
      <c r="O2918" s="56"/>
      <c r="P2918" s="56"/>
      <c r="Q2918" s="51"/>
    </row>
    <row r="2919" spans="1:17" ht="12.75" customHeight="1">
      <c r="A2919" s="56"/>
      <c r="B2919" s="56"/>
      <c r="C2919" s="56"/>
      <c r="D2919" s="56"/>
      <c r="E2919" s="56"/>
      <c r="F2919" s="11"/>
      <c r="G2919" s="57"/>
      <c r="H2919" s="56"/>
      <c r="I2919" s="56"/>
      <c r="J2919" s="56"/>
      <c r="K2919" s="56"/>
      <c r="L2919" s="56"/>
      <c r="M2919" s="56"/>
      <c r="N2919" s="56"/>
      <c r="O2919" s="56"/>
      <c r="P2919" s="56"/>
      <c r="Q2919" s="51"/>
    </row>
    <row r="2920" spans="1:17" ht="12.75" customHeight="1">
      <c r="A2920" s="56"/>
      <c r="B2920" s="56"/>
      <c r="C2920" s="56"/>
      <c r="D2920" s="56"/>
      <c r="E2920" s="56"/>
      <c r="F2920" s="11"/>
      <c r="G2920" s="57"/>
      <c r="H2920" s="56"/>
      <c r="I2920" s="56"/>
      <c r="J2920" s="56"/>
      <c r="K2920" s="56"/>
      <c r="L2920" s="56"/>
      <c r="M2920" s="56"/>
      <c r="N2920" s="56"/>
      <c r="O2920" s="56"/>
      <c r="P2920" s="56"/>
      <c r="Q2920" s="51"/>
    </row>
    <row r="2921" spans="1:17" ht="12.75" customHeight="1">
      <c r="A2921" s="56"/>
      <c r="B2921" s="56"/>
      <c r="C2921" s="56"/>
      <c r="D2921" s="56"/>
      <c r="E2921" s="56"/>
      <c r="F2921" s="11"/>
      <c r="G2921" s="57"/>
      <c r="H2921" s="56"/>
      <c r="I2921" s="56"/>
      <c r="J2921" s="56"/>
      <c r="K2921" s="56"/>
      <c r="L2921" s="56"/>
      <c r="M2921" s="56"/>
      <c r="N2921" s="56"/>
      <c r="O2921" s="56"/>
      <c r="P2921" s="56"/>
      <c r="Q2921" s="51"/>
    </row>
    <row r="2922" spans="1:17" ht="12.75" customHeight="1">
      <c r="A2922" s="56"/>
      <c r="B2922" s="56"/>
      <c r="C2922" s="56"/>
      <c r="D2922" s="56"/>
      <c r="E2922" s="56"/>
      <c r="F2922" s="11"/>
      <c r="G2922" s="57"/>
      <c r="H2922" s="56"/>
      <c r="I2922" s="56"/>
      <c r="J2922" s="56"/>
      <c r="K2922" s="56"/>
      <c r="L2922" s="56"/>
      <c r="M2922" s="56"/>
      <c r="N2922" s="56"/>
      <c r="O2922" s="56"/>
      <c r="P2922" s="56"/>
      <c r="Q2922" s="51"/>
    </row>
    <row r="2923" spans="1:17" ht="12.75" customHeight="1">
      <c r="A2923" s="56"/>
      <c r="B2923" s="56"/>
      <c r="C2923" s="56"/>
      <c r="D2923" s="56"/>
      <c r="E2923" s="56"/>
      <c r="F2923" s="11"/>
      <c r="G2923" s="57"/>
      <c r="H2923" s="56"/>
      <c r="I2923" s="56"/>
      <c r="J2923" s="56"/>
      <c r="K2923" s="56"/>
      <c r="L2923" s="56"/>
      <c r="M2923" s="56"/>
      <c r="N2923" s="56"/>
      <c r="O2923" s="56"/>
      <c r="P2923" s="56"/>
      <c r="Q2923" s="51"/>
    </row>
    <row r="2924" spans="1:17" ht="12.75" customHeight="1">
      <c r="A2924" s="56"/>
      <c r="B2924" s="56"/>
      <c r="C2924" s="56"/>
      <c r="D2924" s="56"/>
      <c r="E2924" s="56"/>
      <c r="F2924" s="11"/>
      <c r="G2924" s="57"/>
      <c r="H2924" s="56"/>
      <c r="I2924" s="56"/>
      <c r="J2924" s="56"/>
      <c r="K2924" s="56"/>
      <c r="L2924" s="56"/>
      <c r="M2924" s="56"/>
      <c r="N2924" s="56"/>
      <c r="O2924" s="56"/>
      <c r="P2924" s="56"/>
      <c r="Q2924" s="51"/>
    </row>
    <row r="2925" spans="1:17" ht="12.75" customHeight="1">
      <c r="A2925" s="56"/>
      <c r="B2925" s="56"/>
      <c r="C2925" s="56"/>
      <c r="D2925" s="56"/>
      <c r="E2925" s="56"/>
      <c r="F2925" s="11"/>
      <c r="G2925" s="57"/>
      <c r="H2925" s="56"/>
      <c r="I2925" s="56"/>
      <c r="J2925" s="56"/>
      <c r="K2925" s="56"/>
      <c r="L2925" s="56"/>
      <c r="M2925" s="56"/>
      <c r="N2925" s="56"/>
      <c r="O2925" s="56"/>
      <c r="P2925" s="56"/>
      <c r="Q2925" s="51"/>
    </row>
    <row r="2926" spans="1:17" ht="12.75" customHeight="1">
      <c r="A2926" s="56"/>
      <c r="B2926" s="56"/>
      <c r="C2926" s="56"/>
      <c r="D2926" s="56"/>
      <c r="E2926" s="56"/>
      <c r="F2926" s="11"/>
      <c r="G2926" s="57"/>
      <c r="H2926" s="56"/>
      <c r="I2926" s="56"/>
      <c r="J2926" s="56"/>
      <c r="K2926" s="56"/>
      <c r="L2926" s="56"/>
      <c r="M2926" s="56"/>
      <c r="N2926" s="56"/>
      <c r="O2926" s="56"/>
      <c r="P2926" s="56"/>
      <c r="Q2926" s="51"/>
    </row>
    <row r="2927" spans="1:17" ht="12.75" customHeight="1">
      <c r="A2927" s="56"/>
      <c r="B2927" s="56"/>
      <c r="C2927" s="56"/>
      <c r="D2927" s="56"/>
      <c r="E2927" s="56"/>
      <c r="F2927" s="11"/>
      <c r="G2927" s="57"/>
      <c r="H2927" s="56"/>
      <c r="I2927" s="56"/>
      <c r="J2927" s="56"/>
      <c r="K2927" s="56"/>
      <c r="L2927" s="56"/>
      <c r="M2927" s="56"/>
      <c r="N2927" s="56"/>
      <c r="O2927" s="56"/>
      <c r="P2927" s="56"/>
      <c r="Q2927" s="51"/>
    </row>
    <row r="2928" spans="1:17" ht="12.75" customHeight="1">
      <c r="A2928" s="56"/>
      <c r="B2928" s="56"/>
      <c r="C2928" s="56"/>
      <c r="D2928" s="56"/>
      <c r="E2928" s="56"/>
      <c r="F2928" s="11"/>
      <c r="G2928" s="57"/>
      <c r="H2928" s="56"/>
      <c r="I2928" s="56"/>
      <c r="J2928" s="56"/>
      <c r="K2928" s="56"/>
      <c r="L2928" s="56"/>
      <c r="M2928" s="56"/>
      <c r="N2928" s="56"/>
      <c r="O2928" s="56"/>
      <c r="P2928" s="56"/>
      <c r="Q2928" s="51"/>
    </row>
    <row r="2929" spans="1:17" ht="12.75" customHeight="1">
      <c r="A2929" s="56"/>
      <c r="B2929" s="56"/>
      <c r="C2929" s="56"/>
      <c r="D2929" s="56"/>
      <c r="E2929" s="56"/>
      <c r="F2929" s="11"/>
      <c r="G2929" s="57"/>
      <c r="H2929" s="56"/>
      <c r="I2929" s="56"/>
      <c r="J2929" s="56"/>
      <c r="K2929" s="56"/>
      <c r="L2929" s="56"/>
      <c r="M2929" s="56"/>
      <c r="N2929" s="56"/>
      <c r="O2929" s="56"/>
      <c r="P2929" s="56"/>
      <c r="Q2929" s="51"/>
    </row>
    <row r="2930" spans="1:17" ht="12.75" customHeight="1">
      <c r="A2930" s="56"/>
      <c r="B2930" s="56"/>
      <c r="C2930" s="56"/>
      <c r="D2930" s="56"/>
      <c r="E2930" s="56"/>
      <c r="F2930" s="11"/>
      <c r="G2930" s="57"/>
      <c r="H2930" s="56"/>
      <c r="I2930" s="56"/>
      <c r="J2930" s="56"/>
      <c r="K2930" s="56"/>
      <c r="L2930" s="56"/>
      <c r="M2930" s="56"/>
      <c r="N2930" s="56"/>
      <c r="O2930" s="56"/>
      <c r="P2930" s="56"/>
      <c r="Q2930" s="51"/>
    </row>
    <row r="2931" spans="1:17" ht="12.75" customHeight="1">
      <c r="A2931" s="56"/>
      <c r="B2931" s="56"/>
      <c r="C2931" s="56"/>
      <c r="D2931" s="56"/>
      <c r="E2931" s="56"/>
      <c r="F2931" s="11"/>
      <c r="G2931" s="57"/>
      <c r="H2931" s="56"/>
      <c r="I2931" s="56"/>
      <c r="J2931" s="56"/>
      <c r="K2931" s="56"/>
      <c r="L2931" s="56"/>
      <c r="M2931" s="56"/>
      <c r="N2931" s="56"/>
      <c r="O2931" s="56"/>
      <c r="P2931" s="56"/>
      <c r="Q2931" s="51"/>
    </row>
    <row r="2932" spans="1:17" ht="12.75" customHeight="1">
      <c r="A2932" s="56"/>
      <c r="B2932" s="56"/>
      <c r="C2932" s="56"/>
      <c r="D2932" s="56"/>
      <c r="E2932" s="56"/>
      <c r="F2932" s="11"/>
      <c r="G2932" s="57"/>
      <c r="H2932" s="56"/>
      <c r="I2932" s="56"/>
      <c r="J2932" s="56"/>
      <c r="K2932" s="56"/>
      <c r="L2932" s="56"/>
      <c r="M2932" s="56"/>
      <c r="N2932" s="56"/>
      <c r="O2932" s="56"/>
      <c r="P2932" s="56"/>
      <c r="Q2932" s="51"/>
    </row>
    <row r="2933" spans="1:17" ht="12.75" customHeight="1">
      <c r="A2933" s="56"/>
      <c r="B2933" s="56"/>
      <c r="C2933" s="56"/>
      <c r="D2933" s="56"/>
      <c r="E2933" s="56"/>
      <c r="F2933" s="11"/>
      <c r="G2933" s="57"/>
      <c r="H2933" s="56"/>
      <c r="I2933" s="56"/>
      <c r="J2933" s="56"/>
      <c r="K2933" s="56"/>
      <c r="L2933" s="56"/>
      <c r="M2933" s="56"/>
      <c r="N2933" s="56"/>
      <c r="O2933" s="56"/>
      <c r="P2933" s="56"/>
      <c r="Q2933" s="51"/>
    </row>
    <row r="2934" spans="1:17" ht="12.75" customHeight="1">
      <c r="A2934" s="56"/>
      <c r="B2934" s="56"/>
      <c r="C2934" s="56"/>
      <c r="D2934" s="56"/>
      <c r="E2934" s="56"/>
      <c r="F2934" s="11"/>
      <c r="G2934" s="57"/>
      <c r="H2934" s="56"/>
      <c r="I2934" s="56"/>
      <c r="J2934" s="56"/>
      <c r="K2934" s="56"/>
      <c r="L2934" s="56"/>
      <c r="M2934" s="56"/>
      <c r="N2934" s="56"/>
      <c r="O2934" s="56"/>
      <c r="P2934" s="56"/>
      <c r="Q2934" s="51"/>
    </row>
    <row r="2935" spans="1:17" ht="12.75" customHeight="1">
      <c r="A2935" s="56"/>
      <c r="B2935" s="56"/>
      <c r="C2935" s="56"/>
      <c r="D2935" s="56"/>
      <c r="E2935" s="56"/>
      <c r="F2935" s="11"/>
      <c r="G2935" s="57"/>
      <c r="H2935" s="56"/>
      <c r="I2935" s="56"/>
      <c r="J2935" s="56"/>
      <c r="K2935" s="56"/>
      <c r="L2935" s="56"/>
      <c r="M2935" s="56"/>
      <c r="N2935" s="56"/>
      <c r="O2935" s="56"/>
      <c r="P2935" s="56"/>
      <c r="Q2935" s="51"/>
    </row>
    <row r="2936" spans="1:17" ht="12.75" customHeight="1">
      <c r="A2936" s="56"/>
      <c r="B2936" s="56"/>
      <c r="C2936" s="56"/>
      <c r="D2936" s="56"/>
      <c r="E2936" s="56"/>
      <c r="F2936" s="11"/>
      <c r="G2936" s="57"/>
      <c r="H2936" s="56"/>
      <c r="I2936" s="56"/>
      <c r="J2936" s="56"/>
      <c r="K2936" s="56"/>
      <c r="L2936" s="56"/>
      <c r="M2936" s="56"/>
      <c r="N2936" s="56"/>
      <c r="O2936" s="56"/>
      <c r="P2936" s="56"/>
      <c r="Q2936" s="51"/>
    </row>
    <row r="2937" spans="1:17" ht="12.75" customHeight="1">
      <c r="A2937" s="56"/>
      <c r="B2937" s="56"/>
      <c r="C2937" s="56"/>
      <c r="D2937" s="56"/>
      <c r="E2937" s="56"/>
      <c r="F2937" s="11"/>
      <c r="G2937" s="57"/>
      <c r="H2937" s="56"/>
      <c r="I2937" s="56"/>
      <c r="J2937" s="56"/>
      <c r="K2937" s="56"/>
      <c r="L2937" s="56"/>
      <c r="M2937" s="56"/>
      <c r="N2937" s="56"/>
      <c r="O2937" s="56"/>
      <c r="P2937" s="56"/>
      <c r="Q2937" s="51"/>
    </row>
    <row r="2938" spans="1:17" ht="12.75" customHeight="1">
      <c r="A2938" s="56"/>
      <c r="B2938" s="56"/>
      <c r="C2938" s="56"/>
      <c r="D2938" s="56"/>
      <c r="E2938" s="56"/>
      <c r="F2938" s="11"/>
      <c r="G2938" s="57"/>
      <c r="H2938" s="56"/>
      <c r="I2938" s="56"/>
      <c r="J2938" s="56"/>
      <c r="K2938" s="56"/>
      <c r="L2938" s="56"/>
      <c r="M2938" s="56"/>
      <c r="N2938" s="56"/>
      <c r="O2938" s="56"/>
      <c r="P2938" s="56"/>
      <c r="Q2938" s="51"/>
    </row>
    <row r="2939" spans="1:17" ht="12.75" customHeight="1">
      <c r="A2939" s="56"/>
      <c r="B2939" s="56"/>
      <c r="C2939" s="56"/>
      <c r="D2939" s="56"/>
      <c r="E2939" s="56"/>
      <c r="F2939" s="11"/>
      <c r="G2939" s="57"/>
      <c r="H2939" s="56"/>
      <c r="I2939" s="56"/>
      <c r="J2939" s="56"/>
      <c r="K2939" s="56"/>
      <c r="L2939" s="56"/>
      <c r="M2939" s="56"/>
      <c r="N2939" s="56"/>
      <c r="O2939" s="56"/>
      <c r="P2939" s="56"/>
      <c r="Q2939" s="51"/>
    </row>
    <row r="2940" spans="1:17" ht="12.75" customHeight="1">
      <c r="A2940" s="56"/>
      <c r="B2940" s="56"/>
      <c r="C2940" s="56"/>
      <c r="D2940" s="56"/>
      <c r="E2940" s="56"/>
      <c r="F2940" s="11"/>
      <c r="G2940" s="57"/>
      <c r="H2940" s="56"/>
      <c r="I2940" s="56"/>
      <c r="J2940" s="56"/>
      <c r="K2940" s="56"/>
      <c r="L2940" s="56"/>
      <c r="M2940" s="56"/>
      <c r="N2940" s="56"/>
      <c r="O2940" s="56"/>
      <c r="P2940" s="56"/>
      <c r="Q2940" s="51"/>
    </row>
    <row r="2941" spans="1:17" ht="12.75" customHeight="1">
      <c r="A2941" s="56"/>
      <c r="B2941" s="56"/>
      <c r="C2941" s="56"/>
      <c r="D2941" s="56"/>
      <c r="E2941" s="56"/>
      <c r="F2941" s="11"/>
      <c r="G2941" s="57"/>
      <c r="H2941" s="56"/>
      <c r="I2941" s="56"/>
      <c r="J2941" s="56"/>
      <c r="K2941" s="56"/>
      <c r="L2941" s="56"/>
      <c r="M2941" s="56"/>
      <c r="N2941" s="56"/>
      <c r="O2941" s="56"/>
      <c r="P2941" s="56"/>
      <c r="Q2941" s="51"/>
    </row>
    <row r="2942" spans="1:17" ht="12.75" customHeight="1">
      <c r="A2942" s="56"/>
      <c r="B2942" s="56"/>
      <c r="C2942" s="56"/>
      <c r="D2942" s="56"/>
      <c r="E2942" s="56"/>
      <c r="F2942" s="11"/>
      <c r="G2942" s="57"/>
      <c r="H2942" s="56"/>
      <c r="I2942" s="56"/>
      <c r="J2942" s="56"/>
      <c r="K2942" s="56"/>
      <c r="L2942" s="56"/>
      <c r="M2942" s="56"/>
      <c r="N2942" s="56"/>
      <c r="O2942" s="56"/>
      <c r="P2942" s="56"/>
      <c r="Q2942" s="51"/>
    </row>
    <row r="2943" spans="1:17" ht="12.75" customHeight="1">
      <c r="A2943" s="56"/>
      <c r="B2943" s="56"/>
      <c r="C2943" s="56"/>
      <c r="D2943" s="56"/>
      <c r="E2943" s="56"/>
      <c r="F2943" s="11"/>
      <c r="G2943" s="57"/>
      <c r="H2943" s="56"/>
      <c r="I2943" s="56"/>
      <c r="J2943" s="56"/>
      <c r="K2943" s="56"/>
      <c r="L2943" s="56"/>
      <c r="M2943" s="56"/>
      <c r="N2943" s="56"/>
      <c r="O2943" s="56"/>
      <c r="P2943" s="56"/>
      <c r="Q2943" s="51"/>
    </row>
    <row r="2944" spans="1:17" ht="12.75" customHeight="1">
      <c r="A2944" s="56"/>
      <c r="B2944" s="56"/>
      <c r="C2944" s="56"/>
      <c r="D2944" s="56"/>
      <c r="E2944" s="56"/>
      <c r="F2944" s="11"/>
      <c r="G2944" s="57"/>
      <c r="H2944" s="56"/>
      <c r="I2944" s="56"/>
      <c r="J2944" s="56"/>
      <c r="K2944" s="56"/>
      <c r="L2944" s="56"/>
      <c r="M2944" s="56"/>
      <c r="N2944" s="56"/>
      <c r="O2944" s="56"/>
      <c r="P2944" s="56"/>
      <c r="Q2944" s="51"/>
    </row>
    <row r="2945" spans="1:17" ht="12.75" customHeight="1">
      <c r="A2945" s="56"/>
      <c r="B2945" s="56"/>
      <c r="C2945" s="56"/>
      <c r="D2945" s="56"/>
      <c r="E2945" s="56"/>
      <c r="F2945" s="11"/>
      <c r="G2945" s="57"/>
      <c r="H2945" s="56"/>
      <c r="I2945" s="56"/>
      <c r="J2945" s="56"/>
      <c r="K2945" s="56"/>
      <c r="L2945" s="56"/>
      <c r="M2945" s="56"/>
      <c r="N2945" s="56"/>
      <c r="O2945" s="56"/>
      <c r="P2945" s="56"/>
      <c r="Q2945" s="51"/>
    </row>
    <row r="2946" spans="1:17" ht="12.75" customHeight="1">
      <c r="A2946" s="56"/>
      <c r="B2946" s="56"/>
      <c r="C2946" s="56"/>
      <c r="D2946" s="56"/>
      <c r="E2946" s="56"/>
      <c r="F2946" s="11"/>
      <c r="G2946" s="57"/>
      <c r="H2946" s="56"/>
      <c r="I2946" s="56"/>
      <c r="J2946" s="56"/>
      <c r="K2946" s="56"/>
      <c r="L2946" s="56"/>
      <c r="M2946" s="56"/>
      <c r="N2946" s="56"/>
      <c r="O2946" s="56"/>
      <c r="P2946" s="56"/>
      <c r="Q2946" s="51"/>
    </row>
    <row r="2947" spans="1:17" ht="12.75" customHeight="1">
      <c r="A2947" s="56"/>
      <c r="B2947" s="56"/>
      <c r="C2947" s="56"/>
      <c r="D2947" s="56"/>
      <c r="E2947" s="56"/>
      <c r="F2947" s="11"/>
      <c r="G2947" s="57"/>
      <c r="H2947" s="56"/>
      <c r="I2947" s="56"/>
      <c r="J2947" s="56"/>
      <c r="K2947" s="56"/>
      <c r="L2947" s="56"/>
      <c r="M2947" s="56"/>
      <c r="N2947" s="56"/>
      <c r="O2947" s="56"/>
      <c r="P2947" s="56"/>
      <c r="Q2947" s="51"/>
    </row>
    <row r="2948" spans="1:17" ht="12.75" customHeight="1">
      <c r="A2948" s="56"/>
      <c r="B2948" s="56"/>
      <c r="C2948" s="56"/>
      <c r="D2948" s="56"/>
      <c r="E2948" s="56"/>
      <c r="F2948" s="11"/>
      <c r="G2948" s="57"/>
      <c r="H2948" s="56"/>
      <c r="I2948" s="56"/>
      <c r="J2948" s="56"/>
      <c r="K2948" s="56"/>
      <c r="L2948" s="56"/>
      <c r="M2948" s="56"/>
      <c r="N2948" s="56"/>
      <c r="O2948" s="56"/>
      <c r="P2948" s="56"/>
      <c r="Q2948" s="51"/>
    </row>
    <row r="2949" spans="1:17" ht="12.75" customHeight="1">
      <c r="A2949" s="56"/>
      <c r="B2949" s="56"/>
      <c r="C2949" s="56"/>
      <c r="D2949" s="56"/>
      <c r="E2949" s="56"/>
      <c r="F2949" s="11"/>
      <c r="G2949" s="57"/>
      <c r="H2949" s="56"/>
      <c r="I2949" s="56"/>
      <c r="J2949" s="56"/>
      <c r="K2949" s="56"/>
      <c r="L2949" s="56"/>
      <c r="M2949" s="56"/>
      <c r="N2949" s="56"/>
      <c r="O2949" s="56"/>
      <c r="P2949" s="56"/>
      <c r="Q2949" s="51"/>
    </row>
    <row r="2950" spans="1:17" ht="12.75" customHeight="1">
      <c r="A2950" s="56"/>
      <c r="B2950" s="56"/>
      <c r="C2950" s="56"/>
      <c r="D2950" s="56"/>
      <c r="E2950" s="56"/>
      <c r="F2950" s="11"/>
      <c r="G2950" s="57"/>
      <c r="H2950" s="56"/>
      <c r="I2950" s="56"/>
      <c r="J2950" s="56"/>
      <c r="K2950" s="56"/>
      <c r="L2950" s="56"/>
      <c r="M2950" s="56"/>
      <c r="N2950" s="56"/>
      <c r="O2950" s="56"/>
      <c r="P2950" s="56"/>
      <c r="Q2950" s="51"/>
    </row>
    <row r="2951" spans="1:17" ht="12.75" customHeight="1">
      <c r="A2951" s="56"/>
      <c r="B2951" s="56"/>
      <c r="C2951" s="56"/>
      <c r="D2951" s="56"/>
      <c r="E2951" s="56"/>
      <c r="F2951" s="11"/>
      <c r="G2951" s="57"/>
      <c r="H2951" s="56"/>
      <c r="I2951" s="56"/>
      <c r="J2951" s="56"/>
      <c r="K2951" s="56"/>
      <c r="L2951" s="56"/>
      <c r="M2951" s="56"/>
      <c r="N2951" s="56"/>
      <c r="O2951" s="56"/>
      <c r="P2951" s="56"/>
      <c r="Q2951" s="51"/>
    </row>
    <row r="2952" spans="1:17" ht="12.75" customHeight="1">
      <c r="A2952" s="56"/>
      <c r="B2952" s="56"/>
      <c r="C2952" s="56"/>
      <c r="D2952" s="56"/>
      <c r="E2952" s="56"/>
      <c r="F2952" s="11"/>
      <c r="G2952" s="57"/>
      <c r="H2952" s="56"/>
      <c r="I2952" s="56"/>
      <c r="J2952" s="56"/>
      <c r="K2952" s="56"/>
      <c r="L2952" s="56"/>
      <c r="M2952" s="56"/>
      <c r="N2952" s="56"/>
      <c r="O2952" s="56"/>
      <c r="P2952" s="56"/>
      <c r="Q2952" s="51"/>
    </row>
    <row r="2953" spans="1:17" ht="12.75" customHeight="1">
      <c r="A2953" s="56"/>
      <c r="B2953" s="56"/>
      <c r="C2953" s="56"/>
      <c r="D2953" s="56"/>
      <c r="E2953" s="56"/>
      <c r="F2953" s="11"/>
      <c r="G2953" s="57"/>
      <c r="H2953" s="56"/>
      <c r="I2953" s="56"/>
      <c r="J2953" s="56"/>
      <c r="K2953" s="56"/>
      <c r="L2953" s="56"/>
      <c r="M2953" s="56"/>
      <c r="N2953" s="56"/>
      <c r="O2953" s="56"/>
      <c r="P2953" s="56"/>
      <c r="Q2953" s="51"/>
    </row>
    <row r="2954" spans="1:17" ht="12.75" customHeight="1">
      <c r="A2954" s="56"/>
      <c r="B2954" s="56"/>
      <c r="C2954" s="56"/>
      <c r="D2954" s="56"/>
      <c r="E2954" s="56"/>
      <c r="F2954" s="11"/>
      <c r="G2954" s="57"/>
      <c r="H2954" s="56"/>
      <c r="I2954" s="56"/>
      <c r="J2954" s="56"/>
      <c r="K2954" s="56"/>
      <c r="L2954" s="56"/>
      <c r="M2954" s="56"/>
      <c r="N2954" s="56"/>
      <c r="O2954" s="56"/>
      <c r="P2954" s="56"/>
      <c r="Q2954" s="51"/>
    </row>
    <row r="2955" spans="1:17" ht="12.75" customHeight="1">
      <c r="A2955" s="56"/>
      <c r="B2955" s="56"/>
      <c r="C2955" s="56"/>
      <c r="D2955" s="56"/>
      <c r="E2955" s="56"/>
      <c r="F2955" s="11"/>
      <c r="G2955" s="57"/>
      <c r="H2955" s="56"/>
      <c r="I2955" s="56"/>
      <c r="J2955" s="56"/>
      <c r="K2955" s="56"/>
      <c r="L2955" s="56"/>
      <c r="M2955" s="56"/>
      <c r="N2955" s="56"/>
      <c r="O2955" s="56"/>
      <c r="P2955" s="56"/>
      <c r="Q2955" s="51"/>
    </row>
    <row r="2956" spans="1:17" ht="12.75" customHeight="1">
      <c r="A2956" s="56"/>
      <c r="B2956" s="56"/>
      <c r="C2956" s="56"/>
      <c r="D2956" s="56"/>
      <c r="E2956" s="56"/>
      <c r="F2956" s="11"/>
      <c r="G2956" s="57"/>
      <c r="H2956" s="56"/>
      <c r="I2956" s="56"/>
      <c r="J2956" s="56"/>
      <c r="K2956" s="56"/>
      <c r="L2956" s="56"/>
      <c r="M2956" s="56"/>
      <c r="N2956" s="56"/>
      <c r="O2956" s="56"/>
      <c r="P2956" s="56"/>
      <c r="Q2956" s="51"/>
    </row>
    <row r="2957" spans="1:17" ht="12.75" customHeight="1">
      <c r="A2957" s="56"/>
      <c r="B2957" s="56"/>
      <c r="C2957" s="56"/>
      <c r="D2957" s="56"/>
      <c r="E2957" s="56"/>
      <c r="F2957" s="11"/>
      <c r="G2957" s="57"/>
      <c r="H2957" s="56"/>
      <c r="I2957" s="56"/>
      <c r="J2957" s="56"/>
      <c r="K2957" s="56"/>
      <c r="L2957" s="56"/>
      <c r="M2957" s="56"/>
      <c r="N2957" s="56"/>
      <c r="O2957" s="56"/>
      <c r="P2957" s="56"/>
      <c r="Q2957" s="51"/>
    </row>
    <row r="2958" spans="1:17" ht="12.75" customHeight="1">
      <c r="A2958" s="56"/>
      <c r="B2958" s="56"/>
      <c r="C2958" s="56"/>
      <c r="D2958" s="56"/>
      <c r="E2958" s="56"/>
      <c r="F2958" s="11"/>
      <c r="G2958" s="57"/>
      <c r="H2958" s="56"/>
      <c r="I2958" s="56"/>
      <c r="J2958" s="56"/>
      <c r="K2958" s="56"/>
      <c r="L2958" s="56"/>
      <c r="M2958" s="56"/>
      <c r="N2958" s="56"/>
      <c r="O2958" s="56"/>
      <c r="P2958" s="56"/>
      <c r="Q2958" s="51"/>
    </row>
    <row r="2959" spans="1:17" ht="12.75" customHeight="1">
      <c r="A2959" s="56"/>
      <c r="B2959" s="56"/>
      <c r="C2959" s="56"/>
      <c r="D2959" s="56"/>
      <c r="E2959" s="56"/>
      <c r="F2959" s="11"/>
      <c r="G2959" s="57"/>
      <c r="H2959" s="56"/>
      <c r="I2959" s="56"/>
      <c r="J2959" s="56"/>
      <c r="K2959" s="56"/>
      <c r="L2959" s="56"/>
      <c r="M2959" s="56"/>
      <c r="N2959" s="56"/>
      <c r="O2959" s="56"/>
      <c r="P2959" s="56"/>
      <c r="Q2959" s="51"/>
    </row>
    <row r="2960" spans="1:17" ht="12.75" customHeight="1">
      <c r="A2960" s="56"/>
      <c r="B2960" s="56"/>
      <c r="C2960" s="56"/>
      <c r="D2960" s="56"/>
      <c r="E2960" s="56"/>
      <c r="F2960" s="11"/>
      <c r="G2960" s="57"/>
      <c r="H2960" s="56"/>
      <c r="I2960" s="56"/>
      <c r="J2960" s="56"/>
      <c r="K2960" s="56"/>
      <c r="L2960" s="56"/>
      <c r="M2960" s="56"/>
      <c r="N2960" s="56"/>
      <c r="O2960" s="56"/>
      <c r="P2960" s="56"/>
      <c r="Q2960" s="51"/>
    </row>
    <row r="2961" spans="1:17" ht="12.75" customHeight="1">
      <c r="A2961" s="56"/>
      <c r="B2961" s="56"/>
      <c r="C2961" s="56"/>
      <c r="D2961" s="56"/>
      <c r="E2961" s="56"/>
      <c r="F2961" s="11"/>
      <c r="G2961" s="57"/>
      <c r="H2961" s="56"/>
      <c r="I2961" s="56"/>
      <c r="J2961" s="56"/>
      <c r="K2961" s="56"/>
      <c r="L2961" s="56"/>
      <c r="M2961" s="56"/>
      <c r="N2961" s="56"/>
      <c r="O2961" s="56"/>
      <c r="P2961" s="56"/>
      <c r="Q2961" s="51"/>
    </row>
    <row r="2962" spans="1:17" ht="12.75" customHeight="1">
      <c r="A2962" s="56"/>
      <c r="B2962" s="56"/>
      <c r="C2962" s="56"/>
      <c r="D2962" s="56"/>
      <c r="E2962" s="56"/>
      <c r="F2962" s="11"/>
      <c r="G2962" s="57"/>
      <c r="H2962" s="56"/>
      <c r="I2962" s="56"/>
      <c r="J2962" s="56"/>
      <c r="K2962" s="56"/>
      <c r="L2962" s="56"/>
      <c r="M2962" s="56"/>
      <c r="N2962" s="56"/>
      <c r="O2962" s="56"/>
      <c r="P2962" s="56"/>
      <c r="Q2962" s="51"/>
    </row>
    <row r="2963" spans="1:17" ht="12.75" customHeight="1">
      <c r="A2963" s="56"/>
      <c r="B2963" s="56"/>
      <c r="C2963" s="56"/>
      <c r="D2963" s="56"/>
      <c r="E2963" s="56"/>
      <c r="F2963" s="11"/>
      <c r="G2963" s="57"/>
      <c r="H2963" s="56"/>
      <c r="I2963" s="56"/>
      <c r="J2963" s="56"/>
      <c r="K2963" s="56"/>
      <c r="L2963" s="56"/>
      <c r="M2963" s="56"/>
      <c r="N2963" s="56"/>
      <c r="O2963" s="56"/>
      <c r="P2963" s="56"/>
      <c r="Q2963" s="51"/>
    </row>
    <row r="2964" spans="1:17" ht="12.75" customHeight="1">
      <c r="A2964" s="56"/>
      <c r="B2964" s="56"/>
      <c r="C2964" s="56"/>
      <c r="D2964" s="56"/>
      <c r="E2964" s="56"/>
      <c r="F2964" s="11"/>
      <c r="G2964" s="57"/>
      <c r="H2964" s="56"/>
      <c r="I2964" s="56"/>
      <c r="J2964" s="56"/>
      <c r="K2964" s="56"/>
      <c r="L2964" s="56"/>
      <c r="M2964" s="56"/>
      <c r="N2964" s="56"/>
      <c r="O2964" s="56"/>
      <c r="P2964" s="56"/>
      <c r="Q2964" s="51"/>
    </row>
    <row r="2965" spans="1:17" ht="12.75" customHeight="1">
      <c r="A2965" s="56"/>
      <c r="B2965" s="56"/>
      <c r="C2965" s="56"/>
      <c r="D2965" s="56"/>
      <c r="E2965" s="56"/>
      <c r="F2965" s="11"/>
      <c r="G2965" s="57"/>
      <c r="H2965" s="56"/>
      <c r="I2965" s="56"/>
      <c r="J2965" s="56"/>
      <c r="K2965" s="56"/>
      <c r="L2965" s="56"/>
      <c r="M2965" s="56"/>
      <c r="N2965" s="56"/>
      <c r="O2965" s="56"/>
      <c r="P2965" s="56"/>
      <c r="Q2965" s="51"/>
    </row>
    <row r="2966" spans="1:17" ht="12.75" customHeight="1">
      <c r="A2966" s="56"/>
      <c r="B2966" s="56"/>
      <c r="C2966" s="56"/>
      <c r="D2966" s="56"/>
      <c r="E2966" s="56"/>
      <c r="F2966" s="11"/>
      <c r="G2966" s="57"/>
      <c r="H2966" s="56"/>
      <c r="I2966" s="56"/>
      <c r="J2966" s="56"/>
      <c r="K2966" s="56"/>
      <c r="L2966" s="56"/>
      <c r="M2966" s="56"/>
      <c r="N2966" s="56"/>
      <c r="O2966" s="56"/>
      <c r="P2966" s="56"/>
      <c r="Q2966" s="51"/>
    </row>
    <row r="2967" spans="1:17" ht="12.75" customHeight="1">
      <c r="A2967" s="56"/>
      <c r="B2967" s="56"/>
      <c r="C2967" s="56"/>
      <c r="D2967" s="56"/>
      <c r="E2967" s="56"/>
      <c r="F2967" s="11"/>
      <c r="G2967" s="57"/>
      <c r="H2967" s="56"/>
      <c r="I2967" s="56"/>
      <c r="J2967" s="56"/>
      <c r="K2967" s="56"/>
      <c r="L2967" s="56"/>
      <c r="M2967" s="56"/>
      <c r="N2967" s="56"/>
      <c r="O2967" s="56"/>
      <c r="P2967" s="56"/>
      <c r="Q2967" s="51"/>
    </row>
    <row r="2968" spans="1:17" ht="12.75" customHeight="1">
      <c r="A2968" s="56"/>
      <c r="B2968" s="56"/>
      <c r="C2968" s="56"/>
      <c r="D2968" s="56"/>
      <c r="E2968" s="56"/>
      <c r="F2968" s="11"/>
      <c r="G2968" s="57"/>
      <c r="H2968" s="56"/>
      <c r="I2968" s="56"/>
      <c r="J2968" s="56"/>
      <c r="K2968" s="56"/>
      <c r="L2968" s="56"/>
      <c r="M2968" s="56"/>
      <c r="N2968" s="56"/>
      <c r="O2968" s="56"/>
      <c r="P2968" s="56"/>
      <c r="Q2968" s="51"/>
    </row>
    <row r="2969" spans="1:17" ht="12.75" customHeight="1">
      <c r="A2969" s="56"/>
      <c r="B2969" s="56"/>
      <c r="C2969" s="56"/>
      <c r="D2969" s="56"/>
      <c r="E2969" s="56"/>
      <c r="F2969" s="11"/>
      <c r="G2969" s="57"/>
      <c r="H2969" s="56"/>
      <c r="I2969" s="56"/>
      <c r="J2969" s="56"/>
      <c r="K2969" s="56"/>
      <c r="L2969" s="56"/>
      <c r="M2969" s="56"/>
      <c r="N2969" s="56"/>
      <c r="O2969" s="56"/>
      <c r="P2969" s="56"/>
      <c r="Q2969" s="51"/>
    </row>
    <row r="2970" spans="1:17" ht="12.75" customHeight="1">
      <c r="A2970" s="56"/>
      <c r="B2970" s="56"/>
      <c r="C2970" s="56"/>
      <c r="D2970" s="56"/>
      <c r="E2970" s="56"/>
      <c r="F2970" s="11"/>
      <c r="G2970" s="57"/>
      <c r="H2970" s="56"/>
      <c r="I2970" s="56"/>
      <c r="J2970" s="56"/>
      <c r="K2970" s="56"/>
      <c r="L2970" s="56"/>
      <c r="M2970" s="56"/>
      <c r="N2970" s="56"/>
      <c r="O2970" s="56"/>
      <c r="P2970" s="56"/>
      <c r="Q2970" s="51"/>
    </row>
    <row r="2971" spans="1:17" ht="12.75" customHeight="1">
      <c r="A2971" s="56"/>
      <c r="B2971" s="56"/>
      <c r="C2971" s="56"/>
      <c r="D2971" s="56"/>
      <c r="E2971" s="56"/>
      <c r="F2971" s="11"/>
      <c r="G2971" s="57"/>
      <c r="H2971" s="56"/>
      <c r="I2971" s="56"/>
      <c r="J2971" s="56"/>
      <c r="K2971" s="56"/>
      <c r="L2971" s="56"/>
      <c r="M2971" s="56"/>
      <c r="N2971" s="56"/>
      <c r="O2971" s="56"/>
      <c r="P2971" s="56"/>
      <c r="Q2971" s="51"/>
    </row>
    <row r="2972" spans="1:17" ht="12.75" customHeight="1">
      <c r="A2972" s="56"/>
      <c r="B2972" s="56"/>
      <c r="C2972" s="56"/>
      <c r="D2972" s="56"/>
      <c r="E2972" s="56"/>
      <c r="F2972" s="11"/>
      <c r="G2972" s="57"/>
      <c r="H2972" s="56"/>
      <c r="I2972" s="56"/>
      <c r="J2972" s="56"/>
      <c r="K2972" s="56"/>
      <c r="L2972" s="56"/>
      <c r="M2972" s="56"/>
      <c r="N2972" s="56"/>
      <c r="O2972" s="56"/>
      <c r="P2972" s="56"/>
      <c r="Q2972" s="51"/>
    </row>
    <row r="2973" spans="1:17" ht="12.75" customHeight="1">
      <c r="A2973" s="56"/>
      <c r="B2973" s="56"/>
      <c r="C2973" s="56"/>
      <c r="D2973" s="56"/>
      <c r="E2973" s="56"/>
      <c r="F2973" s="11"/>
      <c r="G2973" s="57"/>
      <c r="H2973" s="56"/>
      <c r="I2973" s="56"/>
      <c r="J2973" s="56"/>
      <c r="K2973" s="56"/>
      <c r="L2973" s="56"/>
      <c r="M2973" s="56"/>
      <c r="N2973" s="56"/>
      <c r="O2973" s="56"/>
      <c r="P2973" s="56"/>
      <c r="Q2973" s="51"/>
    </row>
    <row r="2974" spans="1:17" ht="12.75" customHeight="1">
      <c r="A2974" s="56"/>
      <c r="B2974" s="56"/>
      <c r="C2974" s="56"/>
      <c r="D2974" s="56"/>
      <c r="E2974" s="56"/>
      <c r="F2974" s="11"/>
      <c r="G2974" s="57"/>
      <c r="H2974" s="56"/>
      <c r="I2974" s="56"/>
      <c r="J2974" s="56"/>
      <c r="K2974" s="56"/>
      <c r="L2974" s="56"/>
      <c r="M2974" s="56"/>
      <c r="N2974" s="56"/>
      <c r="O2974" s="56"/>
      <c r="P2974" s="56"/>
      <c r="Q2974" s="51"/>
    </row>
    <row r="2975" spans="1:17" ht="12.75" customHeight="1">
      <c r="A2975" s="56"/>
      <c r="B2975" s="56"/>
      <c r="C2975" s="56"/>
      <c r="D2975" s="56"/>
      <c r="E2975" s="56"/>
      <c r="F2975" s="11"/>
      <c r="G2975" s="57"/>
      <c r="H2975" s="56"/>
      <c r="I2975" s="56"/>
      <c r="J2975" s="56"/>
      <c r="K2975" s="56"/>
      <c r="L2975" s="56"/>
      <c r="M2975" s="56"/>
      <c r="N2975" s="56"/>
      <c r="O2975" s="56"/>
      <c r="P2975" s="56"/>
      <c r="Q2975" s="51"/>
    </row>
    <row r="2976" spans="1:17" ht="12.75" customHeight="1">
      <c r="A2976" s="56"/>
      <c r="B2976" s="56"/>
      <c r="C2976" s="56"/>
      <c r="D2976" s="56"/>
      <c r="E2976" s="56"/>
      <c r="F2976" s="11"/>
      <c r="G2976" s="57"/>
      <c r="H2976" s="56"/>
      <c r="I2976" s="56"/>
      <c r="J2976" s="56"/>
      <c r="K2976" s="56"/>
      <c r="L2976" s="56"/>
      <c r="M2976" s="56"/>
      <c r="N2976" s="56"/>
      <c r="O2976" s="56"/>
      <c r="P2976" s="56"/>
      <c r="Q2976" s="51"/>
    </row>
    <row r="2977" spans="1:17" ht="12.75" customHeight="1">
      <c r="A2977" s="56"/>
      <c r="B2977" s="56"/>
      <c r="C2977" s="56"/>
      <c r="D2977" s="56"/>
      <c r="E2977" s="56"/>
      <c r="F2977" s="11"/>
      <c r="G2977" s="57"/>
      <c r="H2977" s="56"/>
      <c r="I2977" s="56"/>
      <c r="J2977" s="56"/>
      <c r="K2977" s="56"/>
      <c r="L2977" s="56"/>
      <c r="M2977" s="56"/>
      <c r="N2977" s="56"/>
      <c r="O2977" s="56"/>
      <c r="P2977" s="56"/>
      <c r="Q2977" s="51"/>
    </row>
    <row r="2978" spans="1:17" ht="12.75" customHeight="1">
      <c r="A2978" s="56"/>
      <c r="B2978" s="56"/>
      <c r="C2978" s="56"/>
      <c r="D2978" s="56"/>
      <c r="E2978" s="56"/>
      <c r="F2978" s="11"/>
      <c r="G2978" s="57"/>
      <c r="H2978" s="56"/>
      <c r="I2978" s="56"/>
      <c r="J2978" s="56"/>
      <c r="K2978" s="56"/>
      <c r="L2978" s="56"/>
      <c r="M2978" s="56"/>
      <c r="N2978" s="56"/>
      <c r="O2978" s="56"/>
      <c r="P2978" s="56"/>
      <c r="Q2978" s="51"/>
    </row>
    <row r="2979" spans="1:17" ht="12.75" customHeight="1">
      <c r="A2979" s="56"/>
      <c r="B2979" s="56"/>
      <c r="C2979" s="56"/>
      <c r="D2979" s="56"/>
      <c r="E2979" s="56"/>
      <c r="F2979" s="11"/>
      <c r="G2979" s="57"/>
      <c r="H2979" s="56"/>
      <c r="I2979" s="56"/>
      <c r="J2979" s="56"/>
      <c r="K2979" s="56"/>
      <c r="L2979" s="56"/>
      <c r="M2979" s="56"/>
      <c r="N2979" s="56"/>
      <c r="O2979" s="56"/>
      <c r="P2979" s="56"/>
      <c r="Q2979" s="51"/>
    </row>
    <row r="2980" spans="1:17" ht="12.75" customHeight="1">
      <c r="A2980" s="56"/>
      <c r="B2980" s="56"/>
      <c r="C2980" s="56"/>
      <c r="D2980" s="56"/>
      <c r="E2980" s="56"/>
      <c r="F2980" s="11"/>
      <c r="G2980" s="57"/>
      <c r="H2980" s="56"/>
      <c r="I2980" s="56"/>
      <c r="J2980" s="56"/>
      <c r="K2980" s="56"/>
      <c r="L2980" s="56"/>
      <c r="M2980" s="56"/>
      <c r="N2980" s="56"/>
      <c r="O2980" s="56"/>
      <c r="P2980" s="56"/>
      <c r="Q2980" s="51"/>
    </row>
    <row r="2981" spans="1:17" ht="12.75" customHeight="1">
      <c r="A2981" s="56"/>
      <c r="B2981" s="56"/>
      <c r="C2981" s="56"/>
      <c r="D2981" s="56"/>
      <c r="E2981" s="56"/>
      <c r="F2981" s="11"/>
      <c r="G2981" s="57"/>
      <c r="H2981" s="56"/>
      <c r="I2981" s="56"/>
      <c r="J2981" s="56"/>
      <c r="K2981" s="56"/>
      <c r="L2981" s="56"/>
      <c r="M2981" s="56"/>
      <c r="N2981" s="56"/>
      <c r="O2981" s="56"/>
      <c r="P2981" s="56"/>
      <c r="Q2981" s="51"/>
    </row>
    <row r="2982" spans="1:17" ht="12.75" customHeight="1">
      <c r="A2982" s="56"/>
      <c r="B2982" s="56"/>
      <c r="C2982" s="56"/>
      <c r="D2982" s="56"/>
      <c r="E2982" s="56"/>
      <c r="F2982" s="11"/>
      <c r="G2982" s="57"/>
      <c r="H2982" s="56"/>
      <c r="I2982" s="56"/>
      <c r="J2982" s="56"/>
      <c r="K2982" s="56"/>
      <c r="L2982" s="56"/>
      <c r="M2982" s="56"/>
      <c r="N2982" s="56"/>
      <c r="O2982" s="56"/>
      <c r="P2982" s="56"/>
      <c r="Q2982" s="51"/>
    </row>
    <row r="2983" spans="1:17" ht="12.75" customHeight="1">
      <c r="A2983" s="56"/>
      <c r="B2983" s="56"/>
      <c r="C2983" s="56"/>
      <c r="D2983" s="56"/>
      <c r="E2983" s="56"/>
      <c r="F2983" s="11"/>
      <c r="G2983" s="57"/>
      <c r="H2983" s="56"/>
      <c r="I2983" s="56"/>
      <c r="J2983" s="56"/>
      <c r="K2983" s="56"/>
      <c r="L2983" s="56"/>
      <c r="M2983" s="56"/>
      <c r="N2983" s="56"/>
      <c r="O2983" s="56"/>
      <c r="P2983" s="56"/>
      <c r="Q2983" s="51"/>
    </row>
    <row r="2984" spans="1:17" ht="12.75" customHeight="1">
      <c r="A2984" s="56"/>
      <c r="B2984" s="56"/>
      <c r="C2984" s="56"/>
      <c r="D2984" s="56"/>
      <c r="E2984" s="56"/>
      <c r="F2984" s="11"/>
      <c r="G2984" s="57"/>
      <c r="H2984" s="56"/>
      <c r="I2984" s="56"/>
      <c r="J2984" s="56"/>
      <c r="K2984" s="56"/>
      <c r="L2984" s="56"/>
      <c r="M2984" s="56"/>
      <c r="N2984" s="56"/>
      <c r="O2984" s="56"/>
      <c r="P2984" s="56"/>
      <c r="Q2984" s="51"/>
    </row>
    <row r="2985" spans="1:17" ht="12.75" customHeight="1">
      <c r="A2985" s="56"/>
      <c r="B2985" s="56"/>
      <c r="C2985" s="56"/>
      <c r="D2985" s="56"/>
      <c r="E2985" s="56"/>
      <c r="F2985" s="11"/>
      <c r="G2985" s="57"/>
      <c r="H2985" s="56"/>
      <c r="I2985" s="56"/>
      <c r="J2985" s="56"/>
      <c r="K2985" s="56"/>
      <c r="L2985" s="56"/>
      <c r="M2985" s="56"/>
      <c r="N2985" s="56"/>
      <c r="O2985" s="56"/>
      <c r="P2985" s="56"/>
      <c r="Q2985" s="51"/>
    </row>
    <row r="2986" spans="1:17" ht="12.75" customHeight="1">
      <c r="A2986" s="56"/>
      <c r="B2986" s="56"/>
      <c r="C2986" s="56"/>
      <c r="D2986" s="56"/>
      <c r="E2986" s="56"/>
      <c r="F2986" s="11"/>
      <c r="G2986" s="57"/>
      <c r="H2986" s="56"/>
      <c r="I2986" s="56"/>
      <c r="J2986" s="56"/>
      <c r="K2986" s="56"/>
      <c r="L2986" s="56"/>
      <c r="M2986" s="56"/>
      <c r="N2986" s="56"/>
      <c r="O2986" s="56"/>
      <c r="P2986" s="56"/>
      <c r="Q2986" s="51"/>
    </row>
    <row r="2987" spans="1:17" ht="12.75" customHeight="1">
      <c r="A2987" s="56"/>
      <c r="B2987" s="56"/>
      <c r="C2987" s="56"/>
      <c r="D2987" s="56"/>
      <c r="E2987" s="56"/>
      <c r="F2987" s="11"/>
      <c r="G2987" s="57"/>
      <c r="H2987" s="56"/>
      <c r="I2987" s="56"/>
      <c r="J2987" s="56"/>
      <c r="K2987" s="56"/>
      <c r="L2987" s="56"/>
      <c r="M2987" s="56"/>
      <c r="N2987" s="56"/>
      <c r="O2987" s="56"/>
      <c r="P2987" s="56"/>
      <c r="Q2987" s="51"/>
    </row>
    <row r="2988" spans="1:17" ht="12.75" customHeight="1">
      <c r="A2988" s="56"/>
      <c r="B2988" s="56"/>
      <c r="C2988" s="56"/>
      <c r="D2988" s="56"/>
      <c r="E2988" s="56"/>
      <c r="F2988" s="11"/>
      <c r="G2988" s="57"/>
      <c r="H2988" s="56"/>
      <c r="I2988" s="56"/>
      <c r="J2988" s="56"/>
      <c r="K2988" s="56"/>
      <c r="L2988" s="56"/>
      <c r="M2988" s="56"/>
      <c r="N2988" s="56"/>
      <c r="O2988" s="56"/>
      <c r="P2988" s="56"/>
      <c r="Q2988" s="51"/>
    </row>
    <row r="2989" spans="1:17" ht="12.75" customHeight="1">
      <c r="A2989" s="56"/>
      <c r="B2989" s="56"/>
      <c r="C2989" s="56"/>
      <c r="D2989" s="56"/>
      <c r="E2989" s="56"/>
      <c r="F2989" s="11"/>
      <c r="G2989" s="57"/>
      <c r="H2989" s="56"/>
      <c r="I2989" s="56"/>
      <c r="J2989" s="56"/>
      <c r="K2989" s="56"/>
      <c r="L2989" s="56"/>
      <c r="M2989" s="56"/>
      <c r="N2989" s="56"/>
      <c r="O2989" s="56"/>
      <c r="P2989" s="56"/>
      <c r="Q2989" s="51"/>
    </row>
    <row r="2990" spans="1:17" ht="12.75" customHeight="1">
      <c r="A2990" s="56"/>
      <c r="B2990" s="56"/>
      <c r="C2990" s="56"/>
      <c r="D2990" s="56"/>
      <c r="E2990" s="56"/>
      <c r="F2990" s="11"/>
      <c r="G2990" s="57"/>
      <c r="H2990" s="56"/>
      <c r="I2990" s="56"/>
      <c r="J2990" s="56"/>
      <c r="K2990" s="56"/>
      <c r="L2990" s="56"/>
      <c r="M2990" s="56"/>
      <c r="N2990" s="56"/>
      <c r="O2990" s="56"/>
      <c r="P2990" s="56"/>
      <c r="Q2990" s="51"/>
    </row>
    <row r="2991" spans="1:17" ht="12.75" customHeight="1">
      <c r="A2991" s="56"/>
      <c r="B2991" s="56"/>
      <c r="C2991" s="56"/>
      <c r="D2991" s="56"/>
      <c r="E2991" s="56"/>
      <c r="F2991" s="11"/>
      <c r="G2991" s="57"/>
      <c r="H2991" s="56"/>
      <c r="I2991" s="56"/>
      <c r="J2991" s="56"/>
      <c r="K2991" s="56"/>
      <c r="L2991" s="56"/>
      <c r="M2991" s="56"/>
      <c r="N2991" s="56"/>
      <c r="O2991" s="56"/>
      <c r="P2991" s="56"/>
      <c r="Q2991" s="51"/>
    </row>
    <row r="2992" spans="1:17" ht="12.75" customHeight="1">
      <c r="A2992" s="56"/>
      <c r="B2992" s="56"/>
      <c r="C2992" s="56"/>
      <c r="D2992" s="56"/>
      <c r="E2992" s="56"/>
      <c r="F2992" s="11"/>
      <c r="G2992" s="57"/>
      <c r="H2992" s="56"/>
      <c r="I2992" s="56"/>
      <c r="J2992" s="56"/>
      <c r="K2992" s="56"/>
      <c r="L2992" s="56"/>
      <c r="M2992" s="56"/>
      <c r="N2992" s="56"/>
      <c r="O2992" s="56"/>
      <c r="P2992" s="56"/>
      <c r="Q2992" s="51"/>
    </row>
    <row r="2993" spans="1:17" ht="12.75" customHeight="1">
      <c r="A2993" s="56"/>
      <c r="B2993" s="56"/>
      <c r="C2993" s="56"/>
      <c r="D2993" s="56"/>
      <c r="E2993" s="56"/>
      <c r="F2993" s="11"/>
      <c r="G2993" s="57"/>
      <c r="H2993" s="56"/>
      <c r="I2993" s="56"/>
      <c r="J2993" s="56"/>
      <c r="K2993" s="56"/>
      <c r="L2993" s="56"/>
      <c r="M2993" s="56"/>
      <c r="N2993" s="56"/>
      <c r="O2993" s="56"/>
      <c r="P2993" s="56"/>
      <c r="Q2993" s="51"/>
    </row>
    <row r="2994" spans="1:17" ht="12.75" customHeight="1">
      <c r="A2994" s="56"/>
      <c r="B2994" s="56"/>
      <c r="C2994" s="56"/>
      <c r="D2994" s="56"/>
      <c r="E2994" s="56"/>
      <c r="F2994" s="11"/>
      <c r="G2994" s="57"/>
      <c r="H2994" s="56"/>
      <c r="I2994" s="56"/>
      <c r="J2994" s="56"/>
      <c r="K2994" s="56"/>
      <c r="L2994" s="56"/>
      <c r="M2994" s="56"/>
      <c r="N2994" s="56"/>
      <c r="O2994" s="56"/>
      <c r="P2994" s="56"/>
      <c r="Q2994" s="51"/>
    </row>
    <row r="2995" spans="1:17" ht="12.75" customHeight="1">
      <c r="A2995" s="56"/>
      <c r="B2995" s="56"/>
      <c r="C2995" s="56"/>
      <c r="D2995" s="56"/>
      <c r="E2995" s="56"/>
      <c r="F2995" s="11"/>
      <c r="G2995" s="57"/>
      <c r="H2995" s="56"/>
      <c r="I2995" s="56"/>
      <c r="J2995" s="56"/>
      <c r="K2995" s="56"/>
      <c r="L2995" s="56"/>
      <c r="M2995" s="56"/>
      <c r="N2995" s="56"/>
      <c r="O2995" s="56"/>
      <c r="P2995" s="56"/>
      <c r="Q2995" s="51"/>
    </row>
    <row r="2996" spans="1:17" ht="12.75" customHeight="1">
      <c r="A2996" s="56"/>
      <c r="B2996" s="56"/>
      <c r="C2996" s="56"/>
      <c r="D2996" s="56"/>
      <c r="E2996" s="56"/>
      <c r="F2996" s="11"/>
      <c r="G2996" s="57"/>
      <c r="H2996" s="56"/>
      <c r="I2996" s="56"/>
      <c r="J2996" s="56"/>
      <c r="K2996" s="56"/>
      <c r="L2996" s="56"/>
      <c r="M2996" s="56"/>
      <c r="N2996" s="56"/>
      <c r="O2996" s="56"/>
      <c r="P2996" s="56"/>
      <c r="Q2996" s="51"/>
    </row>
    <row r="2997" spans="1:17" ht="12.75" customHeight="1">
      <c r="A2997" s="56"/>
      <c r="B2997" s="56"/>
      <c r="C2997" s="56"/>
      <c r="D2997" s="56"/>
      <c r="E2997" s="56"/>
      <c r="F2997" s="11"/>
      <c r="G2997" s="57"/>
      <c r="H2997" s="56"/>
      <c r="I2997" s="56"/>
      <c r="J2997" s="56"/>
      <c r="K2997" s="56"/>
      <c r="L2997" s="56"/>
      <c r="M2997" s="56"/>
      <c r="N2997" s="56"/>
      <c r="O2997" s="56"/>
      <c r="P2997" s="56"/>
      <c r="Q2997" s="51"/>
    </row>
    <row r="2998" spans="1:17" ht="12.75" customHeight="1">
      <c r="A2998" s="56"/>
      <c r="B2998" s="56"/>
      <c r="C2998" s="56"/>
      <c r="D2998" s="56"/>
      <c r="E2998" s="56"/>
      <c r="F2998" s="11"/>
      <c r="G2998" s="57"/>
      <c r="H2998" s="56"/>
      <c r="I2998" s="56"/>
      <c r="J2998" s="56"/>
      <c r="K2998" s="56"/>
      <c r="L2998" s="56"/>
      <c r="M2998" s="56"/>
      <c r="N2998" s="56"/>
      <c r="O2998" s="56"/>
      <c r="P2998" s="56"/>
      <c r="Q2998" s="51"/>
    </row>
    <row r="2999" spans="1:17" ht="12.75" customHeight="1">
      <c r="A2999" s="56"/>
      <c r="B2999" s="56"/>
      <c r="C2999" s="56"/>
      <c r="D2999" s="56"/>
      <c r="E2999" s="56"/>
      <c r="F2999" s="11"/>
      <c r="G2999" s="57"/>
      <c r="H2999" s="56"/>
      <c r="I2999" s="56"/>
      <c r="J2999" s="56"/>
      <c r="K2999" s="56"/>
      <c r="L2999" s="56"/>
      <c r="M2999" s="56"/>
      <c r="N2999" s="56"/>
      <c r="O2999" s="56"/>
      <c r="P2999" s="56"/>
      <c r="Q2999" s="51"/>
    </row>
    <row r="3000" spans="1:17" ht="12.75" customHeight="1">
      <c r="A3000" s="56"/>
      <c r="B3000" s="56"/>
      <c r="C3000" s="56"/>
      <c r="D3000" s="56"/>
      <c r="E3000" s="56"/>
      <c r="F3000" s="11"/>
      <c r="G3000" s="57"/>
      <c r="H3000" s="56"/>
      <c r="I3000" s="56"/>
      <c r="J3000" s="56"/>
      <c r="K3000" s="56"/>
      <c r="L3000" s="56"/>
      <c r="M3000" s="56"/>
      <c r="N3000" s="56"/>
      <c r="O3000" s="56"/>
      <c r="P3000" s="56"/>
      <c r="Q3000" s="51"/>
    </row>
    <row r="3001" spans="1:17" ht="12.75" customHeight="1">
      <c r="A3001" s="56"/>
      <c r="B3001" s="56"/>
      <c r="C3001" s="56"/>
      <c r="D3001" s="56"/>
      <c r="E3001" s="56"/>
      <c r="F3001" s="11"/>
      <c r="G3001" s="57"/>
      <c r="H3001" s="56"/>
      <c r="I3001" s="56"/>
      <c r="J3001" s="56"/>
      <c r="K3001" s="56"/>
      <c r="L3001" s="56"/>
      <c r="M3001" s="56"/>
      <c r="N3001" s="56"/>
      <c r="O3001" s="56"/>
      <c r="P3001" s="56"/>
      <c r="Q3001" s="51"/>
    </row>
    <row r="3002" spans="1:17" ht="12.75" customHeight="1">
      <c r="A3002" s="56"/>
      <c r="B3002" s="56"/>
      <c r="C3002" s="56"/>
      <c r="D3002" s="56"/>
      <c r="E3002" s="56"/>
      <c r="F3002" s="11"/>
      <c r="G3002" s="57"/>
      <c r="H3002" s="56"/>
      <c r="I3002" s="56"/>
      <c r="J3002" s="56"/>
      <c r="K3002" s="56"/>
      <c r="L3002" s="56"/>
      <c r="M3002" s="56"/>
      <c r="N3002" s="56"/>
      <c r="O3002" s="56"/>
      <c r="P3002" s="56"/>
      <c r="Q3002" s="51"/>
    </row>
    <row r="3003" spans="1:17" ht="12.75" customHeight="1">
      <c r="A3003" s="56"/>
      <c r="B3003" s="56"/>
      <c r="C3003" s="56"/>
      <c r="D3003" s="56"/>
      <c r="E3003" s="56"/>
      <c r="F3003" s="11"/>
      <c r="G3003" s="57"/>
      <c r="H3003" s="56"/>
      <c r="I3003" s="56"/>
      <c r="J3003" s="56"/>
      <c r="K3003" s="56"/>
      <c r="L3003" s="56"/>
      <c r="M3003" s="56"/>
      <c r="N3003" s="56"/>
      <c r="O3003" s="56"/>
      <c r="P3003" s="56"/>
      <c r="Q3003" s="51"/>
    </row>
    <row r="3004" spans="1:17" ht="12.75" customHeight="1">
      <c r="A3004" s="56"/>
      <c r="B3004" s="56"/>
      <c r="C3004" s="56"/>
      <c r="D3004" s="56"/>
      <c r="E3004" s="56"/>
      <c r="F3004" s="11"/>
      <c r="G3004" s="57"/>
      <c r="H3004" s="56"/>
      <c r="I3004" s="56"/>
      <c r="J3004" s="56"/>
      <c r="K3004" s="56"/>
      <c r="L3004" s="56"/>
      <c r="M3004" s="56"/>
      <c r="N3004" s="56"/>
      <c r="O3004" s="56"/>
      <c r="P3004" s="56"/>
      <c r="Q3004" s="51"/>
    </row>
    <row r="3005" spans="1:17" ht="12.75" customHeight="1">
      <c r="A3005" s="56"/>
      <c r="B3005" s="56"/>
      <c r="C3005" s="56"/>
      <c r="D3005" s="56"/>
      <c r="E3005" s="56"/>
      <c r="F3005" s="11"/>
      <c r="G3005" s="57"/>
      <c r="H3005" s="56"/>
      <c r="I3005" s="56"/>
      <c r="J3005" s="56"/>
      <c r="K3005" s="56"/>
      <c r="L3005" s="56"/>
      <c r="M3005" s="56"/>
      <c r="N3005" s="56"/>
      <c r="O3005" s="56"/>
      <c r="P3005" s="56"/>
      <c r="Q3005" s="51"/>
    </row>
    <row r="3006" spans="1:17" ht="12.75" customHeight="1">
      <c r="A3006" s="56"/>
      <c r="B3006" s="56"/>
      <c r="C3006" s="56"/>
      <c r="D3006" s="56"/>
      <c r="E3006" s="56"/>
      <c r="F3006" s="11"/>
      <c r="G3006" s="57"/>
      <c r="H3006" s="56"/>
      <c r="I3006" s="56"/>
      <c r="J3006" s="56"/>
      <c r="K3006" s="56"/>
      <c r="L3006" s="56"/>
      <c r="M3006" s="56"/>
      <c r="N3006" s="56"/>
      <c r="O3006" s="56"/>
      <c r="P3006" s="56"/>
      <c r="Q3006" s="51"/>
    </row>
    <row r="3007" spans="1:17" ht="12.75" customHeight="1">
      <c r="A3007" s="56"/>
      <c r="B3007" s="56"/>
      <c r="C3007" s="56"/>
      <c r="D3007" s="56"/>
      <c r="E3007" s="56"/>
      <c r="F3007" s="11"/>
      <c r="G3007" s="57"/>
      <c r="H3007" s="56"/>
      <c r="I3007" s="56"/>
      <c r="J3007" s="56"/>
      <c r="K3007" s="56"/>
      <c r="L3007" s="56"/>
      <c r="M3007" s="56"/>
      <c r="N3007" s="56"/>
      <c r="O3007" s="56"/>
      <c r="P3007" s="56"/>
      <c r="Q3007" s="51"/>
    </row>
    <row r="3008" spans="1:17" ht="12.75" customHeight="1">
      <c r="A3008" s="56"/>
      <c r="B3008" s="56"/>
      <c r="C3008" s="56"/>
      <c r="D3008" s="56"/>
      <c r="E3008" s="56"/>
      <c r="F3008" s="11"/>
      <c r="G3008" s="57"/>
      <c r="H3008" s="56"/>
      <c r="I3008" s="56"/>
      <c r="J3008" s="56"/>
      <c r="K3008" s="56"/>
      <c r="L3008" s="56"/>
      <c r="M3008" s="56"/>
      <c r="N3008" s="56"/>
      <c r="O3008" s="56"/>
      <c r="P3008" s="56"/>
      <c r="Q3008" s="51"/>
    </row>
    <row r="3009" spans="1:17" ht="12.75" customHeight="1">
      <c r="A3009" s="56"/>
      <c r="B3009" s="56"/>
      <c r="C3009" s="56"/>
      <c r="D3009" s="56"/>
      <c r="E3009" s="56"/>
      <c r="F3009" s="11"/>
      <c r="G3009" s="57"/>
      <c r="H3009" s="56"/>
      <c r="I3009" s="56"/>
      <c r="J3009" s="56"/>
      <c r="K3009" s="56"/>
      <c r="L3009" s="56"/>
      <c r="M3009" s="56"/>
      <c r="N3009" s="56"/>
      <c r="O3009" s="56"/>
      <c r="P3009" s="56"/>
      <c r="Q3009" s="51"/>
    </row>
    <row r="3010" spans="1:17" ht="12.75" customHeight="1">
      <c r="A3010" s="56"/>
      <c r="B3010" s="56"/>
      <c r="C3010" s="56"/>
      <c r="D3010" s="56"/>
      <c r="E3010" s="56"/>
      <c r="F3010" s="11"/>
      <c r="G3010" s="57"/>
      <c r="H3010" s="56"/>
      <c r="I3010" s="56"/>
      <c r="J3010" s="56"/>
      <c r="K3010" s="56"/>
      <c r="L3010" s="56"/>
      <c r="M3010" s="56"/>
      <c r="N3010" s="56"/>
      <c r="O3010" s="56"/>
      <c r="P3010" s="56"/>
      <c r="Q3010" s="51"/>
    </row>
    <row r="3011" spans="1:17" ht="12.75" customHeight="1">
      <c r="A3011" s="56"/>
      <c r="B3011" s="56"/>
      <c r="C3011" s="56"/>
      <c r="D3011" s="56"/>
      <c r="E3011" s="56"/>
      <c r="F3011" s="11"/>
      <c r="G3011" s="57"/>
      <c r="H3011" s="56"/>
      <c r="I3011" s="56"/>
      <c r="J3011" s="56"/>
      <c r="K3011" s="56"/>
      <c r="L3011" s="56"/>
      <c r="M3011" s="56"/>
      <c r="N3011" s="56"/>
      <c r="O3011" s="56"/>
      <c r="P3011" s="56"/>
      <c r="Q3011" s="51"/>
    </row>
    <row r="3012" spans="1:17" ht="12.75" customHeight="1">
      <c r="A3012" s="56"/>
      <c r="B3012" s="56"/>
      <c r="C3012" s="56"/>
      <c r="D3012" s="56"/>
      <c r="E3012" s="56"/>
      <c r="F3012" s="11"/>
      <c r="G3012" s="57"/>
      <c r="H3012" s="56"/>
      <c r="I3012" s="56"/>
      <c r="J3012" s="56"/>
      <c r="K3012" s="56"/>
      <c r="L3012" s="56"/>
      <c r="M3012" s="56"/>
      <c r="N3012" s="56"/>
      <c r="O3012" s="56"/>
      <c r="P3012" s="56"/>
      <c r="Q3012" s="51"/>
    </row>
    <row r="3013" spans="1:17" ht="12.75" customHeight="1">
      <c r="A3013" s="56"/>
      <c r="B3013" s="56"/>
      <c r="C3013" s="56"/>
      <c r="D3013" s="56"/>
      <c r="E3013" s="56"/>
      <c r="F3013" s="11"/>
      <c r="G3013" s="57"/>
      <c r="H3013" s="56"/>
      <c r="I3013" s="56"/>
      <c r="J3013" s="56"/>
      <c r="K3013" s="56"/>
      <c r="L3013" s="56"/>
      <c r="M3013" s="56"/>
      <c r="N3013" s="56"/>
      <c r="O3013" s="56"/>
      <c r="P3013" s="56"/>
      <c r="Q3013" s="51"/>
    </row>
    <row r="3014" spans="1:17" ht="12.75" customHeight="1">
      <c r="A3014" s="56"/>
      <c r="B3014" s="56"/>
      <c r="C3014" s="56"/>
      <c r="D3014" s="56"/>
      <c r="E3014" s="56"/>
      <c r="F3014" s="11"/>
      <c r="G3014" s="57"/>
      <c r="H3014" s="56"/>
      <c r="I3014" s="56"/>
      <c r="J3014" s="56"/>
      <c r="K3014" s="56"/>
      <c r="L3014" s="56"/>
      <c r="M3014" s="56"/>
      <c r="N3014" s="56"/>
      <c r="O3014" s="56"/>
      <c r="P3014" s="56"/>
      <c r="Q3014" s="51"/>
    </row>
    <row r="3015" spans="1:17" ht="12.75" customHeight="1">
      <c r="A3015" s="56"/>
      <c r="B3015" s="56"/>
      <c r="C3015" s="56"/>
      <c r="D3015" s="56"/>
      <c r="E3015" s="56"/>
      <c r="F3015" s="11"/>
      <c r="G3015" s="57"/>
      <c r="H3015" s="56"/>
      <c r="I3015" s="56"/>
      <c r="J3015" s="56"/>
      <c r="K3015" s="56"/>
      <c r="L3015" s="56"/>
      <c r="M3015" s="56"/>
      <c r="N3015" s="56"/>
      <c r="O3015" s="56"/>
      <c r="P3015" s="56"/>
      <c r="Q3015" s="51"/>
    </row>
    <row r="3016" spans="1:17" ht="12.75" customHeight="1">
      <c r="A3016" s="47"/>
      <c r="B3016" s="47"/>
      <c r="C3016" s="47"/>
      <c r="D3016" s="39"/>
      <c r="E3016" s="47"/>
      <c r="F3016" s="47"/>
      <c r="G3016" s="47"/>
      <c r="H3016" s="47"/>
      <c r="I3016" s="39"/>
      <c r="J3016" s="47"/>
      <c r="K3016" s="47"/>
      <c r="L3016" s="47"/>
      <c r="M3016" s="39"/>
      <c r="N3016" s="39"/>
      <c r="O3016" s="39"/>
      <c r="P3016" s="39"/>
      <c r="Q3016" s="17"/>
    </row>
    <row r="3017" spans="1:17" ht="12.75" customHeight="1">
      <c r="A3017" s="18"/>
      <c r="B3017" s="18"/>
      <c r="C3017" s="18"/>
      <c r="D3017" s="17"/>
      <c r="E3017" s="18"/>
      <c r="F3017" s="18"/>
      <c r="G3017" s="18"/>
      <c r="H3017" s="18"/>
      <c r="I3017" s="17"/>
      <c r="J3017" s="18"/>
      <c r="K3017" s="18"/>
      <c r="L3017" s="18"/>
      <c r="M3017" s="17"/>
      <c r="N3017" s="17"/>
      <c r="O3017" s="17"/>
      <c r="P3017" s="17"/>
      <c r="Q3017" s="17"/>
    </row>
    <row r="3018" spans="1:17" ht="12.75" customHeight="1">
      <c r="A3018" s="18"/>
      <c r="B3018" s="18"/>
      <c r="C3018" s="18"/>
      <c r="D3018" s="17"/>
      <c r="E3018" s="18"/>
      <c r="F3018" s="18"/>
      <c r="G3018" s="18"/>
      <c r="H3018" s="18"/>
      <c r="I3018" s="17"/>
      <c r="J3018" s="18"/>
      <c r="K3018" s="18"/>
      <c r="L3018" s="18"/>
      <c r="M3018" s="17"/>
      <c r="N3018" s="17"/>
      <c r="O3018" s="17"/>
      <c r="P3018" s="17"/>
      <c r="Q3018" s="17"/>
    </row>
  </sheetData>
  <mergeCells count="5">
    <mergeCell ref="B2:D2"/>
    <mergeCell ref="B3:C3"/>
    <mergeCell ref="L3:N3"/>
    <mergeCell ref="B4:D4"/>
    <mergeCell ref="D7:I7"/>
  </mergeCell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AEEA6-BF91-4CAE-83B8-54ED81751210}">
  <dimension ref="A1:CZ95"/>
  <sheetViews>
    <sheetView showGridLines="0" workbookViewId="0">
      <selection activeCell="Q27" sqref="Q27:T27"/>
    </sheetView>
  </sheetViews>
  <sheetFormatPr defaultRowHeight="14.4"/>
  <cols>
    <col min="1" max="1" width="3.77734375" customWidth="1"/>
    <col min="2" max="3" width="6" customWidth="1"/>
    <col min="4" max="4" width="6.21875" customWidth="1"/>
    <col min="5" max="5" width="6" customWidth="1"/>
    <col min="6" max="7" width="4.77734375" customWidth="1"/>
    <col min="8" max="8" width="5" customWidth="1"/>
    <col min="9" max="9" width="3.5546875" customWidth="1"/>
    <col min="10" max="10" width="10.77734375" customWidth="1"/>
    <col min="11" max="11" width="7.44140625" customWidth="1"/>
    <col min="12" max="14" width="4.21875" customWidth="1"/>
    <col min="15" max="15" width="4.5546875" customWidth="1"/>
    <col min="16" max="18" width="3.5546875" customWidth="1"/>
    <col min="19" max="19" width="4" customWidth="1"/>
    <col min="20" max="20" width="6.77734375" customWidth="1"/>
    <col min="21" max="22" width="3.44140625" customWidth="1"/>
    <col min="23" max="23" width="3.5546875" customWidth="1"/>
    <col min="24" max="24" width="5.44140625" customWidth="1"/>
    <col min="25" max="26" width="4.21875" customWidth="1"/>
    <col min="27" max="27" width="4.44140625" customWidth="1"/>
    <col min="28" max="28" width="3.21875" customWidth="1"/>
    <col min="29" max="29" width="4" customWidth="1"/>
    <col min="30" max="32" width="3.21875" customWidth="1"/>
    <col min="33" max="35" width="4" customWidth="1"/>
    <col min="36" max="36" width="4.21875" customWidth="1"/>
    <col min="37" max="37" width="2.21875" customWidth="1"/>
    <col min="38" max="38" width="2.77734375" customWidth="1"/>
    <col min="39" max="40" width="2.21875" customWidth="1"/>
    <col min="41" max="41" width="6.77734375" customWidth="1"/>
    <col min="42" max="42" width="5.21875" customWidth="1"/>
    <col min="43" max="43" width="2.77734375" customWidth="1"/>
    <col min="44" max="44" width="3.21875" customWidth="1"/>
    <col min="45" max="48" width="2.21875" customWidth="1"/>
    <col min="49" max="49" width="2.44140625" customWidth="1"/>
    <col min="50" max="50" width="3" customWidth="1"/>
    <col min="51" max="52" width="2.77734375" customWidth="1"/>
    <col min="53" max="53" width="5.21875" customWidth="1"/>
    <col min="54" max="58" width="2" customWidth="1"/>
    <col min="59" max="59" width="3.21875" customWidth="1"/>
    <col min="60" max="60" width="2.77734375" customWidth="1"/>
    <col min="61" max="65" width="1.77734375" customWidth="1"/>
    <col min="66" max="66" width="2.44140625" customWidth="1"/>
    <col min="67" max="67" width="1.5546875" customWidth="1"/>
    <col min="68" max="68" width="1.77734375" customWidth="1"/>
    <col min="69" max="69" width="1.5546875" customWidth="1"/>
    <col min="70" max="70" width="3.44140625" customWidth="1"/>
    <col min="71" max="71" width="2.21875" customWidth="1"/>
    <col min="72" max="74" width="1.5546875" customWidth="1"/>
    <col min="75" max="75" width="3.21875" customWidth="1"/>
    <col min="76" max="78" width="1.5546875" customWidth="1"/>
    <col min="79" max="79" width="3.21875" customWidth="1"/>
    <col min="80" max="80" width="1.5546875" customWidth="1"/>
    <col min="81" max="81" width="1.77734375" customWidth="1"/>
    <col min="82" max="82" width="1.5546875" customWidth="1"/>
    <col min="83" max="83" width="5.21875" customWidth="1"/>
    <col min="84" max="85" width="1.5546875" customWidth="1"/>
    <col min="86" max="86" width="1.77734375" customWidth="1"/>
    <col min="87" max="87" width="2.77734375" customWidth="1"/>
    <col min="88" max="88" width="3" customWidth="1"/>
    <col min="89" max="90" width="2" customWidth="1"/>
    <col min="91" max="91" width="2.21875" customWidth="1"/>
    <col min="92" max="92" width="3.77734375" customWidth="1"/>
    <col min="93" max="93" width="2" customWidth="1"/>
    <col min="94" max="94" width="2.21875" customWidth="1"/>
    <col min="95" max="95" width="3.77734375" customWidth="1"/>
    <col min="96" max="96" width="2" customWidth="1"/>
    <col min="97" max="97" width="2.21875" customWidth="1"/>
    <col min="98" max="98" width="4.5546875" customWidth="1"/>
    <col min="99" max="99" width="4" customWidth="1"/>
    <col min="100" max="101" width="8" customWidth="1"/>
    <col min="102" max="102" width="4.77734375" customWidth="1"/>
    <col min="103" max="103" width="4" customWidth="1"/>
    <col min="104" max="104" width="8" customWidth="1"/>
  </cols>
  <sheetData>
    <row r="1" spans="1:104" ht="12.75" customHeight="1">
      <c r="A1" s="1"/>
      <c r="B1" s="437"/>
      <c r="C1" s="437"/>
      <c r="D1" s="437"/>
      <c r="E1" s="437"/>
      <c r="F1" s="437"/>
      <c r="G1" s="437"/>
      <c r="H1" s="436"/>
      <c r="I1" s="436"/>
      <c r="J1" s="436"/>
      <c r="K1" s="436"/>
      <c r="L1" s="436"/>
      <c r="M1" s="437"/>
      <c r="N1" s="437"/>
      <c r="O1" s="437"/>
      <c r="P1" s="437"/>
      <c r="Q1" s="437"/>
      <c r="R1" s="437"/>
      <c r="S1" s="437"/>
      <c r="T1" s="437"/>
      <c r="U1" s="437"/>
      <c r="V1" s="437"/>
      <c r="W1" s="437"/>
      <c r="X1" s="437"/>
      <c r="Y1" s="437"/>
      <c r="Z1" s="437"/>
      <c r="AA1" s="437"/>
      <c r="AB1" s="436"/>
      <c r="AC1" s="436"/>
      <c r="AD1" s="436"/>
      <c r="AE1" s="436"/>
      <c r="AF1" s="436"/>
      <c r="AG1" s="437"/>
      <c r="AH1" s="437"/>
      <c r="AI1" s="437"/>
      <c r="AJ1" s="437"/>
      <c r="AK1" s="437"/>
      <c r="AL1" s="437"/>
      <c r="AM1" s="437"/>
      <c r="AN1" s="437"/>
      <c r="AO1" s="437"/>
      <c r="AP1" s="437"/>
      <c r="AQ1" s="437"/>
      <c r="AR1" s="437"/>
      <c r="AS1" s="436"/>
      <c r="AT1" s="436"/>
      <c r="AU1" s="436"/>
      <c r="AV1" s="436"/>
      <c r="AW1" s="436"/>
      <c r="AX1" s="436"/>
      <c r="AY1" s="436"/>
      <c r="AZ1" s="436"/>
      <c r="BA1" s="436"/>
      <c r="BB1" s="436"/>
      <c r="BC1" s="436"/>
      <c r="BD1" s="436"/>
      <c r="BE1" s="436"/>
      <c r="BF1" s="436"/>
      <c r="BG1" s="436"/>
      <c r="BH1" s="436"/>
      <c r="BI1" s="436"/>
      <c r="BJ1" s="436"/>
      <c r="BK1" s="436"/>
      <c r="BL1" s="436"/>
      <c r="BM1" s="436"/>
      <c r="BN1" s="436"/>
      <c r="BO1" s="436"/>
      <c r="BP1" s="436"/>
      <c r="BQ1" s="436"/>
      <c r="BR1" s="436"/>
      <c r="BS1" s="436"/>
      <c r="BT1" s="436"/>
      <c r="BU1" s="436"/>
      <c r="BV1" s="436"/>
      <c r="BW1" s="436"/>
      <c r="BX1" s="436"/>
      <c r="BY1" s="436"/>
      <c r="BZ1" s="436"/>
      <c r="CA1" s="436"/>
      <c r="CB1" s="436"/>
      <c r="CC1" s="436"/>
      <c r="CD1" s="436"/>
      <c r="CE1" s="436"/>
      <c r="CF1" s="436"/>
      <c r="CG1" s="436"/>
      <c r="CH1" s="436"/>
      <c r="CI1" s="436"/>
      <c r="CJ1" s="436"/>
      <c r="CK1" s="436"/>
      <c r="CL1" s="436"/>
      <c r="CM1" s="436"/>
      <c r="CN1" s="436"/>
      <c r="CO1" s="436"/>
      <c r="CP1" s="436"/>
      <c r="CQ1" s="436"/>
      <c r="CR1" s="436"/>
      <c r="CS1" s="436"/>
      <c r="CT1" s="436"/>
      <c r="CU1" s="436"/>
      <c r="CV1" s="58"/>
      <c r="CW1" s="58"/>
      <c r="CX1" s="436"/>
      <c r="CY1" s="436"/>
      <c r="CZ1" s="58"/>
    </row>
    <row r="2" spans="1:104" ht="12.75" customHeight="1">
      <c r="A2" s="1"/>
      <c r="B2" s="463" t="s">
        <v>369</v>
      </c>
      <c r="C2" s="463"/>
      <c r="D2" s="463"/>
      <c r="E2" s="437"/>
      <c r="F2" s="437"/>
      <c r="G2" s="437"/>
      <c r="H2" s="436"/>
      <c r="I2" s="436"/>
      <c r="J2" s="436"/>
      <c r="K2" s="436"/>
      <c r="L2" s="436"/>
      <c r="M2" s="437"/>
      <c r="N2" s="437"/>
      <c r="O2" s="437"/>
      <c r="P2" s="437"/>
      <c r="Q2" s="437"/>
      <c r="R2" s="437"/>
      <c r="S2" s="437"/>
      <c r="T2" s="437"/>
      <c r="U2" s="437"/>
      <c r="V2" s="437"/>
      <c r="W2" s="437"/>
      <c r="X2" s="437"/>
      <c r="Y2" s="437"/>
      <c r="Z2" s="437"/>
      <c r="AA2" s="437"/>
      <c r="AB2" s="436"/>
      <c r="AC2" s="436"/>
      <c r="AD2" s="436"/>
      <c r="AE2" s="436"/>
      <c r="AF2" s="436"/>
      <c r="AG2" s="437"/>
      <c r="AH2" s="437"/>
      <c r="AI2" s="437"/>
      <c r="AJ2" s="437"/>
      <c r="AK2" s="463" t="s">
        <v>370</v>
      </c>
      <c r="AL2" s="463"/>
      <c r="AM2" s="463"/>
      <c r="AN2" s="463"/>
      <c r="AO2" s="465"/>
      <c r="AP2" s="465"/>
      <c r="AQ2" s="465"/>
      <c r="AR2" s="465"/>
      <c r="AS2" s="436"/>
      <c r="AT2" s="436"/>
      <c r="AU2" s="436"/>
      <c r="AV2" s="436"/>
      <c r="AW2" s="436"/>
      <c r="AX2" s="436"/>
      <c r="AY2" s="436"/>
      <c r="AZ2" s="436"/>
      <c r="BA2" s="436"/>
      <c r="BB2" s="436"/>
      <c r="BC2" s="436"/>
      <c r="BD2" s="436"/>
      <c r="BE2" s="436"/>
      <c r="BF2" s="436"/>
      <c r="BG2" s="436"/>
      <c r="BH2" s="436"/>
      <c r="BI2" s="436"/>
      <c r="BJ2" s="436"/>
      <c r="BK2" s="436"/>
      <c r="BL2" s="436"/>
      <c r="BM2" s="436"/>
      <c r="BN2" s="436"/>
      <c r="BO2" s="436"/>
      <c r="BP2" s="436"/>
      <c r="BQ2" s="436"/>
      <c r="BR2" s="436"/>
      <c r="BS2" s="436"/>
      <c r="BT2" s="436"/>
      <c r="BU2" s="436"/>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58"/>
      <c r="CW2" s="58"/>
      <c r="CX2" s="436"/>
      <c r="CY2" s="436"/>
      <c r="CZ2" s="58"/>
    </row>
    <row r="3" spans="1:104" ht="12.75" customHeight="1">
      <c r="A3" s="1"/>
      <c r="B3" s="463" t="s">
        <v>371</v>
      </c>
      <c r="C3" s="463"/>
      <c r="D3" s="463"/>
      <c r="E3" s="437"/>
      <c r="F3" s="437"/>
      <c r="G3" s="437"/>
      <c r="H3" s="436"/>
      <c r="I3" s="436"/>
      <c r="J3" s="436"/>
      <c r="K3" s="436"/>
      <c r="L3" s="436"/>
      <c r="M3" s="437"/>
      <c r="N3" s="437"/>
      <c r="O3" s="437"/>
      <c r="P3" s="437"/>
      <c r="Q3" s="437"/>
      <c r="R3" s="437"/>
      <c r="S3" s="437"/>
      <c r="T3" s="437"/>
      <c r="U3" s="437"/>
      <c r="V3" s="437"/>
      <c r="W3" s="437"/>
      <c r="X3" s="437"/>
      <c r="Y3" s="437"/>
      <c r="Z3" s="437"/>
      <c r="AA3" s="437"/>
      <c r="AB3" s="436"/>
      <c r="AC3" s="436"/>
      <c r="AD3" s="436"/>
      <c r="AE3" s="436"/>
      <c r="AF3" s="436"/>
      <c r="AG3" s="437"/>
      <c r="AH3" s="437"/>
      <c r="AI3" s="437"/>
      <c r="AJ3" s="437"/>
      <c r="AK3" s="463" t="s">
        <v>372</v>
      </c>
      <c r="AL3" s="463"/>
      <c r="AM3" s="463"/>
      <c r="AN3" s="463"/>
      <c r="AO3" s="463"/>
      <c r="AP3" s="463"/>
      <c r="AQ3" s="463"/>
      <c r="AR3" s="463"/>
      <c r="AS3" s="436"/>
      <c r="AT3" s="436"/>
      <c r="AU3" s="436"/>
      <c r="AV3" s="436"/>
      <c r="AW3" s="436"/>
      <c r="AX3" s="436"/>
      <c r="AY3" s="436"/>
      <c r="AZ3" s="436"/>
      <c r="BA3" s="436"/>
      <c r="BB3" s="436"/>
      <c r="BC3" s="436"/>
      <c r="BD3" s="436"/>
      <c r="BE3" s="436"/>
      <c r="BF3" s="436"/>
      <c r="BG3" s="436"/>
      <c r="BH3" s="436"/>
      <c r="BI3" s="436"/>
      <c r="BJ3" s="436"/>
      <c r="BK3" s="436"/>
      <c r="BL3" s="436"/>
      <c r="BM3" s="436"/>
      <c r="BN3" s="436"/>
      <c r="BO3" s="436"/>
      <c r="BP3" s="436"/>
      <c r="BQ3" s="436"/>
      <c r="BR3" s="436"/>
      <c r="BS3" s="436"/>
      <c r="BT3" s="436"/>
      <c r="BU3" s="436"/>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58"/>
      <c r="CW3" s="58"/>
      <c r="CX3" s="436"/>
      <c r="CY3" s="436"/>
      <c r="CZ3" s="58"/>
    </row>
    <row r="4" spans="1:104" ht="12.75" customHeight="1">
      <c r="A4" s="1"/>
      <c r="B4" s="463" t="s">
        <v>395</v>
      </c>
      <c r="C4" s="463"/>
      <c r="D4" s="463"/>
      <c r="E4" s="437"/>
      <c r="F4" s="437"/>
      <c r="G4" s="437"/>
      <c r="H4" s="436"/>
      <c r="I4" s="436"/>
      <c r="J4" s="436"/>
      <c r="K4" s="436"/>
      <c r="L4" s="436"/>
      <c r="M4" s="437"/>
      <c r="N4" s="437"/>
      <c r="O4" s="437"/>
      <c r="P4" s="437"/>
      <c r="Q4" s="437"/>
      <c r="R4" s="437"/>
      <c r="S4" s="437"/>
      <c r="T4" s="437"/>
      <c r="U4" s="437"/>
      <c r="V4" s="437"/>
      <c r="W4" s="437"/>
      <c r="X4" s="437"/>
      <c r="Y4" s="437"/>
      <c r="Z4" s="437"/>
      <c r="AA4" s="437"/>
      <c r="AB4" s="436"/>
      <c r="AC4" s="436"/>
      <c r="AD4" s="436"/>
      <c r="AE4" s="436"/>
      <c r="AF4" s="436"/>
      <c r="AG4" s="437"/>
      <c r="AH4" s="437"/>
      <c r="AI4" s="437"/>
      <c r="AJ4" s="437"/>
      <c r="AK4" s="463" t="s">
        <v>285</v>
      </c>
      <c r="AL4" s="463"/>
      <c r="AM4" s="463"/>
      <c r="AN4" s="463"/>
      <c r="AO4" s="437"/>
      <c r="AP4" s="437"/>
      <c r="AQ4" s="437"/>
      <c r="AR4" s="437"/>
      <c r="AS4" s="436"/>
      <c r="AT4" s="436"/>
      <c r="AU4" s="436"/>
      <c r="AV4" s="436"/>
      <c r="AW4" s="436"/>
      <c r="AX4" s="436"/>
      <c r="AY4" s="436"/>
      <c r="AZ4" s="436"/>
      <c r="BA4" s="436"/>
      <c r="BB4" s="436"/>
      <c r="BC4" s="436"/>
      <c r="BD4" s="436"/>
      <c r="BE4" s="436"/>
      <c r="BF4" s="436"/>
      <c r="BG4" s="436"/>
      <c r="BH4" s="436"/>
      <c r="BI4" s="436"/>
      <c r="BJ4" s="436"/>
      <c r="BK4" s="436"/>
      <c r="BL4" s="436"/>
      <c r="BM4" s="436"/>
      <c r="BN4" s="436"/>
      <c r="BO4" s="436"/>
      <c r="BP4" s="436"/>
      <c r="BQ4" s="436"/>
      <c r="BR4" s="436"/>
      <c r="BS4" s="436"/>
      <c r="BT4" s="436"/>
      <c r="BU4" s="436"/>
      <c r="BV4" s="436"/>
      <c r="BW4" s="436"/>
      <c r="BX4" s="436"/>
      <c r="BY4" s="436"/>
      <c r="BZ4" s="436"/>
      <c r="CA4" s="436"/>
      <c r="CB4" s="436"/>
      <c r="CC4" s="436"/>
      <c r="CD4" s="436"/>
      <c r="CE4" s="436"/>
      <c r="CF4" s="436"/>
      <c r="CG4" s="436"/>
      <c r="CH4" s="436"/>
      <c r="CI4" s="436"/>
      <c r="CJ4" s="436"/>
      <c r="CK4" s="436"/>
      <c r="CL4" s="436"/>
      <c r="CM4" s="436"/>
      <c r="CN4" s="436"/>
      <c r="CO4" s="436"/>
      <c r="CP4" s="436"/>
      <c r="CQ4" s="436"/>
      <c r="CR4" s="436"/>
      <c r="CS4" s="436"/>
      <c r="CT4" s="436"/>
      <c r="CU4" s="436"/>
      <c r="CV4" s="58"/>
      <c r="CW4" s="58"/>
      <c r="CX4" s="436"/>
      <c r="CY4" s="436"/>
      <c r="CZ4" s="58"/>
    </row>
    <row r="5" spans="1:104" ht="12.75" customHeight="1">
      <c r="A5" s="1"/>
      <c r="B5" s="437"/>
      <c r="C5" s="437"/>
      <c r="D5" s="437"/>
      <c r="E5" s="437"/>
      <c r="F5" s="437"/>
      <c r="G5" s="437"/>
      <c r="H5" s="436"/>
      <c r="I5" s="436"/>
      <c r="J5" s="436"/>
      <c r="K5" s="436"/>
      <c r="L5" s="436"/>
      <c r="M5" s="437"/>
      <c r="N5" s="437"/>
      <c r="O5" s="437"/>
      <c r="P5" s="437"/>
      <c r="Q5" s="437"/>
      <c r="R5" s="437"/>
      <c r="S5" s="437"/>
      <c r="T5" s="437"/>
      <c r="U5" s="437"/>
      <c r="V5" s="437"/>
      <c r="W5" s="437"/>
      <c r="X5" s="437"/>
      <c r="Y5" s="437"/>
      <c r="Z5" s="437"/>
      <c r="AA5" s="437"/>
      <c r="AB5" s="436"/>
      <c r="AC5" s="436"/>
      <c r="AD5" s="436"/>
      <c r="AE5" s="436"/>
      <c r="AF5" s="436"/>
      <c r="AG5" s="437"/>
      <c r="AH5" s="437"/>
      <c r="AI5" s="437"/>
      <c r="AJ5" s="437"/>
      <c r="AK5" s="437"/>
      <c r="AL5" s="437"/>
      <c r="AM5" s="437"/>
      <c r="AN5" s="437"/>
      <c r="AO5" s="437"/>
      <c r="AP5" s="437"/>
      <c r="AQ5" s="437"/>
      <c r="AR5" s="437"/>
      <c r="AS5" s="436"/>
      <c r="AT5" s="436"/>
      <c r="AU5" s="436"/>
      <c r="AV5" s="436"/>
      <c r="AW5" s="436"/>
      <c r="AX5" s="436"/>
      <c r="AY5" s="436"/>
      <c r="AZ5" s="436"/>
      <c r="BA5" s="436"/>
      <c r="BB5" s="436"/>
      <c r="BC5" s="436"/>
      <c r="BD5" s="436"/>
      <c r="BE5" s="436"/>
      <c r="BF5" s="436"/>
      <c r="BG5" s="436"/>
      <c r="BH5" s="436"/>
      <c r="BI5" s="436"/>
      <c r="BJ5" s="436"/>
      <c r="BK5" s="436"/>
      <c r="BL5" s="436"/>
      <c r="BM5" s="436"/>
      <c r="BN5" s="436"/>
      <c r="BO5" s="436"/>
      <c r="BP5" s="436"/>
      <c r="BQ5" s="436"/>
      <c r="BR5" s="436"/>
      <c r="BS5" s="436"/>
      <c r="BT5" s="436"/>
      <c r="BU5" s="436"/>
      <c r="BV5" s="436"/>
      <c r="BW5" s="436"/>
      <c r="BX5" s="436"/>
      <c r="BY5" s="436"/>
      <c r="BZ5" s="436"/>
      <c r="CA5" s="436"/>
      <c r="CB5" s="436"/>
      <c r="CC5" s="436"/>
      <c r="CD5" s="436"/>
      <c r="CE5" s="436"/>
      <c r="CF5" s="436"/>
      <c r="CG5" s="436"/>
      <c r="CH5" s="436"/>
      <c r="CI5" s="436"/>
      <c r="CJ5" s="436"/>
      <c r="CK5" s="436"/>
      <c r="CL5" s="436"/>
      <c r="CM5" s="436"/>
      <c r="CN5" s="436"/>
      <c r="CO5" s="436"/>
      <c r="CP5" s="436"/>
      <c r="CQ5" s="436"/>
      <c r="CR5" s="436"/>
      <c r="CS5" s="436"/>
      <c r="CT5" s="436"/>
      <c r="CU5" s="436"/>
      <c r="CV5" s="58"/>
      <c r="CW5" s="58"/>
      <c r="CX5" s="436"/>
      <c r="CY5" s="436"/>
      <c r="CZ5" s="58"/>
    </row>
    <row r="6" spans="1:104" ht="12.75" customHeight="1">
      <c r="A6" s="1"/>
      <c r="B6" s="463" t="s">
        <v>396</v>
      </c>
      <c r="C6" s="463"/>
      <c r="D6" s="463"/>
      <c r="E6" s="437"/>
      <c r="F6" s="437"/>
      <c r="G6" s="437"/>
      <c r="H6" s="436"/>
      <c r="I6" s="436"/>
      <c r="J6" s="436"/>
      <c r="K6" s="436"/>
      <c r="L6" s="436"/>
      <c r="M6" s="437"/>
      <c r="N6" s="437"/>
      <c r="O6" s="437"/>
      <c r="P6" s="437"/>
      <c r="Q6" s="437"/>
      <c r="R6" s="437"/>
      <c r="S6" s="437"/>
      <c r="T6" s="437"/>
      <c r="U6" s="437"/>
      <c r="V6" s="437"/>
      <c r="W6" s="437"/>
      <c r="X6" s="437"/>
      <c r="Y6" s="437"/>
      <c r="Z6" s="437"/>
      <c r="AA6" s="437"/>
      <c r="AB6" s="436"/>
      <c r="AC6" s="436"/>
      <c r="AD6" s="436"/>
      <c r="AE6" s="436"/>
      <c r="AF6" s="436"/>
      <c r="AG6" s="437"/>
      <c r="AH6" s="437"/>
      <c r="AI6" s="437"/>
      <c r="AJ6" s="437"/>
      <c r="AK6" s="437"/>
      <c r="AL6" s="437"/>
      <c r="AM6" s="437"/>
      <c r="AN6" s="437"/>
      <c r="AO6" s="437"/>
      <c r="AP6" s="437"/>
      <c r="AQ6" s="437"/>
      <c r="AR6" s="437"/>
      <c r="AS6" s="436"/>
      <c r="AT6" s="436"/>
      <c r="AU6" s="436"/>
      <c r="AV6" s="436"/>
      <c r="AW6" s="436"/>
      <c r="AX6" s="436"/>
      <c r="AY6" s="436"/>
      <c r="AZ6" s="436"/>
      <c r="BA6" s="436"/>
      <c r="BB6" s="436"/>
      <c r="BC6" s="436"/>
      <c r="BD6" s="436"/>
      <c r="BE6" s="436"/>
      <c r="BF6" s="436"/>
      <c r="BG6" s="436"/>
      <c r="BH6" s="436"/>
      <c r="BI6" s="436"/>
      <c r="BJ6" s="436"/>
      <c r="BK6" s="436"/>
      <c r="BL6" s="436"/>
      <c r="BM6" s="436"/>
      <c r="BN6" s="436"/>
      <c r="BO6" s="436"/>
      <c r="BP6" s="436"/>
      <c r="BQ6" s="436"/>
      <c r="BR6" s="436"/>
      <c r="BS6" s="436"/>
      <c r="BT6" s="436"/>
      <c r="BU6" s="436"/>
      <c r="BV6" s="436"/>
      <c r="BW6" s="436"/>
      <c r="BX6" s="436"/>
      <c r="BY6" s="436"/>
      <c r="BZ6" s="436"/>
      <c r="CA6" s="436"/>
      <c r="CB6" s="436"/>
      <c r="CC6" s="436"/>
      <c r="CD6" s="436"/>
      <c r="CE6" s="436"/>
      <c r="CF6" s="436"/>
      <c r="CG6" s="436"/>
      <c r="CH6" s="436"/>
      <c r="CI6" s="436"/>
      <c r="CJ6" s="436"/>
      <c r="CK6" s="436"/>
      <c r="CL6" s="436"/>
      <c r="CM6" s="436"/>
      <c r="CN6" s="436"/>
      <c r="CO6" s="436"/>
      <c r="CP6" s="436"/>
      <c r="CQ6" s="436"/>
      <c r="CR6" s="436"/>
      <c r="CS6" s="436"/>
      <c r="CT6" s="436"/>
      <c r="CU6" s="436"/>
      <c r="CV6" s="58"/>
      <c r="CW6" s="58"/>
      <c r="CX6" s="436"/>
      <c r="CY6" s="436"/>
      <c r="CZ6" s="58"/>
    </row>
    <row r="7" spans="1:104" ht="12.75" customHeight="1">
      <c r="A7" s="1"/>
      <c r="B7" s="437"/>
      <c r="C7" s="437"/>
      <c r="D7" s="437"/>
      <c r="E7" s="436"/>
      <c r="F7" s="436"/>
      <c r="G7" s="436"/>
      <c r="H7" s="464" t="s">
        <v>10</v>
      </c>
      <c r="I7" s="464"/>
      <c r="J7" s="464"/>
      <c r="K7" s="464"/>
      <c r="L7" s="464"/>
      <c r="M7" s="464"/>
      <c r="N7" s="464"/>
      <c r="O7" s="464"/>
      <c r="P7" s="464"/>
      <c r="Q7" s="464"/>
      <c r="R7" s="464"/>
      <c r="S7" s="464"/>
      <c r="T7" s="464"/>
      <c r="U7" s="464"/>
      <c r="V7" s="464"/>
      <c r="W7" s="464"/>
      <c r="X7" s="464"/>
      <c r="Y7" s="464"/>
      <c r="Z7" s="464"/>
      <c r="AA7" s="464"/>
      <c r="AB7" s="436"/>
      <c r="AC7" s="436"/>
      <c r="AD7" s="436"/>
      <c r="AE7" s="436"/>
      <c r="AF7" s="436"/>
      <c r="AG7" s="437"/>
      <c r="AH7" s="437"/>
      <c r="AI7" s="437"/>
      <c r="AJ7" s="437"/>
      <c r="AK7" s="437"/>
      <c r="AL7" s="437"/>
      <c r="AM7" s="437"/>
      <c r="AN7" s="437"/>
      <c r="AO7" s="437"/>
      <c r="AP7" s="437"/>
      <c r="AQ7" s="437"/>
      <c r="AR7" s="437"/>
      <c r="AS7" s="436"/>
      <c r="AT7" s="436"/>
      <c r="AU7" s="436"/>
      <c r="AV7" s="436"/>
      <c r="AW7" s="436"/>
      <c r="AX7" s="436"/>
      <c r="AY7" s="436"/>
      <c r="AZ7" s="436"/>
      <c r="BA7" s="436"/>
      <c r="BB7" s="436"/>
      <c r="BC7" s="436"/>
      <c r="BD7" s="436"/>
      <c r="BE7" s="436"/>
      <c r="BF7" s="436"/>
      <c r="BG7" s="436"/>
      <c r="BH7" s="436"/>
      <c r="BI7" s="436"/>
      <c r="BJ7" s="436"/>
      <c r="BK7" s="436"/>
      <c r="BL7" s="436"/>
      <c r="BM7" s="436"/>
      <c r="BN7" s="436"/>
      <c r="BO7" s="436"/>
      <c r="BP7" s="436"/>
      <c r="BQ7" s="436"/>
      <c r="BR7" s="436"/>
      <c r="BS7" s="436"/>
      <c r="BT7" s="436"/>
      <c r="BU7" s="436"/>
      <c r="BV7" s="436"/>
      <c r="BW7" s="436"/>
      <c r="BX7" s="436"/>
      <c r="BY7" s="436"/>
      <c r="BZ7" s="436"/>
      <c r="CA7" s="436"/>
      <c r="CB7" s="436"/>
      <c r="CC7" s="436"/>
      <c r="CD7" s="436"/>
      <c r="CE7" s="436"/>
      <c r="CF7" s="436"/>
      <c r="CG7" s="436"/>
      <c r="CH7" s="436"/>
      <c r="CI7" s="436"/>
      <c r="CJ7" s="436"/>
      <c r="CK7" s="436"/>
      <c r="CL7" s="436"/>
      <c r="CM7" s="436"/>
      <c r="CN7" s="436"/>
      <c r="CO7" s="436"/>
      <c r="CP7" s="436"/>
      <c r="CQ7" s="436"/>
      <c r="CR7" s="436"/>
      <c r="CS7" s="436"/>
      <c r="CT7" s="436"/>
      <c r="CU7" s="436"/>
      <c r="CV7" s="58"/>
      <c r="CW7" s="58"/>
      <c r="CX7" s="436"/>
      <c r="CY7" s="436"/>
      <c r="CZ7" s="58"/>
    </row>
    <row r="8" spans="1:104" ht="12.75" customHeight="1">
      <c r="A8" s="1"/>
      <c r="B8" s="437"/>
      <c r="C8" s="437"/>
      <c r="D8" s="437"/>
      <c r="E8" s="437"/>
      <c r="F8" s="437"/>
      <c r="G8" s="437"/>
      <c r="H8" s="436"/>
      <c r="I8" s="436"/>
      <c r="J8" s="436"/>
      <c r="K8" s="436"/>
      <c r="L8" s="436"/>
      <c r="M8" s="437"/>
      <c r="N8" s="437"/>
      <c r="O8" s="437"/>
      <c r="P8" s="437"/>
      <c r="Q8" s="437"/>
      <c r="R8" s="437"/>
      <c r="S8" s="437"/>
      <c r="T8" s="437"/>
      <c r="U8" s="437"/>
      <c r="V8" s="437"/>
      <c r="W8" s="437"/>
      <c r="X8" s="437"/>
      <c r="Y8" s="437"/>
      <c r="Z8" s="437"/>
      <c r="AA8" s="437"/>
      <c r="AB8" s="436"/>
      <c r="AC8" s="436"/>
      <c r="AD8" s="436"/>
      <c r="AE8" s="436"/>
      <c r="AF8" s="436"/>
      <c r="AG8" s="437"/>
      <c r="AH8" s="437"/>
      <c r="AI8" s="437"/>
      <c r="AJ8" s="437"/>
      <c r="AK8" s="437"/>
      <c r="AL8" s="437"/>
      <c r="AM8" s="437"/>
      <c r="AN8" s="437"/>
      <c r="AO8" s="437"/>
      <c r="AP8" s="437"/>
      <c r="AQ8" s="437"/>
      <c r="AR8" s="437"/>
      <c r="AS8" s="436"/>
      <c r="AT8" s="436"/>
      <c r="AU8" s="436"/>
      <c r="AV8" s="436"/>
      <c r="AW8" s="436"/>
      <c r="AX8" s="436"/>
      <c r="AY8" s="436"/>
      <c r="AZ8" s="436"/>
      <c r="BA8" s="436"/>
      <c r="BB8" s="436"/>
      <c r="BC8" s="436"/>
      <c r="BD8" s="436"/>
      <c r="BE8" s="436"/>
      <c r="BF8" s="436"/>
      <c r="BG8" s="436"/>
      <c r="BH8" s="436"/>
      <c r="BI8" s="436"/>
      <c r="BJ8" s="436"/>
      <c r="BK8" s="436"/>
      <c r="BL8" s="436"/>
      <c r="BM8" s="436"/>
      <c r="BN8" s="436"/>
      <c r="BO8" s="436"/>
      <c r="BP8" s="436"/>
      <c r="BQ8" s="436"/>
      <c r="BR8" s="436"/>
      <c r="BS8" s="436"/>
      <c r="BT8" s="436"/>
      <c r="BU8" s="436"/>
      <c r="BV8" s="436"/>
      <c r="BW8" s="436"/>
      <c r="BX8" s="436"/>
      <c r="BY8" s="436"/>
      <c r="BZ8" s="436"/>
      <c r="CA8" s="436"/>
      <c r="CB8" s="436"/>
      <c r="CC8" s="436"/>
      <c r="CD8" s="436"/>
      <c r="CE8" s="436"/>
      <c r="CF8" s="436"/>
      <c r="CG8" s="436"/>
      <c r="CH8" s="436"/>
      <c r="CI8" s="436"/>
      <c r="CJ8" s="436"/>
      <c r="CK8" s="436"/>
      <c r="CL8" s="436"/>
      <c r="CM8" s="436"/>
      <c r="CN8" s="436"/>
      <c r="CO8" s="436"/>
      <c r="CP8" s="436"/>
      <c r="CQ8" s="436"/>
      <c r="CR8" s="436"/>
      <c r="CS8" s="436"/>
      <c r="CT8" s="436"/>
      <c r="CU8" s="436"/>
      <c r="CV8" s="58"/>
      <c r="CW8" s="58"/>
      <c r="CX8" s="436"/>
      <c r="CY8" s="436"/>
      <c r="CZ8" s="58"/>
    </row>
    <row r="9" spans="1:104" ht="12.75" customHeight="1">
      <c r="A9" s="1"/>
      <c r="B9" s="463" t="s">
        <v>397</v>
      </c>
      <c r="C9" s="463"/>
      <c r="D9" s="463"/>
      <c r="E9" s="463"/>
      <c r="F9" s="463"/>
      <c r="G9" s="463"/>
      <c r="H9" s="436"/>
      <c r="I9" s="436"/>
      <c r="J9" s="436"/>
      <c r="K9" s="436"/>
      <c r="L9" s="436"/>
      <c r="M9" s="437"/>
      <c r="N9" s="437"/>
      <c r="O9" s="437"/>
      <c r="P9" s="437"/>
      <c r="Q9" s="437"/>
      <c r="R9" s="437"/>
      <c r="S9" s="437"/>
      <c r="T9" s="437"/>
      <c r="U9" s="437"/>
      <c r="V9" s="437"/>
      <c r="W9" s="437"/>
      <c r="X9" s="437"/>
      <c r="Y9" s="437"/>
      <c r="Z9" s="437"/>
      <c r="AA9" s="437"/>
      <c r="AB9" s="436"/>
      <c r="AC9" s="436"/>
      <c r="AD9" s="436"/>
      <c r="AE9" s="436"/>
      <c r="AF9" s="436"/>
      <c r="AG9" s="437"/>
      <c r="AH9" s="437"/>
      <c r="AI9" s="437"/>
      <c r="AJ9" s="437"/>
      <c r="AK9" s="437"/>
      <c r="AL9" s="437"/>
      <c r="AM9" s="437"/>
      <c r="AN9" s="437"/>
      <c r="AO9" s="437"/>
      <c r="AP9" s="437"/>
      <c r="AQ9" s="437"/>
      <c r="AR9" s="437"/>
      <c r="AS9" s="436"/>
      <c r="AT9" s="436"/>
      <c r="AU9" s="436"/>
      <c r="AV9" s="436"/>
      <c r="AW9" s="436"/>
      <c r="AX9" s="436"/>
      <c r="AY9" s="436"/>
      <c r="AZ9" s="436"/>
      <c r="BA9" s="436"/>
      <c r="BB9" s="436"/>
      <c r="BC9" s="436"/>
      <c r="BD9" s="436"/>
      <c r="BE9" s="436"/>
      <c r="BF9" s="436"/>
      <c r="BG9" s="436"/>
      <c r="BH9" s="436"/>
      <c r="BI9" s="436"/>
      <c r="BJ9" s="436"/>
      <c r="BK9" s="436"/>
      <c r="BL9" s="436"/>
      <c r="BM9" s="436"/>
      <c r="BN9" s="436"/>
      <c r="BO9" s="436"/>
      <c r="BP9" s="436"/>
      <c r="BQ9" s="436"/>
      <c r="BR9" s="436"/>
      <c r="BS9" s="436"/>
      <c r="BT9" s="436"/>
      <c r="BU9" s="436"/>
      <c r="BV9" s="436"/>
      <c r="BW9" s="436"/>
      <c r="BX9" s="436"/>
      <c r="BY9" s="436"/>
      <c r="BZ9" s="436"/>
      <c r="CA9" s="436"/>
      <c r="CB9" s="436"/>
      <c r="CC9" s="436"/>
      <c r="CD9" s="436"/>
      <c r="CE9" s="436"/>
      <c r="CF9" s="436"/>
      <c r="CG9" s="436"/>
      <c r="CH9" s="436"/>
      <c r="CI9" s="436"/>
      <c r="CJ9" s="436"/>
      <c r="CK9" s="436"/>
      <c r="CL9" s="436"/>
      <c r="CM9" s="436"/>
      <c r="CN9" s="436"/>
      <c r="CO9" s="436"/>
      <c r="CP9" s="436"/>
      <c r="CQ9" s="436"/>
      <c r="CR9" s="436"/>
      <c r="CS9" s="436"/>
      <c r="CT9" s="436"/>
      <c r="CU9" s="436"/>
      <c r="CV9" s="58"/>
      <c r="CW9" s="58"/>
      <c r="CX9" s="436"/>
      <c r="CY9" s="436"/>
      <c r="CZ9" s="58"/>
    </row>
    <row r="10" spans="1:104" ht="12.75" customHeight="1">
      <c r="A10" s="1"/>
      <c r="B10" s="463" t="s">
        <v>398</v>
      </c>
      <c r="C10" s="463"/>
      <c r="D10" s="463"/>
      <c r="E10" s="463"/>
      <c r="F10" s="463"/>
      <c r="G10" s="463"/>
      <c r="H10" s="436"/>
      <c r="I10" s="436"/>
      <c r="J10" s="436"/>
      <c r="K10" s="436"/>
      <c r="L10" s="436"/>
      <c r="M10" s="437"/>
      <c r="N10" s="437"/>
      <c r="O10" s="437"/>
      <c r="P10" s="437"/>
      <c r="Q10" s="437"/>
      <c r="R10" s="437"/>
      <c r="S10" s="437"/>
      <c r="T10" s="437"/>
      <c r="U10" s="437"/>
      <c r="V10" s="437"/>
      <c r="W10" s="437"/>
      <c r="X10" s="437"/>
      <c r="Y10" s="437"/>
      <c r="Z10" s="437"/>
      <c r="AA10" s="437"/>
      <c r="AB10" s="436"/>
      <c r="AC10" s="436"/>
      <c r="AD10" s="436"/>
      <c r="AE10" s="436"/>
      <c r="AF10" s="436"/>
      <c r="AG10" s="437"/>
      <c r="AH10" s="437"/>
      <c r="AI10" s="437"/>
      <c r="AJ10" s="437"/>
      <c r="AK10" s="437"/>
      <c r="AL10" s="437"/>
      <c r="AM10" s="437"/>
      <c r="AN10" s="437"/>
      <c r="AO10" s="437"/>
      <c r="AP10" s="437"/>
      <c r="AQ10" s="437"/>
      <c r="AR10" s="437"/>
      <c r="AS10" s="436"/>
      <c r="AT10" s="436"/>
      <c r="AU10" s="436"/>
      <c r="AV10" s="436"/>
      <c r="AW10" s="436"/>
      <c r="AX10" s="436"/>
      <c r="AY10" s="436"/>
      <c r="AZ10" s="436"/>
      <c r="BA10" s="436"/>
      <c r="BB10" s="436"/>
      <c r="BC10" s="436"/>
      <c r="BD10" s="436"/>
      <c r="BE10" s="436"/>
      <c r="BF10" s="436"/>
      <c r="BG10" s="436"/>
      <c r="BH10" s="436"/>
      <c r="BI10" s="436"/>
      <c r="BJ10" s="436"/>
      <c r="BK10" s="436"/>
      <c r="BL10" s="436"/>
      <c r="BM10" s="436"/>
      <c r="BN10" s="436"/>
      <c r="BO10" s="436"/>
      <c r="BP10" s="436"/>
      <c r="BQ10" s="436"/>
      <c r="BR10" s="436"/>
      <c r="BS10" s="436"/>
      <c r="BT10" s="436"/>
      <c r="BU10" s="436"/>
      <c r="BV10" s="436"/>
      <c r="BW10" s="436"/>
      <c r="BX10" s="436"/>
      <c r="BY10" s="436"/>
      <c r="BZ10" s="436"/>
      <c r="CA10" s="436"/>
      <c r="CB10" s="436"/>
      <c r="CC10" s="436"/>
      <c r="CD10" s="436"/>
      <c r="CE10" s="436"/>
      <c r="CF10" s="436"/>
      <c r="CG10" s="436"/>
      <c r="CH10" s="436"/>
      <c r="CI10" s="436"/>
      <c r="CJ10" s="436"/>
      <c r="CK10" s="436"/>
      <c r="CL10" s="436"/>
      <c r="CM10" s="436"/>
      <c r="CN10" s="436"/>
      <c r="CO10" s="436"/>
      <c r="CP10" s="436"/>
      <c r="CQ10" s="436"/>
      <c r="CR10" s="436"/>
      <c r="CS10" s="436"/>
      <c r="CT10" s="436"/>
      <c r="CU10" s="436"/>
      <c r="CV10" s="58"/>
      <c r="CW10" s="58"/>
      <c r="CX10" s="436"/>
      <c r="CY10" s="436"/>
      <c r="CZ10" s="58"/>
    </row>
    <row r="11" spans="1:104" ht="12.75" customHeight="1">
      <c r="A11" s="1"/>
      <c r="B11" s="463" t="s">
        <v>325</v>
      </c>
      <c r="C11" s="463"/>
      <c r="D11" s="463"/>
      <c r="E11" s="463" t="s">
        <v>377</v>
      </c>
      <c r="F11" s="463"/>
      <c r="G11" s="463"/>
      <c r="H11" s="436"/>
      <c r="I11" s="436"/>
      <c r="J11" s="436"/>
      <c r="K11" s="436"/>
      <c r="L11" s="436"/>
      <c r="M11" s="437"/>
      <c r="N11" s="437"/>
      <c r="O11" s="437"/>
      <c r="P11" s="437"/>
      <c r="Q11" s="437"/>
      <c r="R11" s="437"/>
      <c r="S11" s="437"/>
      <c r="T11" s="437"/>
      <c r="U11" s="437"/>
      <c r="V11" s="437"/>
      <c r="W11" s="437"/>
      <c r="X11" s="437"/>
      <c r="Y11" s="437"/>
      <c r="Z11" s="437"/>
      <c r="AA11" s="437"/>
      <c r="AB11" s="436"/>
      <c r="AC11" s="436"/>
      <c r="AD11" s="436"/>
      <c r="AE11" s="436"/>
      <c r="AF11" s="436"/>
      <c r="AG11" s="437"/>
      <c r="AH11" s="437"/>
      <c r="AI11" s="437"/>
      <c r="AJ11" s="437"/>
      <c r="AK11" s="437"/>
      <c r="AL11" s="437"/>
      <c r="AM11" s="437"/>
      <c r="AN11" s="437"/>
      <c r="AO11" s="437"/>
      <c r="AP11" s="437"/>
      <c r="AQ11" s="437"/>
      <c r="AR11" s="437"/>
      <c r="AS11" s="436"/>
      <c r="AT11" s="436"/>
      <c r="AU11" s="436"/>
      <c r="AV11" s="436"/>
      <c r="AW11" s="436"/>
      <c r="AX11" s="436"/>
      <c r="AY11" s="436"/>
      <c r="AZ11" s="436"/>
      <c r="BA11" s="436"/>
      <c r="BB11" s="436"/>
      <c r="BC11" s="436"/>
      <c r="BD11" s="436"/>
      <c r="BE11" s="436"/>
      <c r="BF11" s="436"/>
      <c r="BG11" s="436"/>
      <c r="BH11" s="436"/>
      <c r="BI11" s="436"/>
      <c r="BJ11" s="436"/>
      <c r="BK11" s="436"/>
      <c r="BL11" s="436"/>
      <c r="BM11" s="436"/>
      <c r="BN11" s="436"/>
      <c r="BO11" s="436"/>
      <c r="BP11" s="436"/>
      <c r="BQ11" s="436"/>
      <c r="BR11" s="436"/>
      <c r="BS11" s="436"/>
      <c r="BT11" s="436"/>
      <c r="BU11" s="436"/>
      <c r="BV11" s="436"/>
      <c r="BW11" s="436"/>
      <c r="BX11" s="436"/>
      <c r="BY11" s="436"/>
      <c r="BZ11" s="436"/>
      <c r="CA11" s="436"/>
      <c r="CB11" s="436"/>
      <c r="CC11" s="436"/>
      <c r="CD11" s="436"/>
      <c r="CE11" s="436"/>
      <c r="CF11" s="436"/>
      <c r="CG11" s="436"/>
      <c r="CH11" s="436"/>
      <c r="CI11" s="436"/>
      <c r="CJ11" s="436"/>
      <c r="CK11" s="436"/>
      <c r="CL11" s="436"/>
      <c r="CM11" s="436"/>
      <c r="CN11" s="436"/>
      <c r="CO11" s="436"/>
      <c r="CP11" s="436"/>
      <c r="CQ11" s="436"/>
      <c r="CR11" s="436"/>
      <c r="CS11" s="436"/>
      <c r="CT11" s="436"/>
      <c r="CU11" s="436"/>
      <c r="CV11" s="58"/>
      <c r="CW11" s="58"/>
      <c r="CX11" s="436"/>
      <c r="CY11" s="436"/>
      <c r="CZ11" s="58"/>
    </row>
    <row r="12" spans="1:104" ht="12.75" customHeight="1">
      <c r="A12" s="1"/>
      <c r="B12" s="463" t="s">
        <v>399</v>
      </c>
      <c r="C12" s="463"/>
      <c r="D12" s="463"/>
      <c r="E12" s="463" t="s">
        <v>377</v>
      </c>
      <c r="F12" s="463"/>
      <c r="G12" s="463"/>
      <c r="H12" s="436"/>
      <c r="I12" s="436"/>
      <c r="J12" s="436"/>
      <c r="K12" s="436"/>
      <c r="L12" s="436"/>
      <c r="M12" s="437"/>
      <c r="N12" s="437"/>
      <c r="O12" s="437"/>
      <c r="P12" s="437"/>
      <c r="Q12" s="437"/>
      <c r="R12" s="437"/>
      <c r="S12" s="437"/>
      <c r="T12" s="437"/>
      <c r="U12" s="437"/>
      <c r="V12" s="437"/>
      <c r="W12" s="437"/>
      <c r="X12" s="437"/>
      <c r="Y12" s="437"/>
      <c r="Z12" s="437"/>
      <c r="AA12" s="437"/>
      <c r="AB12" s="436"/>
      <c r="AC12" s="436"/>
      <c r="AD12" s="436"/>
      <c r="AE12" s="436"/>
      <c r="AF12" s="436"/>
      <c r="AG12" s="437"/>
      <c r="AH12" s="437"/>
      <c r="AI12" s="437"/>
      <c r="AJ12" s="437"/>
      <c r="AK12" s="437"/>
      <c r="AL12" s="437"/>
      <c r="AM12" s="437"/>
      <c r="AN12" s="437"/>
      <c r="AO12" s="437"/>
      <c r="AP12" s="437"/>
      <c r="AQ12" s="437"/>
      <c r="AR12" s="437"/>
      <c r="AS12" s="436"/>
      <c r="AT12" s="436"/>
      <c r="AU12" s="436"/>
      <c r="AV12" s="436"/>
      <c r="AW12" s="436"/>
      <c r="AX12" s="436"/>
      <c r="AY12" s="436"/>
      <c r="AZ12" s="436"/>
      <c r="BA12" s="436"/>
      <c r="BB12" s="436"/>
      <c r="BC12" s="436"/>
      <c r="BD12" s="436"/>
      <c r="BE12" s="436"/>
      <c r="BF12" s="436"/>
      <c r="BG12" s="436"/>
      <c r="BH12" s="436"/>
      <c r="BI12" s="436"/>
      <c r="BJ12" s="436"/>
      <c r="BK12" s="436"/>
      <c r="BL12" s="436"/>
      <c r="BM12" s="436"/>
      <c r="BN12" s="436"/>
      <c r="BO12" s="436"/>
      <c r="BP12" s="436"/>
      <c r="BQ12" s="436"/>
      <c r="BR12" s="436"/>
      <c r="BS12" s="436"/>
      <c r="BT12" s="436"/>
      <c r="BU12" s="436"/>
      <c r="BV12" s="436"/>
      <c r="BW12" s="436"/>
      <c r="BX12" s="436"/>
      <c r="BY12" s="436"/>
      <c r="BZ12" s="436"/>
      <c r="CA12" s="436"/>
      <c r="CB12" s="436"/>
      <c r="CC12" s="436"/>
      <c r="CD12" s="436"/>
      <c r="CE12" s="436"/>
      <c r="CF12" s="436"/>
      <c r="CG12" s="436"/>
      <c r="CH12" s="436"/>
      <c r="CI12" s="436"/>
      <c r="CJ12" s="436"/>
      <c r="CK12" s="436"/>
      <c r="CL12" s="436"/>
      <c r="CM12" s="436"/>
      <c r="CN12" s="436"/>
      <c r="CO12" s="436"/>
      <c r="CP12" s="436"/>
      <c r="CQ12" s="436"/>
      <c r="CR12" s="436"/>
      <c r="CS12" s="436"/>
      <c r="CT12" s="436"/>
      <c r="CU12" s="436"/>
      <c r="CV12" s="58"/>
      <c r="CW12" s="58"/>
      <c r="CX12" s="436"/>
      <c r="CY12" s="436"/>
      <c r="CZ12" s="58"/>
    </row>
    <row r="13" spans="1:104" ht="12.75" customHeight="1">
      <c r="A13" s="1"/>
      <c r="B13" s="463" t="s">
        <v>400</v>
      </c>
      <c r="C13" s="463"/>
      <c r="D13" s="463"/>
      <c r="E13" s="463" t="s">
        <v>401</v>
      </c>
      <c r="F13" s="463"/>
      <c r="G13" s="463"/>
      <c r="H13" s="436"/>
      <c r="I13" s="436"/>
      <c r="J13" s="436"/>
      <c r="K13" s="436"/>
      <c r="L13" s="436"/>
      <c r="M13" s="437"/>
      <c r="N13" s="437"/>
      <c r="O13" s="437"/>
      <c r="P13" s="437"/>
      <c r="Q13" s="437"/>
      <c r="R13" s="437"/>
      <c r="S13" s="437"/>
      <c r="T13" s="437"/>
      <c r="U13" s="437"/>
      <c r="V13" s="437"/>
      <c r="W13" s="437"/>
      <c r="X13" s="437"/>
      <c r="Y13" s="437"/>
      <c r="Z13" s="437"/>
      <c r="AA13" s="437"/>
      <c r="AB13" s="436"/>
      <c r="AC13" s="436"/>
      <c r="AD13" s="436"/>
      <c r="AE13" s="436"/>
      <c r="AF13" s="436"/>
      <c r="AG13" s="437"/>
      <c r="AH13" s="437"/>
      <c r="AI13" s="437"/>
      <c r="AJ13" s="437"/>
      <c r="AK13" s="437"/>
      <c r="AL13" s="437"/>
      <c r="AM13" s="437"/>
      <c r="AN13" s="437"/>
      <c r="AO13" s="437"/>
      <c r="AP13" s="437"/>
      <c r="AQ13" s="437"/>
      <c r="AR13" s="437"/>
      <c r="AS13" s="436"/>
      <c r="AT13" s="436"/>
      <c r="AU13" s="436"/>
      <c r="AV13" s="436"/>
      <c r="AW13" s="436"/>
      <c r="AX13" s="436"/>
      <c r="AY13" s="436"/>
      <c r="AZ13" s="436"/>
      <c r="BA13" s="436"/>
      <c r="BB13" s="436"/>
      <c r="BC13" s="436"/>
      <c r="BD13" s="436"/>
      <c r="BE13" s="436"/>
      <c r="BF13" s="436"/>
      <c r="BG13" s="436"/>
      <c r="BH13" s="436"/>
      <c r="BI13" s="436"/>
      <c r="BJ13" s="436"/>
      <c r="BK13" s="436"/>
      <c r="BL13" s="436"/>
      <c r="BM13" s="436"/>
      <c r="BN13" s="436"/>
      <c r="BO13" s="436"/>
      <c r="BP13" s="436"/>
      <c r="BQ13" s="436"/>
      <c r="BR13" s="436"/>
      <c r="BS13" s="436"/>
      <c r="BT13" s="436"/>
      <c r="BU13" s="436"/>
      <c r="BV13" s="436"/>
      <c r="BW13" s="436"/>
      <c r="BX13" s="436"/>
      <c r="BY13" s="436"/>
      <c r="BZ13" s="436"/>
      <c r="CA13" s="436"/>
      <c r="CB13" s="436"/>
      <c r="CC13" s="436"/>
      <c r="CD13" s="436"/>
      <c r="CE13" s="436"/>
      <c r="CF13" s="436"/>
      <c r="CG13" s="436"/>
      <c r="CH13" s="436"/>
      <c r="CI13" s="436"/>
      <c r="CJ13" s="436"/>
      <c r="CK13" s="436"/>
      <c r="CL13" s="436"/>
      <c r="CM13" s="436"/>
      <c r="CN13" s="436"/>
      <c r="CO13" s="436"/>
      <c r="CP13" s="436"/>
      <c r="CQ13" s="436"/>
      <c r="CR13" s="436"/>
      <c r="CS13" s="436"/>
      <c r="CT13" s="436"/>
      <c r="CU13" s="436"/>
      <c r="CV13" s="58"/>
      <c r="CW13" s="58"/>
      <c r="CX13" s="436"/>
      <c r="CY13" s="436"/>
      <c r="CZ13" s="58"/>
    </row>
    <row r="14" spans="1:104" ht="12.75" customHeight="1">
      <c r="A14" s="1"/>
      <c r="B14" s="437"/>
      <c r="C14" s="437"/>
      <c r="D14" s="437"/>
      <c r="E14" s="437"/>
      <c r="F14" s="437"/>
      <c r="G14" s="437"/>
      <c r="H14" s="436"/>
      <c r="I14" s="436"/>
      <c r="J14" s="436"/>
      <c r="K14" s="436"/>
      <c r="L14" s="436"/>
      <c r="M14" s="437"/>
      <c r="N14" s="437"/>
      <c r="O14" s="437"/>
      <c r="P14" s="437"/>
      <c r="Q14" s="437"/>
      <c r="R14" s="437"/>
      <c r="S14" s="437"/>
      <c r="T14" s="437"/>
      <c r="U14" s="437"/>
      <c r="V14" s="437"/>
      <c r="W14" s="437"/>
      <c r="X14" s="437"/>
      <c r="Y14" s="437"/>
      <c r="Z14" s="437"/>
      <c r="AA14" s="437"/>
      <c r="AB14" s="436"/>
      <c r="AC14" s="436"/>
      <c r="AD14" s="436"/>
      <c r="AE14" s="436"/>
      <c r="AF14" s="436"/>
      <c r="AG14" s="437"/>
      <c r="AH14" s="437"/>
      <c r="AI14" s="437"/>
      <c r="AJ14" s="437"/>
      <c r="AK14" s="437"/>
      <c r="AL14" s="437"/>
      <c r="AM14" s="437"/>
      <c r="AN14" s="437"/>
      <c r="AO14" s="437"/>
      <c r="AP14" s="437"/>
      <c r="AQ14" s="437"/>
      <c r="AR14" s="437"/>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c r="CF14" s="436"/>
      <c r="CG14" s="436"/>
      <c r="CH14" s="436"/>
      <c r="CI14" s="436"/>
      <c r="CJ14" s="436"/>
      <c r="CK14" s="436"/>
      <c r="CL14" s="436"/>
      <c r="CM14" s="436"/>
      <c r="CN14" s="436"/>
      <c r="CO14" s="436"/>
      <c r="CP14" s="436"/>
      <c r="CQ14" s="436"/>
      <c r="CR14" s="436"/>
      <c r="CS14" s="436"/>
      <c r="CT14" s="436"/>
      <c r="CU14" s="436"/>
      <c r="CV14" s="58"/>
      <c r="CW14" s="58"/>
      <c r="CX14" s="436"/>
      <c r="CY14" s="436"/>
      <c r="CZ14" s="58"/>
    </row>
    <row r="15" spans="1:104" ht="12.75" customHeight="1">
      <c r="A15" s="1"/>
      <c r="B15" s="437"/>
      <c r="C15" s="437"/>
      <c r="D15" s="437"/>
      <c r="E15" s="437"/>
      <c r="F15" s="437"/>
      <c r="G15" s="437"/>
      <c r="H15" s="436"/>
      <c r="I15" s="436"/>
      <c r="J15" s="436"/>
      <c r="K15" s="436"/>
      <c r="L15" s="436"/>
      <c r="M15" s="437"/>
      <c r="N15" s="437"/>
      <c r="O15" s="437"/>
      <c r="P15" s="437"/>
      <c r="Q15" s="437"/>
      <c r="R15" s="437"/>
      <c r="S15" s="437"/>
      <c r="T15" s="437"/>
      <c r="U15" s="437"/>
      <c r="V15" s="437"/>
      <c r="W15" s="437"/>
      <c r="X15" s="437"/>
      <c r="Y15" s="437"/>
      <c r="Z15" s="437"/>
      <c r="AA15" s="437"/>
      <c r="AB15" s="436"/>
      <c r="AC15" s="436"/>
      <c r="AD15" s="436"/>
      <c r="AE15" s="436"/>
      <c r="AF15" s="436"/>
      <c r="AG15" s="437"/>
      <c r="AH15" s="437"/>
      <c r="AI15" s="437"/>
      <c r="AJ15" s="437"/>
      <c r="AK15" s="437"/>
      <c r="AL15" s="437"/>
      <c r="AM15" s="437"/>
      <c r="AN15" s="437"/>
      <c r="AO15" s="437"/>
      <c r="AP15" s="437"/>
      <c r="AQ15" s="437"/>
      <c r="AR15" s="437"/>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c r="CF15" s="436"/>
      <c r="CG15" s="436"/>
      <c r="CH15" s="436"/>
      <c r="CI15" s="436"/>
      <c r="CJ15" s="436"/>
      <c r="CK15" s="436"/>
      <c r="CL15" s="436"/>
      <c r="CM15" s="436"/>
      <c r="CN15" s="436"/>
      <c r="CO15" s="436"/>
      <c r="CP15" s="436"/>
      <c r="CQ15" s="436"/>
      <c r="CR15" s="436"/>
      <c r="CS15" s="436"/>
      <c r="CT15" s="436"/>
      <c r="CU15" s="436"/>
      <c r="CV15" s="58"/>
      <c r="CW15" s="58"/>
      <c r="CX15" s="436"/>
      <c r="CY15" s="436"/>
      <c r="CZ15" s="58"/>
    </row>
    <row r="16" spans="1:104" ht="12.75" customHeight="1">
      <c r="A16" s="1"/>
      <c r="B16" s="461"/>
      <c r="C16" s="461"/>
      <c r="D16" s="461"/>
      <c r="E16" s="461"/>
      <c r="F16" s="461"/>
      <c r="G16" s="461"/>
      <c r="H16" s="462"/>
      <c r="I16" s="462"/>
      <c r="J16" s="462"/>
      <c r="K16" s="462"/>
      <c r="L16" s="462"/>
      <c r="M16" s="461"/>
      <c r="N16" s="461"/>
      <c r="O16" s="461"/>
      <c r="P16" s="461"/>
      <c r="Q16" s="461"/>
      <c r="R16" s="461"/>
      <c r="S16" s="461"/>
      <c r="T16" s="461"/>
      <c r="U16" s="461"/>
      <c r="V16" s="461"/>
      <c r="W16" s="461"/>
      <c r="X16" s="461"/>
      <c r="Y16" s="461"/>
      <c r="Z16" s="461"/>
      <c r="AA16" s="461"/>
      <c r="AB16" s="436"/>
      <c r="AC16" s="436"/>
      <c r="AD16" s="436"/>
      <c r="AE16" s="436"/>
      <c r="AF16" s="436"/>
      <c r="AG16" s="437"/>
      <c r="AH16" s="437"/>
      <c r="AI16" s="437"/>
      <c r="AJ16" s="437"/>
      <c r="AK16" s="437"/>
      <c r="AL16" s="437"/>
      <c r="AM16" s="437"/>
      <c r="AN16" s="437"/>
      <c r="AO16" s="437"/>
      <c r="AP16" s="437"/>
      <c r="AQ16" s="437"/>
      <c r="AR16" s="437"/>
      <c r="AS16" s="436"/>
      <c r="AT16" s="436"/>
      <c r="AU16" s="436"/>
      <c r="AV16" s="436"/>
      <c r="AW16" s="436"/>
      <c r="AX16" s="436"/>
      <c r="AY16" s="436"/>
      <c r="AZ16" s="436"/>
      <c r="BA16" s="436"/>
      <c r="BB16" s="436"/>
      <c r="BC16" s="436"/>
      <c r="BD16" s="436"/>
      <c r="BE16" s="436"/>
      <c r="BF16" s="436"/>
      <c r="BG16" s="436"/>
      <c r="BH16" s="436"/>
      <c r="BI16" s="436"/>
      <c r="BJ16" s="436"/>
      <c r="BK16" s="436"/>
      <c r="BL16" s="436"/>
      <c r="BM16" s="436"/>
      <c r="BN16" s="436"/>
      <c r="BO16" s="436"/>
      <c r="BP16" s="436"/>
      <c r="BQ16" s="436"/>
      <c r="BR16" s="436"/>
      <c r="BS16" s="436"/>
      <c r="BT16" s="436"/>
      <c r="BU16" s="436"/>
      <c r="BV16" s="436"/>
      <c r="BW16" s="436"/>
      <c r="BX16" s="436"/>
      <c r="BY16" s="436"/>
      <c r="BZ16" s="436"/>
      <c r="CA16" s="436"/>
      <c r="CB16" s="436"/>
      <c r="CC16" s="436"/>
      <c r="CD16" s="436"/>
      <c r="CE16" s="436"/>
      <c r="CF16" s="436"/>
      <c r="CG16" s="436"/>
      <c r="CH16" s="436"/>
      <c r="CI16" s="436"/>
      <c r="CJ16" s="436"/>
      <c r="CK16" s="436"/>
      <c r="CL16" s="436"/>
      <c r="CM16" s="436"/>
      <c r="CN16" s="436"/>
      <c r="CO16" s="436"/>
      <c r="CP16" s="436"/>
      <c r="CQ16" s="436"/>
      <c r="CR16" s="436"/>
      <c r="CS16" s="436"/>
      <c r="CT16" s="436"/>
      <c r="CU16" s="436"/>
      <c r="CV16" s="58"/>
      <c r="CW16" s="58"/>
      <c r="CX16" s="436"/>
      <c r="CY16" s="436"/>
      <c r="CZ16" s="58"/>
    </row>
    <row r="17" spans="1:95" ht="37.200000000000003" customHeight="1">
      <c r="A17" s="59" t="s">
        <v>381</v>
      </c>
      <c r="B17" s="458" t="s">
        <v>390</v>
      </c>
      <c r="C17" s="459"/>
      <c r="D17" s="460"/>
      <c r="E17" s="455"/>
      <c r="F17" s="456"/>
      <c r="G17" s="457"/>
      <c r="H17" s="458" t="s">
        <v>383</v>
      </c>
      <c r="I17" s="459"/>
      <c r="J17" s="459"/>
      <c r="K17" s="460"/>
      <c r="L17" s="458" t="s">
        <v>384</v>
      </c>
      <c r="M17" s="459"/>
      <c r="N17" s="459"/>
      <c r="O17" s="459"/>
      <c r="P17" s="460"/>
      <c r="Q17" s="458" t="s">
        <v>402</v>
      </c>
      <c r="R17" s="459"/>
      <c r="S17" s="459"/>
      <c r="T17" s="460"/>
      <c r="U17" s="458" t="s">
        <v>403</v>
      </c>
      <c r="V17" s="459"/>
      <c r="W17" s="459"/>
      <c r="X17" s="460"/>
      <c r="Y17" s="458" t="s">
        <v>404</v>
      </c>
      <c r="Z17" s="459"/>
      <c r="AA17" s="459"/>
      <c r="AB17" s="459"/>
      <c r="AC17" s="460"/>
      <c r="AD17" s="451"/>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37"/>
      <c r="BC17" s="437"/>
      <c r="BD17" s="437"/>
      <c r="BE17" s="437"/>
      <c r="BF17" s="437"/>
      <c r="BG17" s="437"/>
      <c r="BH17" s="437"/>
      <c r="BI17" s="437"/>
      <c r="BJ17" s="437"/>
      <c r="BK17" s="437"/>
      <c r="BL17" s="437"/>
      <c r="BM17" s="437"/>
      <c r="BN17" s="437"/>
      <c r="BO17" s="437"/>
      <c r="BP17" s="437"/>
      <c r="BQ17" s="437"/>
      <c r="BR17" s="437"/>
      <c r="BS17" s="437"/>
      <c r="BT17" s="437"/>
      <c r="BU17" s="437"/>
      <c r="BV17" s="437"/>
      <c r="BW17" s="437"/>
      <c r="BX17" s="437"/>
      <c r="BY17" s="437"/>
      <c r="BZ17" s="437"/>
      <c r="CA17" s="437"/>
      <c r="CB17" s="437"/>
      <c r="CC17" s="437"/>
      <c r="CD17" s="437"/>
      <c r="CE17" s="437"/>
      <c r="CF17" s="437"/>
      <c r="CG17" s="437"/>
      <c r="CH17" s="437"/>
      <c r="CI17" s="437"/>
      <c r="CJ17" s="437"/>
      <c r="CK17" s="437"/>
      <c r="CL17" s="437"/>
      <c r="CM17" s="437"/>
      <c r="CN17" s="437"/>
      <c r="CO17" s="437"/>
      <c r="CP17" s="437"/>
      <c r="CQ17" s="437"/>
    </row>
    <row r="18" spans="1:95" ht="17.7" customHeight="1">
      <c r="A18" s="60">
        <v>1</v>
      </c>
      <c r="B18" s="452"/>
      <c r="C18" s="453"/>
      <c r="D18" s="454"/>
      <c r="E18" s="452"/>
      <c r="F18" s="453"/>
      <c r="G18" s="454"/>
      <c r="H18" s="455"/>
      <c r="I18" s="456"/>
      <c r="J18" s="456"/>
      <c r="K18" s="457"/>
      <c r="L18" s="455"/>
      <c r="M18" s="456"/>
      <c r="N18" s="456"/>
      <c r="O18" s="456"/>
      <c r="P18" s="457"/>
      <c r="Q18" s="455"/>
      <c r="R18" s="456"/>
      <c r="S18" s="456"/>
      <c r="T18" s="457"/>
      <c r="U18" s="448"/>
      <c r="V18" s="449"/>
      <c r="W18" s="449"/>
      <c r="X18" s="450"/>
      <c r="Y18" s="448"/>
      <c r="Z18" s="449"/>
      <c r="AA18" s="449"/>
      <c r="AB18" s="449"/>
      <c r="AC18" s="450"/>
      <c r="AD18" s="451"/>
      <c r="AE18" s="437"/>
      <c r="AF18" s="437"/>
      <c r="AG18" s="437"/>
      <c r="AH18" s="437"/>
      <c r="AI18" s="437"/>
      <c r="AJ18" s="437"/>
      <c r="AK18" s="437"/>
      <c r="AL18" s="437"/>
      <c r="AM18" s="437"/>
      <c r="AN18" s="437"/>
      <c r="AO18" s="437"/>
      <c r="AP18" s="437"/>
      <c r="AQ18" s="437"/>
      <c r="AR18" s="437"/>
      <c r="AS18" s="437"/>
      <c r="AT18" s="437"/>
      <c r="AU18" s="437"/>
      <c r="AV18" s="437"/>
      <c r="AW18" s="437"/>
      <c r="AX18" s="437"/>
      <c r="AY18" s="437"/>
      <c r="AZ18" s="437"/>
      <c r="BA18" s="437"/>
      <c r="BB18" s="437"/>
      <c r="BC18" s="437"/>
      <c r="BD18" s="437"/>
      <c r="BE18" s="437"/>
      <c r="BF18" s="437"/>
      <c r="BG18" s="437"/>
      <c r="BH18" s="437"/>
      <c r="BI18" s="437"/>
      <c r="BJ18" s="437"/>
      <c r="BK18" s="437"/>
      <c r="BL18" s="437"/>
      <c r="BM18" s="437"/>
      <c r="BN18" s="437"/>
      <c r="BO18" s="437"/>
      <c r="BP18" s="437"/>
      <c r="BQ18" s="437"/>
      <c r="BR18" s="437"/>
      <c r="BS18" s="437"/>
      <c r="BT18" s="437"/>
      <c r="BU18" s="437"/>
      <c r="BV18" s="437"/>
      <c r="BW18" s="437"/>
      <c r="BX18" s="437"/>
      <c r="BY18" s="437"/>
      <c r="BZ18" s="437"/>
      <c r="CA18" s="437"/>
      <c r="CB18" s="437"/>
      <c r="CC18" s="437"/>
      <c r="CD18" s="437"/>
      <c r="CE18" s="437"/>
      <c r="CF18" s="437"/>
      <c r="CG18" s="437"/>
      <c r="CH18" s="437"/>
      <c r="CI18" s="437"/>
      <c r="CJ18" s="437"/>
      <c r="CK18" s="437"/>
      <c r="CL18" s="437"/>
      <c r="CM18" s="437"/>
      <c r="CN18" s="437"/>
      <c r="CO18" s="437"/>
      <c r="CP18" s="437"/>
      <c r="CQ18" s="437"/>
    </row>
    <row r="19" spans="1:95" ht="17.7" customHeight="1">
      <c r="A19" s="60">
        <v>2</v>
      </c>
      <c r="B19" s="452"/>
      <c r="C19" s="453"/>
      <c r="D19" s="454"/>
      <c r="E19" s="455"/>
      <c r="F19" s="456"/>
      <c r="G19" s="457"/>
      <c r="H19" s="452"/>
      <c r="I19" s="453"/>
      <c r="J19" s="453"/>
      <c r="K19" s="454"/>
      <c r="L19" s="452"/>
      <c r="M19" s="453"/>
      <c r="N19" s="453"/>
      <c r="O19" s="453"/>
      <c r="P19" s="454"/>
      <c r="Q19" s="452"/>
      <c r="R19" s="453"/>
      <c r="S19" s="453"/>
      <c r="T19" s="454"/>
      <c r="U19" s="448"/>
      <c r="V19" s="449"/>
      <c r="W19" s="449"/>
      <c r="X19" s="450"/>
      <c r="Y19" s="448"/>
      <c r="Z19" s="449"/>
      <c r="AA19" s="449"/>
      <c r="AB19" s="449"/>
      <c r="AC19" s="450"/>
      <c r="AD19" s="451"/>
      <c r="AE19" s="437"/>
      <c r="AF19" s="437"/>
      <c r="AG19" s="437"/>
      <c r="AH19" s="437"/>
      <c r="AI19" s="437"/>
      <c r="AJ19" s="437"/>
      <c r="AK19" s="437"/>
      <c r="AL19" s="437"/>
      <c r="AM19" s="437"/>
      <c r="AN19" s="437"/>
      <c r="AO19" s="437"/>
      <c r="AP19" s="437"/>
      <c r="AQ19" s="437"/>
      <c r="AR19" s="437"/>
      <c r="AS19" s="437"/>
      <c r="AT19" s="437"/>
      <c r="AU19" s="437"/>
      <c r="AV19" s="437"/>
      <c r="AW19" s="437"/>
      <c r="AX19" s="437"/>
      <c r="AY19" s="437"/>
      <c r="AZ19" s="437"/>
      <c r="BA19" s="437"/>
      <c r="BB19" s="437"/>
      <c r="BC19" s="437"/>
      <c r="BD19" s="437"/>
      <c r="BE19" s="437"/>
      <c r="BF19" s="437"/>
      <c r="BG19" s="437"/>
      <c r="BH19" s="437"/>
      <c r="BI19" s="437"/>
      <c r="BJ19" s="437"/>
      <c r="BK19" s="437"/>
      <c r="BL19" s="437"/>
      <c r="BM19" s="437"/>
      <c r="BN19" s="437"/>
      <c r="BO19" s="437"/>
      <c r="BP19" s="437"/>
      <c r="BQ19" s="437"/>
      <c r="BR19" s="437"/>
      <c r="BS19" s="437"/>
      <c r="BT19" s="437"/>
      <c r="BU19" s="437"/>
      <c r="BV19" s="437"/>
      <c r="BW19" s="437"/>
      <c r="BX19" s="437"/>
      <c r="BY19" s="437"/>
      <c r="BZ19" s="437"/>
      <c r="CA19" s="437"/>
      <c r="CB19" s="437"/>
      <c r="CC19" s="437"/>
      <c r="CD19" s="437"/>
      <c r="CE19" s="437"/>
      <c r="CF19" s="437"/>
      <c r="CG19" s="437"/>
      <c r="CH19" s="437"/>
      <c r="CI19" s="437"/>
      <c r="CJ19" s="437"/>
      <c r="CK19" s="437"/>
      <c r="CL19" s="437"/>
      <c r="CM19" s="437"/>
      <c r="CN19" s="437"/>
      <c r="CO19" s="437"/>
      <c r="CP19" s="437"/>
      <c r="CQ19" s="437"/>
    </row>
    <row r="20" spans="1:95" ht="17.7" customHeight="1">
      <c r="A20" s="60">
        <v>3</v>
      </c>
      <c r="B20" s="452"/>
      <c r="C20" s="453"/>
      <c r="D20" s="454"/>
      <c r="E20" s="455"/>
      <c r="F20" s="456"/>
      <c r="G20" s="457"/>
      <c r="H20" s="452"/>
      <c r="I20" s="453"/>
      <c r="J20" s="453"/>
      <c r="K20" s="454"/>
      <c r="L20" s="452"/>
      <c r="M20" s="453"/>
      <c r="N20" s="453"/>
      <c r="O20" s="453"/>
      <c r="P20" s="454"/>
      <c r="Q20" s="452"/>
      <c r="R20" s="453"/>
      <c r="S20" s="453"/>
      <c r="T20" s="454"/>
      <c r="U20" s="448"/>
      <c r="V20" s="449"/>
      <c r="W20" s="449"/>
      <c r="X20" s="450"/>
      <c r="Y20" s="448"/>
      <c r="Z20" s="449"/>
      <c r="AA20" s="449"/>
      <c r="AB20" s="449"/>
      <c r="AC20" s="450"/>
      <c r="AD20" s="451"/>
      <c r="AE20" s="437"/>
      <c r="AF20" s="437"/>
      <c r="AG20" s="437"/>
      <c r="AH20" s="437"/>
      <c r="AI20" s="437"/>
      <c r="AJ20" s="437"/>
      <c r="AK20" s="437"/>
      <c r="AL20" s="437"/>
      <c r="AM20" s="437"/>
      <c r="AN20" s="437"/>
      <c r="AO20" s="437"/>
      <c r="AP20" s="437"/>
      <c r="AQ20" s="437"/>
      <c r="AR20" s="437"/>
      <c r="AS20" s="437"/>
      <c r="AT20" s="437"/>
      <c r="AU20" s="437"/>
      <c r="AV20" s="437"/>
      <c r="AW20" s="437"/>
      <c r="AX20" s="437"/>
      <c r="AY20" s="437"/>
      <c r="AZ20" s="437"/>
      <c r="BA20" s="437"/>
      <c r="BB20" s="437"/>
      <c r="BC20" s="437"/>
      <c r="BD20" s="437"/>
      <c r="BE20" s="437"/>
      <c r="BF20" s="437"/>
      <c r="BG20" s="437"/>
      <c r="BH20" s="437"/>
      <c r="BI20" s="437"/>
      <c r="BJ20" s="437"/>
      <c r="BK20" s="437"/>
      <c r="BL20" s="437"/>
      <c r="BM20" s="437"/>
      <c r="BN20" s="437"/>
      <c r="BO20" s="437"/>
      <c r="BP20" s="437"/>
      <c r="BQ20" s="437"/>
      <c r="BR20" s="437"/>
      <c r="BS20" s="437"/>
      <c r="BT20" s="437"/>
      <c r="BU20" s="437"/>
      <c r="BV20" s="437"/>
      <c r="BW20" s="437"/>
      <c r="BX20" s="437"/>
      <c r="BY20" s="437"/>
      <c r="BZ20" s="437"/>
      <c r="CA20" s="437"/>
      <c r="CB20" s="437"/>
      <c r="CC20" s="437"/>
      <c r="CD20" s="437"/>
      <c r="CE20" s="437"/>
      <c r="CF20" s="437"/>
      <c r="CG20" s="437"/>
      <c r="CH20" s="437"/>
      <c r="CI20" s="437"/>
      <c r="CJ20" s="437"/>
      <c r="CK20" s="437"/>
      <c r="CL20" s="437"/>
      <c r="CM20" s="437"/>
      <c r="CN20" s="437"/>
      <c r="CO20" s="437"/>
      <c r="CP20" s="437"/>
      <c r="CQ20" s="437"/>
    </row>
    <row r="21" spans="1:95" ht="17.7" customHeight="1">
      <c r="A21" s="60">
        <v>4</v>
      </c>
      <c r="B21" s="452"/>
      <c r="C21" s="453"/>
      <c r="D21" s="454"/>
      <c r="E21" s="455"/>
      <c r="F21" s="456"/>
      <c r="G21" s="457"/>
      <c r="H21" s="452"/>
      <c r="I21" s="453"/>
      <c r="J21" s="453"/>
      <c r="K21" s="454"/>
      <c r="L21" s="452"/>
      <c r="M21" s="453"/>
      <c r="N21" s="453"/>
      <c r="O21" s="453"/>
      <c r="P21" s="454"/>
      <c r="Q21" s="452"/>
      <c r="R21" s="453"/>
      <c r="S21" s="453"/>
      <c r="T21" s="454"/>
      <c r="U21" s="448"/>
      <c r="V21" s="449"/>
      <c r="W21" s="449"/>
      <c r="X21" s="450"/>
      <c r="Y21" s="448"/>
      <c r="Z21" s="449"/>
      <c r="AA21" s="449"/>
      <c r="AB21" s="449"/>
      <c r="AC21" s="450"/>
      <c r="AD21" s="451"/>
      <c r="AE21" s="437"/>
      <c r="AF21" s="437"/>
      <c r="AG21" s="437"/>
      <c r="AH21" s="437"/>
      <c r="AI21" s="437"/>
      <c r="AJ21" s="437"/>
      <c r="AK21" s="437"/>
      <c r="AL21" s="437"/>
      <c r="AM21" s="437"/>
      <c r="AN21" s="437"/>
      <c r="AO21" s="437"/>
      <c r="AP21" s="437"/>
      <c r="AQ21" s="437"/>
      <c r="AR21" s="437"/>
      <c r="AS21" s="437"/>
      <c r="AT21" s="437"/>
      <c r="AU21" s="437"/>
      <c r="AV21" s="437"/>
      <c r="AW21" s="437"/>
      <c r="AX21" s="437"/>
      <c r="AY21" s="437"/>
      <c r="AZ21" s="437"/>
      <c r="BA21" s="437"/>
      <c r="BB21" s="437"/>
      <c r="BC21" s="437"/>
      <c r="BD21" s="437"/>
      <c r="BE21" s="437"/>
      <c r="BF21" s="437"/>
      <c r="BG21" s="437"/>
      <c r="BH21" s="437"/>
      <c r="BI21" s="437"/>
      <c r="BJ21" s="437"/>
      <c r="BK21" s="437"/>
      <c r="BL21" s="437"/>
      <c r="BM21" s="437"/>
      <c r="BN21" s="437"/>
      <c r="BO21" s="437"/>
      <c r="BP21" s="437"/>
      <c r="BQ21" s="437"/>
      <c r="BR21" s="437"/>
      <c r="BS21" s="437"/>
      <c r="BT21" s="437"/>
      <c r="BU21" s="437"/>
      <c r="BV21" s="437"/>
      <c r="BW21" s="437"/>
      <c r="BX21" s="437"/>
      <c r="BY21" s="437"/>
      <c r="BZ21" s="437"/>
      <c r="CA21" s="437"/>
      <c r="CB21" s="437"/>
      <c r="CC21" s="437"/>
      <c r="CD21" s="437"/>
      <c r="CE21" s="437"/>
      <c r="CF21" s="437"/>
      <c r="CG21" s="437"/>
      <c r="CH21" s="437"/>
      <c r="CI21" s="437"/>
      <c r="CJ21" s="437"/>
      <c r="CK21" s="437"/>
      <c r="CL21" s="437"/>
      <c r="CM21" s="437"/>
      <c r="CN21" s="437"/>
      <c r="CO21" s="437"/>
      <c r="CP21" s="437"/>
      <c r="CQ21" s="437"/>
    </row>
    <row r="22" spans="1:95" ht="17.7" customHeight="1">
      <c r="A22" s="60">
        <v>5</v>
      </c>
      <c r="B22" s="452"/>
      <c r="C22" s="453"/>
      <c r="D22" s="454"/>
      <c r="E22" s="455"/>
      <c r="F22" s="456"/>
      <c r="G22" s="457"/>
      <c r="H22" s="452"/>
      <c r="I22" s="453"/>
      <c r="J22" s="453"/>
      <c r="K22" s="454"/>
      <c r="L22" s="452"/>
      <c r="M22" s="453"/>
      <c r="N22" s="453"/>
      <c r="O22" s="453"/>
      <c r="P22" s="454"/>
      <c r="Q22" s="452"/>
      <c r="R22" s="453"/>
      <c r="S22" s="453"/>
      <c r="T22" s="454"/>
      <c r="U22" s="448"/>
      <c r="V22" s="449"/>
      <c r="W22" s="449"/>
      <c r="X22" s="450"/>
      <c r="Y22" s="448"/>
      <c r="Z22" s="449"/>
      <c r="AA22" s="449"/>
      <c r="AB22" s="449"/>
      <c r="AC22" s="450"/>
      <c r="AD22" s="451"/>
      <c r="AE22" s="437"/>
      <c r="AF22" s="437"/>
      <c r="AG22" s="437"/>
      <c r="AH22" s="437"/>
      <c r="AI22" s="437"/>
      <c r="AJ22" s="437"/>
      <c r="AK22" s="437"/>
      <c r="AL22" s="437"/>
      <c r="AM22" s="437"/>
      <c r="AN22" s="437"/>
      <c r="AO22" s="437"/>
      <c r="AP22" s="437"/>
      <c r="AQ22" s="437"/>
      <c r="AR22" s="437"/>
      <c r="AS22" s="437"/>
      <c r="AT22" s="437"/>
      <c r="AU22" s="437"/>
      <c r="AV22" s="437"/>
      <c r="AW22" s="437"/>
      <c r="AX22" s="437"/>
      <c r="AY22" s="437"/>
      <c r="AZ22" s="437"/>
      <c r="BA22" s="437"/>
      <c r="BB22" s="437"/>
      <c r="BC22" s="437"/>
      <c r="BD22" s="437"/>
      <c r="BE22" s="437"/>
      <c r="BF22" s="437"/>
      <c r="BG22" s="437"/>
      <c r="BH22" s="437"/>
      <c r="BI22" s="437"/>
      <c r="BJ22" s="437"/>
      <c r="BK22" s="437"/>
      <c r="BL22" s="437"/>
      <c r="BM22" s="437"/>
      <c r="BN22" s="437"/>
      <c r="BO22" s="437"/>
      <c r="BP22" s="437"/>
      <c r="BQ22" s="437"/>
      <c r="BR22" s="437"/>
      <c r="BS22" s="437"/>
      <c r="BT22" s="437"/>
      <c r="BU22" s="437"/>
      <c r="BV22" s="437"/>
      <c r="BW22" s="437"/>
      <c r="BX22" s="437"/>
      <c r="BY22" s="437"/>
      <c r="BZ22" s="437"/>
      <c r="CA22" s="437"/>
      <c r="CB22" s="437"/>
      <c r="CC22" s="437"/>
      <c r="CD22" s="437"/>
      <c r="CE22" s="437"/>
      <c r="CF22" s="437"/>
      <c r="CG22" s="437"/>
      <c r="CH22" s="437"/>
      <c r="CI22" s="437"/>
      <c r="CJ22" s="437"/>
      <c r="CK22" s="437"/>
      <c r="CL22" s="437"/>
      <c r="CM22" s="437"/>
      <c r="CN22" s="437"/>
      <c r="CO22" s="437"/>
      <c r="CP22" s="437"/>
      <c r="CQ22" s="437"/>
    </row>
    <row r="23" spans="1:95" ht="17.7" customHeight="1">
      <c r="A23" s="60">
        <v>6</v>
      </c>
      <c r="B23" s="452"/>
      <c r="C23" s="453"/>
      <c r="D23" s="454"/>
      <c r="E23" s="455"/>
      <c r="F23" s="456"/>
      <c r="G23" s="457"/>
      <c r="H23" s="452"/>
      <c r="I23" s="453"/>
      <c r="J23" s="453"/>
      <c r="K23" s="454"/>
      <c r="L23" s="452"/>
      <c r="M23" s="453"/>
      <c r="N23" s="453"/>
      <c r="O23" s="453"/>
      <c r="P23" s="454"/>
      <c r="Q23" s="452"/>
      <c r="R23" s="453"/>
      <c r="S23" s="453"/>
      <c r="T23" s="454"/>
      <c r="U23" s="448"/>
      <c r="V23" s="449"/>
      <c r="W23" s="449"/>
      <c r="X23" s="450"/>
      <c r="Y23" s="448"/>
      <c r="Z23" s="449"/>
      <c r="AA23" s="449"/>
      <c r="AB23" s="449"/>
      <c r="AC23" s="450"/>
      <c r="AD23" s="451"/>
      <c r="AE23" s="437"/>
      <c r="AF23" s="437"/>
      <c r="AG23" s="437"/>
      <c r="AH23" s="437"/>
      <c r="AI23" s="437"/>
      <c r="AJ23" s="437"/>
      <c r="AK23" s="437"/>
      <c r="AL23" s="437"/>
      <c r="AM23" s="437"/>
      <c r="AN23" s="437"/>
      <c r="AO23" s="437"/>
      <c r="AP23" s="437"/>
      <c r="AQ23" s="437"/>
      <c r="AR23" s="437"/>
      <c r="AS23" s="437"/>
      <c r="AT23" s="437"/>
      <c r="AU23" s="437"/>
      <c r="AV23" s="437"/>
      <c r="AW23" s="437"/>
      <c r="AX23" s="437"/>
      <c r="AY23" s="437"/>
      <c r="AZ23" s="437"/>
      <c r="BA23" s="437"/>
      <c r="BB23" s="437"/>
      <c r="BC23" s="437"/>
      <c r="BD23" s="437"/>
      <c r="BE23" s="437"/>
      <c r="BF23" s="437"/>
      <c r="BG23" s="437"/>
      <c r="BH23" s="437"/>
      <c r="BI23" s="437"/>
      <c r="BJ23" s="437"/>
      <c r="BK23" s="437"/>
      <c r="BL23" s="437"/>
      <c r="BM23" s="437"/>
      <c r="BN23" s="437"/>
      <c r="BO23" s="437"/>
      <c r="BP23" s="437"/>
      <c r="BQ23" s="437"/>
      <c r="BR23" s="437"/>
      <c r="BS23" s="437"/>
      <c r="BT23" s="437"/>
      <c r="BU23" s="437"/>
      <c r="BV23" s="437"/>
      <c r="BW23" s="437"/>
      <c r="BX23" s="437"/>
      <c r="BY23" s="437"/>
      <c r="BZ23" s="437"/>
      <c r="CA23" s="437"/>
      <c r="CB23" s="437"/>
      <c r="CC23" s="437"/>
      <c r="CD23" s="437"/>
      <c r="CE23" s="437"/>
      <c r="CF23" s="437"/>
      <c r="CG23" s="437"/>
      <c r="CH23" s="437"/>
      <c r="CI23" s="437"/>
      <c r="CJ23" s="437"/>
      <c r="CK23" s="437"/>
      <c r="CL23" s="437"/>
      <c r="CM23" s="437"/>
      <c r="CN23" s="437"/>
      <c r="CO23" s="437"/>
      <c r="CP23" s="437"/>
      <c r="CQ23" s="437"/>
    </row>
    <row r="24" spans="1:95" ht="17.7" customHeight="1">
      <c r="A24" s="60">
        <v>7</v>
      </c>
      <c r="B24" s="452"/>
      <c r="C24" s="453"/>
      <c r="D24" s="454"/>
      <c r="E24" s="455"/>
      <c r="F24" s="456"/>
      <c r="G24" s="457"/>
      <c r="H24" s="452"/>
      <c r="I24" s="453"/>
      <c r="J24" s="453"/>
      <c r="K24" s="454"/>
      <c r="L24" s="452"/>
      <c r="M24" s="453"/>
      <c r="N24" s="453"/>
      <c r="O24" s="453"/>
      <c r="P24" s="454"/>
      <c r="Q24" s="452"/>
      <c r="R24" s="453"/>
      <c r="S24" s="453"/>
      <c r="T24" s="454"/>
      <c r="U24" s="448"/>
      <c r="V24" s="449"/>
      <c r="W24" s="449"/>
      <c r="X24" s="450"/>
      <c r="Y24" s="448"/>
      <c r="Z24" s="449"/>
      <c r="AA24" s="449"/>
      <c r="AB24" s="449"/>
      <c r="AC24" s="450"/>
      <c r="AD24" s="451"/>
      <c r="AE24" s="437"/>
      <c r="AF24" s="437"/>
      <c r="AG24" s="437"/>
      <c r="AH24" s="437"/>
      <c r="AI24" s="437"/>
      <c r="AJ24" s="437"/>
      <c r="AK24" s="437"/>
      <c r="AL24" s="437"/>
      <c r="AM24" s="437"/>
      <c r="AN24" s="437"/>
      <c r="AO24" s="437"/>
      <c r="AP24" s="437"/>
      <c r="AQ24" s="437"/>
      <c r="AR24" s="437"/>
      <c r="AS24" s="437"/>
      <c r="AT24" s="437"/>
      <c r="AU24" s="437"/>
      <c r="AV24" s="437"/>
      <c r="AW24" s="437"/>
      <c r="AX24" s="437"/>
      <c r="AY24" s="437"/>
      <c r="AZ24" s="437"/>
      <c r="BA24" s="437"/>
      <c r="BB24" s="437"/>
      <c r="BC24" s="437"/>
      <c r="BD24" s="437"/>
      <c r="BE24" s="437"/>
      <c r="BF24" s="437"/>
      <c r="BG24" s="437"/>
      <c r="BH24" s="437"/>
      <c r="BI24" s="437"/>
      <c r="BJ24" s="437"/>
      <c r="BK24" s="437"/>
      <c r="BL24" s="437"/>
      <c r="BM24" s="437"/>
      <c r="BN24" s="437"/>
      <c r="BO24" s="437"/>
      <c r="BP24" s="437"/>
      <c r="BQ24" s="437"/>
      <c r="BR24" s="437"/>
      <c r="BS24" s="437"/>
      <c r="BT24" s="437"/>
      <c r="BU24" s="437"/>
      <c r="BV24" s="437"/>
      <c r="BW24" s="437"/>
      <c r="BX24" s="437"/>
      <c r="BY24" s="437"/>
      <c r="BZ24" s="437"/>
      <c r="CA24" s="437"/>
      <c r="CB24" s="437"/>
      <c r="CC24" s="437"/>
      <c r="CD24" s="437"/>
      <c r="CE24" s="437"/>
      <c r="CF24" s="437"/>
      <c r="CG24" s="437"/>
      <c r="CH24" s="437"/>
      <c r="CI24" s="437"/>
      <c r="CJ24" s="437"/>
      <c r="CK24" s="437"/>
      <c r="CL24" s="437"/>
      <c r="CM24" s="437"/>
      <c r="CN24" s="437"/>
      <c r="CO24" s="437"/>
      <c r="CP24" s="437"/>
      <c r="CQ24" s="437"/>
    </row>
    <row r="25" spans="1:95" ht="17.7" customHeight="1">
      <c r="A25" s="60">
        <v>8</v>
      </c>
      <c r="B25" s="452"/>
      <c r="C25" s="453"/>
      <c r="D25" s="454"/>
      <c r="E25" s="455"/>
      <c r="F25" s="456"/>
      <c r="G25" s="457"/>
      <c r="H25" s="452"/>
      <c r="I25" s="453"/>
      <c r="J25" s="453"/>
      <c r="K25" s="454"/>
      <c r="L25" s="452"/>
      <c r="M25" s="453"/>
      <c r="N25" s="453"/>
      <c r="O25" s="453"/>
      <c r="P25" s="454"/>
      <c r="Q25" s="452"/>
      <c r="R25" s="453"/>
      <c r="S25" s="453"/>
      <c r="T25" s="454"/>
      <c r="U25" s="448"/>
      <c r="V25" s="449"/>
      <c r="W25" s="449"/>
      <c r="X25" s="450"/>
      <c r="Y25" s="448"/>
      <c r="Z25" s="449"/>
      <c r="AA25" s="449"/>
      <c r="AB25" s="449"/>
      <c r="AC25" s="450"/>
      <c r="AD25" s="451"/>
      <c r="AE25" s="437"/>
      <c r="AF25" s="437"/>
      <c r="AG25" s="437"/>
      <c r="AH25" s="437"/>
      <c r="AI25" s="437"/>
      <c r="AJ25" s="437"/>
      <c r="AK25" s="437"/>
      <c r="AL25" s="437"/>
      <c r="AM25" s="437"/>
      <c r="AN25" s="437"/>
      <c r="AO25" s="437"/>
      <c r="AP25" s="437"/>
      <c r="AQ25" s="437"/>
      <c r="AR25" s="437"/>
      <c r="AS25" s="437"/>
      <c r="AT25" s="437"/>
      <c r="AU25" s="437"/>
      <c r="AV25" s="437"/>
      <c r="AW25" s="437"/>
      <c r="AX25" s="437"/>
      <c r="AY25" s="437"/>
      <c r="AZ25" s="437"/>
      <c r="BA25" s="437"/>
      <c r="BB25" s="437"/>
      <c r="BC25" s="437"/>
      <c r="BD25" s="437"/>
      <c r="BE25" s="437"/>
      <c r="BF25" s="437"/>
      <c r="BG25" s="437"/>
      <c r="BH25" s="437"/>
      <c r="BI25" s="437"/>
      <c r="BJ25" s="437"/>
      <c r="BK25" s="437"/>
      <c r="BL25" s="437"/>
      <c r="BM25" s="437"/>
      <c r="BN25" s="437"/>
      <c r="BO25" s="437"/>
      <c r="BP25" s="437"/>
      <c r="BQ25" s="437"/>
      <c r="BR25" s="437"/>
      <c r="BS25" s="437"/>
      <c r="BT25" s="437"/>
      <c r="BU25" s="437"/>
      <c r="BV25" s="437"/>
      <c r="BW25" s="437"/>
      <c r="BX25" s="437"/>
      <c r="BY25" s="437"/>
      <c r="BZ25" s="437"/>
      <c r="CA25" s="437"/>
      <c r="CB25" s="437"/>
      <c r="CC25" s="437"/>
      <c r="CD25" s="437"/>
      <c r="CE25" s="437"/>
      <c r="CF25" s="437"/>
      <c r="CG25" s="437"/>
      <c r="CH25" s="437"/>
      <c r="CI25" s="437"/>
      <c r="CJ25" s="437"/>
      <c r="CK25" s="437"/>
      <c r="CL25" s="437"/>
      <c r="CM25" s="437"/>
      <c r="CN25" s="437"/>
      <c r="CO25" s="437"/>
      <c r="CP25" s="437"/>
      <c r="CQ25" s="437"/>
    </row>
    <row r="26" spans="1:95" ht="17.7" customHeight="1">
      <c r="A26" s="60">
        <v>9</v>
      </c>
      <c r="B26" s="452"/>
      <c r="C26" s="453"/>
      <c r="D26" s="454"/>
      <c r="E26" s="455"/>
      <c r="F26" s="456"/>
      <c r="G26" s="457"/>
      <c r="H26" s="452"/>
      <c r="I26" s="453"/>
      <c r="J26" s="453"/>
      <c r="K26" s="454"/>
      <c r="L26" s="452"/>
      <c r="M26" s="453"/>
      <c r="N26" s="453"/>
      <c r="O26" s="453"/>
      <c r="P26" s="454"/>
      <c r="Q26" s="452"/>
      <c r="R26" s="453"/>
      <c r="S26" s="453"/>
      <c r="T26" s="454"/>
      <c r="U26" s="448"/>
      <c r="V26" s="449"/>
      <c r="W26" s="449"/>
      <c r="X26" s="450"/>
      <c r="Y26" s="448"/>
      <c r="Z26" s="449"/>
      <c r="AA26" s="449"/>
      <c r="AB26" s="449"/>
      <c r="AC26" s="450"/>
      <c r="AD26" s="451"/>
      <c r="AE26" s="437"/>
      <c r="AF26" s="437"/>
      <c r="AG26" s="437"/>
      <c r="AH26" s="437"/>
      <c r="AI26" s="437"/>
      <c r="AJ26" s="437"/>
      <c r="AK26" s="437"/>
      <c r="AL26" s="437"/>
      <c r="AM26" s="437"/>
      <c r="AN26" s="437"/>
      <c r="AO26" s="437"/>
      <c r="AP26" s="437"/>
      <c r="AQ26" s="437"/>
      <c r="AR26" s="437"/>
      <c r="AS26" s="437"/>
      <c r="AT26" s="437"/>
      <c r="AU26" s="437"/>
      <c r="AV26" s="437"/>
      <c r="AW26" s="437"/>
      <c r="AX26" s="437"/>
      <c r="AY26" s="437"/>
      <c r="AZ26" s="437"/>
      <c r="BA26" s="437"/>
      <c r="BB26" s="437"/>
      <c r="BC26" s="437"/>
      <c r="BD26" s="437"/>
      <c r="BE26" s="437"/>
      <c r="BF26" s="437"/>
      <c r="BG26" s="437"/>
      <c r="BH26" s="437"/>
      <c r="BI26" s="437"/>
      <c r="BJ26" s="437"/>
      <c r="BK26" s="437"/>
      <c r="BL26" s="437"/>
      <c r="BM26" s="437"/>
      <c r="BN26" s="437"/>
      <c r="BO26" s="437"/>
      <c r="BP26" s="437"/>
      <c r="BQ26" s="437"/>
      <c r="BR26" s="437"/>
      <c r="BS26" s="437"/>
      <c r="BT26" s="437"/>
      <c r="BU26" s="437"/>
      <c r="BV26" s="437"/>
      <c r="BW26" s="437"/>
      <c r="BX26" s="437"/>
      <c r="BY26" s="437"/>
      <c r="BZ26" s="437"/>
      <c r="CA26" s="437"/>
      <c r="CB26" s="437"/>
      <c r="CC26" s="437"/>
      <c r="CD26" s="437"/>
      <c r="CE26" s="437"/>
      <c r="CF26" s="437"/>
      <c r="CG26" s="437"/>
      <c r="CH26" s="437"/>
      <c r="CI26" s="437"/>
      <c r="CJ26" s="437"/>
      <c r="CK26" s="437"/>
      <c r="CL26" s="437"/>
      <c r="CM26" s="437"/>
      <c r="CN26" s="437"/>
      <c r="CO26" s="437"/>
      <c r="CP26" s="437"/>
      <c r="CQ26" s="437"/>
    </row>
    <row r="27" spans="1:95" ht="17.7" customHeight="1">
      <c r="A27" s="60">
        <v>10</v>
      </c>
      <c r="B27" s="452"/>
      <c r="C27" s="453"/>
      <c r="D27" s="454"/>
      <c r="E27" s="452"/>
      <c r="F27" s="453"/>
      <c r="G27" s="454"/>
      <c r="H27" s="455"/>
      <c r="I27" s="456"/>
      <c r="J27" s="456"/>
      <c r="K27" s="457"/>
      <c r="L27" s="455"/>
      <c r="M27" s="456"/>
      <c r="N27" s="456"/>
      <c r="O27" s="456"/>
      <c r="P27" s="457"/>
      <c r="Q27" s="455"/>
      <c r="R27" s="456"/>
      <c r="S27" s="456"/>
      <c r="T27" s="457"/>
      <c r="U27" s="448"/>
      <c r="V27" s="449"/>
      <c r="W27" s="449"/>
      <c r="X27" s="450"/>
      <c r="Y27" s="448"/>
      <c r="Z27" s="449"/>
      <c r="AA27" s="449"/>
      <c r="AB27" s="449"/>
      <c r="AC27" s="450"/>
      <c r="AD27" s="451"/>
      <c r="AE27" s="437"/>
      <c r="AF27" s="437"/>
      <c r="AG27" s="437"/>
      <c r="AH27" s="437"/>
      <c r="AI27" s="437"/>
      <c r="AJ27" s="437"/>
      <c r="AK27" s="437"/>
      <c r="AL27" s="437"/>
      <c r="AM27" s="437"/>
      <c r="AN27" s="437"/>
      <c r="AO27" s="437"/>
      <c r="AP27" s="437"/>
      <c r="AQ27" s="437"/>
      <c r="AR27" s="437"/>
      <c r="AS27" s="437"/>
      <c r="AT27" s="437"/>
      <c r="AU27" s="437"/>
      <c r="AV27" s="437"/>
      <c r="AW27" s="437"/>
      <c r="AX27" s="437"/>
      <c r="AY27" s="437"/>
      <c r="AZ27" s="437"/>
      <c r="BA27" s="437"/>
      <c r="BB27" s="437"/>
      <c r="BC27" s="437"/>
      <c r="BD27" s="437"/>
      <c r="BE27" s="437"/>
      <c r="BF27" s="437"/>
      <c r="BG27" s="437"/>
      <c r="BH27" s="437"/>
      <c r="BI27" s="437"/>
      <c r="BJ27" s="437"/>
      <c r="BK27" s="437"/>
      <c r="BL27" s="437"/>
      <c r="BM27" s="437"/>
      <c r="BN27" s="437"/>
      <c r="BO27" s="437"/>
      <c r="BP27" s="437"/>
      <c r="BQ27" s="437"/>
      <c r="BR27" s="437"/>
      <c r="BS27" s="437"/>
      <c r="BT27" s="437"/>
      <c r="BU27" s="437"/>
      <c r="BV27" s="437"/>
      <c r="BW27" s="437"/>
      <c r="BX27" s="437"/>
      <c r="BY27" s="437"/>
      <c r="BZ27" s="437"/>
      <c r="CA27" s="437"/>
      <c r="CB27" s="437"/>
      <c r="CC27" s="437"/>
      <c r="CD27" s="437"/>
      <c r="CE27" s="437"/>
      <c r="CF27" s="437"/>
      <c r="CG27" s="437"/>
      <c r="CH27" s="437"/>
      <c r="CI27" s="437"/>
      <c r="CJ27" s="437"/>
      <c r="CK27" s="437"/>
      <c r="CL27" s="437"/>
      <c r="CM27" s="437"/>
      <c r="CN27" s="437"/>
      <c r="CO27" s="437"/>
      <c r="CP27" s="437"/>
      <c r="CQ27" s="437"/>
    </row>
    <row r="28" spans="1:95" ht="17.7" customHeight="1">
      <c r="A28" s="60">
        <v>11</v>
      </c>
      <c r="B28" s="452"/>
      <c r="C28" s="453"/>
      <c r="D28" s="454"/>
      <c r="E28" s="452"/>
      <c r="F28" s="453"/>
      <c r="G28" s="454"/>
      <c r="H28" s="455"/>
      <c r="I28" s="456"/>
      <c r="J28" s="456"/>
      <c r="K28" s="457"/>
      <c r="L28" s="455"/>
      <c r="M28" s="456"/>
      <c r="N28" s="456"/>
      <c r="O28" s="456"/>
      <c r="P28" s="457"/>
      <c r="Q28" s="455"/>
      <c r="R28" s="456"/>
      <c r="S28" s="456"/>
      <c r="T28" s="457"/>
      <c r="U28" s="448"/>
      <c r="V28" s="449"/>
      <c r="W28" s="449"/>
      <c r="X28" s="450"/>
      <c r="Y28" s="448"/>
      <c r="Z28" s="449"/>
      <c r="AA28" s="449"/>
      <c r="AB28" s="449"/>
      <c r="AC28" s="450"/>
      <c r="AD28" s="451"/>
      <c r="AE28" s="437"/>
      <c r="AF28" s="437"/>
      <c r="AG28" s="437"/>
      <c r="AH28" s="437"/>
      <c r="AI28" s="437"/>
      <c r="AJ28" s="437"/>
      <c r="AK28" s="437"/>
      <c r="AL28" s="437"/>
      <c r="AM28" s="437"/>
      <c r="AN28" s="437"/>
      <c r="AO28" s="437"/>
      <c r="AP28" s="437"/>
      <c r="AQ28" s="437"/>
      <c r="AR28" s="437"/>
      <c r="AS28" s="437"/>
      <c r="AT28" s="437"/>
      <c r="AU28" s="437"/>
      <c r="AV28" s="437"/>
      <c r="AW28" s="437"/>
      <c r="AX28" s="437"/>
      <c r="AY28" s="437"/>
      <c r="AZ28" s="437"/>
      <c r="BA28" s="437"/>
      <c r="BB28" s="437"/>
      <c r="BC28" s="437"/>
      <c r="BD28" s="437"/>
      <c r="BE28" s="437"/>
      <c r="BF28" s="437"/>
      <c r="BG28" s="437"/>
      <c r="BH28" s="437"/>
      <c r="BI28" s="437"/>
      <c r="BJ28" s="437"/>
      <c r="BK28" s="437"/>
      <c r="BL28" s="437"/>
      <c r="BM28" s="437"/>
      <c r="BN28" s="437"/>
      <c r="BO28" s="437"/>
      <c r="BP28" s="437"/>
      <c r="BQ28" s="437"/>
      <c r="BR28" s="437"/>
      <c r="BS28" s="437"/>
      <c r="BT28" s="437"/>
      <c r="BU28" s="437"/>
      <c r="BV28" s="437"/>
      <c r="BW28" s="437"/>
      <c r="BX28" s="437"/>
      <c r="BY28" s="437"/>
      <c r="BZ28" s="437"/>
      <c r="CA28" s="437"/>
      <c r="CB28" s="437"/>
      <c r="CC28" s="437"/>
      <c r="CD28" s="437"/>
      <c r="CE28" s="437"/>
      <c r="CF28" s="437"/>
      <c r="CG28" s="437"/>
      <c r="CH28" s="437"/>
      <c r="CI28" s="437"/>
      <c r="CJ28" s="437"/>
      <c r="CK28" s="437"/>
      <c r="CL28" s="437"/>
      <c r="CM28" s="437"/>
      <c r="CN28" s="437"/>
      <c r="CO28" s="437"/>
      <c r="CP28" s="437"/>
      <c r="CQ28" s="437"/>
    </row>
    <row r="29" spans="1:95" ht="17.7" customHeight="1">
      <c r="A29" s="60">
        <v>12</v>
      </c>
      <c r="B29" s="452"/>
      <c r="C29" s="453"/>
      <c r="D29" s="454"/>
      <c r="E29" s="455"/>
      <c r="F29" s="456"/>
      <c r="G29" s="457"/>
      <c r="H29" s="452"/>
      <c r="I29" s="453"/>
      <c r="J29" s="453"/>
      <c r="K29" s="454"/>
      <c r="L29" s="452"/>
      <c r="M29" s="453"/>
      <c r="N29" s="453"/>
      <c r="O29" s="453"/>
      <c r="P29" s="454"/>
      <c r="Q29" s="452"/>
      <c r="R29" s="453"/>
      <c r="S29" s="453"/>
      <c r="T29" s="454"/>
      <c r="U29" s="448"/>
      <c r="V29" s="449"/>
      <c r="W29" s="449"/>
      <c r="X29" s="450"/>
      <c r="Y29" s="448"/>
      <c r="Z29" s="449"/>
      <c r="AA29" s="449"/>
      <c r="AB29" s="449"/>
      <c r="AC29" s="450"/>
      <c r="AD29" s="451"/>
      <c r="AE29" s="437"/>
      <c r="AF29" s="437"/>
      <c r="AG29" s="437"/>
      <c r="AH29" s="437"/>
      <c r="AI29" s="437"/>
      <c r="AJ29" s="437"/>
      <c r="AK29" s="437"/>
      <c r="AL29" s="437"/>
      <c r="AM29" s="437"/>
      <c r="AN29" s="437"/>
      <c r="AO29" s="437"/>
      <c r="AP29" s="437"/>
      <c r="AQ29" s="437"/>
      <c r="AR29" s="437"/>
      <c r="AS29" s="437"/>
      <c r="AT29" s="437"/>
      <c r="AU29" s="437"/>
      <c r="AV29" s="437"/>
      <c r="AW29" s="437"/>
      <c r="AX29" s="437"/>
      <c r="AY29" s="437"/>
      <c r="AZ29" s="437"/>
      <c r="BA29" s="437"/>
      <c r="BB29" s="437"/>
      <c r="BC29" s="437"/>
      <c r="BD29" s="437"/>
      <c r="BE29" s="437"/>
      <c r="BF29" s="437"/>
      <c r="BG29" s="437"/>
      <c r="BH29" s="437"/>
      <c r="BI29" s="437"/>
      <c r="BJ29" s="437"/>
      <c r="BK29" s="437"/>
      <c r="BL29" s="437"/>
      <c r="BM29" s="437"/>
      <c r="BN29" s="437"/>
      <c r="BO29" s="437"/>
      <c r="BP29" s="437"/>
      <c r="BQ29" s="437"/>
      <c r="BR29" s="437"/>
      <c r="BS29" s="437"/>
      <c r="BT29" s="437"/>
      <c r="BU29" s="437"/>
      <c r="BV29" s="437"/>
      <c r="BW29" s="437"/>
      <c r="BX29" s="437"/>
      <c r="BY29" s="437"/>
      <c r="BZ29" s="437"/>
      <c r="CA29" s="437"/>
      <c r="CB29" s="437"/>
      <c r="CC29" s="437"/>
      <c r="CD29" s="437"/>
      <c r="CE29" s="437"/>
      <c r="CF29" s="437"/>
      <c r="CG29" s="437"/>
      <c r="CH29" s="437"/>
      <c r="CI29" s="437"/>
      <c r="CJ29" s="437"/>
      <c r="CK29" s="437"/>
      <c r="CL29" s="437"/>
      <c r="CM29" s="437"/>
      <c r="CN29" s="437"/>
      <c r="CO29" s="437"/>
      <c r="CP29" s="437"/>
      <c r="CQ29" s="437"/>
    </row>
    <row r="30" spans="1:95" ht="17.7" customHeight="1">
      <c r="A30" s="60">
        <v>13</v>
      </c>
      <c r="B30" s="452"/>
      <c r="C30" s="453"/>
      <c r="D30" s="454"/>
      <c r="E30" s="455"/>
      <c r="F30" s="456"/>
      <c r="G30" s="457"/>
      <c r="H30" s="452"/>
      <c r="I30" s="453"/>
      <c r="J30" s="453"/>
      <c r="K30" s="454"/>
      <c r="L30" s="452"/>
      <c r="M30" s="453"/>
      <c r="N30" s="453"/>
      <c r="O30" s="453"/>
      <c r="P30" s="454"/>
      <c r="Q30" s="452"/>
      <c r="R30" s="453"/>
      <c r="S30" s="453"/>
      <c r="T30" s="454"/>
      <c r="U30" s="448"/>
      <c r="V30" s="449"/>
      <c r="W30" s="449"/>
      <c r="X30" s="450"/>
      <c r="Y30" s="448"/>
      <c r="Z30" s="449"/>
      <c r="AA30" s="449"/>
      <c r="AB30" s="449"/>
      <c r="AC30" s="450"/>
      <c r="AD30" s="451"/>
      <c r="AE30" s="437"/>
      <c r="AF30" s="437"/>
      <c r="AG30" s="437"/>
      <c r="AH30" s="437"/>
      <c r="AI30" s="437"/>
      <c r="AJ30" s="437"/>
      <c r="AK30" s="437"/>
      <c r="AL30" s="437"/>
      <c r="AM30" s="437"/>
      <c r="AN30" s="437"/>
      <c r="AO30" s="437"/>
      <c r="AP30" s="437"/>
      <c r="AQ30" s="437"/>
      <c r="AR30" s="437"/>
      <c r="AS30" s="437"/>
      <c r="AT30" s="437"/>
      <c r="AU30" s="437"/>
      <c r="AV30" s="437"/>
      <c r="AW30" s="437"/>
      <c r="AX30" s="437"/>
      <c r="AY30" s="437"/>
      <c r="AZ30" s="437"/>
      <c r="BA30" s="437"/>
      <c r="BB30" s="437"/>
      <c r="BC30" s="437"/>
      <c r="BD30" s="437"/>
      <c r="BE30" s="437"/>
      <c r="BF30" s="437"/>
      <c r="BG30" s="437"/>
      <c r="BH30" s="437"/>
      <c r="BI30" s="437"/>
      <c r="BJ30" s="437"/>
      <c r="BK30" s="437"/>
      <c r="BL30" s="437"/>
      <c r="BM30" s="437"/>
      <c r="BN30" s="437"/>
      <c r="BO30" s="437"/>
      <c r="BP30" s="437"/>
      <c r="BQ30" s="437"/>
      <c r="BR30" s="437"/>
      <c r="BS30" s="437"/>
      <c r="BT30" s="437"/>
      <c r="BU30" s="437"/>
      <c r="BV30" s="437"/>
      <c r="BW30" s="437"/>
      <c r="BX30" s="437"/>
      <c r="BY30" s="437"/>
      <c r="BZ30" s="437"/>
      <c r="CA30" s="437"/>
      <c r="CB30" s="437"/>
      <c r="CC30" s="437"/>
      <c r="CD30" s="437"/>
      <c r="CE30" s="437"/>
      <c r="CF30" s="437"/>
      <c r="CG30" s="437"/>
      <c r="CH30" s="437"/>
      <c r="CI30" s="437"/>
      <c r="CJ30" s="437"/>
      <c r="CK30" s="437"/>
      <c r="CL30" s="437"/>
      <c r="CM30" s="437"/>
      <c r="CN30" s="437"/>
      <c r="CO30" s="437"/>
      <c r="CP30" s="437"/>
      <c r="CQ30" s="437"/>
    </row>
    <row r="31" spans="1:95" ht="17.7" customHeight="1">
      <c r="A31" s="60">
        <v>14</v>
      </c>
      <c r="B31" s="452"/>
      <c r="C31" s="453"/>
      <c r="D31" s="454"/>
      <c r="E31" s="455"/>
      <c r="F31" s="456"/>
      <c r="G31" s="457"/>
      <c r="H31" s="452"/>
      <c r="I31" s="453"/>
      <c r="J31" s="453"/>
      <c r="K31" s="454"/>
      <c r="L31" s="452"/>
      <c r="M31" s="453"/>
      <c r="N31" s="453"/>
      <c r="O31" s="453"/>
      <c r="P31" s="454"/>
      <c r="Q31" s="452"/>
      <c r="R31" s="453"/>
      <c r="S31" s="453"/>
      <c r="T31" s="454"/>
      <c r="U31" s="448"/>
      <c r="V31" s="449"/>
      <c r="W31" s="449"/>
      <c r="X31" s="450"/>
      <c r="Y31" s="448"/>
      <c r="Z31" s="449"/>
      <c r="AA31" s="449"/>
      <c r="AB31" s="449"/>
      <c r="AC31" s="450"/>
      <c r="AD31" s="451"/>
      <c r="AE31" s="437"/>
      <c r="AF31" s="437"/>
      <c r="AG31" s="437"/>
      <c r="AH31" s="437"/>
      <c r="AI31" s="437"/>
      <c r="AJ31" s="437"/>
      <c r="AK31" s="437"/>
      <c r="AL31" s="437"/>
      <c r="AM31" s="437"/>
      <c r="AN31" s="437"/>
      <c r="AO31" s="437"/>
      <c r="AP31" s="437"/>
      <c r="AQ31" s="437"/>
      <c r="AR31" s="437"/>
      <c r="AS31" s="437"/>
      <c r="AT31" s="437"/>
      <c r="AU31" s="437"/>
      <c r="AV31" s="437"/>
      <c r="AW31" s="437"/>
      <c r="AX31" s="437"/>
      <c r="AY31" s="437"/>
      <c r="AZ31" s="437"/>
      <c r="BA31" s="437"/>
      <c r="BB31" s="437"/>
      <c r="BC31" s="437"/>
      <c r="BD31" s="437"/>
      <c r="BE31" s="437"/>
      <c r="BF31" s="437"/>
      <c r="BG31" s="437"/>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c r="CD31" s="437"/>
      <c r="CE31" s="437"/>
      <c r="CF31" s="437"/>
      <c r="CG31" s="437"/>
      <c r="CH31" s="437"/>
      <c r="CI31" s="437"/>
      <c r="CJ31" s="437"/>
      <c r="CK31" s="437"/>
      <c r="CL31" s="437"/>
      <c r="CM31" s="437"/>
      <c r="CN31" s="437"/>
      <c r="CO31" s="437"/>
      <c r="CP31" s="437"/>
      <c r="CQ31" s="437"/>
    </row>
    <row r="32" spans="1:95" ht="17.7" customHeight="1">
      <c r="A32" s="60">
        <v>15</v>
      </c>
      <c r="B32" s="452"/>
      <c r="C32" s="453"/>
      <c r="D32" s="454"/>
      <c r="E32" s="455"/>
      <c r="F32" s="456"/>
      <c r="G32" s="457"/>
      <c r="H32" s="452"/>
      <c r="I32" s="453"/>
      <c r="J32" s="453"/>
      <c r="K32" s="454"/>
      <c r="L32" s="452"/>
      <c r="M32" s="453"/>
      <c r="N32" s="453"/>
      <c r="O32" s="453"/>
      <c r="P32" s="454"/>
      <c r="Q32" s="452"/>
      <c r="R32" s="453"/>
      <c r="S32" s="453"/>
      <c r="T32" s="454"/>
      <c r="U32" s="448"/>
      <c r="V32" s="449"/>
      <c r="W32" s="449"/>
      <c r="X32" s="450"/>
      <c r="Y32" s="448"/>
      <c r="Z32" s="449"/>
      <c r="AA32" s="449"/>
      <c r="AB32" s="449"/>
      <c r="AC32" s="450"/>
      <c r="AD32" s="451"/>
      <c r="AE32" s="437"/>
      <c r="AF32" s="437"/>
      <c r="AG32" s="437"/>
      <c r="AH32" s="437"/>
      <c r="AI32" s="437"/>
      <c r="AJ32" s="437"/>
      <c r="AK32" s="437"/>
      <c r="AL32" s="437"/>
      <c r="AM32" s="437"/>
      <c r="AN32" s="437"/>
      <c r="AO32" s="437"/>
      <c r="AP32" s="437"/>
      <c r="AQ32" s="437"/>
      <c r="AR32" s="437"/>
      <c r="AS32" s="437"/>
      <c r="AT32" s="437"/>
      <c r="AU32" s="437"/>
      <c r="AV32" s="437"/>
      <c r="AW32" s="437"/>
      <c r="AX32" s="437"/>
      <c r="AY32" s="437"/>
      <c r="AZ32" s="437"/>
      <c r="BA32" s="437"/>
      <c r="BB32" s="437"/>
      <c r="BC32" s="437"/>
      <c r="BD32" s="437"/>
      <c r="BE32" s="437"/>
      <c r="BF32" s="437"/>
      <c r="BG32" s="437"/>
      <c r="BH32" s="437"/>
      <c r="BI32" s="437"/>
      <c r="BJ32" s="437"/>
      <c r="BK32" s="437"/>
      <c r="BL32" s="437"/>
      <c r="BM32" s="437"/>
      <c r="BN32" s="437"/>
      <c r="BO32" s="437"/>
      <c r="BP32" s="437"/>
      <c r="BQ32" s="437"/>
      <c r="BR32" s="437"/>
      <c r="BS32" s="437"/>
      <c r="BT32" s="437"/>
      <c r="BU32" s="437"/>
      <c r="BV32" s="437"/>
      <c r="BW32" s="437"/>
      <c r="BX32" s="437"/>
      <c r="BY32" s="437"/>
      <c r="BZ32" s="437"/>
      <c r="CA32" s="437"/>
      <c r="CB32" s="437"/>
      <c r="CC32" s="437"/>
      <c r="CD32" s="437"/>
      <c r="CE32" s="437"/>
      <c r="CF32" s="437"/>
      <c r="CG32" s="437"/>
      <c r="CH32" s="437"/>
      <c r="CI32" s="437"/>
      <c r="CJ32" s="437"/>
      <c r="CK32" s="437"/>
      <c r="CL32" s="437"/>
      <c r="CM32" s="437"/>
      <c r="CN32" s="437"/>
      <c r="CO32" s="437"/>
      <c r="CP32" s="437"/>
      <c r="CQ32" s="437"/>
    </row>
    <row r="33" spans="1:95" ht="17.7" customHeight="1">
      <c r="A33" s="60">
        <v>16</v>
      </c>
      <c r="B33" s="452"/>
      <c r="C33" s="453"/>
      <c r="D33" s="454"/>
      <c r="E33" s="455"/>
      <c r="F33" s="456"/>
      <c r="G33" s="457"/>
      <c r="H33" s="452"/>
      <c r="I33" s="453"/>
      <c r="J33" s="453"/>
      <c r="K33" s="454"/>
      <c r="L33" s="452"/>
      <c r="M33" s="453"/>
      <c r="N33" s="453"/>
      <c r="O33" s="453"/>
      <c r="P33" s="454"/>
      <c r="Q33" s="452"/>
      <c r="R33" s="453"/>
      <c r="S33" s="453"/>
      <c r="T33" s="454"/>
      <c r="U33" s="448"/>
      <c r="V33" s="449"/>
      <c r="W33" s="449"/>
      <c r="X33" s="450"/>
      <c r="Y33" s="448"/>
      <c r="Z33" s="449"/>
      <c r="AA33" s="449"/>
      <c r="AB33" s="449"/>
      <c r="AC33" s="450"/>
      <c r="AD33" s="451"/>
      <c r="AE33" s="437"/>
      <c r="AF33" s="437"/>
      <c r="AG33" s="437"/>
      <c r="AH33" s="437"/>
      <c r="AI33" s="437"/>
      <c r="AJ33" s="437"/>
      <c r="AK33" s="437"/>
      <c r="AL33" s="437"/>
      <c r="AM33" s="437"/>
      <c r="AN33" s="437"/>
      <c r="AO33" s="437"/>
      <c r="AP33" s="437"/>
      <c r="AQ33" s="437"/>
      <c r="AR33" s="437"/>
      <c r="AS33" s="437"/>
      <c r="AT33" s="437"/>
      <c r="AU33" s="437"/>
      <c r="AV33" s="437"/>
      <c r="AW33" s="437"/>
      <c r="AX33" s="437"/>
      <c r="AY33" s="437"/>
      <c r="AZ33" s="437"/>
      <c r="BA33" s="437"/>
      <c r="BB33" s="437"/>
      <c r="BC33" s="437"/>
      <c r="BD33" s="437"/>
      <c r="BE33" s="437"/>
      <c r="BF33" s="437"/>
      <c r="BG33" s="437"/>
      <c r="BH33" s="437"/>
      <c r="BI33" s="437"/>
      <c r="BJ33" s="437"/>
      <c r="BK33" s="437"/>
      <c r="BL33" s="437"/>
      <c r="BM33" s="437"/>
      <c r="BN33" s="437"/>
      <c r="BO33" s="437"/>
      <c r="BP33" s="437"/>
      <c r="BQ33" s="437"/>
      <c r="BR33" s="437"/>
      <c r="BS33" s="437"/>
      <c r="BT33" s="437"/>
      <c r="BU33" s="437"/>
      <c r="BV33" s="437"/>
      <c r="BW33" s="437"/>
      <c r="BX33" s="437"/>
      <c r="BY33" s="437"/>
      <c r="BZ33" s="437"/>
      <c r="CA33" s="437"/>
      <c r="CB33" s="437"/>
      <c r="CC33" s="437"/>
      <c r="CD33" s="437"/>
      <c r="CE33" s="437"/>
      <c r="CF33" s="437"/>
      <c r="CG33" s="437"/>
      <c r="CH33" s="437"/>
      <c r="CI33" s="437"/>
      <c r="CJ33" s="437"/>
      <c r="CK33" s="437"/>
      <c r="CL33" s="437"/>
      <c r="CM33" s="437"/>
      <c r="CN33" s="437"/>
      <c r="CO33" s="437"/>
      <c r="CP33" s="437"/>
      <c r="CQ33" s="437"/>
    </row>
    <row r="34" spans="1:95" ht="17.7" customHeight="1">
      <c r="A34" s="60">
        <v>17</v>
      </c>
      <c r="B34" s="452"/>
      <c r="C34" s="453"/>
      <c r="D34" s="454"/>
      <c r="E34" s="455"/>
      <c r="F34" s="456"/>
      <c r="G34" s="457"/>
      <c r="H34" s="452"/>
      <c r="I34" s="453"/>
      <c r="J34" s="453"/>
      <c r="K34" s="454"/>
      <c r="L34" s="452"/>
      <c r="M34" s="453"/>
      <c r="N34" s="453"/>
      <c r="O34" s="453"/>
      <c r="P34" s="454"/>
      <c r="Q34" s="452"/>
      <c r="R34" s="453"/>
      <c r="S34" s="453"/>
      <c r="T34" s="454"/>
      <c r="U34" s="448"/>
      <c r="V34" s="449"/>
      <c r="W34" s="449"/>
      <c r="X34" s="450"/>
      <c r="Y34" s="448"/>
      <c r="Z34" s="449"/>
      <c r="AA34" s="449"/>
      <c r="AB34" s="449"/>
      <c r="AC34" s="450"/>
      <c r="AD34" s="451"/>
      <c r="AE34" s="437"/>
      <c r="AF34" s="437"/>
      <c r="AG34" s="437"/>
      <c r="AH34" s="437"/>
      <c r="AI34" s="437"/>
      <c r="AJ34" s="437"/>
      <c r="AK34" s="437"/>
      <c r="AL34" s="437"/>
      <c r="AM34" s="437"/>
      <c r="AN34" s="437"/>
      <c r="AO34" s="437"/>
      <c r="AP34" s="437"/>
      <c r="AQ34" s="437"/>
      <c r="AR34" s="437"/>
      <c r="AS34" s="437"/>
      <c r="AT34" s="437"/>
      <c r="AU34" s="437"/>
      <c r="AV34" s="437"/>
      <c r="AW34" s="437"/>
      <c r="AX34" s="437"/>
      <c r="AY34" s="437"/>
      <c r="AZ34" s="437"/>
      <c r="BA34" s="437"/>
      <c r="BB34" s="437"/>
      <c r="BC34" s="437"/>
      <c r="BD34" s="437"/>
      <c r="BE34" s="437"/>
      <c r="BF34" s="437"/>
      <c r="BG34" s="437"/>
      <c r="BH34" s="437"/>
      <c r="BI34" s="437"/>
      <c r="BJ34" s="437"/>
      <c r="BK34" s="437"/>
      <c r="BL34" s="437"/>
      <c r="BM34" s="437"/>
      <c r="BN34" s="437"/>
      <c r="BO34" s="437"/>
      <c r="BP34" s="437"/>
      <c r="BQ34" s="437"/>
      <c r="BR34" s="437"/>
      <c r="BS34" s="437"/>
      <c r="BT34" s="437"/>
      <c r="BU34" s="437"/>
      <c r="BV34" s="437"/>
      <c r="BW34" s="437"/>
      <c r="BX34" s="437"/>
      <c r="BY34" s="437"/>
      <c r="BZ34" s="437"/>
      <c r="CA34" s="437"/>
      <c r="CB34" s="437"/>
      <c r="CC34" s="437"/>
      <c r="CD34" s="437"/>
      <c r="CE34" s="437"/>
      <c r="CF34" s="437"/>
      <c r="CG34" s="437"/>
      <c r="CH34" s="437"/>
      <c r="CI34" s="437"/>
      <c r="CJ34" s="437"/>
      <c r="CK34" s="437"/>
      <c r="CL34" s="437"/>
      <c r="CM34" s="437"/>
      <c r="CN34" s="437"/>
      <c r="CO34" s="437"/>
      <c r="CP34" s="437"/>
      <c r="CQ34" s="437"/>
    </row>
    <row r="35" spans="1:95" ht="17.7" customHeight="1">
      <c r="A35" s="60">
        <v>18</v>
      </c>
      <c r="B35" s="452"/>
      <c r="C35" s="453"/>
      <c r="D35" s="454"/>
      <c r="E35" s="455"/>
      <c r="F35" s="456"/>
      <c r="G35" s="457"/>
      <c r="H35" s="452"/>
      <c r="I35" s="453"/>
      <c r="J35" s="453"/>
      <c r="K35" s="454"/>
      <c r="L35" s="452"/>
      <c r="M35" s="453"/>
      <c r="N35" s="453"/>
      <c r="O35" s="453"/>
      <c r="P35" s="454"/>
      <c r="Q35" s="452"/>
      <c r="R35" s="453"/>
      <c r="S35" s="453"/>
      <c r="T35" s="454"/>
      <c r="U35" s="448"/>
      <c r="V35" s="449"/>
      <c r="W35" s="449"/>
      <c r="X35" s="450"/>
      <c r="Y35" s="448"/>
      <c r="Z35" s="449"/>
      <c r="AA35" s="449"/>
      <c r="AB35" s="449"/>
      <c r="AC35" s="450"/>
      <c r="AD35" s="451"/>
      <c r="AE35" s="437"/>
      <c r="AF35" s="437"/>
      <c r="AG35" s="437"/>
      <c r="AH35" s="437"/>
      <c r="AI35" s="437"/>
      <c r="AJ35" s="437"/>
      <c r="AK35" s="437"/>
      <c r="AL35" s="437"/>
      <c r="AM35" s="437"/>
      <c r="AN35" s="437"/>
      <c r="AO35" s="437"/>
      <c r="AP35" s="437"/>
      <c r="AQ35" s="437"/>
      <c r="AR35" s="437"/>
      <c r="AS35" s="437"/>
      <c r="AT35" s="437"/>
      <c r="AU35" s="437"/>
      <c r="AV35" s="437"/>
      <c r="AW35" s="437"/>
      <c r="AX35" s="437"/>
      <c r="AY35" s="437"/>
      <c r="AZ35" s="437"/>
      <c r="BA35" s="437"/>
      <c r="BB35" s="437"/>
      <c r="BC35" s="437"/>
      <c r="BD35" s="437"/>
      <c r="BE35" s="437"/>
      <c r="BF35" s="437"/>
      <c r="BG35" s="437"/>
      <c r="BH35" s="437"/>
      <c r="BI35" s="437"/>
      <c r="BJ35" s="437"/>
      <c r="BK35" s="437"/>
      <c r="BL35" s="437"/>
      <c r="BM35" s="437"/>
      <c r="BN35" s="437"/>
      <c r="BO35" s="437"/>
      <c r="BP35" s="437"/>
      <c r="BQ35" s="437"/>
      <c r="BR35" s="437"/>
      <c r="BS35" s="437"/>
      <c r="BT35" s="437"/>
      <c r="BU35" s="437"/>
      <c r="BV35" s="437"/>
      <c r="BW35" s="437"/>
      <c r="BX35" s="437"/>
      <c r="BY35" s="437"/>
      <c r="BZ35" s="437"/>
      <c r="CA35" s="437"/>
      <c r="CB35" s="437"/>
      <c r="CC35" s="437"/>
      <c r="CD35" s="437"/>
      <c r="CE35" s="437"/>
      <c r="CF35" s="437"/>
      <c r="CG35" s="437"/>
      <c r="CH35" s="437"/>
      <c r="CI35" s="437"/>
      <c r="CJ35" s="437"/>
      <c r="CK35" s="437"/>
      <c r="CL35" s="437"/>
      <c r="CM35" s="437"/>
      <c r="CN35" s="437"/>
      <c r="CO35" s="437"/>
      <c r="CP35" s="437"/>
      <c r="CQ35" s="437"/>
    </row>
    <row r="36" spans="1:95" ht="17.7" customHeight="1">
      <c r="A36" s="60">
        <v>19</v>
      </c>
      <c r="B36" s="452"/>
      <c r="C36" s="453"/>
      <c r="D36" s="454"/>
      <c r="E36" s="455"/>
      <c r="F36" s="456"/>
      <c r="G36" s="457"/>
      <c r="H36" s="452"/>
      <c r="I36" s="453"/>
      <c r="J36" s="453"/>
      <c r="K36" s="454"/>
      <c r="L36" s="452"/>
      <c r="M36" s="453"/>
      <c r="N36" s="453"/>
      <c r="O36" s="453"/>
      <c r="P36" s="454"/>
      <c r="Q36" s="452"/>
      <c r="R36" s="453"/>
      <c r="S36" s="453"/>
      <c r="T36" s="454"/>
      <c r="U36" s="448"/>
      <c r="V36" s="449"/>
      <c r="W36" s="449"/>
      <c r="X36" s="450"/>
      <c r="Y36" s="448"/>
      <c r="Z36" s="449"/>
      <c r="AA36" s="449"/>
      <c r="AB36" s="449"/>
      <c r="AC36" s="450"/>
      <c r="AD36" s="451"/>
      <c r="AE36" s="437"/>
      <c r="AF36" s="437"/>
      <c r="AG36" s="437"/>
      <c r="AH36" s="437"/>
      <c r="AI36" s="437"/>
      <c r="AJ36" s="437"/>
      <c r="AK36" s="437"/>
      <c r="AL36" s="437"/>
      <c r="AM36" s="437"/>
      <c r="AN36" s="437"/>
      <c r="AO36" s="437"/>
      <c r="AP36" s="437"/>
      <c r="AQ36" s="437"/>
      <c r="AR36" s="437"/>
      <c r="AS36" s="437"/>
      <c r="AT36" s="437"/>
      <c r="AU36" s="437"/>
      <c r="AV36" s="437"/>
      <c r="AW36" s="437"/>
      <c r="AX36" s="437"/>
      <c r="AY36" s="437"/>
      <c r="AZ36" s="437"/>
      <c r="BA36" s="437"/>
      <c r="BB36" s="437"/>
      <c r="BC36" s="437"/>
      <c r="BD36" s="437"/>
      <c r="BE36" s="437"/>
      <c r="BF36" s="437"/>
      <c r="BG36" s="437"/>
      <c r="BH36" s="437"/>
      <c r="BI36" s="437"/>
      <c r="BJ36" s="437"/>
      <c r="BK36" s="437"/>
      <c r="BL36" s="437"/>
      <c r="BM36" s="437"/>
      <c r="BN36" s="437"/>
      <c r="BO36" s="437"/>
      <c r="BP36" s="437"/>
      <c r="BQ36" s="437"/>
      <c r="BR36" s="437"/>
      <c r="BS36" s="437"/>
      <c r="BT36" s="437"/>
      <c r="BU36" s="437"/>
      <c r="BV36" s="437"/>
      <c r="BW36" s="437"/>
      <c r="BX36" s="437"/>
      <c r="BY36" s="437"/>
      <c r="BZ36" s="437"/>
      <c r="CA36" s="437"/>
      <c r="CB36" s="437"/>
      <c r="CC36" s="437"/>
      <c r="CD36" s="437"/>
      <c r="CE36" s="437"/>
      <c r="CF36" s="437"/>
      <c r="CG36" s="437"/>
      <c r="CH36" s="437"/>
      <c r="CI36" s="437"/>
      <c r="CJ36" s="437"/>
      <c r="CK36" s="437"/>
      <c r="CL36" s="437"/>
      <c r="CM36" s="437"/>
      <c r="CN36" s="437"/>
      <c r="CO36" s="437"/>
      <c r="CP36" s="437"/>
      <c r="CQ36" s="437"/>
    </row>
    <row r="37" spans="1:95" ht="17.7" customHeight="1">
      <c r="A37" s="60">
        <v>20</v>
      </c>
      <c r="B37" s="452"/>
      <c r="C37" s="453"/>
      <c r="D37" s="454"/>
      <c r="E37" s="455"/>
      <c r="F37" s="456"/>
      <c r="G37" s="457"/>
      <c r="H37" s="452"/>
      <c r="I37" s="453"/>
      <c r="J37" s="453"/>
      <c r="K37" s="454"/>
      <c r="L37" s="452"/>
      <c r="M37" s="453"/>
      <c r="N37" s="453"/>
      <c r="O37" s="453"/>
      <c r="P37" s="454"/>
      <c r="Q37" s="452"/>
      <c r="R37" s="453"/>
      <c r="S37" s="453"/>
      <c r="T37" s="454"/>
      <c r="U37" s="448"/>
      <c r="V37" s="449"/>
      <c r="W37" s="449"/>
      <c r="X37" s="450"/>
      <c r="Y37" s="448"/>
      <c r="Z37" s="449"/>
      <c r="AA37" s="449"/>
      <c r="AB37" s="449"/>
      <c r="AC37" s="450"/>
      <c r="AD37" s="451"/>
      <c r="AE37" s="437"/>
      <c r="AF37" s="437"/>
      <c r="AG37" s="437"/>
      <c r="AH37" s="437"/>
      <c r="AI37" s="437"/>
      <c r="AJ37" s="437"/>
      <c r="AK37" s="437"/>
      <c r="AL37" s="437"/>
      <c r="AM37" s="437"/>
      <c r="AN37" s="437"/>
      <c r="AO37" s="437"/>
      <c r="AP37" s="437"/>
      <c r="AQ37" s="437"/>
      <c r="AR37" s="437"/>
      <c r="AS37" s="437"/>
      <c r="AT37" s="437"/>
      <c r="AU37" s="437"/>
      <c r="AV37" s="437"/>
      <c r="AW37" s="437"/>
      <c r="AX37" s="437"/>
      <c r="AY37" s="437"/>
      <c r="AZ37" s="437"/>
      <c r="BA37" s="437"/>
      <c r="BB37" s="437"/>
      <c r="BC37" s="437"/>
      <c r="BD37" s="437"/>
      <c r="BE37" s="437"/>
      <c r="BF37" s="437"/>
      <c r="BG37" s="437"/>
      <c r="BH37" s="437"/>
      <c r="BI37" s="437"/>
      <c r="BJ37" s="437"/>
      <c r="BK37" s="437"/>
      <c r="BL37" s="437"/>
      <c r="BM37" s="437"/>
      <c r="BN37" s="437"/>
      <c r="BO37" s="437"/>
      <c r="BP37" s="437"/>
      <c r="BQ37" s="437"/>
      <c r="BR37" s="437"/>
      <c r="BS37" s="437"/>
      <c r="BT37" s="437"/>
      <c r="BU37" s="437"/>
      <c r="BV37" s="437"/>
      <c r="BW37" s="437"/>
      <c r="BX37" s="437"/>
      <c r="BY37" s="437"/>
      <c r="BZ37" s="437"/>
      <c r="CA37" s="437"/>
      <c r="CB37" s="437"/>
      <c r="CC37" s="437"/>
      <c r="CD37" s="437"/>
      <c r="CE37" s="437"/>
      <c r="CF37" s="437"/>
      <c r="CG37" s="437"/>
      <c r="CH37" s="437"/>
      <c r="CI37" s="437"/>
      <c r="CJ37" s="437"/>
      <c r="CK37" s="437"/>
      <c r="CL37" s="437"/>
      <c r="CM37" s="437"/>
      <c r="CN37" s="437"/>
      <c r="CO37" s="437"/>
      <c r="CP37" s="437"/>
      <c r="CQ37" s="437"/>
    </row>
    <row r="38" spans="1:95" ht="17.7" customHeight="1">
      <c r="A38" s="60">
        <v>21</v>
      </c>
      <c r="B38" s="452"/>
      <c r="C38" s="453"/>
      <c r="D38" s="454"/>
      <c r="E38" s="452"/>
      <c r="F38" s="453"/>
      <c r="G38" s="454"/>
      <c r="H38" s="455"/>
      <c r="I38" s="456"/>
      <c r="J38" s="456"/>
      <c r="K38" s="457"/>
      <c r="L38" s="455"/>
      <c r="M38" s="456"/>
      <c r="N38" s="456"/>
      <c r="O38" s="456"/>
      <c r="P38" s="457"/>
      <c r="Q38" s="455"/>
      <c r="R38" s="456"/>
      <c r="S38" s="456"/>
      <c r="T38" s="457"/>
      <c r="U38" s="448"/>
      <c r="V38" s="449"/>
      <c r="W38" s="449"/>
      <c r="X38" s="450"/>
      <c r="Y38" s="448"/>
      <c r="Z38" s="449"/>
      <c r="AA38" s="449"/>
      <c r="AB38" s="449"/>
      <c r="AC38" s="450"/>
      <c r="AD38" s="451"/>
      <c r="AE38" s="437"/>
      <c r="AF38" s="437"/>
      <c r="AG38" s="437"/>
      <c r="AH38" s="437"/>
      <c r="AI38" s="437"/>
      <c r="AJ38" s="437"/>
      <c r="AK38" s="437"/>
      <c r="AL38" s="437"/>
      <c r="AM38" s="437"/>
      <c r="AN38" s="437"/>
      <c r="AO38" s="437"/>
      <c r="AP38" s="437"/>
      <c r="AQ38" s="437"/>
      <c r="AR38" s="437"/>
      <c r="AS38" s="437"/>
      <c r="AT38" s="437"/>
      <c r="AU38" s="437"/>
      <c r="AV38" s="437"/>
      <c r="AW38" s="437"/>
      <c r="AX38" s="437"/>
      <c r="AY38" s="437"/>
      <c r="AZ38" s="437"/>
      <c r="BA38" s="437"/>
      <c r="BB38" s="437"/>
      <c r="BC38" s="437"/>
      <c r="BD38" s="437"/>
      <c r="BE38" s="437"/>
      <c r="BF38" s="437"/>
      <c r="BG38" s="437"/>
      <c r="BH38" s="437"/>
      <c r="BI38" s="437"/>
      <c r="BJ38" s="437"/>
      <c r="BK38" s="437"/>
      <c r="BL38" s="437"/>
      <c r="BM38" s="437"/>
      <c r="BN38" s="437"/>
      <c r="BO38" s="437"/>
      <c r="BP38" s="437"/>
      <c r="BQ38" s="437"/>
      <c r="BR38" s="437"/>
      <c r="BS38" s="437"/>
      <c r="BT38" s="437"/>
      <c r="BU38" s="437"/>
      <c r="BV38" s="437"/>
      <c r="BW38" s="437"/>
      <c r="BX38" s="437"/>
      <c r="BY38" s="437"/>
      <c r="BZ38" s="437"/>
      <c r="CA38" s="437"/>
      <c r="CB38" s="437"/>
      <c r="CC38" s="437"/>
      <c r="CD38" s="437"/>
      <c r="CE38" s="437"/>
      <c r="CF38" s="437"/>
      <c r="CG38" s="437"/>
      <c r="CH38" s="437"/>
      <c r="CI38" s="437"/>
      <c r="CJ38" s="437"/>
      <c r="CK38" s="437"/>
      <c r="CL38" s="437"/>
      <c r="CM38" s="437"/>
      <c r="CN38" s="437"/>
      <c r="CO38" s="437"/>
      <c r="CP38" s="437"/>
      <c r="CQ38" s="437"/>
    </row>
    <row r="39" spans="1:95" ht="17.7" customHeight="1">
      <c r="A39" s="60">
        <v>22</v>
      </c>
      <c r="B39" s="452"/>
      <c r="C39" s="453"/>
      <c r="D39" s="454"/>
      <c r="E39" s="452"/>
      <c r="F39" s="453"/>
      <c r="G39" s="454"/>
      <c r="H39" s="455"/>
      <c r="I39" s="456"/>
      <c r="J39" s="456"/>
      <c r="K39" s="457"/>
      <c r="L39" s="455"/>
      <c r="M39" s="456"/>
      <c r="N39" s="456"/>
      <c r="O39" s="456"/>
      <c r="P39" s="457"/>
      <c r="Q39" s="455"/>
      <c r="R39" s="456"/>
      <c r="S39" s="456"/>
      <c r="T39" s="457"/>
      <c r="U39" s="448"/>
      <c r="V39" s="449"/>
      <c r="W39" s="449"/>
      <c r="X39" s="450"/>
      <c r="Y39" s="448"/>
      <c r="Z39" s="449"/>
      <c r="AA39" s="449"/>
      <c r="AB39" s="449"/>
      <c r="AC39" s="450"/>
      <c r="AD39" s="451"/>
      <c r="AE39" s="437"/>
      <c r="AF39" s="437"/>
      <c r="AG39" s="437"/>
      <c r="AH39" s="437"/>
      <c r="AI39" s="437"/>
      <c r="AJ39" s="437"/>
      <c r="AK39" s="437"/>
      <c r="AL39" s="437"/>
      <c r="AM39" s="437"/>
      <c r="AN39" s="437"/>
      <c r="AO39" s="437"/>
      <c r="AP39" s="437"/>
      <c r="AQ39" s="437"/>
      <c r="AR39" s="437"/>
      <c r="AS39" s="437"/>
      <c r="AT39" s="437"/>
      <c r="AU39" s="437"/>
      <c r="AV39" s="437"/>
      <c r="AW39" s="437"/>
      <c r="AX39" s="437"/>
      <c r="AY39" s="437"/>
      <c r="AZ39" s="437"/>
      <c r="BA39" s="437"/>
      <c r="BB39" s="437"/>
      <c r="BC39" s="437"/>
      <c r="BD39" s="437"/>
      <c r="BE39" s="437"/>
      <c r="BF39" s="437"/>
      <c r="BG39" s="437"/>
      <c r="BH39" s="437"/>
      <c r="BI39" s="437"/>
      <c r="BJ39" s="437"/>
      <c r="BK39" s="437"/>
      <c r="BL39" s="437"/>
      <c r="BM39" s="437"/>
      <c r="BN39" s="437"/>
      <c r="BO39" s="437"/>
      <c r="BP39" s="437"/>
      <c r="BQ39" s="437"/>
      <c r="BR39" s="437"/>
      <c r="BS39" s="437"/>
      <c r="BT39" s="437"/>
      <c r="BU39" s="437"/>
      <c r="BV39" s="437"/>
      <c r="BW39" s="437"/>
      <c r="BX39" s="437"/>
      <c r="BY39" s="437"/>
      <c r="BZ39" s="437"/>
      <c r="CA39" s="437"/>
      <c r="CB39" s="437"/>
      <c r="CC39" s="437"/>
      <c r="CD39" s="437"/>
      <c r="CE39" s="437"/>
      <c r="CF39" s="437"/>
      <c r="CG39" s="437"/>
      <c r="CH39" s="437"/>
      <c r="CI39" s="437"/>
      <c r="CJ39" s="437"/>
      <c r="CK39" s="437"/>
      <c r="CL39" s="437"/>
      <c r="CM39" s="437"/>
      <c r="CN39" s="437"/>
      <c r="CO39" s="437"/>
      <c r="CP39" s="437"/>
      <c r="CQ39" s="437"/>
    </row>
    <row r="40" spans="1:95" ht="17.7" customHeight="1">
      <c r="A40" s="60">
        <v>23</v>
      </c>
      <c r="B40" s="452"/>
      <c r="C40" s="453"/>
      <c r="D40" s="454"/>
      <c r="E40" s="455"/>
      <c r="F40" s="456"/>
      <c r="G40" s="457"/>
      <c r="H40" s="452"/>
      <c r="I40" s="453"/>
      <c r="J40" s="453"/>
      <c r="K40" s="454"/>
      <c r="L40" s="452"/>
      <c r="M40" s="453"/>
      <c r="N40" s="453"/>
      <c r="O40" s="453"/>
      <c r="P40" s="454"/>
      <c r="Q40" s="452"/>
      <c r="R40" s="453"/>
      <c r="S40" s="453"/>
      <c r="T40" s="454"/>
      <c r="U40" s="448"/>
      <c r="V40" s="449"/>
      <c r="W40" s="449"/>
      <c r="X40" s="450"/>
      <c r="Y40" s="448"/>
      <c r="Z40" s="449"/>
      <c r="AA40" s="449"/>
      <c r="AB40" s="449"/>
      <c r="AC40" s="450"/>
      <c r="AD40" s="451"/>
      <c r="AE40" s="437"/>
      <c r="AF40" s="437"/>
      <c r="AG40" s="437"/>
      <c r="AH40" s="437"/>
      <c r="AI40" s="437"/>
      <c r="AJ40" s="437"/>
      <c r="AK40" s="437"/>
      <c r="AL40" s="437"/>
      <c r="AM40" s="437"/>
      <c r="AN40" s="437"/>
      <c r="AO40" s="437"/>
      <c r="AP40" s="437"/>
      <c r="AQ40" s="437"/>
      <c r="AR40" s="437"/>
      <c r="AS40" s="437"/>
      <c r="AT40" s="437"/>
      <c r="AU40" s="437"/>
      <c r="AV40" s="437"/>
      <c r="AW40" s="437"/>
      <c r="AX40" s="437"/>
      <c r="AY40" s="437"/>
      <c r="AZ40" s="437"/>
      <c r="BA40" s="437"/>
      <c r="BB40" s="437"/>
      <c r="BC40" s="437"/>
      <c r="BD40" s="437"/>
      <c r="BE40" s="437"/>
      <c r="BF40" s="437"/>
      <c r="BG40" s="437"/>
      <c r="BH40" s="437"/>
      <c r="BI40" s="437"/>
      <c r="BJ40" s="437"/>
      <c r="BK40" s="437"/>
      <c r="BL40" s="437"/>
      <c r="BM40" s="437"/>
      <c r="BN40" s="437"/>
      <c r="BO40" s="437"/>
      <c r="BP40" s="437"/>
      <c r="BQ40" s="437"/>
      <c r="BR40" s="437"/>
      <c r="BS40" s="437"/>
      <c r="BT40" s="437"/>
      <c r="BU40" s="437"/>
      <c r="BV40" s="437"/>
      <c r="BW40" s="437"/>
      <c r="BX40" s="437"/>
      <c r="BY40" s="437"/>
      <c r="BZ40" s="437"/>
      <c r="CA40" s="437"/>
      <c r="CB40" s="437"/>
      <c r="CC40" s="437"/>
      <c r="CD40" s="437"/>
      <c r="CE40" s="437"/>
      <c r="CF40" s="437"/>
      <c r="CG40" s="437"/>
      <c r="CH40" s="437"/>
      <c r="CI40" s="437"/>
      <c r="CJ40" s="437"/>
      <c r="CK40" s="437"/>
      <c r="CL40" s="437"/>
      <c r="CM40" s="437"/>
      <c r="CN40" s="437"/>
      <c r="CO40" s="437"/>
      <c r="CP40" s="437"/>
      <c r="CQ40" s="437"/>
    </row>
    <row r="41" spans="1:95" ht="17.7" customHeight="1">
      <c r="A41" s="60">
        <v>24</v>
      </c>
      <c r="B41" s="452"/>
      <c r="C41" s="453"/>
      <c r="D41" s="454"/>
      <c r="E41" s="452"/>
      <c r="F41" s="453"/>
      <c r="G41" s="454"/>
      <c r="H41" s="455"/>
      <c r="I41" s="456"/>
      <c r="J41" s="456"/>
      <c r="K41" s="457"/>
      <c r="L41" s="455"/>
      <c r="M41" s="456"/>
      <c r="N41" s="456"/>
      <c r="O41" s="456"/>
      <c r="P41" s="457"/>
      <c r="Q41" s="455"/>
      <c r="R41" s="456"/>
      <c r="S41" s="456"/>
      <c r="T41" s="457"/>
      <c r="U41" s="448"/>
      <c r="V41" s="449"/>
      <c r="W41" s="449"/>
      <c r="X41" s="450"/>
      <c r="Y41" s="448"/>
      <c r="Z41" s="449"/>
      <c r="AA41" s="449"/>
      <c r="AB41" s="449"/>
      <c r="AC41" s="450"/>
      <c r="AD41" s="451"/>
      <c r="AE41" s="437"/>
      <c r="AF41" s="437"/>
      <c r="AG41" s="437"/>
      <c r="AH41" s="437"/>
      <c r="AI41" s="437"/>
      <c r="AJ41" s="437"/>
      <c r="AK41" s="437"/>
      <c r="AL41" s="437"/>
      <c r="AM41" s="437"/>
      <c r="AN41" s="437"/>
      <c r="AO41" s="437"/>
      <c r="AP41" s="437"/>
      <c r="AQ41" s="437"/>
      <c r="AR41" s="437"/>
      <c r="AS41" s="437"/>
      <c r="AT41" s="437"/>
      <c r="AU41" s="437"/>
      <c r="AV41" s="437"/>
      <c r="AW41" s="437"/>
      <c r="AX41" s="437"/>
      <c r="AY41" s="437"/>
      <c r="AZ41" s="437"/>
      <c r="BA41" s="437"/>
      <c r="BB41" s="437"/>
      <c r="BC41" s="437"/>
      <c r="BD41" s="437"/>
      <c r="BE41" s="437"/>
      <c r="BF41" s="437"/>
      <c r="BG41" s="437"/>
      <c r="BH41" s="437"/>
      <c r="BI41" s="437"/>
      <c r="BJ41" s="437"/>
      <c r="BK41" s="437"/>
      <c r="BL41" s="437"/>
      <c r="BM41" s="437"/>
      <c r="BN41" s="437"/>
      <c r="BO41" s="437"/>
      <c r="BP41" s="437"/>
      <c r="BQ41" s="437"/>
      <c r="BR41" s="437"/>
      <c r="BS41" s="437"/>
      <c r="BT41" s="437"/>
      <c r="BU41" s="437"/>
      <c r="BV41" s="437"/>
      <c r="BW41" s="437"/>
      <c r="BX41" s="437"/>
      <c r="BY41" s="437"/>
      <c r="BZ41" s="437"/>
      <c r="CA41" s="437"/>
      <c r="CB41" s="437"/>
      <c r="CC41" s="437"/>
      <c r="CD41" s="437"/>
      <c r="CE41" s="437"/>
      <c r="CF41" s="437"/>
      <c r="CG41" s="437"/>
      <c r="CH41" s="437"/>
      <c r="CI41" s="437"/>
      <c r="CJ41" s="437"/>
      <c r="CK41" s="437"/>
      <c r="CL41" s="437"/>
      <c r="CM41" s="437"/>
      <c r="CN41" s="437"/>
      <c r="CO41" s="437"/>
      <c r="CP41" s="437"/>
      <c r="CQ41" s="437"/>
    </row>
    <row r="42" spans="1:95" ht="17.7" customHeight="1">
      <c r="A42" s="60">
        <v>25</v>
      </c>
      <c r="B42" s="452"/>
      <c r="C42" s="453"/>
      <c r="D42" s="454"/>
      <c r="E42" s="452"/>
      <c r="F42" s="453"/>
      <c r="G42" s="454"/>
      <c r="H42" s="455"/>
      <c r="I42" s="456"/>
      <c r="J42" s="456"/>
      <c r="K42" s="457"/>
      <c r="L42" s="455"/>
      <c r="M42" s="456"/>
      <c r="N42" s="456"/>
      <c r="O42" s="456"/>
      <c r="P42" s="457"/>
      <c r="Q42" s="455"/>
      <c r="R42" s="456"/>
      <c r="S42" s="456"/>
      <c r="T42" s="457"/>
      <c r="U42" s="448"/>
      <c r="V42" s="449"/>
      <c r="W42" s="449"/>
      <c r="X42" s="450"/>
      <c r="Y42" s="448"/>
      <c r="Z42" s="449"/>
      <c r="AA42" s="449"/>
      <c r="AB42" s="449"/>
      <c r="AC42" s="450"/>
      <c r="AD42" s="451"/>
      <c r="AE42" s="437"/>
      <c r="AF42" s="437"/>
      <c r="AG42" s="437"/>
      <c r="AH42" s="437"/>
      <c r="AI42" s="437"/>
      <c r="AJ42" s="437"/>
      <c r="AK42" s="437"/>
      <c r="AL42" s="437"/>
      <c r="AM42" s="437"/>
      <c r="AN42" s="437"/>
      <c r="AO42" s="437"/>
      <c r="AP42" s="437"/>
      <c r="AQ42" s="437"/>
      <c r="AR42" s="437"/>
      <c r="AS42" s="437"/>
      <c r="AT42" s="437"/>
      <c r="AU42" s="437"/>
      <c r="AV42" s="437"/>
      <c r="AW42" s="437"/>
      <c r="AX42" s="437"/>
      <c r="AY42" s="437"/>
      <c r="AZ42" s="437"/>
      <c r="BA42" s="437"/>
      <c r="BB42" s="437"/>
      <c r="BC42" s="437"/>
      <c r="BD42" s="437"/>
      <c r="BE42" s="437"/>
      <c r="BF42" s="437"/>
      <c r="BG42" s="437"/>
      <c r="BH42" s="437"/>
      <c r="BI42" s="437"/>
      <c r="BJ42" s="437"/>
      <c r="BK42" s="437"/>
      <c r="BL42" s="437"/>
      <c r="BM42" s="437"/>
      <c r="BN42" s="437"/>
      <c r="BO42" s="437"/>
      <c r="BP42" s="437"/>
      <c r="BQ42" s="437"/>
      <c r="BR42" s="437"/>
      <c r="BS42" s="437"/>
      <c r="BT42" s="437"/>
      <c r="BU42" s="437"/>
      <c r="BV42" s="437"/>
      <c r="BW42" s="437"/>
      <c r="BX42" s="437"/>
      <c r="BY42" s="437"/>
      <c r="BZ42" s="437"/>
      <c r="CA42" s="437"/>
      <c r="CB42" s="437"/>
      <c r="CC42" s="437"/>
      <c r="CD42" s="437"/>
      <c r="CE42" s="437"/>
      <c r="CF42" s="437"/>
      <c r="CG42" s="437"/>
      <c r="CH42" s="437"/>
      <c r="CI42" s="437"/>
      <c r="CJ42" s="437"/>
      <c r="CK42" s="437"/>
      <c r="CL42" s="437"/>
      <c r="CM42" s="437"/>
      <c r="CN42" s="437"/>
      <c r="CO42" s="437"/>
      <c r="CP42" s="437"/>
      <c r="CQ42" s="437"/>
    </row>
    <row r="43" spans="1:95" ht="17.7" customHeight="1">
      <c r="A43" s="60">
        <v>26</v>
      </c>
      <c r="B43" s="452"/>
      <c r="C43" s="453"/>
      <c r="D43" s="454"/>
      <c r="E43" s="455"/>
      <c r="F43" s="456"/>
      <c r="G43" s="457"/>
      <c r="H43" s="452"/>
      <c r="I43" s="453"/>
      <c r="J43" s="453"/>
      <c r="K43" s="454"/>
      <c r="L43" s="452"/>
      <c r="M43" s="453"/>
      <c r="N43" s="453"/>
      <c r="O43" s="453"/>
      <c r="P43" s="454"/>
      <c r="Q43" s="452"/>
      <c r="R43" s="453"/>
      <c r="S43" s="453"/>
      <c r="T43" s="454"/>
      <c r="U43" s="448"/>
      <c r="V43" s="449"/>
      <c r="W43" s="449"/>
      <c r="X43" s="450"/>
      <c r="Y43" s="448"/>
      <c r="Z43" s="449"/>
      <c r="AA43" s="449"/>
      <c r="AB43" s="449"/>
      <c r="AC43" s="450"/>
      <c r="AD43" s="451"/>
      <c r="AE43" s="437"/>
      <c r="AF43" s="437"/>
      <c r="AG43" s="437"/>
      <c r="AH43" s="437"/>
      <c r="AI43" s="437"/>
      <c r="AJ43" s="437"/>
      <c r="AK43" s="437"/>
      <c r="AL43" s="437"/>
      <c r="AM43" s="437"/>
      <c r="AN43" s="437"/>
      <c r="AO43" s="437"/>
      <c r="AP43" s="437"/>
      <c r="AQ43" s="437"/>
      <c r="AR43" s="437"/>
      <c r="AS43" s="437"/>
      <c r="AT43" s="437"/>
      <c r="AU43" s="437"/>
      <c r="AV43" s="437"/>
      <c r="AW43" s="437"/>
      <c r="AX43" s="437"/>
      <c r="AY43" s="437"/>
      <c r="AZ43" s="437"/>
      <c r="BA43" s="437"/>
      <c r="BB43" s="437"/>
      <c r="BC43" s="437"/>
      <c r="BD43" s="437"/>
      <c r="BE43" s="437"/>
      <c r="BF43" s="437"/>
      <c r="BG43" s="437"/>
      <c r="BH43" s="437"/>
      <c r="BI43" s="437"/>
      <c r="BJ43" s="437"/>
      <c r="BK43" s="437"/>
      <c r="BL43" s="437"/>
      <c r="BM43" s="437"/>
      <c r="BN43" s="437"/>
      <c r="BO43" s="437"/>
      <c r="BP43" s="437"/>
      <c r="BQ43" s="437"/>
      <c r="BR43" s="437"/>
      <c r="BS43" s="437"/>
      <c r="BT43" s="437"/>
      <c r="BU43" s="437"/>
      <c r="BV43" s="437"/>
      <c r="BW43" s="437"/>
      <c r="BX43" s="437"/>
      <c r="BY43" s="437"/>
      <c r="BZ43" s="437"/>
      <c r="CA43" s="437"/>
      <c r="CB43" s="437"/>
      <c r="CC43" s="437"/>
      <c r="CD43" s="437"/>
      <c r="CE43" s="437"/>
      <c r="CF43" s="437"/>
      <c r="CG43" s="437"/>
      <c r="CH43" s="437"/>
      <c r="CI43" s="437"/>
      <c r="CJ43" s="437"/>
      <c r="CK43" s="437"/>
      <c r="CL43" s="437"/>
      <c r="CM43" s="437"/>
      <c r="CN43" s="437"/>
      <c r="CO43" s="437"/>
      <c r="CP43" s="437"/>
      <c r="CQ43" s="437"/>
    </row>
    <row r="44" spans="1:95" ht="17.7" customHeight="1">
      <c r="A44" s="60">
        <v>27</v>
      </c>
      <c r="B44" s="452"/>
      <c r="C44" s="453"/>
      <c r="D44" s="454"/>
      <c r="E44" s="455"/>
      <c r="F44" s="456"/>
      <c r="G44" s="457"/>
      <c r="H44" s="452"/>
      <c r="I44" s="453"/>
      <c r="J44" s="453"/>
      <c r="K44" s="454"/>
      <c r="L44" s="452"/>
      <c r="M44" s="453"/>
      <c r="N44" s="453"/>
      <c r="O44" s="453"/>
      <c r="P44" s="454"/>
      <c r="Q44" s="452"/>
      <c r="R44" s="453"/>
      <c r="S44" s="453"/>
      <c r="T44" s="454"/>
      <c r="U44" s="448"/>
      <c r="V44" s="449"/>
      <c r="W44" s="449"/>
      <c r="X44" s="450"/>
      <c r="Y44" s="448"/>
      <c r="Z44" s="449"/>
      <c r="AA44" s="449"/>
      <c r="AB44" s="449"/>
      <c r="AC44" s="450"/>
      <c r="AD44" s="451"/>
      <c r="AE44" s="437"/>
      <c r="AF44" s="437"/>
      <c r="AG44" s="437"/>
      <c r="AH44" s="437"/>
      <c r="AI44" s="437"/>
      <c r="AJ44" s="437"/>
      <c r="AK44" s="437"/>
      <c r="AL44" s="437"/>
      <c r="AM44" s="437"/>
      <c r="AN44" s="437"/>
      <c r="AO44" s="437"/>
      <c r="AP44" s="437"/>
      <c r="AQ44" s="437"/>
      <c r="AR44" s="437"/>
      <c r="AS44" s="437"/>
      <c r="AT44" s="437"/>
      <c r="AU44" s="437"/>
      <c r="AV44" s="437"/>
      <c r="AW44" s="437"/>
      <c r="AX44" s="437"/>
      <c r="AY44" s="437"/>
      <c r="AZ44" s="437"/>
      <c r="BA44" s="437"/>
      <c r="BB44" s="437"/>
      <c r="BC44" s="437"/>
      <c r="BD44" s="437"/>
      <c r="BE44" s="437"/>
      <c r="BF44" s="437"/>
      <c r="BG44" s="437"/>
      <c r="BH44" s="437"/>
      <c r="BI44" s="437"/>
      <c r="BJ44" s="437"/>
      <c r="BK44" s="437"/>
      <c r="BL44" s="437"/>
      <c r="BM44" s="437"/>
      <c r="BN44" s="437"/>
      <c r="BO44" s="437"/>
      <c r="BP44" s="437"/>
      <c r="BQ44" s="437"/>
      <c r="BR44" s="437"/>
      <c r="BS44" s="437"/>
      <c r="BT44" s="437"/>
      <c r="BU44" s="437"/>
      <c r="BV44" s="437"/>
      <c r="BW44" s="437"/>
      <c r="BX44" s="437"/>
      <c r="BY44" s="437"/>
      <c r="BZ44" s="437"/>
      <c r="CA44" s="437"/>
      <c r="CB44" s="437"/>
      <c r="CC44" s="437"/>
      <c r="CD44" s="437"/>
      <c r="CE44" s="437"/>
      <c r="CF44" s="437"/>
      <c r="CG44" s="437"/>
      <c r="CH44" s="437"/>
      <c r="CI44" s="437"/>
      <c r="CJ44" s="437"/>
      <c r="CK44" s="437"/>
      <c r="CL44" s="437"/>
      <c r="CM44" s="437"/>
      <c r="CN44" s="437"/>
      <c r="CO44" s="437"/>
      <c r="CP44" s="437"/>
      <c r="CQ44" s="437"/>
    </row>
    <row r="45" spans="1:95" ht="17.7" customHeight="1">
      <c r="A45" s="60">
        <v>28</v>
      </c>
      <c r="B45" s="452"/>
      <c r="C45" s="453"/>
      <c r="D45" s="454"/>
      <c r="E45" s="455"/>
      <c r="F45" s="456"/>
      <c r="G45" s="457"/>
      <c r="H45" s="452"/>
      <c r="I45" s="453"/>
      <c r="J45" s="453"/>
      <c r="K45" s="454"/>
      <c r="L45" s="452"/>
      <c r="M45" s="453"/>
      <c r="N45" s="453"/>
      <c r="O45" s="453"/>
      <c r="P45" s="454"/>
      <c r="Q45" s="452"/>
      <c r="R45" s="453"/>
      <c r="S45" s="453"/>
      <c r="T45" s="454"/>
      <c r="U45" s="448"/>
      <c r="V45" s="449"/>
      <c r="W45" s="449"/>
      <c r="X45" s="450"/>
      <c r="Y45" s="448"/>
      <c r="Z45" s="449"/>
      <c r="AA45" s="449"/>
      <c r="AB45" s="449"/>
      <c r="AC45" s="450"/>
      <c r="AD45" s="451"/>
      <c r="AE45" s="437"/>
      <c r="AF45" s="437"/>
      <c r="AG45" s="437"/>
      <c r="AH45" s="437"/>
      <c r="AI45" s="437"/>
      <c r="AJ45" s="437"/>
      <c r="AK45" s="437"/>
      <c r="AL45" s="437"/>
      <c r="AM45" s="437"/>
      <c r="AN45" s="437"/>
      <c r="AO45" s="437"/>
      <c r="AP45" s="437"/>
      <c r="AQ45" s="437"/>
      <c r="AR45" s="437"/>
      <c r="AS45" s="437"/>
      <c r="AT45" s="437"/>
      <c r="AU45" s="437"/>
      <c r="AV45" s="437"/>
      <c r="AW45" s="437"/>
      <c r="AX45" s="437"/>
      <c r="AY45" s="437"/>
      <c r="AZ45" s="437"/>
      <c r="BA45" s="437"/>
      <c r="BB45" s="437"/>
      <c r="BC45" s="437"/>
      <c r="BD45" s="437"/>
      <c r="BE45" s="437"/>
      <c r="BF45" s="437"/>
      <c r="BG45" s="437"/>
      <c r="BH45" s="437"/>
      <c r="BI45" s="437"/>
      <c r="BJ45" s="437"/>
      <c r="BK45" s="437"/>
      <c r="BL45" s="437"/>
      <c r="BM45" s="437"/>
      <c r="BN45" s="437"/>
      <c r="BO45" s="437"/>
      <c r="BP45" s="437"/>
      <c r="BQ45" s="437"/>
      <c r="BR45" s="437"/>
      <c r="BS45" s="437"/>
      <c r="BT45" s="437"/>
      <c r="BU45" s="437"/>
      <c r="BV45" s="437"/>
      <c r="BW45" s="437"/>
      <c r="BX45" s="437"/>
      <c r="BY45" s="437"/>
      <c r="BZ45" s="437"/>
      <c r="CA45" s="437"/>
      <c r="CB45" s="437"/>
      <c r="CC45" s="437"/>
      <c r="CD45" s="437"/>
      <c r="CE45" s="437"/>
      <c r="CF45" s="437"/>
      <c r="CG45" s="437"/>
      <c r="CH45" s="437"/>
      <c r="CI45" s="437"/>
      <c r="CJ45" s="437"/>
      <c r="CK45" s="437"/>
      <c r="CL45" s="437"/>
      <c r="CM45" s="437"/>
      <c r="CN45" s="437"/>
      <c r="CO45" s="437"/>
      <c r="CP45" s="437"/>
      <c r="CQ45" s="437"/>
    </row>
    <row r="46" spans="1:95" ht="17.7" customHeight="1">
      <c r="A46" s="60">
        <v>29</v>
      </c>
      <c r="B46" s="452"/>
      <c r="C46" s="453"/>
      <c r="D46" s="454"/>
      <c r="E46" s="455"/>
      <c r="F46" s="456"/>
      <c r="G46" s="457"/>
      <c r="H46" s="452"/>
      <c r="I46" s="453"/>
      <c r="J46" s="453"/>
      <c r="K46" s="454"/>
      <c r="L46" s="452"/>
      <c r="M46" s="453"/>
      <c r="N46" s="453"/>
      <c r="O46" s="453"/>
      <c r="P46" s="454"/>
      <c r="Q46" s="452"/>
      <c r="R46" s="453"/>
      <c r="S46" s="453"/>
      <c r="T46" s="454"/>
      <c r="U46" s="448"/>
      <c r="V46" s="449"/>
      <c r="W46" s="449"/>
      <c r="X46" s="450"/>
      <c r="Y46" s="448"/>
      <c r="Z46" s="449"/>
      <c r="AA46" s="449"/>
      <c r="AB46" s="449"/>
      <c r="AC46" s="450"/>
      <c r="AD46" s="451"/>
      <c r="AE46" s="437"/>
      <c r="AF46" s="437"/>
      <c r="AG46" s="437"/>
      <c r="AH46" s="437"/>
      <c r="AI46" s="437"/>
      <c r="AJ46" s="437"/>
      <c r="AK46" s="437"/>
      <c r="AL46" s="437"/>
      <c r="AM46" s="437"/>
      <c r="AN46" s="437"/>
      <c r="AO46" s="437"/>
      <c r="AP46" s="437"/>
      <c r="AQ46" s="437"/>
      <c r="AR46" s="437"/>
      <c r="AS46" s="437"/>
      <c r="AT46" s="437"/>
      <c r="AU46" s="437"/>
      <c r="AV46" s="437"/>
      <c r="AW46" s="437"/>
      <c r="AX46" s="437"/>
      <c r="AY46" s="437"/>
      <c r="AZ46" s="437"/>
      <c r="BA46" s="437"/>
      <c r="BB46" s="437"/>
      <c r="BC46" s="437"/>
      <c r="BD46" s="437"/>
      <c r="BE46" s="437"/>
      <c r="BF46" s="437"/>
      <c r="BG46" s="437"/>
      <c r="BH46" s="437"/>
      <c r="BI46" s="437"/>
      <c r="BJ46" s="437"/>
      <c r="BK46" s="437"/>
      <c r="BL46" s="437"/>
      <c r="BM46" s="437"/>
      <c r="BN46" s="437"/>
      <c r="BO46" s="437"/>
      <c r="BP46" s="437"/>
      <c r="BQ46" s="437"/>
      <c r="BR46" s="437"/>
      <c r="BS46" s="437"/>
      <c r="BT46" s="437"/>
      <c r="BU46" s="437"/>
      <c r="BV46" s="437"/>
      <c r="BW46" s="437"/>
      <c r="BX46" s="437"/>
      <c r="BY46" s="437"/>
      <c r="BZ46" s="437"/>
      <c r="CA46" s="437"/>
      <c r="CB46" s="437"/>
      <c r="CC46" s="437"/>
      <c r="CD46" s="437"/>
      <c r="CE46" s="437"/>
      <c r="CF46" s="437"/>
      <c r="CG46" s="437"/>
      <c r="CH46" s="437"/>
      <c r="CI46" s="437"/>
      <c r="CJ46" s="437"/>
      <c r="CK46" s="437"/>
      <c r="CL46" s="437"/>
      <c r="CM46" s="437"/>
      <c r="CN46" s="437"/>
      <c r="CO46" s="437"/>
      <c r="CP46" s="437"/>
      <c r="CQ46" s="437"/>
    </row>
    <row r="47" spans="1:95" ht="17.7" customHeight="1">
      <c r="A47" s="60">
        <v>30</v>
      </c>
      <c r="B47" s="452"/>
      <c r="C47" s="453"/>
      <c r="D47" s="454"/>
      <c r="E47" s="455"/>
      <c r="F47" s="456"/>
      <c r="G47" s="457"/>
      <c r="H47" s="452"/>
      <c r="I47" s="453"/>
      <c r="J47" s="453"/>
      <c r="K47" s="454"/>
      <c r="L47" s="452"/>
      <c r="M47" s="453"/>
      <c r="N47" s="453"/>
      <c r="O47" s="453"/>
      <c r="P47" s="454"/>
      <c r="Q47" s="452"/>
      <c r="R47" s="453"/>
      <c r="S47" s="453"/>
      <c r="T47" s="454"/>
      <c r="U47" s="448"/>
      <c r="V47" s="449"/>
      <c r="W47" s="449"/>
      <c r="X47" s="450"/>
      <c r="Y47" s="448"/>
      <c r="Z47" s="449"/>
      <c r="AA47" s="449"/>
      <c r="AB47" s="449"/>
      <c r="AC47" s="450"/>
      <c r="AD47" s="451"/>
      <c r="AE47" s="437"/>
      <c r="AF47" s="437"/>
      <c r="AG47" s="437"/>
      <c r="AH47" s="437"/>
      <c r="AI47" s="437"/>
      <c r="AJ47" s="437"/>
      <c r="AK47" s="437"/>
      <c r="AL47" s="437"/>
      <c r="AM47" s="437"/>
      <c r="AN47" s="437"/>
      <c r="AO47" s="437"/>
      <c r="AP47" s="437"/>
      <c r="AQ47" s="437"/>
      <c r="AR47" s="437"/>
      <c r="AS47" s="437"/>
      <c r="AT47" s="437"/>
      <c r="AU47" s="437"/>
      <c r="AV47" s="437"/>
      <c r="AW47" s="437"/>
      <c r="AX47" s="437"/>
      <c r="AY47" s="437"/>
      <c r="AZ47" s="437"/>
      <c r="BA47" s="437"/>
      <c r="BB47" s="437"/>
      <c r="BC47" s="437"/>
      <c r="BD47" s="437"/>
      <c r="BE47" s="437"/>
      <c r="BF47" s="437"/>
      <c r="BG47" s="437"/>
      <c r="BH47" s="437"/>
      <c r="BI47" s="437"/>
      <c r="BJ47" s="437"/>
      <c r="BK47" s="437"/>
      <c r="BL47" s="437"/>
      <c r="BM47" s="437"/>
      <c r="BN47" s="437"/>
      <c r="BO47" s="437"/>
      <c r="BP47" s="437"/>
      <c r="BQ47" s="437"/>
      <c r="BR47" s="437"/>
      <c r="BS47" s="437"/>
      <c r="BT47" s="437"/>
      <c r="BU47" s="437"/>
      <c r="BV47" s="437"/>
      <c r="BW47" s="437"/>
      <c r="BX47" s="437"/>
      <c r="BY47" s="437"/>
      <c r="BZ47" s="437"/>
      <c r="CA47" s="437"/>
      <c r="CB47" s="437"/>
      <c r="CC47" s="437"/>
      <c r="CD47" s="437"/>
      <c r="CE47" s="437"/>
      <c r="CF47" s="437"/>
      <c r="CG47" s="437"/>
      <c r="CH47" s="437"/>
      <c r="CI47" s="437"/>
      <c r="CJ47" s="437"/>
      <c r="CK47" s="437"/>
      <c r="CL47" s="437"/>
      <c r="CM47" s="437"/>
      <c r="CN47" s="437"/>
      <c r="CO47" s="437"/>
      <c r="CP47" s="437"/>
      <c r="CQ47" s="437"/>
    </row>
    <row r="48" spans="1:95" ht="17.7" customHeight="1">
      <c r="A48" s="60">
        <v>31</v>
      </c>
      <c r="B48" s="452"/>
      <c r="C48" s="453"/>
      <c r="D48" s="454"/>
      <c r="E48" s="455"/>
      <c r="F48" s="456"/>
      <c r="G48" s="457"/>
      <c r="H48" s="452"/>
      <c r="I48" s="453"/>
      <c r="J48" s="453"/>
      <c r="K48" s="454"/>
      <c r="L48" s="452"/>
      <c r="M48" s="453"/>
      <c r="N48" s="453"/>
      <c r="O48" s="453"/>
      <c r="P48" s="454"/>
      <c r="Q48" s="452"/>
      <c r="R48" s="453"/>
      <c r="S48" s="453"/>
      <c r="T48" s="454"/>
      <c r="U48" s="448"/>
      <c r="V48" s="449"/>
      <c r="W48" s="449"/>
      <c r="X48" s="450"/>
      <c r="Y48" s="448"/>
      <c r="Z48" s="449"/>
      <c r="AA48" s="449"/>
      <c r="AB48" s="449"/>
      <c r="AC48" s="450"/>
      <c r="AD48" s="451"/>
      <c r="AE48" s="437"/>
      <c r="AF48" s="437"/>
      <c r="AG48" s="437"/>
      <c r="AH48" s="437"/>
      <c r="AI48" s="437"/>
      <c r="AJ48" s="437"/>
      <c r="AK48" s="437"/>
      <c r="AL48" s="437"/>
      <c r="AM48" s="437"/>
      <c r="AN48" s="437"/>
      <c r="AO48" s="437"/>
      <c r="AP48" s="437"/>
      <c r="AQ48" s="437"/>
      <c r="AR48" s="437"/>
      <c r="AS48" s="437"/>
      <c r="AT48" s="437"/>
      <c r="AU48" s="437"/>
      <c r="AV48" s="437"/>
      <c r="AW48" s="437"/>
      <c r="AX48" s="437"/>
      <c r="AY48" s="437"/>
      <c r="AZ48" s="437"/>
      <c r="BA48" s="437"/>
      <c r="BB48" s="437"/>
      <c r="BC48" s="437"/>
      <c r="BD48" s="437"/>
      <c r="BE48" s="437"/>
      <c r="BF48" s="437"/>
      <c r="BG48" s="437"/>
      <c r="BH48" s="437"/>
      <c r="BI48" s="437"/>
      <c r="BJ48" s="437"/>
      <c r="BK48" s="437"/>
      <c r="BL48" s="437"/>
      <c r="BM48" s="437"/>
      <c r="BN48" s="437"/>
      <c r="BO48" s="437"/>
      <c r="BP48" s="437"/>
      <c r="BQ48" s="437"/>
      <c r="BR48" s="437"/>
      <c r="BS48" s="437"/>
      <c r="BT48" s="437"/>
      <c r="BU48" s="437"/>
      <c r="BV48" s="437"/>
      <c r="BW48" s="437"/>
      <c r="BX48" s="437"/>
      <c r="BY48" s="437"/>
      <c r="BZ48" s="437"/>
      <c r="CA48" s="437"/>
      <c r="CB48" s="437"/>
      <c r="CC48" s="437"/>
      <c r="CD48" s="437"/>
      <c r="CE48" s="437"/>
      <c r="CF48" s="437"/>
      <c r="CG48" s="437"/>
      <c r="CH48" s="437"/>
      <c r="CI48" s="437"/>
      <c r="CJ48" s="437"/>
      <c r="CK48" s="437"/>
      <c r="CL48" s="437"/>
      <c r="CM48" s="437"/>
      <c r="CN48" s="437"/>
      <c r="CO48" s="437"/>
      <c r="CP48" s="437"/>
      <c r="CQ48" s="437"/>
    </row>
    <row r="49" spans="1:95" ht="17.7" customHeight="1">
      <c r="A49" s="60">
        <v>32</v>
      </c>
      <c r="B49" s="452"/>
      <c r="C49" s="453"/>
      <c r="D49" s="454"/>
      <c r="E49" s="455"/>
      <c r="F49" s="456"/>
      <c r="G49" s="457"/>
      <c r="H49" s="452"/>
      <c r="I49" s="453"/>
      <c r="J49" s="453"/>
      <c r="K49" s="454"/>
      <c r="L49" s="452"/>
      <c r="M49" s="453"/>
      <c r="N49" s="453"/>
      <c r="O49" s="453"/>
      <c r="P49" s="454"/>
      <c r="Q49" s="452"/>
      <c r="R49" s="453"/>
      <c r="S49" s="453"/>
      <c r="T49" s="454"/>
      <c r="U49" s="448"/>
      <c r="V49" s="449"/>
      <c r="W49" s="449"/>
      <c r="X49" s="450"/>
      <c r="Y49" s="448"/>
      <c r="Z49" s="449"/>
      <c r="AA49" s="449"/>
      <c r="AB49" s="449"/>
      <c r="AC49" s="450"/>
      <c r="AD49" s="451"/>
      <c r="AE49" s="437"/>
      <c r="AF49" s="437"/>
      <c r="AG49" s="437"/>
      <c r="AH49" s="437"/>
      <c r="AI49" s="437"/>
      <c r="AJ49" s="437"/>
      <c r="AK49" s="437"/>
      <c r="AL49" s="437"/>
      <c r="AM49" s="437"/>
      <c r="AN49" s="437"/>
      <c r="AO49" s="437"/>
      <c r="AP49" s="437"/>
      <c r="AQ49" s="437"/>
      <c r="AR49" s="437"/>
      <c r="AS49" s="437"/>
      <c r="AT49" s="437"/>
      <c r="AU49" s="437"/>
      <c r="AV49" s="437"/>
      <c r="AW49" s="437"/>
      <c r="AX49" s="437"/>
      <c r="AY49" s="437"/>
      <c r="AZ49" s="437"/>
      <c r="BA49" s="437"/>
      <c r="BB49" s="437"/>
      <c r="BC49" s="437"/>
      <c r="BD49" s="437"/>
      <c r="BE49" s="437"/>
      <c r="BF49" s="437"/>
      <c r="BG49" s="437"/>
      <c r="BH49" s="437"/>
      <c r="BI49" s="437"/>
      <c r="BJ49" s="437"/>
      <c r="BK49" s="437"/>
      <c r="BL49" s="437"/>
      <c r="BM49" s="437"/>
      <c r="BN49" s="437"/>
      <c r="BO49" s="437"/>
      <c r="BP49" s="437"/>
      <c r="BQ49" s="437"/>
      <c r="BR49" s="437"/>
      <c r="BS49" s="437"/>
      <c r="BT49" s="437"/>
      <c r="BU49" s="437"/>
      <c r="BV49" s="437"/>
      <c r="BW49" s="437"/>
      <c r="BX49" s="437"/>
      <c r="BY49" s="437"/>
      <c r="BZ49" s="437"/>
      <c r="CA49" s="437"/>
      <c r="CB49" s="437"/>
      <c r="CC49" s="437"/>
      <c r="CD49" s="437"/>
      <c r="CE49" s="437"/>
      <c r="CF49" s="437"/>
      <c r="CG49" s="437"/>
      <c r="CH49" s="437"/>
      <c r="CI49" s="437"/>
      <c r="CJ49" s="437"/>
      <c r="CK49" s="437"/>
      <c r="CL49" s="437"/>
      <c r="CM49" s="437"/>
      <c r="CN49" s="437"/>
      <c r="CO49" s="437"/>
      <c r="CP49" s="437"/>
      <c r="CQ49" s="437"/>
    </row>
    <row r="50" spans="1:95" ht="17.7" customHeight="1">
      <c r="A50" s="60">
        <v>33</v>
      </c>
      <c r="B50" s="452"/>
      <c r="C50" s="453"/>
      <c r="D50" s="454"/>
      <c r="E50" s="455"/>
      <c r="F50" s="456"/>
      <c r="G50" s="457"/>
      <c r="H50" s="452"/>
      <c r="I50" s="453"/>
      <c r="J50" s="453"/>
      <c r="K50" s="454"/>
      <c r="L50" s="452"/>
      <c r="M50" s="453"/>
      <c r="N50" s="453"/>
      <c r="O50" s="453"/>
      <c r="P50" s="454"/>
      <c r="Q50" s="452"/>
      <c r="R50" s="453"/>
      <c r="S50" s="453"/>
      <c r="T50" s="454"/>
      <c r="U50" s="448"/>
      <c r="V50" s="449"/>
      <c r="W50" s="449"/>
      <c r="X50" s="450"/>
      <c r="Y50" s="448"/>
      <c r="Z50" s="449"/>
      <c r="AA50" s="449"/>
      <c r="AB50" s="449"/>
      <c r="AC50" s="450"/>
      <c r="AD50" s="451"/>
      <c r="AE50" s="437"/>
      <c r="AF50" s="437"/>
      <c r="AG50" s="437"/>
      <c r="AH50" s="437"/>
      <c r="AI50" s="437"/>
      <c r="AJ50" s="437"/>
      <c r="AK50" s="437"/>
      <c r="AL50" s="437"/>
      <c r="AM50" s="437"/>
      <c r="AN50" s="437"/>
      <c r="AO50" s="437"/>
      <c r="AP50" s="437"/>
      <c r="AQ50" s="437"/>
      <c r="AR50" s="437"/>
      <c r="AS50" s="437"/>
      <c r="AT50" s="437"/>
      <c r="AU50" s="437"/>
      <c r="AV50" s="437"/>
      <c r="AW50" s="437"/>
      <c r="AX50" s="437"/>
      <c r="AY50" s="437"/>
      <c r="AZ50" s="437"/>
      <c r="BA50" s="437"/>
      <c r="BB50" s="437"/>
      <c r="BC50" s="437"/>
      <c r="BD50" s="437"/>
      <c r="BE50" s="437"/>
      <c r="BF50" s="437"/>
      <c r="BG50" s="437"/>
      <c r="BH50" s="437"/>
      <c r="BI50" s="437"/>
      <c r="BJ50" s="437"/>
      <c r="BK50" s="437"/>
      <c r="BL50" s="437"/>
      <c r="BM50" s="437"/>
      <c r="BN50" s="437"/>
      <c r="BO50" s="437"/>
      <c r="BP50" s="437"/>
      <c r="BQ50" s="437"/>
      <c r="BR50" s="437"/>
      <c r="BS50" s="437"/>
      <c r="BT50" s="437"/>
      <c r="BU50" s="437"/>
      <c r="BV50" s="437"/>
      <c r="BW50" s="437"/>
      <c r="BX50" s="437"/>
      <c r="BY50" s="437"/>
      <c r="BZ50" s="437"/>
      <c r="CA50" s="437"/>
      <c r="CB50" s="437"/>
      <c r="CC50" s="437"/>
      <c r="CD50" s="437"/>
      <c r="CE50" s="437"/>
      <c r="CF50" s="437"/>
      <c r="CG50" s="437"/>
      <c r="CH50" s="437"/>
      <c r="CI50" s="437"/>
      <c r="CJ50" s="437"/>
      <c r="CK50" s="437"/>
      <c r="CL50" s="437"/>
      <c r="CM50" s="437"/>
      <c r="CN50" s="437"/>
      <c r="CO50" s="437"/>
      <c r="CP50" s="437"/>
      <c r="CQ50" s="437"/>
    </row>
    <row r="51" spans="1:95" ht="17.7" customHeight="1">
      <c r="A51" s="60">
        <v>34</v>
      </c>
      <c r="B51" s="452"/>
      <c r="C51" s="453"/>
      <c r="D51" s="454"/>
      <c r="E51" s="455"/>
      <c r="F51" s="456"/>
      <c r="G51" s="457"/>
      <c r="H51" s="452"/>
      <c r="I51" s="453"/>
      <c r="J51" s="453"/>
      <c r="K51" s="454"/>
      <c r="L51" s="452"/>
      <c r="M51" s="453"/>
      <c r="N51" s="453"/>
      <c r="O51" s="453"/>
      <c r="P51" s="454"/>
      <c r="Q51" s="452"/>
      <c r="R51" s="453"/>
      <c r="S51" s="453"/>
      <c r="T51" s="454"/>
      <c r="U51" s="448"/>
      <c r="V51" s="449"/>
      <c r="W51" s="449"/>
      <c r="X51" s="450"/>
      <c r="Y51" s="448"/>
      <c r="Z51" s="449"/>
      <c r="AA51" s="449"/>
      <c r="AB51" s="449"/>
      <c r="AC51" s="450"/>
      <c r="AD51" s="451"/>
      <c r="AE51" s="437"/>
      <c r="AF51" s="437"/>
      <c r="AG51" s="437"/>
      <c r="AH51" s="437"/>
      <c r="AI51" s="437"/>
      <c r="AJ51" s="437"/>
      <c r="AK51" s="437"/>
      <c r="AL51" s="437"/>
      <c r="AM51" s="437"/>
      <c r="AN51" s="437"/>
      <c r="AO51" s="437"/>
      <c r="AP51" s="437"/>
      <c r="AQ51" s="437"/>
      <c r="AR51" s="437"/>
      <c r="AS51" s="437"/>
      <c r="AT51" s="437"/>
      <c r="AU51" s="437"/>
      <c r="AV51" s="437"/>
      <c r="AW51" s="437"/>
      <c r="AX51" s="437"/>
      <c r="AY51" s="437"/>
      <c r="AZ51" s="437"/>
      <c r="BA51" s="437"/>
      <c r="BB51" s="437"/>
      <c r="BC51" s="437"/>
      <c r="BD51" s="437"/>
      <c r="BE51" s="437"/>
      <c r="BF51" s="437"/>
      <c r="BG51" s="437"/>
      <c r="BH51" s="437"/>
      <c r="BI51" s="437"/>
      <c r="BJ51" s="437"/>
      <c r="BK51" s="437"/>
      <c r="BL51" s="437"/>
      <c r="BM51" s="437"/>
      <c r="BN51" s="437"/>
      <c r="BO51" s="437"/>
      <c r="BP51" s="437"/>
      <c r="BQ51" s="437"/>
      <c r="BR51" s="437"/>
      <c r="BS51" s="437"/>
      <c r="BT51" s="437"/>
      <c r="BU51" s="437"/>
      <c r="BV51" s="437"/>
      <c r="BW51" s="437"/>
      <c r="BX51" s="437"/>
      <c r="BY51" s="437"/>
      <c r="BZ51" s="437"/>
      <c r="CA51" s="437"/>
      <c r="CB51" s="437"/>
      <c r="CC51" s="437"/>
      <c r="CD51" s="437"/>
      <c r="CE51" s="437"/>
      <c r="CF51" s="437"/>
      <c r="CG51" s="437"/>
      <c r="CH51" s="437"/>
      <c r="CI51" s="437"/>
      <c r="CJ51" s="437"/>
      <c r="CK51" s="437"/>
      <c r="CL51" s="437"/>
      <c r="CM51" s="437"/>
      <c r="CN51" s="437"/>
      <c r="CO51" s="437"/>
      <c r="CP51" s="437"/>
      <c r="CQ51" s="437"/>
    </row>
    <row r="52" spans="1:95" ht="17.7" customHeight="1">
      <c r="A52" s="60">
        <v>35</v>
      </c>
      <c r="B52" s="452"/>
      <c r="C52" s="453"/>
      <c r="D52" s="454"/>
      <c r="E52" s="452"/>
      <c r="F52" s="453"/>
      <c r="G52" s="454"/>
      <c r="H52" s="455"/>
      <c r="I52" s="456"/>
      <c r="J52" s="456"/>
      <c r="K52" s="457"/>
      <c r="L52" s="455"/>
      <c r="M52" s="456"/>
      <c r="N52" s="456"/>
      <c r="O52" s="456"/>
      <c r="P52" s="457"/>
      <c r="Q52" s="455"/>
      <c r="R52" s="456"/>
      <c r="S52" s="456"/>
      <c r="T52" s="457"/>
      <c r="U52" s="448"/>
      <c r="V52" s="449"/>
      <c r="W52" s="449"/>
      <c r="X52" s="450"/>
      <c r="Y52" s="448"/>
      <c r="Z52" s="449"/>
      <c r="AA52" s="449"/>
      <c r="AB52" s="449"/>
      <c r="AC52" s="450"/>
      <c r="AD52" s="451"/>
      <c r="AE52" s="437"/>
      <c r="AF52" s="437"/>
      <c r="AG52" s="437"/>
      <c r="AH52" s="437"/>
      <c r="AI52" s="437"/>
      <c r="AJ52" s="437"/>
      <c r="AK52" s="437"/>
      <c r="AL52" s="437"/>
      <c r="AM52" s="437"/>
      <c r="AN52" s="437"/>
      <c r="AO52" s="437"/>
      <c r="AP52" s="437"/>
      <c r="AQ52" s="437"/>
      <c r="AR52" s="437"/>
      <c r="AS52" s="437"/>
      <c r="AT52" s="437"/>
      <c r="AU52" s="437"/>
      <c r="AV52" s="437"/>
      <c r="AW52" s="437"/>
      <c r="AX52" s="437"/>
      <c r="AY52" s="437"/>
      <c r="AZ52" s="437"/>
      <c r="BA52" s="437"/>
      <c r="BB52" s="437"/>
      <c r="BC52" s="437"/>
      <c r="BD52" s="437"/>
      <c r="BE52" s="437"/>
      <c r="BF52" s="437"/>
      <c r="BG52" s="437"/>
      <c r="BH52" s="437"/>
      <c r="BI52" s="437"/>
      <c r="BJ52" s="437"/>
      <c r="BK52" s="437"/>
      <c r="BL52" s="437"/>
      <c r="BM52" s="437"/>
      <c r="BN52" s="437"/>
      <c r="BO52" s="437"/>
      <c r="BP52" s="437"/>
      <c r="BQ52" s="437"/>
      <c r="BR52" s="437"/>
      <c r="BS52" s="437"/>
      <c r="BT52" s="437"/>
      <c r="BU52" s="437"/>
      <c r="BV52" s="437"/>
      <c r="BW52" s="437"/>
      <c r="BX52" s="437"/>
      <c r="BY52" s="437"/>
      <c r="BZ52" s="437"/>
      <c r="CA52" s="437"/>
      <c r="CB52" s="437"/>
      <c r="CC52" s="437"/>
      <c r="CD52" s="437"/>
      <c r="CE52" s="437"/>
      <c r="CF52" s="437"/>
      <c r="CG52" s="437"/>
      <c r="CH52" s="437"/>
      <c r="CI52" s="437"/>
      <c r="CJ52" s="437"/>
      <c r="CK52" s="437"/>
      <c r="CL52" s="437"/>
      <c r="CM52" s="437"/>
      <c r="CN52" s="437"/>
      <c r="CO52" s="437"/>
      <c r="CP52" s="437"/>
      <c r="CQ52" s="437"/>
    </row>
    <row r="53" spans="1:95" ht="17.7" customHeight="1">
      <c r="A53" s="56">
        <v>36</v>
      </c>
      <c r="B53" s="442"/>
      <c r="C53" s="443"/>
      <c r="D53" s="444"/>
      <c r="E53" s="442"/>
      <c r="F53" s="443"/>
      <c r="G53" s="444"/>
      <c r="H53" s="390"/>
      <c r="I53" s="445"/>
      <c r="J53" s="445"/>
      <c r="K53" s="391"/>
      <c r="L53" s="390"/>
      <c r="M53" s="445"/>
      <c r="N53" s="445"/>
      <c r="O53" s="445"/>
      <c r="P53" s="391"/>
      <c r="Q53" s="390"/>
      <c r="R53" s="445"/>
      <c r="S53" s="445"/>
      <c r="T53" s="391"/>
      <c r="U53" s="448"/>
      <c r="V53" s="449"/>
      <c r="W53" s="449"/>
      <c r="X53" s="450"/>
      <c r="Y53" s="438"/>
      <c r="Z53" s="439"/>
      <c r="AA53" s="439"/>
      <c r="AB53" s="439"/>
      <c r="AC53" s="440"/>
      <c r="AD53" s="441"/>
      <c r="AE53" s="386"/>
      <c r="AF53" s="386"/>
      <c r="AG53" s="386"/>
      <c r="AH53" s="386"/>
      <c r="AI53" s="386"/>
      <c r="AJ53" s="386"/>
      <c r="AK53" s="386"/>
      <c r="AL53" s="386"/>
      <c r="AM53" s="386"/>
      <c r="AN53" s="386"/>
      <c r="AO53" s="386"/>
      <c r="AP53" s="386"/>
      <c r="AQ53" s="386"/>
      <c r="AR53" s="386"/>
      <c r="AS53" s="386"/>
      <c r="AT53" s="386"/>
      <c r="AU53" s="386"/>
      <c r="AV53" s="386"/>
      <c r="AW53" s="386"/>
      <c r="AX53" s="386"/>
      <c r="AY53" s="386"/>
      <c r="AZ53" s="386"/>
      <c r="BA53" s="386"/>
      <c r="BB53" s="386"/>
      <c r="BC53" s="386"/>
      <c r="BD53" s="386"/>
      <c r="BE53" s="386"/>
      <c r="BF53" s="386"/>
      <c r="BG53" s="386"/>
      <c r="BH53" s="386"/>
      <c r="BI53" s="386"/>
      <c r="BJ53" s="386"/>
      <c r="BK53" s="386"/>
      <c r="BL53" s="386"/>
      <c r="BM53" s="386"/>
      <c r="BN53" s="386"/>
      <c r="BO53" s="386"/>
      <c r="BP53" s="386"/>
      <c r="BQ53" s="386"/>
      <c r="BR53" s="386"/>
      <c r="BS53" s="386"/>
      <c r="BT53" s="386"/>
      <c r="BU53" s="386"/>
      <c r="BV53" s="386"/>
      <c r="BW53" s="386"/>
      <c r="BX53" s="386"/>
      <c r="BY53" s="386"/>
      <c r="BZ53" s="386"/>
      <c r="CA53" s="386"/>
      <c r="CB53" s="386"/>
      <c r="CC53" s="386"/>
      <c r="CD53" s="386"/>
      <c r="CE53" s="386"/>
      <c r="CF53" s="386"/>
      <c r="CG53" s="386"/>
      <c r="CH53" s="386"/>
      <c r="CI53" s="386"/>
      <c r="CJ53" s="386"/>
      <c r="CK53" s="386"/>
      <c r="CL53" s="386"/>
      <c r="CM53" s="386"/>
      <c r="CN53" s="386"/>
      <c r="CO53" s="386"/>
      <c r="CP53" s="386"/>
      <c r="CQ53" s="386"/>
    </row>
    <row r="54" spans="1:95" ht="17.7" customHeight="1">
      <c r="A54" s="56">
        <v>37</v>
      </c>
      <c r="B54" s="442"/>
      <c r="C54" s="443"/>
      <c r="D54" s="444"/>
      <c r="E54" s="390"/>
      <c r="F54" s="445"/>
      <c r="G54" s="391"/>
      <c r="H54" s="442"/>
      <c r="I54" s="443"/>
      <c r="J54" s="443"/>
      <c r="K54" s="444"/>
      <c r="L54" s="442"/>
      <c r="M54" s="443"/>
      <c r="N54" s="443"/>
      <c r="O54" s="443"/>
      <c r="P54" s="444"/>
      <c r="Q54" s="442"/>
      <c r="R54" s="443"/>
      <c r="S54" s="443"/>
      <c r="T54" s="444"/>
      <c r="U54" s="438"/>
      <c r="V54" s="439"/>
      <c r="W54" s="439"/>
      <c r="X54" s="440"/>
      <c r="Y54" s="438"/>
      <c r="Z54" s="439"/>
      <c r="AA54" s="439"/>
      <c r="AB54" s="439"/>
      <c r="AC54" s="440"/>
      <c r="AD54" s="441"/>
      <c r="AE54" s="386"/>
      <c r="AF54" s="386"/>
      <c r="AG54" s="386"/>
      <c r="AH54" s="386"/>
      <c r="AI54" s="386"/>
      <c r="AJ54" s="386"/>
      <c r="AK54" s="386"/>
      <c r="AL54" s="386"/>
      <c r="AM54" s="386"/>
      <c r="AN54" s="386"/>
      <c r="AO54" s="386"/>
      <c r="AP54" s="386"/>
      <c r="AQ54" s="386"/>
      <c r="AR54" s="386"/>
      <c r="AS54" s="386"/>
      <c r="AT54" s="386"/>
      <c r="AU54" s="386"/>
      <c r="AV54" s="386"/>
      <c r="AW54" s="386"/>
      <c r="AX54" s="386"/>
      <c r="AY54" s="386"/>
      <c r="AZ54" s="386"/>
      <c r="BA54" s="386"/>
      <c r="BB54" s="386"/>
      <c r="BC54" s="386"/>
      <c r="BD54" s="386"/>
      <c r="BE54" s="386"/>
      <c r="BF54" s="386"/>
      <c r="BG54" s="386"/>
      <c r="BH54" s="386"/>
      <c r="BI54" s="386"/>
      <c r="BJ54" s="386"/>
      <c r="BK54" s="386"/>
      <c r="BL54" s="386"/>
      <c r="BM54" s="386"/>
      <c r="BN54" s="386"/>
      <c r="BO54" s="386"/>
      <c r="BP54" s="386"/>
      <c r="BQ54" s="386"/>
      <c r="BR54" s="386"/>
      <c r="BS54" s="386"/>
      <c r="BT54" s="386"/>
      <c r="BU54" s="386"/>
      <c r="BV54" s="386"/>
      <c r="BW54" s="386"/>
      <c r="BX54" s="386"/>
      <c r="BY54" s="386"/>
      <c r="BZ54" s="386"/>
      <c r="CA54" s="386"/>
      <c r="CB54" s="386"/>
      <c r="CC54" s="386"/>
      <c r="CD54" s="386"/>
      <c r="CE54" s="386"/>
      <c r="CF54" s="386"/>
      <c r="CG54" s="386"/>
      <c r="CH54" s="386"/>
      <c r="CI54" s="386"/>
      <c r="CJ54" s="386"/>
      <c r="CK54" s="386"/>
      <c r="CL54" s="386"/>
      <c r="CM54" s="386"/>
      <c r="CN54" s="386"/>
      <c r="CO54" s="386"/>
      <c r="CP54" s="386"/>
      <c r="CQ54" s="386"/>
    </row>
    <row r="55" spans="1:95" ht="17.7" customHeight="1">
      <c r="A55" s="56">
        <v>38</v>
      </c>
      <c r="B55" s="442"/>
      <c r="C55" s="443"/>
      <c r="D55" s="444"/>
      <c r="E55" s="390"/>
      <c r="F55" s="445"/>
      <c r="G55" s="391"/>
      <c r="H55" s="442"/>
      <c r="I55" s="443"/>
      <c r="J55" s="443"/>
      <c r="K55" s="444"/>
      <c r="L55" s="442"/>
      <c r="M55" s="443"/>
      <c r="N55" s="443"/>
      <c r="O55" s="443"/>
      <c r="P55" s="444"/>
      <c r="Q55" s="442"/>
      <c r="R55" s="443"/>
      <c r="S55" s="443"/>
      <c r="T55" s="444"/>
      <c r="U55" s="438"/>
      <c r="V55" s="439"/>
      <c r="W55" s="439"/>
      <c r="X55" s="440"/>
      <c r="Y55" s="438"/>
      <c r="Z55" s="439"/>
      <c r="AA55" s="439"/>
      <c r="AB55" s="439"/>
      <c r="AC55" s="440"/>
      <c r="AD55" s="441"/>
      <c r="AE55" s="386"/>
      <c r="AF55" s="386"/>
      <c r="AG55" s="386"/>
      <c r="AH55" s="386"/>
      <c r="AI55" s="386"/>
      <c r="AJ55" s="386"/>
      <c r="AK55" s="386"/>
      <c r="AL55" s="386"/>
      <c r="AM55" s="386"/>
      <c r="AN55" s="386"/>
      <c r="AO55" s="386"/>
      <c r="AP55" s="386"/>
      <c r="AQ55" s="386"/>
      <c r="AR55" s="386"/>
      <c r="AS55" s="386"/>
      <c r="AT55" s="386"/>
      <c r="AU55" s="386"/>
      <c r="AV55" s="386"/>
      <c r="AW55" s="386"/>
      <c r="AX55" s="386"/>
      <c r="AY55" s="386"/>
      <c r="AZ55" s="386"/>
      <c r="BA55" s="386"/>
      <c r="BB55" s="386"/>
      <c r="BC55" s="386"/>
      <c r="BD55" s="386"/>
      <c r="BE55" s="386"/>
      <c r="BF55" s="386"/>
      <c r="BG55" s="386"/>
      <c r="BH55" s="386"/>
      <c r="BI55" s="386"/>
      <c r="BJ55" s="386"/>
      <c r="BK55" s="386"/>
      <c r="BL55" s="386"/>
      <c r="BM55" s="386"/>
      <c r="BN55" s="386"/>
      <c r="BO55" s="386"/>
      <c r="BP55" s="386"/>
      <c r="BQ55" s="386"/>
      <c r="BR55" s="386"/>
      <c r="BS55" s="386"/>
      <c r="BT55" s="386"/>
      <c r="BU55" s="386"/>
      <c r="BV55" s="386"/>
      <c r="BW55" s="386"/>
      <c r="BX55" s="386"/>
      <c r="BY55" s="386"/>
      <c r="BZ55" s="386"/>
      <c r="CA55" s="386"/>
      <c r="CB55" s="386"/>
      <c r="CC55" s="386"/>
      <c r="CD55" s="386"/>
      <c r="CE55" s="386"/>
      <c r="CF55" s="386"/>
      <c r="CG55" s="386"/>
      <c r="CH55" s="386"/>
      <c r="CI55" s="386"/>
      <c r="CJ55" s="386"/>
      <c r="CK55" s="386"/>
      <c r="CL55" s="386"/>
      <c r="CM55" s="386"/>
      <c r="CN55" s="386"/>
      <c r="CO55" s="386"/>
      <c r="CP55" s="386"/>
      <c r="CQ55" s="386"/>
    </row>
    <row r="56" spans="1:95" ht="17.7" customHeight="1">
      <c r="A56" s="56">
        <v>39</v>
      </c>
      <c r="B56" s="442"/>
      <c r="C56" s="443"/>
      <c r="D56" s="444"/>
      <c r="E56" s="390"/>
      <c r="F56" s="445"/>
      <c r="G56" s="391"/>
      <c r="H56" s="442"/>
      <c r="I56" s="443"/>
      <c r="J56" s="443"/>
      <c r="K56" s="444"/>
      <c r="L56" s="442"/>
      <c r="M56" s="443"/>
      <c r="N56" s="443"/>
      <c r="O56" s="443"/>
      <c r="P56" s="444"/>
      <c r="Q56" s="442"/>
      <c r="R56" s="443"/>
      <c r="S56" s="443"/>
      <c r="T56" s="444"/>
      <c r="U56" s="438"/>
      <c r="V56" s="439"/>
      <c r="W56" s="439"/>
      <c r="X56" s="440"/>
      <c r="Y56" s="438"/>
      <c r="Z56" s="439"/>
      <c r="AA56" s="439"/>
      <c r="AB56" s="439"/>
      <c r="AC56" s="440"/>
      <c r="AD56" s="441"/>
      <c r="AE56" s="386"/>
      <c r="AF56" s="386"/>
      <c r="AG56" s="386"/>
      <c r="AH56" s="386"/>
      <c r="AI56" s="386"/>
      <c r="AJ56" s="386"/>
      <c r="AK56" s="386"/>
      <c r="AL56" s="386"/>
      <c r="AM56" s="386"/>
      <c r="AN56" s="386"/>
      <c r="AO56" s="386"/>
      <c r="AP56" s="386"/>
      <c r="AQ56" s="386"/>
      <c r="AR56" s="386"/>
      <c r="AS56" s="386"/>
      <c r="AT56" s="386"/>
      <c r="AU56" s="386"/>
      <c r="AV56" s="386"/>
      <c r="AW56" s="386"/>
      <c r="AX56" s="386"/>
      <c r="AY56" s="386"/>
      <c r="AZ56" s="386"/>
      <c r="BA56" s="386"/>
      <c r="BB56" s="386"/>
      <c r="BC56" s="386"/>
      <c r="BD56" s="386"/>
      <c r="BE56" s="386"/>
      <c r="BF56" s="386"/>
      <c r="BG56" s="386"/>
      <c r="BH56" s="386"/>
      <c r="BI56" s="386"/>
      <c r="BJ56" s="386"/>
      <c r="BK56" s="386"/>
      <c r="BL56" s="386"/>
      <c r="BM56" s="386"/>
      <c r="BN56" s="386"/>
      <c r="BO56" s="386"/>
      <c r="BP56" s="386"/>
      <c r="BQ56" s="386"/>
      <c r="BR56" s="386"/>
      <c r="BS56" s="386"/>
      <c r="BT56" s="386"/>
      <c r="BU56" s="386"/>
      <c r="BV56" s="386"/>
      <c r="BW56" s="386"/>
      <c r="BX56" s="386"/>
      <c r="BY56" s="386"/>
      <c r="BZ56" s="386"/>
      <c r="CA56" s="386"/>
      <c r="CB56" s="386"/>
      <c r="CC56" s="386"/>
      <c r="CD56" s="386"/>
      <c r="CE56" s="386"/>
      <c r="CF56" s="386"/>
      <c r="CG56" s="386"/>
      <c r="CH56" s="386"/>
      <c r="CI56" s="386"/>
      <c r="CJ56" s="386"/>
      <c r="CK56" s="386"/>
      <c r="CL56" s="386"/>
      <c r="CM56" s="386"/>
      <c r="CN56" s="386"/>
      <c r="CO56" s="386"/>
      <c r="CP56" s="386"/>
      <c r="CQ56" s="386"/>
    </row>
    <row r="57" spans="1:95" ht="17.7" customHeight="1">
      <c r="A57" s="56">
        <v>40</v>
      </c>
      <c r="B57" s="442"/>
      <c r="C57" s="443"/>
      <c r="D57" s="444"/>
      <c r="E57" s="390"/>
      <c r="F57" s="445"/>
      <c r="G57" s="391"/>
      <c r="H57" s="442"/>
      <c r="I57" s="443"/>
      <c r="J57" s="443"/>
      <c r="K57" s="444"/>
      <c r="L57" s="442"/>
      <c r="M57" s="443"/>
      <c r="N57" s="443"/>
      <c r="O57" s="443"/>
      <c r="P57" s="444"/>
      <c r="Q57" s="442"/>
      <c r="R57" s="443"/>
      <c r="S57" s="443"/>
      <c r="T57" s="444"/>
      <c r="U57" s="438"/>
      <c r="V57" s="439"/>
      <c r="W57" s="439"/>
      <c r="X57" s="440"/>
      <c r="Y57" s="438"/>
      <c r="Z57" s="439"/>
      <c r="AA57" s="439"/>
      <c r="AB57" s="439"/>
      <c r="AC57" s="440"/>
      <c r="AD57" s="441"/>
      <c r="AE57" s="386"/>
      <c r="AF57" s="386"/>
      <c r="AG57" s="386"/>
      <c r="AH57" s="386"/>
      <c r="AI57" s="386"/>
      <c r="AJ57" s="386"/>
      <c r="AK57" s="386"/>
      <c r="AL57" s="386"/>
      <c r="AM57" s="386"/>
      <c r="AN57" s="386"/>
      <c r="AO57" s="386"/>
      <c r="AP57" s="386"/>
      <c r="AQ57" s="386"/>
      <c r="AR57" s="386"/>
      <c r="AS57" s="386"/>
      <c r="AT57" s="386"/>
      <c r="AU57" s="386"/>
      <c r="AV57" s="386"/>
      <c r="AW57" s="386"/>
      <c r="AX57" s="386"/>
      <c r="AY57" s="386"/>
      <c r="AZ57" s="386"/>
      <c r="BA57" s="386"/>
      <c r="BB57" s="386"/>
      <c r="BC57" s="386"/>
      <c r="BD57" s="386"/>
      <c r="BE57" s="386"/>
      <c r="BF57" s="386"/>
      <c r="BG57" s="386"/>
      <c r="BH57" s="386"/>
      <c r="BI57" s="386"/>
      <c r="BJ57" s="386"/>
      <c r="BK57" s="386"/>
      <c r="BL57" s="386"/>
      <c r="BM57" s="386"/>
      <c r="BN57" s="386"/>
      <c r="BO57" s="386"/>
      <c r="BP57" s="386"/>
      <c r="BQ57" s="386"/>
      <c r="BR57" s="386"/>
      <c r="BS57" s="386"/>
      <c r="BT57" s="386"/>
      <c r="BU57" s="386"/>
      <c r="BV57" s="386"/>
      <c r="BW57" s="386"/>
      <c r="BX57" s="386"/>
      <c r="BY57" s="386"/>
      <c r="BZ57" s="386"/>
      <c r="CA57" s="386"/>
      <c r="CB57" s="386"/>
      <c r="CC57" s="386"/>
      <c r="CD57" s="386"/>
      <c r="CE57" s="386"/>
      <c r="CF57" s="386"/>
      <c r="CG57" s="386"/>
      <c r="CH57" s="386"/>
      <c r="CI57" s="386"/>
      <c r="CJ57" s="386"/>
      <c r="CK57" s="386"/>
      <c r="CL57" s="386"/>
      <c r="CM57" s="386"/>
      <c r="CN57" s="386"/>
      <c r="CO57" s="386"/>
      <c r="CP57" s="386"/>
      <c r="CQ57" s="386"/>
    </row>
    <row r="58" spans="1:95" ht="17.7" customHeight="1">
      <c r="A58" s="56">
        <v>41</v>
      </c>
      <c r="B58" s="442"/>
      <c r="C58" s="443"/>
      <c r="D58" s="444"/>
      <c r="E58" s="390"/>
      <c r="F58" s="445"/>
      <c r="G58" s="391"/>
      <c r="H58" s="442"/>
      <c r="I58" s="443"/>
      <c r="J58" s="443"/>
      <c r="K58" s="444"/>
      <c r="L58" s="442"/>
      <c r="M58" s="443"/>
      <c r="N58" s="443"/>
      <c r="O58" s="443"/>
      <c r="P58" s="444"/>
      <c r="Q58" s="442"/>
      <c r="R58" s="443"/>
      <c r="S58" s="443"/>
      <c r="T58" s="444"/>
      <c r="U58" s="438"/>
      <c r="V58" s="439"/>
      <c r="W58" s="439"/>
      <c r="X58" s="440"/>
      <c r="Y58" s="438"/>
      <c r="Z58" s="439"/>
      <c r="AA58" s="439"/>
      <c r="AB58" s="439"/>
      <c r="AC58" s="440"/>
      <c r="AD58" s="441"/>
      <c r="AE58" s="386"/>
      <c r="AF58" s="386"/>
      <c r="AG58" s="386"/>
      <c r="AH58" s="386"/>
      <c r="AI58" s="386"/>
      <c r="AJ58" s="386"/>
      <c r="AK58" s="386"/>
      <c r="AL58" s="386"/>
      <c r="AM58" s="386"/>
      <c r="AN58" s="386"/>
      <c r="AO58" s="386"/>
      <c r="AP58" s="386"/>
      <c r="AQ58" s="386"/>
      <c r="AR58" s="386"/>
      <c r="AS58" s="386"/>
      <c r="AT58" s="386"/>
      <c r="AU58" s="386"/>
      <c r="AV58" s="386"/>
      <c r="AW58" s="386"/>
      <c r="AX58" s="386"/>
      <c r="AY58" s="386"/>
      <c r="AZ58" s="386"/>
      <c r="BA58" s="386"/>
      <c r="BB58" s="386"/>
      <c r="BC58" s="386"/>
      <c r="BD58" s="386"/>
      <c r="BE58" s="386"/>
      <c r="BF58" s="386"/>
      <c r="BG58" s="386"/>
      <c r="BH58" s="386"/>
      <c r="BI58" s="386"/>
      <c r="BJ58" s="386"/>
      <c r="BK58" s="386"/>
      <c r="BL58" s="386"/>
      <c r="BM58" s="386"/>
      <c r="BN58" s="386"/>
      <c r="BO58" s="386"/>
      <c r="BP58" s="386"/>
      <c r="BQ58" s="386"/>
      <c r="BR58" s="386"/>
      <c r="BS58" s="386"/>
      <c r="BT58" s="386"/>
      <c r="BU58" s="386"/>
      <c r="BV58" s="386"/>
      <c r="BW58" s="386"/>
      <c r="BX58" s="386"/>
      <c r="BY58" s="386"/>
      <c r="BZ58" s="386"/>
      <c r="CA58" s="386"/>
      <c r="CB58" s="386"/>
      <c r="CC58" s="386"/>
      <c r="CD58" s="386"/>
      <c r="CE58" s="386"/>
      <c r="CF58" s="386"/>
      <c r="CG58" s="386"/>
      <c r="CH58" s="386"/>
      <c r="CI58" s="386"/>
      <c r="CJ58" s="386"/>
      <c r="CK58" s="386"/>
      <c r="CL58" s="386"/>
      <c r="CM58" s="386"/>
      <c r="CN58" s="386"/>
      <c r="CO58" s="386"/>
      <c r="CP58" s="386"/>
      <c r="CQ58" s="386"/>
    </row>
    <row r="59" spans="1:95" ht="17.7" customHeight="1">
      <c r="A59" s="56">
        <v>42</v>
      </c>
      <c r="B59" s="442"/>
      <c r="C59" s="443"/>
      <c r="D59" s="444"/>
      <c r="E59" s="390"/>
      <c r="F59" s="445"/>
      <c r="G59" s="391"/>
      <c r="H59" s="442"/>
      <c r="I59" s="443"/>
      <c r="J59" s="443"/>
      <c r="K59" s="444"/>
      <c r="L59" s="442"/>
      <c r="M59" s="443"/>
      <c r="N59" s="443"/>
      <c r="O59" s="443"/>
      <c r="P59" s="444"/>
      <c r="Q59" s="442"/>
      <c r="R59" s="443"/>
      <c r="S59" s="443"/>
      <c r="T59" s="444"/>
      <c r="U59" s="438"/>
      <c r="V59" s="439"/>
      <c r="W59" s="439"/>
      <c r="X59" s="440"/>
      <c r="Y59" s="438"/>
      <c r="Z59" s="439"/>
      <c r="AA59" s="439"/>
      <c r="AB59" s="439"/>
      <c r="AC59" s="440"/>
      <c r="AD59" s="441"/>
      <c r="AE59" s="386"/>
      <c r="AF59" s="386"/>
      <c r="AG59" s="386"/>
      <c r="AH59" s="386"/>
      <c r="AI59" s="386"/>
      <c r="AJ59" s="386"/>
      <c r="AK59" s="386"/>
      <c r="AL59" s="386"/>
      <c r="AM59" s="386"/>
      <c r="AN59" s="386"/>
      <c r="AO59" s="386"/>
      <c r="AP59" s="386"/>
      <c r="AQ59" s="386"/>
      <c r="AR59" s="386"/>
      <c r="AS59" s="386"/>
      <c r="AT59" s="386"/>
      <c r="AU59" s="386"/>
      <c r="AV59" s="386"/>
      <c r="AW59" s="386"/>
      <c r="AX59" s="386"/>
      <c r="AY59" s="386"/>
      <c r="AZ59" s="386"/>
      <c r="BA59" s="386"/>
      <c r="BB59" s="386"/>
      <c r="BC59" s="386"/>
      <c r="BD59" s="386"/>
      <c r="BE59" s="386"/>
      <c r="BF59" s="386"/>
      <c r="BG59" s="386"/>
      <c r="BH59" s="386"/>
      <c r="BI59" s="386"/>
      <c r="BJ59" s="386"/>
      <c r="BK59" s="386"/>
      <c r="BL59" s="386"/>
      <c r="BM59" s="386"/>
      <c r="BN59" s="386"/>
      <c r="BO59" s="386"/>
      <c r="BP59" s="386"/>
      <c r="BQ59" s="386"/>
      <c r="BR59" s="386"/>
      <c r="BS59" s="386"/>
      <c r="BT59" s="386"/>
      <c r="BU59" s="386"/>
      <c r="BV59" s="386"/>
      <c r="BW59" s="386"/>
      <c r="BX59" s="386"/>
      <c r="BY59" s="386"/>
      <c r="BZ59" s="386"/>
      <c r="CA59" s="386"/>
      <c r="CB59" s="386"/>
      <c r="CC59" s="386"/>
      <c r="CD59" s="386"/>
      <c r="CE59" s="386"/>
      <c r="CF59" s="386"/>
      <c r="CG59" s="386"/>
      <c r="CH59" s="386"/>
      <c r="CI59" s="386"/>
      <c r="CJ59" s="386"/>
      <c r="CK59" s="386"/>
      <c r="CL59" s="386"/>
      <c r="CM59" s="386"/>
      <c r="CN59" s="386"/>
      <c r="CO59" s="386"/>
      <c r="CP59" s="386"/>
      <c r="CQ59" s="386"/>
    </row>
    <row r="60" spans="1:95" ht="17.7" customHeight="1">
      <c r="A60" s="56">
        <v>43</v>
      </c>
      <c r="B60" s="442"/>
      <c r="C60" s="443"/>
      <c r="D60" s="444"/>
      <c r="E60" s="390"/>
      <c r="F60" s="445"/>
      <c r="G60" s="391"/>
      <c r="H60" s="442"/>
      <c r="I60" s="443"/>
      <c r="J60" s="443"/>
      <c r="K60" s="444"/>
      <c r="L60" s="442"/>
      <c r="M60" s="443"/>
      <c r="N60" s="443"/>
      <c r="O60" s="443"/>
      <c r="P60" s="444"/>
      <c r="Q60" s="442"/>
      <c r="R60" s="443"/>
      <c r="S60" s="443"/>
      <c r="T60" s="444"/>
      <c r="U60" s="438"/>
      <c r="V60" s="439"/>
      <c r="W60" s="439"/>
      <c r="X60" s="440"/>
      <c r="Y60" s="438"/>
      <c r="Z60" s="439"/>
      <c r="AA60" s="439"/>
      <c r="AB60" s="439"/>
      <c r="AC60" s="440"/>
      <c r="AD60" s="441"/>
      <c r="AE60" s="386"/>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6"/>
      <c r="BD60" s="386"/>
      <c r="BE60" s="386"/>
      <c r="BF60" s="386"/>
      <c r="BG60" s="386"/>
      <c r="BH60" s="386"/>
      <c r="BI60" s="386"/>
      <c r="BJ60" s="386"/>
      <c r="BK60" s="386"/>
      <c r="BL60" s="386"/>
      <c r="BM60" s="386"/>
      <c r="BN60" s="386"/>
      <c r="BO60" s="386"/>
      <c r="BP60" s="386"/>
      <c r="BQ60" s="386"/>
      <c r="BR60" s="386"/>
      <c r="BS60" s="386"/>
      <c r="BT60" s="386"/>
      <c r="BU60" s="386"/>
      <c r="BV60" s="386"/>
      <c r="BW60" s="386"/>
      <c r="BX60" s="386"/>
      <c r="BY60" s="386"/>
      <c r="BZ60" s="386"/>
      <c r="CA60" s="386"/>
      <c r="CB60" s="386"/>
      <c r="CC60" s="386"/>
      <c r="CD60" s="386"/>
      <c r="CE60" s="386"/>
      <c r="CF60" s="386"/>
      <c r="CG60" s="386"/>
      <c r="CH60" s="386"/>
      <c r="CI60" s="386"/>
      <c r="CJ60" s="386"/>
      <c r="CK60" s="386"/>
      <c r="CL60" s="386"/>
      <c r="CM60" s="386"/>
      <c r="CN60" s="386"/>
      <c r="CO60" s="386"/>
      <c r="CP60" s="386"/>
      <c r="CQ60" s="386"/>
    </row>
    <row r="61" spans="1:95" ht="17.7" customHeight="1">
      <c r="A61" s="56">
        <v>44</v>
      </c>
      <c r="B61" s="442"/>
      <c r="C61" s="443"/>
      <c r="D61" s="444"/>
      <c r="E61" s="390"/>
      <c r="F61" s="445"/>
      <c r="G61" s="391"/>
      <c r="H61" s="442"/>
      <c r="I61" s="443"/>
      <c r="J61" s="443"/>
      <c r="K61" s="444"/>
      <c r="L61" s="442"/>
      <c r="M61" s="443"/>
      <c r="N61" s="443"/>
      <c r="O61" s="443"/>
      <c r="P61" s="444"/>
      <c r="Q61" s="442"/>
      <c r="R61" s="443"/>
      <c r="S61" s="443"/>
      <c r="T61" s="444"/>
      <c r="U61" s="438"/>
      <c r="V61" s="439"/>
      <c r="W61" s="439"/>
      <c r="X61" s="440"/>
      <c r="Y61" s="438"/>
      <c r="Z61" s="439"/>
      <c r="AA61" s="439"/>
      <c r="AB61" s="439"/>
      <c r="AC61" s="440"/>
      <c r="AD61" s="441"/>
      <c r="AE61" s="386"/>
      <c r="AF61" s="386"/>
      <c r="AG61" s="386"/>
      <c r="AH61" s="386"/>
      <c r="AI61" s="386"/>
      <c r="AJ61" s="386"/>
      <c r="AK61" s="386"/>
      <c r="AL61" s="386"/>
      <c r="AM61" s="386"/>
      <c r="AN61" s="386"/>
      <c r="AO61" s="386"/>
      <c r="AP61" s="386"/>
      <c r="AQ61" s="386"/>
      <c r="AR61" s="386"/>
      <c r="AS61" s="386"/>
      <c r="AT61" s="386"/>
      <c r="AU61" s="386"/>
      <c r="AV61" s="386"/>
      <c r="AW61" s="386"/>
      <c r="AX61" s="386"/>
      <c r="AY61" s="386"/>
      <c r="AZ61" s="386"/>
      <c r="BA61" s="386"/>
      <c r="BB61" s="386"/>
      <c r="BC61" s="386"/>
      <c r="BD61" s="386"/>
      <c r="BE61" s="386"/>
      <c r="BF61" s="386"/>
      <c r="BG61" s="386"/>
      <c r="BH61" s="386"/>
      <c r="BI61" s="386"/>
      <c r="BJ61" s="386"/>
      <c r="BK61" s="386"/>
      <c r="BL61" s="386"/>
      <c r="BM61" s="386"/>
      <c r="BN61" s="386"/>
      <c r="BO61" s="386"/>
      <c r="BP61" s="386"/>
      <c r="BQ61" s="386"/>
      <c r="BR61" s="386"/>
      <c r="BS61" s="386"/>
      <c r="BT61" s="386"/>
      <c r="BU61" s="386"/>
      <c r="BV61" s="386"/>
      <c r="BW61" s="386"/>
      <c r="BX61" s="386"/>
      <c r="BY61" s="386"/>
      <c r="BZ61" s="386"/>
      <c r="CA61" s="386"/>
      <c r="CB61" s="386"/>
      <c r="CC61" s="386"/>
      <c r="CD61" s="386"/>
      <c r="CE61" s="386"/>
      <c r="CF61" s="386"/>
      <c r="CG61" s="386"/>
      <c r="CH61" s="386"/>
      <c r="CI61" s="386"/>
      <c r="CJ61" s="386"/>
      <c r="CK61" s="386"/>
      <c r="CL61" s="386"/>
      <c r="CM61" s="386"/>
      <c r="CN61" s="386"/>
      <c r="CO61" s="386"/>
      <c r="CP61" s="386"/>
      <c r="CQ61" s="386"/>
    </row>
    <row r="62" spans="1:95" ht="17.7" customHeight="1">
      <c r="A62" s="56">
        <v>45</v>
      </c>
      <c r="B62" s="442"/>
      <c r="C62" s="443"/>
      <c r="D62" s="444"/>
      <c r="E62" s="390"/>
      <c r="F62" s="445"/>
      <c r="G62" s="391"/>
      <c r="H62" s="442"/>
      <c r="I62" s="443"/>
      <c r="J62" s="443"/>
      <c r="K62" s="444"/>
      <c r="L62" s="442"/>
      <c r="M62" s="443"/>
      <c r="N62" s="443"/>
      <c r="O62" s="443"/>
      <c r="P62" s="444"/>
      <c r="Q62" s="442"/>
      <c r="R62" s="443"/>
      <c r="S62" s="443"/>
      <c r="T62" s="444"/>
      <c r="U62" s="438"/>
      <c r="V62" s="439"/>
      <c r="W62" s="439"/>
      <c r="X62" s="440"/>
      <c r="Y62" s="438"/>
      <c r="Z62" s="439"/>
      <c r="AA62" s="439"/>
      <c r="AB62" s="439"/>
      <c r="AC62" s="440"/>
      <c r="AD62" s="441"/>
      <c r="AE62" s="386"/>
      <c r="AF62" s="386"/>
      <c r="AG62" s="386"/>
      <c r="AH62" s="386"/>
      <c r="AI62" s="386"/>
      <c r="AJ62" s="386"/>
      <c r="AK62" s="386"/>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c r="BQ62" s="386"/>
      <c r="BR62" s="386"/>
      <c r="BS62" s="386"/>
      <c r="BT62" s="386"/>
      <c r="BU62" s="386"/>
      <c r="BV62" s="386"/>
      <c r="BW62" s="386"/>
      <c r="BX62" s="386"/>
      <c r="BY62" s="386"/>
      <c r="BZ62" s="386"/>
      <c r="CA62" s="386"/>
      <c r="CB62" s="386"/>
      <c r="CC62" s="386"/>
      <c r="CD62" s="386"/>
      <c r="CE62" s="386"/>
      <c r="CF62" s="386"/>
      <c r="CG62" s="386"/>
      <c r="CH62" s="386"/>
      <c r="CI62" s="386"/>
      <c r="CJ62" s="386"/>
      <c r="CK62" s="386"/>
      <c r="CL62" s="386"/>
      <c r="CM62" s="386"/>
      <c r="CN62" s="386"/>
      <c r="CO62" s="386"/>
      <c r="CP62" s="386"/>
      <c r="CQ62" s="386"/>
    </row>
    <row r="63" spans="1:95" ht="17.7" customHeight="1">
      <c r="A63" s="56">
        <v>46</v>
      </c>
      <c r="B63" s="442"/>
      <c r="C63" s="443"/>
      <c r="D63" s="444"/>
      <c r="E63" s="442"/>
      <c r="F63" s="443"/>
      <c r="G63" s="444"/>
      <c r="H63" s="390"/>
      <c r="I63" s="445"/>
      <c r="J63" s="445"/>
      <c r="K63" s="391"/>
      <c r="L63" s="390"/>
      <c r="M63" s="445"/>
      <c r="N63" s="445"/>
      <c r="O63" s="445"/>
      <c r="P63" s="391"/>
      <c r="Q63" s="390"/>
      <c r="R63" s="445"/>
      <c r="S63" s="445"/>
      <c r="T63" s="391"/>
      <c r="U63" s="448"/>
      <c r="V63" s="449"/>
      <c r="W63" s="449"/>
      <c r="X63" s="450"/>
      <c r="Y63" s="438"/>
      <c r="Z63" s="439"/>
      <c r="AA63" s="439"/>
      <c r="AB63" s="439"/>
      <c r="AC63" s="440"/>
      <c r="AD63" s="441"/>
      <c r="AE63" s="386"/>
      <c r="AF63" s="386"/>
      <c r="AG63" s="386"/>
      <c r="AH63" s="386"/>
      <c r="AI63" s="386"/>
      <c r="AJ63" s="386"/>
      <c r="AK63" s="386"/>
      <c r="AL63" s="386"/>
      <c r="AM63" s="386"/>
      <c r="AN63" s="386"/>
      <c r="AO63" s="386"/>
      <c r="AP63" s="386"/>
      <c r="AQ63" s="386"/>
      <c r="AR63" s="386"/>
      <c r="AS63" s="386"/>
      <c r="AT63" s="386"/>
      <c r="AU63" s="386"/>
      <c r="AV63" s="386"/>
      <c r="AW63" s="386"/>
      <c r="AX63" s="386"/>
      <c r="AY63" s="386"/>
      <c r="AZ63" s="386"/>
      <c r="BA63" s="386"/>
      <c r="BB63" s="386"/>
      <c r="BC63" s="386"/>
      <c r="BD63" s="386"/>
      <c r="BE63" s="386"/>
      <c r="BF63" s="386"/>
      <c r="BG63" s="386"/>
      <c r="BH63" s="386"/>
      <c r="BI63" s="386"/>
      <c r="BJ63" s="386"/>
      <c r="BK63" s="386"/>
      <c r="BL63" s="386"/>
      <c r="BM63" s="386"/>
      <c r="BN63" s="386"/>
      <c r="BO63" s="386"/>
      <c r="BP63" s="386"/>
      <c r="BQ63" s="386"/>
      <c r="BR63" s="386"/>
      <c r="BS63" s="386"/>
      <c r="BT63" s="386"/>
      <c r="BU63" s="386"/>
      <c r="BV63" s="386"/>
      <c r="BW63" s="386"/>
      <c r="BX63" s="386"/>
      <c r="BY63" s="386"/>
      <c r="BZ63" s="386"/>
      <c r="CA63" s="386"/>
      <c r="CB63" s="386"/>
      <c r="CC63" s="386"/>
      <c r="CD63" s="386"/>
      <c r="CE63" s="386"/>
      <c r="CF63" s="386"/>
      <c r="CG63" s="386"/>
      <c r="CH63" s="386"/>
      <c r="CI63" s="386"/>
      <c r="CJ63" s="386"/>
      <c r="CK63" s="386"/>
      <c r="CL63" s="386"/>
      <c r="CM63" s="386"/>
      <c r="CN63" s="386"/>
      <c r="CO63" s="386"/>
      <c r="CP63" s="386"/>
      <c r="CQ63" s="386"/>
    </row>
    <row r="64" spans="1:95" ht="17.7" customHeight="1">
      <c r="A64" s="56">
        <v>47</v>
      </c>
      <c r="B64" s="442"/>
      <c r="C64" s="443"/>
      <c r="D64" s="444"/>
      <c r="E64" s="442"/>
      <c r="F64" s="443"/>
      <c r="G64" s="444"/>
      <c r="H64" s="390"/>
      <c r="I64" s="445"/>
      <c r="J64" s="445"/>
      <c r="K64" s="391"/>
      <c r="L64" s="390"/>
      <c r="M64" s="445"/>
      <c r="N64" s="445"/>
      <c r="O64" s="445"/>
      <c r="P64" s="391"/>
      <c r="Q64" s="390"/>
      <c r="R64" s="445"/>
      <c r="S64" s="445"/>
      <c r="T64" s="391"/>
      <c r="U64" s="448"/>
      <c r="V64" s="449"/>
      <c r="W64" s="449"/>
      <c r="X64" s="450"/>
      <c r="Y64" s="438"/>
      <c r="Z64" s="439"/>
      <c r="AA64" s="439"/>
      <c r="AB64" s="439"/>
      <c r="AC64" s="440"/>
      <c r="AD64" s="441"/>
      <c r="AE64" s="386"/>
      <c r="AF64" s="386"/>
      <c r="AG64" s="386"/>
      <c r="AH64" s="386"/>
      <c r="AI64" s="386"/>
      <c r="AJ64" s="386"/>
      <c r="AK64" s="386"/>
      <c r="AL64" s="386"/>
      <c r="AM64" s="386"/>
      <c r="AN64" s="386"/>
      <c r="AO64" s="386"/>
      <c r="AP64" s="386"/>
      <c r="AQ64" s="386"/>
      <c r="AR64" s="386"/>
      <c r="AS64" s="386"/>
      <c r="AT64" s="386"/>
      <c r="AU64" s="386"/>
      <c r="AV64" s="386"/>
      <c r="AW64" s="386"/>
      <c r="AX64" s="386"/>
      <c r="AY64" s="386"/>
      <c r="AZ64" s="386"/>
      <c r="BA64" s="386"/>
      <c r="BB64" s="386"/>
      <c r="BC64" s="386"/>
      <c r="BD64" s="386"/>
      <c r="BE64" s="386"/>
      <c r="BF64" s="386"/>
      <c r="BG64" s="386"/>
      <c r="BH64" s="386"/>
      <c r="BI64" s="386"/>
      <c r="BJ64" s="386"/>
      <c r="BK64" s="386"/>
      <c r="BL64" s="386"/>
      <c r="BM64" s="386"/>
      <c r="BN64" s="386"/>
      <c r="BO64" s="386"/>
      <c r="BP64" s="386"/>
      <c r="BQ64" s="386"/>
      <c r="BR64" s="386"/>
      <c r="BS64" s="386"/>
      <c r="BT64" s="386"/>
      <c r="BU64" s="386"/>
      <c r="BV64" s="386"/>
      <c r="BW64" s="386"/>
      <c r="BX64" s="386"/>
      <c r="BY64" s="386"/>
      <c r="BZ64" s="386"/>
      <c r="CA64" s="386"/>
      <c r="CB64" s="386"/>
      <c r="CC64" s="386"/>
      <c r="CD64" s="386"/>
      <c r="CE64" s="386"/>
      <c r="CF64" s="386"/>
      <c r="CG64" s="386"/>
      <c r="CH64" s="386"/>
      <c r="CI64" s="386"/>
      <c r="CJ64" s="386"/>
      <c r="CK64" s="386"/>
      <c r="CL64" s="386"/>
      <c r="CM64" s="386"/>
      <c r="CN64" s="386"/>
      <c r="CO64" s="386"/>
      <c r="CP64" s="386"/>
      <c r="CQ64" s="386"/>
    </row>
    <row r="65" spans="1:95" ht="17.7" customHeight="1">
      <c r="A65" s="56">
        <v>48</v>
      </c>
      <c r="B65" s="442"/>
      <c r="C65" s="443"/>
      <c r="D65" s="444"/>
      <c r="E65" s="390"/>
      <c r="F65" s="445"/>
      <c r="G65" s="391"/>
      <c r="H65" s="442"/>
      <c r="I65" s="443"/>
      <c r="J65" s="443"/>
      <c r="K65" s="444"/>
      <c r="L65" s="442"/>
      <c r="M65" s="443"/>
      <c r="N65" s="443"/>
      <c r="O65" s="443"/>
      <c r="P65" s="444"/>
      <c r="Q65" s="442"/>
      <c r="R65" s="443"/>
      <c r="S65" s="443"/>
      <c r="T65" s="444"/>
      <c r="U65" s="438"/>
      <c r="V65" s="439"/>
      <c r="W65" s="439"/>
      <c r="X65" s="440"/>
      <c r="Y65" s="438"/>
      <c r="Z65" s="439"/>
      <c r="AA65" s="439"/>
      <c r="AB65" s="439"/>
      <c r="AC65" s="440"/>
      <c r="AD65" s="441"/>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386"/>
      <c r="BF65" s="386"/>
      <c r="BG65" s="386"/>
      <c r="BH65" s="386"/>
      <c r="BI65" s="386"/>
      <c r="BJ65" s="386"/>
      <c r="BK65" s="386"/>
      <c r="BL65" s="386"/>
      <c r="BM65" s="386"/>
      <c r="BN65" s="386"/>
      <c r="BO65" s="386"/>
      <c r="BP65" s="386"/>
      <c r="BQ65" s="386"/>
      <c r="BR65" s="386"/>
      <c r="BS65" s="386"/>
      <c r="BT65" s="386"/>
      <c r="BU65" s="386"/>
      <c r="BV65" s="386"/>
      <c r="BW65" s="386"/>
      <c r="BX65" s="386"/>
      <c r="BY65" s="386"/>
      <c r="BZ65" s="386"/>
      <c r="CA65" s="386"/>
      <c r="CB65" s="386"/>
      <c r="CC65" s="386"/>
      <c r="CD65" s="386"/>
      <c r="CE65" s="386"/>
      <c r="CF65" s="386"/>
      <c r="CG65" s="386"/>
      <c r="CH65" s="386"/>
      <c r="CI65" s="386"/>
      <c r="CJ65" s="386"/>
      <c r="CK65" s="386"/>
      <c r="CL65" s="386"/>
      <c r="CM65" s="386"/>
      <c r="CN65" s="386"/>
      <c r="CO65" s="386"/>
      <c r="CP65" s="386"/>
      <c r="CQ65" s="386"/>
    </row>
    <row r="66" spans="1:95" ht="17.7" customHeight="1">
      <c r="A66" s="56">
        <v>49</v>
      </c>
      <c r="B66" s="442"/>
      <c r="C66" s="443"/>
      <c r="D66" s="444"/>
      <c r="E66" s="390"/>
      <c r="F66" s="445"/>
      <c r="G66" s="391"/>
      <c r="H66" s="442"/>
      <c r="I66" s="443"/>
      <c r="J66" s="443"/>
      <c r="K66" s="444"/>
      <c r="L66" s="442"/>
      <c r="M66" s="443"/>
      <c r="N66" s="443"/>
      <c r="O66" s="443"/>
      <c r="P66" s="444"/>
      <c r="Q66" s="442"/>
      <c r="R66" s="443"/>
      <c r="S66" s="443"/>
      <c r="T66" s="444"/>
      <c r="U66" s="438"/>
      <c r="V66" s="439"/>
      <c r="W66" s="439"/>
      <c r="X66" s="440"/>
      <c r="Y66" s="438"/>
      <c r="Z66" s="439"/>
      <c r="AA66" s="439"/>
      <c r="AB66" s="439"/>
      <c r="AC66" s="440"/>
      <c r="AD66" s="441"/>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BR66" s="386"/>
      <c r="BS66" s="386"/>
      <c r="BT66" s="386"/>
      <c r="BU66" s="386"/>
      <c r="BV66" s="386"/>
      <c r="BW66" s="386"/>
      <c r="BX66" s="386"/>
      <c r="BY66" s="386"/>
      <c r="BZ66" s="386"/>
      <c r="CA66" s="386"/>
      <c r="CB66" s="386"/>
      <c r="CC66" s="386"/>
      <c r="CD66" s="386"/>
      <c r="CE66" s="386"/>
      <c r="CF66" s="386"/>
      <c r="CG66" s="386"/>
      <c r="CH66" s="386"/>
      <c r="CI66" s="386"/>
      <c r="CJ66" s="386"/>
      <c r="CK66" s="386"/>
      <c r="CL66" s="386"/>
      <c r="CM66" s="386"/>
      <c r="CN66" s="386"/>
      <c r="CO66" s="386"/>
      <c r="CP66" s="386"/>
      <c r="CQ66" s="386"/>
    </row>
    <row r="67" spans="1:95" ht="17.7" customHeight="1">
      <c r="A67" s="56">
        <v>50</v>
      </c>
      <c r="B67" s="442"/>
      <c r="C67" s="443"/>
      <c r="D67" s="444"/>
      <c r="E67" s="390"/>
      <c r="F67" s="445"/>
      <c r="G67" s="391"/>
      <c r="H67" s="442"/>
      <c r="I67" s="443"/>
      <c r="J67" s="443"/>
      <c r="K67" s="444"/>
      <c r="L67" s="442"/>
      <c r="M67" s="443"/>
      <c r="N67" s="443"/>
      <c r="O67" s="443"/>
      <c r="P67" s="444"/>
      <c r="Q67" s="442"/>
      <c r="R67" s="443"/>
      <c r="S67" s="443"/>
      <c r="T67" s="444"/>
      <c r="U67" s="438"/>
      <c r="V67" s="439"/>
      <c r="W67" s="439"/>
      <c r="X67" s="440"/>
      <c r="Y67" s="438"/>
      <c r="Z67" s="439"/>
      <c r="AA67" s="439"/>
      <c r="AB67" s="439"/>
      <c r="AC67" s="440"/>
      <c r="AD67" s="441"/>
      <c r="AE67" s="386"/>
      <c r="AF67" s="386"/>
      <c r="AG67" s="386"/>
      <c r="AH67" s="386"/>
      <c r="AI67" s="386"/>
      <c r="AJ67" s="386"/>
      <c r="AK67" s="386"/>
      <c r="AL67" s="386"/>
      <c r="AM67" s="386"/>
      <c r="AN67" s="386"/>
      <c r="AO67" s="386"/>
      <c r="AP67" s="386"/>
      <c r="AQ67" s="386"/>
      <c r="AR67" s="386"/>
      <c r="AS67" s="386"/>
      <c r="AT67" s="386"/>
      <c r="AU67" s="386"/>
      <c r="AV67" s="386"/>
      <c r="AW67" s="386"/>
      <c r="AX67" s="386"/>
      <c r="AY67" s="386"/>
      <c r="AZ67" s="386"/>
      <c r="BA67" s="386"/>
      <c r="BB67" s="386"/>
      <c r="BC67" s="386"/>
      <c r="BD67" s="386"/>
      <c r="BE67" s="386"/>
      <c r="BF67" s="386"/>
      <c r="BG67" s="386"/>
      <c r="BH67" s="386"/>
      <c r="BI67" s="386"/>
      <c r="BJ67" s="386"/>
      <c r="BK67" s="386"/>
      <c r="BL67" s="386"/>
      <c r="BM67" s="386"/>
      <c r="BN67" s="386"/>
      <c r="BO67" s="386"/>
      <c r="BP67" s="386"/>
      <c r="BQ67" s="386"/>
      <c r="BR67" s="386"/>
      <c r="BS67" s="386"/>
      <c r="BT67" s="386"/>
      <c r="BU67" s="386"/>
      <c r="BV67" s="386"/>
      <c r="BW67" s="386"/>
      <c r="BX67" s="386"/>
      <c r="BY67" s="386"/>
      <c r="BZ67" s="386"/>
      <c r="CA67" s="386"/>
      <c r="CB67" s="386"/>
      <c r="CC67" s="386"/>
      <c r="CD67" s="386"/>
      <c r="CE67" s="386"/>
      <c r="CF67" s="386"/>
      <c r="CG67" s="386"/>
      <c r="CH67" s="386"/>
      <c r="CI67" s="386"/>
      <c r="CJ67" s="386"/>
      <c r="CK67" s="386"/>
      <c r="CL67" s="386"/>
      <c r="CM67" s="386"/>
      <c r="CN67" s="386"/>
      <c r="CO67" s="386"/>
      <c r="CP67" s="386"/>
      <c r="CQ67" s="386"/>
    </row>
    <row r="68" spans="1:95" ht="17.7" customHeight="1">
      <c r="A68" s="56">
        <v>51</v>
      </c>
      <c r="B68" s="442"/>
      <c r="C68" s="443"/>
      <c r="D68" s="444"/>
      <c r="E68" s="390"/>
      <c r="F68" s="445"/>
      <c r="G68" s="391"/>
      <c r="H68" s="442"/>
      <c r="I68" s="443"/>
      <c r="J68" s="443"/>
      <c r="K68" s="444"/>
      <c r="L68" s="442"/>
      <c r="M68" s="443"/>
      <c r="N68" s="443"/>
      <c r="O68" s="443"/>
      <c r="P68" s="444"/>
      <c r="Q68" s="442"/>
      <c r="R68" s="443"/>
      <c r="S68" s="443"/>
      <c r="T68" s="444"/>
      <c r="U68" s="438"/>
      <c r="V68" s="439"/>
      <c r="W68" s="439"/>
      <c r="X68" s="440"/>
      <c r="Y68" s="438"/>
      <c r="Z68" s="439"/>
      <c r="AA68" s="439"/>
      <c r="AB68" s="439"/>
      <c r="AC68" s="440"/>
      <c r="AD68" s="441"/>
      <c r="AE68" s="386"/>
      <c r="AF68" s="386"/>
      <c r="AG68" s="386"/>
      <c r="AH68" s="386"/>
      <c r="AI68" s="386"/>
      <c r="AJ68" s="386"/>
      <c r="AK68" s="386"/>
      <c r="AL68" s="386"/>
      <c r="AM68" s="386"/>
      <c r="AN68" s="386"/>
      <c r="AO68" s="386"/>
      <c r="AP68" s="386"/>
      <c r="AQ68" s="386"/>
      <c r="AR68" s="386"/>
      <c r="AS68" s="386"/>
      <c r="AT68" s="386"/>
      <c r="AU68" s="386"/>
      <c r="AV68" s="386"/>
      <c r="AW68" s="386"/>
      <c r="AX68" s="386"/>
      <c r="AY68" s="386"/>
      <c r="AZ68" s="386"/>
      <c r="BA68" s="386"/>
      <c r="BB68" s="386"/>
      <c r="BC68" s="386"/>
      <c r="BD68" s="386"/>
      <c r="BE68" s="386"/>
      <c r="BF68" s="386"/>
      <c r="BG68" s="386"/>
      <c r="BH68" s="386"/>
      <c r="BI68" s="386"/>
      <c r="BJ68" s="386"/>
      <c r="BK68" s="386"/>
      <c r="BL68" s="386"/>
      <c r="BM68" s="386"/>
      <c r="BN68" s="386"/>
      <c r="BO68" s="386"/>
      <c r="BP68" s="386"/>
      <c r="BQ68" s="386"/>
      <c r="BR68" s="386"/>
      <c r="BS68" s="386"/>
      <c r="BT68" s="386"/>
      <c r="BU68" s="386"/>
      <c r="BV68" s="386"/>
      <c r="BW68" s="386"/>
      <c r="BX68" s="386"/>
      <c r="BY68" s="386"/>
      <c r="BZ68" s="386"/>
      <c r="CA68" s="386"/>
      <c r="CB68" s="386"/>
      <c r="CC68" s="386"/>
      <c r="CD68" s="386"/>
      <c r="CE68" s="386"/>
      <c r="CF68" s="386"/>
      <c r="CG68" s="386"/>
      <c r="CH68" s="386"/>
      <c r="CI68" s="386"/>
      <c r="CJ68" s="386"/>
      <c r="CK68" s="386"/>
      <c r="CL68" s="386"/>
      <c r="CM68" s="386"/>
      <c r="CN68" s="386"/>
      <c r="CO68" s="386"/>
      <c r="CP68" s="386"/>
      <c r="CQ68" s="386"/>
    </row>
    <row r="69" spans="1:95" ht="17.7" customHeight="1">
      <c r="A69" s="56">
        <v>52</v>
      </c>
      <c r="B69" s="442"/>
      <c r="C69" s="443"/>
      <c r="D69" s="444"/>
      <c r="E69" s="390"/>
      <c r="F69" s="445"/>
      <c r="G69" s="391"/>
      <c r="H69" s="442"/>
      <c r="I69" s="443"/>
      <c r="J69" s="443"/>
      <c r="K69" s="444"/>
      <c r="L69" s="442"/>
      <c r="M69" s="443"/>
      <c r="N69" s="443"/>
      <c r="O69" s="443"/>
      <c r="P69" s="444"/>
      <c r="Q69" s="442"/>
      <c r="R69" s="443"/>
      <c r="S69" s="443"/>
      <c r="T69" s="444"/>
      <c r="U69" s="438"/>
      <c r="V69" s="439"/>
      <c r="W69" s="439"/>
      <c r="X69" s="440"/>
      <c r="Y69" s="438"/>
      <c r="Z69" s="439"/>
      <c r="AA69" s="439"/>
      <c r="AB69" s="439"/>
      <c r="AC69" s="440"/>
      <c r="AD69" s="441"/>
      <c r="AE69" s="386"/>
      <c r="AF69" s="386"/>
      <c r="AG69" s="386"/>
      <c r="AH69" s="386"/>
      <c r="AI69" s="386"/>
      <c r="AJ69" s="386"/>
      <c r="AK69" s="386"/>
      <c r="AL69" s="386"/>
      <c r="AM69" s="386"/>
      <c r="AN69" s="386"/>
      <c r="AO69" s="386"/>
      <c r="AP69" s="386"/>
      <c r="AQ69" s="386"/>
      <c r="AR69" s="386"/>
      <c r="AS69" s="386"/>
      <c r="AT69" s="386"/>
      <c r="AU69" s="386"/>
      <c r="AV69" s="386"/>
      <c r="AW69" s="386"/>
      <c r="AX69" s="386"/>
      <c r="AY69" s="386"/>
      <c r="AZ69" s="386"/>
      <c r="BA69" s="386"/>
      <c r="BB69" s="386"/>
      <c r="BC69" s="386"/>
      <c r="BD69" s="386"/>
      <c r="BE69" s="386"/>
      <c r="BF69" s="386"/>
      <c r="BG69" s="386"/>
      <c r="BH69" s="386"/>
      <c r="BI69" s="386"/>
      <c r="BJ69" s="386"/>
      <c r="BK69" s="386"/>
      <c r="BL69" s="386"/>
      <c r="BM69" s="386"/>
      <c r="BN69" s="386"/>
      <c r="BO69" s="386"/>
      <c r="BP69" s="386"/>
      <c r="BQ69" s="386"/>
      <c r="BR69" s="386"/>
      <c r="BS69" s="386"/>
      <c r="BT69" s="386"/>
      <c r="BU69" s="386"/>
      <c r="BV69" s="386"/>
      <c r="BW69" s="386"/>
      <c r="BX69" s="386"/>
      <c r="BY69" s="386"/>
      <c r="BZ69" s="386"/>
      <c r="CA69" s="386"/>
      <c r="CB69" s="386"/>
      <c r="CC69" s="386"/>
      <c r="CD69" s="386"/>
      <c r="CE69" s="386"/>
      <c r="CF69" s="386"/>
      <c r="CG69" s="386"/>
      <c r="CH69" s="386"/>
      <c r="CI69" s="386"/>
      <c r="CJ69" s="386"/>
      <c r="CK69" s="386"/>
      <c r="CL69" s="386"/>
      <c r="CM69" s="386"/>
      <c r="CN69" s="386"/>
      <c r="CO69" s="386"/>
      <c r="CP69" s="386"/>
      <c r="CQ69" s="386"/>
    </row>
    <row r="70" spans="1:95" ht="17.7" customHeight="1">
      <c r="A70" s="56">
        <v>53</v>
      </c>
      <c r="B70" s="442"/>
      <c r="C70" s="443"/>
      <c r="D70" s="444"/>
      <c r="E70" s="390"/>
      <c r="F70" s="445"/>
      <c r="G70" s="391"/>
      <c r="H70" s="442"/>
      <c r="I70" s="443"/>
      <c r="J70" s="443"/>
      <c r="K70" s="444"/>
      <c r="L70" s="442"/>
      <c r="M70" s="443"/>
      <c r="N70" s="443"/>
      <c r="O70" s="443"/>
      <c r="P70" s="444"/>
      <c r="Q70" s="442"/>
      <c r="R70" s="443"/>
      <c r="S70" s="443"/>
      <c r="T70" s="444"/>
      <c r="U70" s="438"/>
      <c r="V70" s="439"/>
      <c r="W70" s="439"/>
      <c r="X70" s="440"/>
      <c r="Y70" s="438"/>
      <c r="Z70" s="439"/>
      <c r="AA70" s="439"/>
      <c r="AB70" s="439"/>
      <c r="AC70" s="440"/>
      <c r="AD70" s="441"/>
      <c r="AE70" s="386"/>
      <c r="AF70" s="386"/>
      <c r="AG70" s="386"/>
      <c r="AH70" s="386"/>
      <c r="AI70" s="386"/>
      <c r="AJ70" s="386"/>
      <c r="AK70" s="386"/>
      <c r="AL70" s="386"/>
      <c r="AM70" s="386"/>
      <c r="AN70" s="386"/>
      <c r="AO70" s="386"/>
      <c r="AP70" s="386"/>
      <c r="AQ70" s="386"/>
      <c r="AR70" s="386"/>
      <c r="AS70" s="386"/>
      <c r="AT70" s="386"/>
      <c r="AU70" s="386"/>
      <c r="AV70" s="386"/>
      <c r="AW70" s="386"/>
      <c r="AX70" s="386"/>
      <c r="AY70" s="386"/>
      <c r="AZ70" s="386"/>
      <c r="BA70" s="386"/>
      <c r="BB70" s="386"/>
      <c r="BC70" s="386"/>
      <c r="BD70" s="386"/>
      <c r="BE70" s="386"/>
      <c r="BF70" s="386"/>
      <c r="BG70" s="386"/>
      <c r="BH70" s="386"/>
      <c r="BI70" s="386"/>
      <c r="BJ70" s="386"/>
      <c r="BK70" s="386"/>
      <c r="BL70" s="386"/>
      <c r="BM70" s="386"/>
      <c r="BN70" s="386"/>
      <c r="BO70" s="386"/>
      <c r="BP70" s="386"/>
      <c r="BQ70" s="386"/>
      <c r="BR70" s="386"/>
      <c r="BS70" s="386"/>
      <c r="BT70" s="386"/>
      <c r="BU70" s="386"/>
      <c r="BV70" s="386"/>
      <c r="BW70" s="386"/>
      <c r="BX70" s="386"/>
      <c r="BY70" s="386"/>
      <c r="BZ70" s="386"/>
      <c r="CA70" s="386"/>
      <c r="CB70" s="386"/>
      <c r="CC70" s="386"/>
      <c r="CD70" s="386"/>
      <c r="CE70" s="386"/>
      <c r="CF70" s="386"/>
      <c r="CG70" s="386"/>
      <c r="CH70" s="386"/>
      <c r="CI70" s="386"/>
      <c r="CJ70" s="386"/>
      <c r="CK70" s="386"/>
      <c r="CL70" s="386"/>
      <c r="CM70" s="386"/>
      <c r="CN70" s="386"/>
      <c r="CO70" s="386"/>
      <c r="CP70" s="386"/>
      <c r="CQ70" s="386"/>
    </row>
    <row r="71" spans="1:95" ht="17.7" customHeight="1">
      <c r="A71" s="56">
        <v>54</v>
      </c>
      <c r="B71" s="442"/>
      <c r="C71" s="443"/>
      <c r="D71" s="444"/>
      <c r="E71" s="390"/>
      <c r="F71" s="445"/>
      <c r="G71" s="391"/>
      <c r="H71" s="442"/>
      <c r="I71" s="443"/>
      <c r="J71" s="443"/>
      <c r="K71" s="444"/>
      <c r="L71" s="442"/>
      <c r="M71" s="443"/>
      <c r="N71" s="443"/>
      <c r="O71" s="443"/>
      <c r="P71" s="444"/>
      <c r="Q71" s="442"/>
      <c r="R71" s="443"/>
      <c r="S71" s="443"/>
      <c r="T71" s="444"/>
      <c r="U71" s="438"/>
      <c r="V71" s="439"/>
      <c r="W71" s="439"/>
      <c r="X71" s="440"/>
      <c r="Y71" s="438"/>
      <c r="Z71" s="439"/>
      <c r="AA71" s="439"/>
      <c r="AB71" s="439"/>
      <c r="AC71" s="440"/>
      <c r="AD71" s="441"/>
      <c r="AE71" s="386"/>
      <c r="AF71" s="386"/>
      <c r="AG71" s="386"/>
      <c r="AH71" s="386"/>
      <c r="AI71" s="386"/>
      <c r="AJ71" s="386"/>
      <c r="AK71" s="386"/>
      <c r="AL71" s="386"/>
      <c r="AM71" s="386"/>
      <c r="AN71" s="386"/>
      <c r="AO71" s="386"/>
      <c r="AP71" s="386"/>
      <c r="AQ71" s="386"/>
      <c r="AR71" s="386"/>
      <c r="AS71" s="386"/>
      <c r="AT71" s="386"/>
      <c r="AU71" s="386"/>
      <c r="AV71" s="386"/>
      <c r="AW71" s="386"/>
      <c r="AX71" s="386"/>
      <c r="AY71" s="386"/>
      <c r="AZ71" s="386"/>
      <c r="BA71" s="386"/>
      <c r="BB71" s="386"/>
      <c r="BC71" s="386"/>
      <c r="BD71" s="386"/>
      <c r="BE71" s="386"/>
      <c r="BF71" s="386"/>
      <c r="BG71" s="386"/>
      <c r="BH71" s="386"/>
      <c r="BI71" s="386"/>
      <c r="BJ71" s="386"/>
      <c r="BK71" s="386"/>
      <c r="BL71" s="386"/>
      <c r="BM71" s="386"/>
      <c r="BN71" s="386"/>
      <c r="BO71" s="386"/>
      <c r="BP71" s="386"/>
      <c r="BQ71" s="386"/>
      <c r="BR71" s="386"/>
      <c r="BS71" s="386"/>
      <c r="BT71" s="386"/>
      <c r="BU71" s="386"/>
      <c r="BV71" s="386"/>
      <c r="BW71" s="386"/>
      <c r="BX71" s="386"/>
      <c r="BY71" s="386"/>
      <c r="BZ71" s="386"/>
      <c r="CA71" s="386"/>
      <c r="CB71" s="386"/>
      <c r="CC71" s="386"/>
      <c r="CD71" s="386"/>
      <c r="CE71" s="386"/>
      <c r="CF71" s="386"/>
      <c r="CG71" s="386"/>
      <c r="CH71" s="386"/>
      <c r="CI71" s="386"/>
      <c r="CJ71" s="386"/>
      <c r="CK71" s="386"/>
      <c r="CL71" s="386"/>
      <c r="CM71" s="386"/>
      <c r="CN71" s="386"/>
      <c r="CO71" s="386"/>
      <c r="CP71" s="386"/>
      <c r="CQ71" s="386"/>
    </row>
    <row r="72" spans="1:95" ht="17.7" customHeight="1">
      <c r="A72" s="56">
        <v>55</v>
      </c>
      <c r="B72" s="442"/>
      <c r="C72" s="443"/>
      <c r="D72" s="444"/>
      <c r="E72" s="390"/>
      <c r="F72" s="445"/>
      <c r="G72" s="391"/>
      <c r="H72" s="442"/>
      <c r="I72" s="443"/>
      <c r="J72" s="443"/>
      <c r="K72" s="444"/>
      <c r="L72" s="442"/>
      <c r="M72" s="443"/>
      <c r="N72" s="443"/>
      <c r="O72" s="443"/>
      <c r="P72" s="444"/>
      <c r="Q72" s="442"/>
      <c r="R72" s="443"/>
      <c r="S72" s="443"/>
      <c r="T72" s="444"/>
      <c r="U72" s="438"/>
      <c r="V72" s="439"/>
      <c r="W72" s="439"/>
      <c r="X72" s="440"/>
      <c r="Y72" s="438"/>
      <c r="Z72" s="439"/>
      <c r="AA72" s="439"/>
      <c r="AB72" s="439"/>
      <c r="AC72" s="440"/>
      <c r="AD72" s="441"/>
      <c r="AE72" s="386"/>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386"/>
      <c r="BJ72" s="386"/>
      <c r="BK72" s="386"/>
      <c r="BL72" s="386"/>
      <c r="BM72" s="386"/>
      <c r="BN72" s="386"/>
      <c r="BO72" s="386"/>
      <c r="BP72" s="386"/>
      <c r="BQ72" s="386"/>
      <c r="BR72" s="386"/>
      <c r="BS72" s="386"/>
      <c r="BT72" s="386"/>
      <c r="BU72" s="386"/>
      <c r="BV72" s="386"/>
      <c r="BW72" s="386"/>
      <c r="BX72" s="386"/>
      <c r="BY72" s="386"/>
      <c r="BZ72" s="386"/>
      <c r="CA72" s="386"/>
      <c r="CB72" s="386"/>
      <c r="CC72" s="386"/>
      <c r="CD72" s="386"/>
      <c r="CE72" s="386"/>
      <c r="CF72" s="386"/>
      <c r="CG72" s="386"/>
      <c r="CH72" s="386"/>
      <c r="CI72" s="386"/>
      <c r="CJ72" s="386"/>
      <c r="CK72" s="386"/>
      <c r="CL72" s="386"/>
      <c r="CM72" s="386"/>
      <c r="CN72" s="386"/>
      <c r="CO72" s="386"/>
      <c r="CP72" s="386"/>
      <c r="CQ72" s="386"/>
    </row>
    <row r="73" spans="1:95" ht="17.7" customHeight="1">
      <c r="A73" s="56">
        <v>56</v>
      </c>
      <c r="B73" s="442"/>
      <c r="C73" s="443"/>
      <c r="D73" s="444"/>
      <c r="E73" s="442"/>
      <c r="F73" s="443"/>
      <c r="G73" s="444"/>
      <c r="H73" s="390"/>
      <c r="I73" s="445"/>
      <c r="J73" s="445"/>
      <c r="K73" s="391"/>
      <c r="L73" s="390"/>
      <c r="M73" s="445"/>
      <c r="N73" s="445"/>
      <c r="O73" s="445"/>
      <c r="P73" s="391"/>
      <c r="Q73" s="390"/>
      <c r="R73" s="445"/>
      <c r="S73" s="445"/>
      <c r="T73" s="391"/>
      <c r="U73" s="448"/>
      <c r="V73" s="449"/>
      <c r="W73" s="449"/>
      <c r="X73" s="450"/>
      <c r="Y73" s="438"/>
      <c r="Z73" s="439"/>
      <c r="AA73" s="439"/>
      <c r="AB73" s="439"/>
      <c r="AC73" s="440"/>
      <c r="AD73" s="441"/>
      <c r="AE73" s="386"/>
      <c r="AF73" s="386"/>
      <c r="AG73" s="386"/>
      <c r="AH73" s="386"/>
      <c r="AI73" s="386"/>
      <c r="AJ73" s="386"/>
      <c r="AK73" s="386"/>
      <c r="AL73" s="386"/>
      <c r="AM73" s="386"/>
      <c r="AN73" s="386"/>
      <c r="AO73" s="386"/>
      <c r="AP73" s="386"/>
      <c r="AQ73" s="386"/>
      <c r="AR73" s="386"/>
      <c r="AS73" s="386"/>
      <c r="AT73" s="386"/>
      <c r="AU73" s="386"/>
      <c r="AV73" s="386"/>
      <c r="AW73" s="386"/>
      <c r="AX73" s="386"/>
      <c r="AY73" s="386"/>
      <c r="AZ73" s="386"/>
      <c r="BA73" s="386"/>
      <c r="BB73" s="386"/>
      <c r="BC73" s="386"/>
      <c r="BD73" s="386"/>
      <c r="BE73" s="386"/>
      <c r="BF73" s="386"/>
      <c r="BG73" s="386"/>
      <c r="BH73" s="386"/>
      <c r="BI73" s="386"/>
      <c r="BJ73" s="386"/>
      <c r="BK73" s="386"/>
      <c r="BL73" s="386"/>
      <c r="BM73" s="386"/>
      <c r="BN73" s="386"/>
      <c r="BO73" s="386"/>
      <c r="BP73" s="386"/>
      <c r="BQ73" s="386"/>
      <c r="BR73" s="386"/>
      <c r="BS73" s="386"/>
      <c r="BT73" s="386"/>
      <c r="BU73" s="386"/>
      <c r="BV73" s="386"/>
      <c r="BW73" s="386"/>
      <c r="BX73" s="386"/>
      <c r="BY73" s="386"/>
      <c r="BZ73" s="386"/>
      <c r="CA73" s="386"/>
      <c r="CB73" s="386"/>
      <c r="CC73" s="386"/>
      <c r="CD73" s="386"/>
      <c r="CE73" s="386"/>
      <c r="CF73" s="386"/>
      <c r="CG73" s="386"/>
      <c r="CH73" s="386"/>
      <c r="CI73" s="386"/>
      <c r="CJ73" s="386"/>
      <c r="CK73" s="386"/>
      <c r="CL73" s="386"/>
      <c r="CM73" s="386"/>
      <c r="CN73" s="386"/>
      <c r="CO73" s="386"/>
      <c r="CP73" s="386"/>
      <c r="CQ73" s="386"/>
    </row>
    <row r="74" spans="1:95" ht="17.7" customHeight="1">
      <c r="A74" s="56">
        <v>57</v>
      </c>
      <c r="B74" s="442"/>
      <c r="C74" s="443"/>
      <c r="D74" s="444"/>
      <c r="E74" s="442"/>
      <c r="F74" s="443"/>
      <c r="G74" s="444"/>
      <c r="H74" s="390"/>
      <c r="I74" s="445"/>
      <c r="J74" s="445"/>
      <c r="K74" s="391"/>
      <c r="L74" s="390"/>
      <c r="M74" s="445"/>
      <c r="N74" s="445"/>
      <c r="O74" s="445"/>
      <c r="P74" s="391"/>
      <c r="Q74" s="390"/>
      <c r="R74" s="445"/>
      <c r="S74" s="445"/>
      <c r="T74" s="391"/>
      <c r="U74" s="448"/>
      <c r="V74" s="449"/>
      <c r="W74" s="449"/>
      <c r="X74" s="450"/>
      <c r="Y74" s="438"/>
      <c r="Z74" s="439"/>
      <c r="AA74" s="439"/>
      <c r="AB74" s="439"/>
      <c r="AC74" s="440"/>
      <c r="AD74" s="441"/>
      <c r="AE74" s="386"/>
      <c r="AF74" s="386"/>
      <c r="AG74" s="386"/>
      <c r="AH74" s="386"/>
      <c r="AI74" s="386"/>
      <c r="AJ74" s="386"/>
      <c r="AK74" s="386"/>
      <c r="AL74" s="386"/>
      <c r="AM74" s="386"/>
      <c r="AN74" s="386"/>
      <c r="AO74" s="386"/>
      <c r="AP74" s="386"/>
      <c r="AQ74" s="386"/>
      <c r="AR74" s="386"/>
      <c r="AS74" s="386"/>
      <c r="AT74" s="386"/>
      <c r="AU74" s="386"/>
      <c r="AV74" s="386"/>
      <c r="AW74" s="386"/>
      <c r="AX74" s="386"/>
      <c r="AY74" s="386"/>
      <c r="AZ74" s="386"/>
      <c r="BA74" s="386"/>
      <c r="BB74" s="386"/>
      <c r="BC74" s="386"/>
      <c r="BD74" s="386"/>
      <c r="BE74" s="386"/>
      <c r="BF74" s="386"/>
      <c r="BG74" s="386"/>
      <c r="BH74" s="386"/>
      <c r="BI74" s="386"/>
      <c r="BJ74" s="386"/>
      <c r="BK74" s="386"/>
      <c r="BL74" s="386"/>
      <c r="BM74" s="386"/>
      <c r="BN74" s="386"/>
      <c r="BO74" s="386"/>
      <c r="BP74" s="386"/>
      <c r="BQ74" s="386"/>
      <c r="BR74" s="386"/>
      <c r="BS74" s="386"/>
      <c r="BT74" s="386"/>
      <c r="BU74" s="386"/>
      <c r="BV74" s="386"/>
      <c r="BW74" s="386"/>
      <c r="BX74" s="386"/>
      <c r="BY74" s="386"/>
      <c r="BZ74" s="386"/>
      <c r="CA74" s="386"/>
      <c r="CB74" s="386"/>
      <c r="CC74" s="386"/>
      <c r="CD74" s="386"/>
      <c r="CE74" s="386"/>
      <c r="CF74" s="386"/>
      <c r="CG74" s="386"/>
      <c r="CH74" s="386"/>
      <c r="CI74" s="386"/>
      <c r="CJ74" s="386"/>
      <c r="CK74" s="386"/>
      <c r="CL74" s="386"/>
      <c r="CM74" s="386"/>
      <c r="CN74" s="386"/>
      <c r="CO74" s="386"/>
      <c r="CP74" s="386"/>
      <c r="CQ74" s="386"/>
    </row>
    <row r="75" spans="1:95" ht="17.7" customHeight="1">
      <c r="A75" s="56">
        <v>58</v>
      </c>
      <c r="B75" s="442"/>
      <c r="C75" s="443"/>
      <c r="D75" s="444"/>
      <c r="E75" s="390"/>
      <c r="F75" s="445"/>
      <c r="G75" s="391"/>
      <c r="H75" s="442"/>
      <c r="I75" s="443"/>
      <c r="J75" s="443"/>
      <c r="K75" s="444"/>
      <c r="L75" s="442"/>
      <c r="M75" s="443"/>
      <c r="N75" s="443"/>
      <c r="O75" s="443"/>
      <c r="P75" s="444"/>
      <c r="Q75" s="442"/>
      <c r="R75" s="443"/>
      <c r="S75" s="443"/>
      <c r="T75" s="444"/>
      <c r="U75" s="438"/>
      <c r="V75" s="439"/>
      <c r="W75" s="439"/>
      <c r="X75" s="440"/>
      <c r="Y75" s="438"/>
      <c r="Z75" s="439"/>
      <c r="AA75" s="439"/>
      <c r="AB75" s="439"/>
      <c r="AC75" s="440"/>
      <c r="AD75" s="441"/>
      <c r="AE75" s="386"/>
      <c r="AF75" s="386"/>
      <c r="AG75" s="386"/>
      <c r="AH75" s="386"/>
      <c r="AI75" s="386"/>
      <c r="AJ75" s="386"/>
      <c r="AK75" s="386"/>
      <c r="AL75" s="386"/>
      <c r="AM75" s="386"/>
      <c r="AN75" s="386"/>
      <c r="AO75" s="386"/>
      <c r="AP75" s="386"/>
      <c r="AQ75" s="386"/>
      <c r="AR75" s="386"/>
      <c r="AS75" s="386"/>
      <c r="AT75" s="386"/>
      <c r="AU75" s="386"/>
      <c r="AV75" s="386"/>
      <c r="AW75" s="386"/>
      <c r="AX75" s="386"/>
      <c r="AY75" s="386"/>
      <c r="AZ75" s="386"/>
      <c r="BA75" s="386"/>
      <c r="BB75" s="386"/>
      <c r="BC75" s="386"/>
      <c r="BD75" s="386"/>
      <c r="BE75" s="386"/>
      <c r="BF75" s="386"/>
      <c r="BG75" s="386"/>
      <c r="BH75" s="386"/>
      <c r="BI75" s="386"/>
      <c r="BJ75" s="386"/>
      <c r="BK75" s="386"/>
      <c r="BL75" s="386"/>
      <c r="BM75" s="386"/>
      <c r="BN75" s="386"/>
      <c r="BO75" s="386"/>
      <c r="BP75" s="386"/>
      <c r="BQ75" s="386"/>
      <c r="BR75" s="386"/>
      <c r="BS75" s="386"/>
      <c r="BT75" s="386"/>
      <c r="BU75" s="386"/>
      <c r="BV75" s="386"/>
      <c r="BW75" s="386"/>
      <c r="BX75" s="386"/>
      <c r="BY75" s="386"/>
      <c r="BZ75" s="386"/>
      <c r="CA75" s="386"/>
      <c r="CB75" s="386"/>
      <c r="CC75" s="386"/>
      <c r="CD75" s="386"/>
      <c r="CE75" s="386"/>
      <c r="CF75" s="386"/>
      <c r="CG75" s="386"/>
      <c r="CH75" s="386"/>
      <c r="CI75" s="386"/>
      <c r="CJ75" s="386"/>
      <c r="CK75" s="386"/>
      <c r="CL75" s="386"/>
      <c r="CM75" s="386"/>
      <c r="CN75" s="386"/>
      <c r="CO75" s="386"/>
      <c r="CP75" s="386"/>
      <c r="CQ75" s="386"/>
    </row>
    <row r="76" spans="1:95" ht="17.7" customHeight="1">
      <c r="A76" s="56">
        <v>59</v>
      </c>
      <c r="B76" s="442"/>
      <c r="C76" s="443"/>
      <c r="D76" s="444"/>
      <c r="E76" s="390"/>
      <c r="F76" s="445"/>
      <c r="G76" s="391"/>
      <c r="H76" s="442"/>
      <c r="I76" s="443"/>
      <c r="J76" s="443"/>
      <c r="K76" s="444"/>
      <c r="L76" s="442"/>
      <c r="M76" s="443"/>
      <c r="N76" s="443"/>
      <c r="O76" s="443"/>
      <c r="P76" s="444"/>
      <c r="Q76" s="442"/>
      <c r="R76" s="443"/>
      <c r="S76" s="443"/>
      <c r="T76" s="444"/>
      <c r="U76" s="438"/>
      <c r="V76" s="439"/>
      <c r="W76" s="439"/>
      <c r="X76" s="440"/>
      <c r="Y76" s="438"/>
      <c r="Z76" s="439"/>
      <c r="AA76" s="439"/>
      <c r="AB76" s="439"/>
      <c r="AC76" s="440"/>
      <c r="AD76" s="441"/>
      <c r="AE76" s="386"/>
      <c r="AF76" s="386"/>
      <c r="AG76" s="386"/>
      <c r="AH76" s="386"/>
      <c r="AI76" s="386"/>
      <c r="AJ76" s="386"/>
      <c r="AK76" s="386"/>
      <c r="AL76" s="386"/>
      <c r="AM76" s="386"/>
      <c r="AN76" s="386"/>
      <c r="AO76" s="386"/>
      <c r="AP76" s="386"/>
      <c r="AQ76" s="386"/>
      <c r="AR76" s="386"/>
      <c r="AS76" s="386"/>
      <c r="AT76" s="386"/>
      <c r="AU76" s="386"/>
      <c r="AV76" s="386"/>
      <c r="AW76" s="386"/>
      <c r="AX76" s="386"/>
      <c r="AY76" s="386"/>
      <c r="AZ76" s="386"/>
      <c r="BA76" s="386"/>
      <c r="BB76" s="386"/>
      <c r="BC76" s="386"/>
      <c r="BD76" s="386"/>
      <c r="BE76" s="386"/>
      <c r="BF76" s="386"/>
      <c r="BG76" s="386"/>
      <c r="BH76" s="386"/>
      <c r="BI76" s="386"/>
      <c r="BJ76" s="386"/>
      <c r="BK76" s="386"/>
      <c r="BL76" s="386"/>
      <c r="BM76" s="386"/>
      <c r="BN76" s="386"/>
      <c r="BO76" s="386"/>
      <c r="BP76" s="386"/>
      <c r="BQ76" s="386"/>
      <c r="BR76" s="386"/>
      <c r="BS76" s="386"/>
      <c r="BT76" s="386"/>
      <c r="BU76" s="386"/>
      <c r="BV76" s="386"/>
      <c r="BW76" s="386"/>
      <c r="BX76" s="386"/>
      <c r="BY76" s="386"/>
      <c r="BZ76" s="386"/>
      <c r="CA76" s="386"/>
      <c r="CB76" s="386"/>
      <c r="CC76" s="386"/>
      <c r="CD76" s="386"/>
      <c r="CE76" s="386"/>
      <c r="CF76" s="386"/>
      <c r="CG76" s="386"/>
      <c r="CH76" s="386"/>
      <c r="CI76" s="386"/>
      <c r="CJ76" s="386"/>
      <c r="CK76" s="386"/>
      <c r="CL76" s="386"/>
      <c r="CM76" s="386"/>
      <c r="CN76" s="386"/>
      <c r="CO76" s="386"/>
      <c r="CP76" s="386"/>
      <c r="CQ76" s="386"/>
    </row>
    <row r="77" spans="1:95" ht="17.7" customHeight="1">
      <c r="A77" s="56">
        <v>60</v>
      </c>
      <c r="B77" s="442"/>
      <c r="C77" s="443"/>
      <c r="D77" s="444"/>
      <c r="E77" s="390"/>
      <c r="F77" s="445"/>
      <c r="G77" s="391"/>
      <c r="H77" s="442"/>
      <c r="I77" s="443"/>
      <c r="J77" s="443"/>
      <c r="K77" s="444"/>
      <c r="L77" s="442"/>
      <c r="M77" s="443"/>
      <c r="N77" s="443"/>
      <c r="O77" s="443"/>
      <c r="P77" s="444"/>
      <c r="Q77" s="442"/>
      <c r="R77" s="443"/>
      <c r="S77" s="443"/>
      <c r="T77" s="444"/>
      <c r="U77" s="438"/>
      <c r="V77" s="439"/>
      <c r="W77" s="439"/>
      <c r="X77" s="440"/>
      <c r="Y77" s="438"/>
      <c r="Z77" s="439"/>
      <c r="AA77" s="439"/>
      <c r="AB77" s="439"/>
      <c r="AC77" s="440"/>
      <c r="AD77" s="441"/>
      <c r="AE77" s="386"/>
      <c r="AF77" s="386"/>
      <c r="AG77" s="386"/>
      <c r="AH77" s="386"/>
      <c r="AI77" s="386"/>
      <c r="AJ77" s="386"/>
      <c r="AK77" s="386"/>
      <c r="AL77" s="386"/>
      <c r="AM77" s="386"/>
      <c r="AN77" s="386"/>
      <c r="AO77" s="386"/>
      <c r="AP77" s="386"/>
      <c r="AQ77" s="386"/>
      <c r="AR77" s="386"/>
      <c r="AS77" s="386"/>
      <c r="AT77" s="386"/>
      <c r="AU77" s="386"/>
      <c r="AV77" s="386"/>
      <c r="AW77" s="386"/>
      <c r="AX77" s="386"/>
      <c r="AY77" s="386"/>
      <c r="AZ77" s="386"/>
      <c r="BA77" s="386"/>
      <c r="BB77" s="386"/>
      <c r="BC77" s="386"/>
      <c r="BD77" s="386"/>
      <c r="BE77" s="386"/>
      <c r="BF77" s="386"/>
      <c r="BG77" s="386"/>
      <c r="BH77" s="386"/>
      <c r="BI77" s="386"/>
      <c r="BJ77" s="386"/>
      <c r="BK77" s="386"/>
      <c r="BL77" s="386"/>
      <c r="BM77" s="386"/>
      <c r="BN77" s="386"/>
      <c r="BO77" s="386"/>
      <c r="BP77" s="386"/>
      <c r="BQ77" s="386"/>
      <c r="BR77" s="386"/>
      <c r="BS77" s="386"/>
      <c r="BT77" s="386"/>
      <c r="BU77" s="386"/>
      <c r="BV77" s="386"/>
      <c r="BW77" s="386"/>
      <c r="BX77" s="386"/>
      <c r="BY77" s="386"/>
      <c r="BZ77" s="386"/>
      <c r="CA77" s="386"/>
      <c r="CB77" s="386"/>
      <c r="CC77" s="386"/>
      <c r="CD77" s="386"/>
      <c r="CE77" s="386"/>
      <c r="CF77" s="386"/>
      <c r="CG77" s="386"/>
      <c r="CH77" s="386"/>
      <c r="CI77" s="386"/>
      <c r="CJ77" s="386"/>
      <c r="CK77" s="386"/>
      <c r="CL77" s="386"/>
      <c r="CM77" s="386"/>
      <c r="CN77" s="386"/>
      <c r="CO77" s="386"/>
      <c r="CP77" s="386"/>
      <c r="CQ77" s="386"/>
    </row>
    <row r="78" spans="1:95" ht="17.7" customHeight="1">
      <c r="A78" s="56">
        <v>61</v>
      </c>
      <c r="B78" s="442"/>
      <c r="C78" s="443"/>
      <c r="D78" s="444"/>
      <c r="E78" s="390"/>
      <c r="F78" s="445"/>
      <c r="G78" s="391"/>
      <c r="H78" s="442"/>
      <c r="I78" s="443"/>
      <c r="J78" s="443"/>
      <c r="K78" s="444"/>
      <c r="L78" s="442"/>
      <c r="M78" s="443"/>
      <c r="N78" s="443"/>
      <c r="O78" s="443"/>
      <c r="P78" s="444"/>
      <c r="Q78" s="442"/>
      <c r="R78" s="443"/>
      <c r="S78" s="443"/>
      <c r="T78" s="444"/>
      <c r="U78" s="438"/>
      <c r="V78" s="439"/>
      <c r="W78" s="439"/>
      <c r="X78" s="440"/>
      <c r="Y78" s="438"/>
      <c r="Z78" s="439"/>
      <c r="AA78" s="439"/>
      <c r="AB78" s="439"/>
      <c r="AC78" s="440"/>
      <c r="AD78" s="441"/>
      <c r="AE78" s="386"/>
      <c r="AF78" s="386"/>
      <c r="AG78" s="386"/>
      <c r="AH78" s="386"/>
      <c r="AI78" s="386"/>
      <c r="AJ78" s="386"/>
      <c r="AK78" s="386"/>
      <c r="AL78" s="386"/>
      <c r="AM78" s="386"/>
      <c r="AN78" s="386"/>
      <c r="AO78" s="386"/>
      <c r="AP78" s="386"/>
      <c r="AQ78" s="386"/>
      <c r="AR78" s="386"/>
      <c r="AS78" s="386"/>
      <c r="AT78" s="386"/>
      <c r="AU78" s="386"/>
      <c r="AV78" s="386"/>
      <c r="AW78" s="386"/>
      <c r="AX78" s="386"/>
      <c r="AY78" s="386"/>
      <c r="AZ78" s="386"/>
      <c r="BA78" s="386"/>
      <c r="BB78" s="386"/>
      <c r="BC78" s="386"/>
      <c r="BD78" s="386"/>
      <c r="BE78" s="386"/>
      <c r="BF78" s="386"/>
      <c r="BG78" s="386"/>
      <c r="BH78" s="386"/>
      <c r="BI78" s="386"/>
      <c r="BJ78" s="386"/>
      <c r="BK78" s="386"/>
      <c r="BL78" s="386"/>
      <c r="BM78" s="386"/>
      <c r="BN78" s="386"/>
      <c r="BO78" s="386"/>
      <c r="BP78" s="386"/>
      <c r="BQ78" s="386"/>
      <c r="BR78" s="386"/>
      <c r="BS78" s="386"/>
      <c r="BT78" s="386"/>
      <c r="BU78" s="386"/>
      <c r="BV78" s="386"/>
      <c r="BW78" s="386"/>
      <c r="BX78" s="386"/>
      <c r="BY78" s="386"/>
      <c r="BZ78" s="386"/>
      <c r="CA78" s="386"/>
      <c r="CB78" s="386"/>
      <c r="CC78" s="386"/>
      <c r="CD78" s="386"/>
      <c r="CE78" s="386"/>
      <c r="CF78" s="386"/>
      <c r="CG78" s="386"/>
      <c r="CH78" s="386"/>
      <c r="CI78" s="386"/>
      <c r="CJ78" s="386"/>
      <c r="CK78" s="386"/>
      <c r="CL78" s="386"/>
      <c r="CM78" s="386"/>
      <c r="CN78" s="386"/>
      <c r="CO78" s="386"/>
      <c r="CP78" s="386"/>
      <c r="CQ78" s="386"/>
    </row>
    <row r="79" spans="1:95" ht="17.7" customHeight="1">
      <c r="A79" s="56">
        <v>62</v>
      </c>
      <c r="B79" s="442"/>
      <c r="C79" s="443"/>
      <c r="D79" s="444"/>
      <c r="E79" s="390"/>
      <c r="F79" s="445"/>
      <c r="G79" s="391"/>
      <c r="H79" s="442"/>
      <c r="I79" s="443"/>
      <c r="J79" s="443"/>
      <c r="K79" s="444"/>
      <c r="L79" s="442"/>
      <c r="M79" s="443"/>
      <c r="N79" s="443"/>
      <c r="O79" s="443"/>
      <c r="P79" s="444"/>
      <c r="Q79" s="442"/>
      <c r="R79" s="443"/>
      <c r="S79" s="443"/>
      <c r="T79" s="444"/>
      <c r="U79" s="438"/>
      <c r="V79" s="439"/>
      <c r="W79" s="439"/>
      <c r="X79" s="440"/>
      <c r="Y79" s="438"/>
      <c r="Z79" s="439"/>
      <c r="AA79" s="439"/>
      <c r="AB79" s="439"/>
      <c r="AC79" s="440"/>
      <c r="AD79" s="441"/>
      <c r="AE79" s="386"/>
      <c r="AF79" s="386"/>
      <c r="AG79" s="386"/>
      <c r="AH79" s="386"/>
      <c r="AI79" s="386"/>
      <c r="AJ79" s="386"/>
      <c r="AK79" s="386"/>
      <c r="AL79" s="386"/>
      <c r="AM79" s="386"/>
      <c r="AN79" s="386"/>
      <c r="AO79" s="386"/>
      <c r="AP79" s="386"/>
      <c r="AQ79" s="386"/>
      <c r="AR79" s="386"/>
      <c r="AS79" s="386"/>
      <c r="AT79" s="386"/>
      <c r="AU79" s="386"/>
      <c r="AV79" s="386"/>
      <c r="AW79" s="386"/>
      <c r="AX79" s="386"/>
      <c r="AY79" s="386"/>
      <c r="AZ79" s="386"/>
      <c r="BA79" s="386"/>
      <c r="BB79" s="386"/>
      <c r="BC79" s="386"/>
      <c r="BD79" s="386"/>
      <c r="BE79" s="386"/>
      <c r="BF79" s="386"/>
      <c r="BG79" s="386"/>
      <c r="BH79" s="386"/>
      <c r="BI79" s="386"/>
      <c r="BJ79" s="386"/>
      <c r="BK79" s="386"/>
      <c r="BL79" s="386"/>
      <c r="BM79" s="386"/>
      <c r="BN79" s="386"/>
      <c r="BO79" s="386"/>
      <c r="BP79" s="386"/>
      <c r="BQ79" s="386"/>
      <c r="BR79" s="386"/>
      <c r="BS79" s="386"/>
      <c r="BT79" s="386"/>
      <c r="BU79" s="386"/>
      <c r="BV79" s="386"/>
      <c r="BW79" s="386"/>
      <c r="BX79" s="386"/>
      <c r="BY79" s="386"/>
      <c r="BZ79" s="386"/>
      <c r="CA79" s="386"/>
      <c r="CB79" s="386"/>
      <c r="CC79" s="386"/>
      <c r="CD79" s="386"/>
      <c r="CE79" s="386"/>
      <c r="CF79" s="386"/>
      <c r="CG79" s="386"/>
      <c r="CH79" s="386"/>
      <c r="CI79" s="386"/>
      <c r="CJ79" s="386"/>
      <c r="CK79" s="386"/>
      <c r="CL79" s="386"/>
      <c r="CM79" s="386"/>
      <c r="CN79" s="386"/>
      <c r="CO79" s="386"/>
      <c r="CP79" s="386"/>
      <c r="CQ79" s="386"/>
    </row>
    <row r="80" spans="1:95" ht="17.7" customHeight="1">
      <c r="A80" s="56">
        <v>63</v>
      </c>
      <c r="B80" s="442"/>
      <c r="C80" s="443"/>
      <c r="D80" s="444"/>
      <c r="E80" s="390"/>
      <c r="F80" s="445"/>
      <c r="G80" s="391"/>
      <c r="H80" s="442"/>
      <c r="I80" s="443"/>
      <c r="J80" s="443"/>
      <c r="K80" s="444"/>
      <c r="L80" s="442"/>
      <c r="M80" s="443"/>
      <c r="N80" s="443"/>
      <c r="O80" s="443"/>
      <c r="P80" s="444"/>
      <c r="Q80" s="442"/>
      <c r="R80" s="443"/>
      <c r="S80" s="443"/>
      <c r="T80" s="444"/>
      <c r="U80" s="438"/>
      <c r="V80" s="439"/>
      <c r="W80" s="439"/>
      <c r="X80" s="440"/>
      <c r="Y80" s="438"/>
      <c r="Z80" s="439"/>
      <c r="AA80" s="439"/>
      <c r="AB80" s="439"/>
      <c r="AC80" s="440"/>
      <c r="AD80" s="441"/>
      <c r="AE80" s="386"/>
      <c r="AF80" s="386"/>
      <c r="AG80" s="386"/>
      <c r="AH80" s="386"/>
      <c r="AI80" s="386"/>
      <c r="AJ80" s="386"/>
      <c r="AK80" s="386"/>
      <c r="AL80" s="386"/>
      <c r="AM80" s="386"/>
      <c r="AN80" s="386"/>
      <c r="AO80" s="386"/>
      <c r="AP80" s="386"/>
      <c r="AQ80" s="386"/>
      <c r="AR80" s="386"/>
      <c r="AS80" s="386"/>
      <c r="AT80" s="386"/>
      <c r="AU80" s="386"/>
      <c r="AV80" s="386"/>
      <c r="AW80" s="386"/>
      <c r="AX80" s="386"/>
      <c r="AY80" s="386"/>
      <c r="AZ80" s="386"/>
      <c r="BA80" s="386"/>
      <c r="BB80" s="386"/>
      <c r="BC80" s="386"/>
      <c r="BD80" s="386"/>
      <c r="BE80" s="386"/>
      <c r="BF80" s="386"/>
      <c r="BG80" s="386"/>
      <c r="BH80" s="386"/>
      <c r="BI80" s="386"/>
      <c r="BJ80" s="386"/>
      <c r="BK80" s="386"/>
      <c r="BL80" s="386"/>
      <c r="BM80" s="386"/>
      <c r="BN80" s="386"/>
      <c r="BO80" s="386"/>
      <c r="BP80" s="386"/>
      <c r="BQ80" s="386"/>
      <c r="BR80" s="386"/>
      <c r="BS80" s="386"/>
      <c r="BT80" s="386"/>
      <c r="BU80" s="386"/>
      <c r="BV80" s="386"/>
      <c r="BW80" s="386"/>
      <c r="BX80" s="386"/>
      <c r="BY80" s="386"/>
      <c r="BZ80" s="386"/>
      <c r="CA80" s="386"/>
      <c r="CB80" s="386"/>
      <c r="CC80" s="386"/>
      <c r="CD80" s="386"/>
      <c r="CE80" s="386"/>
      <c r="CF80" s="386"/>
      <c r="CG80" s="386"/>
      <c r="CH80" s="386"/>
      <c r="CI80" s="386"/>
      <c r="CJ80" s="386"/>
      <c r="CK80" s="386"/>
      <c r="CL80" s="386"/>
      <c r="CM80" s="386"/>
      <c r="CN80" s="386"/>
      <c r="CO80" s="386"/>
      <c r="CP80" s="386"/>
      <c r="CQ80" s="386"/>
    </row>
    <row r="81" spans="1:104" ht="17.7" customHeight="1">
      <c r="A81" s="56">
        <v>64</v>
      </c>
      <c r="B81" s="442"/>
      <c r="C81" s="443"/>
      <c r="D81" s="444"/>
      <c r="E81" s="390"/>
      <c r="F81" s="445"/>
      <c r="G81" s="391"/>
      <c r="H81" s="442"/>
      <c r="I81" s="443"/>
      <c r="J81" s="443"/>
      <c r="K81" s="444"/>
      <c r="L81" s="442"/>
      <c r="M81" s="443"/>
      <c r="N81" s="443"/>
      <c r="O81" s="443"/>
      <c r="P81" s="444"/>
      <c r="Q81" s="442"/>
      <c r="R81" s="443"/>
      <c r="S81" s="443"/>
      <c r="T81" s="444"/>
      <c r="U81" s="438"/>
      <c r="V81" s="439"/>
      <c r="W81" s="439"/>
      <c r="X81" s="440"/>
      <c r="Y81" s="438"/>
      <c r="Z81" s="439"/>
      <c r="AA81" s="439"/>
      <c r="AB81" s="439"/>
      <c r="AC81" s="440"/>
      <c r="AD81" s="441"/>
      <c r="AE81" s="386"/>
      <c r="AF81" s="386"/>
      <c r="AG81" s="386"/>
      <c r="AH81" s="386"/>
      <c r="AI81" s="386"/>
      <c r="AJ81" s="386"/>
      <c r="AK81" s="386"/>
      <c r="AL81" s="386"/>
      <c r="AM81" s="386"/>
      <c r="AN81" s="386"/>
      <c r="AO81" s="386"/>
      <c r="AP81" s="386"/>
      <c r="AQ81" s="386"/>
      <c r="AR81" s="386"/>
      <c r="AS81" s="386"/>
      <c r="AT81" s="386"/>
      <c r="AU81" s="386"/>
      <c r="AV81" s="386"/>
      <c r="AW81" s="386"/>
      <c r="AX81" s="386"/>
      <c r="AY81" s="386"/>
      <c r="AZ81" s="386"/>
      <c r="BA81" s="386"/>
      <c r="BB81" s="386"/>
      <c r="BC81" s="386"/>
      <c r="BD81" s="386"/>
      <c r="BE81" s="386"/>
      <c r="BF81" s="386"/>
      <c r="BG81" s="386"/>
      <c r="BH81" s="386"/>
      <c r="BI81" s="386"/>
      <c r="BJ81" s="386"/>
      <c r="BK81" s="386"/>
      <c r="BL81" s="386"/>
      <c r="BM81" s="386"/>
      <c r="BN81" s="386"/>
      <c r="BO81" s="386"/>
      <c r="BP81" s="386"/>
      <c r="BQ81" s="386"/>
      <c r="BR81" s="386"/>
      <c r="BS81" s="386"/>
      <c r="BT81" s="386"/>
      <c r="BU81" s="386"/>
      <c r="BV81" s="386"/>
      <c r="BW81" s="386"/>
      <c r="BX81" s="386"/>
      <c r="BY81" s="386"/>
      <c r="BZ81" s="386"/>
      <c r="CA81" s="386"/>
      <c r="CB81" s="386"/>
      <c r="CC81" s="386"/>
      <c r="CD81" s="386"/>
      <c r="CE81" s="386"/>
      <c r="CF81" s="386"/>
      <c r="CG81" s="386"/>
      <c r="CH81" s="386"/>
      <c r="CI81" s="386"/>
      <c r="CJ81" s="386"/>
      <c r="CK81" s="386"/>
      <c r="CL81" s="386"/>
      <c r="CM81" s="386"/>
      <c r="CN81" s="386"/>
      <c r="CO81" s="386"/>
      <c r="CP81" s="386"/>
      <c r="CQ81" s="386"/>
    </row>
    <row r="82" spans="1:104" ht="17.7" customHeight="1">
      <c r="A82" s="56">
        <v>65</v>
      </c>
      <c r="B82" s="442"/>
      <c r="C82" s="443"/>
      <c r="D82" s="444"/>
      <c r="E82" s="390"/>
      <c r="F82" s="445"/>
      <c r="G82" s="391"/>
      <c r="H82" s="442"/>
      <c r="I82" s="443"/>
      <c r="J82" s="443"/>
      <c r="K82" s="444"/>
      <c r="L82" s="442"/>
      <c r="M82" s="443"/>
      <c r="N82" s="443"/>
      <c r="O82" s="443"/>
      <c r="P82" s="444"/>
      <c r="Q82" s="442"/>
      <c r="R82" s="443"/>
      <c r="S82" s="443"/>
      <c r="T82" s="444"/>
      <c r="U82" s="438"/>
      <c r="V82" s="439"/>
      <c r="W82" s="439"/>
      <c r="X82" s="440"/>
      <c r="Y82" s="438"/>
      <c r="Z82" s="439"/>
      <c r="AA82" s="439"/>
      <c r="AB82" s="439"/>
      <c r="AC82" s="440"/>
      <c r="AD82" s="441"/>
      <c r="AE82" s="386"/>
      <c r="AF82" s="386"/>
      <c r="AG82" s="386"/>
      <c r="AH82" s="386"/>
      <c r="AI82" s="386"/>
      <c r="AJ82" s="386"/>
      <c r="AK82" s="386"/>
      <c r="AL82" s="386"/>
      <c r="AM82" s="386"/>
      <c r="AN82" s="386"/>
      <c r="AO82" s="386"/>
      <c r="AP82" s="386"/>
      <c r="AQ82" s="386"/>
      <c r="AR82" s="386"/>
      <c r="AS82" s="386"/>
      <c r="AT82" s="386"/>
      <c r="AU82" s="386"/>
      <c r="AV82" s="386"/>
      <c r="AW82" s="386"/>
      <c r="AX82" s="386"/>
      <c r="AY82" s="386"/>
      <c r="AZ82" s="386"/>
      <c r="BA82" s="386"/>
      <c r="BB82" s="386"/>
      <c r="BC82" s="386"/>
      <c r="BD82" s="386"/>
      <c r="BE82" s="386"/>
      <c r="BF82" s="386"/>
      <c r="BG82" s="386"/>
      <c r="BH82" s="386"/>
      <c r="BI82" s="386"/>
      <c r="BJ82" s="386"/>
      <c r="BK82" s="386"/>
      <c r="BL82" s="386"/>
      <c r="BM82" s="386"/>
      <c r="BN82" s="386"/>
      <c r="BO82" s="386"/>
      <c r="BP82" s="386"/>
      <c r="BQ82" s="386"/>
      <c r="BR82" s="386"/>
      <c r="BS82" s="386"/>
      <c r="BT82" s="386"/>
      <c r="BU82" s="386"/>
      <c r="BV82" s="386"/>
      <c r="BW82" s="386"/>
      <c r="BX82" s="386"/>
      <c r="BY82" s="386"/>
      <c r="BZ82" s="386"/>
      <c r="CA82" s="386"/>
      <c r="CB82" s="386"/>
      <c r="CC82" s="386"/>
      <c r="CD82" s="386"/>
      <c r="CE82" s="386"/>
      <c r="CF82" s="386"/>
      <c r="CG82" s="386"/>
      <c r="CH82" s="386"/>
      <c r="CI82" s="386"/>
      <c r="CJ82" s="386"/>
      <c r="CK82" s="386"/>
      <c r="CL82" s="386"/>
      <c r="CM82" s="386"/>
      <c r="CN82" s="386"/>
      <c r="CO82" s="386"/>
      <c r="CP82" s="386"/>
      <c r="CQ82" s="386"/>
    </row>
    <row r="83" spans="1:104" ht="17.7" customHeight="1">
      <c r="A83" s="56">
        <v>66</v>
      </c>
      <c r="B83" s="442"/>
      <c r="C83" s="443"/>
      <c r="D83" s="444"/>
      <c r="E83" s="390"/>
      <c r="F83" s="445"/>
      <c r="G83" s="391"/>
      <c r="H83" s="442"/>
      <c r="I83" s="443"/>
      <c r="J83" s="443"/>
      <c r="K83" s="444"/>
      <c r="L83" s="442"/>
      <c r="M83" s="443"/>
      <c r="N83" s="443"/>
      <c r="O83" s="443"/>
      <c r="P83" s="444"/>
      <c r="Q83" s="442"/>
      <c r="R83" s="443"/>
      <c r="S83" s="443"/>
      <c r="T83" s="444"/>
      <c r="U83" s="438"/>
      <c r="V83" s="439"/>
      <c r="W83" s="439"/>
      <c r="X83" s="440"/>
      <c r="Y83" s="438"/>
      <c r="Z83" s="439"/>
      <c r="AA83" s="439"/>
      <c r="AB83" s="439"/>
      <c r="AC83" s="440"/>
      <c r="AD83" s="441"/>
      <c r="AE83" s="386"/>
      <c r="AF83" s="386"/>
      <c r="AG83" s="386"/>
      <c r="AH83" s="386"/>
      <c r="AI83" s="386"/>
      <c r="AJ83" s="386"/>
      <c r="AK83" s="386"/>
      <c r="AL83" s="386"/>
      <c r="AM83" s="386"/>
      <c r="AN83" s="386"/>
      <c r="AO83" s="386"/>
      <c r="AP83" s="386"/>
      <c r="AQ83" s="386"/>
      <c r="AR83" s="386"/>
      <c r="AS83" s="386"/>
      <c r="AT83" s="386"/>
      <c r="AU83" s="386"/>
      <c r="AV83" s="386"/>
      <c r="AW83" s="386"/>
      <c r="AX83" s="386"/>
      <c r="AY83" s="386"/>
      <c r="AZ83" s="386"/>
      <c r="BA83" s="386"/>
      <c r="BB83" s="386"/>
      <c r="BC83" s="386"/>
      <c r="BD83" s="386"/>
      <c r="BE83" s="386"/>
      <c r="BF83" s="386"/>
      <c r="BG83" s="386"/>
      <c r="BH83" s="386"/>
      <c r="BI83" s="386"/>
      <c r="BJ83" s="386"/>
      <c r="BK83" s="386"/>
      <c r="BL83" s="386"/>
      <c r="BM83" s="386"/>
      <c r="BN83" s="386"/>
      <c r="BO83" s="386"/>
      <c r="BP83" s="386"/>
      <c r="BQ83" s="386"/>
      <c r="BR83" s="386"/>
      <c r="BS83" s="386"/>
      <c r="BT83" s="386"/>
      <c r="BU83" s="386"/>
      <c r="BV83" s="386"/>
      <c r="BW83" s="386"/>
      <c r="BX83" s="386"/>
      <c r="BY83" s="386"/>
      <c r="BZ83" s="386"/>
      <c r="CA83" s="386"/>
      <c r="CB83" s="386"/>
      <c r="CC83" s="386"/>
      <c r="CD83" s="386"/>
      <c r="CE83" s="386"/>
      <c r="CF83" s="386"/>
      <c r="CG83" s="386"/>
      <c r="CH83" s="386"/>
      <c r="CI83" s="386"/>
      <c r="CJ83" s="386"/>
      <c r="CK83" s="386"/>
      <c r="CL83" s="386"/>
      <c r="CM83" s="386"/>
      <c r="CN83" s="386"/>
      <c r="CO83" s="386"/>
      <c r="CP83" s="386"/>
      <c r="CQ83" s="386"/>
    </row>
    <row r="84" spans="1:104" ht="17.7" customHeight="1">
      <c r="A84" s="56">
        <v>67</v>
      </c>
      <c r="B84" s="442"/>
      <c r="C84" s="443"/>
      <c r="D84" s="444"/>
      <c r="E84" s="442"/>
      <c r="F84" s="443"/>
      <c r="G84" s="444"/>
      <c r="H84" s="390"/>
      <c r="I84" s="445"/>
      <c r="J84" s="445"/>
      <c r="K84" s="391"/>
      <c r="L84" s="390"/>
      <c r="M84" s="445"/>
      <c r="N84" s="445"/>
      <c r="O84" s="445"/>
      <c r="P84" s="391"/>
      <c r="Q84" s="390"/>
      <c r="R84" s="445"/>
      <c r="S84" s="445"/>
      <c r="T84" s="391"/>
      <c r="U84" s="448"/>
      <c r="V84" s="449"/>
      <c r="W84" s="449"/>
      <c r="X84" s="450"/>
      <c r="Y84" s="438"/>
      <c r="Z84" s="439"/>
      <c r="AA84" s="439"/>
      <c r="AB84" s="439"/>
      <c r="AC84" s="440"/>
      <c r="AD84" s="441"/>
      <c r="AE84" s="386"/>
      <c r="AF84" s="386"/>
      <c r="AG84" s="386"/>
      <c r="AH84" s="386"/>
      <c r="AI84" s="386"/>
      <c r="AJ84" s="386"/>
      <c r="AK84" s="386"/>
      <c r="AL84" s="386"/>
      <c r="AM84" s="386"/>
      <c r="AN84" s="386"/>
      <c r="AO84" s="386"/>
      <c r="AP84" s="386"/>
      <c r="AQ84" s="386"/>
      <c r="AR84" s="386"/>
      <c r="AS84" s="386"/>
      <c r="AT84" s="386"/>
      <c r="AU84" s="386"/>
      <c r="AV84" s="386"/>
      <c r="AW84" s="386"/>
      <c r="AX84" s="386"/>
      <c r="AY84" s="386"/>
      <c r="AZ84" s="386"/>
      <c r="BA84" s="386"/>
      <c r="BB84" s="386"/>
      <c r="BC84" s="386"/>
      <c r="BD84" s="386"/>
      <c r="BE84" s="386"/>
      <c r="BF84" s="386"/>
      <c r="BG84" s="386"/>
      <c r="BH84" s="386"/>
      <c r="BI84" s="386"/>
      <c r="BJ84" s="386"/>
      <c r="BK84" s="386"/>
      <c r="BL84" s="386"/>
      <c r="BM84" s="386"/>
      <c r="BN84" s="386"/>
      <c r="BO84" s="386"/>
      <c r="BP84" s="386"/>
      <c r="BQ84" s="386"/>
      <c r="BR84" s="386"/>
      <c r="BS84" s="386"/>
      <c r="BT84" s="386"/>
      <c r="BU84" s="386"/>
      <c r="BV84" s="386"/>
      <c r="BW84" s="386"/>
      <c r="BX84" s="386"/>
      <c r="BY84" s="386"/>
      <c r="BZ84" s="386"/>
      <c r="CA84" s="386"/>
      <c r="CB84" s="386"/>
      <c r="CC84" s="386"/>
      <c r="CD84" s="386"/>
      <c r="CE84" s="386"/>
      <c r="CF84" s="386"/>
      <c r="CG84" s="386"/>
      <c r="CH84" s="386"/>
      <c r="CI84" s="386"/>
      <c r="CJ84" s="386"/>
      <c r="CK84" s="386"/>
      <c r="CL84" s="386"/>
      <c r="CM84" s="386"/>
      <c r="CN84" s="386"/>
      <c r="CO84" s="386"/>
      <c r="CP84" s="386"/>
      <c r="CQ84" s="386"/>
    </row>
    <row r="85" spans="1:104" ht="17.7" customHeight="1">
      <c r="A85" s="56">
        <v>68</v>
      </c>
      <c r="B85" s="442"/>
      <c r="C85" s="443"/>
      <c r="D85" s="444"/>
      <c r="E85" s="442"/>
      <c r="F85" s="443"/>
      <c r="G85" s="444"/>
      <c r="H85" s="390"/>
      <c r="I85" s="445"/>
      <c r="J85" s="445"/>
      <c r="K85" s="391"/>
      <c r="L85" s="390"/>
      <c r="M85" s="445"/>
      <c r="N85" s="445"/>
      <c r="O85" s="445"/>
      <c r="P85" s="391"/>
      <c r="Q85" s="390"/>
      <c r="R85" s="445"/>
      <c r="S85" s="445"/>
      <c r="T85" s="391"/>
      <c r="U85" s="448"/>
      <c r="V85" s="449"/>
      <c r="W85" s="449"/>
      <c r="X85" s="450"/>
      <c r="Y85" s="438"/>
      <c r="Z85" s="439"/>
      <c r="AA85" s="439"/>
      <c r="AB85" s="439"/>
      <c r="AC85" s="440"/>
      <c r="AD85" s="441"/>
      <c r="AE85" s="386"/>
      <c r="AF85" s="386"/>
      <c r="AG85" s="386"/>
      <c r="AH85" s="386"/>
      <c r="AI85" s="386"/>
      <c r="AJ85" s="386"/>
      <c r="AK85" s="386"/>
      <c r="AL85" s="386"/>
      <c r="AM85" s="386"/>
      <c r="AN85" s="386"/>
      <c r="AO85" s="386"/>
      <c r="AP85" s="386"/>
      <c r="AQ85" s="386"/>
      <c r="AR85" s="386"/>
      <c r="AS85" s="386"/>
      <c r="AT85" s="386"/>
      <c r="AU85" s="386"/>
      <c r="AV85" s="386"/>
      <c r="AW85" s="386"/>
      <c r="AX85" s="386"/>
      <c r="AY85" s="386"/>
      <c r="AZ85" s="386"/>
      <c r="BA85" s="386"/>
      <c r="BB85" s="386"/>
      <c r="BC85" s="386"/>
      <c r="BD85" s="386"/>
      <c r="BE85" s="386"/>
      <c r="BF85" s="386"/>
      <c r="BG85" s="386"/>
      <c r="BH85" s="386"/>
      <c r="BI85" s="386"/>
      <c r="BJ85" s="386"/>
      <c r="BK85" s="386"/>
      <c r="BL85" s="386"/>
      <c r="BM85" s="386"/>
      <c r="BN85" s="386"/>
      <c r="BO85" s="386"/>
      <c r="BP85" s="386"/>
      <c r="BQ85" s="386"/>
      <c r="BR85" s="386"/>
      <c r="BS85" s="386"/>
      <c r="BT85" s="386"/>
      <c r="BU85" s="386"/>
      <c r="BV85" s="386"/>
      <c r="BW85" s="386"/>
      <c r="BX85" s="386"/>
      <c r="BY85" s="386"/>
      <c r="BZ85" s="386"/>
      <c r="CA85" s="386"/>
      <c r="CB85" s="386"/>
      <c r="CC85" s="386"/>
      <c r="CD85" s="386"/>
      <c r="CE85" s="386"/>
      <c r="CF85" s="386"/>
      <c r="CG85" s="386"/>
      <c r="CH85" s="386"/>
      <c r="CI85" s="386"/>
      <c r="CJ85" s="386"/>
      <c r="CK85" s="386"/>
      <c r="CL85" s="386"/>
      <c r="CM85" s="386"/>
      <c r="CN85" s="386"/>
      <c r="CO85" s="386"/>
      <c r="CP85" s="386"/>
      <c r="CQ85" s="386"/>
    </row>
    <row r="86" spans="1:104" ht="17.7" customHeight="1">
      <c r="A86" s="56">
        <v>69</v>
      </c>
      <c r="B86" s="442"/>
      <c r="C86" s="443"/>
      <c r="D86" s="444"/>
      <c r="E86" s="390"/>
      <c r="F86" s="445"/>
      <c r="G86" s="391"/>
      <c r="H86" s="442"/>
      <c r="I86" s="443"/>
      <c r="J86" s="443"/>
      <c r="K86" s="444"/>
      <c r="L86" s="442"/>
      <c r="M86" s="443"/>
      <c r="N86" s="443"/>
      <c r="O86" s="443"/>
      <c r="P86" s="444"/>
      <c r="Q86" s="442"/>
      <c r="R86" s="443"/>
      <c r="S86" s="443"/>
      <c r="T86" s="444"/>
      <c r="U86" s="438"/>
      <c r="V86" s="439"/>
      <c r="W86" s="439"/>
      <c r="X86" s="440"/>
      <c r="Y86" s="438"/>
      <c r="Z86" s="439"/>
      <c r="AA86" s="439"/>
      <c r="AB86" s="439"/>
      <c r="AC86" s="440"/>
      <c r="AD86" s="441"/>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86"/>
      <c r="BB86" s="386"/>
      <c r="BC86" s="386"/>
      <c r="BD86" s="386"/>
      <c r="BE86" s="386"/>
      <c r="BF86" s="386"/>
      <c r="BG86" s="386"/>
      <c r="BH86" s="386"/>
      <c r="BI86" s="386"/>
      <c r="BJ86" s="386"/>
      <c r="BK86" s="386"/>
      <c r="BL86" s="386"/>
      <c r="BM86" s="386"/>
      <c r="BN86" s="386"/>
      <c r="BO86" s="386"/>
      <c r="BP86" s="386"/>
      <c r="BQ86" s="386"/>
      <c r="BR86" s="386"/>
      <c r="BS86" s="386"/>
      <c r="BT86" s="386"/>
      <c r="BU86" s="386"/>
      <c r="BV86" s="386"/>
      <c r="BW86" s="386"/>
      <c r="BX86" s="386"/>
      <c r="BY86" s="386"/>
      <c r="BZ86" s="386"/>
      <c r="CA86" s="386"/>
      <c r="CB86" s="386"/>
      <c r="CC86" s="386"/>
      <c r="CD86" s="386"/>
      <c r="CE86" s="386"/>
      <c r="CF86" s="386"/>
      <c r="CG86" s="386"/>
      <c r="CH86" s="386"/>
      <c r="CI86" s="386"/>
      <c r="CJ86" s="386"/>
      <c r="CK86" s="386"/>
      <c r="CL86" s="386"/>
      <c r="CM86" s="386"/>
      <c r="CN86" s="386"/>
      <c r="CO86" s="386"/>
      <c r="CP86" s="386"/>
      <c r="CQ86" s="386"/>
    </row>
    <row r="87" spans="1:104" ht="17.7" customHeight="1">
      <c r="A87" s="56">
        <v>70</v>
      </c>
      <c r="B87" s="442"/>
      <c r="C87" s="443"/>
      <c r="D87" s="444"/>
      <c r="E87" s="442"/>
      <c r="F87" s="443"/>
      <c r="G87" s="444"/>
      <c r="H87" s="390"/>
      <c r="I87" s="445"/>
      <c r="J87" s="445"/>
      <c r="K87" s="391"/>
      <c r="L87" s="390"/>
      <c r="M87" s="445"/>
      <c r="N87" s="445"/>
      <c r="O87" s="445"/>
      <c r="P87" s="391"/>
      <c r="Q87" s="390"/>
      <c r="R87" s="445"/>
      <c r="S87" s="445"/>
      <c r="T87" s="391"/>
      <c r="U87" s="448"/>
      <c r="V87" s="449"/>
      <c r="W87" s="449"/>
      <c r="X87" s="450"/>
      <c r="Y87" s="438"/>
      <c r="Z87" s="439"/>
      <c r="AA87" s="439"/>
      <c r="AB87" s="439"/>
      <c r="AC87" s="440"/>
      <c r="AD87" s="441"/>
      <c r="AE87" s="386"/>
      <c r="AF87" s="386"/>
      <c r="AG87" s="386"/>
      <c r="AH87" s="386"/>
      <c r="AI87" s="386"/>
      <c r="AJ87" s="386"/>
      <c r="AK87" s="386"/>
      <c r="AL87" s="386"/>
      <c r="AM87" s="386"/>
      <c r="AN87" s="386"/>
      <c r="AO87" s="386"/>
      <c r="AP87" s="386"/>
      <c r="AQ87" s="386"/>
      <c r="AR87" s="386"/>
      <c r="AS87" s="386"/>
      <c r="AT87" s="386"/>
      <c r="AU87" s="386"/>
      <c r="AV87" s="386"/>
      <c r="AW87" s="386"/>
      <c r="AX87" s="386"/>
      <c r="AY87" s="386"/>
      <c r="AZ87" s="386"/>
      <c r="BA87" s="386"/>
      <c r="BB87" s="386"/>
      <c r="BC87" s="386"/>
      <c r="BD87" s="386"/>
      <c r="BE87" s="386"/>
      <c r="BF87" s="386"/>
      <c r="BG87" s="386"/>
      <c r="BH87" s="386"/>
      <c r="BI87" s="386"/>
      <c r="BJ87" s="386"/>
      <c r="BK87" s="386"/>
      <c r="BL87" s="386"/>
      <c r="BM87" s="386"/>
      <c r="BN87" s="386"/>
      <c r="BO87" s="386"/>
      <c r="BP87" s="386"/>
      <c r="BQ87" s="386"/>
      <c r="BR87" s="386"/>
      <c r="BS87" s="386"/>
      <c r="BT87" s="386"/>
      <c r="BU87" s="386"/>
      <c r="BV87" s="386"/>
      <c r="BW87" s="386"/>
      <c r="BX87" s="386"/>
      <c r="BY87" s="386"/>
      <c r="BZ87" s="386"/>
      <c r="CA87" s="386"/>
      <c r="CB87" s="386"/>
      <c r="CC87" s="386"/>
      <c r="CD87" s="386"/>
      <c r="CE87" s="386"/>
      <c r="CF87" s="386"/>
      <c r="CG87" s="386"/>
      <c r="CH87" s="386"/>
      <c r="CI87" s="386"/>
      <c r="CJ87" s="386"/>
      <c r="CK87" s="386"/>
      <c r="CL87" s="386"/>
      <c r="CM87" s="386"/>
      <c r="CN87" s="386"/>
      <c r="CO87" s="386"/>
      <c r="CP87" s="386"/>
      <c r="CQ87" s="386"/>
    </row>
    <row r="88" spans="1:104" ht="12.75" customHeight="1">
      <c r="A88" s="1"/>
      <c r="B88" s="446"/>
      <c r="C88" s="446"/>
      <c r="D88" s="446"/>
      <c r="E88" s="446"/>
      <c r="F88" s="446"/>
      <c r="G88" s="446"/>
      <c r="H88" s="447"/>
      <c r="I88" s="447"/>
      <c r="J88" s="447"/>
      <c r="K88" s="447"/>
      <c r="L88" s="447"/>
      <c r="M88" s="446"/>
      <c r="N88" s="446"/>
      <c r="O88" s="446"/>
      <c r="P88" s="446"/>
      <c r="Q88" s="446"/>
      <c r="R88" s="446"/>
      <c r="S88" s="446"/>
      <c r="T88" s="446"/>
      <c r="U88" s="446"/>
      <c r="V88" s="446"/>
      <c r="W88" s="446"/>
      <c r="X88" s="446"/>
      <c r="Y88" s="446"/>
      <c r="Z88" s="446"/>
      <c r="AA88" s="446"/>
      <c r="AB88" s="436"/>
      <c r="AC88" s="436"/>
      <c r="AD88" s="436"/>
      <c r="AE88" s="436"/>
      <c r="AF88" s="436"/>
      <c r="AG88" s="437"/>
      <c r="AH88" s="437"/>
      <c r="AI88" s="437"/>
      <c r="AJ88" s="437"/>
      <c r="AK88" s="437"/>
      <c r="AL88" s="437"/>
      <c r="AM88" s="437"/>
      <c r="AN88" s="437"/>
      <c r="AO88" s="437"/>
      <c r="AP88" s="437"/>
      <c r="AQ88" s="437"/>
      <c r="AR88" s="437"/>
      <c r="AS88" s="436"/>
      <c r="AT88" s="436"/>
      <c r="AU88" s="436"/>
      <c r="AV88" s="436"/>
      <c r="AW88" s="436"/>
      <c r="AX88" s="436"/>
      <c r="AY88" s="436"/>
      <c r="AZ88" s="436"/>
      <c r="BA88" s="436"/>
      <c r="BB88" s="436"/>
      <c r="BC88" s="436"/>
      <c r="BD88" s="436"/>
      <c r="BE88" s="436"/>
      <c r="BF88" s="436"/>
      <c r="BG88" s="436"/>
      <c r="BH88" s="436"/>
      <c r="BI88" s="436"/>
      <c r="BJ88" s="436"/>
      <c r="BK88" s="436"/>
      <c r="BL88" s="436"/>
      <c r="BM88" s="436"/>
      <c r="BN88" s="436"/>
      <c r="BO88" s="436"/>
      <c r="BP88" s="436"/>
      <c r="BQ88" s="436"/>
      <c r="BR88" s="436"/>
      <c r="BS88" s="436"/>
      <c r="BT88" s="436"/>
      <c r="BU88" s="436"/>
      <c r="BV88" s="436"/>
      <c r="BW88" s="436"/>
      <c r="BX88" s="436"/>
      <c r="BY88" s="436"/>
      <c r="BZ88" s="436"/>
      <c r="CA88" s="436"/>
      <c r="CB88" s="436"/>
      <c r="CC88" s="436"/>
      <c r="CD88" s="436"/>
      <c r="CE88" s="436"/>
      <c r="CF88" s="436"/>
      <c r="CG88" s="436"/>
      <c r="CH88" s="436"/>
      <c r="CI88" s="436"/>
      <c r="CJ88" s="436"/>
      <c r="CK88" s="436"/>
      <c r="CL88" s="436"/>
      <c r="CM88" s="436"/>
      <c r="CN88" s="436"/>
      <c r="CO88" s="436"/>
      <c r="CP88" s="436"/>
      <c r="CQ88" s="436"/>
      <c r="CR88" s="436"/>
      <c r="CS88" s="436"/>
      <c r="CT88" s="436"/>
      <c r="CU88" s="436"/>
      <c r="CV88" s="58"/>
      <c r="CW88" s="58"/>
      <c r="CX88" s="436"/>
      <c r="CY88" s="436"/>
      <c r="CZ88" s="58"/>
    </row>
    <row r="89" spans="1:104" ht="12.75" customHeight="1">
      <c r="A89" s="437"/>
      <c r="B89" s="437"/>
      <c r="C89" s="437"/>
      <c r="D89" s="437"/>
      <c r="E89" s="437"/>
      <c r="F89" s="437"/>
      <c r="G89" s="437"/>
      <c r="H89" s="437"/>
      <c r="I89" s="436"/>
      <c r="J89" s="436"/>
      <c r="K89" s="437"/>
      <c r="L89" s="437"/>
      <c r="M89" s="437"/>
      <c r="N89" s="437"/>
      <c r="O89" s="437"/>
      <c r="P89" s="437"/>
      <c r="Q89" s="437"/>
      <c r="R89" s="437"/>
      <c r="S89" s="437"/>
      <c r="T89" s="437"/>
      <c r="U89" s="437"/>
      <c r="V89" s="437"/>
      <c r="W89" s="437"/>
      <c r="X89" s="437"/>
      <c r="Y89" s="437"/>
      <c r="Z89" s="437"/>
      <c r="AA89" s="436"/>
      <c r="AB89" s="436"/>
      <c r="AC89" s="436"/>
      <c r="AD89" s="436"/>
      <c r="AE89" s="437"/>
      <c r="AF89" s="437"/>
      <c r="AG89" s="437"/>
      <c r="AH89" s="437"/>
      <c r="AI89" s="437"/>
      <c r="AJ89" s="437"/>
      <c r="AK89" s="437"/>
      <c r="AL89" s="437"/>
      <c r="AM89" s="437"/>
      <c r="AN89" s="437"/>
      <c r="AO89" s="437"/>
      <c r="AP89" s="436"/>
      <c r="AQ89" s="436"/>
      <c r="AR89" s="436"/>
      <c r="AS89" s="436"/>
      <c r="AT89" s="436"/>
      <c r="AU89" s="436"/>
      <c r="AV89" s="436"/>
      <c r="AW89" s="436"/>
      <c r="AX89" s="436"/>
      <c r="AY89" s="436"/>
      <c r="AZ89" s="436"/>
      <c r="BA89" s="436"/>
      <c r="BB89" s="436"/>
      <c r="BC89" s="436"/>
      <c r="BD89" s="436"/>
      <c r="BE89" s="436"/>
      <c r="BF89" s="436"/>
      <c r="BG89" s="436"/>
      <c r="BH89" s="436"/>
      <c r="BI89" s="436"/>
      <c r="BJ89" s="436"/>
      <c r="BK89" s="436"/>
      <c r="BL89" s="436"/>
      <c r="BM89" s="436"/>
      <c r="BN89" s="436"/>
      <c r="BO89" s="436"/>
      <c r="BP89" s="436"/>
      <c r="BQ89" s="436"/>
      <c r="BR89" s="436"/>
      <c r="BS89" s="436"/>
      <c r="BT89" s="436"/>
      <c r="BU89" s="436"/>
      <c r="BV89" s="436"/>
      <c r="BW89" s="436"/>
      <c r="BX89" s="436"/>
      <c r="BY89" s="436"/>
      <c r="BZ89" s="436"/>
      <c r="CA89" s="436"/>
      <c r="CB89" s="436"/>
      <c r="CC89" s="436"/>
      <c r="CD89" s="436"/>
      <c r="CE89" s="58"/>
      <c r="CF89" s="436"/>
      <c r="CG89" s="436"/>
      <c r="CH89" s="436"/>
      <c r="CI89" s="436"/>
      <c r="CJ89" s="436"/>
      <c r="CK89" s="436"/>
      <c r="CL89" s="436"/>
      <c r="CM89" s="436"/>
      <c r="CN89" s="436"/>
      <c r="CO89" s="436"/>
      <c r="CP89" s="436"/>
      <c r="CQ89" s="436"/>
      <c r="CR89" s="436"/>
      <c r="CS89" s="436"/>
      <c r="CT89" s="436"/>
      <c r="CU89" s="436"/>
      <c r="CV89" s="436"/>
      <c r="CW89" s="436"/>
      <c r="CX89" s="436"/>
    </row>
    <row r="90" spans="1:104" ht="12.75" customHeight="1">
      <c r="A90" s="437"/>
      <c r="B90" s="437"/>
      <c r="C90" s="437"/>
      <c r="D90" s="437"/>
      <c r="E90" s="437"/>
      <c r="F90" s="437"/>
      <c r="G90" s="437"/>
      <c r="H90" s="437"/>
      <c r="I90" s="436"/>
      <c r="J90" s="436"/>
      <c r="K90" s="437"/>
      <c r="L90" s="437"/>
      <c r="M90" s="437"/>
      <c r="N90" s="437"/>
      <c r="O90" s="437"/>
      <c r="P90" s="437"/>
      <c r="Q90" s="437"/>
      <c r="R90" s="437"/>
      <c r="S90" s="437"/>
      <c r="T90" s="437"/>
      <c r="U90" s="437"/>
      <c r="V90" s="437"/>
      <c r="W90" s="437"/>
      <c r="X90" s="437"/>
      <c r="Y90" s="437"/>
      <c r="Z90" s="437"/>
      <c r="AA90" s="436"/>
      <c r="AB90" s="436"/>
      <c r="AC90" s="436"/>
      <c r="AD90" s="436"/>
      <c r="AE90" s="437"/>
      <c r="AF90" s="437"/>
      <c r="AG90" s="437"/>
      <c r="AH90" s="437"/>
      <c r="AI90" s="437"/>
      <c r="AJ90" s="437"/>
      <c r="AK90" s="437"/>
      <c r="AL90" s="437"/>
      <c r="AM90" s="437"/>
      <c r="AN90" s="437"/>
      <c r="AO90" s="437"/>
      <c r="AP90" s="436"/>
      <c r="AQ90" s="436"/>
      <c r="AR90" s="436"/>
      <c r="AS90" s="436"/>
      <c r="AT90" s="436"/>
      <c r="AU90" s="436"/>
      <c r="AV90" s="436"/>
      <c r="AW90" s="436"/>
      <c r="AX90" s="436"/>
      <c r="AY90" s="436"/>
      <c r="AZ90" s="436"/>
      <c r="BA90" s="436"/>
      <c r="BB90" s="436"/>
      <c r="BC90" s="436"/>
      <c r="BD90" s="436"/>
      <c r="BE90" s="436"/>
      <c r="BF90" s="436"/>
      <c r="BG90" s="436"/>
      <c r="BH90" s="436"/>
      <c r="BI90" s="436"/>
      <c r="BJ90" s="436"/>
      <c r="BK90" s="436"/>
      <c r="BL90" s="436"/>
      <c r="BM90" s="436"/>
      <c r="BN90" s="436"/>
      <c r="BO90" s="436"/>
      <c r="BP90" s="436"/>
      <c r="BQ90" s="436"/>
      <c r="BR90" s="436"/>
      <c r="BS90" s="436"/>
      <c r="BT90" s="436"/>
      <c r="BU90" s="436"/>
      <c r="BV90" s="436"/>
      <c r="BW90" s="436"/>
      <c r="BX90" s="436"/>
      <c r="BY90" s="436"/>
      <c r="BZ90" s="436"/>
      <c r="CA90" s="436"/>
      <c r="CB90" s="436"/>
      <c r="CC90" s="436"/>
      <c r="CD90" s="436"/>
      <c r="CE90" s="58"/>
      <c r="CF90" s="436"/>
      <c r="CG90" s="436"/>
      <c r="CH90" s="436"/>
      <c r="CI90" s="436"/>
      <c r="CJ90" s="436"/>
      <c r="CK90" s="436"/>
      <c r="CL90" s="436"/>
      <c r="CM90" s="436"/>
      <c r="CN90" s="436"/>
      <c r="CO90" s="436"/>
      <c r="CP90" s="436"/>
      <c r="CQ90" s="436"/>
      <c r="CR90" s="436"/>
      <c r="CS90" s="436"/>
      <c r="CT90" s="436"/>
      <c r="CU90" s="436"/>
      <c r="CV90" s="436"/>
      <c r="CW90" s="436"/>
      <c r="CX90" s="436"/>
    </row>
    <row r="91" spans="1:104" ht="12.75" customHeight="1">
      <c r="A91" s="437"/>
      <c r="B91" s="437"/>
      <c r="C91" s="437"/>
      <c r="D91" s="437"/>
      <c r="E91" s="437"/>
      <c r="F91" s="437"/>
      <c r="G91" s="437"/>
      <c r="H91" s="437"/>
      <c r="I91" s="436"/>
      <c r="J91" s="436"/>
      <c r="K91" s="437"/>
      <c r="L91" s="437"/>
      <c r="M91" s="437"/>
      <c r="N91" s="437"/>
      <c r="O91" s="437"/>
      <c r="P91" s="437"/>
      <c r="Q91" s="437"/>
      <c r="R91" s="437"/>
      <c r="S91" s="437"/>
      <c r="T91" s="437"/>
      <c r="U91" s="437"/>
      <c r="V91" s="437"/>
      <c r="W91" s="437"/>
      <c r="X91" s="437"/>
      <c r="Y91" s="437"/>
      <c r="Z91" s="437"/>
      <c r="AA91" s="436"/>
      <c r="AB91" s="436"/>
      <c r="AC91" s="436"/>
      <c r="AD91" s="436"/>
      <c r="AE91" s="437"/>
      <c r="AF91" s="437"/>
      <c r="AG91" s="437"/>
      <c r="AH91" s="437"/>
      <c r="AI91" s="437"/>
      <c r="AJ91" s="437"/>
      <c r="AK91" s="437"/>
      <c r="AL91" s="437"/>
      <c r="AM91" s="437"/>
      <c r="AN91" s="437"/>
      <c r="AO91" s="437"/>
      <c r="AP91" s="436"/>
      <c r="AQ91" s="436"/>
      <c r="AR91" s="436"/>
      <c r="AS91" s="436"/>
      <c r="AT91" s="436"/>
      <c r="AU91" s="436"/>
      <c r="AV91" s="436"/>
      <c r="AW91" s="436"/>
      <c r="AX91" s="436"/>
      <c r="AY91" s="436"/>
      <c r="AZ91" s="436"/>
      <c r="BA91" s="436"/>
      <c r="BB91" s="436"/>
      <c r="BC91" s="436"/>
      <c r="BD91" s="436"/>
      <c r="BE91" s="436"/>
      <c r="BF91" s="436"/>
      <c r="BG91" s="436"/>
      <c r="BH91" s="436"/>
      <c r="BI91" s="436"/>
      <c r="BJ91" s="436"/>
      <c r="BK91" s="436"/>
      <c r="BL91" s="436"/>
      <c r="BM91" s="436"/>
      <c r="BN91" s="436"/>
      <c r="BO91" s="436"/>
      <c r="BP91" s="436"/>
      <c r="BQ91" s="436"/>
      <c r="BR91" s="436"/>
      <c r="BS91" s="436"/>
      <c r="BT91" s="436"/>
      <c r="BU91" s="436"/>
      <c r="BV91" s="436"/>
      <c r="BW91" s="436"/>
      <c r="BX91" s="436"/>
      <c r="BY91" s="436"/>
      <c r="BZ91" s="436"/>
      <c r="CA91" s="436"/>
      <c r="CB91" s="436"/>
      <c r="CC91" s="436"/>
      <c r="CD91" s="436"/>
      <c r="CE91" s="58"/>
      <c r="CF91" s="436"/>
      <c r="CG91" s="436"/>
      <c r="CH91" s="436"/>
      <c r="CI91" s="436"/>
      <c r="CJ91" s="436"/>
      <c r="CK91" s="436"/>
      <c r="CL91" s="436"/>
      <c r="CM91" s="436"/>
      <c r="CN91" s="436"/>
      <c r="CO91" s="436"/>
      <c r="CP91" s="436"/>
      <c r="CQ91" s="436"/>
      <c r="CR91" s="436"/>
      <c r="CS91" s="436"/>
      <c r="CT91" s="436"/>
      <c r="CU91" s="436"/>
      <c r="CV91" s="436"/>
      <c r="CW91" s="436"/>
      <c r="CX91" s="436"/>
    </row>
    <row r="92" spans="1:104" ht="12.75" customHeight="1">
      <c r="A92" s="437"/>
      <c r="B92" s="437"/>
      <c r="C92" s="437"/>
      <c r="D92" s="437"/>
      <c r="E92" s="437"/>
      <c r="F92" s="437"/>
      <c r="G92" s="437"/>
      <c r="H92" s="437"/>
      <c r="I92" s="436"/>
      <c r="J92" s="436"/>
      <c r="K92" s="437"/>
      <c r="L92" s="437"/>
      <c r="M92" s="437"/>
      <c r="N92" s="437"/>
      <c r="O92" s="437"/>
      <c r="P92" s="437"/>
      <c r="Q92" s="437"/>
      <c r="R92" s="437"/>
      <c r="S92" s="437"/>
      <c r="T92" s="437"/>
      <c r="U92" s="437"/>
      <c r="V92" s="437"/>
      <c r="W92" s="437"/>
      <c r="X92" s="437"/>
      <c r="Y92" s="437"/>
      <c r="Z92" s="437"/>
      <c r="AA92" s="436"/>
      <c r="AB92" s="436"/>
      <c r="AC92" s="436"/>
      <c r="AD92" s="436"/>
      <c r="AE92" s="437"/>
      <c r="AF92" s="437"/>
      <c r="AG92" s="437"/>
      <c r="AH92" s="437"/>
      <c r="AI92" s="437"/>
      <c r="AJ92" s="437"/>
      <c r="AK92" s="437"/>
      <c r="AL92" s="437"/>
      <c r="AM92" s="437"/>
      <c r="AN92" s="437"/>
      <c r="AO92" s="437"/>
      <c r="AP92" s="436"/>
      <c r="AQ92" s="436"/>
      <c r="AR92" s="436"/>
      <c r="AS92" s="436"/>
      <c r="AT92" s="436"/>
      <c r="AU92" s="436"/>
      <c r="AV92" s="436"/>
      <c r="AW92" s="436"/>
      <c r="AX92" s="436"/>
      <c r="AY92" s="436"/>
      <c r="AZ92" s="436"/>
      <c r="BA92" s="436"/>
      <c r="BB92" s="436"/>
      <c r="BC92" s="436"/>
      <c r="BD92" s="436"/>
      <c r="BE92" s="436"/>
      <c r="BF92" s="436"/>
      <c r="BG92" s="436"/>
      <c r="BH92" s="436"/>
      <c r="BI92" s="436"/>
      <c r="BJ92" s="436"/>
      <c r="BK92" s="436"/>
      <c r="BL92" s="436"/>
      <c r="BM92" s="436"/>
      <c r="BN92" s="436"/>
      <c r="BO92" s="436"/>
      <c r="BP92" s="436"/>
      <c r="BQ92" s="436"/>
      <c r="BR92" s="436"/>
      <c r="BS92" s="436"/>
      <c r="BT92" s="436"/>
      <c r="BU92" s="436"/>
      <c r="BV92" s="436"/>
      <c r="BW92" s="436"/>
      <c r="BX92" s="436"/>
      <c r="BY92" s="436"/>
      <c r="BZ92" s="436"/>
      <c r="CA92" s="436"/>
      <c r="CB92" s="436"/>
      <c r="CC92" s="436"/>
      <c r="CD92" s="436"/>
      <c r="CE92" s="58"/>
      <c r="CF92" s="436"/>
      <c r="CG92" s="436"/>
      <c r="CH92" s="436"/>
      <c r="CI92" s="436"/>
      <c r="CJ92" s="436"/>
      <c r="CK92" s="436"/>
      <c r="CL92" s="436"/>
      <c r="CM92" s="436"/>
      <c r="CN92" s="436"/>
      <c r="CO92" s="436"/>
      <c r="CP92" s="436"/>
      <c r="CQ92" s="436"/>
      <c r="CR92" s="436"/>
      <c r="CS92" s="436"/>
      <c r="CT92" s="436"/>
      <c r="CU92" s="436"/>
      <c r="CV92" s="436"/>
      <c r="CW92" s="436"/>
      <c r="CX92" s="436"/>
    </row>
    <row r="93" spans="1:104" ht="12.75" customHeight="1">
      <c r="A93" s="437"/>
      <c r="B93" s="437"/>
      <c r="C93" s="437"/>
      <c r="D93" s="437"/>
      <c r="E93" s="437"/>
      <c r="F93" s="437"/>
      <c r="G93" s="437"/>
      <c r="H93" s="437"/>
      <c r="I93" s="436"/>
      <c r="J93" s="436"/>
      <c r="K93" s="437"/>
      <c r="L93" s="437"/>
      <c r="M93" s="437"/>
      <c r="N93" s="437"/>
      <c r="O93" s="437"/>
      <c r="P93" s="437"/>
      <c r="Q93" s="437"/>
      <c r="R93" s="437"/>
      <c r="S93" s="437"/>
      <c r="T93" s="437"/>
      <c r="U93" s="437"/>
      <c r="V93" s="437"/>
      <c r="W93" s="437"/>
      <c r="X93" s="437"/>
      <c r="Y93" s="437"/>
      <c r="Z93" s="437"/>
      <c r="AA93" s="436"/>
      <c r="AB93" s="436"/>
      <c r="AC93" s="436"/>
      <c r="AD93" s="436"/>
      <c r="AE93" s="437"/>
      <c r="AF93" s="437"/>
      <c r="AG93" s="437"/>
      <c r="AH93" s="437"/>
      <c r="AI93" s="437"/>
      <c r="AJ93" s="437"/>
      <c r="AK93" s="437"/>
      <c r="AL93" s="437"/>
      <c r="AM93" s="437"/>
      <c r="AN93" s="437"/>
      <c r="AO93" s="437"/>
      <c r="AP93" s="436"/>
      <c r="AQ93" s="436"/>
      <c r="AR93" s="436"/>
      <c r="AS93" s="436"/>
      <c r="AT93" s="436"/>
      <c r="AU93" s="436"/>
      <c r="AV93" s="436"/>
      <c r="AW93" s="436"/>
      <c r="AX93" s="436"/>
      <c r="AY93" s="436"/>
      <c r="AZ93" s="436"/>
      <c r="BA93" s="436"/>
      <c r="BB93" s="436"/>
      <c r="BC93" s="436"/>
      <c r="BD93" s="436"/>
      <c r="BE93" s="436"/>
      <c r="BF93" s="436"/>
      <c r="BG93" s="436"/>
      <c r="BH93" s="436"/>
      <c r="BI93" s="436"/>
      <c r="BJ93" s="436"/>
      <c r="BK93" s="436"/>
      <c r="BL93" s="436"/>
      <c r="BM93" s="436"/>
      <c r="BN93" s="436"/>
      <c r="BO93" s="436"/>
      <c r="BP93" s="436"/>
      <c r="BQ93" s="436"/>
      <c r="BR93" s="436"/>
      <c r="BS93" s="436"/>
      <c r="BT93" s="436"/>
      <c r="BU93" s="436"/>
      <c r="BV93" s="436"/>
      <c r="BW93" s="436"/>
      <c r="BX93" s="436"/>
      <c r="BY93" s="436"/>
      <c r="BZ93" s="436"/>
      <c r="CA93" s="436"/>
      <c r="CB93" s="436"/>
      <c r="CC93" s="436"/>
      <c r="CD93" s="436"/>
      <c r="CE93" s="58"/>
      <c r="CF93" s="436"/>
      <c r="CG93" s="436"/>
      <c r="CH93" s="436"/>
      <c r="CI93" s="436"/>
      <c r="CJ93" s="436"/>
      <c r="CK93" s="436"/>
      <c r="CL93" s="436"/>
      <c r="CM93" s="436"/>
      <c r="CN93" s="436"/>
      <c r="CO93" s="436"/>
      <c r="CP93" s="436"/>
      <c r="CQ93" s="436"/>
      <c r="CR93" s="436"/>
      <c r="CS93" s="436"/>
      <c r="CT93" s="436"/>
      <c r="CU93" s="436"/>
      <c r="CV93" s="436"/>
      <c r="CW93" s="436"/>
      <c r="CX93" s="436"/>
    </row>
    <row r="94" spans="1:104" ht="12.75" customHeight="1">
      <c r="A94" s="437"/>
      <c r="B94" s="437"/>
      <c r="C94" s="437"/>
      <c r="D94" s="437"/>
      <c r="E94" s="437"/>
      <c r="F94" s="437"/>
      <c r="G94" s="437"/>
      <c r="H94" s="437"/>
      <c r="I94" s="436"/>
      <c r="J94" s="436"/>
      <c r="K94" s="437"/>
      <c r="L94" s="437"/>
      <c r="M94" s="437"/>
      <c r="N94" s="437"/>
      <c r="O94" s="437"/>
      <c r="P94" s="437"/>
      <c r="Q94" s="437"/>
      <c r="R94" s="437"/>
      <c r="S94" s="437"/>
      <c r="T94" s="437"/>
      <c r="U94" s="437"/>
      <c r="V94" s="437"/>
      <c r="W94" s="437"/>
      <c r="X94" s="437"/>
      <c r="Y94" s="437"/>
      <c r="Z94" s="437"/>
      <c r="AA94" s="436"/>
      <c r="AB94" s="436"/>
      <c r="AC94" s="436"/>
      <c r="AD94" s="436"/>
      <c r="AE94" s="437"/>
      <c r="AF94" s="437"/>
      <c r="AG94" s="437"/>
      <c r="AH94" s="437"/>
      <c r="AI94" s="437"/>
      <c r="AJ94" s="437"/>
      <c r="AK94" s="437"/>
      <c r="AL94" s="437"/>
      <c r="AM94" s="437"/>
      <c r="AN94" s="437"/>
      <c r="AO94" s="437"/>
      <c r="AP94" s="436"/>
      <c r="AQ94" s="436"/>
      <c r="AR94" s="436"/>
      <c r="AS94" s="436"/>
      <c r="AT94" s="436"/>
      <c r="AU94" s="436"/>
      <c r="AV94" s="436"/>
      <c r="AW94" s="436"/>
      <c r="AX94" s="436"/>
      <c r="AY94" s="436"/>
      <c r="AZ94" s="436"/>
      <c r="BA94" s="436"/>
      <c r="BB94" s="436"/>
      <c r="BC94" s="436"/>
      <c r="BD94" s="436"/>
      <c r="BE94" s="436"/>
      <c r="BF94" s="436"/>
      <c r="BG94" s="436"/>
      <c r="BH94" s="436"/>
      <c r="BI94" s="436"/>
      <c r="BJ94" s="436"/>
      <c r="BK94" s="436"/>
      <c r="BL94" s="436"/>
      <c r="BM94" s="436"/>
      <c r="BN94" s="436"/>
      <c r="BO94" s="436"/>
      <c r="BP94" s="436"/>
      <c r="BQ94" s="436"/>
      <c r="BR94" s="436"/>
      <c r="BS94" s="436"/>
      <c r="BT94" s="436"/>
      <c r="BU94" s="436"/>
      <c r="BV94" s="436"/>
      <c r="BW94" s="436"/>
      <c r="BX94" s="436"/>
      <c r="BY94" s="436"/>
      <c r="BZ94" s="436"/>
      <c r="CA94" s="436"/>
      <c r="CB94" s="436"/>
      <c r="CC94" s="436"/>
      <c r="CD94" s="436"/>
      <c r="CE94" s="58"/>
      <c r="CF94" s="436"/>
      <c r="CG94" s="436"/>
      <c r="CH94" s="436"/>
      <c r="CI94" s="436"/>
      <c r="CJ94" s="436"/>
      <c r="CK94" s="436"/>
      <c r="CL94" s="436"/>
      <c r="CM94" s="436"/>
      <c r="CN94" s="436"/>
      <c r="CO94" s="436"/>
      <c r="CP94" s="436"/>
      <c r="CQ94" s="436"/>
      <c r="CR94" s="436"/>
      <c r="CS94" s="436"/>
      <c r="CT94" s="436"/>
      <c r="CU94" s="436"/>
      <c r="CV94" s="436"/>
      <c r="CW94" s="436"/>
      <c r="CX94" s="436"/>
    </row>
    <row r="95" spans="1:104" ht="12.75" customHeight="1">
      <c r="A95" s="437"/>
      <c r="B95" s="437"/>
      <c r="C95" s="437"/>
      <c r="D95" s="437"/>
      <c r="E95" s="437"/>
      <c r="F95" s="437"/>
      <c r="G95" s="437"/>
      <c r="H95" s="437"/>
      <c r="I95" s="436"/>
      <c r="J95" s="436"/>
      <c r="K95" s="437"/>
      <c r="L95" s="437"/>
      <c r="M95" s="437"/>
      <c r="N95" s="437"/>
      <c r="O95" s="437"/>
      <c r="P95" s="437"/>
      <c r="Q95" s="437"/>
      <c r="R95" s="437"/>
      <c r="S95" s="437"/>
      <c r="T95" s="437"/>
      <c r="U95" s="437"/>
      <c r="V95" s="437"/>
      <c r="W95" s="437"/>
      <c r="X95" s="437"/>
      <c r="Y95" s="437"/>
      <c r="Z95" s="437"/>
      <c r="AA95" s="436"/>
      <c r="AB95" s="436"/>
      <c r="AC95" s="436"/>
      <c r="AD95" s="436"/>
      <c r="AE95" s="437"/>
      <c r="AF95" s="437"/>
      <c r="AG95" s="437"/>
      <c r="AH95" s="437"/>
      <c r="AI95" s="437"/>
      <c r="AJ95" s="437"/>
      <c r="AK95" s="437"/>
      <c r="AL95" s="437"/>
      <c r="AM95" s="437"/>
      <c r="AN95" s="437"/>
      <c r="AO95" s="437"/>
      <c r="AP95" s="436"/>
      <c r="AQ95" s="436"/>
      <c r="AR95" s="436"/>
      <c r="AS95" s="436"/>
      <c r="AT95" s="436"/>
      <c r="AU95" s="436"/>
      <c r="AV95" s="436"/>
      <c r="AW95" s="436"/>
      <c r="AX95" s="436"/>
      <c r="AY95" s="436"/>
      <c r="AZ95" s="436"/>
      <c r="BA95" s="436"/>
      <c r="BB95" s="436"/>
      <c r="BC95" s="436"/>
      <c r="BD95" s="436"/>
      <c r="BE95" s="436"/>
      <c r="BF95" s="436"/>
      <c r="BG95" s="436"/>
      <c r="BH95" s="436"/>
      <c r="BI95" s="436"/>
      <c r="BJ95" s="436"/>
      <c r="BK95" s="436"/>
      <c r="BL95" s="436"/>
      <c r="BM95" s="436"/>
      <c r="BN95" s="436"/>
      <c r="BO95" s="436"/>
      <c r="BP95" s="436"/>
      <c r="BQ95" s="436"/>
      <c r="BR95" s="436"/>
      <c r="BS95" s="436"/>
      <c r="BT95" s="436"/>
      <c r="BU95" s="436"/>
      <c r="BV95" s="436"/>
      <c r="BW95" s="436"/>
      <c r="BX95" s="436"/>
      <c r="BY95" s="436"/>
      <c r="BZ95" s="436"/>
      <c r="CA95" s="436"/>
      <c r="CB95" s="436"/>
      <c r="CC95" s="436"/>
      <c r="CD95" s="436"/>
      <c r="CE95" s="58"/>
      <c r="CF95" s="436"/>
      <c r="CG95" s="436"/>
      <c r="CH95" s="436"/>
      <c r="CI95" s="436"/>
      <c r="CJ95" s="436"/>
      <c r="CK95" s="436"/>
      <c r="CL95" s="436"/>
      <c r="CM95" s="436"/>
      <c r="CN95" s="436"/>
      <c r="CO95" s="436"/>
      <c r="CP95" s="436"/>
      <c r="CQ95" s="436"/>
      <c r="CR95" s="436"/>
      <c r="CS95" s="436"/>
      <c r="CT95" s="436"/>
      <c r="CU95" s="436"/>
      <c r="CV95" s="436"/>
      <c r="CW95" s="436"/>
      <c r="CX95" s="436"/>
    </row>
  </sheetData>
  <mergeCells count="2321">
    <mergeCell ref="B1:D1"/>
    <mergeCell ref="E1:G1"/>
    <mergeCell ref="M2:O2"/>
    <mergeCell ref="P2:S2"/>
    <mergeCell ref="T2:W2"/>
    <mergeCell ref="X2:AA2"/>
    <mergeCell ref="AB2:AF2"/>
    <mergeCell ref="AG2:AJ2"/>
    <mergeCell ref="CD1:CH1"/>
    <mergeCell ref="CI1:CJ1"/>
    <mergeCell ref="CK1:CM1"/>
    <mergeCell ref="CN1:CP1"/>
    <mergeCell ref="CQ1:CS1"/>
    <mergeCell ref="CT1:CU1"/>
    <mergeCell ref="AX1:BA1"/>
    <mergeCell ref="BB1:BH1"/>
    <mergeCell ref="BI1:BN1"/>
    <mergeCell ref="BO1:BS1"/>
    <mergeCell ref="BT1:BX1"/>
    <mergeCell ref="BY1:CC1"/>
    <mergeCell ref="X1:AA1"/>
    <mergeCell ref="AB1:AF1"/>
    <mergeCell ref="AG1:AJ1"/>
    <mergeCell ref="AK1:AN1"/>
    <mergeCell ref="AO1:AR1"/>
    <mergeCell ref="AS1:AW1"/>
    <mergeCell ref="CT4:CU4"/>
    <mergeCell ref="H1:L1"/>
    <mergeCell ref="M1:O1"/>
    <mergeCell ref="CN2:CP2"/>
    <mergeCell ref="CQ2:CS2"/>
    <mergeCell ref="CT2:CU2"/>
    <mergeCell ref="CX2:CY2"/>
    <mergeCell ref="B3:D3"/>
    <mergeCell ref="E3:G3"/>
    <mergeCell ref="H3:L3"/>
    <mergeCell ref="M3:O3"/>
    <mergeCell ref="P3:S3"/>
    <mergeCell ref="T3:W3"/>
    <mergeCell ref="BO2:BS2"/>
    <mergeCell ref="BT2:BX2"/>
    <mergeCell ref="BY2:CC2"/>
    <mergeCell ref="CD2:CH2"/>
    <mergeCell ref="CI2:CJ2"/>
    <mergeCell ref="CK2:CM2"/>
    <mergeCell ref="AK2:AN2"/>
    <mergeCell ref="AO2:AR2"/>
    <mergeCell ref="AS2:AW2"/>
    <mergeCell ref="AX2:BA2"/>
    <mergeCell ref="BB2:BH2"/>
    <mergeCell ref="BI2:BN2"/>
    <mergeCell ref="CX3:CY3"/>
    <mergeCell ref="P1:S1"/>
    <mergeCell ref="T1:W1"/>
    <mergeCell ref="CX1:CY1"/>
    <mergeCell ref="B2:D2"/>
    <mergeCell ref="E2:G2"/>
    <mergeCell ref="H2:L2"/>
    <mergeCell ref="CD3:CH3"/>
    <mergeCell ref="CI3:CJ3"/>
    <mergeCell ref="CK3:CM3"/>
    <mergeCell ref="CN3:CP3"/>
    <mergeCell ref="CQ3:CS3"/>
    <mergeCell ref="CT3:CU3"/>
    <mergeCell ref="AX3:BA3"/>
    <mergeCell ref="BB3:BH3"/>
    <mergeCell ref="BI3:BN3"/>
    <mergeCell ref="BO3:BS3"/>
    <mergeCell ref="BT3:BX3"/>
    <mergeCell ref="BY3:CC3"/>
    <mergeCell ref="X3:AA3"/>
    <mergeCell ref="AB3:AF3"/>
    <mergeCell ref="AG3:AJ3"/>
    <mergeCell ref="AK3:AN3"/>
    <mergeCell ref="AO3:AR3"/>
    <mergeCell ref="AS3:AW3"/>
    <mergeCell ref="CT6:CU6"/>
    <mergeCell ref="CX4:CY4"/>
    <mergeCell ref="B5:D5"/>
    <mergeCell ref="E5:G5"/>
    <mergeCell ref="H5:L5"/>
    <mergeCell ref="M5:O5"/>
    <mergeCell ref="P5:S5"/>
    <mergeCell ref="T5:W5"/>
    <mergeCell ref="BO4:BS4"/>
    <mergeCell ref="BT4:BX4"/>
    <mergeCell ref="BY4:CC4"/>
    <mergeCell ref="CD4:CH4"/>
    <mergeCell ref="CI4:CJ4"/>
    <mergeCell ref="CK4:CM4"/>
    <mergeCell ref="AK4:AN4"/>
    <mergeCell ref="AO4:AR4"/>
    <mergeCell ref="AS4:AW4"/>
    <mergeCell ref="AX4:BA4"/>
    <mergeCell ref="BB4:BH4"/>
    <mergeCell ref="BI4:BN4"/>
    <mergeCell ref="CX5:CY5"/>
    <mergeCell ref="B4:D4"/>
    <mergeCell ref="E4:G4"/>
    <mergeCell ref="H4:L4"/>
    <mergeCell ref="M4:O4"/>
    <mergeCell ref="P4:S4"/>
    <mergeCell ref="T4:W4"/>
    <mergeCell ref="X4:AA4"/>
    <mergeCell ref="AB4:AF4"/>
    <mergeCell ref="AG4:AJ4"/>
    <mergeCell ref="CN4:CP4"/>
    <mergeCell ref="CQ4:CS4"/>
    <mergeCell ref="CQ7:CS7"/>
    <mergeCell ref="CT7:CU7"/>
    <mergeCell ref="CX7:CY7"/>
    <mergeCell ref="B6:D6"/>
    <mergeCell ref="E6:G6"/>
    <mergeCell ref="H6:L6"/>
    <mergeCell ref="M6:O6"/>
    <mergeCell ref="P6:S6"/>
    <mergeCell ref="T6:W6"/>
    <mergeCell ref="X6:AA6"/>
    <mergeCell ref="AB6:AF6"/>
    <mergeCell ref="AG6:AJ6"/>
    <mergeCell ref="CD5:CH5"/>
    <mergeCell ref="CI5:CJ5"/>
    <mergeCell ref="CK5:CM5"/>
    <mergeCell ref="CN5:CP5"/>
    <mergeCell ref="CQ5:CS5"/>
    <mergeCell ref="CT5:CU5"/>
    <mergeCell ref="AX5:BA5"/>
    <mergeCell ref="BB5:BH5"/>
    <mergeCell ref="BI5:BN5"/>
    <mergeCell ref="BO5:BS5"/>
    <mergeCell ref="BT5:BX5"/>
    <mergeCell ref="BY5:CC5"/>
    <mergeCell ref="X5:AA5"/>
    <mergeCell ref="AB5:AF5"/>
    <mergeCell ref="AG5:AJ5"/>
    <mergeCell ref="AK5:AN5"/>
    <mergeCell ref="AO5:AR5"/>
    <mergeCell ref="AS5:AW5"/>
    <mergeCell ref="CN6:CP6"/>
    <mergeCell ref="CQ6:CS6"/>
    <mergeCell ref="X8:AA8"/>
    <mergeCell ref="BT7:BX7"/>
    <mergeCell ref="BY7:CC7"/>
    <mergeCell ref="CD7:CH7"/>
    <mergeCell ref="CI7:CJ7"/>
    <mergeCell ref="CK7:CM7"/>
    <mergeCell ref="CN7:CP7"/>
    <mergeCell ref="AO7:AR7"/>
    <mergeCell ref="AS7:AW7"/>
    <mergeCell ref="AX7:BA7"/>
    <mergeCell ref="BB7:BH7"/>
    <mergeCell ref="BI7:BN7"/>
    <mergeCell ref="BO7:BS7"/>
    <mergeCell ref="CX6:CY6"/>
    <mergeCell ref="B7:D7"/>
    <mergeCell ref="E7:G7"/>
    <mergeCell ref="H7:AA7"/>
    <mergeCell ref="AB7:AF7"/>
    <mergeCell ref="AG7:AJ7"/>
    <mergeCell ref="AK7:AN7"/>
    <mergeCell ref="BO6:BS6"/>
    <mergeCell ref="BT6:BX6"/>
    <mergeCell ref="BY6:CC6"/>
    <mergeCell ref="CD6:CH6"/>
    <mergeCell ref="CI6:CJ6"/>
    <mergeCell ref="CK6:CM6"/>
    <mergeCell ref="AK6:AN6"/>
    <mergeCell ref="AO6:AR6"/>
    <mergeCell ref="AS6:AW6"/>
    <mergeCell ref="AX6:BA6"/>
    <mergeCell ref="BB6:BH6"/>
    <mergeCell ref="BI6:BN6"/>
    <mergeCell ref="B9:D9"/>
    <mergeCell ref="E9:G9"/>
    <mergeCell ref="H9:L9"/>
    <mergeCell ref="M9:O9"/>
    <mergeCell ref="CN10:CP10"/>
    <mergeCell ref="P9:S9"/>
    <mergeCell ref="T9:W9"/>
    <mergeCell ref="CI8:CJ8"/>
    <mergeCell ref="CK8:CM8"/>
    <mergeCell ref="CN8:CP8"/>
    <mergeCell ref="CQ8:CS8"/>
    <mergeCell ref="CT8:CU8"/>
    <mergeCell ref="CX8:CY8"/>
    <mergeCell ref="BB8:BH8"/>
    <mergeCell ref="BI8:BN8"/>
    <mergeCell ref="BO8:BS8"/>
    <mergeCell ref="BT8:BX8"/>
    <mergeCell ref="BY8:CC8"/>
    <mergeCell ref="CD8:CH8"/>
    <mergeCell ref="AB8:AF8"/>
    <mergeCell ref="AG8:AJ8"/>
    <mergeCell ref="AK8:AN8"/>
    <mergeCell ref="AO8:AR8"/>
    <mergeCell ref="AS8:AW8"/>
    <mergeCell ref="AX8:BA8"/>
    <mergeCell ref="CX9:CY9"/>
    <mergeCell ref="B8:D8"/>
    <mergeCell ref="E8:G8"/>
    <mergeCell ref="H8:L8"/>
    <mergeCell ref="M8:O8"/>
    <mergeCell ref="P8:S8"/>
    <mergeCell ref="T8:W8"/>
    <mergeCell ref="CD9:CH9"/>
    <mergeCell ref="CI9:CJ9"/>
    <mergeCell ref="CK9:CM9"/>
    <mergeCell ref="CN9:CP9"/>
    <mergeCell ref="CQ9:CS9"/>
    <mergeCell ref="CT9:CU9"/>
    <mergeCell ref="AX9:BA9"/>
    <mergeCell ref="BB9:BH9"/>
    <mergeCell ref="BI9:BN9"/>
    <mergeCell ref="BO9:BS9"/>
    <mergeCell ref="BT9:BX9"/>
    <mergeCell ref="BY9:CC9"/>
    <mergeCell ref="X9:AA9"/>
    <mergeCell ref="AB9:AF9"/>
    <mergeCell ref="AG9:AJ9"/>
    <mergeCell ref="AK9:AN9"/>
    <mergeCell ref="AO9:AR9"/>
    <mergeCell ref="AS9:AW9"/>
    <mergeCell ref="CQ10:CS10"/>
    <mergeCell ref="CT10:CU10"/>
    <mergeCell ref="CX10:CY10"/>
    <mergeCell ref="B11:D11"/>
    <mergeCell ref="E11:G11"/>
    <mergeCell ref="H11:L11"/>
    <mergeCell ref="M11:O11"/>
    <mergeCell ref="P11:S11"/>
    <mergeCell ref="T11:W11"/>
    <mergeCell ref="BO10:BS10"/>
    <mergeCell ref="BT10:BX10"/>
    <mergeCell ref="BY10:CC10"/>
    <mergeCell ref="CD10:CH10"/>
    <mergeCell ref="CI10:CJ10"/>
    <mergeCell ref="CK10:CM10"/>
    <mergeCell ref="AK10:AN10"/>
    <mergeCell ref="AO10:AR10"/>
    <mergeCell ref="AS10:AW10"/>
    <mergeCell ref="AX10:BA10"/>
    <mergeCell ref="BB10:BH10"/>
    <mergeCell ref="BI10:BN10"/>
    <mergeCell ref="CX11:CY11"/>
    <mergeCell ref="B10:D10"/>
    <mergeCell ref="E10:G10"/>
    <mergeCell ref="H10:L10"/>
    <mergeCell ref="M10:O10"/>
    <mergeCell ref="P10:S10"/>
    <mergeCell ref="T10:W10"/>
    <mergeCell ref="X10:AA10"/>
    <mergeCell ref="AB10:AF10"/>
    <mergeCell ref="AG10:AJ10"/>
    <mergeCell ref="CD11:CH11"/>
    <mergeCell ref="CI11:CJ11"/>
    <mergeCell ref="CK11:CM11"/>
    <mergeCell ref="CN11:CP11"/>
    <mergeCell ref="CQ11:CS11"/>
    <mergeCell ref="CT11:CU11"/>
    <mergeCell ref="AX11:BA11"/>
    <mergeCell ref="BB11:BH11"/>
    <mergeCell ref="BI11:BN11"/>
    <mergeCell ref="BO11:BS11"/>
    <mergeCell ref="BT11:BX11"/>
    <mergeCell ref="BY11:CC11"/>
    <mergeCell ref="X11:AA11"/>
    <mergeCell ref="AB11:AF11"/>
    <mergeCell ref="AG11:AJ11"/>
    <mergeCell ref="AK11:AN11"/>
    <mergeCell ref="AO11:AR11"/>
    <mergeCell ref="AS11:AW11"/>
    <mergeCell ref="CX12:CY12"/>
    <mergeCell ref="B13:D13"/>
    <mergeCell ref="E13:G13"/>
    <mergeCell ref="H13:L13"/>
    <mergeCell ref="M13:O13"/>
    <mergeCell ref="P13:S13"/>
    <mergeCell ref="T13:W13"/>
    <mergeCell ref="BO12:BS12"/>
    <mergeCell ref="BT12:BX12"/>
    <mergeCell ref="BY12:CC12"/>
    <mergeCell ref="CD12:CH12"/>
    <mergeCell ref="CI12:CJ12"/>
    <mergeCell ref="CK12:CM12"/>
    <mergeCell ref="AK12:AN12"/>
    <mergeCell ref="AO12:AR12"/>
    <mergeCell ref="AS12:AW12"/>
    <mergeCell ref="AX12:BA12"/>
    <mergeCell ref="BB12:BH12"/>
    <mergeCell ref="BI12:BN12"/>
    <mergeCell ref="CX13:CY13"/>
    <mergeCell ref="B12:D12"/>
    <mergeCell ref="E12:G12"/>
    <mergeCell ref="H12:L12"/>
    <mergeCell ref="M12:O12"/>
    <mergeCell ref="P12:S12"/>
    <mergeCell ref="T12:W12"/>
    <mergeCell ref="X12:AA12"/>
    <mergeCell ref="AB12:AF12"/>
    <mergeCell ref="AG12:AJ12"/>
    <mergeCell ref="CN12:CP12"/>
    <mergeCell ref="CQ12:CS12"/>
    <mergeCell ref="CT12:CU12"/>
    <mergeCell ref="CD13:CH13"/>
    <mergeCell ref="CI13:CJ13"/>
    <mergeCell ref="CK13:CM13"/>
    <mergeCell ref="CN13:CP13"/>
    <mergeCell ref="CQ13:CS13"/>
    <mergeCell ref="CT13:CU13"/>
    <mergeCell ref="AX13:BA13"/>
    <mergeCell ref="BB13:BH13"/>
    <mergeCell ref="BI13:BN13"/>
    <mergeCell ref="BO13:BS13"/>
    <mergeCell ref="BT13:BX13"/>
    <mergeCell ref="BY13:CC13"/>
    <mergeCell ref="X13:AA13"/>
    <mergeCell ref="AB13:AF13"/>
    <mergeCell ref="AG13:AJ13"/>
    <mergeCell ref="AK13:AN13"/>
    <mergeCell ref="AO13:AR13"/>
    <mergeCell ref="AS13:AW13"/>
    <mergeCell ref="CX14:CY14"/>
    <mergeCell ref="B15:D15"/>
    <mergeCell ref="E15:G15"/>
    <mergeCell ref="H15:L15"/>
    <mergeCell ref="M15:O15"/>
    <mergeCell ref="P15:S15"/>
    <mergeCell ref="T15:W15"/>
    <mergeCell ref="BO14:BS14"/>
    <mergeCell ref="BT14:BX14"/>
    <mergeCell ref="BY14:CC14"/>
    <mergeCell ref="CD14:CH14"/>
    <mergeCell ref="CI14:CJ14"/>
    <mergeCell ref="CK14:CM14"/>
    <mergeCell ref="AK14:AN14"/>
    <mergeCell ref="AO14:AR14"/>
    <mergeCell ref="AS14:AW14"/>
    <mergeCell ref="AX14:BA14"/>
    <mergeCell ref="BB14:BH14"/>
    <mergeCell ref="BI14:BN14"/>
    <mergeCell ref="CX15:CY15"/>
    <mergeCell ref="B14:D14"/>
    <mergeCell ref="E14:G14"/>
    <mergeCell ref="H14:L14"/>
    <mergeCell ref="M14:O14"/>
    <mergeCell ref="P14:S14"/>
    <mergeCell ref="T14:W14"/>
    <mergeCell ref="X14:AA14"/>
    <mergeCell ref="AB14:AF14"/>
    <mergeCell ref="AG14:AJ14"/>
    <mergeCell ref="CN14:CP14"/>
    <mergeCell ref="CQ14:CS14"/>
    <mergeCell ref="CT14:CU14"/>
    <mergeCell ref="B16:D16"/>
    <mergeCell ref="E16:G16"/>
    <mergeCell ref="H16:L16"/>
    <mergeCell ref="M16:O16"/>
    <mergeCell ref="P16:S16"/>
    <mergeCell ref="T16:W16"/>
    <mergeCell ref="X16:AA16"/>
    <mergeCell ref="AB16:AF16"/>
    <mergeCell ref="AG16:AJ16"/>
    <mergeCell ref="CD15:CH15"/>
    <mergeCell ref="CI15:CJ15"/>
    <mergeCell ref="CK15:CM15"/>
    <mergeCell ref="CN15:CP15"/>
    <mergeCell ref="CQ15:CS15"/>
    <mergeCell ref="CT15:CU15"/>
    <mergeCell ref="AX15:BA15"/>
    <mergeCell ref="BB15:BH15"/>
    <mergeCell ref="BI15:BN15"/>
    <mergeCell ref="BO15:BS15"/>
    <mergeCell ref="BT15:BX15"/>
    <mergeCell ref="BY15:CC15"/>
    <mergeCell ref="X15:AA15"/>
    <mergeCell ref="AB15:AF15"/>
    <mergeCell ref="AG15:AJ15"/>
    <mergeCell ref="AK15:AN15"/>
    <mergeCell ref="AO15:AR15"/>
    <mergeCell ref="AS15:AW15"/>
    <mergeCell ref="CN16:CP16"/>
    <mergeCell ref="CQ16:CS16"/>
    <mergeCell ref="CT16:CU16"/>
    <mergeCell ref="CX16:CY16"/>
    <mergeCell ref="B17:D17"/>
    <mergeCell ref="E17:G17"/>
    <mergeCell ref="H17:K17"/>
    <mergeCell ref="L17:P17"/>
    <mergeCell ref="Q17:T17"/>
    <mergeCell ref="U17:X17"/>
    <mergeCell ref="BO16:BS16"/>
    <mergeCell ref="BT16:BX16"/>
    <mergeCell ref="BY16:CC16"/>
    <mergeCell ref="CD16:CH16"/>
    <mergeCell ref="CI16:CJ16"/>
    <mergeCell ref="CK16:CM16"/>
    <mergeCell ref="AK16:AN16"/>
    <mergeCell ref="AO16:AR16"/>
    <mergeCell ref="AS16:AW16"/>
    <mergeCell ref="AX16:BA16"/>
    <mergeCell ref="BB16:BH16"/>
    <mergeCell ref="BI16:BN16"/>
    <mergeCell ref="BU17:BW17"/>
    <mergeCell ref="BX17:CA17"/>
    <mergeCell ref="CB17:CG17"/>
    <mergeCell ref="CH17:CK17"/>
    <mergeCell ref="CL17:CN17"/>
    <mergeCell ref="CO17:CQ17"/>
    <mergeCell ref="AZ17:BA17"/>
    <mergeCell ref="BB17:BE17"/>
    <mergeCell ref="BF17:BI17"/>
    <mergeCell ref="BJ17:BM17"/>
    <mergeCell ref="BN17:BP17"/>
    <mergeCell ref="BQ17:BT17"/>
    <mergeCell ref="Y17:AC17"/>
    <mergeCell ref="AD17:AG17"/>
    <mergeCell ref="AH17:AK17"/>
    <mergeCell ref="AL17:AP17"/>
    <mergeCell ref="AQ17:AU17"/>
    <mergeCell ref="AV17:AY17"/>
    <mergeCell ref="B19:D19"/>
    <mergeCell ref="E19:G19"/>
    <mergeCell ref="H19:K19"/>
    <mergeCell ref="L19:P19"/>
    <mergeCell ref="Q19:T19"/>
    <mergeCell ref="U19:X19"/>
    <mergeCell ref="BU18:BW18"/>
    <mergeCell ref="BX18:CA18"/>
    <mergeCell ref="CB18:CG18"/>
    <mergeCell ref="CH18:CK18"/>
    <mergeCell ref="CL18:CN18"/>
    <mergeCell ref="CO18:CQ18"/>
    <mergeCell ref="AZ18:BA18"/>
    <mergeCell ref="BB18:BE18"/>
    <mergeCell ref="BF18:BI18"/>
    <mergeCell ref="BJ18:BM18"/>
    <mergeCell ref="BN18:BP18"/>
    <mergeCell ref="BQ18:BT18"/>
    <mergeCell ref="Y18:AC18"/>
    <mergeCell ref="AD18:AG18"/>
    <mergeCell ref="AH18:AK18"/>
    <mergeCell ref="AL18:AP18"/>
    <mergeCell ref="AQ18:AU18"/>
    <mergeCell ref="AV18:AY18"/>
    <mergeCell ref="B18:D18"/>
    <mergeCell ref="E18:G18"/>
    <mergeCell ref="H18:K18"/>
    <mergeCell ref="L18:P18"/>
    <mergeCell ref="Q18:T18"/>
    <mergeCell ref="U18:X18"/>
    <mergeCell ref="BU19:BW19"/>
    <mergeCell ref="BX19:CA19"/>
    <mergeCell ref="CB19:CG19"/>
    <mergeCell ref="CH19:CK19"/>
    <mergeCell ref="CL19:CN19"/>
    <mergeCell ref="CO19:CQ19"/>
    <mergeCell ref="AZ19:BA19"/>
    <mergeCell ref="BB19:BE19"/>
    <mergeCell ref="BF19:BI19"/>
    <mergeCell ref="BJ19:BM19"/>
    <mergeCell ref="BN19:BP19"/>
    <mergeCell ref="BQ19:BT19"/>
    <mergeCell ref="Y19:AC19"/>
    <mergeCell ref="AD19:AG19"/>
    <mergeCell ref="AH19:AK19"/>
    <mergeCell ref="AL19:AP19"/>
    <mergeCell ref="AQ19:AU19"/>
    <mergeCell ref="AV19:AY19"/>
    <mergeCell ref="B21:D21"/>
    <mergeCell ref="E21:G21"/>
    <mergeCell ref="H21:K21"/>
    <mergeCell ref="L21:P21"/>
    <mergeCell ref="Q21:T21"/>
    <mergeCell ref="U21:X21"/>
    <mergeCell ref="BU20:BW20"/>
    <mergeCell ref="BX20:CA20"/>
    <mergeCell ref="CB20:CG20"/>
    <mergeCell ref="CH20:CK20"/>
    <mergeCell ref="CL20:CN20"/>
    <mergeCell ref="CO20:CQ20"/>
    <mergeCell ref="AZ20:BA20"/>
    <mergeCell ref="BB20:BE20"/>
    <mergeCell ref="BF20:BI20"/>
    <mergeCell ref="BJ20:BM20"/>
    <mergeCell ref="BN20:BP20"/>
    <mergeCell ref="BQ20:BT20"/>
    <mergeCell ref="Y20:AC20"/>
    <mergeCell ref="AD20:AG20"/>
    <mergeCell ref="AH20:AK20"/>
    <mergeCell ref="AL20:AP20"/>
    <mergeCell ref="AQ20:AU20"/>
    <mergeCell ref="AV20:AY20"/>
    <mergeCell ref="B20:D20"/>
    <mergeCell ref="E20:G20"/>
    <mergeCell ref="H20:K20"/>
    <mergeCell ref="L20:P20"/>
    <mergeCell ref="Q20:T20"/>
    <mergeCell ref="U20:X20"/>
    <mergeCell ref="BU21:BW21"/>
    <mergeCell ref="BX21:CA21"/>
    <mergeCell ref="CB21:CG21"/>
    <mergeCell ref="CH21:CK21"/>
    <mergeCell ref="CL21:CN21"/>
    <mergeCell ref="CO21:CQ21"/>
    <mergeCell ref="AZ21:BA21"/>
    <mergeCell ref="BB21:BE21"/>
    <mergeCell ref="BF21:BI21"/>
    <mergeCell ref="BJ21:BM21"/>
    <mergeCell ref="BN21:BP21"/>
    <mergeCell ref="BQ21:BT21"/>
    <mergeCell ref="Y21:AC21"/>
    <mergeCell ref="AD21:AG21"/>
    <mergeCell ref="AH21:AK21"/>
    <mergeCell ref="AL21:AP21"/>
    <mergeCell ref="AQ21:AU21"/>
    <mergeCell ref="AV21:AY21"/>
    <mergeCell ref="B23:D23"/>
    <mergeCell ref="E23:G23"/>
    <mergeCell ref="H23:K23"/>
    <mergeCell ref="L23:P23"/>
    <mergeCell ref="Q23:T23"/>
    <mergeCell ref="U23:X23"/>
    <mergeCell ref="BU22:BW22"/>
    <mergeCell ref="BX22:CA22"/>
    <mergeCell ref="CB22:CG22"/>
    <mergeCell ref="CH22:CK22"/>
    <mergeCell ref="CL22:CN22"/>
    <mergeCell ref="CO22:CQ22"/>
    <mergeCell ref="AZ22:BA22"/>
    <mergeCell ref="BB22:BE22"/>
    <mergeCell ref="BF22:BI22"/>
    <mergeCell ref="BJ22:BM22"/>
    <mergeCell ref="BN22:BP22"/>
    <mergeCell ref="BQ22:BT22"/>
    <mergeCell ref="Y22:AC22"/>
    <mergeCell ref="AD22:AG22"/>
    <mergeCell ref="AH22:AK22"/>
    <mergeCell ref="AL22:AP22"/>
    <mergeCell ref="AQ22:AU22"/>
    <mergeCell ref="AV22:AY22"/>
    <mergeCell ref="B22:D22"/>
    <mergeCell ref="E22:G22"/>
    <mergeCell ref="H22:K22"/>
    <mergeCell ref="L22:P22"/>
    <mergeCell ref="Q22:T22"/>
    <mergeCell ref="U22:X22"/>
    <mergeCell ref="BU23:BW23"/>
    <mergeCell ref="BX23:CA23"/>
    <mergeCell ref="CB23:CG23"/>
    <mergeCell ref="CH23:CK23"/>
    <mergeCell ref="CL23:CN23"/>
    <mergeCell ref="CO23:CQ23"/>
    <mergeCell ref="AZ23:BA23"/>
    <mergeCell ref="BB23:BE23"/>
    <mergeCell ref="BF23:BI23"/>
    <mergeCell ref="BJ23:BM23"/>
    <mergeCell ref="BN23:BP23"/>
    <mergeCell ref="BQ23:BT23"/>
    <mergeCell ref="Y23:AC23"/>
    <mergeCell ref="AD23:AG23"/>
    <mergeCell ref="AH23:AK23"/>
    <mergeCell ref="AL23:AP23"/>
    <mergeCell ref="AQ23:AU23"/>
    <mergeCell ref="AV23:AY23"/>
    <mergeCell ref="B25:D25"/>
    <mergeCell ref="E25:G25"/>
    <mergeCell ref="H25:K25"/>
    <mergeCell ref="L25:P25"/>
    <mergeCell ref="Q25:T25"/>
    <mergeCell ref="U25:X25"/>
    <mergeCell ref="BU24:BW24"/>
    <mergeCell ref="BX24:CA24"/>
    <mergeCell ref="CB24:CG24"/>
    <mergeCell ref="CH24:CK24"/>
    <mergeCell ref="CL24:CN24"/>
    <mergeCell ref="CO24:CQ24"/>
    <mergeCell ref="AZ24:BA24"/>
    <mergeCell ref="BB24:BE24"/>
    <mergeCell ref="BF24:BI24"/>
    <mergeCell ref="BJ24:BM24"/>
    <mergeCell ref="BN24:BP24"/>
    <mergeCell ref="BQ24:BT24"/>
    <mergeCell ref="Y24:AC24"/>
    <mergeCell ref="AD24:AG24"/>
    <mergeCell ref="AH24:AK24"/>
    <mergeCell ref="AL24:AP24"/>
    <mergeCell ref="AQ24:AU24"/>
    <mergeCell ref="AV24:AY24"/>
    <mergeCell ref="B24:D24"/>
    <mergeCell ref="E24:G24"/>
    <mergeCell ref="H24:K24"/>
    <mergeCell ref="L24:P24"/>
    <mergeCell ref="Q24:T24"/>
    <mergeCell ref="U24:X24"/>
    <mergeCell ref="BU25:BW25"/>
    <mergeCell ref="BX25:CA25"/>
    <mergeCell ref="CB25:CG25"/>
    <mergeCell ref="CH25:CK25"/>
    <mergeCell ref="CL25:CN25"/>
    <mergeCell ref="CO25:CQ25"/>
    <mergeCell ref="AZ25:BA25"/>
    <mergeCell ref="BB25:BE25"/>
    <mergeCell ref="BF25:BI25"/>
    <mergeCell ref="BJ25:BM25"/>
    <mergeCell ref="BN25:BP25"/>
    <mergeCell ref="BQ25:BT25"/>
    <mergeCell ref="Y25:AC25"/>
    <mergeCell ref="AD25:AG25"/>
    <mergeCell ref="AH25:AK25"/>
    <mergeCell ref="AL25:AP25"/>
    <mergeCell ref="AQ25:AU25"/>
    <mergeCell ref="AV25:AY25"/>
    <mergeCell ref="B27:D27"/>
    <mergeCell ref="E27:G27"/>
    <mergeCell ref="H27:K27"/>
    <mergeCell ref="L27:P27"/>
    <mergeCell ref="Q27:T27"/>
    <mergeCell ref="U27:X27"/>
    <mergeCell ref="BU26:BW26"/>
    <mergeCell ref="BX26:CA26"/>
    <mergeCell ref="CB26:CG26"/>
    <mergeCell ref="CH26:CK26"/>
    <mergeCell ref="CL26:CN26"/>
    <mergeCell ref="CO26:CQ26"/>
    <mergeCell ref="AZ26:BA26"/>
    <mergeCell ref="BB26:BE26"/>
    <mergeCell ref="BF26:BI26"/>
    <mergeCell ref="BJ26:BM26"/>
    <mergeCell ref="BN26:BP26"/>
    <mergeCell ref="BQ26:BT26"/>
    <mergeCell ref="Y26:AC26"/>
    <mergeCell ref="AD26:AG26"/>
    <mergeCell ref="AH26:AK26"/>
    <mergeCell ref="AL26:AP26"/>
    <mergeCell ref="AQ26:AU26"/>
    <mergeCell ref="AV26:AY26"/>
    <mergeCell ref="B26:D26"/>
    <mergeCell ref="E26:G26"/>
    <mergeCell ref="H26:K26"/>
    <mergeCell ref="L26:P26"/>
    <mergeCell ref="Q26:T26"/>
    <mergeCell ref="U26:X26"/>
    <mergeCell ref="BU27:BW27"/>
    <mergeCell ref="BX27:CA27"/>
    <mergeCell ref="CB27:CG27"/>
    <mergeCell ref="CH27:CK27"/>
    <mergeCell ref="CL27:CN27"/>
    <mergeCell ref="CO27:CQ27"/>
    <mergeCell ref="AZ27:BA27"/>
    <mergeCell ref="BB27:BE27"/>
    <mergeCell ref="BF27:BI27"/>
    <mergeCell ref="BJ27:BM27"/>
    <mergeCell ref="BN27:BP27"/>
    <mergeCell ref="BQ27:BT27"/>
    <mergeCell ref="Y27:AC27"/>
    <mergeCell ref="AD27:AG27"/>
    <mergeCell ref="AH27:AK27"/>
    <mergeCell ref="AL27:AP27"/>
    <mergeCell ref="AQ27:AU27"/>
    <mergeCell ref="AV27:AY27"/>
    <mergeCell ref="B29:D29"/>
    <mergeCell ref="E29:G29"/>
    <mergeCell ref="H29:K29"/>
    <mergeCell ref="L29:P29"/>
    <mergeCell ref="Q29:T29"/>
    <mergeCell ref="U29:X29"/>
    <mergeCell ref="BU28:BW28"/>
    <mergeCell ref="BX28:CA28"/>
    <mergeCell ref="CB28:CG28"/>
    <mergeCell ref="CH28:CK28"/>
    <mergeCell ref="CL28:CN28"/>
    <mergeCell ref="CO28:CQ28"/>
    <mergeCell ref="AZ28:BA28"/>
    <mergeCell ref="BB28:BE28"/>
    <mergeCell ref="BF28:BI28"/>
    <mergeCell ref="BJ28:BM28"/>
    <mergeCell ref="BN28:BP28"/>
    <mergeCell ref="BQ28:BT28"/>
    <mergeCell ref="Y28:AC28"/>
    <mergeCell ref="AD28:AG28"/>
    <mergeCell ref="AH28:AK28"/>
    <mergeCell ref="AL28:AP28"/>
    <mergeCell ref="AQ28:AU28"/>
    <mergeCell ref="AV28:AY28"/>
    <mergeCell ref="B28:D28"/>
    <mergeCell ref="E28:G28"/>
    <mergeCell ref="H28:K28"/>
    <mergeCell ref="L28:P28"/>
    <mergeCell ref="Q28:T28"/>
    <mergeCell ref="U28:X28"/>
    <mergeCell ref="BU29:BW29"/>
    <mergeCell ref="BX29:CA29"/>
    <mergeCell ref="CB29:CG29"/>
    <mergeCell ref="CH29:CK29"/>
    <mergeCell ref="CL29:CN29"/>
    <mergeCell ref="CO29:CQ29"/>
    <mergeCell ref="AZ29:BA29"/>
    <mergeCell ref="BB29:BE29"/>
    <mergeCell ref="BF29:BI29"/>
    <mergeCell ref="BJ29:BM29"/>
    <mergeCell ref="BN29:BP29"/>
    <mergeCell ref="BQ29:BT29"/>
    <mergeCell ref="Y29:AC29"/>
    <mergeCell ref="AD29:AG29"/>
    <mergeCell ref="AH29:AK29"/>
    <mergeCell ref="AL29:AP29"/>
    <mergeCell ref="AQ29:AU29"/>
    <mergeCell ref="AV29:AY29"/>
    <mergeCell ref="B31:D31"/>
    <mergeCell ref="E31:G31"/>
    <mergeCell ref="H31:K31"/>
    <mergeCell ref="L31:P31"/>
    <mergeCell ref="Q31:T31"/>
    <mergeCell ref="U31:X31"/>
    <mergeCell ref="BU30:BW30"/>
    <mergeCell ref="BX30:CA30"/>
    <mergeCell ref="CB30:CG30"/>
    <mergeCell ref="CH30:CK30"/>
    <mergeCell ref="CL30:CN30"/>
    <mergeCell ref="CO30:CQ30"/>
    <mergeCell ref="AZ30:BA30"/>
    <mergeCell ref="BB30:BE30"/>
    <mergeCell ref="BF30:BI30"/>
    <mergeCell ref="BJ30:BM30"/>
    <mergeCell ref="BN30:BP30"/>
    <mergeCell ref="BQ30:BT30"/>
    <mergeCell ref="Y30:AC30"/>
    <mergeCell ref="AD30:AG30"/>
    <mergeCell ref="AH30:AK30"/>
    <mergeCell ref="AL30:AP30"/>
    <mergeCell ref="AQ30:AU30"/>
    <mergeCell ref="AV30:AY30"/>
    <mergeCell ref="B30:D30"/>
    <mergeCell ref="E30:G30"/>
    <mergeCell ref="H30:K30"/>
    <mergeCell ref="L30:P30"/>
    <mergeCell ref="Q30:T30"/>
    <mergeCell ref="U30:X30"/>
    <mergeCell ref="BU31:BW31"/>
    <mergeCell ref="BX31:CA31"/>
    <mergeCell ref="CB31:CG31"/>
    <mergeCell ref="CH31:CK31"/>
    <mergeCell ref="CL31:CN31"/>
    <mergeCell ref="CO31:CQ31"/>
    <mergeCell ref="AZ31:BA31"/>
    <mergeCell ref="BB31:BE31"/>
    <mergeCell ref="BF31:BI31"/>
    <mergeCell ref="BJ31:BM31"/>
    <mergeCell ref="BN31:BP31"/>
    <mergeCell ref="BQ31:BT31"/>
    <mergeCell ref="Y31:AC31"/>
    <mergeCell ref="AD31:AG31"/>
    <mergeCell ref="AH31:AK31"/>
    <mergeCell ref="AL31:AP31"/>
    <mergeCell ref="AQ31:AU31"/>
    <mergeCell ref="AV31:AY31"/>
    <mergeCell ref="B33:D33"/>
    <mergeCell ref="E33:G33"/>
    <mergeCell ref="H33:K33"/>
    <mergeCell ref="L33:P33"/>
    <mergeCell ref="Q33:T33"/>
    <mergeCell ref="U33:X33"/>
    <mergeCell ref="BU32:BW32"/>
    <mergeCell ref="BX32:CA32"/>
    <mergeCell ref="CB32:CG32"/>
    <mergeCell ref="CH32:CK32"/>
    <mergeCell ref="CL32:CN32"/>
    <mergeCell ref="CO32:CQ32"/>
    <mergeCell ref="AZ32:BA32"/>
    <mergeCell ref="BB32:BE32"/>
    <mergeCell ref="BF32:BI32"/>
    <mergeCell ref="BJ32:BM32"/>
    <mergeCell ref="BN32:BP32"/>
    <mergeCell ref="BQ32:BT32"/>
    <mergeCell ref="Y32:AC32"/>
    <mergeCell ref="AD32:AG32"/>
    <mergeCell ref="AH32:AK32"/>
    <mergeCell ref="AL32:AP32"/>
    <mergeCell ref="AQ32:AU32"/>
    <mergeCell ref="AV32:AY32"/>
    <mergeCell ref="B32:D32"/>
    <mergeCell ref="E32:G32"/>
    <mergeCell ref="H32:K32"/>
    <mergeCell ref="L32:P32"/>
    <mergeCell ref="Q32:T32"/>
    <mergeCell ref="U32:X32"/>
    <mergeCell ref="BU33:BW33"/>
    <mergeCell ref="BX33:CA33"/>
    <mergeCell ref="CB33:CG33"/>
    <mergeCell ref="CH33:CK33"/>
    <mergeCell ref="CL33:CN33"/>
    <mergeCell ref="CO33:CQ33"/>
    <mergeCell ref="AZ33:BA33"/>
    <mergeCell ref="BB33:BE33"/>
    <mergeCell ref="BF33:BI33"/>
    <mergeCell ref="BJ33:BM33"/>
    <mergeCell ref="BN33:BP33"/>
    <mergeCell ref="BQ33:BT33"/>
    <mergeCell ref="Y33:AC33"/>
    <mergeCell ref="AD33:AG33"/>
    <mergeCell ref="AH33:AK33"/>
    <mergeCell ref="AL33:AP33"/>
    <mergeCell ref="AQ33:AU33"/>
    <mergeCell ref="AV33:AY33"/>
    <mergeCell ref="B35:D35"/>
    <mergeCell ref="E35:G35"/>
    <mergeCell ref="H35:K35"/>
    <mergeCell ref="L35:P35"/>
    <mergeCell ref="Q35:T35"/>
    <mergeCell ref="U35:X35"/>
    <mergeCell ref="BU34:BW34"/>
    <mergeCell ref="BX34:CA34"/>
    <mergeCell ref="CB34:CG34"/>
    <mergeCell ref="CH34:CK34"/>
    <mergeCell ref="CL34:CN34"/>
    <mergeCell ref="CO34:CQ34"/>
    <mergeCell ref="AZ34:BA34"/>
    <mergeCell ref="BB34:BE34"/>
    <mergeCell ref="BF34:BI34"/>
    <mergeCell ref="BJ34:BM34"/>
    <mergeCell ref="BN34:BP34"/>
    <mergeCell ref="BQ34:BT34"/>
    <mergeCell ref="Y34:AC34"/>
    <mergeCell ref="AD34:AG34"/>
    <mergeCell ref="AH34:AK34"/>
    <mergeCell ref="AL34:AP34"/>
    <mergeCell ref="AQ34:AU34"/>
    <mergeCell ref="AV34:AY34"/>
    <mergeCell ref="B34:D34"/>
    <mergeCell ref="E34:G34"/>
    <mergeCell ref="H34:K34"/>
    <mergeCell ref="L34:P34"/>
    <mergeCell ref="Q34:T34"/>
    <mergeCell ref="U34:X34"/>
    <mergeCell ref="BU35:BW35"/>
    <mergeCell ref="BX35:CA35"/>
    <mergeCell ref="CB35:CG35"/>
    <mergeCell ref="CH35:CK35"/>
    <mergeCell ref="CL35:CN35"/>
    <mergeCell ref="CO35:CQ35"/>
    <mergeCell ref="AZ35:BA35"/>
    <mergeCell ref="BB35:BE35"/>
    <mergeCell ref="BF35:BI35"/>
    <mergeCell ref="BJ35:BM35"/>
    <mergeCell ref="BN35:BP35"/>
    <mergeCell ref="BQ35:BT35"/>
    <mergeCell ref="Y35:AC35"/>
    <mergeCell ref="AD35:AG35"/>
    <mergeCell ref="AH35:AK35"/>
    <mergeCell ref="AL35:AP35"/>
    <mergeCell ref="AQ35:AU35"/>
    <mergeCell ref="AV35:AY35"/>
    <mergeCell ref="B37:D37"/>
    <mergeCell ref="E37:G37"/>
    <mergeCell ref="H37:K37"/>
    <mergeCell ref="L37:P37"/>
    <mergeCell ref="Q37:T37"/>
    <mergeCell ref="U37:X37"/>
    <mergeCell ref="BU36:BW36"/>
    <mergeCell ref="BX36:CA36"/>
    <mergeCell ref="CB36:CG36"/>
    <mergeCell ref="CH36:CK36"/>
    <mergeCell ref="CL36:CN36"/>
    <mergeCell ref="CO36:CQ36"/>
    <mergeCell ref="AZ36:BA36"/>
    <mergeCell ref="BB36:BE36"/>
    <mergeCell ref="BF36:BI36"/>
    <mergeCell ref="BJ36:BM36"/>
    <mergeCell ref="BN36:BP36"/>
    <mergeCell ref="BQ36:BT36"/>
    <mergeCell ref="Y36:AC36"/>
    <mergeCell ref="AD36:AG36"/>
    <mergeCell ref="AH36:AK36"/>
    <mergeCell ref="AL36:AP36"/>
    <mergeCell ref="AQ36:AU36"/>
    <mergeCell ref="AV36:AY36"/>
    <mergeCell ref="B36:D36"/>
    <mergeCell ref="E36:G36"/>
    <mergeCell ref="H36:K36"/>
    <mergeCell ref="L36:P36"/>
    <mergeCell ref="Q36:T36"/>
    <mergeCell ref="U36:X36"/>
    <mergeCell ref="BU37:BW37"/>
    <mergeCell ref="BX37:CA37"/>
    <mergeCell ref="CB37:CG37"/>
    <mergeCell ref="CH37:CK37"/>
    <mergeCell ref="CL37:CN37"/>
    <mergeCell ref="CO37:CQ37"/>
    <mergeCell ref="AZ37:BA37"/>
    <mergeCell ref="BB37:BE37"/>
    <mergeCell ref="BF37:BI37"/>
    <mergeCell ref="BJ37:BM37"/>
    <mergeCell ref="BN37:BP37"/>
    <mergeCell ref="BQ37:BT37"/>
    <mergeCell ref="Y37:AC37"/>
    <mergeCell ref="AD37:AG37"/>
    <mergeCell ref="AH37:AK37"/>
    <mergeCell ref="AL37:AP37"/>
    <mergeCell ref="AQ37:AU37"/>
    <mergeCell ref="AV37:AY37"/>
    <mergeCell ref="B39:D39"/>
    <mergeCell ref="E39:G39"/>
    <mergeCell ref="H39:K39"/>
    <mergeCell ref="L39:P39"/>
    <mergeCell ref="Q39:T39"/>
    <mergeCell ref="U39:X39"/>
    <mergeCell ref="BU38:BW38"/>
    <mergeCell ref="BX38:CA38"/>
    <mergeCell ref="CB38:CG38"/>
    <mergeCell ref="CH38:CK38"/>
    <mergeCell ref="CL38:CN38"/>
    <mergeCell ref="CO38:CQ38"/>
    <mergeCell ref="AZ38:BA38"/>
    <mergeCell ref="BB38:BE38"/>
    <mergeCell ref="BF38:BI38"/>
    <mergeCell ref="BJ38:BM38"/>
    <mergeCell ref="BN38:BP38"/>
    <mergeCell ref="BQ38:BT38"/>
    <mergeCell ref="Y38:AC38"/>
    <mergeCell ref="AD38:AG38"/>
    <mergeCell ref="AH38:AK38"/>
    <mergeCell ref="AL38:AP38"/>
    <mergeCell ref="AQ38:AU38"/>
    <mergeCell ref="AV38:AY38"/>
    <mergeCell ref="B38:D38"/>
    <mergeCell ref="E38:G38"/>
    <mergeCell ref="H38:K38"/>
    <mergeCell ref="L38:P38"/>
    <mergeCell ref="Q38:T38"/>
    <mergeCell ref="U38:X38"/>
    <mergeCell ref="BU39:BW39"/>
    <mergeCell ref="BX39:CA39"/>
    <mergeCell ref="CB39:CG39"/>
    <mergeCell ref="CH39:CK39"/>
    <mergeCell ref="CL39:CN39"/>
    <mergeCell ref="CO39:CQ39"/>
    <mergeCell ref="AZ39:BA39"/>
    <mergeCell ref="BB39:BE39"/>
    <mergeCell ref="BF39:BI39"/>
    <mergeCell ref="BJ39:BM39"/>
    <mergeCell ref="BN39:BP39"/>
    <mergeCell ref="BQ39:BT39"/>
    <mergeCell ref="Y39:AC39"/>
    <mergeCell ref="AD39:AG39"/>
    <mergeCell ref="AH39:AK39"/>
    <mergeCell ref="AL39:AP39"/>
    <mergeCell ref="AQ39:AU39"/>
    <mergeCell ref="AV39:AY39"/>
    <mergeCell ref="B41:D41"/>
    <mergeCell ref="E41:G41"/>
    <mergeCell ref="H41:K41"/>
    <mergeCell ref="L41:P41"/>
    <mergeCell ref="Q41:T41"/>
    <mergeCell ref="U41:X41"/>
    <mergeCell ref="BU40:BW40"/>
    <mergeCell ref="BX40:CA40"/>
    <mergeCell ref="CB40:CG40"/>
    <mergeCell ref="CH40:CK40"/>
    <mergeCell ref="CL40:CN40"/>
    <mergeCell ref="CO40:CQ40"/>
    <mergeCell ref="AZ40:BA40"/>
    <mergeCell ref="BB40:BE40"/>
    <mergeCell ref="BF40:BI40"/>
    <mergeCell ref="BJ40:BM40"/>
    <mergeCell ref="BN40:BP40"/>
    <mergeCell ref="BQ40:BT40"/>
    <mergeCell ref="Y40:AC40"/>
    <mergeCell ref="AD40:AG40"/>
    <mergeCell ref="AH40:AK40"/>
    <mergeCell ref="AL40:AP40"/>
    <mergeCell ref="AQ40:AU40"/>
    <mergeCell ref="AV40:AY40"/>
    <mergeCell ref="B40:D40"/>
    <mergeCell ref="E40:G40"/>
    <mergeCell ref="H40:K40"/>
    <mergeCell ref="L40:P40"/>
    <mergeCell ref="Q40:T40"/>
    <mergeCell ref="U40:X40"/>
    <mergeCell ref="BU41:BW41"/>
    <mergeCell ref="BX41:CA41"/>
    <mergeCell ref="CB41:CG41"/>
    <mergeCell ref="CH41:CK41"/>
    <mergeCell ref="CL41:CN41"/>
    <mergeCell ref="CO41:CQ41"/>
    <mergeCell ref="AZ41:BA41"/>
    <mergeCell ref="BB41:BE41"/>
    <mergeCell ref="BF41:BI41"/>
    <mergeCell ref="BJ41:BM41"/>
    <mergeCell ref="BN41:BP41"/>
    <mergeCell ref="BQ41:BT41"/>
    <mergeCell ref="Y41:AC41"/>
    <mergeCell ref="AD41:AG41"/>
    <mergeCell ref="AH41:AK41"/>
    <mergeCell ref="AL41:AP41"/>
    <mergeCell ref="AQ41:AU41"/>
    <mergeCell ref="AV41:AY41"/>
    <mergeCell ref="B43:D43"/>
    <mergeCell ref="E43:G43"/>
    <mergeCell ref="H43:K43"/>
    <mergeCell ref="L43:P43"/>
    <mergeCell ref="Q43:T43"/>
    <mergeCell ref="U43:X43"/>
    <mergeCell ref="BU42:BW42"/>
    <mergeCell ref="BX42:CA42"/>
    <mergeCell ref="CB42:CG42"/>
    <mergeCell ref="CH42:CK42"/>
    <mergeCell ref="CL42:CN42"/>
    <mergeCell ref="CO42:CQ42"/>
    <mergeCell ref="AZ42:BA42"/>
    <mergeCell ref="BB42:BE42"/>
    <mergeCell ref="BF42:BI42"/>
    <mergeCell ref="BJ42:BM42"/>
    <mergeCell ref="BN42:BP42"/>
    <mergeCell ref="BQ42:BT42"/>
    <mergeCell ref="Y42:AC42"/>
    <mergeCell ref="AD42:AG42"/>
    <mergeCell ref="AH42:AK42"/>
    <mergeCell ref="AL42:AP42"/>
    <mergeCell ref="AQ42:AU42"/>
    <mergeCell ref="AV42:AY42"/>
    <mergeCell ref="B42:D42"/>
    <mergeCell ref="E42:G42"/>
    <mergeCell ref="H42:K42"/>
    <mergeCell ref="L42:P42"/>
    <mergeCell ref="Q42:T42"/>
    <mergeCell ref="U42:X42"/>
    <mergeCell ref="BU43:BW43"/>
    <mergeCell ref="BX43:CA43"/>
    <mergeCell ref="CB43:CG43"/>
    <mergeCell ref="CH43:CK43"/>
    <mergeCell ref="CL43:CN43"/>
    <mergeCell ref="CO43:CQ43"/>
    <mergeCell ref="AZ43:BA43"/>
    <mergeCell ref="BB43:BE43"/>
    <mergeCell ref="BF43:BI43"/>
    <mergeCell ref="BJ43:BM43"/>
    <mergeCell ref="BN43:BP43"/>
    <mergeCell ref="BQ43:BT43"/>
    <mergeCell ref="Y43:AC43"/>
    <mergeCell ref="AD43:AG43"/>
    <mergeCell ref="AH43:AK43"/>
    <mergeCell ref="AL43:AP43"/>
    <mergeCell ref="AQ43:AU43"/>
    <mergeCell ref="AV43:AY43"/>
    <mergeCell ref="B45:D45"/>
    <mergeCell ref="E45:G45"/>
    <mergeCell ref="H45:K45"/>
    <mergeCell ref="L45:P45"/>
    <mergeCell ref="Q45:T45"/>
    <mergeCell ref="U45:X45"/>
    <mergeCell ref="BU44:BW44"/>
    <mergeCell ref="BX44:CA44"/>
    <mergeCell ref="CB44:CG44"/>
    <mergeCell ref="CH44:CK44"/>
    <mergeCell ref="CL44:CN44"/>
    <mergeCell ref="CO44:CQ44"/>
    <mergeCell ref="AZ44:BA44"/>
    <mergeCell ref="BB44:BE44"/>
    <mergeCell ref="BF44:BI44"/>
    <mergeCell ref="BJ44:BM44"/>
    <mergeCell ref="BN44:BP44"/>
    <mergeCell ref="BQ44:BT44"/>
    <mergeCell ref="Y44:AC44"/>
    <mergeCell ref="AD44:AG44"/>
    <mergeCell ref="AH44:AK44"/>
    <mergeCell ref="AL44:AP44"/>
    <mergeCell ref="AQ44:AU44"/>
    <mergeCell ref="AV44:AY44"/>
    <mergeCell ref="B44:D44"/>
    <mergeCell ref="E44:G44"/>
    <mergeCell ref="H44:K44"/>
    <mergeCell ref="L44:P44"/>
    <mergeCell ref="Q44:T44"/>
    <mergeCell ref="U44:X44"/>
    <mergeCell ref="BU45:BW45"/>
    <mergeCell ref="BX45:CA45"/>
    <mergeCell ref="CB45:CG45"/>
    <mergeCell ref="CH45:CK45"/>
    <mergeCell ref="CL45:CN45"/>
    <mergeCell ref="CO45:CQ45"/>
    <mergeCell ref="AZ45:BA45"/>
    <mergeCell ref="BB45:BE45"/>
    <mergeCell ref="BF45:BI45"/>
    <mergeCell ref="BJ45:BM45"/>
    <mergeCell ref="BN45:BP45"/>
    <mergeCell ref="BQ45:BT45"/>
    <mergeCell ref="Y45:AC45"/>
    <mergeCell ref="AD45:AG45"/>
    <mergeCell ref="AH45:AK45"/>
    <mergeCell ref="AL45:AP45"/>
    <mergeCell ref="AQ45:AU45"/>
    <mergeCell ref="AV45:AY45"/>
    <mergeCell ref="B47:D47"/>
    <mergeCell ref="E47:G47"/>
    <mergeCell ref="H47:K47"/>
    <mergeCell ref="L47:P47"/>
    <mergeCell ref="Q47:T47"/>
    <mergeCell ref="U47:X47"/>
    <mergeCell ref="BU46:BW46"/>
    <mergeCell ref="BX46:CA46"/>
    <mergeCell ref="CB46:CG46"/>
    <mergeCell ref="CH46:CK46"/>
    <mergeCell ref="CL46:CN46"/>
    <mergeCell ref="CO46:CQ46"/>
    <mergeCell ref="AZ46:BA46"/>
    <mergeCell ref="BB46:BE46"/>
    <mergeCell ref="BF46:BI46"/>
    <mergeCell ref="BJ46:BM46"/>
    <mergeCell ref="BN46:BP46"/>
    <mergeCell ref="BQ46:BT46"/>
    <mergeCell ref="Y46:AC46"/>
    <mergeCell ref="AD46:AG46"/>
    <mergeCell ref="AH46:AK46"/>
    <mergeCell ref="AL46:AP46"/>
    <mergeCell ref="AQ46:AU46"/>
    <mergeCell ref="AV46:AY46"/>
    <mergeCell ref="B46:D46"/>
    <mergeCell ref="E46:G46"/>
    <mergeCell ref="H46:K46"/>
    <mergeCell ref="L46:P46"/>
    <mergeCell ref="Q46:T46"/>
    <mergeCell ref="U46:X46"/>
    <mergeCell ref="BU47:BW47"/>
    <mergeCell ref="BX47:CA47"/>
    <mergeCell ref="CB47:CG47"/>
    <mergeCell ref="CH47:CK47"/>
    <mergeCell ref="CL47:CN47"/>
    <mergeCell ref="CO47:CQ47"/>
    <mergeCell ref="AZ47:BA47"/>
    <mergeCell ref="BB47:BE47"/>
    <mergeCell ref="BF47:BI47"/>
    <mergeCell ref="BJ47:BM47"/>
    <mergeCell ref="BN47:BP47"/>
    <mergeCell ref="BQ47:BT47"/>
    <mergeCell ref="Y47:AC47"/>
    <mergeCell ref="AD47:AG47"/>
    <mergeCell ref="AH47:AK47"/>
    <mergeCell ref="AL47:AP47"/>
    <mergeCell ref="AQ47:AU47"/>
    <mergeCell ref="AV47:AY47"/>
    <mergeCell ref="B49:D49"/>
    <mergeCell ref="E49:G49"/>
    <mergeCell ref="H49:K49"/>
    <mergeCell ref="L49:P49"/>
    <mergeCell ref="Q49:T49"/>
    <mergeCell ref="U49:X49"/>
    <mergeCell ref="BU48:BW48"/>
    <mergeCell ref="BX48:CA48"/>
    <mergeCell ref="CB48:CG48"/>
    <mergeCell ref="CH48:CK48"/>
    <mergeCell ref="CL48:CN48"/>
    <mergeCell ref="CO48:CQ48"/>
    <mergeCell ref="AZ48:BA48"/>
    <mergeCell ref="BB48:BE48"/>
    <mergeCell ref="BF48:BI48"/>
    <mergeCell ref="BJ48:BM48"/>
    <mergeCell ref="BN48:BP48"/>
    <mergeCell ref="BQ48:BT48"/>
    <mergeCell ref="Y48:AC48"/>
    <mergeCell ref="AD48:AG48"/>
    <mergeCell ref="AH48:AK48"/>
    <mergeCell ref="AL48:AP48"/>
    <mergeCell ref="AQ48:AU48"/>
    <mergeCell ref="AV48:AY48"/>
    <mergeCell ref="B48:D48"/>
    <mergeCell ref="E48:G48"/>
    <mergeCell ref="H48:K48"/>
    <mergeCell ref="L48:P48"/>
    <mergeCell ref="Q48:T48"/>
    <mergeCell ref="U48:X48"/>
    <mergeCell ref="BU49:BW49"/>
    <mergeCell ref="BX49:CA49"/>
    <mergeCell ref="CB49:CG49"/>
    <mergeCell ref="CH49:CK49"/>
    <mergeCell ref="CL49:CN49"/>
    <mergeCell ref="CO49:CQ49"/>
    <mergeCell ref="AZ49:BA49"/>
    <mergeCell ref="BB49:BE49"/>
    <mergeCell ref="BF49:BI49"/>
    <mergeCell ref="BJ49:BM49"/>
    <mergeCell ref="BN49:BP49"/>
    <mergeCell ref="BQ49:BT49"/>
    <mergeCell ref="Y49:AC49"/>
    <mergeCell ref="AD49:AG49"/>
    <mergeCell ref="AH49:AK49"/>
    <mergeCell ref="AL49:AP49"/>
    <mergeCell ref="AQ49:AU49"/>
    <mergeCell ref="AV49:AY49"/>
    <mergeCell ref="B51:D51"/>
    <mergeCell ref="E51:G51"/>
    <mergeCell ref="H51:K51"/>
    <mergeCell ref="L51:P51"/>
    <mergeCell ref="Q51:T51"/>
    <mergeCell ref="U51:X51"/>
    <mergeCell ref="BU50:BW50"/>
    <mergeCell ref="BX50:CA50"/>
    <mergeCell ref="CB50:CG50"/>
    <mergeCell ref="CH50:CK50"/>
    <mergeCell ref="CL50:CN50"/>
    <mergeCell ref="CO50:CQ50"/>
    <mergeCell ref="AZ50:BA50"/>
    <mergeCell ref="BB50:BE50"/>
    <mergeCell ref="BF50:BI50"/>
    <mergeCell ref="BJ50:BM50"/>
    <mergeCell ref="BN50:BP50"/>
    <mergeCell ref="BQ50:BT50"/>
    <mergeCell ref="Y50:AC50"/>
    <mergeCell ref="AD50:AG50"/>
    <mergeCell ref="AH50:AK50"/>
    <mergeCell ref="AL50:AP50"/>
    <mergeCell ref="AQ50:AU50"/>
    <mergeCell ref="AV50:AY50"/>
    <mergeCell ref="B50:D50"/>
    <mergeCell ref="E50:G50"/>
    <mergeCell ref="H50:K50"/>
    <mergeCell ref="L50:P50"/>
    <mergeCell ref="Q50:T50"/>
    <mergeCell ref="U50:X50"/>
    <mergeCell ref="BU51:BW51"/>
    <mergeCell ref="BX51:CA51"/>
    <mergeCell ref="CB51:CG51"/>
    <mergeCell ref="CH51:CK51"/>
    <mergeCell ref="CL51:CN51"/>
    <mergeCell ref="CO51:CQ51"/>
    <mergeCell ref="AZ51:BA51"/>
    <mergeCell ref="BB51:BE51"/>
    <mergeCell ref="BF51:BI51"/>
    <mergeCell ref="BJ51:BM51"/>
    <mergeCell ref="BN51:BP51"/>
    <mergeCell ref="BQ51:BT51"/>
    <mergeCell ref="Y51:AC51"/>
    <mergeCell ref="AD51:AG51"/>
    <mergeCell ref="AH51:AK51"/>
    <mergeCell ref="AL51:AP51"/>
    <mergeCell ref="AQ51:AU51"/>
    <mergeCell ref="AV51:AY51"/>
    <mergeCell ref="B53:D53"/>
    <mergeCell ref="E53:G53"/>
    <mergeCell ref="H53:K53"/>
    <mergeCell ref="L53:P53"/>
    <mergeCell ref="Q53:T53"/>
    <mergeCell ref="U53:X53"/>
    <mergeCell ref="BU52:BW52"/>
    <mergeCell ref="BX52:CA52"/>
    <mergeCell ref="CB52:CG52"/>
    <mergeCell ref="CH52:CK52"/>
    <mergeCell ref="CL52:CN52"/>
    <mergeCell ref="CO52:CQ52"/>
    <mergeCell ref="AZ52:BA52"/>
    <mergeCell ref="BB52:BE52"/>
    <mergeCell ref="BF52:BI52"/>
    <mergeCell ref="BJ52:BM52"/>
    <mergeCell ref="BN52:BP52"/>
    <mergeCell ref="BQ52:BT52"/>
    <mergeCell ref="Y52:AC52"/>
    <mergeCell ref="AD52:AG52"/>
    <mergeCell ref="AH52:AK52"/>
    <mergeCell ref="AL52:AP52"/>
    <mergeCell ref="AQ52:AU52"/>
    <mergeCell ref="AV52:AY52"/>
    <mergeCell ref="B52:D52"/>
    <mergeCell ref="E52:G52"/>
    <mergeCell ref="H52:K52"/>
    <mergeCell ref="L52:P52"/>
    <mergeCell ref="Q52:T52"/>
    <mergeCell ref="U52:X52"/>
    <mergeCell ref="BU53:BW53"/>
    <mergeCell ref="BX53:CA53"/>
    <mergeCell ref="CB53:CG53"/>
    <mergeCell ref="CH53:CK53"/>
    <mergeCell ref="CL53:CN53"/>
    <mergeCell ref="CO53:CQ53"/>
    <mergeCell ref="AZ53:BA53"/>
    <mergeCell ref="BB53:BE53"/>
    <mergeCell ref="BF53:BI53"/>
    <mergeCell ref="BJ53:BM53"/>
    <mergeCell ref="BN53:BP53"/>
    <mergeCell ref="BQ53:BT53"/>
    <mergeCell ref="Y53:AC53"/>
    <mergeCell ref="AD53:AG53"/>
    <mergeCell ref="AH53:AK53"/>
    <mergeCell ref="AL53:AP53"/>
    <mergeCell ref="AQ53:AU53"/>
    <mergeCell ref="AV53:AY53"/>
    <mergeCell ref="B55:D55"/>
    <mergeCell ref="E55:G55"/>
    <mergeCell ref="H55:K55"/>
    <mergeCell ref="L55:P55"/>
    <mergeCell ref="Q55:T55"/>
    <mergeCell ref="U55:X55"/>
    <mergeCell ref="BU54:BW54"/>
    <mergeCell ref="BX54:CA54"/>
    <mergeCell ref="CB54:CG54"/>
    <mergeCell ref="CH54:CK54"/>
    <mergeCell ref="CL54:CN54"/>
    <mergeCell ref="CO54:CQ54"/>
    <mergeCell ref="AZ54:BA54"/>
    <mergeCell ref="BB54:BE54"/>
    <mergeCell ref="BF54:BI54"/>
    <mergeCell ref="BJ54:BM54"/>
    <mergeCell ref="BN54:BP54"/>
    <mergeCell ref="BQ54:BT54"/>
    <mergeCell ref="Y54:AC54"/>
    <mergeCell ref="AD54:AG54"/>
    <mergeCell ref="AH54:AK54"/>
    <mergeCell ref="AL54:AP54"/>
    <mergeCell ref="AQ54:AU54"/>
    <mergeCell ref="AV54:AY54"/>
    <mergeCell ref="B54:D54"/>
    <mergeCell ref="E54:G54"/>
    <mergeCell ref="H54:K54"/>
    <mergeCell ref="L54:P54"/>
    <mergeCell ref="Q54:T54"/>
    <mergeCell ref="U54:X54"/>
    <mergeCell ref="BU55:BW55"/>
    <mergeCell ref="BX55:CA55"/>
    <mergeCell ref="CB55:CG55"/>
    <mergeCell ref="CH55:CK55"/>
    <mergeCell ref="CL55:CN55"/>
    <mergeCell ref="CO55:CQ55"/>
    <mergeCell ref="AZ55:BA55"/>
    <mergeCell ref="BB55:BE55"/>
    <mergeCell ref="BF55:BI55"/>
    <mergeCell ref="BJ55:BM55"/>
    <mergeCell ref="BN55:BP55"/>
    <mergeCell ref="BQ55:BT55"/>
    <mergeCell ref="Y55:AC55"/>
    <mergeCell ref="AD55:AG55"/>
    <mergeCell ref="AH55:AK55"/>
    <mergeCell ref="AL55:AP55"/>
    <mergeCell ref="AQ55:AU55"/>
    <mergeCell ref="AV55:AY55"/>
    <mergeCell ref="B57:D57"/>
    <mergeCell ref="E57:G57"/>
    <mergeCell ref="H57:K57"/>
    <mergeCell ref="L57:P57"/>
    <mergeCell ref="Q57:T57"/>
    <mergeCell ref="U57:X57"/>
    <mergeCell ref="BU56:BW56"/>
    <mergeCell ref="BX56:CA56"/>
    <mergeCell ref="CB56:CG56"/>
    <mergeCell ref="CH56:CK56"/>
    <mergeCell ref="CL56:CN56"/>
    <mergeCell ref="CO56:CQ56"/>
    <mergeCell ref="AZ56:BA56"/>
    <mergeCell ref="BB56:BE56"/>
    <mergeCell ref="BF56:BI56"/>
    <mergeCell ref="BJ56:BM56"/>
    <mergeCell ref="BN56:BP56"/>
    <mergeCell ref="BQ56:BT56"/>
    <mergeCell ref="Y56:AC56"/>
    <mergeCell ref="AD56:AG56"/>
    <mergeCell ref="AH56:AK56"/>
    <mergeCell ref="AL56:AP56"/>
    <mergeCell ref="AQ56:AU56"/>
    <mergeCell ref="AV56:AY56"/>
    <mergeCell ref="B56:D56"/>
    <mergeCell ref="E56:G56"/>
    <mergeCell ref="H56:K56"/>
    <mergeCell ref="L56:P56"/>
    <mergeCell ref="Q56:T56"/>
    <mergeCell ref="U56:X56"/>
    <mergeCell ref="BU57:BW57"/>
    <mergeCell ref="BX57:CA57"/>
    <mergeCell ref="CB57:CG57"/>
    <mergeCell ref="CH57:CK57"/>
    <mergeCell ref="CL57:CN57"/>
    <mergeCell ref="CO57:CQ57"/>
    <mergeCell ref="AZ57:BA57"/>
    <mergeCell ref="BB57:BE57"/>
    <mergeCell ref="BF57:BI57"/>
    <mergeCell ref="BJ57:BM57"/>
    <mergeCell ref="BN57:BP57"/>
    <mergeCell ref="BQ57:BT57"/>
    <mergeCell ref="Y57:AC57"/>
    <mergeCell ref="AD57:AG57"/>
    <mergeCell ref="AH57:AK57"/>
    <mergeCell ref="AL57:AP57"/>
    <mergeCell ref="AQ57:AU57"/>
    <mergeCell ref="AV57:AY57"/>
    <mergeCell ref="B59:D59"/>
    <mergeCell ref="E59:G59"/>
    <mergeCell ref="H59:K59"/>
    <mergeCell ref="L59:P59"/>
    <mergeCell ref="Q59:T59"/>
    <mergeCell ref="U59:X59"/>
    <mergeCell ref="BU58:BW58"/>
    <mergeCell ref="BX58:CA58"/>
    <mergeCell ref="CB58:CG58"/>
    <mergeCell ref="CH58:CK58"/>
    <mergeCell ref="CL58:CN58"/>
    <mergeCell ref="CO58:CQ58"/>
    <mergeCell ref="AZ58:BA58"/>
    <mergeCell ref="BB58:BE58"/>
    <mergeCell ref="BF58:BI58"/>
    <mergeCell ref="BJ58:BM58"/>
    <mergeCell ref="BN58:BP58"/>
    <mergeCell ref="BQ58:BT58"/>
    <mergeCell ref="Y58:AC58"/>
    <mergeCell ref="AD58:AG58"/>
    <mergeCell ref="AH58:AK58"/>
    <mergeCell ref="AL58:AP58"/>
    <mergeCell ref="AQ58:AU58"/>
    <mergeCell ref="AV58:AY58"/>
    <mergeCell ref="B58:D58"/>
    <mergeCell ref="E58:G58"/>
    <mergeCell ref="H58:K58"/>
    <mergeCell ref="L58:P58"/>
    <mergeCell ref="Q58:T58"/>
    <mergeCell ref="U58:X58"/>
    <mergeCell ref="BU59:BW59"/>
    <mergeCell ref="BX59:CA59"/>
    <mergeCell ref="CB59:CG59"/>
    <mergeCell ref="CH59:CK59"/>
    <mergeCell ref="CL59:CN59"/>
    <mergeCell ref="CO59:CQ59"/>
    <mergeCell ref="AZ59:BA59"/>
    <mergeCell ref="BB59:BE59"/>
    <mergeCell ref="BF59:BI59"/>
    <mergeCell ref="BJ59:BM59"/>
    <mergeCell ref="BN59:BP59"/>
    <mergeCell ref="BQ59:BT59"/>
    <mergeCell ref="Y59:AC59"/>
    <mergeCell ref="AD59:AG59"/>
    <mergeCell ref="AH59:AK59"/>
    <mergeCell ref="AL59:AP59"/>
    <mergeCell ref="AQ59:AU59"/>
    <mergeCell ref="AV59:AY59"/>
    <mergeCell ref="B61:D61"/>
    <mergeCell ref="E61:G61"/>
    <mergeCell ref="H61:K61"/>
    <mergeCell ref="L61:P61"/>
    <mergeCell ref="Q61:T61"/>
    <mergeCell ref="U61:X61"/>
    <mergeCell ref="BU60:BW60"/>
    <mergeCell ref="BX60:CA60"/>
    <mergeCell ref="CB60:CG60"/>
    <mergeCell ref="CH60:CK60"/>
    <mergeCell ref="CL60:CN60"/>
    <mergeCell ref="CO60:CQ60"/>
    <mergeCell ref="AZ60:BA60"/>
    <mergeCell ref="BB60:BE60"/>
    <mergeCell ref="BF60:BI60"/>
    <mergeCell ref="BJ60:BM60"/>
    <mergeCell ref="BN60:BP60"/>
    <mergeCell ref="BQ60:BT60"/>
    <mergeCell ref="Y60:AC60"/>
    <mergeCell ref="AD60:AG60"/>
    <mergeCell ref="AH60:AK60"/>
    <mergeCell ref="AL60:AP60"/>
    <mergeCell ref="AQ60:AU60"/>
    <mergeCell ref="AV60:AY60"/>
    <mergeCell ref="B60:D60"/>
    <mergeCell ref="E60:G60"/>
    <mergeCell ref="H60:K60"/>
    <mergeCell ref="L60:P60"/>
    <mergeCell ref="Q60:T60"/>
    <mergeCell ref="U60:X60"/>
    <mergeCell ref="BU61:BW61"/>
    <mergeCell ref="BX61:CA61"/>
    <mergeCell ref="CB61:CG61"/>
    <mergeCell ref="CH61:CK61"/>
    <mergeCell ref="CL61:CN61"/>
    <mergeCell ref="CO61:CQ61"/>
    <mergeCell ref="AZ61:BA61"/>
    <mergeCell ref="BB61:BE61"/>
    <mergeCell ref="BF61:BI61"/>
    <mergeCell ref="BJ61:BM61"/>
    <mergeCell ref="BN61:BP61"/>
    <mergeCell ref="BQ61:BT61"/>
    <mergeCell ref="Y61:AC61"/>
    <mergeCell ref="AD61:AG61"/>
    <mergeCell ref="AH61:AK61"/>
    <mergeCell ref="AL61:AP61"/>
    <mergeCell ref="AQ61:AU61"/>
    <mergeCell ref="AV61:AY61"/>
    <mergeCell ref="B63:D63"/>
    <mergeCell ref="E63:G63"/>
    <mergeCell ref="H63:K63"/>
    <mergeCell ref="L63:P63"/>
    <mergeCell ref="Q63:T63"/>
    <mergeCell ref="U63:X63"/>
    <mergeCell ref="BU62:BW62"/>
    <mergeCell ref="BX62:CA62"/>
    <mergeCell ref="CB62:CG62"/>
    <mergeCell ref="CH62:CK62"/>
    <mergeCell ref="CL62:CN62"/>
    <mergeCell ref="CO62:CQ62"/>
    <mergeCell ref="AZ62:BA62"/>
    <mergeCell ref="BB62:BE62"/>
    <mergeCell ref="BF62:BI62"/>
    <mergeCell ref="BJ62:BM62"/>
    <mergeCell ref="BN62:BP62"/>
    <mergeCell ref="BQ62:BT62"/>
    <mergeCell ref="Y62:AC62"/>
    <mergeCell ref="AD62:AG62"/>
    <mergeCell ref="AH62:AK62"/>
    <mergeCell ref="AL62:AP62"/>
    <mergeCell ref="AQ62:AU62"/>
    <mergeCell ref="AV62:AY62"/>
    <mergeCell ref="B62:D62"/>
    <mergeCell ref="E62:G62"/>
    <mergeCell ref="H62:K62"/>
    <mergeCell ref="L62:P62"/>
    <mergeCell ref="Q62:T62"/>
    <mergeCell ref="U62:X62"/>
    <mergeCell ref="BU63:BW63"/>
    <mergeCell ref="BX63:CA63"/>
    <mergeCell ref="CB63:CG63"/>
    <mergeCell ref="CH63:CK63"/>
    <mergeCell ref="CL63:CN63"/>
    <mergeCell ref="CO63:CQ63"/>
    <mergeCell ref="AZ63:BA63"/>
    <mergeCell ref="BB63:BE63"/>
    <mergeCell ref="BF63:BI63"/>
    <mergeCell ref="BJ63:BM63"/>
    <mergeCell ref="BN63:BP63"/>
    <mergeCell ref="BQ63:BT63"/>
    <mergeCell ref="Y63:AC63"/>
    <mergeCell ref="AD63:AG63"/>
    <mergeCell ref="AH63:AK63"/>
    <mergeCell ref="AL63:AP63"/>
    <mergeCell ref="AQ63:AU63"/>
    <mergeCell ref="AV63:AY63"/>
    <mergeCell ref="B65:D65"/>
    <mergeCell ref="E65:G65"/>
    <mergeCell ref="H65:K65"/>
    <mergeCell ref="L65:P65"/>
    <mergeCell ref="Q65:T65"/>
    <mergeCell ref="U65:X65"/>
    <mergeCell ref="BU64:BW64"/>
    <mergeCell ref="BX64:CA64"/>
    <mergeCell ref="CB64:CG64"/>
    <mergeCell ref="CH64:CK64"/>
    <mergeCell ref="CL64:CN64"/>
    <mergeCell ref="CO64:CQ64"/>
    <mergeCell ref="AZ64:BA64"/>
    <mergeCell ref="BB64:BE64"/>
    <mergeCell ref="BF64:BI64"/>
    <mergeCell ref="BJ64:BM64"/>
    <mergeCell ref="BN64:BP64"/>
    <mergeCell ref="BQ64:BT64"/>
    <mergeCell ref="Y64:AC64"/>
    <mergeCell ref="AD64:AG64"/>
    <mergeCell ref="AH64:AK64"/>
    <mergeCell ref="AL64:AP64"/>
    <mergeCell ref="AQ64:AU64"/>
    <mergeCell ref="AV64:AY64"/>
    <mergeCell ref="B64:D64"/>
    <mergeCell ref="E64:G64"/>
    <mergeCell ref="H64:K64"/>
    <mergeCell ref="L64:P64"/>
    <mergeCell ref="Q64:T64"/>
    <mergeCell ref="U64:X64"/>
    <mergeCell ref="BU65:BW65"/>
    <mergeCell ref="BX65:CA65"/>
    <mergeCell ref="CB65:CG65"/>
    <mergeCell ref="CH65:CK65"/>
    <mergeCell ref="CL65:CN65"/>
    <mergeCell ref="CO65:CQ65"/>
    <mergeCell ref="AZ65:BA65"/>
    <mergeCell ref="BB65:BE65"/>
    <mergeCell ref="BF65:BI65"/>
    <mergeCell ref="BJ65:BM65"/>
    <mergeCell ref="BN65:BP65"/>
    <mergeCell ref="BQ65:BT65"/>
    <mergeCell ref="Y65:AC65"/>
    <mergeCell ref="AD65:AG65"/>
    <mergeCell ref="AH65:AK65"/>
    <mergeCell ref="AL65:AP65"/>
    <mergeCell ref="AQ65:AU65"/>
    <mergeCell ref="AV65:AY65"/>
    <mergeCell ref="B67:D67"/>
    <mergeCell ref="E67:G67"/>
    <mergeCell ref="H67:K67"/>
    <mergeCell ref="L67:P67"/>
    <mergeCell ref="Q67:T67"/>
    <mergeCell ref="U67:X67"/>
    <mergeCell ref="BU66:BW66"/>
    <mergeCell ref="BX66:CA66"/>
    <mergeCell ref="CB66:CG66"/>
    <mergeCell ref="CH66:CK66"/>
    <mergeCell ref="CL66:CN66"/>
    <mergeCell ref="CO66:CQ66"/>
    <mergeCell ref="AZ66:BA66"/>
    <mergeCell ref="BB66:BE66"/>
    <mergeCell ref="BF66:BI66"/>
    <mergeCell ref="BJ66:BM66"/>
    <mergeCell ref="BN66:BP66"/>
    <mergeCell ref="BQ66:BT66"/>
    <mergeCell ref="Y66:AC66"/>
    <mergeCell ref="AD66:AG66"/>
    <mergeCell ref="AH66:AK66"/>
    <mergeCell ref="AL66:AP66"/>
    <mergeCell ref="AQ66:AU66"/>
    <mergeCell ref="AV66:AY66"/>
    <mergeCell ref="B66:D66"/>
    <mergeCell ref="E66:G66"/>
    <mergeCell ref="H66:K66"/>
    <mergeCell ref="L66:P66"/>
    <mergeCell ref="Q66:T66"/>
    <mergeCell ref="U66:X66"/>
    <mergeCell ref="BU67:BW67"/>
    <mergeCell ref="BX67:CA67"/>
    <mergeCell ref="CB67:CG67"/>
    <mergeCell ref="CH67:CK67"/>
    <mergeCell ref="CL67:CN67"/>
    <mergeCell ref="CO67:CQ67"/>
    <mergeCell ref="AZ67:BA67"/>
    <mergeCell ref="BB67:BE67"/>
    <mergeCell ref="BF67:BI67"/>
    <mergeCell ref="BJ67:BM67"/>
    <mergeCell ref="BN67:BP67"/>
    <mergeCell ref="BQ67:BT67"/>
    <mergeCell ref="Y67:AC67"/>
    <mergeCell ref="AD67:AG67"/>
    <mergeCell ref="AH67:AK67"/>
    <mergeCell ref="AL67:AP67"/>
    <mergeCell ref="AQ67:AU67"/>
    <mergeCell ref="AV67:AY67"/>
    <mergeCell ref="B69:D69"/>
    <mergeCell ref="E69:G69"/>
    <mergeCell ref="H69:K69"/>
    <mergeCell ref="L69:P69"/>
    <mergeCell ref="Q69:T69"/>
    <mergeCell ref="U69:X69"/>
    <mergeCell ref="BU68:BW68"/>
    <mergeCell ref="BX68:CA68"/>
    <mergeCell ref="CB68:CG68"/>
    <mergeCell ref="CH68:CK68"/>
    <mergeCell ref="CL68:CN68"/>
    <mergeCell ref="CO68:CQ68"/>
    <mergeCell ref="AZ68:BA68"/>
    <mergeCell ref="BB68:BE68"/>
    <mergeCell ref="BF68:BI68"/>
    <mergeCell ref="BJ68:BM68"/>
    <mergeCell ref="BN68:BP68"/>
    <mergeCell ref="BQ68:BT68"/>
    <mergeCell ref="Y68:AC68"/>
    <mergeCell ref="AD68:AG68"/>
    <mergeCell ref="AH68:AK68"/>
    <mergeCell ref="AL68:AP68"/>
    <mergeCell ref="AQ68:AU68"/>
    <mergeCell ref="AV68:AY68"/>
    <mergeCell ref="B68:D68"/>
    <mergeCell ref="E68:G68"/>
    <mergeCell ref="H68:K68"/>
    <mergeCell ref="L68:P68"/>
    <mergeCell ref="Q68:T68"/>
    <mergeCell ref="U68:X68"/>
    <mergeCell ref="BU69:BW69"/>
    <mergeCell ref="BX69:CA69"/>
    <mergeCell ref="CB69:CG69"/>
    <mergeCell ref="CH69:CK69"/>
    <mergeCell ref="CL69:CN69"/>
    <mergeCell ref="CO69:CQ69"/>
    <mergeCell ref="AZ69:BA69"/>
    <mergeCell ref="BB69:BE69"/>
    <mergeCell ref="BF69:BI69"/>
    <mergeCell ref="BJ69:BM69"/>
    <mergeCell ref="BN69:BP69"/>
    <mergeCell ref="BQ69:BT69"/>
    <mergeCell ref="Y69:AC69"/>
    <mergeCell ref="AD69:AG69"/>
    <mergeCell ref="AH69:AK69"/>
    <mergeCell ref="AL69:AP69"/>
    <mergeCell ref="AQ69:AU69"/>
    <mergeCell ref="AV69:AY69"/>
    <mergeCell ref="B71:D71"/>
    <mergeCell ref="E71:G71"/>
    <mergeCell ref="H71:K71"/>
    <mergeCell ref="L71:P71"/>
    <mergeCell ref="Q71:T71"/>
    <mergeCell ref="U71:X71"/>
    <mergeCell ref="BU70:BW70"/>
    <mergeCell ref="BX70:CA70"/>
    <mergeCell ref="CB70:CG70"/>
    <mergeCell ref="CH70:CK70"/>
    <mergeCell ref="CL70:CN70"/>
    <mergeCell ref="CO70:CQ70"/>
    <mergeCell ref="AZ70:BA70"/>
    <mergeCell ref="BB70:BE70"/>
    <mergeCell ref="BF70:BI70"/>
    <mergeCell ref="BJ70:BM70"/>
    <mergeCell ref="BN70:BP70"/>
    <mergeCell ref="BQ70:BT70"/>
    <mergeCell ref="Y70:AC70"/>
    <mergeCell ref="AD70:AG70"/>
    <mergeCell ref="AH70:AK70"/>
    <mergeCell ref="AL70:AP70"/>
    <mergeCell ref="AQ70:AU70"/>
    <mergeCell ref="AV70:AY70"/>
    <mergeCell ref="B70:D70"/>
    <mergeCell ref="E70:G70"/>
    <mergeCell ref="H70:K70"/>
    <mergeCell ref="L70:P70"/>
    <mergeCell ref="Q70:T70"/>
    <mergeCell ref="U70:X70"/>
    <mergeCell ref="BU71:BW71"/>
    <mergeCell ref="BX71:CA71"/>
    <mergeCell ref="CB71:CG71"/>
    <mergeCell ref="CH71:CK71"/>
    <mergeCell ref="CL71:CN71"/>
    <mergeCell ref="CO71:CQ71"/>
    <mergeCell ref="AZ71:BA71"/>
    <mergeCell ref="BB71:BE71"/>
    <mergeCell ref="BF71:BI71"/>
    <mergeCell ref="BJ71:BM71"/>
    <mergeCell ref="BN71:BP71"/>
    <mergeCell ref="BQ71:BT71"/>
    <mergeCell ref="Y71:AC71"/>
    <mergeCell ref="AD71:AG71"/>
    <mergeCell ref="AH71:AK71"/>
    <mergeCell ref="AL71:AP71"/>
    <mergeCell ref="AQ71:AU71"/>
    <mergeCell ref="AV71:AY71"/>
    <mergeCell ref="B73:D73"/>
    <mergeCell ref="E73:G73"/>
    <mergeCell ref="H73:K73"/>
    <mergeCell ref="L73:P73"/>
    <mergeCell ref="Q73:T73"/>
    <mergeCell ref="U73:X73"/>
    <mergeCell ref="BU72:BW72"/>
    <mergeCell ref="BX72:CA72"/>
    <mergeCell ref="CB72:CG72"/>
    <mergeCell ref="CH72:CK72"/>
    <mergeCell ref="CL72:CN72"/>
    <mergeCell ref="CO72:CQ72"/>
    <mergeCell ref="AZ72:BA72"/>
    <mergeCell ref="BB72:BE72"/>
    <mergeCell ref="BF72:BI72"/>
    <mergeCell ref="BJ72:BM72"/>
    <mergeCell ref="BN72:BP72"/>
    <mergeCell ref="BQ72:BT72"/>
    <mergeCell ref="Y72:AC72"/>
    <mergeCell ref="AD72:AG72"/>
    <mergeCell ref="AH72:AK72"/>
    <mergeCell ref="AL72:AP72"/>
    <mergeCell ref="AQ72:AU72"/>
    <mergeCell ref="AV72:AY72"/>
    <mergeCell ref="B72:D72"/>
    <mergeCell ref="E72:G72"/>
    <mergeCell ref="H72:K72"/>
    <mergeCell ref="L72:P72"/>
    <mergeCell ref="Q72:T72"/>
    <mergeCell ref="U72:X72"/>
    <mergeCell ref="BU73:BW73"/>
    <mergeCell ref="BX73:CA73"/>
    <mergeCell ref="CB73:CG73"/>
    <mergeCell ref="CH73:CK73"/>
    <mergeCell ref="CL73:CN73"/>
    <mergeCell ref="CO73:CQ73"/>
    <mergeCell ref="AZ73:BA73"/>
    <mergeCell ref="BB73:BE73"/>
    <mergeCell ref="BF73:BI73"/>
    <mergeCell ref="BJ73:BM73"/>
    <mergeCell ref="BN73:BP73"/>
    <mergeCell ref="BQ73:BT73"/>
    <mergeCell ref="Y73:AC73"/>
    <mergeCell ref="AD73:AG73"/>
    <mergeCell ref="AH73:AK73"/>
    <mergeCell ref="AL73:AP73"/>
    <mergeCell ref="AQ73:AU73"/>
    <mergeCell ref="AV73:AY73"/>
    <mergeCell ref="B75:D75"/>
    <mergeCell ref="E75:G75"/>
    <mergeCell ref="H75:K75"/>
    <mergeCell ref="L75:P75"/>
    <mergeCell ref="Q75:T75"/>
    <mergeCell ref="U75:X75"/>
    <mergeCell ref="BU74:BW74"/>
    <mergeCell ref="BX74:CA74"/>
    <mergeCell ref="CB74:CG74"/>
    <mergeCell ref="CH74:CK74"/>
    <mergeCell ref="CL74:CN74"/>
    <mergeCell ref="CO74:CQ74"/>
    <mergeCell ref="AZ74:BA74"/>
    <mergeCell ref="BB74:BE74"/>
    <mergeCell ref="BF74:BI74"/>
    <mergeCell ref="BJ74:BM74"/>
    <mergeCell ref="BN74:BP74"/>
    <mergeCell ref="BQ74:BT74"/>
    <mergeCell ref="Y74:AC74"/>
    <mergeCell ref="AD74:AG74"/>
    <mergeCell ref="AH74:AK74"/>
    <mergeCell ref="AL74:AP74"/>
    <mergeCell ref="AQ74:AU74"/>
    <mergeCell ref="AV74:AY74"/>
    <mergeCell ref="B74:D74"/>
    <mergeCell ref="E74:G74"/>
    <mergeCell ref="H74:K74"/>
    <mergeCell ref="L74:P74"/>
    <mergeCell ref="Q74:T74"/>
    <mergeCell ref="U74:X74"/>
    <mergeCell ref="BU75:BW75"/>
    <mergeCell ref="BX75:CA75"/>
    <mergeCell ref="CB75:CG75"/>
    <mergeCell ref="CH75:CK75"/>
    <mergeCell ref="CL75:CN75"/>
    <mergeCell ref="CO75:CQ75"/>
    <mergeCell ref="AZ75:BA75"/>
    <mergeCell ref="BB75:BE75"/>
    <mergeCell ref="BF75:BI75"/>
    <mergeCell ref="BJ75:BM75"/>
    <mergeCell ref="BN75:BP75"/>
    <mergeCell ref="BQ75:BT75"/>
    <mergeCell ref="Y75:AC75"/>
    <mergeCell ref="AD75:AG75"/>
    <mergeCell ref="AH75:AK75"/>
    <mergeCell ref="AL75:AP75"/>
    <mergeCell ref="AQ75:AU75"/>
    <mergeCell ref="AV75:AY75"/>
    <mergeCell ref="B77:D77"/>
    <mergeCell ref="E77:G77"/>
    <mergeCell ref="H77:K77"/>
    <mergeCell ref="L77:P77"/>
    <mergeCell ref="Q77:T77"/>
    <mergeCell ref="U77:X77"/>
    <mergeCell ref="BU76:BW76"/>
    <mergeCell ref="BX76:CA76"/>
    <mergeCell ref="CB76:CG76"/>
    <mergeCell ref="CH76:CK76"/>
    <mergeCell ref="CL76:CN76"/>
    <mergeCell ref="CO76:CQ76"/>
    <mergeCell ref="AZ76:BA76"/>
    <mergeCell ref="BB76:BE76"/>
    <mergeCell ref="BF76:BI76"/>
    <mergeCell ref="BJ76:BM76"/>
    <mergeCell ref="BN76:BP76"/>
    <mergeCell ref="BQ76:BT76"/>
    <mergeCell ref="Y76:AC76"/>
    <mergeCell ref="AD76:AG76"/>
    <mergeCell ref="AH76:AK76"/>
    <mergeCell ref="AL76:AP76"/>
    <mergeCell ref="AQ76:AU76"/>
    <mergeCell ref="AV76:AY76"/>
    <mergeCell ref="B76:D76"/>
    <mergeCell ref="E76:G76"/>
    <mergeCell ref="H76:K76"/>
    <mergeCell ref="L76:P76"/>
    <mergeCell ref="Q76:T76"/>
    <mergeCell ref="U76:X76"/>
    <mergeCell ref="BU77:BW77"/>
    <mergeCell ref="BX77:CA77"/>
    <mergeCell ref="CB77:CG77"/>
    <mergeCell ref="CH77:CK77"/>
    <mergeCell ref="CL77:CN77"/>
    <mergeCell ref="CO77:CQ77"/>
    <mergeCell ref="AZ77:BA77"/>
    <mergeCell ref="BB77:BE77"/>
    <mergeCell ref="BF77:BI77"/>
    <mergeCell ref="BJ77:BM77"/>
    <mergeCell ref="BN77:BP77"/>
    <mergeCell ref="BQ77:BT77"/>
    <mergeCell ref="Y77:AC77"/>
    <mergeCell ref="AD77:AG77"/>
    <mergeCell ref="AH77:AK77"/>
    <mergeCell ref="AL77:AP77"/>
    <mergeCell ref="AQ77:AU77"/>
    <mergeCell ref="AV77:AY77"/>
    <mergeCell ref="B79:D79"/>
    <mergeCell ref="E79:G79"/>
    <mergeCell ref="H79:K79"/>
    <mergeCell ref="L79:P79"/>
    <mergeCell ref="Q79:T79"/>
    <mergeCell ref="U79:X79"/>
    <mergeCell ref="BU78:BW78"/>
    <mergeCell ref="BX78:CA78"/>
    <mergeCell ref="CB78:CG78"/>
    <mergeCell ref="CH78:CK78"/>
    <mergeCell ref="CL78:CN78"/>
    <mergeCell ref="CO78:CQ78"/>
    <mergeCell ref="AZ78:BA78"/>
    <mergeCell ref="BB78:BE78"/>
    <mergeCell ref="BF78:BI78"/>
    <mergeCell ref="BJ78:BM78"/>
    <mergeCell ref="BN78:BP78"/>
    <mergeCell ref="BQ78:BT78"/>
    <mergeCell ref="Y78:AC78"/>
    <mergeCell ref="AD78:AG78"/>
    <mergeCell ref="AH78:AK78"/>
    <mergeCell ref="AL78:AP78"/>
    <mergeCell ref="AQ78:AU78"/>
    <mergeCell ref="AV78:AY78"/>
    <mergeCell ref="B78:D78"/>
    <mergeCell ref="E78:G78"/>
    <mergeCell ref="H78:K78"/>
    <mergeCell ref="L78:P78"/>
    <mergeCell ref="Q78:T78"/>
    <mergeCell ref="U78:X78"/>
    <mergeCell ref="BU79:BW79"/>
    <mergeCell ref="BX79:CA79"/>
    <mergeCell ref="CB79:CG79"/>
    <mergeCell ref="CH79:CK79"/>
    <mergeCell ref="CL79:CN79"/>
    <mergeCell ref="CO79:CQ79"/>
    <mergeCell ref="AZ79:BA79"/>
    <mergeCell ref="BB79:BE79"/>
    <mergeCell ref="BF79:BI79"/>
    <mergeCell ref="BJ79:BM79"/>
    <mergeCell ref="BN79:BP79"/>
    <mergeCell ref="BQ79:BT79"/>
    <mergeCell ref="Y79:AC79"/>
    <mergeCell ref="AD79:AG79"/>
    <mergeCell ref="AH79:AK79"/>
    <mergeCell ref="AL79:AP79"/>
    <mergeCell ref="AQ79:AU79"/>
    <mergeCell ref="AV79:AY79"/>
    <mergeCell ref="B81:D81"/>
    <mergeCell ref="E81:G81"/>
    <mergeCell ref="H81:K81"/>
    <mergeCell ref="L81:P81"/>
    <mergeCell ref="Q81:T81"/>
    <mergeCell ref="U81:X81"/>
    <mergeCell ref="BU80:BW80"/>
    <mergeCell ref="BX80:CA80"/>
    <mergeCell ref="CB80:CG80"/>
    <mergeCell ref="CH80:CK80"/>
    <mergeCell ref="CL80:CN80"/>
    <mergeCell ref="CO80:CQ80"/>
    <mergeCell ref="AZ80:BA80"/>
    <mergeCell ref="BB80:BE80"/>
    <mergeCell ref="BF80:BI80"/>
    <mergeCell ref="BJ80:BM80"/>
    <mergeCell ref="BN80:BP80"/>
    <mergeCell ref="BQ80:BT80"/>
    <mergeCell ref="Y80:AC80"/>
    <mergeCell ref="AD80:AG80"/>
    <mergeCell ref="AH80:AK80"/>
    <mergeCell ref="AL80:AP80"/>
    <mergeCell ref="AQ80:AU80"/>
    <mergeCell ref="AV80:AY80"/>
    <mergeCell ref="B80:D80"/>
    <mergeCell ref="E80:G80"/>
    <mergeCell ref="H80:K80"/>
    <mergeCell ref="L80:P80"/>
    <mergeCell ref="Q80:T80"/>
    <mergeCell ref="U80:X80"/>
    <mergeCell ref="BU81:BW81"/>
    <mergeCell ref="BX81:CA81"/>
    <mergeCell ref="CB81:CG81"/>
    <mergeCell ref="CH81:CK81"/>
    <mergeCell ref="CL81:CN81"/>
    <mergeCell ref="CO81:CQ81"/>
    <mergeCell ref="AZ81:BA81"/>
    <mergeCell ref="BB81:BE81"/>
    <mergeCell ref="BF81:BI81"/>
    <mergeCell ref="BJ81:BM81"/>
    <mergeCell ref="BN81:BP81"/>
    <mergeCell ref="BQ81:BT81"/>
    <mergeCell ref="Y81:AC81"/>
    <mergeCell ref="AD81:AG81"/>
    <mergeCell ref="AH81:AK81"/>
    <mergeCell ref="AL81:AP81"/>
    <mergeCell ref="AQ81:AU81"/>
    <mergeCell ref="AV81:AY81"/>
    <mergeCell ref="B83:D83"/>
    <mergeCell ref="E83:G83"/>
    <mergeCell ref="H83:K83"/>
    <mergeCell ref="L83:P83"/>
    <mergeCell ref="Q83:T83"/>
    <mergeCell ref="U83:X83"/>
    <mergeCell ref="BU82:BW82"/>
    <mergeCell ref="BX82:CA82"/>
    <mergeCell ref="CB82:CG82"/>
    <mergeCell ref="CH82:CK82"/>
    <mergeCell ref="CL82:CN82"/>
    <mergeCell ref="CO82:CQ82"/>
    <mergeCell ref="AZ82:BA82"/>
    <mergeCell ref="BB82:BE82"/>
    <mergeCell ref="BF82:BI82"/>
    <mergeCell ref="BJ82:BM82"/>
    <mergeCell ref="BN82:BP82"/>
    <mergeCell ref="BQ82:BT82"/>
    <mergeCell ref="Y82:AC82"/>
    <mergeCell ref="AD82:AG82"/>
    <mergeCell ref="AH82:AK82"/>
    <mergeCell ref="AL82:AP82"/>
    <mergeCell ref="AQ82:AU82"/>
    <mergeCell ref="AV82:AY82"/>
    <mergeCell ref="B82:D82"/>
    <mergeCell ref="E82:G82"/>
    <mergeCell ref="H82:K82"/>
    <mergeCell ref="L82:P82"/>
    <mergeCell ref="Q82:T82"/>
    <mergeCell ref="U82:X82"/>
    <mergeCell ref="BU83:BW83"/>
    <mergeCell ref="BX83:CA83"/>
    <mergeCell ref="CB83:CG83"/>
    <mergeCell ref="CH83:CK83"/>
    <mergeCell ref="CL83:CN83"/>
    <mergeCell ref="CO83:CQ83"/>
    <mergeCell ref="AZ83:BA83"/>
    <mergeCell ref="BB83:BE83"/>
    <mergeCell ref="BF83:BI83"/>
    <mergeCell ref="BJ83:BM83"/>
    <mergeCell ref="BN83:BP83"/>
    <mergeCell ref="BQ83:BT83"/>
    <mergeCell ref="Y83:AC83"/>
    <mergeCell ref="AD83:AG83"/>
    <mergeCell ref="AH83:AK83"/>
    <mergeCell ref="AL83:AP83"/>
    <mergeCell ref="AQ83:AU83"/>
    <mergeCell ref="AV83:AY83"/>
    <mergeCell ref="B85:D85"/>
    <mergeCell ref="E85:G85"/>
    <mergeCell ref="H85:K85"/>
    <mergeCell ref="L85:P85"/>
    <mergeCell ref="Q85:T85"/>
    <mergeCell ref="U85:X85"/>
    <mergeCell ref="BU84:BW84"/>
    <mergeCell ref="BX84:CA84"/>
    <mergeCell ref="CB84:CG84"/>
    <mergeCell ref="CH84:CK84"/>
    <mergeCell ref="CL84:CN84"/>
    <mergeCell ref="CO84:CQ84"/>
    <mergeCell ref="AZ84:BA84"/>
    <mergeCell ref="BB84:BE84"/>
    <mergeCell ref="BF84:BI84"/>
    <mergeCell ref="BJ84:BM84"/>
    <mergeCell ref="BN84:BP84"/>
    <mergeCell ref="BQ84:BT84"/>
    <mergeCell ref="Y84:AC84"/>
    <mergeCell ref="AD84:AG84"/>
    <mergeCell ref="AH84:AK84"/>
    <mergeCell ref="AL84:AP84"/>
    <mergeCell ref="AQ84:AU84"/>
    <mergeCell ref="AV84:AY84"/>
    <mergeCell ref="B84:D84"/>
    <mergeCell ref="E84:G84"/>
    <mergeCell ref="H84:K84"/>
    <mergeCell ref="L84:P84"/>
    <mergeCell ref="Q84:T84"/>
    <mergeCell ref="U84:X84"/>
    <mergeCell ref="BU85:BW85"/>
    <mergeCell ref="BX85:CA85"/>
    <mergeCell ref="CB85:CG85"/>
    <mergeCell ref="CH85:CK85"/>
    <mergeCell ref="CL85:CN85"/>
    <mergeCell ref="CO85:CQ85"/>
    <mergeCell ref="AZ85:BA85"/>
    <mergeCell ref="BB85:BE85"/>
    <mergeCell ref="BF85:BI85"/>
    <mergeCell ref="BJ85:BM85"/>
    <mergeCell ref="BN85:BP85"/>
    <mergeCell ref="BQ85:BT85"/>
    <mergeCell ref="Y85:AC85"/>
    <mergeCell ref="AD85:AG85"/>
    <mergeCell ref="AH85:AK85"/>
    <mergeCell ref="AL85:AP85"/>
    <mergeCell ref="AQ85:AU85"/>
    <mergeCell ref="AV85:AY85"/>
    <mergeCell ref="B87:D87"/>
    <mergeCell ref="E87:G87"/>
    <mergeCell ref="H87:K87"/>
    <mergeCell ref="L87:P87"/>
    <mergeCell ref="Q87:T87"/>
    <mergeCell ref="U87:X87"/>
    <mergeCell ref="BU86:BW86"/>
    <mergeCell ref="BX86:CA86"/>
    <mergeCell ref="CB86:CG86"/>
    <mergeCell ref="CH86:CK86"/>
    <mergeCell ref="CL86:CN86"/>
    <mergeCell ref="CO86:CQ86"/>
    <mergeCell ref="AZ86:BA86"/>
    <mergeCell ref="BB86:BE86"/>
    <mergeCell ref="BF86:BI86"/>
    <mergeCell ref="BJ86:BM86"/>
    <mergeCell ref="BN86:BP86"/>
    <mergeCell ref="BQ86:BT86"/>
    <mergeCell ref="Y86:AC86"/>
    <mergeCell ref="AD86:AG86"/>
    <mergeCell ref="AH86:AK86"/>
    <mergeCell ref="AL86:AP86"/>
    <mergeCell ref="AQ86:AU86"/>
    <mergeCell ref="AV86:AY86"/>
    <mergeCell ref="B86:D86"/>
    <mergeCell ref="E86:G86"/>
    <mergeCell ref="H86:K86"/>
    <mergeCell ref="L86:P86"/>
    <mergeCell ref="Q86:T86"/>
    <mergeCell ref="U86:X86"/>
    <mergeCell ref="P88:S88"/>
    <mergeCell ref="T88:W88"/>
    <mergeCell ref="BU87:BW87"/>
    <mergeCell ref="BX87:CA87"/>
    <mergeCell ref="CB87:CG87"/>
    <mergeCell ref="BB88:BH88"/>
    <mergeCell ref="BI88:BN88"/>
    <mergeCell ref="BO88:BS88"/>
    <mergeCell ref="BT88:BX88"/>
    <mergeCell ref="BY88:CC88"/>
    <mergeCell ref="X88:AA88"/>
    <mergeCell ref="AB88:AF88"/>
    <mergeCell ref="AG88:AJ88"/>
    <mergeCell ref="AK88:AN88"/>
    <mergeCell ref="AO88:AR88"/>
    <mergeCell ref="AS88:AW88"/>
    <mergeCell ref="B88:D88"/>
    <mergeCell ref="E88:G88"/>
    <mergeCell ref="H88:L88"/>
    <mergeCell ref="M88:O88"/>
    <mergeCell ref="CH87:CK87"/>
    <mergeCell ref="CL87:CN87"/>
    <mergeCell ref="CO87:CQ87"/>
    <mergeCell ref="AZ87:BA87"/>
    <mergeCell ref="BB87:BE87"/>
    <mergeCell ref="BF87:BI87"/>
    <mergeCell ref="BJ87:BM87"/>
    <mergeCell ref="BN87:BP87"/>
    <mergeCell ref="BQ87:BT87"/>
    <mergeCell ref="Y87:AC87"/>
    <mergeCell ref="AD87:AG87"/>
    <mergeCell ref="AH87:AK87"/>
    <mergeCell ref="AL87:AP87"/>
    <mergeCell ref="AQ87:AU87"/>
    <mergeCell ref="AV87:AY87"/>
    <mergeCell ref="CX88:CY88"/>
    <mergeCell ref="A89:B89"/>
    <mergeCell ref="C89:E89"/>
    <mergeCell ref="F89:H89"/>
    <mergeCell ref="I89:J89"/>
    <mergeCell ref="K89:N89"/>
    <mergeCell ref="O89:R89"/>
    <mergeCell ref="S89:U89"/>
    <mergeCell ref="V89:Z89"/>
    <mergeCell ref="AA89:AD89"/>
    <mergeCell ref="CD88:CH88"/>
    <mergeCell ref="CI88:CJ88"/>
    <mergeCell ref="CK88:CM88"/>
    <mergeCell ref="CN88:CP88"/>
    <mergeCell ref="CQ88:CS88"/>
    <mergeCell ref="CT88:CU88"/>
    <mergeCell ref="AX88:BA88"/>
    <mergeCell ref="CU89:CX89"/>
    <mergeCell ref="A90:B90"/>
    <mergeCell ref="C90:E90"/>
    <mergeCell ref="F90:H90"/>
    <mergeCell ref="I90:J90"/>
    <mergeCell ref="K90:N90"/>
    <mergeCell ref="O90:R90"/>
    <mergeCell ref="S90:U90"/>
    <mergeCell ref="V90:Z90"/>
    <mergeCell ref="AA90:AD90"/>
    <mergeCell ref="CA89:CD89"/>
    <mergeCell ref="CF89:CI89"/>
    <mergeCell ref="CJ89:CL89"/>
    <mergeCell ref="CM89:CO89"/>
    <mergeCell ref="CP89:CR89"/>
    <mergeCell ref="CS89:CT89"/>
    <mergeCell ref="BD89:BG89"/>
    <mergeCell ref="BH89:BK89"/>
    <mergeCell ref="BL89:BO89"/>
    <mergeCell ref="BP89:BR89"/>
    <mergeCell ref="BS89:BV89"/>
    <mergeCell ref="BW89:BZ89"/>
    <mergeCell ref="AE89:AI89"/>
    <mergeCell ref="AJ89:AL89"/>
    <mergeCell ref="AM89:AO89"/>
    <mergeCell ref="AP89:AT89"/>
    <mergeCell ref="AU89:AX89"/>
    <mergeCell ref="AY89:BC89"/>
    <mergeCell ref="CU90:CX90"/>
    <mergeCell ref="I91:J91"/>
    <mergeCell ref="K91:N91"/>
    <mergeCell ref="O91:R91"/>
    <mergeCell ref="S91:U91"/>
    <mergeCell ref="V91:Z91"/>
    <mergeCell ref="AA91:AD91"/>
    <mergeCell ref="CA90:CD90"/>
    <mergeCell ref="CF90:CI90"/>
    <mergeCell ref="CJ90:CL90"/>
    <mergeCell ref="CM90:CO90"/>
    <mergeCell ref="CP90:CR90"/>
    <mergeCell ref="CS90:CT90"/>
    <mergeCell ref="BD90:BG90"/>
    <mergeCell ref="BH90:BK90"/>
    <mergeCell ref="BL90:BO90"/>
    <mergeCell ref="BP90:BR90"/>
    <mergeCell ref="BS90:BV90"/>
    <mergeCell ref="BW90:BZ90"/>
    <mergeCell ref="AE90:AI90"/>
    <mergeCell ref="AJ90:AL90"/>
    <mergeCell ref="AM90:AO90"/>
    <mergeCell ref="AP90:AT90"/>
    <mergeCell ref="AU90:AX90"/>
    <mergeCell ref="AY90:BC90"/>
    <mergeCell ref="CU91:CX91"/>
    <mergeCell ref="A92:B92"/>
    <mergeCell ref="C92:E92"/>
    <mergeCell ref="F92:H92"/>
    <mergeCell ref="I92:J92"/>
    <mergeCell ref="K92:N92"/>
    <mergeCell ref="O92:R92"/>
    <mergeCell ref="S92:U92"/>
    <mergeCell ref="V92:Z92"/>
    <mergeCell ref="AA92:AD92"/>
    <mergeCell ref="CA91:CD91"/>
    <mergeCell ref="CF91:CI91"/>
    <mergeCell ref="CJ91:CL91"/>
    <mergeCell ref="CM91:CO91"/>
    <mergeCell ref="CP91:CR91"/>
    <mergeCell ref="CS91:CT91"/>
    <mergeCell ref="BD91:BG91"/>
    <mergeCell ref="BH91:BK91"/>
    <mergeCell ref="BL91:BO91"/>
    <mergeCell ref="BP91:BR91"/>
    <mergeCell ref="BS91:BV91"/>
    <mergeCell ref="BW91:BZ91"/>
    <mergeCell ref="AE91:AI91"/>
    <mergeCell ref="AJ91:AL91"/>
    <mergeCell ref="AM91:AO91"/>
    <mergeCell ref="AP91:AT91"/>
    <mergeCell ref="AU91:AX91"/>
    <mergeCell ref="AY91:BC91"/>
    <mergeCell ref="CU92:CX92"/>
    <mergeCell ref="A91:B91"/>
    <mergeCell ref="C91:E91"/>
    <mergeCell ref="F91:H91"/>
    <mergeCell ref="I93:J93"/>
    <mergeCell ref="K93:N93"/>
    <mergeCell ref="O93:R93"/>
    <mergeCell ref="S93:U93"/>
    <mergeCell ref="V93:Z93"/>
    <mergeCell ref="AA93:AD93"/>
    <mergeCell ref="CA92:CD92"/>
    <mergeCell ref="CF92:CI92"/>
    <mergeCell ref="CJ92:CL92"/>
    <mergeCell ref="CM92:CO92"/>
    <mergeCell ref="CP92:CR92"/>
    <mergeCell ref="CS92:CT92"/>
    <mergeCell ref="BD92:BG92"/>
    <mergeCell ref="BH92:BK92"/>
    <mergeCell ref="BL92:BO92"/>
    <mergeCell ref="BP92:BR92"/>
    <mergeCell ref="BS92:BV92"/>
    <mergeCell ref="BW92:BZ92"/>
    <mergeCell ref="AE92:AI92"/>
    <mergeCell ref="AJ92:AL92"/>
    <mergeCell ref="AM92:AO92"/>
    <mergeCell ref="AP92:AT92"/>
    <mergeCell ref="AU92:AX92"/>
    <mergeCell ref="AY92:BC92"/>
    <mergeCell ref="CU93:CX93"/>
    <mergeCell ref="A94:B94"/>
    <mergeCell ref="C94:E94"/>
    <mergeCell ref="F94:H94"/>
    <mergeCell ref="I94:J94"/>
    <mergeCell ref="K94:N94"/>
    <mergeCell ref="O94:R94"/>
    <mergeCell ref="S94:U94"/>
    <mergeCell ref="V94:Z94"/>
    <mergeCell ref="AA94:AD94"/>
    <mergeCell ref="CA93:CD93"/>
    <mergeCell ref="CF93:CI93"/>
    <mergeCell ref="CJ93:CL93"/>
    <mergeCell ref="CM93:CO93"/>
    <mergeCell ref="CP93:CR93"/>
    <mergeCell ref="CS93:CT93"/>
    <mergeCell ref="BD93:BG93"/>
    <mergeCell ref="BH93:BK93"/>
    <mergeCell ref="BL93:BO93"/>
    <mergeCell ref="BP93:BR93"/>
    <mergeCell ref="BS93:BV93"/>
    <mergeCell ref="BW93:BZ93"/>
    <mergeCell ref="AE93:AI93"/>
    <mergeCell ref="AJ93:AL93"/>
    <mergeCell ref="AM93:AO93"/>
    <mergeCell ref="AP93:AT93"/>
    <mergeCell ref="AU93:AX93"/>
    <mergeCell ref="AY93:BC93"/>
    <mergeCell ref="CU94:CX94"/>
    <mergeCell ref="A93:B93"/>
    <mergeCell ref="C93:E93"/>
    <mergeCell ref="F93:H93"/>
    <mergeCell ref="A95:B95"/>
    <mergeCell ref="C95:E95"/>
    <mergeCell ref="F95:H95"/>
    <mergeCell ref="I95:J95"/>
    <mergeCell ref="K95:N95"/>
    <mergeCell ref="O95:R95"/>
    <mergeCell ref="S95:U95"/>
    <mergeCell ref="V95:Z95"/>
    <mergeCell ref="AA95:AD95"/>
    <mergeCell ref="CA94:CD94"/>
    <mergeCell ref="CF94:CI94"/>
    <mergeCell ref="CJ94:CL94"/>
    <mergeCell ref="CM94:CO94"/>
    <mergeCell ref="CP94:CR94"/>
    <mergeCell ref="CS94:CT94"/>
    <mergeCell ref="BD94:BG94"/>
    <mergeCell ref="BH94:BK94"/>
    <mergeCell ref="BL94:BO94"/>
    <mergeCell ref="BP94:BR94"/>
    <mergeCell ref="BS94:BV94"/>
    <mergeCell ref="BW94:BZ94"/>
    <mergeCell ref="AE94:AI94"/>
    <mergeCell ref="AJ94:AL94"/>
    <mergeCell ref="AM94:AO94"/>
    <mergeCell ref="AP94:AT94"/>
    <mergeCell ref="AU94:AX94"/>
    <mergeCell ref="AY94:BC94"/>
    <mergeCell ref="CU95:CX95"/>
    <mergeCell ref="CA95:CD95"/>
    <mergeCell ref="CF95:CI95"/>
    <mergeCell ref="CJ95:CL95"/>
    <mergeCell ref="CM95:CO95"/>
    <mergeCell ref="CP95:CR95"/>
    <mergeCell ref="CS95:CT95"/>
    <mergeCell ref="BD95:BG95"/>
    <mergeCell ref="BH95:BK95"/>
    <mergeCell ref="BL95:BO95"/>
    <mergeCell ref="BP95:BR95"/>
    <mergeCell ref="BS95:BV95"/>
    <mergeCell ref="BW95:BZ95"/>
    <mergeCell ref="AE95:AI95"/>
    <mergeCell ref="AJ95:AL95"/>
    <mergeCell ref="AM95:AO95"/>
    <mergeCell ref="AP95:AT95"/>
    <mergeCell ref="AU95:AX95"/>
    <mergeCell ref="AY95:BC95"/>
  </mergeCell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617D-D7CC-4141-B27C-3BDDCCFC9034}">
  <dimension ref="A1:CZ33"/>
  <sheetViews>
    <sheetView showGridLines="0" workbookViewId="0">
      <selection activeCell="H12" sqref="H12:L12"/>
    </sheetView>
  </sheetViews>
  <sheetFormatPr defaultRowHeight="14.4"/>
  <cols>
    <col min="1" max="1" width="3.77734375" customWidth="1"/>
    <col min="2" max="2" width="6" customWidth="1"/>
    <col min="3" max="3" width="14.77734375" customWidth="1"/>
    <col min="4" max="4" width="6.21875" customWidth="1"/>
    <col min="5" max="7" width="4.77734375" customWidth="1"/>
    <col min="8" max="8" width="5" customWidth="1"/>
    <col min="9" max="9" width="6.21875" customWidth="1"/>
    <col min="10" max="10" width="8.21875" customWidth="1"/>
    <col min="11" max="11" width="3.5546875" customWidth="1"/>
    <col min="12" max="14" width="4.21875" customWidth="1"/>
    <col min="15" max="15" width="4.5546875" customWidth="1"/>
    <col min="16" max="16" width="3.5546875" customWidth="1"/>
    <col min="17" max="17" width="3.77734375" customWidth="1"/>
    <col min="18" max="18" width="3.5546875" customWidth="1"/>
    <col min="19" max="19" width="4" customWidth="1"/>
    <col min="20" max="20" width="3.44140625" customWidth="1"/>
    <col min="21" max="21" width="6.21875" customWidth="1"/>
    <col min="22" max="22" width="3.44140625" customWidth="1"/>
    <col min="23" max="23" width="3.5546875" customWidth="1"/>
    <col min="24" max="26" width="4.21875" customWidth="1"/>
    <col min="27" max="27" width="4.44140625" customWidth="1"/>
    <col min="28" max="30" width="3.21875" customWidth="1"/>
    <col min="31" max="31" width="3.5546875" customWidth="1"/>
    <col min="32" max="32" width="3.21875" customWidth="1"/>
    <col min="33" max="35" width="4" customWidth="1"/>
    <col min="36" max="36" width="4.21875" customWidth="1"/>
    <col min="37" max="37" width="2.21875" customWidth="1"/>
    <col min="38" max="39" width="2.77734375" customWidth="1"/>
    <col min="40" max="40" width="2.21875" customWidth="1"/>
    <col min="41" max="41" width="6.21875" customWidth="1"/>
    <col min="42" max="42" width="2.77734375" customWidth="1"/>
    <col min="43" max="43" width="3" customWidth="1"/>
    <col min="44" max="44" width="3.21875" customWidth="1"/>
    <col min="45" max="45" width="3.77734375" customWidth="1"/>
    <col min="46" max="47" width="2.21875" customWidth="1"/>
    <col min="48" max="48" width="2.5546875" customWidth="1"/>
    <col min="49" max="49" width="2.44140625" customWidth="1"/>
    <col min="50" max="52" width="2.77734375" customWidth="1"/>
    <col min="53" max="53" width="3.21875" customWidth="1"/>
    <col min="54" max="54" width="3.77734375" customWidth="1"/>
    <col min="55" max="55" width="2" customWidth="1"/>
    <col min="56" max="56" width="3" customWidth="1"/>
    <col min="57" max="57" width="2" customWidth="1"/>
    <col min="58" max="58" width="3.5546875" customWidth="1"/>
    <col min="59" max="59" width="2" customWidth="1"/>
    <col min="60" max="60" width="2.77734375" customWidth="1"/>
    <col min="61" max="63" width="1.77734375" customWidth="1"/>
    <col min="64" max="64" width="3.5546875" customWidth="1"/>
    <col min="65" max="65" width="1.77734375" customWidth="1"/>
    <col min="66" max="66" width="2.44140625" customWidth="1"/>
    <col min="67" max="69" width="1.5546875" customWidth="1"/>
    <col min="70" max="70" width="3.77734375" customWidth="1"/>
    <col min="71" max="71" width="2.21875" customWidth="1"/>
    <col min="72" max="76" width="1.5546875" customWidth="1"/>
    <col min="77" max="77" width="2.5546875" customWidth="1"/>
    <col min="78" max="79" width="1.5546875" customWidth="1"/>
    <col min="80" max="80" width="3.21875" customWidth="1"/>
    <col min="81" max="81" width="1.77734375" customWidth="1"/>
    <col min="82" max="82" width="1.5546875" customWidth="1"/>
    <col min="83" max="83" width="5.21875" customWidth="1"/>
    <col min="84" max="84" width="2" customWidth="1"/>
    <col min="85" max="85" width="1.5546875" customWidth="1"/>
    <col min="86" max="86" width="1.77734375" customWidth="1"/>
    <col min="87" max="87" width="2.77734375" customWidth="1"/>
    <col min="88" max="88" width="3" customWidth="1"/>
    <col min="89" max="90" width="2" customWidth="1"/>
    <col min="91" max="91" width="2.21875" customWidth="1"/>
    <col min="92" max="92" width="2" customWidth="1"/>
    <col min="93" max="93" width="2.77734375" customWidth="1"/>
    <col min="94" max="94" width="2.21875" customWidth="1"/>
    <col min="95" max="95" width="2" customWidth="1"/>
    <col min="96" max="96" width="2.5546875" customWidth="1"/>
    <col min="97" max="97" width="2.21875" customWidth="1"/>
    <col min="98" max="98" width="4.5546875" customWidth="1"/>
    <col min="99" max="99" width="4" customWidth="1"/>
    <col min="100" max="101" width="8" customWidth="1"/>
    <col min="102" max="102" width="4.77734375" customWidth="1"/>
    <col min="103" max="103" width="4" customWidth="1"/>
    <col min="104" max="104" width="8" customWidth="1"/>
  </cols>
  <sheetData>
    <row r="1" spans="1:104" ht="12.75" customHeight="1">
      <c r="A1" s="18"/>
      <c r="B1" s="386"/>
      <c r="C1" s="386"/>
      <c r="D1" s="386"/>
      <c r="E1" s="386"/>
      <c r="F1" s="386"/>
      <c r="G1" s="386"/>
      <c r="H1" s="389"/>
      <c r="I1" s="389"/>
      <c r="J1" s="389"/>
      <c r="K1" s="389"/>
      <c r="L1" s="389"/>
      <c r="M1" s="386"/>
      <c r="N1" s="386"/>
      <c r="O1" s="386"/>
      <c r="P1" s="386"/>
      <c r="Q1" s="386"/>
      <c r="R1" s="386"/>
      <c r="S1" s="386"/>
      <c r="T1" s="386"/>
      <c r="U1" s="386"/>
      <c r="V1" s="386"/>
      <c r="W1" s="386"/>
      <c r="X1" s="386"/>
      <c r="Y1" s="386"/>
      <c r="Z1" s="386"/>
      <c r="AA1" s="386"/>
      <c r="AB1" s="389"/>
      <c r="AC1" s="389"/>
      <c r="AD1" s="389"/>
      <c r="AE1" s="389"/>
      <c r="AF1" s="389"/>
      <c r="AG1" s="386"/>
      <c r="AH1" s="386"/>
      <c r="AI1" s="386"/>
      <c r="AJ1" s="386"/>
      <c r="AK1" s="386"/>
      <c r="AL1" s="386"/>
      <c r="AM1" s="386"/>
      <c r="AN1" s="386"/>
      <c r="AO1" s="386"/>
      <c r="AP1" s="386"/>
      <c r="AQ1" s="386"/>
      <c r="AR1" s="386"/>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17"/>
      <c r="CW1" s="17"/>
      <c r="CX1" s="389"/>
      <c r="CY1" s="389"/>
      <c r="CZ1" s="17"/>
    </row>
    <row r="2" spans="1:104" ht="12.75" customHeight="1">
      <c r="A2" s="18"/>
      <c r="B2" s="435" t="s">
        <v>369</v>
      </c>
      <c r="C2" s="435"/>
      <c r="D2" s="435"/>
      <c r="E2" s="386"/>
      <c r="F2" s="386"/>
      <c r="G2" s="386"/>
      <c r="H2" s="389"/>
      <c r="I2" s="389"/>
      <c r="J2" s="389"/>
      <c r="K2" s="389"/>
      <c r="L2" s="389"/>
      <c r="M2" s="386"/>
      <c r="N2" s="386"/>
      <c r="O2" s="386"/>
      <c r="P2" s="386"/>
      <c r="Q2" s="386"/>
      <c r="R2" s="386"/>
      <c r="S2" s="386"/>
      <c r="T2" s="386"/>
      <c r="U2" s="386"/>
      <c r="V2" s="386"/>
      <c r="W2" s="386"/>
      <c r="X2" s="386"/>
      <c r="Y2" s="386"/>
      <c r="Z2" s="386"/>
      <c r="AA2" s="386"/>
      <c r="AB2" s="389"/>
      <c r="AC2" s="389"/>
      <c r="AD2" s="389"/>
      <c r="AE2" s="389"/>
      <c r="AF2" s="389"/>
      <c r="AG2" s="386"/>
      <c r="AH2" s="386"/>
      <c r="AI2" s="386"/>
      <c r="AJ2" s="386"/>
      <c r="AK2" s="435" t="s">
        <v>370</v>
      </c>
      <c r="AL2" s="435"/>
      <c r="AM2" s="435"/>
      <c r="AN2" s="435"/>
      <c r="AO2" s="473"/>
      <c r="AP2" s="473"/>
      <c r="AQ2" s="473"/>
      <c r="AR2" s="473"/>
      <c r="AS2" s="389"/>
      <c r="AT2" s="389"/>
      <c r="AU2" s="389"/>
      <c r="AV2" s="389"/>
      <c r="AW2" s="389"/>
      <c r="AX2" s="389"/>
      <c r="AY2" s="389"/>
      <c r="AZ2" s="389"/>
      <c r="BA2" s="389"/>
      <c r="BB2" s="389"/>
      <c r="BC2" s="389"/>
      <c r="BD2" s="389"/>
      <c r="BE2" s="389"/>
      <c r="BF2" s="389"/>
      <c r="BG2" s="389"/>
      <c r="BH2" s="389"/>
      <c r="BI2" s="389"/>
      <c r="BJ2" s="389"/>
      <c r="BK2" s="389"/>
      <c r="BL2" s="389"/>
      <c r="BM2" s="389"/>
      <c r="BN2" s="389"/>
      <c r="BO2" s="389"/>
      <c r="BP2" s="389"/>
      <c r="BQ2" s="389"/>
      <c r="BR2" s="389"/>
      <c r="BS2" s="389"/>
      <c r="BT2" s="389"/>
      <c r="BU2" s="389"/>
      <c r="BV2" s="389"/>
      <c r="BW2" s="389"/>
      <c r="BX2" s="389"/>
      <c r="BY2" s="389"/>
      <c r="BZ2" s="389"/>
      <c r="CA2" s="389"/>
      <c r="CB2" s="389"/>
      <c r="CC2" s="389"/>
      <c r="CD2" s="389"/>
      <c r="CE2" s="389"/>
      <c r="CF2" s="389"/>
      <c r="CG2" s="389"/>
      <c r="CH2" s="389"/>
      <c r="CI2" s="389"/>
      <c r="CJ2" s="389"/>
      <c r="CK2" s="389"/>
      <c r="CL2" s="389"/>
      <c r="CM2" s="389"/>
      <c r="CN2" s="389"/>
      <c r="CO2" s="389"/>
      <c r="CP2" s="389"/>
      <c r="CQ2" s="389"/>
      <c r="CR2" s="389"/>
      <c r="CS2" s="389"/>
      <c r="CT2" s="389"/>
      <c r="CU2" s="389"/>
      <c r="CV2" s="17"/>
      <c r="CW2" s="17"/>
      <c r="CX2" s="389"/>
      <c r="CY2" s="389"/>
      <c r="CZ2" s="17"/>
    </row>
    <row r="3" spans="1:104" ht="12.75" customHeight="1">
      <c r="A3" s="18"/>
      <c r="B3" s="435" t="s">
        <v>371</v>
      </c>
      <c r="C3" s="435"/>
      <c r="D3" s="435"/>
      <c r="E3" s="386"/>
      <c r="F3" s="386"/>
      <c r="G3" s="386"/>
      <c r="H3" s="389"/>
      <c r="I3" s="389"/>
      <c r="J3" s="389"/>
      <c r="K3" s="389"/>
      <c r="L3" s="389"/>
      <c r="M3" s="386"/>
      <c r="N3" s="386"/>
      <c r="O3" s="386"/>
      <c r="P3" s="386"/>
      <c r="Q3" s="386"/>
      <c r="R3" s="386"/>
      <c r="S3" s="386"/>
      <c r="T3" s="386"/>
      <c r="U3" s="386"/>
      <c r="V3" s="386"/>
      <c r="W3" s="386"/>
      <c r="X3" s="386"/>
      <c r="Y3" s="386"/>
      <c r="Z3" s="386"/>
      <c r="AA3" s="386"/>
      <c r="AB3" s="389"/>
      <c r="AC3" s="389"/>
      <c r="AD3" s="389"/>
      <c r="AE3" s="389"/>
      <c r="AF3" s="389"/>
      <c r="AG3" s="386"/>
      <c r="AH3" s="386"/>
      <c r="AI3" s="386"/>
      <c r="AJ3" s="386"/>
      <c r="AK3" s="435" t="s">
        <v>372</v>
      </c>
      <c r="AL3" s="435"/>
      <c r="AM3" s="435"/>
      <c r="AN3" s="435"/>
      <c r="AO3" s="435"/>
      <c r="AP3" s="435"/>
      <c r="AQ3" s="435"/>
      <c r="AR3" s="435"/>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c r="BQ3" s="389"/>
      <c r="BR3" s="389"/>
      <c r="BS3" s="389"/>
      <c r="BT3" s="389"/>
      <c r="BU3" s="389"/>
      <c r="BV3" s="389"/>
      <c r="BW3" s="389"/>
      <c r="BX3" s="389"/>
      <c r="BY3" s="389"/>
      <c r="BZ3" s="389"/>
      <c r="CA3" s="389"/>
      <c r="CB3" s="389"/>
      <c r="CC3" s="389"/>
      <c r="CD3" s="389"/>
      <c r="CE3" s="389"/>
      <c r="CF3" s="389"/>
      <c r="CG3" s="389"/>
      <c r="CH3" s="389"/>
      <c r="CI3" s="389"/>
      <c r="CJ3" s="389"/>
      <c r="CK3" s="389"/>
      <c r="CL3" s="389"/>
      <c r="CM3" s="389"/>
      <c r="CN3" s="389"/>
      <c r="CO3" s="389"/>
      <c r="CP3" s="389"/>
      <c r="CQ3" s="389"/>
      <c r="CR3" s="389"/>
      <c r="CS3" s="389"/>
      <c r="CT3" s="389"/>
      <c r="CU3" s="389"/>
      <c r="CV3" s="17"/>
      <c r="CW3" s="17"/>
      <c r="CX3" s="389"/>
      <c r="CY3" s="389"/>
      <c r="CZ3" s="17"/>
    </row>
    <row r="4" spans="1:104" ht="12.75" customHeight="1">
      <c r="A4" s="18"/>
      <c r="B4" s="435" t="s">
        <v>395</v>
      </c>
      <c r="C4" s="435"/>
      <c r="D4" s="435"/>
      <c r="E4" s="386"/>
      <c r="F4" s="386"/>
      <c r="G4" s="386"/>
      <c r="H4" s="389"/>
      <c r="I4" s="389"/>
      <c r="J4" s="389"/>
      <c r="K4" s="389"/>
      <c r="L4" s="389"/>
      <c r="M4" s="386"/>
      <c r="N4" s="386"/>
      <c r="O4" s="386"/>
      <c r="P4" s="386"/>
      <c r="Q4" s="386"/>
      <c r="R4" s="386"/>
      <c r="S4" s="386"/>
      <c r="T4" s="386"/>
      <c r="U4" s="386"/>
      <c r="V4" s="386"/>
      <c r="W4" s="386"/>
      <c r="X4" s="386"/>
      <c r="Y4" s="386"/>
      <c r="Z4" s="386"/>
      <c r="AA4" s="386"/>
      <c r="AB4" s="389"/>
      <c r="AC4" s="389"/>
      <c r="AD4" s="389"/>
      <c r="AE4" s="389"/>
      <c r="AF4" s="389"/>
      <c r="AG4" s="386"/>
      <c r="AH4" s="386"/>
      <c r="AI4" s="386"/>
      <c r="AJ4" s="386"/>
      <c r="AK4" s="435" t="s">
        <v>285</v>
      </c>
      <c r="AL4" s="435"/>
      <c r="AM4" s="435"/>
      <c r="AN4" s="435"/>
      <c r="AO4" s="386"/>
      <c r="AP4" s="386"/>
      <c r="AQ4" s="386"/>
      <c r="AR4" s="386"/>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17"/>
      <c r="CW4" s="17"/>
      <c r="CX4" s="389"/>
      <c r="CY4" s="389"/>
      <c r="CZ4" s="17"/>
    </row>
    <row r="5" spans="1:104" ht="12.75" customHeight="1">
      <c r="A5" s="18"/>
      <c r="B5" s="386"/>
      <c r="C5" s="386"/>
      <c r="D5" s="386"/>
      <c r="E5" s="386"/>
      <c r="F5" s="386"/>
      <c r="G5" s="386"/>
      <c r="H5" s="389"/>
      <c r="I5" s="389"/>
      <c r="J5" s="389"/>
      <c r="K5" s="389"/>
      <c r="L5" s="389"/>
      <c r="M5" s="386"/>
      <c r="N5" s="386"/>
      <c r="O5" s="386"/>
      <c r="P5" s="386"/>
      <c r="Q5" s="386"/>
      <c r="R5" s="386"/>
      <c r="S5" s="386"/>
      <c r="T5" s="386"/>
      <c r="U5" s="386"/>
      <c r="V5" s="386"/>
      <c r="W5" s="386"/>
      <c r="X5" s="386"/>
      <c r="Y5" s="386"/>
      <c r="Z5" s="386"/>
      <c r="AA5" s="386"/>
      <c r="AB5" s="389"/>
      <c r="AC5" s="389"/>
      <c r="AD5" s="389"/>
      <c r="AE5" s="389"/>
      <c r="AF5" s="389"/>
      <c r="AG5" s="386"/>
      <c r="AH5" s="386"/>
      <c r="AI5" s="386"/>
      <c r="AJ5" s="386"/>
      <c r="AK5" s="386"/>
      <c r="AL5" s="386"/>
      <c r="AM5" s="386"/>
      <c r="AN5" s="386"/>
      <c r="AO5" s="386"/>
      <c r="AP5" s="386"/>
      <c r="AQ5" s="386"/>
      <c r="AR5" s="386"/>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17"/>
      <c r="CW5" s="17"/>
      <c r="CX5" s="389"/>
      <c r="CY5" s="389"/>
      <c r="CZ5" s="17"/>
    </row>
    <row r="6" spans="1:104" ht="12.75" customHeight="1">
      <c r="A6" s="18"/>
      <c r="B6" s="435" t="s">
        <v>368</v>
      </c>
      <c r="C6" s="435"/>
      <c r="D6" s="435"/>
      <c r="E6" s="386"/>
      <c r="F6" s="386"/>
      <c r="G6" s="386"/>
      <c r="H6" s="389"/>
      <c r="I6" s="389"/>
      <c r="J6" s="389"/>
      <c r="K6" s="389"/>
      <c r="L6" s="389"/>
      <c r="M6" s="386"/>
      <c r="N6" s="386"/>
      <c r="O6" s="386"/>
      <c r="P6" s="386"/>
      <c r="Q6" s="386"/>
      <c r="R6" s="386"/>
      <c r="S6" s="386"/>
      <c r="T6" s="386"/>
      <c r="U6" s="386"/>
      <c r="V6" s="386"/>
      <c r="W6" s="386"/>
      <c r="X6" s="386"/>
      <c r="Y6" s="386"/>
      <c r="Z6" s="386"/>
      <c r="AA6" s="386"/>
      <c r="AB6" s="389"/>
      <c r="AC6" s="389"/>
      <c r="AD6" s="389"/>
      <c r="AE6" s="389"/>
      <c r="AF6" s="389"/>
      <c r="AG6" s="386"/>
      <c r="AH6" s="386"/>
      <c r="AI6" s="386"/>
      <c r="AJ6" s="386"/>
      <c r="AK6" s="386"/>
      <c r="AL6" s="386"/>
      <c r="AM6" s="386"/>
      <c r="AN6" s="386"/>
      <c r="AO6" s="386"/>
      <c r="AP6" s="386"/>
      <c r="AQ6" s="386"/>
      <c r="AR6" s="386"/>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17"/>
      <c r="CW6" s="17"/>
      <c r="CX6" s="389"/>
      <c r="CY6" s="389"/>
      <c r="CZ6" s="17"/>
    </row>
    <row r="7" spans="1:104" ht="12.75" customHeight="1">
      <c r="A7" s="18"/>
      <c r="B7" s="386"/>
      <c r="C7" s="386"/>
      <c r="D7" s="386"/>
      <c r="E7" s="389"/>
      <c r="F7" s="389"/>
      <c r="G7" s="389"/>
      <c r="H7" s="472" t="s">
        <v>10</v>
      </c>
      <c r="I7" s="472"/>
      <c r="J7" s="472"/>
      <c r="K7" s="472"/>
      <c r="L7" s="472"/>
      <c r="M7" s="472"/>
      <c r="N7" s="472"/>
      <c r="O7" s="472"/>
      <c r="P7" s="472"/>
      <c r="Q7" s="472"/>
      <c r="R7" s="472"/>
      <c r="S7" s="472"/>
      <c r="T7" s="472"/>
      <c r="U7" s="472"/>
      <c r="V7" s="472"/>
      <c r="W7" s="472"/>
      <c r="X7" s="472"/>
      <c r="Y7" s="472"/>
      <c r="Z7" s="472"/>
      <c r="AA7" s="472"/>
      <c r="AB7" s="389"/>
      <c r="AC7" s="389"/>
      <c r="AD7" s="389"/>
      <c r="AE7" s="389"/>
      <c r="AF7" s="389"/>
      <c r="AG7" s="386"/>
      <c r="AH7" s="386"/>
      <c r="AI7" s="386"/>
      <c r="AJ7" s="386"/>
      <c r="AK7" s="386"/>
      <c r="AL7" s="386"/>
      <c r="AM7" s="386"/>
      <c r="AN7" s="386"/>
      <c r="AO7" s="386"/>
      <c r="AP7" s="386"/>
      <c r="AQ7" s="386"/>
      <c r="AR7" s="386"/>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17"/>
      <c r="CW7" s="17"/>
      <c r="CX7" s="389"/>
      <c r="CY7" s="389"/>
      <c r="CZ7" s="17"/>
    </row>
    <row r="8" spans="1:104" ht="12.75" customHeight="1">
      <c r="A8" s="18"/>
      <c r="B8" s="386"/>
      <c r="C8" s="386"/>
      <c r="D8" s="386"/>
      <c r="E8" s="386"/>
      <c r="F8" s="386"/>
      <c r="G8" s="386"/>
      <c r="H8" s="389"/>
      <c r="I8" s="389"/>
      <c r="J8" s="389"/>
      <c r="K8" s="389"/>
      <c r="L8" s="389"/>
      <c r="M8" s="386"/>
      <c r="N8" s="386"/>
      <c r="O8" s="386"/>
      <c r="P8" s="386"/>
      <c r="Q8" s="386"/>
      <c r="R8" s="386"/>
      <c r="S8" s="386"/>
      <c r="T8" s="386"/>
      <c r="U8" s="386"/>
      <c r="V8" s="386"/>
      <c r="W8" s="386"/>
      <c r="X8" s="386"/>
      <c r="Y8" s="386"/>
      <c r="Z8" s="386"/>
      <c r="AA8" s="386"/>
      <c r="AB8" s="389"/>
      <c r="AC8" s="389"/>
      <c r="AD8" s="389"/>
      <c r="AE8" s="389"/>
      <c r="AF8" s="389"/>
      <c r="AG8" s="386"/>
      <c r="AH8" s="386"/>
      <c r="AI8" s="386"/>
      <c r="AJ8" s="386"/>
      <c r="AK8" s="386"/>
      <c r="AL8" s="386"/>
      <c r="AM8" s="386"/>
      <c r="AN8" s="386"/>
      <c r="AO8" s="386"/>
      <c r="AP8" s="386"/>
      <c r="AQ8" s="386"/>
      <c r="AR8" s="386"/>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17"/>
      <c r="CW8" s="17"/>
      <c r="CX8" s="389"/>
      <c r="CY8" s="389"/>
      <c r="CZ8" s="17"/>
    </row>
    <row r="9" spans="1:104" ht="12.75" customHeight="1">
      <c r="A9" s="18"/>
      <c r="B9" s="435" t="s">
        <v>397</v>
      </c>
      <c r="C9" s="435"/>
      <c r="D9" s="435"/>
      <c r="E9" s="435"/>
      <c r="F9" s="435"/>
      <c r="G9" s="435"/>
      <c r="H9" s="389"/>
      <c r="I9" s="389"/>
      <c r="J9" s="389"/>
      <c r="K9" s="389"/>
      <c r="L9" s="389"/>
      <c r="M9" s="386"/>
      <c r="N9" s="386"/>
      <c r="O9" s="386"/>
      <c r="P9" s="386"/>
      <c r="Q9" s="386"/>
      <c r="R9" s="386"/>
      <c r="S9" s="386"/>
      <c r="T9" s="386"/>
      <c r="U9" s="386"/>
      <c r="V9" s="386"/>
      <c r="W9" s="386"/>
      <c r="X9" s="386"/>
      <c r="Y9" s="386"/>
      <c r="Z9" s="386"/>
      <c r="AA9" s="386"/>
      <c r="AB9" s="389"/>
      <c r="AC9" s="389"/>
      <c r="AD9" s="389"/>
      <c r="AE9" s="389"/>
      <c r="AF9" s="389"/>
      <c r="AG9" s="386"/>
      <c r="AH9" s="386"/>
      <c r="AI9" s="386"/>
      <c r="AJ9" s="386"/>
      <c r="AK9" s="386"/>
      <c r="AL9" s="386"/>
      <c r="AM9" s="386"/>
      <c r="AN9" s="386"/>
      <c r="AO9" s="386"/>
      <c r="AP9" s="386"/>
      <c r="AQ9" s="386"/>
      <c r="AR9" s="386"/>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17"/>
      <c r="CW9" s="17"/>
      <c r="CX9" s="389"/>
      <c r="CY9" s="389"/>
      <c r="CZ9" s="17"/>
    </row>
    <row r="10" spans="1:104" ht="12.75" customHeight="1">
      <c r="A10" s="18"/>
      <c r="B10" s="435" t="s">
        <v>398</v>
      </c>
      <c r="C10" s="435"/>
      <c r="D10" s="435"/>
      <c r="E10" s="435"/>
      <c r="F10" s="435"/>
      <c r="G10" s="435"/>
      <c r="H10" s="389"/>
      <c r="I10" s="389"/>
      <c r="J10" s="389"/>
      <c r="K10" s="389"/>
      <c r="L10" s="389"/>
      <c r="M10" s="386"/>
      <c r="N10" s="386"/>
      <c r="O10" s="386"/>
      <c r="P10" s="386"/>
      <c r="Q10" s="386"/>
      <c r="R10" s="386"/>
      <c r="S10" s="386"/>
      <c r="T10" s="386"/>
      <c r="U10" s="386"/>
      <c r="V10" s="386"/>
      <c r="W10" s="386"/>
      <c r="X10" s="386"/>
      <c r="Y10" s="386"/>
      <c r="Z10" s="386"/>
      <c r="AA10" s="386"/>
      <c r="AB10" s="389"/>
      <c r="AC10" s="389"/>
      <c r="AD10" s="389"/>
      <c r="AE10" s="389"/>
      <c r="AF10" s="389"/>
      <c r="AG10" s="386"/>
      <c r="AH10" s="386"/>
      <c r="AI10" s="386"/>
      <c r="AJ10" s="386"/>
      <c r="AK10" s="386"/>
      <c r="AL10" s="386"/>
      <c r="AM10" s="386"/>
      <c r="AN10" s="386"/>
      <c r="AO10" s="386"/>
      <c r="AP10" s="386"/>
      <c r="AQ10" s="386"/>
      <c r="AR10" s="386"/>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17"/>
      <c r="CW10" s="17"/>
      <c r="CX10" s="389"/>
      <c r="CY10" s="389"/>
      <c r="CZ10" s="17"/>
    </row>
    <row r="11" spans="1:104" ht="12.75" customHeight="1">
      <c r="A11" s="18"/>
      <c r="B11" s="435" t="s">
        <v>325</v>
      </c>
      <c r="C11" s="435"/>
      <c r="D11" s="435"/>
      <c r="E11" s="435" t="s">
        <v>377</v>
      </c>
      <c r="F11" s="435"/>
      <c r="G11" s="435"/>
      <c r="H11" s="389"/>
      <c r="I11" s="389"/>
      <c r="J11" s="389"/>
      <c r="K11" s="389"/>
      <c r="L11" s="389"/>
      <c r="M11" s="386"/>
      <c r="N11" s="386"/>
      <c r="O11" s="386"/>
      <c r="P11" s="386"/>
      <c r="Q11" s="386"/>
      <c r="R11" s="386"/>
      <c r="S11" s="386"/>
      <c r="T11" s="386"/>
      <c r="U11" s="386"/>
      <c r="V11" s="386"/>
      <c r="W11" s="386"/>
      <c r="X11" s="386"/>
      <c r="Y11" s="386"/>
      <c r="Z11" s="386"/>
      <c r="AA11" s="386"/>
      <c r="AB11" s="389"/>
      <c r="AC11" s="389"/>
      <c r="AD11" s="389"/>
      <c r="AE11" s="389"/>
      <c r="AF11" s="389"/>
      <c r="AG11" s="386"/>
      <c r="AH11" s="386"/>
      <c r="AI11" s="386"/>
      <c r="AJ11" s="386"/>
      <c r="AK11" s="386"/>
      <c r="AL11" s="386"/>
      <c r="AM11" s="386"/>
      <c r="AN11" s="386"/>
      <c r="AO11" s="386"/>
      <c r="AP11" s="386"/>
      <c r="AQ11" s="386"/>
      <c r="AR11" s="386"/>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17"/>
      <c r="CW11" s="17"/>
      <c r="CX11" s="389"/>
      <c r="CY11" s="389"/>
      <c r="CZ11" s="17"/>
    </row>
    <row r="12" spans="1:104" ht="12.75" customHeight="1">
      <c r="A12" s="18"/>
      <c r="B12" s="435" t="s">
        <v>399</v>
      </c>
      <c r="C12" s="435"/>
      <c r="D12" s="435"/>
      <c r="E12" s="435" t="s">
        <v>377</v>
      </c>
      <c r="F12" s="435"/>
      <c r="G12" s="435"/>
      <c r="H12" s="389"/>
      <c r="I12" s="389"/>
      <c r="J12" s="389"/>
      <c r="K12" s="389"/>
      <c r="L12" s="389"/>
      <c r="M12" s="386"/>
      <c r="N12" s="386"/>
      <c r="O12" s="386"/>
      <c r="P12" s="386"/>
      <c r="Q12" s="386"/>
      <c r="R12" s="386"/>
      <c r="S12" s="386"/>
      <c r="T12" s="386"/>
      <c r="U12" s="386"/>
      <c r="V12" s="386"/>
      <c r="W12" s="386"/>
      <c r="X12" s="386"/>
      <c r="Y12" s="386"/>
      <c r="Z12" s="386"/>
      <c r="AA12" s="386"/>
      <c r="AB12" s="389"/>
      <c r="AC12" s="389"/>
      <c r="AD12" s="389"/>
      <c r="AE12" s="389"/>
      <c r="AF12" s="389"/>
      <c r="AG12" s="386"/>
      <c r="AH12" s="386"/>
      <c r="AI12" s="386"/>
      <c r="AJ12" s="386"/>
      <c r="AK12" s="386"/>
      <c r="AL12" s="386"/>
      <c r="AM12" s="386"/>
      <c r="AN12" s="386"/>
      <c r="AO12" s="386"/>
      <c r="AP12" s="386"/>
      <c r="AQ12" s="386"/>
      <c r="AR12" s="386"/>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17"/>
      <c r="CW12" s="17"/>
      <c r="CX12" s="389"/>
      <c r="CY12" s="389"/>
      <c r="CZ12" s="17"/>
    </row>
    <row r="13" spans="1:104" ht="12.75" customHeight="1">
      <c r="A13" s="18"/>
      <c r="B13" s="435" t="s">
        <v>400</v>
      </c>
      <c r="C13" s="435"/>
      <c r="D13" s="435"/>
      <c r="E13" s="435" t="s">
        <v>405</v>
      </c>
      <c r="F13" s="435"/>
      <c r="G13" s="435"/>
      <c r="H13" s="389"/>
      <c r="I13" s="389"/>
      <c r="J13" s="389"/>
      <c r="K13" s="389"/>
      <c r="L13" s="389"/>
      <c r="M13" s="386"/>
      <c r="N13" s="386"/>
      <c r="O13" s="386"/>
      <c r="P13" s="386"/>
      <c r="Q13" s="386"/>
      <c r="R13" s="386"/>
      <c r="S13" s="386"/>
      <c r="T13" s="386"/>
      <c r="U13" s="386"/>
      <c r="V13" s="386"/>
      <c r="W13" s="386"/>
      <c r="X13" s="386"/>
      <c r="Y13" s="386"/>
      <c r="Z13" s="386"/>
      <c r="AA13" s="386"/>
      <c r="AB13" s="389"/>
      <c r="AC13" s="389"/>
      <c r="AD13" s="389"/>
      <c r="AE13" s="389"/>
      <c r="AF13" s="389"/>
      <c r="AG13" s="386"/>
      <c r="AH13" s="386"/>
      <c r="AI13" s="386"/>
      <c r="AJ13" s="386"/>
      <c r="AK13" s="386"/>
      <c r="AL13" s="386"/>
      <c r="AM13" s="386"/>
      <c r="AN13" s="386"/>
      <c r="AO13" s="386"/>
      <c r="AP13" s="386"/>
      <c r="AQ13" s="386"/>
      <c r="AR13" s="386"/>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17"/>
      <c r="CW13" s="17"/>
      <c r="CX13" s="389"/>
      <c r="CY13" s="389"/>
      <c r="CZ13" s="17"/>
    </row>
    <row r="14" spans="1:104" ht="12.75" customHeight="1">
      <c r="A14" s="18"/>
      <c r="B14" s="386"/>
      <c r="C14" s="386"/>
      <c r="D14" s="386"/>
      <c r="E14" s="386"/>
      <c r="F14" s="386"/>
      <c r="G14" s="386"/>
      <c r="H14" s="389"/>
      <c r="I14" s="389"/>
      <c r="J14" s="389"/>
      <c r="K14" s="389"/>
      <c r="L14" s="389"/>
      <c r="M14" s="386"/>
      <c r="N14" s="386"/>
      <c r="O14" s="386"/>
      <c r="P14" s="386"/>
      <c r="Q14" s="386"/>
      <c r="R14" s="386"/>
      <c r="S14" s="386"/>
      <c r="T14" s="386"/>
      <c r="U14" s="386"/>
      <c r="V14" s="386"/>
      <c r="W14" s="386"/>
      <c r="X14" s="386"/>
      <c r="Y14" s="386"/>
      <c r="Z14" s="386"/>
      <c r="AA14" s="386"/>
      <c r="AB14" s="389"/>
      <c r="AC14" s="389"/>
      <c r="AD14" s="389"/>
      <c r="AE14" s="389"/>
      <c r="AF14" s="389"/>
      <c r="AG14" s="386"/>
      <c r="AH14" s="386"/>
      <c r="AI14" s="386"/>
      <c r="AJ14" s="386"/>
      <c r="AK14" s="386"/>
      <c r="AL14" s="386"/>
      <c r="AM14" s="386"/>
      <c r="AN14" s="386"/>
      <c r="AO14" s="386"/>
      <c r="AP14" s="386"/>
      <c r="AQ14" s="386"/>
      <c r="AR14" s="386"/>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17"/>
      <c r="CW14" s="17"/>
      <c r="CX14" s="389"/>
      <c r="CY14" s="389"/>
      <c r="CZ14" s="17"/>
    </row>
    <row r="15" spans="1:104" ht="12.75" customHeight="1">
      <c r="A15" s="18"/>
      <c r="B15" s="386"/>
      <c r="C15" s="386"/>
      <c r="D15" s="386"/>
      <c r="E15" s="386"/>
      <c r="F15" s="386"/>
      <c r="G15" s="386"/>
      <c r="H15" s="389"/>
      <c r="I15" s="389"/>
      <c r="J15" s="389"/>
      <c r="K15" s="389"/>
      <c r="L15" s="389"/>
      <c r="M15" s="386"/>
      <c r="N15" s="386"/>
      <c r="O15" s="386"/>
      <c r="P15" s="386"/>
      <c r="Q15" s="386"/>
      <c r="R15" s="386"/>
      <c r="S15" s="386"/>
      <c r="T15" s="386"/>
      <c r="U15" s="386"/>
      <c r="V15" s="386"/>
      <c r="W15" s="386"/>
      <c r="X15" s="386"/>
      <c r="Y15" s="386"/>
      <c r="Z15" s="386"/>
      <c r="AA15" s="386"/>
      <c r="AB15" s="389"/>
      <c r="AC15" s="389"/>
      <c r="AD15" s="389"/>
      <c r="AE15" s="389"/>
      <c r="AF15" s="389"/>
      <c r="AG15" s="386"/>
      <c r="AH15" s="386"/>
      <c r="AI15" s="386"/>
      <c r="AJ15" s="386"/>
      <c r="AK15" s="386"/>
      <c r="AL15" s="386"/>
      <c r="AM15" s="386"/>
      <c r="AN15" s="386"/>
      <c r="AO15" s="386"/>
      <c r="AP15" s="386"/>
      <c r="AQ15" s="386"/>
      <c r="AR15" s="386"/>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17"/>
      <c r="CW15" s="17"/>
      <c r="CX15" s="389"/>
      <c r="CY15" s="389"/>
      <c r="CZ15" s="17"/>
    </row>
    <row r="16" spans="1:104" ht="12.75" customHeight="1">
      <c r="A16" s="18"/>
      <c r="B16" s="408"/>
      <c r="C16" s="408"/>
      <c r="D16" s="408"/>
      <c r="E16" s="408"/>
      <c r="F16" s="408"/>
      <c r="G16" s="408"/>
      <c r="H16" s="471"/>
      <c r="I16" s="471"/>
      <c r="J16" s="471"/>
      <c r="K16" s="471"/>
      <c r="L16" s="471"/>
      <c r="M16" s="408"/>
      <c r="N16" s="408"/>
      <c r="O16" s="408"/>
      <c r="P16" s="386"/>
      <c r="Q16" s="386"/>
      <c r="R16" s="386"/>
      <c r="S16" s="386"/>
      <c r="T16" s="386"/>
      <c r="U16" s="386"/>
      <c r="V16" s="386"/>
      <c r="W16" s="386"/>
      <c r="X16" s="386"/>
      <c r="Y16" s="386"/>
      <c r="Z16" s="386"/>
      <c r="AA16" s="386"/>
      <c r="AB16" s="389"/>
      <c r="AC16" s="389"/>
      <c r="AD16" s="389"/>
      <c r="AE16" s="389"/>
      <c r="AF16" s="389"/>
      <c r="AG16" s="386"/>
      <c r="AH16" s="386"/>
      <c r="AI16" s="386"/>
      <c r="AJ16" s="386"/>
      <c r="AK16" s="386"/>
      <c r="AL16" s="386"/>
      <c r="AM16" s="386"/>
      <c r="AN16" s="386"/>
      <c r="AO16" s="386"/>
      <c r="AP16" s="386"/>
      <c r="AQ16" s="386"/>
      <c r="AR16" s="386"/>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17"/>
      <c r="CW16" s="17"/>
      <c r="CX16" s="389"/>
      <c r="CY16" s="389"/>
      <c r="CZ16" s="17"/>
    </row>
    <row r="17" spans="1:102" ht="12.75" customHeight="1">
      <c r="A17" s="468" t="s">
        <v>381</v>
      </c>
      <c r="B17" s="469"/>
      <c r="C17" s="55" t="s">
        <v>390</v>
      </c>
      <c r="D17" s="468" t="s">
        <v>386</v>
      </c>
      <c r="E17" s="470"/>
      <c r="F17" s="469"/>
      <c r="G17" s="468" t="s">
        <v>403</v>
      </c>
      <c r="H17" s="470"/>
      <c r="I17" s="469"/>
      <c r="J17" s="468" t="s">
        <v>404</v>
      </c>
      <c r="K17" s="470"/>
      <c r="L17" s="470"/>
      <c r="M17" s="469"/>
      <c r="N17" s="468" t="s">
        <v>389</v>
      </c>
      <c r="O17" s="470"/>
      <c r="P17" s="470"/>
      <c r="Q17" s="469"/>
      <c r="R17" s="467"/>
      <c r="S17" s="389"/>
      <c r="T17" s="389"/>
      <c r="U17" s="389"/>
      <c r="V17" s="389"/>
      <c r="W17" s="386"/>
      <c r="X17" s="386"/>
      <c r="Y17" s="386"/>
      <c r="Z17" s="389"/>
      <c r="AA17" s="389"/>
      <c r="AB17" s="389"/>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row>
    <row r="18" spans="1:102" ht="12.75" customHeight="1">
      <c r="A18" s="442">
        <v>1</v>
      </c>
      <c r="B18" s="444"/>
      <c r="C18" s="56"/>
      <c r="D18" s="438"/>
      <c r="E18" s="439"/>
      <c r="F18" s="440"/>
      <c r="G18" s="438"/>
      <c r="H18" s="439"/>
      <c r="I18" s="440"/>
      <c r="J18" s="438"/>
      <c r="K18" s="439"/>
      <c r="L18" s="439"/>
      <c r="M18" s="440"/>
      <c r="N18" s="438"/>
      <c r="O18" s="439"/>
      <c r="P18" s="439"/>
      <c r="Q18" s="440"/>
      <c r="R18" s="467"/>
      <c r="S18" s="389"/>
      <c r="T18" s="389"/>
      <c r="U18" s="389"/>
      <c r="V18" s="389"/>
      <c r="W18" s="386"/>
      <c r="X18" s="386"/>
      <c r="Y18" s="386"/>
      <c r="Z18" s="389"/>
      <c r="AA18" s="389"/>
      <c r="AB18" s="389"/>
      <c r="AC18" s="386"/>
      <c r="AD18" s="386"/>
      <c r="AE18" s="386"/>
      <c r="AF18" s="386"/>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386"/>
      <c r="BD18" s="386"/>
      <c r="BE18" s="386"/>
      <c r="BF18" s="386"/>
      <c r="BG18" s="386"/>
      <c r="BH18" s="386"/>
      <c r="BI18" s="386"/>
      <c r="BJ18" s="386"/>
      <c r="BK18" s="386"/>
      <c r="BL18" s="386"/>
      <c r="BM18" s="386"/>
      <c r="BN18" s="386"/>
      <c r="BO18" s="386"/>
      <c r="BP18" s="386"/>
      <c r="BQ18" s="386"/>
      <c r="BR18" s="386"/>
      <c r="BS18" s="386"/>
      <c r="BT18" s="386"/>
      <c r="BU18" s="386"/>
      <c r="BV18" s="386"/>
      <c r="BW18" s="386"/>
      <c r="BX18" s="386"/>
      <c r="BY18" s="386"/>
      <c r="BZ18" s="386"/>
      <c r="CA18" s="386"/>
      <c r="CB18" s="386"/>
      <c r="CC18" s="386"/>
      <c r="CD18" s="386"/>
      <c r="CE18" s="386"/>
      <c r="CF18" s="386"/>
    </row>
    <row r="19" spans="1:102" ht="12.75" customHeight="1">
      <c r="A19" s="442">
        <v>2</v>
      </c>
      <c r="B19" s="444"/>
      <c r="C19" s="56"/>
      <c r="D19" s="438"/>
      <c r="E19" s="439"/>
      <c r="F19" s="440"/>
      <c r="G19" s="438"/>
      <c r="H19" s="439"/>
      <c r="I19" s="440"/>
      <c r="J19" s="438"/>
      <c r="K19" s="439"/>
      <c r="L19" s="439"/>
      <c r="M19" s="440"/>
      <c r="N19" s="438"/>
      <c r="O19" s="439"/>
      <c r="P19" s="439"/>
      <c r="Q19" s="440"/>
      <c r="R19" s="467"/>
      <c r="S19" s="389"/>
      <c r="T19" s="389"/>
      <c r="U19" s="389"/>
      <c r="V19" s="389"/>
      <c r="W19" s="386"/>
      <c r="X19" s="386"/>
      <c r="Y19" s="386"/>
      <c r="Z19" s="389"/>
      <c r="AA19" s="389"/>
      <c r="AB19" s="389"/>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6"/>
      <c r="BA19" s="386"/>
      <c r="BB19" s="386"/>
      <c r="BC19" s="386"/>
      <c r="BD19" s="386"/>
      <c r="BE19" s="386"/>
      <c r="BF19" s="386"/>
      <c r="BG19" s="386"/>
      <c r="BH19" s="386"/>
      <c r="BI19" s="386"/>
      <c r="BJ19" s="386"/>
      <c r="BK19" s="386"/>
      <c r="BL19" s="386"/>
      <c r="BM19" s="386"/>
      <c r="BN19" s="386"/>
      <c r="BO19" s="386"/>
      <c r="BP19" s="386"/>
      <c r="BQ19" s="386"/>
      <c r="BR19" s="386"/>
      <c r="BS19" s="386"/>
      <c r="BT19" s="386"/>
      <c r="BU19" s="386"/>
      <c r="BV19" s="386"/>
      <c r="BW19" s="386"/>
      <c r="BX19" s="386"/>
      <c r="BY19" s="386"/>
      <c r="BZ19" s="386"/>
      <c r="CA19" s="386"/>
      <c r="CB19" s="386"/>
      <c r="CC19" s="386"/>
      <c r="CD19" s="386"/>
      <c r="CE19" s="386"/>
      <c r="CF19" s="386"/>
    </row>
    <row r="20" spans="1:102" ht="12.75" customHeight="1">
      <c r="A20" s="442">
        <v>3</v>
      </c>
      <c r="B20" s="444"/>
      <c r="C20" s="56"/>
      <c r="D20" s="438"/>
      <c r="E20" s="439"/>
      <c r="F20" s="440"/>
      <c r="G20" s="438"/>
      <c r="H20" s="439"/>
      <c r="I20" s="440"/>
      <c r="J20" s="438"/>
      <c r="K20" s="439"/>
      <c r="L20" s="439"/>
      <c r="M20" s="440"/>
      <c r="N20" s="438"/>
      <c r="O20" s="439"/>
      <c r="P20" s="439"/>
      <c r="Q20" s="440"/>
      <c r="R20" s="467"/>
      <c r="S20" s="389"/>
      <c r="T20" s="389"/>
      <c r="U20" s="389"/>
      <c r="V20" s="389"/>
      <c r="W20" s="386"/>
      <c r="X20" s="386"/>
      <c r="Y20" s="386"/>
      <c r="Z20" s="389"/>
      <c r="AA20" s="389"/>
      <c r="AB20" s="389"/>
      <c r="AC20" s="386"/>
      <c r="AD20" s="386"/>
      <c r="AE20" s="386"/>
      <c r="AF20" s="386"/>
      <c r="AG20" s="386"/>
      <c r="AH20" s="386"/>
      <c r="AI20" s="386"/>
      <c r="AJ20" s="386"/>
      <c r="AK20" s="386"/>
      <c r="AL20" s="386"/>
      <c r="AM20" s="386"/>
      <c r="AN20" s="386"/>
      <c r="AO20" s="386"/>
      <c r="AP20" s="386"/>
      <c r="AQ20" s="386"/>
      <c r="AR20" s="386"/>
      <c r="AS20" s="386"/>
      <c r="AT20" s="386"/>
      <c r="AU20" s="386"/>
      <c r="AV20" s="386"/>
      <c r="AW20" s="386"/>
      <c r="AX20" s="386"/>
      <c r="AY20" s="386"/>
      <c r="AZ20" s="386"/>
      <c r="BA20" s="386"/>
      <c r="BB20" s="386"/>
      <c r="BC20" s="386"/>
      <c r="BD20" s="386"/>
      <c r="BE20" s="386"/>
      <c r="BF20" s="386"/>
      <c r="BG20" s="386"/>
      <c r="BH20" s="386"/>
      <c r="BI20" s="386"/>
      <c r="BJ20" s="386"/>
      <c r="BK20" s="386"/>
      <c r="BL20" s="386"/>
      <c r="BM20" s="386"/>
      <c r="BN20" s="386"/>
      <c r="BO20" s="386"/>
      <c r="BP20" s="386"/>
      <c r="BQ20" s="386"/>
      <c r="BR20" s="386"/>
      <c r="BS20" s="386"/>
      <c r="BT20" s="386"/>
      <c r="BU20" s="386"/>
      <c r="BV20" s="386"/>
      <c r="BW20" s="386"/>
      <c r="BX20" s="386"/>
      <c r="BY20" s="386"/>
      <c r="BZ20" s="386"/>
      <c r="CA20" s="386"/>
      <c r="CB20" s="386"/>
      <c r="CC20" s="386"/>
      <c r="CD20" s="386"/>
      <c r="CE20" s="386"/>
      <c r="CF20" s="386"/>
    </row>
    <row r="21" spans="1:102" ht="12.75" customHeight="1">
      <c r="A21" s="442">
        <v>4</v>
      </c>
      <c r="B21" s="444"/>
      <c r="C21" s="56"/>
      <c r="D21" s="438"/>
      <c r="E21" s="439"/>
      <c r="F21" s="440"/>
      <c r="G21" s="438"/>
      <c r="H21" s="439"/>
      <c r="I21" s="440"/>
      <c r="J21" s="438"/>
      <c r="K21" s="439"/>
      <c r="L21" s="439"/>
      <c r="M21" s="440"/>
      <c r="N21" s="438"/>
      <c r="O21" s="439"/>
      <c r="P21" s="439"/>
      <c r="Q21" s="440"/>
      <c r="R21" s="467"/>
      <c r="S21" s="389"/>
      <c r="T21" s="389"/>
      <c r="U21" s="389"/>
      <c r="V21" s="389"/>
      <c r="W21" s="386"/>
      <c r="X21" s="386"/>
      <c r="Y21" s="386"/>
      <c r="Z21" s="389"/>
      <c r="AA21" s="389"/>
      <c r="AB21" s="389"/>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386"/>
      <c r="BB21" s="386"/>
      <c r="BC21" s="386"/>
      <c r="BD21" s="386"/>
      <c r="BE21" s="386"/>
      <c r="BF21" s="386"/>
      <c r="BG21" s="386"/>
      <c r="BH21" s="386"/>
      <c r="BI21" s="386"/>
      <c r="BJ21" s="386"/>
      <c r="BK21" s="386"/>
      <c r="BL21" s="386"/>
      <c r="BM21" s="386"/>
      <c r="BN21" s="386"/>
      <c r="BO21" s="386"/>
      <c r="BP21" s="386"/>
      <c r="BQ21" s="386"/>
      <c r="BR21" s="386"/>
      <c r="BS21" s="386"/>
      <c r="BT21" s="386"/>
      <c r="BU21" s="386"/>
      <c r="BV21" s="386"/>
      <c r="BW21" s="386"/>
      <c r="BX21" s="386"/>
      <c r="BY21" s="386"/>
      <c r="BZ21" s="386"/>
      <c r="CA21" s="386"/>
      <c r="CB21" s="386"/>
      <c r="CC21" s="386"/>
      <c r="CD21" s="386"/>
      <c r="CE21" s="386"/>
      <c r="CF21" s="386"/>
    </row>
    <row r="22" spans="1:102" ht="12.75" customHeight="1">
      <c r="A22" s="442">
        <v>5</v>
      </c>
      <c r="B22" s="444"/>
      <c r="C22" s="56"/>
      <c r="D22" s="438"/>
      <c r="E22" s="439"/>
      <c r="F22" s="440"/>
      <c r="G22" s="438"/>
      <c r="H22" s="439"/>
      <c r="I22" s="440"/>
      <c r="J22" s="438"/>
      <c r="K22" s="439"/>
      <c r="L22" s="439"/>
      <c r="M22" s="440"/>
      <c r="N22" s="438"/>
      <c r="O22" s="439"/>
      <c r="P22" s="439"/>
      <c r="Q22" s="440"/>
      <c r="R22" s="467"/>
      <c r="S22" s="389"/>
      <c r="T22" s="389"/>
      <c r="U22" s="389"/>
      <c r="V22" s="389"/>
      <c r="W22" s="386"/>
      <c r="X22" s="386"/>
      <c r="Y22" s="386"/>
      <c r="Z22" s="389"/>
      <c r="AA22" s="389"/>
      <c r="AB22" s="389"/>
      <c r="AC22" s="386"/>
      <c r="AD22" s="386"/>
      <c r="AE22" s="386"/>
      <c r="AF22" s="386"/>
      <c r="AG22" s="386"/>
      <c r="AH22" s="386"/>
      <c r="AI22" s="386"/>
      <c r="AJ22" s="386"/>
      <c r="AK22" s="386"/>
      <c r="AL22" s="386"/>
      <c r="AM22" s="386"/>
      <c r="AN22" s="386"/>
      <c r="AO22" s="386"/>
      <c r="AP22" s="386"/>
      <c r="AQ22" s="386"/>
      <c r="AR22" s="386"/>
      <c r="AS22" s="386"/>
      <c r="AT22" s="386"/>
      <c r="AU22" s="386"/>
      <c r="AV22" s="386"/>
      <c r="AW22" s="386"/>
      <c r="AX22" s="386"/>
      <c r="AY22" s="386"/>
      <c r="AZ22" s="386"/>
      <c r="BA22" s="386"/>
      <c r="BB22" s="386"/>
      <c r="BC22" s="386"/>
      <c r="BD22" s="386"/>
      <c r="BE22" s="386"/>
      <c r="BF22" s="386"/>
      <c r="BG22" s="386"/>
      <c r="BH22" s="386"/>
      <c r="BI22" s="386"/>
      <c r="BJ22" s="386"/>
      <c r="BK22" s="386"/>
      <c r="BL22" s="386"/>
      <c r="BM22" s="386"/>
      <c r="BN22" s="386"/>
      <c r="BO22" s="386"/>
      <c r="BP22" s="386"/>
      <c r="BQ22" s="386"/>
      <c r="BR22" s="386"/>
      <c r="BS22" s="386"/>
      <c r="BT22" s="386"/>
      <c r="BU22" s="386"/>
      <c r="BV22" s="386"/>
      <c r="BW22" s="386"/>
      <c r="BX22" s="386"/>
      <c r="BY22" s="386"/>
      <c r="BZ22" s="386"/>
      <c r="CA22" s="386"/>
      <c r="CB22" s="386"/>
      <c r="CC22" s="386"/>
      <c r="CD22" s="386"/>
      <c r="CE22" s="386"/>
      <c r="CF22" s="386"/>
    </row>
    <row r="23" spans="1:102" ht="12.75" customHeight="1">
      <c r="A23" s="442">
        <v>6</v>
      </c>
      <c r="B23" s="444"/>
      <c r="C23" s="56"/>
      <c r="D23" s="438"/>
      <c r="E23" s="439"/>
      <c r="F23" s="440"/>
      <c r="G23" s="438"/>
      <c r="H23" s="439"/>
      <c r="I23" s="440"/>
      <c r="J23" s="438"/>
      <c r="K23" s="439"/>
      <c r="L23" s="439"/>
      <c r="M23" s="440"/>
      <c r="N23" s="438"/>
      <c r="O23" s="439"/>
      <c r="P23" s="439"/>
      <c r="Q23" s="440"/>
      <c r="R23" s="467"/>
      <c r="S23" s="389"/>
      <c r="T23" s="389"/>
      <c r="U23" s="389"/>
      <c r="V23" s="389"/>
      <c r="W23" s="386"/>
      <c r="X23" s="386"/>
      <c r="Y23" s="386"/>
      <c r="Z23" s="389"/>
      <c r="AA23" s="389"/>
      <c r="AB23" s="389"/>
      <c r="AC23" s="386"/>
      <c r="AD23" s="386"/>
      <c r="AE23" s="386"/>
      <c r="AF23" s="386"/>
      <c r="AG23" s="386"/>
      <c r="AH23" s="386"/>
      <c r="AI23" s="386"/>
      <c r="AJ23" s="386"/>
      <c r="AK23" s="386"/>
      <c r="AL23" s="386"/>
      <c r="AM23" s="386"/>
      <c r="AN23" s="386"/>
      <c r="AO23" s="386"/>
      <c r="AP23" s="386"/>
      <c r="AQ23" s="386"/>
      <c r="AR23" s="386"/>
      <c r="AS23" s="386"/>
      <c r="AT23" s="386"/>
      <c r="AU23" s="386"/>
      <c r="AV23" s="386"/>
      <c r="AW23" s="386"/>
      <c r="AX23" s="386"/>
      <c r="AY23" s="386"/>
      <c r="AZ23" s="386"/>
      <c r="BA23" s="386"/>
      <c r="BB23" s="386"/>
      <c r="BC23" s="386"/>
      <c r="BD23" s="386"/>
      <c r="BE23" s="386"/>
      <c r="BF23" s="386"/>
      <c r="BG23" s="386"/>
      <c r="BH23" s="386"/>
      <c r="BI23" s="386"/>
      <c r="BJ23" s="386"/>
      <c r="BK23" s="386"/>
      <c r="BL23" s="386"/>
      <c r="BM23" s="386"/>
      <c r="BN23" s="386"/>
      <c r="BO23" s="386"/>
      <c r="BP23" s="386"/>
      <c r="BQ23" s="386"/>
      <c r="BR23" s="386"/>
      <c r="BS23" s="386"/>
      <c r="BT23" s="386"/>
      <c r="BU23" s="386"/>
      <c r="BV23" s="386"/>
      <c r="BW23" s="386"/>
      <c r="BX23" s="386"/>
      <c r="BY23" s="386"/>
      <c r="BZ23" s="386"/>
      <c r="CA23" s="386"/>
      <c r="CB23" s="386"/>
      <c r="CC23" s="386"/>
      <c r="CD23" s="386"/>
      <c r="CE23" s="386"/>
      <c r="CF23" s="386"/>
    </row>
    <row r="24" spans="1:102" ht="12.75" customHeight="1">
      <c r="A24" s="442">
        <v>7</v>
      </c>
      <c r="B24" s="444"/>
      <c r="C24" s="56"/>
      <c r="D24" s="438"/>
      <c r="E24" s="439"/>
      <c r="F24" s="440"/>
      <c r="G24" s="438"/>
      <c r="H24" s="439"/>
      <c r="I24" s="440"/>
      <c r="J24" s="438"/>
      <c r="K24" s="439"/>
      <c r="L24" s="439"/>
      <c r="M24" s="440"/>
      <c r="N24" s="438"/>
      <c r="O24" s="439"/>
      <c r="P24" s="439"/>
      <c r="Q24" s="440"/>
      <c r="R24" s="467"/>
      <c r="S24" s="389"/>
      <c r="T24" s="389"/>
      <c r="U24" s="389"/>
      <c r="V24" s="389"/>
      <c r="W24" s="386"/>
      <c r="X24" s="386"/>
      <c r="Y24" s="386"/>
      <c r="Z24" s="389"/>
      <c r="AA24" s="389"/>
      <c r="AB24" s="389"/>
      <c r="AC24" s="386"/>
      <c r="AD24" s="386"/>
      <c r="AE24" s="386"/>
      <c r="AF24" s="386"/>
      <c r="AG24" s="386"/>
      <c r="AH24" s="386"/>
      <c r="AI24" s="386"/>
      <c r="AJ24" s="386"/>
      <c r="AK24" s="386"/>
      <c r="AL24" s="386"/>
      <c r="AM24" s="386"/>
      <c r="AN24" s="386"/>
      <c r="AO24" s="386"/>
      <c r="AP24" s="386"/>
      <c r="AQ24" s="386"/>
      <c r="AR24" s="386"/>
      <c r="AS24" s="386"/>
      <c r="AT24" s="386"/>
      <c r="AU24" s="386"/>
      <c r="AV24" s="386"/>
      <c r="AW24" s="386"/>
      <c r="AX24" s="386"/>
      <c r="AY24" s="386"/>
      <c r="AZ24" s="386"/>
      <c r="BA24" s="386"/>
      <c r="BB24" s="386"/>
      <c r="BC24" s="386"/>
      <c r="BD24" s="386"/>
      <c r="BE24" s="386"/>
      <c r="BF24" s="386"/>
      <c r="BG24" s="386"/>
      <c r="BH24" s="386"/>
      <c r="BI24" s="386"/>
      <c r="BJ24" s="386"/>
      <c r="BK24" s="386"/>
      <c r="BL24" s="386"/>
      <c r="BM24" s="386"/>
      <c r="BN24" s="386"/>
      <c r="BO24" s="386"/>
      <c r="BP24" s="386"/>
      <c r="BQ24" s="386"/>
      <c r="BR24" s="386"/>
      <c r="BS24" s="386"/>
      <c r="BT24" s="386"/>
      <c r="BU24" s="386"/>
      <c r="BV24" s="386"/>
      <c r="BW24" s="386"/>
      <c r="BX24" s="386"/>
      <c r="BY24" s="386"/>
      <c r="BZ24" s="386"/>
      <c r="CA24" s="386"/>
      <c r="CB24" s="386"/>
      <c r="CC24" s="386"/>
      <c r="CD24" s="386"/>
      <c r="CE24" s="386"/>
      <c r="CF24" s="386"/>
    </row>
    <row r="25" spans="1:102" ht="12.75" customHeight="1">
      <c r="A25" s="442">
        <v>8</v>
      </c>
      <c r="B25" s="444"/>
      <c r="C25" s="56"/>
      <c r="D25" s="438"/>
      <c r="E25" s="439"/>
      <c r="F25" s="440"/>
      <c r="G25" s="438"/>
      <c r="H25" s="439"/>
      <c r="I25" s="440"/>
      <c r="J25" s="438"/>
      <c r="K25" s="439"/>
      <c r="L25" s="439"/>
      <c r="M25" s="440"/>
      <c r="N25" s="438"/>
      <c r="O25" s="439"/>
      <c r="P25" s="439"/>
      <c r="Q25" s="440"/>
      <c r="R25" s="467"/>
      <c r="S25" s="389"/>
      <c r="T25" s="389"/>
      <c r="U25" s="389"/>
      <c r="V25" s="389"/>
      <c r="W25" s="386"/>
      <c r="X25" s="386"/>
      <c r="Y25" s="386"/>
      <c r="Z25" s="389"/>
      <c r="AA25" s="389"/>
      <c r="AB25" s="389"/>
      <c r="AC25" s="386"/>
      <c r="AD25" s="386"/>
      <c r="AE25" s="386"/>
      <c r="AF25" s="386"/>
      <c r="AG25" s="386"/>
      <c r="AH25" s="386"/>
      <c r="AI25" s="386"/>
      <c r="AJ25" s="386"/>
      <c r="AK25" s="386"/>
      <c r="AL25" s="386"/>
      <c r="AM25" s="386"/>
      <c r="AN25" s="386"/>
      <c r="AO25" s="386"/>
      <c r="AP25" s="386"/>
      <c r="AQ25" s="386"/>
      <c r="AR25" s="386"/>
      <c r="AS25" s="386"/>
      <c r="AT25" s="386"/>
      <c r="AU25" s="386"/>
      <c r="AV25" s="386"/>
      <c r="AW25" s="386"/>
      <c r="AX25" s="386"/>
      <c r="AY25" s="386"/>
      <c r="AZ25" s="386"/>
      <c r="BA25" s="386"/>
      <c r="BB25" s="386"/>
      <c r="BC25" s="386"/>
      <c r="BD25" s="386"/>
      <c r="BE25" s="386"/>
      <c r="BF25" s="386"/>
      <c r="BG25" s="386"/>
      <c r="BH25" s="386"/>
      <c r="BI25" s="386"/>
      <c r="BJ25" s="386"/>
      <c r="BK25" s="386"/>
      <c r="BL25" s="386"/>
      <c r="BM25" s="386"/>
      <c r="BN25" s="386"/>
      <c r="BO25" s="386"/>
      <c r="BP25" s="386"/>
      <c r="BQ25" s="386"/>
      <c r="BR25" s="386"/>
      <c r="BS25" s="386"/>
      <c r="BT25" s="386"/>
      <c r="BU25" s="386"/>
      <c r="BV25" s="386"/>
      <c r="BW25" s="386"/>
      <c r="BX25" s="386"/>
      <c r="BY25" s="386"/>
      <c r="BZ25" s="386"/>
      <c r="CA25" s="386"/>
      <c r="CB25" s="386"/>
      <c r="CC25" s="386"/>
      <c r="CD25" s="386"/>
      <c r="CE25" s="386"/>
      <c r="CF25" s="386"/>
    </row>
    <row r="26" spans="1:102" ht="12.75" customHeight="1">
      <c r="A26" s="392"/>
      <c r="B26" s="392"/>
      <c r="C26" s="392"/>
      <c r="D26" s="392"/>
      <c r="E26" s="392"/>
      <c r="F26" s="392"/>
      <c r="G26" s="392"/>
      <c r="H26" s="392"/>
      <c r="I26" s="466"/>
      <c r="J26" s="466"/>
      <c r="K26" s="392"/>
      <c r="L26" s="392"/>
      <c r="M26" s="392"/>
      <c r="N26" s="392"/>
      <c r="O26" s="386"/>
      <c r="P26" s="386"/>
      <c r="Q26" s="386"/>
      <c r="R26" s="386"/>
      <c r="S26" s="386"/>
      <c r="T26" s="386"/>
      <c r="U26" s="386"/>
      <c r="V26" s="386"/>
      <c r="W26" s="386"/>
      <c r="X26" s="386"/>
      <c r="Y26" s="386"/>
      <c r="Z26" s="386"/>
      <c r="AA26" s="389"/>
      <c r="AB26" s="389"/>
      <c r="AC26" s="389"/>
      <c r="AD26" s="389"/>
      <c r="AE26" s="386"/>
      <c r="AF26" s="386"/>
      <c r="AG26" s="386"/>
      <c r="AH26" s="386"/>
      <c r="AI26" s="386"/>
      <c r="AJ26" s="386"/>
      <c r="AK26" s="386"/>
      <c r="AL26" s="386"/>
      <c r="AM26" s="386"/>
      <c r="AN26" s="386"/>
      <c r="AO26" s="386"/>
      <c r="AP26" s="389"/>
      <c r="AQ26" s="389"/>
      <c r="AR26" s="389"/>
      <c r="AS26" s="389"/>
      <c r="AT26" s="389"/>
      <c r="AU26" s="389"/>
      <c r="AV26" s="389"/>
      <c r="AW26" s="389"/>
      <c r="AX26" s="389"/>
      <c r="AY26" s="389"/>
      <c r="AZ26" s="389"/>
      <c r="BA26" s="389"/>
      <c r="BB26" s="389"/>
      <c r="BC26" s="389"/>
      <c r="BD26" s="389"/>
      <c r="BE26" s="389"/>
      <c r="BF26" s="389"/>
      <c r="BG26" s="389"/>
      <c r="BH26" s="389"/>
      <c r="BI26" s="389"/>
      <c r="BJ26" s="389"/>
      <c r="BK26" s="389"/>
      <c r="BL26" s="389"/>
      <c r="BM26" s="389"/>
      <c r="BN26" s="389"/>
      <c r="BO26" s="389"/>
      <c r="BP26" s="389"/>
      <c r="BQ26" s="389"/>
      <c r="BR26" s="389"/>
      <c r="BS26" s="389"/>
      <c r="BT26" s="389"/>
      <c r="BU26" s="389"/>
      <c r="BV26" s="389"/>
      <c r="BW26" s="389"/>
      <c r="BX26" s="389"/>
      <c r="BY26" s="389"/>
      <c r="BZ26" s="389"/>
      <c r="CA26" s="389"/>
      <c r="CB26" s="389"/>
      <c r="CC26" s="389"/>
      <c r="CD26" s="389"/>
      <c r="CE26" s="17"/>
      <c r="CF26" s="389"/>
      <c r="CG26" s="389"/>
      <c r="CH26" s="389"/>
      <c r="CI26" s="389"/>
      <c r="CJ26" s="389"/>
      <c r="CK26" s="389"/>
      <c r="CL26" s="389"/>
      <c r="CM26" s="389"/>
      <c r="CN26" s="389"/>
      <c r="CO26" s="389"/>
      <c r="CP26" s="389"/>
      <c r="CQ26" s="389"/>
      <c r="CR26" s="389"/>
      <c r="CS26" s="389"/>
      <c r="CT26" s="389"/>
      <c r="CU26" s="389"/>
      <c r="CV26" s="389"/>
      <c r="CW26" s="389"/>
      <c r="CX26" s="389"/>
    </row>
    <row r="27" spans="1:102" ht="12.75" customHeight="1">
      <c r="A27" s="386"/>
      <c r="B27" s="386"/>
      <c r="C27" s="386"/>
      <c r="D27" s="386"/>
      <c r="E27" s="386"/>
      <c r="F27" s="386"/>
      <c r="G27" s="386"/>
      <c r="H27" s="386"/>
      <c r="I27" s="389"/>
      <c r="J27" s="389"/>
      <c r="K27" s="386"/>
      <c r="L27" s="386"/>
      <c r="M27" s="386"/>
      <c r="N27" s="386"/>
      <c r="O27" s="386"/>
      <c r="P27" s="386"/>
      <c r="Q27" s="386"/>
      <c r="R27" s="386"/>
      <c r="S27" s="386"/>
      <c r="T27" s="386"/>
      <c r="U27" s="386"/>
      <c r="V27" s="386"/>
      <c r="W27" s="386"/>
      <c r="X27" s="386"/>
      <c r="Y27" s="386"/>
      <c r="Z27" s="386"/>
      <c r="AA27" s="389"/>
      <c r="AB27" s="389"/>
      <c r="AC27" s="389"/>
      <c r="AD27" s="389"/>
      <c r="AE27" s="386"/>
      <c r="AF27" s="386"/>
      <c r="AG27" s="386"/>
      <c r="AH27" s="386"/>
      <c r="AI27" s="386"/>
      <c r="AJ27" s="386"/>
      <c r="AK27" s="386"/>
      <c r="AL27" s="386"/>
      <c r="AM27" s="386"/>
      <c r="AN27" s="386"/>
      <c r="AO27" s="386"/>
      <c r="AP27" s="389"/>
      <c r="AQ27" s="389"/>
      <c r="AR27" s="389"/>
      <c r="AS27" s="389"/>
      <c r="AT27" s="389"/>
      <c r="AU27" s="389"/>
      <c r="AV27" s="389"/>
      <c r="AW27" s="389"/>
      <c r="AX27" s="389"/>
      <c r="AY27" s="389"/>
      <c r="AZ27" s="389"/>
      <c r="BA27" s="389"/>
      <c r="BB27" s="389"/>
      <c r="BC27" s="389"/>
      <c r="BD27" s="389"/>
      <c r="BE27" s="389"/>
      <c r="BF27" s="389"/>
      <c r="BG27" s="389"/>
      <c r="BH27" s="389"/>
      <c r="BI27" s="389"/>
      <c r="BJ27" s="389"/>
      <c r="BK27" s="389"/>
      <c r="BL27" s="389"/>
      <c r="BM27" s="389"/>
      <c r="BN27" s="389"/>
      <c r="BO27" s="389"/>
      <c r="BP27" s="389"/>
      <c r="BQ27" s="389"/>
      <c r="BR27" s="389"/>
      <c r="BS27" s="389"/>
      <c r="BT27" s="389"/>
      <c r="BU27" s="389"/>
      <c r="BV27" s="389"/>
      <c r="BW27" s="389"/>
      <c r="BX27" s="389"/>
      <c r="BY27" s="389"/>
      <c r="BZ27" s="389"/>
      <c r="CA27" s="389"/>
      <c r="CB27" s="389"/>
      <c r="CC27" s="389"/>
      <c r="CD27" s="389"/>
      <c r="CE27" s="17"/>
      <c r="CF27" s="389"/>
      <c r="CG27" s="389"/>
      <c r="CH27" s="389"/>
      <c r="CI27" s="389"/>
      <c r="CJ27" s="389"/>
      <c r="CK27" s="389"/>
      <c r="CL27" s="389"/>
      <c r="CM27" s="389"/>
      <c r="CN27" s="389"/>
      <c r="CO27" s="389"/>
      <c r="CP27" s="389"/>
      <c r="CQ27" s="389"/>
      <c r="CR27" s="389"/>
      <c r="CS27" s="389"/>
      <c r="CT27" s="389"/>
      <c r="CU27" s="389"/>
      <c r="CV27" s="389"/>
      <c r="CW27" s="389"/>
      <c r="CX27" s="389"/>
    </row>
    <row r="28" spans="1:102" ht="12.75" customHeight="1">
      <c r="A28" s="386"/>
      <c r="B28" s="386"/>
      <c r="C28" s="386"/>
      <c r="D28" s="386"/>
      <c r="E28" s="386"/>
      <c r="F28" s="386"/>
      <c r="G28" s="386"/>
      <c r="H28" s="386"/>
      <c r="I28" s="389"/>
      <c r="J28" s="389"/>
      <c r="K28" s="386"/>
      <c r="L28" s="386"/>
      <c r="M28" s="386"/>
      <c r="N28" s="386"/>
      <c r="O28" s="386"/>
      <c r="P28" s="386"/>
      <c r="Q28" s="386"/>
      <c r="R28" s="386"/>
      <c r="S28" s="386"/>
      <c r="T28" s="386"/>
      <c r="U28" s="386"/>
      <c r="V28" s="386"/>
      <c r="W28" s="386"/>
      <c r="X28" s="386"/>
      <c r="Y28" s="386"/>
      <c r="Z28" s="386"/>
      <c r="AA28" s="389"/>
      <c r="AB28" s="389"/>
      <c r="AC28" s="389"/>
      <c r="AD28" s="389"/>
      <c r="AE28" s="386"/>
      <c r="AF28" s="386"/>
      <c r="AG28" s="386"/>
      <c r="AH28" s="386"/>
      <c r="AI28" s="386"/>
      <c r="AJ28" s="386"/>
      <c r="AK28" s="386"/>
      <c r="AL28" s="386"/>
      <c r="AM28" s="386"/>
      <c r="AN28" s="386"/>
      <c r="AO28" s="386"/>
      <c r="AP28" s="389"/>
      <c r="AQ28" s="389"/>
      <c r="AR28" s="389"/>
      <c r="AS28" s="389"/>
      <c r="AT28" s="389"/>
      <c r="AU28" s="389"/>
      <c r="AV28" s="389"/>
      <c r="AW28" s="389"/>
      <c r="AX28" s="389"/>
      <c r="AY28" s="389"/>
      <c r="AZ28" s="389"/>
      <c r="BA28" s="389"/>
      <c r="BB28" s="389"/>
      <c r="BC28" s="389"/>
      <c r="BD28" s="389"/>
      <c r="BE28" s="389"/>
      <c r="BF28" s="389"/>
      <c r="BG28" s="389"/>
      <c r="BH28" s="389"/>
      <c r="BI28" s="389"/>
      <c r="BJ28" s="389"/>
      <c r="BK28" s="389"/>
      <c r="BL28" s="389"/>
      <c r="BM28" s="389"/>
      <c r="BN28" s="389"/>
      <c r="BO28" s="389"/>
      <c r="BP28" s="389"/>
      <c r="BQ28" s="389"/>
      <c r="BR28" s="389"/>
      <c r="BS28" s="389"/>
      <c r="BT28" s="389"/>
      <c r="BU28" s="389"/>
      <c r="BV28" s="389"/>
      <c r="BW28" s="389"/>
      <c r="BX28" s="389"/>
      <c r="BY28" s="389"/>
      <c r="BZ28" s="389"/>
      <c r="CA28" s="389"/>
      <c r="CB28" s="389"/>
      <c r="CC28" s="389"/>
      <c r="CD28" s="389"/>
      <c r="CE28" s="17"/>
      <c r="CF28" s="389"/>
      <c r="CG28" s="389"/>
      <c r="CH28" s="389"/>
      <c r="CI28" s="389"/>
      <c r="CJ28" s="389"/>
      <c r="CK28" s="389"/>
      <c r="CL28" s="389"/>
      <c r="CM28" s="389"/>
      <c r="CN28" s="389"/>
      <c r="CO28" s="389"/>
      <c r="CP28" s="389"/>
      <c r="CQ28" s="389"/>
      <c r="CR28" s="389"/>
      <c r="CS28" s="389"/>
      <c r="CT28" s="389"/>
      <c r="CU28" s="389"/>
      <c r="CV28" s="389"/>
      <c r="CW28" s="389"/>
      <c r="CX28" s="389"/>
    </row>
    <row r="29" spans="1:102" ht="12.75" customHeight="1">
      <c r="A29" s="386"/>
      <c r="B29" s="386"/>
      <c r="C29" s="386"/>
      <c r="D29" s="386"/>
      <c r="E29" s="386"/>
      <c r="F29" s="386"/>
      <c r="G29" s="386"/>
      <c r="H29" s="386"/>
      <c r="I29" s="389"/>
      <c r="J29" s="389"/>
      <c r="K29" s="386"/>
      <c r="L29" s="386"/>
      <c r="M29" s="386"/>
      <c r="N29" s="386"/>
      <c r="O29" s="386"/>
      <c r="P29" s="386"/>
      <c r="Q29" s="386"/>
      <c r="R29" s="386"/>
      <c r="S29" s="386"/>
      <c r="T29" s="386"/>
      <c r="U29" s="386"/>
      <c r="V29" s="386"/>
      <c r="W29" s="386"/>
      <c r="X29" s="386"/>
      <c r="Y29" s="386"/>
      <c r="Z29" s="386"/>
      <c r="AA29" s="389"/>
      <c r="AB29" s="389"/>
      <c r="AC29" s="389"/>
      <c r="AD29" s="389"/>
      <c r="AE29" s="386"/>
      <c r="AF29" s="386"/>
      <c r="AG29" s="386"/>
      <c r="AH29" s="386"/>
      <c r="AI29" s="386"/>
      <c r="AJ29" s="386"/>
      <c r="AK29" s="386"/>
      <c r="AL29" s="386"/>
      <c r="AM29" s="386"/>
      <c r="AN29" s="386"/>
      <c r="AO29" s="386"/>
      <c r="AP29" s="389"/>
      <c r="AQ29" s="389"/>
      <c r="AR29" s="389"/>
      <c r="AS29" s="389"/>
      <c r="AT29" s="389"/>
      <c r="AU29" s="389"/>
      <c r="AV29" s="389"/>
      <c r="AW29" s="389"/>
      <c r="AX29" s="389"/>
      <c r="AY29" s="389"/>
      <c r="AZ29" s="389"/>
      <c r="BA29" s="389"/>
      <c r="BB29" s="389"/>
      <c r="BC29" s="389"/>
      <c r="BD29" s="389"/>
      <c r="BE29" s="389"/>
      <c r="BF29" s="389"/>
      <c r="BG29" s="389"/>
      <c r="BH29" s="389"/>
      <c r="BI29" s="389"/>
      <c r="BJ29" s="389"/>
      <c r="BK29" s="389"/>
      <c r="BL29" s="389"/>
      <c r="BM29" s="389"/>
      <c r="BN29" s="389"/>
      <c r="BO29" s="389"/>
      <c r="BP29" s="389"/>
      <c r="BQ29" s="389"/>
      <c r="BR29" s="389"/>
      <c r="BS29" s="389"/>
      <c r="BT29" s="389"/>
      <c r="BU29" s="389"/>
      <c r="BV29" s="389"/>
      <c r="BW29" s="389"/>
      <c r="BX29" s="389"/>
      <c r="BY29" s="389"/>
      <c r="BZ29" s="389"/>
      <c r="CA29" s="389"/>
      <c r="CB29" s="389"/>
      <c r="CC29" s="389"/>
      <c r="CD29" s="389"/>
      <c r="CE29" s="17"/>
      <c r="CF29" s="389"/>
      <c r="CG29" s="389"/>
      <c r="CH29" s="389"/>
      <c r="CI29" s="389"/>
      <c r="CJ29" s="389"/>
      <c r="CK29" s="389"/>
      <c r="CL29" s="389"/>
      <c r="CM29" s="389"/>
      <c r="CN29" s="389"/>
      <c r="CO29" s="389"/>
      <c r="CP29" s="389"/>
      <c r="CQ29" s="389"/>
      <c r="CR29" s="389"/>
      <c r="CS29" s="389"/>
      <c r="CT29" s="389"/>
      <c r="CU29" s="389"/>
      <c r="CV29" s="389"/>
      <c r="CW29" s="389"/>
      <c r="CX29" s="389"/>
    </row>
    <row r="30" spans="1:102" ht="12.75" customHeight="1">
      <c r="A30" s="386"/>
      <c r="B30" s="386"/>
      <c r="C30" s="386"/>
      <c r="D30" s="386"/>
      <c r="E30" s="386"/>
      <c r="F30" s="386"/>
      <c r="G30" s="386"/>
      <c r="H30" s="386"/>
      <c r="I30" s="389"/>
      <c r="J30" s="389"/>
      <c r="K30" s="386"/>
      <c r="L30" s="386"/>
      <c r="M30" s="386"/>
      <c r="N30" s="386"/>
      <c r="O30" s="386"/>
      <c r="P30" s="386"/>
      <c r="Q30" s="386"/>
      <c r="R30" s="386"/>
      <c r="S30" s="386"/>
      <c r="T30" s="386"/>
      <c r="U30" s="386"/>
      <c r="V30" s="386"/>
      <c r="W30" s="386"/>
      <c r="X30" s="386"/>
      <c r="Y30" s="386"/>
      <c r="Z30" s="386"/>
      <c r="AA30" s="389"/>
      <c r="AB30" s="389"/>
      <c r="AC30" s="389"/>
      <c r="AD30" s="389"/>
      <c r="AE30" s="386"/>
      <c r="AF30" s="386"/>
      <c r="AG30" s="386"/>
      <c r="AH30" s="386"/>
      <c r="AI30" s="386"/>
      <c r="AJ30" s="386"/>
      <c r="AK30" s="386"/>
      <c r="AL30" s="386"/>
      <c r="AM30" s="386"/>
      <c r="AN30" s="386"/>
      <c r="AO30" s="386"/>
      <c r="AP30" s="389"/>
      <c r="AQ30" s="389"/>
      <c r="AR30" s="389"/>
      <c r="AS30" s="389"/>
      <c r="AT30" s="389"/>
      <c r="AU30" s="389"/>
      <c r="AV30" s="389"/>
      <c r="AW30" s="389"/>
      <c r="AX30" s="389"/>
      <c r="AY30" s="389"/>
      <c r="AZ30" s="389"/>
      <c r="BA30" s="389"/>
      <c r="BB30" s="389"/>
      <c r="BC30" s="389"/>
      <c r="BD30" s="389"/>
      <c r="BE30" s="389"/>
      <c r="BF30" s="389"/>
      <c r="BG30" s="389"/>
      <c r="BH30" s="389"/>
      <c r="BI30" s="389"/>
      <c r="BJ30" s="389"/>
      <c r="BK30" s="389"/>
      <c r="BL30" s="389"/>
      <c r="BM30" s="389"/>
      <c r="BN30" s="389"/>
      <c r="BO30" s="389"/>
      <c r="BP30" s="389"/>
      <c r="BQ30" s="389"/>
      <c r="BR30" s="389"/>
      <c r="BS30" s="389"/>
      <c r="BT30" s="389"/>
      <c r="BU30" s="389"/>
      <c r="BV30" s="389"/>
      <c r="BW30" s="389"/>
      <c r="BX30" s="389"/>
      <c r="BY30" s="389"/>
      <c r="BZ30" s="389"/>
      <c r="CA30" s="389"/>
      <c r="CB30" s="389"/>
      <c r="CC30" s="389"/>
      <c r="CD30" s="389"/>
      <c r="CE30" s="17"/>
      <c r="CF30" s="389"/>
      <c r="CG30" s="389"/>
      <c r="CH30" s="389"/>
      <c r="CI30" s="389"/>
      <c r="CJ30" s="389"/>
      <c r="CK30" s="389"/>
      <c r="CL30" s="389"/>
      <c r="CM30" s="389"/>
      <c r="CN30" s="389"/>
      <c r="CO30" s="389"/>
      <c r="CP30" s="389"/>
      <c r="CQ30" s="389"/>
      <c r="CR30" s="389"/>
      <c r="CS30" s="389"/>
      <c r="CT30" s="389"/>
      <c r="CU30" s="389"/>
      <c r="CV30" s="389"/>
      <c r="CW30" s="389"/>
      <c r="CX30" s="389"/>
    </row>
    <row r="31" spans="1:102" ht="12.75" customHeight="1">
      <c r="A31" s="386"/>
      <c r="B31" s="386"/>
      <c r="C31" s="386"/>
      <c r="D31" s="386"/>
      <c r="E31" s="386"/>
      <c r="F31" s="386"/>
      <c r="G31" s="386"/>
      <c r="H31" s="386"/>
      <c r="I31" s="389"/>
      <c r="J31" s="389"/>
      <c r="K31" s="386"/>
      <c r="L31" s="386"/>
      <c r="M31" s="386"/>
      <c r="N31" s="386"/>
      <c r="O31" s="386"/>
      <c r="P31" s="386"/>
      <c r="Q31" s="386"/>
      <c r="R31" s="386"/>
      <c r="S31" s="386"/>
      <c r="T31" s="386"/>
      <c r="U31" s="386"/>
      <c r="V31" s="386"/>
      <c r="W31" s="386"/>
      <c r="X31" s="386"/>
      <c r="Y31" s="386"/>
      <c r="Z31" s="386"/>
      <c r="AA31" s="389"/>
      <c r="AB31" s="389"/>
      <c r="AC31" s="389"/>
      <c r="AD31" s="389"/>
      <c r="AE31" s="386"/>
      <c r="AF31" s="386"/>
      <c r="AG31" s="386"/>
      <c r="AH31" s="386"/>
      <c r="AI31" s="386"/>
      <c r="AJ31" s="386"/>
      <c r="AK31" s="386"/>
      <c r="AL31" s="386"/>
      <c r="AM31" s="386"/>
      <c r="AN31" s="386"/>
      <c r="AO31" s="386"/>
      <c r="AP31" s="389"/>
      <c r="AQ31" s="389"/>
      <c r="AR31" s="389"/>
      <c r="AS31" s="389"/>
      <c r="AT31" s="389"/>
      <c r="AU31" s="389"/>
      <c r="AV31" s="389"/>
      <c r="AW31" s="389"/>
      <c r="AX31" s="389"/>
      <c r="AY31" s="389"/>
      <c r="AZ31" s="389"/>
      <c r="BA31" s="389"/>
      <c r="BB31" s="389"/>
      <c r="BC31" s="389"/>
      <c r="BD31" s="389"/>
      <c r="BE31" s="389"/>
      <c r="BF31" s="389"/>
      <c r="BG31" s="389"/>
      <c r="BH31" s="389"/>
      <c r="BI31" s="389"/>
      <c r="BJ31" s="389"/>
      <c r="BK31" s="389"/>
      <c r="BL31" s="389"/>
      <c r="BM31" s="389"/>
      <c r="BN31" s="389"/>
      <c r="BO31" s="389"/>
      <c r="BP31" s="389"/>
      <c r="BQ31" s="389"/>
      <c r="BR31" s="389"/>
      <c r="BS31" s="389"/>
      <c r="BT31" s="389"/>
      <c r="BU31" s="389"/>
      <c r="BV31" s="389"/>
      <c r="BW31" s="389"/>
      <c r="BX31" s="389"/>
      <c r="BY31" s="389"/>
      <c r="BZ31" s="389"/>
      <c r="CA31" s="389"/>
      <c r="CB31" s="389"/>
      <c r="CC31" s="389"/>
      <c r="CD31" s="389"/>
      <c r="CE31" s="17"/>
      <c r="CF31" s="389"/>
      <c r="CG31" s="389"/>
      <c r="CH31" s="389"/>
      <c r="CI31" s="389"/>
      <c r="CJ31" s="389"/>
      <c r="CK31" s="389"/>
      <c r="CL31" s="389"/>
      <c r="CM31" s="389"/>
      <c r="CN31" s="389"/>
      <c r="CO31" s="389"/>
      <c r="CP31" s="389"/>
      <c r="CQ31" s="389"/>
      <c r="CR31" s="389"/>
      <c r="CS31" s="389"/>
      <c r="CT31" s="389"/>
      <c r="CU31" s="389"/>
      <c r="CV31" s="389"/>
      <c r="CW31" s="389"/>
      <c r="CX31" s="389"/>
    </row>
    <row r="32" spans="1:102" ht="12.75" customHeight="1">
      <c r="A32" s="386"/>
      <c r="B32" s="386"/>
      <c r="C32" s="386"/>
      <c r="D32" s="386"/>
      <c r="E32" s="386"/>
      <c r="F32" s="386"/>
      <c r="G32" s="386"/>
      <c r="H32" s="386"/>
      <c r="I32" s="389"/>
      <c r="J32" s="389"/>
      <c r="K32" s="386"/>
      <c r="L32" s="386"/>
      <c r="M32" s="386"/>
      <c r="N32" s="386"/>
      <c r="O32" s="386"/>
      <c r="P32" s="386"/>
      <c r="Q32" s="386"/>
      <c r="R32" s="386"/>
      <c r="S32" s="386"/>
      <c r="T32" s="386"/>
      <c r="U32" s="386"/>
      <c r="V32" s="386"/>
      <c r="W32" s="386"/>
      <c r="X32" s="386"/>
      <c r="Y32" s="386"/>
      <c r="Z32" s="386"/>
      <c r="AA32" s="389"/>
      <c r="AB32" s="389"/>
      <c r="AC32" s="389"/>
      <c r="AD32" s="389"/>
      <c r="AE32" s="386"/>
      <c r="AF32" s="386"/>
      <c r="AG32" s="386"/>
      <c r="AH32" s="386"/>
      <c r="AI32" s="386"/>
      <c r="AJ32" s="386"/>
      <c r="AK32" s="386"/>
      <c r="AL32" s="386"/>
      <c r="AM32" s="386"/>
      <c r="AN32" s="386"/>
      <c r="AO32" s="386"/>
      <c r="AP32" s="389"/>
      <c r="AQ32" s="389"/>
      <c r="AR32" s="389"/>
      <c r="AS32" s="389"/>
      <c r="AT32" s="389"/>
      <c r="AU32" s="389"/>
      <c r="AV32" s="389"/>
      <c r="AW32" s="389"/>
      <c r="AX32" s="389"/>
      <c r="AY32" s="389"/>
      <c r="AZ32" s="389"/>
      <c r="BA32" s="389"/>
      <c r="BB32" s="389"/>
      <c r="BC32" s="389"/>
      <c r="BD32" s="389"/>
      <c r="BE32" s="389"/>
      <c r="BF32" s="389"/>
      <c r="BG32" s="389"/>
      <c r="BH32" s="389"/>
      <c r="BI32" s="389"/>
      <c r="BJ32" s="389"/>
      <c r="BK32" s="389"/>
      <c r="BL32" s="389"/>
      <c r="BM32" s="389"/>
      <c r="BN32" s="389"/>
      <c r="BO32" s="389"/>
      <c r="BP32" s="389"/>
      <c r="BQ32" s="389"/>
      <c r="BR32" s="389"/>
      <c r="BS32" s="389"/>
      <c r="BT32" s="389"/>
      <c r="BU32" s="389"/>
      <c r="BV32" s="389"/>
      <c r="BW32" s="389"/>
      <c r="BX32" s="389"/>
      <c r="BY32" s="389"/>
      <c r="BZ32" s="389"/>
      <c r="CA32" s="389"/>
      <c r="CB32" s="389"/>
      <c r="CC32" s="389"/>
      <c r="CD32" s="389"/>
      <c r="CE32" s="17"/>
      <c r="CF32" s="389"/>
      <c r="CG32" s="389"/>
      <c r="CH32" s="389"/>
      <c r="CI32" s="389"/>
      <c r="CJ32" s="389"/>
      <c r="CK32" s="389"/>
      <c r="CL32" s="389"/>
      <c r="CM32" s="389"/>
      <c r="CN32" s="389"/>
      <c r="CO32" s="389"/>
      <c r="CP32" s="389"/>
      <c r="CQ32" s="389"/>
      <c r="CR32" s="389"/>
      <c r="CS32" s="389"/>
      <c r="CT32" s="389"/>
      <c r="CU32" s="389"/>
      <c r="CV32" s="389"/>
      <c r="CW32" s="389"/>
      <c r="CX32" s="389"/>
    </row>
    <row r="33" spans="1:102" ht="12.75" customHeight="1">
      <c r="A33" s="386"/>
      <c r="B33" s="386"/>
      <c r="C33" s="386"/>
      <c r="D33" s="386"/>
      <c r="E33" s="386"/>
      <c r="F33" s="386"/>
      <c r="G33" s="386"/>
      <c r="H33" s="386"/>
      <c r="I33" s="389"/>
      <c r="J33" s="389"/>
      <c r="K33" s="386"/>
      <c r="L33" s="386"/>
      <c r="M33" s="386"/>
      <c r="N33" s="386"/>
      <c r="O33" s="386"/>
      <c r="P33" s="386"/>
      <c r="Q33" s="386"/>
      <c r="R33" s="386"/>
      <c r="S33" s="386"/>
      <c r="T33" s="386"/>
      <c r="U33" s="386"/>
      <c r="V33" s="386"/>
      <c r="W33" s="386"/>
      <c r="X33" s="386"/>
      <c r="Y33" s="386"/>
      <c r="Z33" s="386"/>
      <c r="AA33" s="389"/>
      <c r="AB33" s="389"/>
      <c r="AC33" s="389"/>
      <c r="AD33" s="389"/>
      <c r="AE33" s="386"/>
      <c r="AF33" s="386"/>
      <c r="AG33" s="386"/>
      <c r="AH33" s="386"/>
      <c r="AI33" s="386"/>
      <c r="AJ33" s="386"/>
      <c r="AK33" s="386"/>
      <c r="AL33" s="386"/>
      <c r="AM33" s="386"/>
      <c r="AN33" s="386"/>
      <c r="AO33" s="386"/>
      <c r="AP33" s="389"/>
      <c r="AQ33" s="389"/>
      <c r="AR33" s="389"/>
      <c r="AS33" s="389"/>
      <c r="AT33" s="389"/>
      <c r="AU33" s="389"/>
      <c r="AV33" s="389"/>
      <c r="AW33" s="389"/>
      <c r="AX33" s="389"/>
      <c r="AY33" s="389"/>
      <c r="AZ33" s="389"/>
      <c r="BA33" s="389"/>
      <c r="BB33" s="389"/>
      <c r="BC33" s="389"/>
      <c r="BD33" s="389"/>
      <c r="BE33" s="389"/>
      <c r="BF33" s="389"/>
      <c r="BG33" s="389"/>
      <c r="BH33" s="389"/>
      <c r="BI33" s="389"/>
      <c r="BJ33" s="389"/>
      <c r="BK33" s="389"/>
      <c r="BL33" s="389"/>
      <c r="BM33" s="389"/>
      <c r="BN33" s="389"/>
      <c r="BO33" s="389"/>
      <c r="BP33" s="389"/>
      <c r="BQ33" s="389"/>
      <c r="BR33" s="389"/>
      <c r="BS33" s="389"/>
      <c r="BT33" s="389"/>
      <c r="BU33" s="389"/>
      <c r="BV33" s="389"/>
      <c r="BW33" s="389"/>
      <c r="BX33" s="389"/>
      <c r="BY33" s="389"/>
      <c r="BZ33" s="389"/>
      <c r="CA33" s="389"/>
      <c r="CB33" s="389"/>
      <c r="CC33" s="389"/>
      <c r="CD33" s="389"/>
      <c r="CE33" s="17"/>
      <c r="CF33" s="389"/>
      <c r="CG33" s="389"/>
      <c r="CH33" s="389"/>
      <c r="CI33" s="389"/>
      <c r="CJ33" s="389"/>
      <c r="CK33" s="389"/>
      <c r="CL33" s="389"/>
      <c r="CM33" s="389"/>
      <c r="CN33" s="389"/>
      <c r="CO33" s="389"/>
      <c r="CP33" s="389"/>
      <c r="CQ33" s="389"/>
      <c r="CR33" s="389"/>
      <c r="CS33" s="389"/>
      <c r="CT33" s="389"/>
      <c r="CU33" s="389"/>
      <c r="CV33" s="389"/>
      <c r="CW33" s="389"/>
      <c r="CX33" s="389"/>
    </row>
  </sheetData>
  <mergeCells count="845">
    <mergeCell ref="AG1:AJ1"/>
    <mergeCell ref="AK1:AN1"/>
    <mergeCell ref="AO1:AR1"/>
    <mergeCell ref="AS1:AW1"/>
    <mergeCell ref="B1:D1"/>
    <mergeCell ref="E1:G1"/>
    <mergeCell ref="H1:L1"/>
    <mergeCell ref="M1:O1"/>
    <mergeCell ref="P1:S1"/>
    <mergeCell ref="T1:W1"/>
    <mergeCell ref="CX1:CY1"/>
    <mergeCell ref="B2:D2"/>
    <mergeCell ref="E2:G2"/>
    <mergeCell ref="H2:L2"/>
    <mergeCell ref="M2:O2"/>
    <mergeCell ref="P2:S2"/>
    <mergeCell ref="T2:W2"/>
    <mergeCell ref="X2:AA2"/>
    <mergeCell ref="AB2:AF2"/>
    <mergeCell ref="AG2:AJ2"/>
    <mergeCell ref="CD1:CH1"/>
    <mergeCell ref="CI1:CJ1"/>
    <mergeCell ref="CK1:CM1"/>
    <mergeCell ref="CN1:CP1"/>
    <mergeCell ref="CQ1:CS1"/>
    <mergeCell ref="CT1:CU1"/>
    <mergeCell ref="AX1:BA1"/>
    <mergeCell ref="BB1:BH1"/>
    <mergeCell ref="BI1:BN1"/>
    <mergeCell ref="BO1:BS1"/>
    <mergeCell ref="BT1:BX1"/>
    <mergeCell ref="BY1:CC1"/>
    <mergeCell ref="X1:AA1"/>
    <mergeCell ref="AB1:AF1"/>
    <mergeCell ref="CD2:CH2"/>
    <mergeCell ref="CI2:CJ2"/>
    <mergeCell ref="CK2:CM2"/>
    <mergeCell ref="AK2:AN2"/>
    <mergeCell ref="AO2:AR2"/>
    <mergeCell ref="AS2:AW2"/>
    <mergeCell ref="AX2:BA2"/>
    <mergeCell ref="BB2:BH2"/>
    <mergeCell ref="BI2:BN2"/>
    <mergeCell ref="B3:D3"/>
    <mergeCell ref="E3:G3"/>
    <mergeCell ref="H3:L3"/>
    <mergeCell ref="M3:O3"/>
    <mergeCell ref="P3:S3"/>
    <mergeCell ref="T3:W3"/>
    <mergeCell ref="BO2:BS2"/>
    <mergeCell ref="BT2:BX2"/>
    <mergeCell ref="BY2:CC2"/>
    <mergeCell ref="X3:AA3"/>
    <mergeCell ref="AB3:AF3"/>
    <mergeCell ref="AG3:AJ3"/>
    <mergeCell ref="AK3:AN3"/>
    <mergeCell ref="AO3:AR3"/>
    <mergeCell ref="BI3:BN3"/>
    <mergeCell ref="BO3:BS3"/>
    <mergeCell ref="BT3:BX3"/>
    <mergeCell ref="BY3:CC3"/>
    <mergeCell ref="CN2:CP2"/>
    <mergeCell ref="CQ2:CS2"/>
    <mergeCell ref="CT2:CU2"/>
    <mergeCell ref="BB4:BH4"/>
    <mergeCell ref="BI4:BN4"/>
    <mergeCell ref="CX3:CY3"/>
    <mergeCell ref="B4:D4"/>
    <mergeCell ref="E4:G4"/>
    <mergeCell ref="H4:L4"/>
    <mergeCell ref="M4:O4"/>
    <mergeCell ref="P4:S4"/>
    <mergeCell ref="T4:W4"/>
    <mergeCell ref="X4:AA4"/>
    <mergeCell ref="AB4:AF4"/>
    <mergeCell ref="AG4:AJ4"/>
    <mergeCell ref="CD3:CH3"/>
    <mergeCell ref="CI3:CJ3"/>
    <mergeCell ref="CK3:CM3"/>
    <mergeCell ref="CN3:CP3"/>
    <mergeCell ref="CQ3:CS3"/>
    <mergeCell ref="CT3:CU3"/>
    <mergeCell ref="AX3:BA3"/>
    <mergeCell ref="BB3:BH3"/>
    <mergeCell ref="CX2:CY2"/>
    <mergeCell ref="AS5:AW5"/>
    <mergeCell ref="CN4:CP4"/>
    <mergeCell ref="AS3:AW3"/>
    <mergeCell ref="CQ4:CS4"/>
    <mergeCell ref="CT4:CU4"/>
    <mergeCell ref="CX4:CY4"/>
    <mergeCell ref="CD4:CH4"/>
    <mergeCell ref="CI4:CJ4"/>
    <mergeCell ref="CK4:CM4"/>
    <mergeCell ref="CX5:CY5"/>
    <mergeCell ref="CD5:CH5"/>
    <mergeCell ref="CI5:CJ5"/>
    <mergeCell ref="CK5:CM5"/>
    <mergeCell ref="CN5:CP5"/>
    <mergeCell ref="CQ5:CS5"/>
    <mergeCell ref="CT5:CU5"/>
    <mergeCell ref="B5:D5"/>
    <mergeCell ref="E5:G5"/>
    <mergeCell ref="H5:L5"/>
    <mergeCell ref="M5:O5"/>
    <mergeCell ref="P5:S5"/>
    <mergeCell ref="T5:W5"/>
    <mergeCell ref="BO4:BS4"/>
    <mergeCell ref="BT4:BX4"/>
    <mergeCell ref="BY4:CC4"/>
    <mergeCell ref="AK4:AN4"/>
    <mergeCell ref="AO4:AR4"/>
    <mergeCell ref="AS4:AW4"/>
    <mergeCell ref="AX4:BA4"/>
    <mergeCell ref="AX5:BA5"/>
    <mergeCell ref="BB5:BH5"/>
    <mergeCell ref="BI5:BN5"/>
    <mergeCell ref="BO5:BS5"/>
    <mergeCell ref="BT5:BX5"/>
    <mergeCell ref="BY5:CC5"/>
    <mergeCell ref="X5:AA5"/>
    <mergeCell ref="AB5:AF5"/>
    <mergeCell ref="AG5:AJ5"/>
    <mergeCell ref="AK5:AN5"/>
    <mergeCell ref="AO5:AR5"/>
    <mergeCell ref="B6:D6"/>
    <mergeCell ref="E6:G6"/>
    <mergeCell ref="H6:L6"/>
    <mergeCell ref="M6:O6"/>
    <mergeCell ref="P6:S6"/>
    <mergeCell ref="T6:W6"/>
    <mergeCell ref="X6:AA6"/>
    <mergeCell ref="AB6:AF6"/>
    <mergeCell ref="AG6:AJ6"/>
    <mergeCell ref="CN6:CP6"/>
    <mergeCell ref="CQ6:CS6"/>
    <mergeCell ref="CT6:CU6"/>
    <mergeCell ref="CX6:CY6"/>
    <mergeCell ref="B7:D7"/>
    <mergeCell ref="E7:G7"/>
    <mergeCell ref="H7:AA7"/>
    <mergeCell ref="AB7:AF7"/>
    <mergeCell ref="AG7:AJ7"/>
    <mergeCell ref="AK7:AN7"/>
    <mergeCell ref="BO6:BS6"/>
    <mergeCell ref="BT6:BX6"/>
    <mergeCell ref="BY6:CC6"/>
    <mergeCell ref="CD6:CH6"/>
    <mergeCell ref="CI6:CJ6"/>
    <mergeCell ref="CK6:CM6"/>
    <mergeCell ref="AK6:AN6"/>
    <mergeCell ref="AO6:AR6"/>
    <mergeCell ref="AS6:AW6"/>
    <mergeCell ref="AX6:BA6"/>
    <mergeCell ref="BB6:BH6"/>
    <mergeCell ref="BI6:BN6"/>
    <mergeCell ref="CQ7:CS7"/>
    <mergeCell ref="CT7:CU7"/>
    <mergeCell ref="B8:D8"/>
    <mergeCell ref="E8:G8"/>
    <mergeCell ref="H8:L8"/>
    <mergeCell ref="M8:O8"/>
    <mergeCell ref="P8:S8"/>
    <mergeCell ref="T8:W8"/>
    <mergeCell ref="X8:AA8"/>
    <mergeCell ref="BT7:BX7"/>
    <mergeCell ref="BY7:CC7"/>
    <mergeCell ref="AO7:AR7"/>
    <mergeCell ref="AS7:AW7"/>
    <mergeCell ref="AX7:BA7"/>
    <mergeCell ref="BB7:BH7"/>
    <mergeCell ref="BI7:BN7"/>
    <mergeCell ref="BO7:BS7"/>
    <mergeCell ref="AB8:AF8"/>
    <mergeCell ref="AG8:AJ8"/>
    <mergeCell ref="AK8:AN8"/>
    <mergeCell ref="AO8:AR8"/>
    <mergeCell ref="AS8:AW8"/>
    <mergeCell ref="AX8:BA8"/>
    <mergeCell ref="BB8:BH8"/>
    <mergeCell ref="BI8:BN8"/>
    <mergeCell ref="BO8:BS8"/>
    <mergeCell ref="CX7:CY7"/>
    <mergeCell ref="CD7:CH7"/>
    <mergeCell ref="CI7:CJ7"/>
    <mergeCell ref="CK7:CM7"/>
    <mergeCell ref="CN7:CP7"/>
    <mergeCell ref="CI8:CJ8"/>
    <mergeCell ref="CK8:CM8"/>
    <mergeCell ref="CN8:CP8"/>
    <mergeCell ref="CQ8:CS8"/>
    <mergeCell ref="CT8:CU8"/>
    <mergeCell ref="CX8:CY8"/>
    <mergeCell ref="BT8:BX8"/>
    <mergeCell ref="BY8:CC8"/>
    <mergeCell ref="CD8:CH8"/>
    <mergeCell ref="X9:AA9"/>
    <mergeCell ref="AB9:AF9"/>
    <mergeCell ref="AG9:AJ9"/>
    <mergeCell ref="AK9:AN9"/>
    <mergeCell ref="AO9:AR9"/>
    <mergeCell ref="AS9:AW9"/>
    <mergeCell ref="AX9:BA9"/>
    <mergeCell ref="BB9:BH9"/>
    <mergeCell ref="BI9:BN9"/>
    <mergeCell ref="BO9:BS9"/>
    <mergeCell ref="BT9:BX9"/>
    <mergeCell ref="BY9:CC9"/>
    <mergeCell ref="B9:D9"/>
    <mergeCell ref="E9:G9"/>
    <mergeCell ref="H9:L9"/>
    <mergeCell ref="M9:O9"/>
    <mergeCell ref="P9:S9"/>
    <mergeCell ref="T9:W9"/>
    <mergeCell ref="BB10:BH10"/>
    <mergeCell ref="BI10:BN10"/>
    <mergeCell ref="CX9:CY9"/>
    <mergeCell ref="B10:D10"/>
    <mergeCell ref="E10:G10"/>
    <mergeCell ref="H10:L10"/>
    <mergeCell ref="M10:O10"/>
    <mergeCell ref="P10:S10"/>
    <mergeCell ref="T10:W10"/>
    <mergeCell ref="X10:AA10"/>
    <mergeCell ref="AB10:AF10"/>
    <mergeCell ref="AG10:AJ10"/>
    <mergeCell ref="CD9:CH9"/>
    <mergeCell ref="CI9:CJ9"/>
    <mergeCell ref="CK9:CM9"/>
    <mergeCell ref="CN9:CP9"/>
    <mergeCell ref="CQ9:CS9"/>
    <mergeCell ref="CT9:CU9"/>
    <mergeCell ref="AG11:AJ11"/>
    <mergeCell ref="AK11:AN11"/>
    <mergeCell ref="AO11:AR11"/>
    <mergeCell ref="AS11:AW11"/>
    <mergeCell ref="CN10:CP10"/>
    <mergeCell ref="CQ10:CS10"/>
    <mergeCell ref="CT10:CU10"/>
    <mergeCell ref="CX10:CY10"/>
    <mergeCell ref="B11:D11"/>
    <mergeCell ref="E11:G11"/>
    <mergeCell ref="H11:L11"/>
    <mergeCell ref="M11:O11"/>
    <mergeCell ref="P11:S11"/>
    <mergeCell ref="T11:W11"/>
    <mergeCell ref="BO10:BS10"/>
    <mergeCell ref="BT10:BX10"/>
    <mergeCell ref="BY10:CC10"/>
    <mergeCell ref="CD10:CH10"/>
    <mergeCell ref="CI10:CJ10"/>
    <mergeCell ref="CK10:CM10"/>
    <mergeCell ref="AK10:AN10"/>
    <mergeCell ref="AO10:AR10"/>
    <mergeCell ref="AS10:AW10"/>
    <mergeCell ref="AX10:BA10"/>
    <mergeCell ref="CX11:CY11"/>
    <mergeCell ref="B12:D12"/>
    <mergeCell ref="E12:G12"/>
    <mergeCell ref="H12:L12"/>
    <mergeCell ref="M12:O12"/>
    <mergeCell ref="P12:S12"/>
    <mergeCell ref="T12:W12"/>
    <mergeCell ref="X12:AA12"/>
    <mergeCell ref="AB12:AF12"/>
    <mergeCell ref="AG12:AJ12"/>
    <mergeCell ref="CD11:CH11"/>
    <mergeCell ref="CI11:CJ11"/>
    <mergeCell ref="CK11:CM11"/>
    <mergeCell ref="CN11:CP11"/>
    <mergeCell ref="CQ11:CS11"/>
    <mergeCell ref="CT11:CU11"/>
    <mergeCell ref="AX11:BA11"/>
    <mergeCell ref="BB11:BH11"/>
    <mergeCell ref="BI11:BN11"/>
    <mergeCell ref="BO11:BS11"/>
    <mergeCell ref="BT11:BX11"/>
    <mergeCell ref="BY11:CC11"/>
    <mergeCell ref="X11:AA11"/>
    <mergeCell ref="AB11:AF11"/>
    <mergeCell ref="CK12:CM12"/>
    <mergeCell ref="AK12:AN12"/>
    <mergeCell ref="AO12:AR12"/>
    <mergeCell ref="AS12:AW12"/>
    <mergeCell ref="AX12:BA12"/>
    <mergeCell ref="BB12:BH12"/>
    <mergeCell ref="BI12:BN12"/>
    <mergeCell ref="BO12:BS12"/>
    <mergeCell ref="BT12:BX12"/>
    <mergeCell ref="BY12:CC12"/>
    <mergeCell ref="AK13:AN13"/>
    <mergeCell ref="AO13:AR13"/>
    <mergeCell ref="BI13:BN13"/>
    <mergeCell ref="BO13:BS13"/>
    <mergeCell ref="BT13:BX13"/>
    <mergeCell ref="BY13:CC13"/>
    <mergeCell ref="AS13:AW13"/>
    <mergeCell ref="CD12:CH12"/>
    <mergeCell ref="CI12:CJ12"/>
    <mergeCell ref="CN12:CP12"/>
    <mergeCell ref="CQ12:CS12"/>
    <mergeCell ref="CT12:CU12"/>
    <mergeCell ref="BB14:BH14"/>
    <mergeCell ref="BI14:BN14"/>
    <mergeCell ref="CX13:CY13"/>
    <mergeCell ref="B14:D14"/>
    <mergeCell ref="E14:G14"/>
    <mergeCell ref="H14:L14"/>
    <mergeCell ref="M14:O14"/>
    <mergeCell ref="P14:S14"/>
    <mergeCell ref="T14:W14"/>
    <mergeCell ref="X14:AA14"/>
    <mergeCell ref="AB14:AF14"/>
    <mergeCell ref="AG14:AJ14"/>
    <mergeCell ref="CD13:CH13"/>
    <mergeCell ref="CI13:CJ13"/>
    <mergeCell ref="CK13:CM13"/>
    <mergeCell ref="CN13:CP13"/>
    <mergeCell ref="CQ13:CS13"/>
    <mergeCell ref="CT13:CU13"/>
    <mergeCell ref="AX13:BA13"/>
    <mergeCell ref="BB13:BH13"/>
    <mergeCell ref="CX12:CY12"/>
    <mergeCell ref="CT14:CU14"/>
    <mergeCell ref="CX14:CY14"/>
    <mergeCell ref="B15:D15"/>
    <mergeCell ref="E15:G15"/>
    <mergeCell ref="H15:L15"/>
    <mergeCell ref="M15:O15"/>
    <mergeCell ref="P15:S15"/>
    <mergeCell ref="T15:W15"/>
    <mergeCell ref="BO14:BS14"/>
    <mergeCell ref="BT14:BX14"/>
    <mergeCell ref="BY14:CC14"/>
    <mergeCell ref="CD14:CH14"/>
    <mergeCell ref="CI14:CJ14"/>
    <mergeCell ref="CK14:CM14"/>
    <mergeCell ref="AK14:AN14"/>
    <mergeCell ref="AO14:AR14"/>
    <mergeCell ref="AS14:AW14"/>
    <mergeCell ref="AX14:BA14"/>
    <mergeCell ref="CQ14:CS14"/>
    <mergeCell ref="CN14:CP14"/>
    <mergeCell ref="M16:O16"/>
    <mergeCell ref="P16:S16"/>
    <mergeCell ref="T16:W16"/>
    <mergeCell ref="X16:AA16"/>
    <mergeCell ref="AB16:AF16"/>
    <mergeCell ref="AG16:AJ16"/>
    <mergeCell ref="X15:AA15"/>
    <mergeCell ref="AB15:AF15"/>
    <mergeCell ref="B13:D13"/>
    <mergeCell ref="E13:G13"/>
    <mergeCell ref="H13:L13"/>
    <mergeCell ref="M13:O13"/>
    <mergeCell ref="P13:S13"/>
    <mergeCell ref="T13:W13"/>
    <mergeCell ref="B16:D16"/>
    <mergeCell ref="E16:G16"/>
    <mergeCell ref="H16:L16"/>
    <mergeCell ref="X13:AA13"/>
    <mergeCell ref="AB13:AF13"/>
    <mergeCell ref="AG13:AJ13"/>
    <mergeCell ref="CX16:CY16"/>
    <mergeCell ref="CD16:CH16"/>
    <mergeCell ref="CI16:CJ16"/>
    <mergeCell ref="CK16:CM16"/>
    <mergeCell ref="CN16:CP16"/>
    <mergeCell ref="CQ16:CS16"/>
    <mergeCell ref="CT16:CU16"/>
    <mergeCell ref="AG15:AJ15"/>
    <mergeCell ref="AK15:AN15"/>
    <mergeCell ref="CX15:CY15"/>
    <mergeCell ref="CD15:CH15"/>
    <mergeCell ref="CI15:CJ15"/>
    <mergeCell ref="CK15:CM15"/>
    <mergeCell ref="CN15:CP15"/>
    <mergeCell ref="CQ15:CS15"/>
    <mergeCell ref="CT15:CU15"/>
    <mergeCell ref="AX15:BA15"/>
    <mergeCell ref="BB15:BH15"/>
    <mergeCell ref="BI15:BN15"/>
    <mergeCell ref="BO15:BS15"/>
    <mergeCell ref="BT15:BX15"/>
    <mergeCell ref="BY15:CC15"/>
    <mergeCell ref="AO15:AR15"/>
    <mergeCell ref="AS15:AW15"/>
    <mergeCell ref="BO16:BS16"/>
    <mergeCell ref="BT16:BX16"/>
    <mergeCell ref="BY16:CC16"/>
    <mergeCell ref="AK16:AN16"/>
    <mergeCell ref="AO16:AR16"/>
    <mergeCell ref="AS16:AW16"/>
    <mergeCell ref="AX16:BA16"/>
    <mergeCell ref="BB16:BH16"/>
    <mergeCell ref="BI16:BN16"/>
    <mergeCell ref="BZ17:CB17"/>
    <mergeCell ref="AR17:AS17"/>
    <mergeCell ref="AT17:AV17"/>
    <mergeCell ref="AW17:AZ17"/>
    <mergeCell ref="BA17:BB17"/>
    <mergeCell ref="BC17:BD17"/>
    <mergeCell ref="BE17:BF17"/>
    <mergeCell ref="A17:B17"/>
    <mergeCell ref="D17:F17"/>
    <mergeCell ref="G17:I17"/>
    <mergeCell ref="J17:M17"/>
    <mergeCell ref="N17:Q17"/>
    <mergeCell ref="R17:V17"/>
    <mergeCell ref="W17:Y17"/>
    <mergeCell ref="Z17:AB17"/>
    <mergeCell ref="AC17:AE17"/>
    <mergeCell ref="AF17:AH17"/>
    <mergeCell ref="AI17:AM17"/>
    <mergeCell ref="A18:B18"/>
    <mergeCell ref="D18:F18"/>
    <mergeCell ref="G18:I18"/>
    <mergeCell ref="J18:M18"/>
    <mergeCell ref="N18:Q18"/>
    <mergeCell ref="R18:V18"/>
    <mergeCell ref="W18:Y18"/>
    <mergeCell ref="Z18:AB18"/>
    <mergeCell ref="AC18:AE18"/>
    <mergeCell ref="AN19:AQ19"/>
    <mergeCell ref="BR18:BU18"/>
    <mergeCell ref="AN17:AQ17"/>
    <mergeCell ref="BV18:BY18"/>
    <mergeCell ref="BZ18:CB18"/>
    <mergeCell ref="CC18:CF18"/>
    <mergeCell ref="BG18:BJ18"/>
    <mergeCell ref="BK18:BL18"/>
    <mergeCell ref="BM18:BQ18"/>
    <mergeCell ref="CC19:CF19"/>
    <mergeCell ref="BG19:BJ19"/>
    <mergeCell ref="BK19:BL19"/>
    <mergeCell ref="BM19:BQ19"/>
    <mergeCell ref="BR19:BU19"/>
    <mergeCell ref="BV19:BY19"/>
    <mergeCell ref="BZ19:CB19"/>
    <mergeCell ref="AT18:AV18"/>
    <mergeCell ref="AW18:AZ18"/>
    <mergeCell ref="CC17:CF17"/>
    <mergeCell ref="BG17:BJ17"/>
    <mergeCell ref="BK17:BL17"/>
    <mergeCell ref="BM17:BQ17"/>
    <mergeCell ref="BR17:BU17"/>
    <mergeCell ref="BV17:BY17"/>
    <mergeCell ref="A19:B19"/>
    <mergeCell ref="D19:F19"/>
    <mergeCell ref="G19:I19"/>
    <mergeCell ref="J19:M19"/>
    <mergeCell ref="N19:Q19"/>
    <mergeCell ref="R19:V19"/>
    <mergeCell ref="BA18:BB18"/>
    <mergeCell ref="BC18:BD18"/>
    <mergeCell ref="BE18:BF18"/>
    <mergeCell ref="AF18:AH18"/>
    <mergeCell ref="AI18:AM18"/>
    <mergeCell ref="AN18:AQ18"/>
    <mergeCell ref="AR18:AS18"/>
    <mergeCell ref="AR19:AS19"/>
    <mergeCell ref="AT19:AV19"/>
    <mergeCell ref="AW19:AZ19"/>
    <mergeCell ref="BA19:BB19"/>
    <mergeCell ref="BC19:BD19"/>
    <mergeCell ref="BE19:BF19"/>
    <mergeCell ref="W19:Y19"/>
    <mergeCell ref="Z19:AB19"/>
    <mergeCell ref="AC19:AE19"/>
    <mergeCell ref="AF19:AH19"/>
    <mergeCell ref="AI19:AM19"/>
    <mergeCell ref="BG20:BJ20"/>
    <mergeCell ref="BK20:BL20"/>
    <mergeCell ref="BM20:BQ20"/>
    <mergeCell ref="AF20:AH20"/>
    <mergeCell ref="AI20:AM20"/>
    <mergeCell ref="AN20:AQ20"/>
    <mergeCell ref="AR20:AS20"/>
    <mergeCell ref="AT20:AV20"/>
    <mergeCell ref="AW20:AZ20"/>
    <mergeCell ref="A21:B21"/>
    <mergeCell ref="D21:F21"/>
    <mergeCell ref="G21:I21"/>
    <mergeCell ref="J21:M21"/>
    <mergeCell ref="N21:Q21"/>
    <mergeCell ref="R21:V21"/>
    <mergeCell ref="BA20:BB20"/>
    <mergeCell ref="BC20:BD20"/>
    <mergeCell ref="BE20:BF20"/>
    <mergeCell ref="W21:Y21"/>
    <mergeCell ref="Z21:AB21"/>
    <mergeCell ref="AC21:AE21"/>
    <mergeCell ref="AF21:AH21"/>
    <mergeCell ref="AI21:AM21"/>
    <mergeCell ref="A20:B20"/>
    <mergeCell ref="D20:F20"/>
    <mergeCell ref="G20:I20"/>
    <mergeCell ref="J20:M20"/>
    <mergeCell ref="N20:Q20"/>
    <mergeCell ref="R20:V20"/>
    <mergeCell ref="W20:Y20"/>
    <mergeCell ref="Z20:AB20"/>
    <mergeCell ref="AC20:AE20"/>
    <mergeCell ref="AW21:AZ21"/>
    <mergeCell ref="BR20:BU20"/>
    <mergeCell ref="BV20:BY20"/>
    <mergeCell ref="BZ20:CB20"/>
    <mergeCell ref="AT22:AV22"/>
    <mergeCell ref="AW22:AZ22"/>
    <mergeCell ref="CC21:CF21"/>
    <mergeCell ref="A22:B22"/>
    <mergeCell ref="D22:F22"/>
    <mergeCell ref="G22:I22"/>
    <mergeCell ref="J22:M22"/>
    <mergeCell ref="N22:Q22"/>
    <mergeCell ref="R22:V22"/>
    <mergeCell ref="W22:Y22"/>
    <mergeCell ref="Z22:AB22"/>
    <mergeCell ref="AC22:AE22"/>
    <mergeCell ref="BG21:BJ21"/>
    <mergeCell ref="BK21:BL21"/>
    <mergeCell ref="BM21:BQ21"/>
    <mergeCell ref="BR21:BU21"/>
    <mergeCell ref="BV21:BY21"/>
    <mergeCell ref="BZ21:CB21"/>
    <mergeCell ref="AR21:AS21"/>
    <mergeCell ref="AT21:AV21"/>
    <mergeCell ref="CC20:CF20"/>
    <mergeCell ref="BA21:BB21"/>
    <mergeCell ref="BC21:BD21"/>
    <mergeCell ref="BE21:BF21"/>
    <mergeCell ref="AC23:AE23"/>
    <mergeCell ref="AF23:AH23"/>
    <mergeCell ref="AI23:AM23"/>
    <mergeCell ref="AN23:AQ23"/>
    <mergeCell ref="BR22:BU22"/>
    <mergeCell ref="AN21:AQ21"/>
    <mergeCell ref="W24:Y24"/>
    <mergeCell ref="Z24:AB24"/>
    <mergeCell ref="AC24:AE24"/>
    <mergeCell ref="BV22:BY22"/>
    <mergeCell ref="BZ22:CB22"/>
    <mergeCell ref="CC22:CF22"/>
    <mergeCell ref="A23:B23"/>
    <mergeCell ref="D23:F23"/>
    <mergeCell ref="G23:I23"/>
    <mergeCell ref="J23:M23"/>
    <mergeCell ref="N23:Q23"/>
    <mergeCell ref="R23:V23"/>
    <mergeCell ref="BA22:BB22"/>
    <mergeCell ref="BC22:BD22"/>
    <mergeCell ref="BE22:BF22"/>
    <mergeCell ref="BG22:BJ22"/>
    <mergeCell ref="BK22:BL22"/>
    <mergeCell ref="BM22:BQ22"/>
    <mergeCell ref="AF22:AH22"/>
    <mergeCell ref="AI22:AM22"/>
    <mergeCell ref="AN22:AQ22"/>
    <mergeCell ref="AR22:AS22"/>
    <mergeCell ref="CC23:CF23"/>
    <mergeCell ref="BG23:BJ23"/>
    <mergeCell ref="BV23:BY23"/>
    <mergeCell ref="BZ23:CB23"/>
    <mergeCell ref="AR23:AS23"/>
    <mergeCell ref="AT23:AV23"/>
    <mergeCell ref="AW23:AZ23"/>
    <mergeCell ref="BA23:BB23"/>
    <mergeCell ref="BC23:BD23"/>
    <mergeCell ref="BE23:BF23"/>
    <mergeCell ref="W23:Y23"/>
    <mergeCell ref="Z23:AB23"/>
    <mergeCell ref="BK23:BL23"/>
    <mergeCell ref="BM23:BQ23"/>
    <mergeCell ref="BR23:BU23"/>
    <mergeCell ref="A25:B25"/>
    <mergeCell ref="D25:F25"/>
    <mergeCell ref="G25:I25"/>
    <mergeCell ref="J25:M25"/>
    <mergeCell ref="N25:Q25"/>
    <mergeCell ref="R25:V25"/>
    <mergeCell ref="BA24:BB24"/>
    <mergeCell ref="BC24:BD24"/>
    <mergeCell ref="BE24:BF24"/>
    <mergeCell ref="AF24:AH24"/>
    <mergeCell ref="AI24:AM24"/>
    <mergeCell ref="AN24:AQ24"/>
    <mergeCell ref="AR24:AS24"/>
    <mergeCell ref="AT24:AV24"/>
    <mergeCell ref="AW24:AZ24"/>
    <mergeCell ref="BC25:BD25"/>
    <mergeCell ref="BE25:BF25"/>
    <mergeCell ref="W25:Y25"/>
    <mergeCell ref="A24:B24"/>
    <mergeCell ref="D24:F24"/>
    <mergeCell ref="G24:I24"/>
    <mergeCell ref="J24:M24"/>
    <mergeCell ref="N24:Q24"/>
    <mergeCell ref="R24:V24"/>
    <mergeCell ref="AN25:AQ25"/>
    <mergeCell ref="BR24:BU24"/>
    <mergeCell ref="AM26:AO26"/>
    <mergeCell ref="AP26:AT26"/>
    <mergeCell ref="AU26:AX26"/>
    <mergeCell ref="AY26:BC26"/>
    <mergeCell ref="BV24:BY24"/>
    <mergeCell ref="BZ24:CB24"/>
    <mergeCell ref="CC24:CF24"/>
    <mergeCell ref="BG24:BJ24"/>
    <mergeCell ref="BK24:BL24"/>
    <mergeCell ref="BM24:BQ24"/>
    <mergeCell ref="CC25:CF25"/>
    <mergeCell ref="BG25:BJ25"/>
    <mergeCell ref="BK25:BL25"/>
    <mergeCell ref="BM25:BQ25"/>
    <mergeCell ref="BR25:BU25"/>
    <mergeCell ref="BV25:BY25"/>
    <mergeCell ref="BZ25:CB25"/>
    <mergeCell ref="AR25:AS25"/>
    <mergeCell ref="AT25:AV25"/>
    <mergeCell ref="AW25:AZ25"/>
    <mergeCell ref="BA25:BB25"/>
    <mergeCell ref="BS26:BV26"/>
    <mergeCell ref="A26:B26"/>
    <mergeCell ref="C26:E26"/>
    <mergeCell ref="F26:H26"/>
    <mergeCell ref="I26:J26"/>
    <mergeCell ref="K26:N26"/>
    <mergeCell ref="O26:R26"/>
    <mergeCell ref="S26:U26"/>
    <mergeCell ref="V26:Z26"/>
    <mergeCell ref="AA26:AD26"/>
    <mergeCell ref="Z25:AB25"/>
    <mergeCell ref="AC25:AE25"/>
    <mergeCell ref="AF25:AH25"/>
    <mergeCell ref="AI25:AM25"/>
    <mergeCell ref="CU26:CX26"/>
    <mergeCell ref="A27:B27"/>
    <mergeCell ref="C27:E27"/>
    <mergeCell ref="F27:H27"/>
    <mergeCell ref="I27:J27"/>
    <mergeCell ref="K27:N27"/>
    <mergeCell ref="O27:R27"/>
    <mergeCell ref="S27:U27"/>
    <mergeCell ref="V27:Z27"/>
    <mergeCell ref="AA27:AD27"/>
    <mergeCell ref="CA26:CD26"/>
    <mergeCell ref="CF26:CI26"/>
    <mergeCell ref="CJ26:CL26"/>
    <mergeCell ref="CM26:CO26"/>
    <mergeCell ref="CP26:CR26"/>
    <mergeCell ref="CS26:CT26"/>
    <mergeCell ref="BD26:BG26"/>
    <mergeCell ref="BH26:BK26"/>
    <mergeCell ref="BL26:BO26"/>
    <mergeCell ref="BP26:BR26"/>
    <mergeCell ref="BW26:BZ26"/>
    <mergeCell ref="AE26:AI26"/>
    <mergeCell ref="AJ26:AL26"/>
    <mergeCell ref="BH27:BK27"/>
    <mergeCell ref="BL27:BO27"/>
    <mergeCell ref="BP27:BR27"/>
    <mergeCell ref="BS27:BV27"/>
    <mergeCell ref="BW27:BZ27"/>
    <mergeCell ref="AE27:AI27"/>
    <mergeCell ref="AJ27:AL27"/>
    <mergeCell ref="AM27:AO27"/>
    <mergeCell ref="AP27:AT27"/>
    <mergeCell ref="AU27:AX27"/>
    <mergeCell ref="AY27:BC27"/>
    <mergeCell ref="BW28:BZ28"/>
    <mergeCell ref="AE28:AI28"/>
    <mergeCell ref="AJ28:AL28"/>
    <mergeCell ref="AM28:AO28"/>
    <mergeCell ref="AP28:AT28"/>
    <mergeCell ref="AU28:AX28"/>
    <mergeCell ref="AY28:BC28"/>
    <mergeCell ref="CU27:CX27"/>
    <mergeCell ref="A28:B28"/>
    <mergeCell ref="C28:E28"/>
    <mergeCell ref="F28:H28"/>
    <mergeCell ref="I28:J28"/>
    <mergeCell ref="K28:N28"/>
    <mergeCell ref="O28:R28"/>
    <mergeCell ref="S28:U28"/>
    <mergeCell ref="V28:Z28"/>
    <mergeCell ref="AA28:AD28"/>
    <mergeCell ref="CA27:CD27"/>
    <mergeCell ref="CF27:CI27"/>
    <mergeCell ref="CJ27:CL27"/>
    <mergeCell ref="CM27:CO27"/>
    <mergeCell ref="CP27:CR27"/>
    <mergeCell ref="CS27:CT27"/>
    <mergeCell ref="BD27:BG27"/>
    <mergeCell ref="AP29:AT29"/>
    <mergeCell ref="AU29:AX29"/>
    <mergeCell ref="AY29:BC29"/>
    <mergeCell ref="CU28:CX28"/>
    <mergeCell ref="A29:B29"/>
    <mergeCell ref="C29:E29"/>
    <mergeCell ref="F29:H29"/>
    <mergeCell ref="I29:J29"/>
    <mergeCell ref="K29:N29"/>
    <mergeCell ref="O29:R29"/>
    <mergeCell ref="S29:U29"/>
    <mergeCell ref="V29:Z29"/>
    <mergeCell ref="AA29:AD29"/>
    <mergeCell ref="CA28:CD28"/>
    <mergeCell ref="CF28:CI28"/>
    <mergeCell ref="CJ28:CL28"/>
    <mergeCell ref="CM28:CO28"/>
    <mergeCell ref="CP28:CR28"/>
    <mergeCell ref="CS28:CT28"/>
    <mergeCell ref="BD28:BG28"/>
    <mergeCell ref="BH28:BK28"/>
    <mergeCell ref="BL28:BO28"/>
    <mergeCell ref="BP28:BR28"/>
    <mergeCell ref="BS28:BV28"/>
    <mergeCell ref="A30:B30"/>
    <mergeCell ref="C30:E30"/>
    <mergeCell ref="F30:H30"/>
    <mergeCell ref="I30:J30"/>
    <mergeCell ref="K30:N30"/>
    <mergeCell ref="O30:R30"/>
    <mergeCell ref="S30:U30"/>
    <mergeCell ref="V30:Z30"/>
    <mergeCell ref="AA30:AD30"/>
    <mergeCell ref="BS30:BV30"/>
    <mergeCell ref="BW30:BZ30"/>
    <mergeCell ref="AE30:AI30"/>
    <mergeCell ref="AJ30:AL30"/>
    <mergeCell ref="AM30:AO30"/>
    <mergeCell ref="AP30:AT30"/>
    <mergeCell ref="AU30:AX30"/>
    <mergeCell ref="AY30:BC30"/>
    <mergeCell ref="CU29:CX29"/>
    <mergeCell ref="CA29:CD29"/>
    <mergeCell ref="CF29:CI29"/>
    <mergeCell ref="CJ29:CL29"/>
    <mergeCell ref="CM29:CO29"/>
    <mergeCell ref="CP29:CR29"/>
    <mergeCell ref="CS29:CT29"/>
    <mergeCell ref="BD29:BG29"/>
    <mergeCell ref="BH29:BK29"/>
    <mergeCell ref="BL29:BO29"/>
    <mergeCell ref="BP29:BR29"/>
    <mergeCell ref="BS29:BV29"/>
    <mergeCell ref="BW29:BZ29"/>
    <mergeCell ref="AE29:AI29"/>
    <mergeCell ref="AJ29:AL29"/>
    <mergeCell ref="AM29:AO29"/>
    <mergeCell ref="AM31:AO31"/>
    <mergeCell ref="AP31:AT31"/>
    <mergeCell ref="AU31:AX31"/>
    <mergeCell ref="AY31:BC31"/>
    <mergeCell ref="CU30:CX30"/>
    <mergeCell ref="A31:B31"/>
    <mergeCell ref="C31:E31"/>
    <mergeCell ref="F31:H31"/>
    <mergeCell ref="I31:J31"/>
    <mergeCell ref="K31:N31"/>
    <mergeCell ref="O31:R31"/>
    <mergeCell ref="S31:U31"/>
    <mergeCell ref="V31:Z31"/>
    <mergeCell ref="AA31:AD31"/>
    <mergeCell ref="CA30:CD30"/>
    <mergeCell ref="CF30:CI30"/>
    <mergeCell ref="CJ30:CL30"/>
    <mergeCell ref="CM30:CO30"/>
    <mergeCell ref="CP30:CR30"/>
    <mergeCell ref="CS30:CT30"/>
    <mergeCell ref="BD30:BG30"/>
    <mergeCell ref="BH30:BK30"/>
    <mergeCell ref="BL30:BO30"/>
    <mergeCell ref="BP30:BR30"/>
    <mergeCell ref="CU31:CX31"/>
    <mergeCell ref="A32:B32"/>
    <mergeCell ref="C32:E32"/>
    <mergeCell ref="F32:H32"/>
    <mergeCell ref="I32:J32"/>
    <mergeCell ref="K32:N32"/>
    <mergeCell ref="O32:R32"/>
    <mergeCell ref="S32:U32"/>
    <mergeCell ref="V32:Z32"/>
    <mergeCell ref="AA32:AD32"/>
    <mergeCell ref="CA31:CD31"/>
    <mergeCell ref="CF31:CI31"/>
    <mergeCell ref="CJ31:CL31"/>
    <mergeCell ref="CM31:CO31"/>
    <mergeCell ref="CP31:CR31"/>
    <mergeCell ref="CS31:CT31"/>
    <mergeCell ref="BD31:BG31"/>
    <mergeCell ref="BH31:BK31"/>
    <mergeCell ref="BL31:BO31"/>
    <mergeCell ref="BP31:BR31"/>
    <mergeCell ref="BS31:BV31"/>
    <mergeCell ref="BW31:BZ31"/>
    <mergeCell ref="AE31:AI31"/>
    <mergeCell ref="AJ31:AL31"/>
    <mergeCell ref="BL32:BO32"/>
    <mergeCell ref="BP32:BR32"/>
    <mergeCell ref="BS32:BV32"/>
    <mergeCell ref="BW32:BZ32"/>
    <mergeCell ref="AE32:AI32"/>
    <mergeCell ref="AJ32:AL32"/>
    <mergeCell ref="AM32:AO32"/>
    <mergeCell ref="AP32:AT32"/>
    <mergeCell ref="AU32:AX32"/>
    <mergeCell ref="AY32:BC32"/>
    <mergeCell ref="AE33:AI33"/>
    <mergeCell ref="AJ33:AL33"/>
    <mergeCell ref="AM33:AO33"/>
    <mergeCell ref="AP33:AT33"/>
    <mergeCell ref="AU33:AX33"/>
    <mergeCell ref="AY33:BC33"/>
    <mergeCell ref="CU32:CX32"/>
    <mergeCell ref="A33:B33"/>
    <mergeCell ref="C33:E33"/>
    <mergeCell ref="F33:H33"/>
    <mergeCell ref="I33:J33"/>
    <mergeCell ref="K33:N33"/>
    <mergeCell ref="O33:R33"/>
    <mergeCell ref="S33:U33"/>
    <mergeCell ref="V33:Z33"/>
    <mergeCell ref="AA33:AD33"/>
    <mergeCell ref="CA32:CD32"/>
    <mergeCell ref="CF32:CI32"/>
    <mergeCell ref="CJ32:CL32"/>
    <mergeCell ref="CM32:CO32"/>
    <mergeCell ref="CP32:CR32"/>
    <mergeCell ref="CS32:CT32"/>
    <mergeCell ref="BD32:BG32"/>
    <mergeCell ref="BH32:BK32"/>
    <mergeCell ref="CU33:CX33"/>
    <mergeCell ref="CA33:CD33"/>
    <mergeCell ref="CF33:CI33"/>
    <mergeCell ref="CJ33:CL33"/>
    <mergeCell ref="CM33:CO33"/>
    <mergeCell ref="CP33:CR33"/>
    <mergeCell ref="CS33:CT33"/>
    <mergeCell ref="BD33:BG33"/>
    <mergeCell ref="BH33:BK33"/>
    <mergeCell ref="BL33:BO33"/>
    <mergeCell ref="BP33:BR33"/>
    <mergeCell ref="BS33:BV33"/>
    <mergeCell ref="BW33:BZ33"/>
  </mergeCell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0809-DB1E-44FD-96D2-F7B93370F062}">
  <dimension ref="A1:M30"/>
  <sheetViews>
    <sheetView showGridLines="0" workbookViewId="0">
      <selection activeCell="F38" sqref="F38"/>
    </sheetView>
  </sheetViews>
  <sheetFormatPr defaultRowHeight="14.4"/>
  <cols>
    <col min="1" max="1" width="15.44140625" customWidth="1"/>
    <col min="2" max="2" width="13" customWidth="1"/>
    <col min="3" max="3" width="11.44140625" customWidth="1"/>
    <col min="4" max="4" width="11.77734375" customWidth="1"/>
    <col min="5" max="5" width="12.5546875" customWidth="1"/>
    <col min="6" max="6" width="40.77734375" customWidth="1"/>
    <col min="7" max="8" width="15.44140625" customWidth="1"/>
    <col min="9" max="9" width="11.77734375" customWidth="1"/>
    <col min="10" max="12" width="7.5546875" customWidth="1"/>
    <col min="13" max="13" width="15.44140625" customWidth="1"/>
  </cols>
  <sheetData>
    <row r="1" spans="1:13" ht="15.75" customHeight="1">
      <c r="A1" s="61" t="s">
        <v>346</v>
      </c>
      <c r="B1" s="389"/>
      <c r="C1" s="389"/>
      <c r="D1" s="389"/>
      <c r="E1" s="389"/>
      <c r="F1" s="389"/>
      <c r="G1" s="389"/>
      <c r="H1" s="389"/>
      <c r="I1" s="389"/>
      <c r="J1" s="475" t="s">
        <v>406</v>
      </c>
      <c r="K1" s="475"/>
      <c r="L1" s="475"/>
      <c r="M1" s="475"/>
    </row>
    <row r="2" spans="1:13" ht="15.75" customHeight="1">
      <c r="A2" s="61" t="s">
        <v>312</v>
      </c>
      <c r="B2" s="389"/>
      <c r="C2" s="389"/>
      <c r="D2" s="389"/>
      <c r="E2" s="389"/>
      <c r="F2" s="389"/>
      <c r="G2" s="389"/>
      <c r="H2" s="389"/>
      <c r="I2" s="389"/>
      <c r="J2" s="475" t="s">
        <v>407</v>
      </c>
      <c r="K2" s="475"/>
      <c r="L2" s="475"/>
      <c r="M2" s="475"/>
    </row>
    <row r="3" spans="1:13" ht="11.1" customHeight="1">
      <c r="A3" s="389"/>
      <c r="B3" s="389"/>
      <c r="C3" s="389"/>
      <c r="D3" s="389"/>
      <c r="E3" s="389"/>
      <c r="F3" s="389"/>
      <c r="G3" s="389"/>
      <c r="H3" s="389"/>
      <c r="I3" s="389"/>
      <c r="J3" s="389"/>
      <c r="K3" s="389"/>
      <c r="L3" s="389"/>
      <c r="M3" s="389"/>
    </row>
    <row r="4" spans="1:13" ht="12.75" customHeight="1">
      <c r="A4" s="412" t="s">
        <v>11</v>
      </c>
      <c r="B4" s="412"/>
      <c r="C4" s="412"/>
      <c r="D4" s="412"/>
      <c r="E4" s="412"/>
      <c r="F4" s="412"/>
      <c r="G4" s="412"/>
      <c r="H4" s="412"/>
      <c r="I4" s="412"/>
      <c r="J4" s="412"/>
      <c r="K4" s="412"/>
      <c r="L4" s="412"/>
      <c r="M4" s="412"/>
    </row>
    <row r="5" spans="1:13" ht="8.1" customHeight="1">
      <c r="A5" s="389"/>
      <c r="B5" s="389"/>
      <c r="C5" s="389"/>
      <c r="D5" s="389"/>
      <c r="E5" s="389"/>
      <c r="F5" s="389"/>
      <c r="G5" s="389"/>
      <c r="H5" s="389"/>
      <c r="I5" s="389"/>
      <c r="J5" s="389"/>
      <c r="K5" s="389"/>
      <c r="L5" s="389"/>
      <c r="M5" s="389"/>
    </row>
    <row r="6" spans="1:13" ht="9.4499999999999993" customHeight="1">
      <c r="A6" s="62" t="s">
        <v>408</v>
      </c>
      <c r="B6" s="389"/>
      <c r="C6" s="389"/>
      <c r="D6" s="389"/>
      <c r="E6" s="389"/>
      <c r="F6" s="389"/>
      <c r="G6" s="389"/>
      <c r="H6" s="389"/>
      <c r="I6" s="389"/>
      <c r="J6" s="389"/>
      <c r="K6" s="389"/>
      <c r="L6" s="389"/>
      <c r="M6" s="389"/>
    </row>
    <row r="7" spans="1:13" ht="9.4499999999999993" customHeight="1">
      <c r="A7" s="62" t="s">
        <v>409</v>
      </c>
      <c r="B7" s="474" t="s">
        <v>410</v>
      </c>
      <c r="C7" s="474"/>
      <c r="D7" s="474"/>
      <c r="E7" s="474"/>
      <c r="F7" s="474"/>
      <c r="G7" s="474"/>
      <c r="H7" s="474"/>
      <c r="I7" s="474"/>
      <c r="J7" s="474"/>
      <c r="K7" s="474"/>
      <c r="L7" s="389"/>
      <c r="M7" s="389"/>
    </row>
    <row r="8" spans="1:13" ht="9.4499999999999993" customHeight="1">
      <c r="A8" s="62" t="s">
        <v>411</v>
      </c>
      <c r="B8" s="474"/>
      <c r="C8" s="474"/>
      <c r="D8" s="474"/>
      <c r="E8" s="474"/>
      <c r="F8" s="474"/>
      <c r="G8" s="474"/>
      <c r="H8" s="474"/>
      <c r="I8" s="474"/>
      <c r="J8" s="474"/>
      <c r="K8" s="474"/>
      <c r="L8" s="389"/>
      <c r="M8" s="389"/>
    </row>
    <row r="9" spans="1:13" ht="9.4499999999999993" customHeight="1">
      <c r="A9" s="62" t="s">
        <v>412</v>
      </c>
      <c r="B9" s="474"/>
      <c r="C9" s="474"/>
      <c r="D9" s="474"/>
      <c r="E9" s="474"/>
      <c r="F9" s="474"/>
      <c r="G9" s="474"/>
      <c r="H9" s="474"/>
      <c r="I9" s="474"/>
      <c r="J9" s="474"/>
      <c r="K9" s="474"/>
      <c r="L9" s="389"/>
      <c r="M9" s="389"/>
    </row>
    <row r="10" spans="1:13" ht="9.4499999999999993" customHeight="1">
      <c r="A10" s="62" t="s">
        <v>413</v>
      </c>
      <c r="B10" s="474"/>
      <c r="C10" s="474"/>
      <c r="D10" s="474"/>
      <c r="E10" s="474"/>
      <c r="F10" s="474"/>
      <c r="G10" s="474"/>
      <c r="H10" s="474"/>
      <c r="I10" s="474"/>
      <c r="J10" s="474"/>
      <c r="K10" s="474"/>
      <c r="L10" s="389"/>
      <c r="M10" s="389"/>
    </row>
    <row r="11" spans="1:13" ht="9.4499999999999993" customHeight="1">
      <c r="A11" s="62" t="s">
        <v>414</v>
      </c>
      <c r="B11" s="474"/>
      <c r="C11" s="474"/>
      <c r="D11" s="474"/>
      <c r="E11" s="474"/>
      <c r="F11" s="474"/>
      <c r="G11" s="474"/>
      <c r="H11" s="474"/>
      <c r="I11" s="474"/>
      <c r="J11" s="474"/>
      <c r="K11" s="474"/>
      <c r="L11" s="389"/>
      <c r="M11" s="389"/>
    </row>
    <row r="12" spans="1:13" ht="9.4499999999999993" customHeight="1">
      <c r="A12" s="62" t="s">
        <v>415</v>
      </c>
      <c r="B12" s="474" t="s">
        <v>416</v>
      </c>
      <c r="C12" s="474"/>
      <c r="D12" s="474"/>
      <c r="E12" s="474"/>
      <c r="F12" s="474"/>
      <c r="G12" s="474"/>
      <c r="H12" s="474"/>
      <c r="I12" s="474"/>
      <c r="J12" s="474"/>
      <c r="K12" s="474"/>
      <c r="L12" s="389"/>
      <c r="M12" s="389"/>
    </row>
    <row r="13" spans="1:13" ht="9.4499999999999993" customHeight="1">
      <c r="A13" s="62" t="s">
        <v>417</v>
      </c>
      <c r="B13" s="389"/>
      <c r="C13" s="389"/>
      <c r="D13" s="389"/>
      <c r="E13" s="389"/>
      <c r="F13" s="389"/>
      <c r="G13" s="389"/>
      <c r="H13" s="389"/>
      <c r="I13" s="389"/>
      <c r="J13" s="389"/>
      <c r="K13" s="389"/>
      <c r="L13" s="389"/>
      <c r="M13" s="389"/>
    </row>
    <row r="14" spans="1:13" ht="13.2" customHeight="1">
      <c r="A14" s="54"/>
      <c r="B14" s="54"/>
      <c r="C14" s="54"/>
      <c r="D14" s="54"/>
      <c r="E14" s="54"/>
      <c r="F14" s="54"/>
      <c r="G14" s="54"/>
      <c r="H14" s="54"/>
      <c r="I14" s="471"/>
      <c r="J14" s="471"/>
      <c r="K14" s="471"/>
      <c r="L14" s="471"/>
      <c r="M14" s="54"/>
    </row>
    <row r="15" spans="1:13" ht="13.2" customHeight="1">
      <c r="A15" s="63" t="s">
        <v>418</v>
      </c>
      <c r="B15" s="39"/>
      <c r="C15" s="39"/>
      <c r="D15" s="39"/>
      <c r="E15" s="39"/>
      <c r="F15" s="39"/>
      <c r="G15" s="64" t="s">
        <v>419</v>
      </c>
      <c r="H15" s="64" t="s">
        <v>420</v>
      </c>
      <c r="I15" s="466"/>
      <c r="J15" s="466"/>
      <c r="K15" s="466"/>
      <c r="L15" s="466"/>
      <c r="M15" s="39"/>
    </row>
    <row r="16" spans="1:13" ht="13.2" customHeight="1">
      <c r="A16" s="17"/>
      <c r="B16" s="17"/>
      <c r="C16" s="17"/>
      <c r="D16" s="17"/>
      <c r="E16" s="62">
        <v>71401</v>
      </c>
      <c r="F16" s="62" t="s">
        <v>421</v>
      </c>
      <c r="G16" s="65"/>
      <c r="H16" s="65"/>
      <c r="I16" s="389"/>
      <c r="J16" s="389"/>
      <c r="K16" s="389"/>
      <c r="L16" s="389"/>
      <c r="M16" s="17"/>
    </row>
    <row r="17" spans="1:13" ht="13.2" customHeight="1">
      <c r="A17" s="17"/>
      <c r="B17" s="17"/>
      <c r="C17" s="17"/>
      <c r="D17" s="17"/>
      <c r="E17" s="62">
        <v>71402</v>
      </c>
      <c r="F17" s="62" t="s">
        <v>422</v>
      </c>
      <c r="G17" s="65"/>
      <c r="H17" s="65"/>
      <c r="I17" s="389"/>
      <c r="J17" s="389"/>
      <c r="K17" s="389"/>
      <c r="L17" s="389"/>
      <c r="M17" s="17"/>
    </row>
    <row r="18" spans="1:13" ht="13.2" customHeight="1">
      <c r="A18" s="17"/>
      <c r="B18" s="17"/>
      <c r="C18" s="17"/>
      <c r="D18" s="17"/>
      <c r="E18" s="62">
        <v>71403</v>
      </c>
      <c r="F18" s="62" t="s">
        <v>423</v>
      </c>
      <c r="G18" s="65"/>
      <c r="H18" s="65"/>
      <c r="I18" s="389"/>
      <c r="J18" s="389"/>
      <c r="K18" s="389"/>
      <c r="L18" s="389"/>
      <c r="M18" s="17"/>
    </row>
    <row r="19" spans="1:13" ht="13.2" customHeight="1">
      <c r="A19" s="17"/>
      <c r="B19" s="17"/>
      <c r="C19" s="17"/>
      <c r="D19" s="17"/>
      <c r="E19" s="62">
        <v>72401</v>
      </c>
      <c r="F19" s="62" t="s">
        <v>424</v>
      </c>
      <c r="G19" s="65"/>
      <c r="H19" s="65"/>
      <c r="I19" s="389"/>
      <c r="J19" s="389"/>
      <c r="K19" s="389"/>
      <c r="L19" s="389"/>
      <c r="M19" s="17"/>
    </row>
    <row r="20" spans="1:13" ht="13.2" customHeight="1">
      <c r="A20" s="17"/>
      <c r="B20" s="17"/>
      <c r="C20" s="17"/>
      <c r="D20" s="17"/>
      <c r="E20" s="62">
        <v>72402</v>
      </c>
      <c r="F20" s="62" t="s">
        <v>425</v>
      </c>
      <c r="G20" s="65"/>
      <c r="H20" s="65"/>
      <c r="I20" s="389"/>
      <c r="J20" s="389"/>
      <c r="K20" s="389"/>
      <c r="L20" s="389"/>
      <c r="M20" s="17"/>
    </row>
    <row r="21" spans="1:13" ht="13.2" customHeight="1">
      <c r="A21" s="17"/>
      <c r="B21" s="17"/>
      <c r="C21" s="17"/>
      <c r="D21" s="17"/>
      <c r="E21" s="62">
        <v>72403</v>
      </c>
      <c r="F21" s="62" t="s">
        <v>426</v>
      </c>
      <c r="G21" s="65"/>
      <c r="H21" s="65"/>
      <c r="I21" s="389"/>
      <c r="J21" s="389"/>
      <c r="K21" s="389"/>
      <c r="L21" s="389"/>
      <c r="M21" s="17"/>
    </row>
    <row r="22" spans="1:13" ht="13.2" customHeight="1">
      <c r="A22" s="17"/>
      <c r="B22" s="17"/>
      <c r="C22" s="17"/>
      <c r="D22" s="17"/>
      <c r="E22" s="62">
        <v>72404</v>
      </c>
      <c r="F22" s="62" t="s">
        <v>427</v>
      </c>
      <c r="G22" s="65"/>
      <c r="H22" s="65"/>
      <c r="I22" s="389"/>
      <c r="J22" s="389"/>
      <c r="K22" s="389"/>
      <c r="L22" s="389"/>
      <c r="M22" s="17"/>
    </row>
    <row r="23" spans="1:13" ht="13.2" customHeight="1">
      <c r="A23" s="17"/>
      <c r="B23" s="17"/>
      <c r="C23" s="17"/>
      <c r="D23" s="17"/>
      <c r="E23" s="62">
        <v>72408</v>
      </c>
      <c r="F23" s="62" t="s">
        <v>428</v>
      </c>
      <c r="G23" s="65"/>
      <c r="H23" s="65"/>
      <c r="I23" s="389"/>
      <c r="J23" s="389"/>
      <c r="K23" s="389"/>
      <c r="L23" s="389"/>
      <c r="M23" s="17"/>
    </row>
    <row r="24" spans="1:13" ht="13.2" customHeight="1">
      <c r="A24" s="17"/>
      <c r="B24" s="17"/>
      <c r="C24" s="17"/>
      <c r="D24" s="17"/>
      <c r="E24" s="62">
        <v>72411</v>
      </c>
      <c r="F24" s="62" t="s">
        <v>429</v>
      </c>
      <c r="G24" s="65"/>
      <c r="H24" s="65"/>
      <c r="I24" s="389"/>
      <c r="J24" s="389"/>
      <c r="K24" s="389"/>
      <c r="L24" s="389"/>
      <c r="M24" s="17"/>
    </row>
    <row r="25" spans="1:13" ht="13.2" customHeight="1">
      <c r="A25" s="17"/>
      <c r="B25" s="17"/>
      <c r="C25" s="17"/>
      <c r="D25" s="17"/>
      <c r="E25" s="62">
        <v>72412</v>
      </c>
      <c r="F25" s="62" t="s">
        <v>430</v>
      </c>
      <c r="G25" s="65"/>
      <c r="H25" s="65"/>
      <c r="I25" s="389"/>
      <c r="J25" s="389"/>
      <c r="K25" s="389"/>
      <c r="L25" s="389"/>
      <c r="M25" s="17"/>
    </row>
    <row r="26" spans="1:13" ht="13.2" customHeight="1">
      <c r="A26" s="17"/>
      <c r="B26" s="17"/>
      <c r="C26" s="17"/>
      <c r="D26" s="17"/>
      <c r="E26" s="62">
        <v>72416</v>
      </c>
      <c r="F26" s="62" t="s">
        <v>431</v>
      </c>
      <c r="G26" s="65"/>
      <c r="H26" s="65"/>
      <c r="I26" s="389"/>
      <c r="J26" s="389"/>
      <c r="K26" s="389"/>
      <c r="L26" s="389"/>
      <c r="M26" s="17"/>
    </row>
    <row r="27" spans="1:13" ht="13.2" customHeight="1">
      <c r="A27" s="17"/>
      <c r="B27" s="17"/>
      <c r="C27" s="17"/>
      <c r="D27" s="17"/>
      <c r="E27" s="62">
        <v>72418</v>
      </c>
      <c r="F27" s="62" t="s">
        <v>432</v>
      </c>
      <c r="G27" s="65"/>
      <c r="H27" s="65"/>
      <c r="I27" s="389"/>
      <c r="J27" s="389"/>
      <c r="K27" s="389"/>
      <c r="L27" s="389"/>
      <c r="M27" s="17"/>
    </row>
    <row r="28" spans="1:13" ht="13.2" customHeight="1">
      <c r="A28" s="17"/>
      <c r="B28" s="17"/>
      <c r="C28" s="17"/>
      <c r="D28" s="17"/>
      <c r="E28" s="62">
        <v>72419</v>
      </c>
      <c r="F28" s="62" t="s">
        <v>433</v>
      </c>
      <c r="G28" s="65"/>
      <c r="H28" s="65"/>
      <c r="I28" s="389"/>
      <c r="J28" s="389"/>
      <c r="K28" s="389"/>
      <c r="L28" s="389"/>
      <c r="M28" s="17"/>
    </row>
    <row r="29" spans="1:13" ht="13.2" customHeight="1">
      <c r="A29" s="17"/>
      <c r="B29" s="17"/>
      <c r="C29" s="17"/>
      <c r="D29" s="17"/>
      <c r="E29" s="54"/>
      <c r="F29" s="54"/>
      <c r="G29" s="66"/>
      <c r="H29" s="66"/>
      <c r="I29" s="389"/>
      <c r="J29" s="389"/>
      <c r="K29" s="389"/>
      <c r="L29" s="389"/>
      <c r="M29" s="17"/>
    </row>
    <row r="30" spans="1:13" ht="13.2" customHeight="1">
      <c r="A30" s="17"/>
      <c r="B30" s="17"/>
      <c r="C30" s="17"/>
      <c r="D30" s="17"/>
      <c r="E30" s="64" t="s">
        <v>367</v>
      </c>
      <c r="F30" s="39"/>
      <c r="G30" s="67"/>
      <c r="H30" s="67"/>
      <c r="I30" s="389"/>
      <c r="J30" s="389"/>
      <c r="K30" s="389"/>
      <c r="L30" s="389"/>
      <c r="M30" s="17"/>
    </row>
  </sheetData>
  <mergeCells count="50">
    <mergeCell ref="A4:M4"/>
    <mergeCell ref="B1:I1"/>
    <mergeCell ref="J1:M1"/>
    <mergeCell ref="B2:I2"/>
    <mergeCell ref="J2:M2"/>
    <mergeCell ref="A3:M3"/>
    <mergeCell ref="A5:M5"/>
    <mergeCell ref="B6:K6"/>
    <mergeCell ref="L6:M13"/>
    <mergeCell ref="B7:K7"/>
    <mergeCell ref="B8:K8"/>
    <mergeCell ref="B9:K9"/>
    <mergeCell ref="B10:K10"/>
    <mergeCell ref="B11:K11"/>
    <mergeCell ref="B12:K12"/>
    <mergeCell ref="B13:K13"/>
    <mergeCell ref="I14:J14"/>
    <mergeCell ref="K14:L14"/>
    <mergeCell ref="I15:J15"/>
    <mergeCell ref="K15:L15"/>
    <mergeCell ref="I16:J16"/>
    <mergeCell ref="K16:L16"/>
    <mergeCell ref="I17:J17"/>
    <mergeCell ref="K17:L17"/>
    <mergeCell ref="I18:J18"/>
    <mergeCell ref="K18:L18"/>
    <mergeCell ref="I19:J19"/>
    <mergeCell ref="K19:L19"/>
    <mergeCell ref="I20:J20"/>
    <mergeCell ref="K20:L20"/>
    <mergeCell ref="I21:J21"/>
    <mergeCell ref="K21:L21"/>
    <mergeCell ref="I22:J22"/>
    <mergeCell ref="K22:L22"/>
    <mergeCell ref="I23:J23"/>
    <mergeCell ref="K23:L23"/>
    <mergeCell ref="I24:J24"/>
    <mergeCell ref="K24:L24"/>
    <mergeCell ref="I25:J25"/>
    <mergeCell ref="K25:L25"/>
    <mergeCell ref="I29:J29"/>
    <mergeCell ref="K29:L29"/>
    <mergeCell ref="I30:J30"/>
    <mergeCell ref="K30:L30"/>
    <mergeCell ref="I26:J26"/>
    <mergeCell ref="K26:L26"/>
    <mergeCell ref="I27:J27"/>
    <mergeCell ref="K27:L27"/>
    <mergeCell ref="I28:J28"/>
    <mergeCell ref="K28:L28"/>
  </mergeCell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C98A-39D9-4714-8933-5F80BE7D21EB}">
  <dimension ref="A1:A49"/>
  <sheetViews>
    <sheetView workbookViewId="0">
      <selection activeCell="A3" sqref="A3"/>
    </sheetView>
  </sheetViews>
  <sheetFormatPr defaultRowHeight="14.4"/>
  <sheetData>
    <row r="1" spans="1:1">
      <c r="A1" t="s">
        <v>346</v>
      </c>
    </row>
    <row r="2" spans="1:1">
      <c r="A2" t="s">
        <v>9774</v>
      </c>
    </row>
    <row r="3" spans="1:1">
      <c r="A3" t="s">
        <v>8296</v>
      </c>
    </row>
    <row r="4" spans="1:1">
      <c r="A4" t="s">
        <v>8297</v>
      </c>
    </row>
    <row r="6" spans="1:1">
      <c r="A6" t="s">
        <v>8298</v>
      </c>
    </row>
    <row r="8" spans="1:1">
      <c r="A8" t="s">
        <v>8299</v>
      </c>
    </row>
    <row r="9" spans="1:1">
      <c r="A9" t="s">
        <v>8300</v>
      </c>
    </row>
    <row r="10" spans="1:1">
      <c r="A10" t="s">
        <v>8301</v>
      </c>
    </row>
    <row r="11" spans="1:1">
      <c r="A11" t="s">
        <v>8302</v>
      </c>
    </row>
    <row r="12" spans="1:1">
      <c r="A12" t="s">
        <v>8303</v>
      </c>
    </row>
    <row r="13" spans="1:1">
      <c r="A13" t="s">
        <v>8304</v>
      </c>
    </row>
    <row r="14" spans="1:1">
      <c r="A14" t="s">
        <v>8305</v>
      </c>
    </row>
    <row r="15" spans="1:1">
      <c r="A15" t="s">
        <v>8306</v>
      </c>
    </row>
    <row r="16" spans="1:1">
      <c r="A16" t="s">
        <v>8307</v>
      </c>
    </row>
    <row r="17" spans="1:1">
      <c r="A17" t="s">
        <v>8308</v>
      </c>
    </row>
    <row r="18" spans="1:1">
      <c r="A18" t="s">
        <v>8309</v>
      </c>
    </row>
    <row r="19" spans="1:1">
      <c r="A19" t="s">
        <v>8310</v>
      </c>
    </row>
    <row r="20" spans="1:1">
      <c r="A20" t="s">
        <v>8311</v>
      </c>
    </row>
    <row r="21" spans="1:1">
      <c r="A21" t="s">
        <v>8312</v>
      </c>
    </row>
    <row r="22" spans="1:1">
      <c r="A22" t="s">
        <v>8313</v>
      </c>
    </row>
    <row r="23" spans="1:1">
      <c r="A23" t="s">
        <v>8314</v>
      </c>
    </row>
    <row r="25" spans="1:1">
      <c r="A25" t="s">
        <v>8315</v>
      </c>
    </row>
    <row r="27" spans="1:1">
      <c r="A27" t="s">
        <v>8316</v>
      </c>
    </row>
    <row r="28" spans="1:1">
      <c r="A28" t="s">
        <v>8317</v>
      </c>
    </row>
    <row r="31" spans="1:1">
      <c r="A31" t="s">
        <v>8318</v>
      </c>
    </row>
    <row r="33" spans="1:1">
      <c r="A33" t="s">
        <v>8319</v>
      </c>
    </row>
    <row r="34" spans="1:1">
      <c r="A34" t="s">
        <v>8320</v>
      </c>
    </row>
    <row r="38" spans="1:1">
      <c r="A38" t="s">
        <v>8321</v>
      </c>
    </row>
    <row r="40" spans="1:1">
      <c r="A40" t="s">
        <v>8322</v>
      </c>
    </row>
    <row r="41" spans="1:1">
      <c r="A41" t="s">
        <v>8323</v>
      </c>
    </row>
    <row r="43" spans="1:1">
      <c r="A43" t="s">
        <v>8324</v>
      </c>
    </row>
    <row r="44" spans="1:1">
      <c r="A44" t="s">
        <v>8323</v>
      </c>
    </row>
    <row r="46" spans="1:1">
      <c r="A46" t="s">
        <v>8325</v>
      </c>
    </row>
    <row r="47" spans="1:1">
      <c r="A47" t="s">
        <v>8323</v>
      </c>
    </row>
    <row r="49" spans="1:1">
      <c r="A49" t="s">
        <v>8326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73312-F4AC-4614-B7D5-75D327F99A98}">
  <dimension ref="A1:J35"/>
  <sheetViews>
    <sheetView workbookViewId="0">
      <selection activeCell="N32" sqref="N32"/>
    </sheetView>
  </sheetViews>
  <sheetFormatPr defaultRowHeight="14.4"/>
  <sheetData>
    <row r="1" spans="1:10">
      <c r="A1" t="s">
        <v>346</v>
      </c>
    </row>
    <row r="2" spans="1:10">
      <c r="A2" t="s">
        <v>8328</v>
      </c>
    </row>
    <row r="3" spans="1:10">
      <c r="A3" t="s">
        <v>8329</v>
      </c>
    </row>
    <row r="4" spans="1:10">
      <c r="A4" t="s">
        <v>8330</v>
      </c>
    </row>
    <row r="6" spans="1:10">
      <c r="A6" t="s">
        <v>6833</v>
      </c>
    </row>
    <row r="8" spans="1:10">
      <c r="A8" t="s">
        <v>8331</v>
      </c>
    </row>
    <row r="9" spans="1:10">
      <c r="A9" t="s">
        <v>8332</v>
      </c>
      <c r="C9" t="s">
        <v>8333</v>
      </c>
    </row>
    <row r="10" spans="1:10">
      <c r="A10" t="s">
        <v>8334</v>
      </c>
      <c r="D10" t="s">
        <v>8335</v>
      </c>
    </row>
    <row r="11" spans="1:10">
      <c r="A11" t="s">
        <v>8336</v>
      </c>
      <c r="J11" t="s">
        <v>8337</v>
      </c>
    </row>
    <row r="12" spans="1:10">
      <c r="A12" t="s">
        <v>8338</v>
      </c>
      <c r="J12" t="s">
        <v>8339</v>
      </c>
    </row>
    <row r="13" spans="1:10">
      <c r="A13" t="s">
        <v>8340</v>
      </c>
    </row>
    <row r="15" spans="1:10">
      <c r="A15" t="s">
        <v>8341</v>
      </c>
    </row>
    <row r="16" spans="1:10">
      <c r="A16" t="s">
        <v>8342</v>
      </c>
    </row>
    <row r="17" spans="1:1">
      <c r="A17" t="s">
        <v>8343</v>
      </c>
    </row>
    <row r="19" spans="1:1">
      <c r="A19" t="s">
        <v>8344</v>
      </c>
    </row>
    <row r="20" spans="1:1">
      <c r="A20" t="s">
        <v>8345</v>
      </c>
    </row>
    <row r="21" spans="1:1">
      <c r="A21" t="s">
        <v>8343</v>
      </c>
    </row>
    <row r="22" spans="1:1">
      <c r="A22" t="s">
        <v>8346</v>
      </c>
    </row>
    <row r="24" spans="1:1">
      <c r="A24" t="s">
        <v>8347</v>
      </c>
    </row>
    <row r="25" spans="1:1">
      <c r="A25" t="s">
        <v>8348</v>
      </c>
    </row>
    <row r="26" spans="1:1">
      <c r="A26" t="s">
        <v>8349</v>
      </c>
    </row>
    <row r="27" spans="1:1">
      <c r="A27" t="s">
        <v>8344</v>
      </c>
    </row>
    <row r="28" spans="1:1">
      <c r="A28" t="s">
        <v>8345</v>
      </c>
    </row>
    <row r="29" spans="1:1">
      <c r="A29" t="s">
        <v>8343</v>
      </c>
    </row>
    <row r="30" spans="1:1">
      <c r="A30" t="s">
        <v>8906</v>
      </c>
    </row>
    <row r="32" spans="1:1">
      <c r="A32" t="s">
        <v>8347</v>
      </c>
    </row>
    <row r="33" spans="1:1">
      <c r="A33" t="s">
        <v>8350</v>
      </c>
    </row>
    <row r="34" spans="1:1">
      <c r="A34" t="s">
        <v>8351</v>
      </c>
    </row>
    <row r="35" spans="1:1">
      <c r="A35" t="s">
        <v>8344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7AF6B-A522-4770-A161-452B73140F1D}">
  <dimension ref="A1:N43"/>
  <sheetViews>
    <sheetView showGridLines="0" workbookViewId="0">
      <selection activeCell="B31" sqref="B31"/>
    </sheetView>
  </sheetViews>
  <sheetFormatPr defaultRowHeight="14.4"/>
  <cols>
    <col min="1" max="1" width="29" bestFit="1" customWidth="1"/>
    <col min="2" max="2" width="32" bestFit="1" customWidth="1"/>
    <col min="3" max="3" width="5.77734375" bestFit="1" customWidth="1"/>
    <col min="4" max="4" width="8.77734375" bestFit="1" customWidth="1"/>
    <col min="13" max="13" width="9.77734375" bestFit="1" customWidth="1"/>
    <col min="14" max="14" width="15.21875" bestFit="1" customWidth="1"/>
  </cols>
  <sheetData>
    <row r="1" spans="1:14" ht="12.75" customHeight="1">
      <c r="A1" s="195" t="s">
        <v>346</v>
      </c>
      <c r="B1" s="17"/>
      <c r="C1" s="17"/>
      <c r="D1" s="17"/>
      <c r="E1" s="17"/>
      <c r="F1" s="17"/>
      <c r="G1" s="17"/>
      <c r="H1" s="17"/>
      <c r="I1" s="17"/>
      <c r="J1" s="17"/>
      <c r="K1" s="17"/>
      <c r="L1" s="17"/>
      <c r="M1" s="196" t="s">
        <v>6911</v>
      </c>
      <c r="N1" s="197"/>
    </row>
    <row r="2" spans="1:14" ht="12.75" customHeight="1">
      <c r="A2" s="195" t="s">
        <v>312</v>
      </c>
      <c r="B2" s="17"/>
      <c r="C2" s="17"/>
      <c r="D2" s="17"/>
      <c r="E2" s="17"/>
      <c r="F2" s="17"/>
      <c r="G2" s="17"/>
      <c r="H2" s="17"/>
      <c r="I2" s="17"/>
      <c r="J2" s="17"/>
      <c r="K2" s="17"/>
      <c r="L2" s="17"/>
      <c r="M2" s="196" t="s">
        <v>298</v>
      </c>
      <c r="N2" s="198"/>
    </row>
    <row r="4" spans="1:14">
      <c r="A4" s="476" t="s">
        <v>7520</v>
      </c>
      <c r="B4" s="384"/>
      <c r="C4" s="384"/>
      <c r="D4" s="384"/>
      <c r="E4" s="384"/>
      <c r="F4" s="384"/>
      <c r="G4" s="384"/>
      <c r="H4" s="384"/>
      <c r="I4" s="384"/>
      <c r="J4" s="384"/>
      <c r="K4" s="384"/>
      <c r="L4" s="384"/>
      <c r="M4" s="384"/>
      <c r="N4" s="384"/>
    </row>
    <row r="5" spans="1:14">
      <c r="A5" s="199" t="s">
        <v>6833</v>
      </c>
    </row>
    <row r="6" spans="1:14" ht="15.6">
      <c r="A6" s="200" t="s">
        <v>7521</v>
      </c>
    </row>
    <row r="7" spans="1:14" ht="15.6">
      <c r="A7" s="200" t="s">
        <v>7522</v>
      </c>
    </row>
    <row r="8" spans="1:14" ht="15.6">
      <c r="A8" s="200" t="s">
        <v>7523</v>
      </c>
    </row>
    <row r="9" spans="1:14" ht="15.6">
      <c r="A9" s="200" t="s">
        <v>7524</v>
      </c>
    </row>
    <row r="10" spans="1:14">
      <c r="A10" s="200" t="s">
        <v>6920</v>
      </c>
    </row>
    <row r="11" spans="1:14">
      <c r="A11" s="200" t="s">
        <v>351</v>
      </c>
    </row>
    <row r="12" spans="1:14">
      <c r="A12" s="200" t="s">
        <v>7525</v>
      </c>
    </row>
    <row r="13" spans="1:14">
      <c r="A13" s="200" t="s">
        <v>7526</v>
      </c>
    </row>
    <row r="14" spans="1:14">
      <c r="A14" s="200" t="s">
        <v>7527</v>
      </c>
    </row>
    <row r="15" spans="1:14">
      <c r="A15" s="200" t="s">
        <v>7528</v>
      </c>
    </row>
    <row r="17" spans="1:4">
      <c r="A17" s="200" t="s">
        <v>7529</v>
      </c>
    </row>
    <row r="19" spans="1:4" ht="16.95" customHeight="1">
      <c r="A19" s="201" t="s">
        <v>390</v>
      </c>
      <c r="B19" s="201" t="s">
        <v>7530</v>
      </c>
      <c r="C19" s="201" t="s">
        <v>6964</v>
      </c>
      <c r="D19" s="201" t="s">
        <v>7006</v>
      </c>
    </row>
    <row r="20" spans="1:4" ht="12" customHeight="1">
      <c r="A20" s="202"/>
      <c r="B20" s="202" t="s">
        <v>7531</v>
      </c>
      <c r="C20" s="203"/>
      <c r="D20" s="203"/>
    </row>
    <row r="21" spans="1:4" ht="12" customHeight="1">
      <c r="A21" s="477" t="s">
        <v>7532</v>
      </c>
      <c r="B21" s="478"/>
      <c r="C21" s="203"/>
      <c r="D21" s="203"/>
    </row>
    <row r="22" spans="1:4" ht="12" customHeight="1">
      <c r="A22" s="477" t="s">
        <v>7533</v>
      </c>
      <c r="B22" s="478"/>
      <c r="C22" s="203"/>
      <c r="D22" s="203"/>
    </row>
    <row r="23" spans="1:4" ht="12" customHeight="1">
      <c r="A23" s="477" t="s">
        <v>367</v>
      </c>
      <c r="B23" s="478"/>
      <c r="C23" s="203"/>
      <c r="D23" s="203"/>
    </row>
    <row r="24" spans="1:4" ht="12" customHeight="1">
      <c r="A24" s="477" t="s">
        <v>6831</v>
      </c>
      <c r="B24" s="478"/>
      <c r="C24" s="203"/>
      <c r="D24" s="203"/>
    </row>
    <row r="31" spans="1:4" ht="13.2" customHeight="1">
      <c r="A31" s="196" t="s">
        <v>298</v>
      </c>
      <c r="B31" s="198"/>
    </row>
    <row r="32" spans="1:4" ht="14.7" customHeight="1">
      <c r="A32" s="389"/>
      <c r="B32" s="204" t="s">
        <v>7534</v>
      </c>
    </row>
    <row r="33" spans="1:2" ht="14.7" customHeight="1">
      <c r="A33" s="389"/>
      <c r="B33" s="205" t="s">
        <v>7535</v>
      </c>
    </row>
    <row r="34" spans="1:2" ht="7.2" customHeight="1">
      <c r="A34" s="17"/>
      <c r="B34" s="17"/>
    </row>
    <row r="35" spans="1:2" ht="12.75" customHeight="1">
      <c r="A35" s="17"/>
      <c r="B35" s="17"/>
    </row>
    <row r="36" spans="1:2" ht="13.2" customHeight="1">
      <c r="A36" s="196" t="s">
        <v>299</v>
      </c>
      <c r="B36" s="17"/>
    </row>
    <row r="37" spans="1:2" ht="14.7" customHeight="1">
      <c r="A37" s="389"/>
      <c r="B37" s="198" t="s">
        <v>7534</v>
      </c>
    </row>
    <row r="38" spans="1:2" ht="14.7" customHeight="1">
      <c r="A38" s="389"/>
      <c r="B38" s="206" t="s">
        <v>7535</v>
      </c>
    </row>
    <row r="39" spans="1:2" ht="7.2" customHeight="1">
      <c r="A39" s="17"/>
      <c r="B39" s="17"/>
    </row>
    <row r="40" spans="1:2" ht="11.7" customHeight="1">
      <c r="A40" s="17"/>
      <c r="B40" s="17"/>
    </row>
    <row r="41" spans="1:2" ht="13.2" customHeight="1">
      <c r="A41" s="196" t="s">
        <v>304</v>
      </c>
      <c r="B41" s="17"/>
    </row>
    <row r="42" spans="1:2" ht="14.7" customHeight="1">
      <c r="A42" s="389"/>
      <c r="B42" s="198" t="s">
        <v>7536</v>
      </c>
    </row>
    <row r="43" spans="1:2" ht="14.7" customHeight="1">
      <c r="A43" s="389"/>
      <c r="B43" s="206" t="s">
        <v>7537</v>
      </c>
    </row>
  </sheetData>
  <mergeCells count="8">
    <mergeCell ref="A37:A38"/>
    <mergeCell ref="A42:A43"/>
    <mergeCell ref="A4:N4"/>
    <mergeCell ref="A21:B21"/>
    <mergeCell ref="A22:B22"/>
    <mergeCell ref="A23:B23"/>
    <mergeCell ref="A24:B24"/>
    <mergeCell ref="A32:A3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6E8E-4209-429F-AB90-E87907DC16C8}">
  <sheetPr filterMode="1">
    <pageSetUpPr fitToPage="1"/>
  </sheetPr>
  <dimension ref="A1:O1672"/>
  <sheetViews>
    <sheetView showGridLines="0" topLeftCell="C1" workbookViewId="0">
      <selection activeCell="N23" sqref="N23:N24"/>
    </sheetView>
  </sheetViews>
  <sheetFormatPr defaultRowHeight="14.4"/>
  <cols>
    <col min="1" max="1" width="15.44140625" customWidth="1"/>
    <col min="2" max="2" width="24.77734375" customWidth="1"/>
    <col min="3" max="3" width="28.77734375" customWidth="1"/>
    <col min="4" max="4" width="18.77734375" customWidth="1"/>
    <col min="5" max="5" width="9.21875" customWidth="1"/>
    <col min="6" max="6" width="13.77734375" customWidth="1"/>
    <col min="7" max="7" width="8.5546875" customWidth="1"/>
    <col min="8" max="9" width="10.5546875" style="32" customWidth="1"/>
    <col min="10" max="10" width="13.44140625" bestFit="1" customWidth="1"/>
    <col min="11" max="11" width="13.5546875" customWidth="1"/>
    <col min="12" max="13" width="10.77734375" customWidth="1"/>
    <col min="14" max="14" width="14.77734375" customWidth="1"/>
    <col min="15" max="15" width="13.21875" customWidth="1"/>
  </cols>
  <sheetData>
    <row r="1" spans="1:15" ht="12.75" customHeight="1">
      <c r="A1" s="52" t="s">
        <v>369</v>
      </c>
      <c r="B1" s="18"/>
      <c r="C1" s="18"/>
      <c r="D1" s="18"/>
      <c r="E1" s="18"/>
      <c r="F1" s="18"/>
      <c r="G1" s="18"/>
      <c r="H1" s="496" t="s">
        <v>370</v>
      </c>
      <c r="I1" s="496"/>
      <c r="J1" s="53"/>
      <c r="K1" s="17"/>
      <c r="L1" s="17"/>
      <c r="M1" s="17"/>
      <c r="N1" s="17"/>
      <c r="O1" s="17"/>
    </row>
    <row r="2" spans="1:15" ht="12.75" customHeight="1">
      <c r="A2" s="52" t="s">
        <v>371</v>
      </c>
      <c r="B2" s="18"/>
      <c r="C2" s="18"/>
      <c r="D2" s="18"/>
      <c r="E2" s="18"/>
      <c r="F2" s="18"/>
      <c r="G2" s="18"/>
      <c r="H2" s="496" t="s">
        <v>372</v>
      </c>
      <c r="I2" s="496"/>
      <c r="J2" s="52"/>
      <c r="K2" s="17"/>
      <c r="L2" s="17"/>
      <c r="M2" s="17"/>
      <c r="N2" s="17"/>
      <c r="O2" s="17"/>
    </row>
    <row r="3" spans="1:15" ht="12.75" customHeight="1">
      <c r="A3" s="18"/>
      <c r="B3" s="18"/>
      <c r="C3" s="18"/>
      <c r="D3" s="18"/>
      <c r="E3" s="18"/>
      <c r="F3" s="18"/>
      <c r="G3" s="18"/>
      <c r="H3" s="496" t="s">
        <v>285</v>
      </c>
      <c r="I3" s="496"/>
      <c r="J3" s="18"/>
      <c r="K3" s="17"/>
      <c r="L3" s="17"/>
      <c r="M3" s="17"/>
      <c r="N3" s="17"/>
      <c r="O3" s="17"/>
    </row>
    <row r="4" spans="1:15" ht="12.75" customHeight="1">
      <c r="A4" s="18"/>
      <c r="B4" s="18"/>
      <c r="C4" s="18"/>
      <c r="D4" s="18"/>
      <c r="E4" s="18"/>
      <c r="F4" s="18"/>
      <c r="G4" s="18"/>
      <c r="H4" s="68"/>
      <c r="I4" s="68"/>
      <c r="J4" s="18"/>
      <c r="K4" s="17"/>
      <c r="L4" s="17"/>
      <c r="M4" s="17"/>
      <c r="N4" s="17"/>
      <c r="O4" s="17"/>
    </row>
    <row r="5" spans="1:15" ht="12.75" customHeight="1">
      <c r="A5" s="18"/>
      <c r="B5" s="18"/>
      <c r="C5" s="18"/>
      <c r="D5" s="18"/>
      <c r="E5" s="18"/>
      <c r="F5" s="18"/>
      <c r="G5" s="18"/>
      <c r="H5" s="68"/>
      <c r="I5" s="68"/>
      <c r="J5" s="18"/>
      <c r="K5" s="17"/>
      <c r="L5" s="17"/>
      <c r="M5" s="17"/>
      <c r="N5" s="17"/>
      <c r="O5" s="17"/>
    </row>
    <row r="6" spans="1:15" ht="12.75" customHeight="1">
      <c r="A6" s="18"/>
      <c r="B6" s="18"/>
      <c r="C6" s="472" t="s">
        <v>12</v>
      </c>
      <c r="D6" s="472"/>
      <c r="E6" s="472"/>
      <c r="F6" s="472"/>
      <c r="G6" s="472"/>
      <c r="H6" s="68"/>
      <c r="I6" s="68"/>
      <c r="J6" s="18"/>
      <c r="K6" s="17"/>
      <c r="L6" s="17"/>
      <c r="M6" s="17"/>
      <c r="N6" s="17"/>
      <c r="O6" s="17"/>
    </row>
    <row r="7" spans="1:15" ht="12.75" customHeight="1">
      <c r="A7" s="52" t="s">
        <v>408</v>
      </c>
      <c r="B7" s="18"/>
      <c r="C7" s="18"/>
      <c r="D7" s="18"/>
      <c r="E7" s="18"/>
      <c r="F7" s="18"/>
      <c r="G7" s="18"/>
      <c r="H7" s="68"/>
      <c r="I7" s="68"/>
      <c r="J7" s="18"/>
      <c r="K7" s="17"/>
      <c r="L7" s="17"/>
      <c r="M7" s="17"/>
      <c r="N7" s="17"/>
      <c r="O7" s="17"/>
    </row>
    <row r="8" spans="1:15" ht="12.75" customHeight="1">
      <c r="A8" s="18"/>
      <c r="B8" s="18"/>
      <c r="C8" s="18"/>
      <c r="D8" s="18"/>
      <c r="E8" s="18"/>
      <c r="F8" s="18"/>
      <c r="G8" s="18"/>
      <c r="H8" s="68"/>
      <c r="I8" s="68"/>
      <c r="J8" s="18"/>
      <c r="K8" s="17"/>
      <c r="L8" s="17"/>
      <c r="M8" s="17"/>
      <c r="N8" s="17"/>
      <c r="O8" s="17"/>
    </row>
    <row r="9" spans="1:15" ht="12.75" customHeight="1">
      <c r="A9" s="52" t="s">
        <v>434</v>
      </c>
      <c r="B9" s="52"/>
      <c r="C9" s="18"/>
      <c r="D9" s="18"/>
      <c r="E9" s="18"/>
      <c r="F9" s="18"/>
      <c r="G9" s="18"/>
      <c r="H9" s="68"/>
      <c r="I9" s="68"/>
      <c r="J9" s="18"/>
      <c r="K9" s="17"/>
      <c r="L9" s="17"/>
      <c r="M9" s="17"/>
      <c r="N9" s="17"/>
      <c r="O9" s="17"/>
    </row>
    <row r="10" spans="1:15" ht="12.75" customHeight="1">
      <c r="A10" s="52" t="s">
        <v>435</v>
      </c>
      <c r="B10" s="435"/>
      <c r="C10" s="435"/>
      <c r="D10" s="435"/>
      <c r="E10" s="18"/>
      <c r="F10" s="18"/>
      <c r="G10" s="18"/>
      <c r="H10" s="68"/>
      <c r="I10" s="68"/>
      <c r="J10" s="18"/>
      <c r="K10" s="17"/>
      <c r="L10" s="17"/>
      <c r="M10" s="17"/>
      <c r="N10" s="17"/>
      <c r="O10" s="17"/>
    </row>
    <row r="11" spans="1:15" ht="12.75" customHeight="1">
      <c r="A11" s="52" t="s">
        <v>436</v>
      </c>
      <c r="B11" s="435"/>
      <c r="C11" s="435"/>
      <c r="D11" s="435"/>
      <c r="E11" s="18"/>
      <c r="F11" s="18"/>
      <c r="G11" s="18"/>
      <c r="H11" s="68"/>
      <c r="I11" s="68"/>
      <c r="J11" s="18"/>
      <c r="K11" s="17"/>
      <c r="L11" s="17"/>
      <c r="M11" s="17"/>
      <c r="N11" s="17"/>
      <c r="O11" s="17"/>
    </row>
    <row r="12" spans="1:15" ht="12.75" customHeight="1">
      <c r="A12" s="52" t="s">
        <v>437</v>
      </c>
      <c r="B12" s="52" t="s">
        <v>438</v>
      </c>
      <c r="C12" s="18"/>
      <c r="D12" s="18"/>
      <c r="E12" s="18"/>
      <c r="F12" s="18"/>
      <c r="G12" s="18"/>
      <c r="H12" s="68"/>
      <c r="I12" s="68"/>
      <c r="J12" s="18"/>
      <c r="K12" s="17"/>
      <c r="L12" s="17"/>
      <c r="M12" s="17"/>
      <c r="N12" s="17"/>
      <c r="O12" s="17"/>
    </row>
    <row r="13" spans="1:15" ht="12.75" customHeight="1">
      <c r="A13" s="52" t="s">
        <v>439</v>
      </c>
      <c r="B13" s="52" t="s">
        <v>438</v>
      </c>
      <c r="C13" s="18"/>
      <c r="D13" s="18"/>
      <c r="E13" s="18"/>
      <c r="F13" s="18"/>
      <c r="G13" s="18"/>
      <c r="H13" s="68"/>
      <c r="I13" s="68"/>
      <c r="J13" s="18"/>
      <c r="K13" s="17"/>
      <c r="L13" s="17"/>
      <c r="M13" s="17"/>
      <c r="N13" s="17"/>
      <c r="O13" s="17"/>
    </row>
    <row r="14" spans="1:15" ht="12.75" customHeight="1">
      <c r="A14" s="52" t="s">
        <v>382</v>
      </c>
      <c r="B14" s="52" t="s">
        <v>377</v>
      </c>
      <c r="C14" s="18"/>
      <c r="D14" s="18"/>
      <c r="E14" s="18"/>
      <c r="F14" s="18"/>
      <c r="G14" s="18"/>
      <c r="H14" s="68"/>
      <c r="I14" s="68"/>
      <c r="J14" s="18"/>
      <c r="K14" s="17"/>
      <c r="L14" s="17"/>
      <c r="M14" s="17"/>
      <c r="N14" s="17"/>
      <c r="O14" s="17"/>
    </row>
    <row r="15" spans="1:15" ht="12.75" customHeight="1">
      <c r="A15" s="52" t="s">
        <v>325</v>
      </c>
      <c r="B15" s="52" t="s">
        <v>377</v>
      </c>
      <c r="C15" s="18"/>
      <c r="D15" s="18"/>
      <c r="E15" s="18"/>
      <c r="F15" s="18"/>
      <c r="G15" s="18"/>
      <c r="H15" s="68"/>
      <c r="I15" s="68"/>
      <c r="J15" s="18"/>
      <c r="K15" s="17"/>
      <c r="L15" s="17"/>
      <c r="M15" s="17"/>
      <c r="N15" s="17"/>
      <c r="O15" s="17"/>
    </row>
    <row r="16" spans="1:15" ht="12.75" customHeight="1">
      <c r="A16" s="18"/>
      <c r="B16" s="18"/>
      <c r="C16" s="18"/>
      <c r="D16" s="18"/>
      <c r="E16" s="18"/>
      <c r="F16" s="18"/>
      <c r="G16" s="18"/>
      <c r="H16" s="68"/>
      <c r="I16" s="68"/>
      <c r="J16" s="18"/>
      <c r="K16" s="17"/>
      <c r="L16" s="17"/>
      <c r="M16" s="17"/>
      <c r="N16" s="17"/>
      <c r="O16" s="17"/>
    </row>
    <row r="17" spans="1:15" ht="12.75" customHeight="1">
      <c r="A17" s="18"/>
      <c r="B17" s="18"/>
      <c r="C17" s="18"/>
      <c r="D17" s="18"/>
      <c r="E17" s="18"/>
      <c r="F17" s="18"/>
      <c r="G17" s="18"/>
      <c r="H17" s="68"/>
      <c r="I17" s="68"/>
      <c r="J17" s="18"/>
      <c r="K17" s="17"/>
      <c r="L17" s="17"/>
      <c r="M17" s="17"/>
      <c r="N17" s="17"/>
      <c r="O17" s="17"/>
    </row>
    <row r="18" spans="1:15" ht="12.75" customHeight="1">
      <c r="A18" s="18"/>
      <c r="B18" s="18"/>
      <c r="C18" s="18"/>
      <c r="D18" s="18"/>
      <c r="E18" s="18"/>
      <c r="F18" s="18"/>
      <c r="G18" s="18"/>
      <c r="H18" s="68"/>
      <c r="I18" s="68"/>
      <c r="J18" s="18"/>
      <c r="K18" s="17"/>
      <c r="L18" s="17"/>
      <c r="M18" s="17"/>
      <c r="N18" s="17"/>
      <c r="O18" s="17"/>
    </row>
    <row r="19" spans="1:15" ht="12.75" customHeight="1">
      <c r="A19" s="18"/>
      <c r="B19" s="18"/>
      <c r="C19" s="18"/>
      <c r="D19" s="18"/>
      <c r="E19" s="18"/>
      <c r="F19" s="18"/>
      <c r="G19" s="18"/>
      <c r="H19" s="68"/>
      <c r="I19" s="68"/>
      <c r="J19" s="18"/>
      <c r="K19" s="17"/>
      <c r="L19" s="17"/>
      <c r="M19" s="17"/>
      <c r="N19" s="17"/>
      <c r="O19" s="17"/>
    </row>
    <row r="20" spans="1:15" ht="12.75" customHeight="1">
      <c r="A20" s="18"/>
      <c r="B20" s="18"/>
      <c r="C20" s="18"/>
      <c r="D20" s="18"/>
      <c r="E20" s="18"/>
      <c r="F20" s="18"/>
      <c r="G20" s="18"/>
      <c r="H20" s="68"/>
      <c r="I20" s="68"/>
      <c r="J20" s="18"/>
      <c r="K20" s="17"/>
      <c r="L20" s="17"/>
      <c r="M20" s="17"/>
      <c r="N20" s="17"/>
      <c r="O20" s="17"/>
    </row>
    <row r="21" spans="1:15" ht="12.75" customHeight="1">
      <c r="A21" s="18"/>
      <c r="B21" s="18"/>
      <c r="C21" s="18"/>
      <c r="D21" s="18"/>
      <c r="E21" s="18"/>
      <c r="F21" s="18"/>
      <c r="G21" s="18"/>
      <c r="H21" s="68"/>
      <c r="I21" s="68"/>
      <c r="J21" s="18"/>
      <c r="K21" s="17"/>
      <c r="L21" s="17"/>
      <c r="M21" s="17"/>
      <c r="N21" s="17"/>
      <c r="O21" s="17"/>
    </row>
    <row r="22" spans="1:15" ht="17.850000000000001" customHeight="1" thickBot="1">
      <c r="A22" s="69"/>
      <c r="B22" s="69"/>
      <c r="C22" s="69"/>
      <c r="D22" s="69"/>
      <c r="E22" s="69"/>
      <c r="F22" s="69"/>
      <c r="G22" s="69"/>
      <c r="H22" s="70"/>
      <c r="I22" s="70"/>
      <c r="J22" s="69"/>
      <c r="K22" s="71"/>
      <c r="L22" s="71"/>
      <c r="M22" s="71"/>
      <c r="N22" s="71"/>
      <c r="O22" s="71"/>
    </row>
    <row r="23" spans="1:15" ht="15.75" customHeight="1">
      <c r="A23" s="486" t="s">
        <v>440</v>
      </c>
      <c r="B23" s="487"/>
      <c r="C23" s="72" t="s">
        <v>441</v>
      </c>
      <c r="D23" s="72" t="s">
        <v>442</v>
      </c>
      <c r="E23" s="488" t="s">
        <v>443</v>
      </c>
      <c r="F23" s="490" t="s">
        <v>325</v>
      </c>
      <c r="G23" s="490" t="s">
        <v>326</v>
      </c>
      <c r="H23" s="492" t="s">
        <v>387</v>
      </c>
      <c r="I23" s="492" t="s">
        <v>388</v>
      </c>
      <c r="J23" s="482" t="s">
        <v>444</v>
      </c>
      <c r="K23" s="484" t="s">
        <v>445</v>
      </c>
      <c r="L23" s="484" t="s">
        <v>446</v>
      </c>
      <c r="M23" s="484" t="s">
        <v>447</v>
      </c>
      <c r="N23" s="484" t="s">
        <v>448</v>
      </c>
      <c r="O23" s="484" t="s">
        <v>449</v>
      </c>
    </row>
    <row r="24" spans="1:15" ht="15" customHeight="1" thickBot="1">
      <c r="A24" s="494" t="s">
        <v>450</v>
      </c>
      <c r="B24" s="495"/>
      <c r="C24" s="73" t="s">
        <v>357</v>
      </c>
      <c r="D24" s="73" t="s">
        <v>451</v>
      </c>
      <c r="E24" s="489"/>
      <c r="F24" s="491"/>
      <c r="G24" s="491"/>
      <c r="H24" s="493"/>
      <c r="I24" s="493"/>
      <c r="J24" s="483"/>
      <c r="K24" s="485"/>
      <c r="L24" s="485"/>
      <c r="M24" s="485"/>
      <c r="N24" s="485"/>
      <c r="O24" s="485"/>
    </row>
    <row r="25" spans="1:15" ht="28.35" hidden="1" customHeight="1" thickBot="1">
      <c r="A25" s="479" t="s">
        <v>452</v>
      </c>
      <c r="B25" s="480"/>
      <c r="C25" s="74" t="s">
        <v>453</v>
      </c>
      <c r="D25" s="74" t="s">
        <v>454</v>
      </c>
      <c r="E25" s="74" t="s">
        <v>455</v>
      </c>
      <c r="F25" s="74" t="s">
        <v>456</v>
      </c>
      <c r="G25" s="75">
        <v>44561</v>
      </c>
      <c r="H25" s="76"/>
      <c r="I25" s="77">
        <v>557.19000000000005</v>
      </c>
      <c r="J25" s="78" t="s">
        <v>457</v>
      </c>
      <c r="K25" s="78" t="s">
        <v>458</v>
      </c>
      <c r="L25" s="78" t="s">
        <v>459</v>
      </c>
      <c r="M25" s="78" t="s">
        <v>460</v>
      </c>
      <c r="N25" s="78" t="s">
        <v>461</v>
      </c>
      <c r="O25" s="79">
        <v>44694</v>
      </c>
    </row>
    <row r="26" spans="1:15" ht="28.35" hidden="1" customHeight="1" thickBot="1">
      <c r="A26" s="479" t="s">
        <v>462</v>
      </c>
      <c r="B26" s="480"/>
      <c r="C26" s="74" t="s">
        <v>463</v>
      </c>
      <c r="D26" s="74" t="s">
        <v>464</v>
      </c>
      <c r="E26" s="74" t="s">
        <v>465</v>
      </c>
      <c r="F26" s="74" t="s">
        <v>466</v>
      </c>
      <c r="G26" s="75">
        <v>44120</v>
      </c>
      <c r="H26" s="76"/>
      <c r="I26" s="77">
        <v>29066.91</v>
      </c>
      <c r="J26" s="78" t="s">
        <v>457</v>
      </c>
      <c r="K26" s="80"/>
      <c r="L26" s="80"/>
      <c r="M26" s="80"/>
      <c r="N26" s="80"/>
      <c r="O26" s="80"/>
    </row>
    <row r="27" spans="1:15" ht="28.35" hidden="1" customHeight="1" thickBot="1">
      <c r="A27" s="479" t="s">
        <v>467</v>
      </c>
      <c r="B27" s="480"/>
      <c r="C27" s="74" t="s">
        <v>468</v>
      </c>
      <c r="D27" s="74" t="s">
        <v>469</v>
      </c>
      <c r="E27" s="74" t="s">
        <v>470</v>
      </c>
      <c r="F27" s="74" t="s">
        <v>471</v>
      </c>
      <c r="G27" s="75">
        <v>43517</v>
      </c>
      <c r="H27" s="76"/>
      <c r="I27" s="77">
        <v>28637.38</v>
      </c>
      <c r="J27" s="78" t="s">
        <v>457</v>
      </c>
      <c r="K27" s="80"/>
      <c r="L27" s="80"/>
      <c r="M27" s="80"/>
      <c r="N27" s="80"/>
      <c r="O27" s="80"/>
    </row>
    <row r="28" spans="1:15" ht="28.35" hidden="1" customHeight="1" thickBot="1">
      <c r="A28" s="479" t="s">
        <v>472</v>
      </c>
      <c r="B28" s="480"/>
      <c r="C28" s="74" t="s">
        <v>473</v>
      </c>
      <c r="D28" s="74" t="s">
        <v>474</v>
      </c>
      <c r="E28" s="74" t="s">
        <v>475</v>
      </c>
      <c r="F28" s="74" t="s">
        <v>476</v>
      </c>
      <c r="G28" s="75">
        <v>44452</v>
      </c>
      <c r="H28" s="76"/>
      <c r="I28" s="77">
        <v>72740</v>
      </c>
      <c r="J28" s="78" t="s">
        <v>457</v>
      </c>
      <c r="K28" s="80"/>
      <c r="L28" s="80"/>
      <c r="M28" s="80"/>
      <c r="N28" s="80"/>
      <c r="O28" s="80"/>
    </row>
    <row r="29" spans="1:15" ht="28.35" hidden="1" customHeight="1" thickBot="1">
      <c r="A29" s="479" t="s">
        <v>477</v>
      </c>
      <c r="B29" s="480"/>
      <c r="C29" s="74" t="s">
        <v>478</v>
      </c>
      <c r="D29" s="74" t="s">
        <v>479</v>
      </c>
      <c r="E29" s="74" t="s">
        <v>480</v>
      </c>
      <c r="F29" s="74" t="s">
        <v>481</v>
      </c>
      <c r="G29" s="75">
        <v>44631</v>
      </c>
      <c r="H29" s="76"/>
      <c r="I29" s="77">
        <v>28893.78</v>
      </c>
      <c r="J29" s="78" t="s">
        <v>457</v>
      </c>
      <c r="K29" s="80"/>
      <c r="L29" s="80"/>
      <c r="M29" s="80"/>
      <c r="N29" s="80"/>
      <c r="O29" s="80"/>
    </row>
    <row r="30" spans="1:15" ht="28.35" hidden="1" customHeight="1" thickBot="1">
      <c r="A30" s="479" t="s">
        <v>472</v>
      </c>
      <c r="B30" s="480"/>
      <c r="C30" s="74" t="s">
        <v>482</v>
      </c>
      <c r="D30" s="74" t="s">
        <v>483</v>
      </c>
      <c r="E30" s="74" t="s">
        <v>484</v>
      </c>
      <c r="F30" s="74" t="s">
        <v>485</v>
      </c>
      <c r="G30" s="75">
        <v>44665</v>
      </c>
      <c r="H30" s="76"/>
      <c r="I30" s="77">
        <v>42951</v>
      </c>
      <c r="J30" s="78" t="s">
        <v>457</v>
      </c>
      <c r="K30" s="80"/>
      <c r="L30" s="80"/>
      <c r="M30" s="80"/>
      <c r="N30" s="80"/>
      <c r="O30" s="80"/>
    </row>
    <row r="31" spans="1:15" ht="28.35" hidden="1" customHeight="1" thickBot="1">
      <c r="A31" s="479" t="s">
        <v>486</v>
      </c>
      <c r="B31" s="480"/>
      <c r="C31" s="74" t="s">
        <v>487</v>
      </c>
      <c r="D31" s="74" t="s">
        <v>488</v>
      </c>
      <c r="E31" s="74" t="s">
        <v>489</v>
      </c>
      <c r="F31" s="74" t="s">
        <v>490</v>
      </c>
      <c r="G31" s="75">
        <v>44120</v>
      </c>
      <c r="H31" s="76"/>
      <c r="I31" s="77">
        <v>347.57</v>
      </c>
      <c r="J31" s="78" t="s">
        <v>457</v>
      </c>
      <c r="K31" s="78" t="s">
        <v>491</v>
      </c>
      <c r="L31" s="78" t="s">
        <v>459</v>
      </c>
      <c r="M31" s="78" t="s">
        <v>492</v>
      </c>
      <c r="N31" s="78" t="s">
        <v>493</v>
      </c>
      <c r="O31" s="79">
        <v>44439</v>
      </c>
    </row>
    <row r="32" spans="1:15" ht="28.35" hidden="1" customHeight="1" thickBot="1">
      <c r="A32" s="479" t="s">
        <v>462</v>
      </c>
      <c r="B32" s="480"/>
      <c r="C32" s="74" t="s">
        <v>494</v>
      </c>
      <c r="D32" s="74" t="s">
        <v>495</v>
      </c>
      <c r="E32" s="74" t="s">
        <v>496</v>
      </c>
      <c r="F32" s="74" t="s">
        <v>497</v>
      </c>
      <c r="G32" s="75">
        <v>44120</v>
      </c>
      <c r="H32" s="76"/>
      <c r="I32" s="77">
        <v>109110</v>
      </c>
      <c r="J32" s="78" t="s">
        <v>457</v>
      </c>
      <c r="K32" s="80"/>
      <c r="L32" s="80"/>
      <c r="M32" s="80"/>
      <c r="N32" s="80"/>
      <c r="O32" s="80"/>
    </row>
    <row r="33" spans="1:15" ht="28.35" hidden="1" customHeight="1" thickBot="1">
      <c r="A33" s="479" t="s">
        <v>472</v>
      </c>
      <c r="B33" s="480"/>
      <c r="C33" s="74" t="s">
        <v>498</v>
      </c>
      <c r="D33" s="74" t="s">
        <v>499</v>
      </c>
      <c r="E33" s="74" t="s">
        <v>500</v>
      </c>
      <c r="F33" s="74" t="s">
        <v>501</v>
      </c>
      <c r="G33" s="75">
        <v>44267</v>
      </c>
      <c r="H33" s="76"/>
      <c r="I33" s="77">
        <v>36370</v>
      </c>
      <c r="J33" s="78" t="s">
        <v>457</v>
      </c>
      <c r="K33" s="80"/>
      <c r="L33" s="80"/>
      <c r="M33" s="80"/>
      <c r="N33" s="80"/>
      <c r="O33" s="80"/>
    </row>
    <row r="34" spans="1:15" ht="28.35" hidden="1" customHeight="1" thickBot="1">
      <c r="A34" s="479" t="s">
        <v>502</v>
      </c>
      <c r="B34" s="480"/>
      <c r="C34" s="74" t="s">
        <v>503</v>
      </c>
      <c r="D34" s="74" t="s">
        <v>504</v>
      </c>
      <c r="E34" s="74" t="s">
        <v>505</v>
      </c>
      <c r="F34" s="74" t="s">
        <v>506</v>
      </c>
      <c r="G34" s="75">
        <v>44504</v>
      </c>
      <c r="H34" s="76"/>
      <c r="I34" s="77">
        <v>79134</v>
      </c>
      <c r="J34" s="78" t="s">
        <v>457</v>
      </c>
      <c r="K34" s="80"/>
      <c r="L34" s="80"/>
      <c r="M34" s="80"/>
      <c r="N34" s="80"/>
      <c r="O34" s="80"/>
    </row>
    <row r="35" spans="1:15" ht="28.35" hidden="1" customHeight="1" thickBot="1">
      <c r="A35" s="479" t="s">
        <v>507</v>
      </c>
      <c r="B35" s="480"/>
      <c r="C35" s="74" t="s">
        <v>508</v>
      </c>
      <c r="D35" s="74" t="s">
        <v>509</v>
      </c>
      <c r="E35" s="74" t="s">
        <v>510</v>
      </c>
      <c r="F35" s="74" t="s">
        <v>511</v>
      </c>
      <c r="G35" s="75">
        <v>44252</v>
      </c>
      <c r="H35" s="76"/>
      <c r="I35" s="77">
        <v>67000</v>
      </c>
      <c r="J35" s="78" t="s">
        <v>457</v>
      </c>
      <c r="K35" s="80"/>
      <c r="L35" s="80"/>
      <c r="M35" s="80"/>
      <c r="N35" s="80"/>
      <c r="O35" s="80"/>
    </row>
    <row r="36" spans="1:15" ht="28.35" hidden="1" customHeight="1" thickBot="1">
      <c r="A36" s="479" t="s">
        <v>512</v>
      </c>
      <c r="B36" s="480"/>
      <c r="C36" s="74" t="s">
        <v>513</v>
      </c>
      <c r="D36" s="74" t="s">
        <v>514</v>
      </c>
      <c r="E36" s="74" t="s">
        <v>515</v>
      </c>
      <c r="F36" s="74" t="s">
        <v>516</v>
      </c>
      <c r="G36" s="75">
        <v>42573</v>
      </c>
      <c r="H36" s="76"/>
      <c r="I36" s="77">
        <v>87778.95</v>
      </c>
      <c r="J36" s="78" t="s">
        <v>457</v>
      </c>
      <c r="K36" s="80"/>
      <c r="L36" s="80"/>
      <c r="M36" s="80"/>
      <c r="N36" s="80"/>
      <c r="O36" s="80"/>
    </row>
    <row r="37" spans="1:15" ht="28.35" hidden="1" customHeight="1" thickBot="1">
      <c r="A37" s="479" t="s">
        <v>517</v>
      </c>
      <c r="B37" s="480"/>
      <c r="C37" s="74" t="s">
        <v>513</v>
      </c>
      <c r="D37" s="74" t="s">
        <v>514</v>
      </c>
      <c r="E37" s="74" t="s">
        <v>518</v>
      </c>
      <c r="F37" s="74" t="s">
        <v>519</v>
      </c>
      <c r="G37" s="75">
        <v>44398</v>
      </c>
      <c r="H37" s="76"/>
      <c r="I37" s="77">
        <v>210582.3</v>
      </c>
      <c r="J37" s="78" t="s">
        <v>457</v>
      </c>
      <c r="K37" s="80"/>
      <c r="L37" s="80"/>
      <c r="M37" s="80"/>
      <c r="N37" s="80"/>
      <c r="O37" s="80"/>
    </row>
    <row r="38" spans="1:15" ht="28.35" hidden="1" customHeight="1" thickBot="1">
      <c r="A38" s="479" t="s">
        <v>520</v>
      </c>
      <c r="B38" s="480"/>
      <c r="C38" s="74" t="s">
        <v>521</v>
      </c>
      <c r="D38" s="74" t="s">
        <v>522</v>
      </c>
      <c r="E38" s="74" t="s">
        <v>523</v>
      </c>
      <c r="F38" s="74" t="s">
        <v>524</v>
      </c>
      <c r="G38" s="75">
        <v>42549</v>
      </c>
      <c r="H38" s="76"/>
      <c r="I38" s="77">
        <v>177472.49</v>
      </c>
      <c r="J38" s="78" t="s">
        <v>457</v>
      </c>
      <c r="K38" s="78" t="s">
        <v>525</v>
      </c>
      <c r="L38" s="78" t="s">
        <v>459</v>
      </c>
      <c r="M38" s="78" t="s">
        <v>526</v>
      </c>
      <c r="N38" s="78">
        <v>0</v>
      </c>
      <c r="O38" s="79">
        <v>43651</v>
      </c>
    </row>
    <row r="39" spans="1:15" ht="28.35" hidden="1" customHeight="1" thickBot="1">
      <c r="A39" s="479" t="s">
        <v>527</v>
      </c>
      <c r="B39" s="480"/>
      <c r="C39" s="74" t="s">
        <v>521</v>
      </c>
      <c r="D39" s="74" t="s">
        <v>522</v>
      </c>
      <c r="E39" s="74" t="s">
        <v>528</v>
      </c>
      <c r="F39" s="74" t="s">
        <v>529</v>
      </c>
      <c r="G39" s="75">
        <v>44538</v>
      </c>
      <c r="H39" s="76"/>
      <c r="I39" s="77">
        <v>113630</v>
      </c>
      <c r="J39" s="78" t="s">
        <v>457</v>
      </c>
      <c r="K39" s="80"/>
      <c r="L39" s="80"/>
      <c r="M39" s="80"/>
      <c r="N39" s="80"/>
      <c r="O39" s="80"/>
    </row>
    <row r="40" spans="1:15" ht="28.35" hidden="1" customHeight="1" thickBot="1">
      <c r="A40" s="479" t="s">
        <v>530</v>
      </c>
      <c r="B40" s="480"/>
      <c r="C40" s="74" t="s">
        <v>531</v>
      </c>
      <c r="D40" s="74" t="s">
        <v>532</v>
      </c>
      <c r="E40" s="74" t="s">
        <v>533</v>
      </c>
      <c r="F40" s="74" t="s">
        <v>534</v>
      </c>
      <c r="G40" s="75">
        <v>43433</v>
      </c>
      <c r="H40" s="76"/>
      <c r="I40" s="77">
        <v>107897</v>
      </c>
      <c r="J40" s="78" t="s">
        <v>457</v>
      </c>
      <c r="K40" s="80"/>
      <c r="L40" s="80"/>
      <c r="M40" s="80"/>
      <c r="N40" s="80"/>
      <c r="O40" s="80"/>
    </row>
    <row r="41" spans="1:15" ht="28.35" hidden="1" customHeight="1" thickBot="1">
      <c r="A41" s="479" t="s">
        <v>472</v>
      </c>
      <c r="B41" s="480"/>
      <c r="C41" s="74" t="s">
        <v>535</v>
      </c>
      <c r="D41" s="74" t="s">
        <v>536</v>
      </c>
      <c r="E41" s="74" t="s">
        <v>537</v>
      </c>
      <c r="F41" s="74" t="s">
        <v>538</v>
      </c>
      <c r="G41" s="75">
        <v>44624</v>
      </c>
      <c r="H41" s="76"/>
      <c r="I41" s="77">
        <v>54555</v>
      </c>
      <c r="J41" s="78" t="s">
        <v>457</v>
      </c>
      <c r="K41" s="80"/>
      <c r="L41" s="80"/>
      <c r="M41" s="80"/>
      <c r="N41" s="80"/>
      <c r="O41" s="80"/>
    </row>
    <row r="42" spans="1:15" ht="28.35" hidden="1" customHeight="1" thickBot="1">
      <c r="A42" s="479" t="s">
        <v>472</v>
      </c>
      <c r="B42" s="480"/>
      <c r="C42" s="74" t="s">
        <v>539</v>
      </c>
      <c r="D42" s="74" t="s">
        <v>540</v>
      </c>
      <c r="E42" s="74" t="s">
        <v>541</v>
      </c>
      <c r="F42" s="74" t="s">
        <v>542</v>
      </c>
      <c r="G42" s="75">
        <v>44659</v>
      </c>
      <c r="H42" s="76"/>
      <c r="I42" s="77">
        <v>51038</v>
      </c>
      <c r="J42" s="78" t="s">
        <v>457</v>
      </c>
      <c r="K42" s="80"/>
      <c r="L42" s="80"/>
      <c r="M42" s="80"/>
      <c r="N42" s="80"/>
      <c r="O42" s="80"/>
    </row>
    <row r="43" spans="1:15" ht="28.35" hidden="1" customHeight="1" thickBot="1">
      <c r="A43" s="479" t="s">
        <v>543</v>
      </c>
      <c r="B43" s="480"/>
      <c r="C43" s="74" t="s">
        <v>544</v>
      </c>
      <c r="D43" s="74" t="s">
        <v>545</v>
      </c>
      <c r="E43" s="74" t="s">
        <v>546</v>
      </c>
      <c r="F43" s="74" t="s">
        <v>547</v>
      </c>
      <c r="G43" s="75">
        <v>44419</v>
      </c>
      <c r="H43" s="76"/>
      <c r="I43" s="77">
        <v>40734.400000000001</v>
      </c>
      <c r="J43" s="78" t="s">
        <v>457</v>
      </c>
      <c r="K43" s="80"/>
      <c r="L43" s="80"/>
      <c r="M43" s="80"/>
      <c r="N43" s="80"/>
      <c r="O43" s="80"/>
    </row>
    <row r="44" spans="1:15" ht="28.35" hidden="1" customHeight="1" thickBot="1">
      <c r="A44" s="479" t="s">
        <v>548</v>
      </c>
      <c r="B44" s="480"/>
      <c r="C44" s="74" t="s">
        <v>549</v>
      </c>
      <c r="D44" s="74" t="s">
        <v>550</v>
      </c>
      <c r="E44" s="74" t="s">
        <v>551</v>
      </c>
      <c r="F44" s="74" t="s">
        <v>552</v>
      </c>
      <c r="G44" s="75">
        <v>44407</v>
      </c>
      <c r="H44" s="76"/>
      <c r="I44" s="77">
        <v>69465</v>
      </c>
      <c r="J44" s="78" t="s">
        <v>457</v>
      </c>
      <c r="K44" s="80"/>
      <c r="L44" s="80"/>
      <c r="M44" s="80"/>
      <c r="N44" s="80"/>
      <c r="O44" s="80"/>
    </row>
    <row r="45" spans="1:15" ht="28.35" hidden="1" customHeight="1" thickBot="1">
      <c r="A45" s="479" t="s">
        <v>548</v>
      </c>
      <c r="B45" s="480"/>
      <c r="C45" s="74" t="s">
        <v>549</v>
      </c>
      <c r="D45" s="74" t="s">
        <v>550</v>
      </c>
      <c r="E45" s="74" t="s">
        <v>553</v>
      </c>
      <c r="F45" s="74" t="s">
        <v>554</v>
      </c>
      <c r="G45" s="75">
        <v>44407</v>
      </c>
      <c r="H45" s="76"/>
      <c r="I45" s="77">
        <v>62638</v>
      </c>
      <c r="J45" s="78" t="s">
        <v>457</v>
      </c>
      <c r="K45" s="80"/>
      <c r="L45" s="80"/>
      <c r="M45" s="80"/>
      <c r="N45" s="80"/>
      <c r="O45" s="80"/>
    </row>
    <row r="46" spans="1:15" ht="28.35" hidden="1" customHeight="1" thickBot="1">
      <c r="A46" s="479" t="s">
        <v>555</v>
      </c>
      <c r="B46" s="480"/>
      <c r="C46" s="74" t="s">
        <v>556</v>
      </c>
      <c r="D46" s="74" t="s">
        <v>557</v>
      </c>
      <c r="E46" s="74" t="s">
        <v>558</v>
      </c>
      <c r="F46" s="74" t="s">
        <v>559</v>
      </c>
      <c r="G46" s="75">
        <v>43804</v>
      </c>
      <c r="H46" s="76"/>
      <c r="I46" s="77">
        <v>44000</v>
      </c>
      <c r="J46" s="78" t="s">
        <v>457</v>
      </c>
      <c r="K46" s="80"/>
      <c r="L46" s="80"/>
      <c r="M46" s="80"/>
      <c r="N46" s="80"/>
      <c r="O46" s="80"/>
    </row>
    <row r="47" spans="1:15" ht="28.35" hidden="1" customHeight="1" thickBot="1">
      <c r="A47" s="479" t="s">
        <v>560</v>
      </c>
      <c r="B47" s="480"/>
      <c r="C47" s="74" t="s">
        <v>561</v>
      </c>
      <c r="D47" s="74" t="s">
        <v>562</v>
      </c>
      <c r="E47" s="74" t="s">
        <v>563</v>
      </c>
      <c r="F47" s="74" t="s">
        <v>564</v>
      </c>
      <c r="G47" s="75">
        <v>44531</v>
      </c>
      <c r="H47" s="76"/>
      <c r="I47" s="77">
        <v>54402.61</v>
      </c>
      <c r="J47" s="78" t="s">
        <v>457</v>
      </c>
      <c r="K47" s="80"/>
      <c r="L47" s="80"/>
      <c r="M47" s="80"/>
      <c r="N47" s="80"/>
      <c r="O47" s="80"/>
    </row>
    <row r="48" spans="1:15" ht="28.35" hidden="1" customHeight="1" thickBot="1">
      <c r="A48" s="479" t="s">
        <v>565</v>
      </c>
      <c r="B48" s="480"/>
      <c r="C48" s="74" t="s">
        <v>566</v>
      </c>
      <c r="D48" s="74" t="s">
        <v>567</v>
      </c>
      <c r="E48" s="74" t="s">
        <v>568</v>
      </c>
      <c r="F48" s="74" t="s">
        <v>569</v>
      </c>
      <c r="G48" s="75">
        <v>44120</v>
      </c>
      <c r="H48" s="76"/>
      <c r="I48" s="77">
        <v>18805.48</v>
      </c>
      <c r="J48" s="78" t="s">
        <v>457</v>
      </c>
      <c r="K48" s="80"/>
      <c r="L48" s="80"/>
      <c r="M48" s="80"/>
      <c r="N48" s="80"/>
      <c r="O48" s="80"/>
    </row>
    <row r="49" spans="1:15" ht="28.35" hidden="1" customHeight="1" thickBot="1">
      <c r="A49" s="479" t="s">
        <v>570</v>
      </c>
      <c r="B49" s="480"/>
      <c r="C49" s="74" t="s">
        <v>571</v>
      </c>
      <c r="D49" s="74" t="s">
        <v>572</v>
      </c>
      <c r="E49" s="74" t="s">
        <v>573</v>
      </c>
      <c r="F49" s="74" t="s">
        <v>574</v>
      </c>
      <c r="G49" s="75">
        <v>44032</v>
      </c>
      <c r="H49" s="76"/>
      <c r="I49" s="77">
        <v>45780</v>
      </c>
      <c r="J49" s="78" t="s">
        <v>457</v>
      </c>
      <c r="K49" s="80"/>
      <c r="L49" s="80"/>
      <c r="M49" s="80"/>
      <c r="N49" s="80"/>
      <c r="O49" s="80"/>
    </row>
    <row r="50" spans="1:15" ht="28.35" hidden="1" customHeight="1" thickBot="1">
      <c r="A50" s="479" t="s">
        <v>575</v>
      </c>
      <c r="B50" s="480"/>
      <c r="C50" s="74" t="s">
        <v>576</v>
      </c>
      <c r="D50" s="74" t="s">
        <v>577</v>
      </c>
      <c r="E50" s="74" t="s">
        <v>578</v>
      </c>
      <c r="F50" s="74" t="s">
        <v>579</v>
      </c>
      <c r="G50" s="75">
        <v>44407</v>
      </c>
      <c r="H50" s="76"/>
      <c r="I50" s="77">
        <v>34059</v>
      </c>
      <c r="J50" s="78" t="s">
        <v>457</v>
      </c>
      <c r="K50" s="80"/>
      <c r="L50" s="80"/>
      <c r="M50" s="80"/>
      <c r="N50" s="80"/>
      <c r="O50" s="80"/>
    </row>
    <row r="51" spans="1:15" ht="28.35" hidden="1" customHeight="1" thickBot="1">
      <c r="A51" s="479" t="s">
        <v>575</v>
      </c>
      <c r="B51" s="480"/>
      <c r="C51" s="74" t="s">
        <v>580</v>
      </c>
      <c r="D51" s="74" t="s">
        <v>581</v>
      </c>
      <c r="E51" s="74" t="s">
        <v>582</v>
      </c>
      <c r="F51" s="74" t="s">
        <v>583</v>
      </c>
      <c r="G51" s="75">
        <v>44133</v>
      </c>
      <c r="H51" s="76"/>
      <c r="I51" s="77">
        <v>108661.19</v>
      </c>
      <c r="J51" s="78" t="s">
        <v>457</v>
      </c>
      <c r="K51" s="80"/>
      <c r="L51" s="80"/>
      <c r="M51" s="80"/>
      <c r="N51" s="80"/>
      <c r="O51" s="80"/>
    </row>
    <row r="52" spans="1:15" ht="28.35" hidden="1" customHeight="1" thickBot="1">
      <c r="A52" s="479" t="s">
        <v>584</v>
      </c>
      <c r="B52" s="480"/>
      <c r="C52" s="74" t="s">
        <v>585</v>
      </c>
      <c r="D52" s="74" t="s">
        <v>586</v>
      </c>
      <c r="E52" s="74" t="s">
        <v>587</v>
      </c>
      <c r="F52" s="74" t="s">
        <v>588</v>
      </c>
      <c r="G52" s="75">
        <v>44210</v>
      </c>
      <c r="H52" s="76"/>
      <c r="I52" s="77">
        <v>54555</v>
      </c>
      <c r="J52" s="78" t="s">
        <v>457</v>
      </c>
      <c r="K52" s="80"/>
      <c r="L52" s="80"/>
      <c r="M52" s="80"/>
      <c r="N52" s="80"/>
      <c r="O52" s="80"/>
    </row>
    <row r="53" spans="1:15" ht="28.35" hidden="1" customHeight="1" thickBot="1">
      <c r="A53" s="479" t="s">
        <v>589</v>
      </c>
      <c r="B53" s="480"/>
      <c r="C53" s="74" t="s">
        <v>590</v>
      </c>
      <c r="D53" s="74" t="s">
        <v>591</v>
      </c>
      <c r="E53" s="74" t="s">
        <v>592</v>
      </c>
      <c r="F53" s="74" t="s">
        <v>593</v>
      </c>
      <c r="G53" s="75">
        <v>44239</v>
      </c>
      <c r="H53" s="76"/>
      <c r="I53" s="77">
        <v>109110</v>
      </c>
      <c r="J53" s="78" t="s">
        <v>457</v>
      </c>
      <c r="K53" s="80"/>
      <c r="L53" s="80"/>
      <c r="M53" s="80"/>
      <c r="N53" s="80"/>
      <c r="O53" s="80"/>
    </row>
    <row r="54" spans="1:15" ht="28.35" hidden="1" customHeight="1" thickBot="1">
      <c r="A54" s="479" t="s">
        <v>452</v>
      </c>
      <c r="B54" s="480"/>
      <c r="C54" s="74" t="s">
        <v>594</v>
      </c>
      <c r="D54" s="74" t="s">
        <v>595</v>
      </c>
      <c r="E54" s="74" t="s">
        <v>596</v>
      </c>
      <c r="F54" s="74" t="s">
        <v>597</v>
      </c>
      <c r="G54" s="75">
        <v>44368</v>
      </c>
      <c r="H54" s="76"/>
      <c r="I54" s="77">
        <v>18039.52</v>
      </c>
      <c r="J54" s="78" t="s">
        <v>457</v>
      </c>
      <c r="K54" s="80"/>
      <c r="L54" s="80"/>
      <c r="M54" s="80"/>
      <c r="N54" s="80"/>
      <c r="O54" s="80"/>
    </row>
    <row r="55" spans="1:15" ht="28.35" hidden="1" customHeight="1" thickBot="1">
      <c r="A55" s="479" t="s">
        <v>598</v>
      </c>
      <c r="B55" s="480"/>
      <c r="C55" s="74" t="s">
        <v>599</v>
      </c>
      <c r="D55" s="74" t="s">
        <v>600</v>
      </c>
      <c r="E55" s="74" t="s">
        <v>601</v>
      </c>
      <c r="F55" s="74" t="s">
        <v>602</v>
      </c>
      <c r="G55" s="75">
        <v>44368</v>
      </c>
      <c r="H55" s="76"/>
      <c r="I55" s="77">
        <v>33523.69</v>
      </c>
      <c r="J55" s="78" t="s">
        <v>457</v>
      </c>
      <c r="K55" s="80"/>
      <c r="L55" s="80"/>
      <c r="M55" s="80"/>
      <c r="N55" s="80"/>
      <c r="O55" s="80"/>
    </row>
    <row r="56" spans="1:15" ht="28.35" hidden="1" customHeight="1" thickBot="1">
      <c r="A56" s="479" t="s">
        <v>603</v>
      </c>
      <c r="B56" s="480"/>
      <c r="C56" s="74" t="s">
        <v>604</v>
      </c>
      <c r="D56" s="74" t="s">
        <v>605</v>
      </c>
      <c r="E56" s="74" t="s">
        <v>606</v>
      </c>
      <c r="F56" s="74" t="s">
        <v>607</v>
      </c>
      <c r="G56" s="75">
        <v>44412</v>
      </c>
      <c r="H56" s="76"/>
      <c r="I56" s="77">
        <v>98006.6</v>
      </c>
      <c r="J56" s="78" t="s">
        <v>457</v>
      </c>
      <c r="K56" s="80"/>
      <c r="L56" s="80"/>
      <c r="M56" s="80"/>
      <c r="N56" s="80"/>
      <c r="O56" s="80"/>
    </row>
    <row r="57" spans="1:15" ht="28.35" hidden="1" customHeight="1" thickBot="1">
      <c r="A57" s="479" t="s">
        <v>608</v>
      </c>
      <c r="B57" s="480"/>
      <c r="C57" s="74" t="s">
        <v>609</v>
      </c>
      <c r="D57" s="74" t="s">
        <v>610</v>
      </c>
      <c r="E57" s="74" t="s">
        <v>611</v>
      </c>
      <c r="F57" s="74" t="s">
        <v>612</v>
      </c>
      <c r="G57" s="75">
        <v>44349</v>
      </c>
      <c r="H57" s="76"/>
      <c r="I57" s="77">
        <v>50000</v>
      </c>
      <c r="J57" s="78" t="s">
        <v>613</v>
      </c>
      <c r="K57" s="80"/>
      <c r="L57" s="80"/>
      <c r="M57" s="80"/>
      <c r="N57" s="80"/>
      <c r="O57" s="80"/>
    </row>
    <row r="58" spans="1:15" ht="28.35" hidden="1" customHeight="1" thickBot="1">
      <c r="A58" s="479" t="s">
        <v>614</v>
      </c>
      <c r="B58" s="480"/>
      <c r="C58" s="74" t="s">
        <v>615</v>
      </c>
      <c r="D58" s="74" t="s">
        <v>616</v>
      </c>
      <c r="E58" s="74" t="s">
        <v>617</v>
      </c>
      <c r="F58" s="74" t="s">
        <v>618</v>
      </c>
      <c r="G58" s="75">
        <v>44508</v>
      </c>
      <c r="H58" s="76"/>
      <c r="I58" s="77">
        <v>20003.5</v>
      </c>
      <c r="J58" s="78" t="s">
        <v>457</v>
      </c>
      <c r="K58" s="80"/>
      <c r="L58" s="80"/>
      <c r="M58" s="80"/>
      <c r="N58" s="80"/>
      <c r="O58" s="80"/>
    </row>
    <row r="59" spans="1:15" ht="28.35" hidden="1" customHeight="1" thickBot="1">
      <c r="A59" s="479" t="s">
        <v>614</v>
      </c>
      <c r="B59" s="480"/>
      <c r="C59" s="74" t="s">
        <v>619</v>
      </c>
      <c r="D59" s="74" t="s">
        <v>620</v>
      </c>
      <c r="E59" s="74" t="s">
        <v>621</v>
      </c>
      <c r="F59" s="74" t="s">
        <v>622</v>
      </c>
      <c r="G59" s="75">
        <v>44525</v>
      </c>
      <c r="H59" s="76"/>
      <c r="I59" s="77">
        <v>18928.400000000001</v>
      </c>
      <c r="J59" s="78" t="s">
        <v>457</v>
      </c>
      <c r="K59" s="80"/>
      <c r="L59" s="80"/>
      <c r="M59" s="80"/>
      <c r="N59" s="80"/>
      <c r="O59" s="80"/>
    </row>
    <row r="60" spans="1:15" ht="28.35" hidden="1" customHeight="1" thickBot="1">
      <c r="A60" s="479" t="s">
        <v>623</v>
      </c>
      <c r="B60" s="480"/>
      <c r="C60" s="74" t="s">
        <v>624</v>
      </c>
      <c r="D60" s="74" t="s">
        <v>625</v>
      </c>
      <c r="E60" s="74" t="s">
        <v>626</v>
      </c>
      <c r="F60" s="74" t="s">
        <v>627</v>
      </c>
      <c r="G60" s="75">
        <v>44727</v>
      </c>
      <c r="H60" s="76"/>
      <c r="I60" s="77">
        <v>34133</v>
      </c>
      <c r="J60" s="78" t="s">
        <v>457</v>
      </c>
      <c r="K60" s="80"/>
      <c r="L60" s="80"/>
      <c r="M60" s="80"/>
      <c r="N60" s="80"/>
      <c r="O60" s="80"/>
    </row>
    <row r="61" spans="1:15" ht="28.35" hidden="1" customHeight="1" thickBot="1">
      <c r="A61" s="479" t="s">
        <v>628</v>
      </c>
      <c r="B61" s="480"/>
      <c r="C61" s="74" t="s">
        <v>629</v>
      </c>
      <c r="D61" s="74" t="s">
        <v>630</v>
      </c>
      <c r="E61" s="74" t="s">
        <v>631</v>
      </c>
      <c r="F61" s="74" t="s">
        <v>632</v>
      </c>
      <c r="G61" s="75">
        <v>43796</v>
      </c>
      <c r="H61" s="76"/>
      <c r="I61" s="77">
        <v>89827</v>
      </c>
      <c r="J61" s="78" t="s">
        <v>457</v>
      </c>
      <c r="K61" s="80"/>
      <c r="L61" s="80"/>
      <c r="M61" s="80"/>
      <c r="N61" s="80"/>
      <c r="O61" s="80"/>
    </row>
    <row r="62" spans="1:15" ht="28.35" hidden="1" customHeight="1" thickBot="1">
      <c r="A62" s="479" t="s">
        <v>589</v>
      </c>
      <c r="B62" s="480"/>
      <c r="C62" s="74" t="s">
        <v>633</v>
      </c>
      <c r="D62" s="74" t="s">
        <v>634</v>
      </c>
      <c r="E62" s="74" t="s">
        <v>635</v>
      </c>
      <c r="F62" s="74" t="s">
        <v>636</v>
      </c>
      <c r="G62" s="75">
        <v>44159</v>
      </c>
      <c r="H62" s="76"/>
      <c r="I62" s="77">
        <v>85510</v>
      </c>
      <c r="J62" s="78" t="s">
        <v>457</v>
      </c>
      <c r="K62" s="80"/>
      <c r="L62" s="80"/>
      <c r="M62" s="80"/>
      <c r="N62" s="80"/>
      <c r="O62" s="80"/>
    </row>
    <row r="63" spans="1:15" ht="28.35" hidden="1" customHeight="1" thickBot="1">
      <c r="A63" s="479" t="s">
        <v>477</v>
      </c>
      <c r="B63" s="480"/>
      <c r="C63" s="74" t="s">
        <v>637</v>
      </c>
      <c r="D63" s="74" t="s">
        <v>638</v>
      </c>
      <c r="E63" s="74" t="s">
        <v>639</v>
      </c>
      <c r="F63" s="74" t="s">
        <v>640</v>
      </c>
      <c r="G63" s="75">
        <v>44736</v>
      </c>
      <c r="H63" s="76"/>
      <c r="I63" s="77">
        <v>37824.43</v>
      </c>
      <c r="J63" s="78" t="s">
        <v>457</v>
      </c>
      <c r="K63" s="80"/>
      <c r="L63" s="80"/>
      <c r="M63" s="80"/>
      <c r="N63" s="80"/>
      <c r="O63" s="80"/>
    </row>
    <row r="64" spans="1:15" ht="28.35" hidden="1" customHeight="1" thickBot="1">
      <c r="A64" s="479" t="s">
        <v>486</v>
      </c>
      <c r="B64" s="480"/>
      <c r="C64" s="74" t="s">
        <v>641</v>
      </c>
      <c r="D64" s="74" t="s">
        <v>642</v>
      </c>
      <c r="E64" s="74" t="s">
        <v>643</v>
      </c>
      <c r="F64" s="74" t="s">
        <v>644</v>
      </c>
      <c r="G64" s="75">
        <v>44120</v>
      </c>
      <c r="H64" s="76"/>
      <c r="I64" s="77">
        <v>95271.21</v>
      </c>
      <c r="J64" s="78" t="s">
        <v>457</v>
      </c>
      <c r="K64" s="80"/>
      <c r="L64" s="80"/>
      <c r="M64" s="80"/>
      <c r="N64" s="80"/>
      <c r="O64" s="80"/>
    </row>
    <row r="65" spans="1:15" ht="28.35" hidden="1" customHeight="1" thickBot="1">
      <c r="A65" s="479" t="s">
        <v>477</v>
      </c>
      <c r="B65" s="480"/>
      <c r="C65" s="74" t="s">
        <v>645</v>
      </c>
      <c r="D65" s="74" t="s">
        <v>646</v>
      </c>
      <c r="E65" s="74" t="s">
        <v>647</v>
      </c>
      <c r="F65" s="74" t="s">
        <v>648</v>
      </c>
      <c r="G65" s="75">
        <v>44484</v>
      </c>
      <c r="H65" s="76"/>
      <c r="I65" s="77">
        <v>109110</v>
      </c>
      <c r="J65" s="78" t="s">
        <v>457</v>
      </c>
      <c r="K65" s="80"/>
      <c r="L65" s="80"/>
      <c r="M65" s="80"/>
      <c r="N65" s="80"/>
      <c r="O65" s="80"/>
    </row>
    <row r="66" spans="1:15" ht="28.35" hidden="1" customHeight="1" thickBot="1">
      <c r="A66" s="479" t="s">
        <v>472</v>
      </c>
      <c r="B66" s="480"/>
      <c r="C66" s="74" t="s">
        <v>649</v>
      </c>
      <c r="D66" s="74" t="s">
        <v>650</v>
      </c>
      <c r="E66" s="74" t="s">
        <v>651</v>
      </c>
      <c r="F66" s="74" t="s">
        <v>652</v>
      </c>
      <c r="G66" s="75">
        <v>44421</v>
      </c>
      <c r="H66" s="76"/>
      <c r="I66" s="77">
        <v>18185</v>
      </c>
      <c r="J66" s="78" t="s">
        <v>457</v>
      </c>
      <c r="K66" s="80"/>
      <c r="L66" s="80"/>
      <c r="M66" s="80"/>
      <c r="N66" s="80"/>
      <c r="O66" s="80"/>
    </row>
    <row r="67" spans="1:15" ht="28.35" hidden="1" customHeight="1" thickBot="1">
      <c r="A67" s="479" t="s">
        <v>614</v>
      </c>
      <c r="B67" s="480"/>
      <c r="C67" s="74" t="s">
        <v>653</v>
      </c>
      <c r="D67" s="74" t="s">
        <v>654</v>
      </c>
      <c r="E67" s="74" t="s">
        <v>655</v>
      </c>
      <c r="F67" s="74" t="s">
        <v>656</v>
      </c>
      <c r="G67" s="75">
        <v>44526</v>
      </c>
      <c r="H67" s="76"/>
      <c r="I67" s="77">
        <v>36368.9</v>
      </c>
      <c r="J67" s="78" t="s">
        <v>457</v>
      </c>
      <c r="K67" s="80"/>
      <c r="L67" s="80"/>
      <c r="M67" s="80"/>
      <c r="N67" s="80"/>
      <c r="O67" s="80"/>
    </row>
    <row r="68" spans="1:15" ht="28.35" hidden="1" customHeight="1" thickBot="1">
      <c r="A68" s="479" t="s">
        <v>589</v>
      </c>
      <c r="B68" s="480"/>
      <c r="C68" s="74" t="s">
        <v>657</v>
      </c>
      <c r="D68" s="74" t="s">
        <v>658</v>
      </c>
      <c r="E68" s="74" t="s">
        <v>659</v>
      </c>
      <c r="F68" s="74" t="s">
        <v>660</v>
      </c>
      <c r="G68" s="75">
        <v>44630</v>
      </c>
      <c r="H68" s="76"/>
      <c r="I68" s="77">
        <v>72740</v>
      </c>
      <c r="J68" s="78" t="s">
        <v>457</v>
      </c>
      <c r="K68" s="80"/>
      <c r="L68" s="80"/>
      <c r="M68" s="80"/>
      <c r="N68" s="80"/>
      <c r="O68" s="80"/>
    </row>
    <row r="69" spans="1:15" ht="28.35" hidden="1" customHeight="1" thickBot="1">
      <c r="A69" s="479" t="s">
        <v>472</v>
      </c>
      <c r="B69" s="480"/>
      <c r="C69" s="74" t="s">
        <v>661</v>
      </c>
      <c r="D69" s="74" t="s">
        <v>662</v>
      </c>
      <c r="E69" s="74" t="s">
        <v>663</v>
      </c>
      <c r="F69" s="74" t="s">
        <v>664</v>
      </c>
      <c r="G69" s="75">
        <v>44348</v>
      </c>
      <c r="H69" s="76"/>
      <c r="I69" s="77">
        <v>58919.4</v>
      </c>
      <c r="J69" s="78" t="s">
        <v>457</v>
      </c>
      <c r="K69" s="80"/>
      <c r="L69" s="80"/>
      <c r="M69" s="80"/>
      <c r="N69" s="80"/>
      <c r="O69" s="80"/>
    </row>
    <row r="70" spans="1:15" ht="28.35" hidden="1" customHeight="1" thickBot="1">
      <c r="A70" s="479" t="s">
        <v>598</v>
      </c>
      <c r="B70" s="480"/>
      <c r="C70" s="74" t="s">
        <v>665</v>
      </c>
      <c r="D70" s="74" t="s">
        <v>666</v>
      </c>
      <c r="E70" s="74" t="s">
        <v>667</v>
      </c>
      <c r="F70" s="74" t="s">
        <v>668</v>
      </c>
      <c r="G70" s="75">
        <v>44587</v>
      </c>
      <c r="H70" s="76"/>
      <c r="I70" s="77">
        <v>29059.63</v>
      </c>
      <c r="J70" s="78" t="s">
        <v>457</v>
      </c>
      <c r="K70" s="80"/>
      <c r="L70" s="80"/>
      <c r="M70" s="80"/>
      <c r="N70" s="80"/>
      <c r="O70" s="80"/>
    </row>
    <row r="71" spans="1:15" ht="28.35" hidden="1" customHeight="1" thickBot="1">
      <c r="A71" s="479" t="s">
        <v>565</v>
      </c>
      <c r="B71" s="480"/>
      <c r="C71" s="74" t="s">
        <v>669</v>
      </c>
      <c r="D71" s="74" t="s">
        <v>670</v>
      </c>
      <c r="E71" s="74" t="s">
        <v>671</v>
      </c>
      <c r="F71" s="74" t="s">
        <v>672</v>
      </c>
      <c r="G71" s="75">
        <v>43910</v>
      </c>
      <c r="H71" s="76"/>
      <c r="I71" s="77">
        <v>58547.34</v>
      </c>
      <c r="J71" s="78" t="s">
        <v>457</v>
      </c>
      <c r="K71" s="80"/>
      <c r="L71" s="80"/>
      <c r="M71" s="80"/>
      <c r="N71" s="80"/>
      <c r="O71" s="80"/>
    </row>
    <row r="72" spans="1:15" ht="28.35" hidden="1" customHeight="1" thickBot="1">
      <c r="A72" s="479" t="s">
        <v>570</v>
      </c>
      <c r="B72" s="480"/>
      <c r="C72" s="74" t="s">
        <v>673</v>
      </c>
      <c r="D72" s="74" t="s">
        <v>674</v>
      </c>
      <c r="E72" s="74" t="s">
        <v>675</v>
      </c>
      <c r="F72" s="74" t="s">
        <v>676</v>
      </c>
      <c r="G72" s="75">
        <v>43497</v>
      </c>
      <c r="H72" s="76"/>
      <c r="I72" s="77">
        <v>76013.3</v>
      </c>
      <c r="J72" s="78" t="s">
        <v>457</v>
      </c>
      <c r="K72" s="80"/>
      <c r="L72" s="80"/>
      <c r="M72" s="80"/>
      <c r="N72" s="80"/>
      <c r="O72" s="80"/>
    </row>
    <row r="73" spans="1:15" ht="28.35" hidden="1" customHeight="1" thickBot="1">
      <c r="A73" s="479" t="s">
        <v>502</v>
      </c>
      <c r="B73" s="480"/>
      <c r="C73" s="74" t="s">
        <v>677</v>
      </c>
      <c r="D73" s="74" t="s">
        <v>678</v>
      </c>
      <c r="E73" s="74" t="s">
        <v>679</v>
      </c>
      <c r="F73" s="74" t="s">
        <v>680</v>
      </c>
      <c r="G73" s="75">
        <v>44725</v>
      </c>
      <c r="H73" s="76"/>
      <c r="I73" s="77">
        <v>31095.98</v>
      </c>
      <c r="J73" s="78" t="s">
        <v>457</v>
      </c>
      <c r="K73" s="80"/>
      <c r="L73" s="80"/>
      <c r="M73" s="80"/>
      <c r="N73" s="80"/>
      <c r="O73" s="80"/>
    </row>
    <row r="74" spans="1:15" ht="28.35" hidden="1" customHeight="1" thickBot="1">
      <c r="A74" s="479" t="s">
        <v>575</v>
      </c>
      <c r="B74" s="480"/>
      <c r="C74" s="74" t="s">
        <v>681</v>
      </c>
      <c r="D74" s="74" t="s">
        <v>682</v>
      </c>
      <c r="E74" s="74" t="s">
        <v>683</v>
      </c>
      <c r="F74" s="74" t="s">
        <v>684</v>
      </c>
      <c r="G74" s="75">
        <v>44252</v>
      </c>
      <c r="H74" s="76"/>
      <c r="I74" s="77">
        <v>18185</v>
      </c>
      <c r="J74" s="78" t="s">
        <v>457</v>
      </c>
      <c r="K74" s="80"/>
      <c r="L74" s="80"/>
      <c r="M74" s="80"/>
      <c r="N74" s="80"/>
      <c r="O74" s="80"/>
    </row>
    <row r="75" spans="1:15" ht="28.35" hidden="1" customHeight="1" thickBot="1">
      <c r="A75" s="479" t="s">
        <v>575</v>
      </c>
      <c r="B75" s="480"/>
      <c r="C75" s="74" t="s">
        <v>685</v>
      </c>
      <c r="D75" s="74" t="s">
        <v>686</v>
      </c>
      <c r="E75" s="74" t="s">
        <v>687</v>
      </c>
      <c r="F75" s="74" t="s">
        <v>688</v>
      </c>
      <c r="G75" s="75">
        <v>44705</v>
      </c>
      <c r="H75" s="76"/>
      <c r="I75" s="77">
        <v>109110</v>
      </c>
      <c r="J75" s="78" t="s">
        <v>457</v>
      </c>
      <c r="K75" s="80"/>
      <c r="L75" s="80"/>
      <c r="M75" s="80"/>
      <c r="N75" s="80"/>
      <c r="O75" s="80"/>
    </row>
    <row r="76" spans="1:15" ht="28.35" hidden="1" customHeight="1" thickBot="1">
      <c r="A76" s="479" t="s">
        <v>589</v>
      </c>
      <c r="B76" s="480"/>
      <c r="C76" s="74" t="s">
        <v>689</v>
      </c>
      <c r="D76" s="74" t="s">
        <v>690</v>
      </c>
      <c r="E76" s="74" t="s">
        <v>691</v>
      </c>
      <c r="F76" s="74" t="s">
        <v>692</v>
      </c>
      <c r="G76" s="75">
        <v>44694</v>
      </c>
      <c r="H76" s="76"/>
      <c r="I76" s="77">
        <v>30000</v>
      </c>
      <c r="J76" s="78" t="s">
        <v>457</v>
      </c>
      <c r="K76" s="80"/>
      <c r="L76" s="80"/>
      <c r="M76" s="80"/>
      <c r="N76" s="80"/>
      <c r="O76" s="80"/>
    </row>
    <row r="77" spans="1:15" ht="28.35" hidden="1" customHeight="1" thickBot="1">
      <c r="A77" s="479" t="s">
        <v>452</v>
      </c>
      <c r="B77" s="480"/>
      <c r="C77" s="74" t="s">
        <v>693</v>
      </c>
      <c r="D77" s="74" t="s">
        <v>694</v>
      </c>
      <c r="E77" s="74" t="s">
        <v>695</v>
      </c>
      <c r="F77" s="74" t="s">
        <v>696</v>
      </c>
      <c r="G77" s="75">
        <v>44400</v>
      </c>
      <c r="H77" s="76"/>
      <c r="I77" s="77">
        <v>35638.589999999997</v>
      </c>
      <c r="J77" s="78" t="s">
        <v>457</v>
      </c>
      <c r="K77" s="80"/>
      <c r="L77" s="80"/>
      <c r="M77" s="80"/>
      <c r="N77" s="80"/>
      <c r="O77" s="80"/>
    </row>
    <row r="78" spans="1:15" ht="28.35" hidden="1" customHeight="1" thickBot="1">
      <c r="A78" s="479" t="s">
        <v>697</v>
      </c>
      <c r="B78" s="480"/>
      <c r="C78" s="74" t="s">
        <v>693</v>
      </c>
      <c r="D78" s="74" t="s">
        <v>694</v>
      </c>
      <c r="E78" s="74" t="s">
        <v>698</v>
      </c>
      <c r="F78" s="74" t="s">
        <v>699</v>
      </c>
      <c r="G78" s="75">
        <v>43515</v>
      </c>
      <c r="H78" s="76"/>
      <c r="I78" s="77">
        <v>2910.83</v>
      </c>
      <c r="J78" s="78" t="s">
        <v>457</v>
      </c>
      <c r="K78" s="78" t="s">
        <v>700</v>
      </c>
      <c r="L78" s="78" t="s">
        <v>459</v>
      </c>
      <c r="M78" s="78" t="s">
        <v>701</v>
      </c>
      <c r="N78" s="78" t="s">
        <v>702</v>
      </c>
      <c r="O78" s="79">
        <v>44593</v>
      </c>
    </row>
    <row r="79" spans="1:15" ht="28.35" hidden="1" customHeight="1" thickBot="1">
      <c r="A79" s="479" t="s">
        <v>598</v>
      </c>
      <c r="B79" s="480"/>
      <c r="C79" s="74" t="s">
        <v>703</v>
      </c>
      <c r="D79" s="74" t="s">
        <v>704</v>
      </c>
      <c r="E79" s="74" t="s">
        <v>705</v>
      </c>
      <c r="F79" s="74" t="s">
        <v>706</v>
      </c>
      <c r="G79" s="75">
        <v>44495</v>
      </c>
      <c r="H79" s="76"/>
      <c r="I79" s="77">
        <v>42444.160000000003</v>
      </c>
      <c r="J79" s="78" t="s">
        <v>457</v>
      </c>
      <c r="K79" s="80"/>
      <c r="L79" s="80"/>
      <c r="M79" s="80"/>
      <c r="N79" s="80"/>
      <c r="O79" s="80"/>
    </row>
    <row r="80" spans="1:15" ht="28.35" hidden="1" customHeight="1" thickBot="1">
      <c r="A80" s="479" t="s">
        <v>502</v>
      </c>
      <c r="B80" s="480"/>
      <c r="C80" s="74" t="s">
        <v>707</v>
      </c>
      <c r="D80" s="74" t="s">
        <v>708</v>
      </c>
      <c r="E80" s="74" t="s">
        <v>709</v>
      </c>
      <c r="F80" s="74" t="s">
        <v>710</v>
      </c>
      <c r="G80" s="75">
        <v>44461</v>
      </c>
      <c r="H80" s="76"/>
      <c r="I80" s="77">
        <v>25459</v>
      </c>
      <c r="J80" s="78" t="s">
        <v>457</v>
      </c>
      <c r="K80" s="80"/>
      <c r="L80" s="80"/>
      <c r="M80" s="80"/>
      <c r="N80" s="80"/>
      <c r="O80" s="80"/>
    </row>
    <row r="81" spans="1:15" ht="28.35" hidden="1" customHeight="1" thickBot="1">
      <c r="A81" s="479" t="s">
        <v>575</v>
      </c>
      <c r="B81" s="480"/>
      <c r="C81" s="74" t="s">
        <v>711</v>
      </c>
      <c r="D81" s="74" t="s">
        <v>712</v>
      </c>
      <c r="E81" s="74" t="s">
        <v>713</v>
      </c>
      <c r="F81" s="74" t="s">
        <v>714</v>
      </c>
      <c r="G81" s="75">
        <v>44286</v>
      </c>
      <c r="H81" s="76"/>
      <c r="I81" s="77">
        <v>81715</v>
      </c>
      <c r="J81" s="78" t="s">
        <v>457</v>
      </c>
      <c r="K81" s="80"/>
      <c r="L81" s="80"/>
      <c r="M81" s="80"/>
      <c r="N81" s="80"/>
      <c r="O81" s="80"/>
    </row>
    <row r="82" spans="1:15" ht="28.35" hidden="1" customHeight="1" thickBot="1">
      <c r="A82" s="479" t="s">
        <v>715</v>
      </c>
      <c r="B82" s="480"/>
      <c r="C82" s="74" t="s">
        <v>716</v>
      </c>
      <c r="D82" s="74" t="s">
        <v>717</v>
      </c>
      <c r="E82" s="74" t="s">
        <v>718</v>
      </c>
      <c r="F82" s="74" t="s">
        <v>719</v>
      </c>
      <c r="G82" s="75">
        <v>44670</v>
      </c>
      <c r="H82" s="76"/>
      <c r="I82" s="77">
        <v>49099.5</v>
      </c>
      <c r="J82" s="78" t="s">
        <v>457</v>
      </c>
      <c r="K82" s="80"/>
      <c r="L82" s="80"/>
      <c r="M82" s="80"/>
      <c r="N82" s="80"/>
      <c r="O82" s="80"/>
    </row>
    <row r="83" spans="1:15" ht="28.35" hidden="1" customHeight="1" thickBot="1">
      <c r="A83" s="479" t="s">
        <v>477</v>
      </c>
      <c r="B83" s="480"/>
      <c r="C83" s="74" t="s">
        <v>720</v>
      </c>
      <c r="D83" s="74" t="s">
        <v>721</v>
      </c>
      <c r="E83" s="74" t="s">
        <v>722</v>
      </c>
      <c r="F83" s="74" t="s">
        <v>723</v>
      </c>
      <c r="G83" s="75">
        <v>44659</v>
      </c>
      <c r="H83" s="76"/>
      <c r="I83" s="77">
        <v>37824.44</v>
      </c>
      <c r="J83" s="78" t="s">
        <v>457</v>
      </c>
      <c r="K83" s="80"/>
      <c r="L83" s="80"/>
      <c r="M83" s="80"/>
      <c r="N83" s="80"/>
      <c r="O83" s="80"/>
    </row>
    <row r="84" spans="1:15" ht="28.35" hidden="1" customHeight="1" thickBot="1">
      <c r="A84" s="479" t="s">
        <v>724</v>
      </c>
      <c r="B84" s="480"/>
      <c r="C84" s="74" t="s">
        <v>725</v>
      </c>
      <c r="D84" s="74" t="s">
        <v>726</v>
      </c>
      <c r="E84" s="74" t="s">
        <v>727</v>
      </c>
      <c r="F84" s="74" t="s">
        <v>728</v>
      </c>
      <c r="G84" s="75">
        <v>44120</v>
      </c>
      <c r="H84" s="76"/>
      <c r="I84" s="77">
        <v>109097.63</v>
      </c>
      <c r="J84" s="78" t="s">
        <v>457</v>
      </c>
      <c r="K84" s="80"/>
      <c r="L84" s="80"/>
      <c r="M84" s="80"/>
      <c r="N84" s="80"/>
      <c r="O84" s="80"/>
    </row>
    <row r="85" spans="1:15" ht="28.35" hidden="1" customHeight="1" thickBot="1">
      <c r="A85" s="479" t="s">
        <v>584</v>
      </c>
      <c r="B85" s="480"/>
      <c r="C85" s="74" t="s">
        <v>729</v>
      </c>
      <c r="D85" s="74" t="s">
        <v>730</v>
      </c>
      <c r="E85" s="74" t="s">
        <v>731</v>
      </c>
      <c r="F85" s="74" t="s">
        <v>732</v>
      </c>
      <c r="G85" s="75">
        <v>44491</v>
      </c>
      <c r="H85" s="76"/>
      <c r="I85" s="77">
        <v>57000</v>
      </c>
      <c r="J85" s="78" t="s">
        <v>457</v>
      </c>
      <c r="K85" s="80"/>
      <c r="L85" s="80"/>
      <c r="M85" s="80"/>
      <c r="N85" s="80"/>
      <c r="O85" s="80"/>
    </row>
    <row r="86" spans="1:15" ht="28.35" hidden="1" customHeight="1" thickBot="1">
      <c r="A86" s="479" t="s">
        <v>502</v>
      </c>
      <c r="B86" s="480"/>
      <c r="C86" s="74" t="s">
        <v>733</v>
      </c>
      <c r="D86" s="74" t="s">
        <v>734</v>
      </c>
      <c r="E86" s="74" t="s">
        <v>735</v>
      </c>
      <c r="F86" s="74" t="s">
        <v>736</v>
      </c>
      <c r="G86" s="75">
        <v>44572</v>
      </c>
      <c r="H86" s="76"/>
      <c r="I86" s="77">
        <v>21822</v>
      </c>
      <c r="J86" s="78" t="s">
        <v>457</v>
      </c>
      <c r="K86" s="80"/>
      <c r="L86" s="80"/>
      <c r="M86" s="80"/>
      <c r="N86" s="80"/>
      <c r="O86" s="80"/>
    </row>
    <row r="87" spans="1:15" ht="28.35" hidden="1" customHeight="1" thickBot="1">
      <c r="A87" s="479" t="s">
        <v>623</v>
      </c>
      <c r="B87" s="480"/>
      <c r="C87" s="74" t="s">
        <v>737</v>
      </c>
      <c r="D87" s="74" t="s">
        <v>738</v>
      </c>
      <c r="E87" s="74" t="s">
        <v>739</v>
      </c>
      <c r="F87" s="74" t="s">
        <v>740</v>
      </c>
      <c r="G87" s="75">
        <v>44798</v>
      </c>
      <c r="H87" s="76"/>
      <c r="I87" s="77">
        <v>18942.95</v>
      </c>
      <c r="J87" s="78" t="s">
        <v>457</v>
      </c>
      <c r="K87" s="80"/>
      <c r="L87" s="80"/>
      <c r="M87" s="80"/>
      <c r="N87" s="80"/>
      <c r="O87" s="80"/>
    </row>
    <row r="88" spans="1:15" ht="28.35" hidden="1" customHeight="1" thickBot="1">
      <c r="A88" s="479" t="s">
        <v>623</v>
      </c>
      <c r="B88" s="480"/>
      <c r="C88" s="74" t="s">
        <v>741</v>
      </c>
      <c r="D88" s="74" t="s">
        <v>742</v>
      </c>
      <c r="E88" s="74" t="s">
        <v>743</v>
      </c>
      <c r="F88" s="74" t="s">
        <v>744</v>
      </c>
      <c r="G88" s="75">
        <v>44692</v>
      </c>
      <c r="H88" s="76"/>
      <c r="I88" s="77">
        <v>8738.25</v>
      </c>
      <c r="J88" s="78" t="s">
        <v>457</v>
      </c>
      <c r="K88" s="80"/>
      <c r="L88" s="80"/>
      <c r="M88" s="80"/>
      <c r="N88" s="80"/>
      <c r="O88" s="80"/>
    </row>
    <row r="89" spans="1:15" ht="28.35" hidden="1" customHeight="1" thickBot="1">
      <c r="A89" s="479" t="s">
        <v>507</v>
      </c>
      <c r="B89" s="480"/>
      <c r="C89" s="74" t="s">
        <v>745</v>
      </c>
      <c r="D89" s="74" t="s">
        <v>746</v>
      </c>
      <c r="E89" s="74" t="s">
        <v>747</v>
      </c>
      <c r="F89" s="74" t="s">
        <v>748</v>
      </c>
      <c r="G89" s="75">
        <v>44389</v>
      </c>
      <c r="H89" s="76"/>
      <c r="I89" s="77">
        <v>70900</v>
      </c>
      <c r="J89" s="78" t="s">
        <v>457</v>
      </c>
      <c r="K89" s="80"/>
      <c r="L89" s="80"/>
      <c r="M89" s="80"/>
      <c r="N89" s="80"/>
      <c r="O89" s="80"/>
    </row>
    <row r="90" spans="1:15" ht="28.35" hidden="1" customHeight="1" thickBot="1">
      <c r="A90" s="479" t="s">
        <v>628</v>
      </c>
      <c r="B90" s="480"/>
      <c r="C90" s="74" t="s">
        <v>749</v>
      </c>
      <c r="D90" s="74" t="s">
        <v>750</v>
      </c>
      <c r="E90" s="74" t="s">
        <v>751</v>
      </c>
      <c r="F90" s="74" t="s">
        <v>752</v>
      </c>
      <c r="G90" s="74" t="s">
        <v>753</v>
      </c>
      <c r="H90" s="76"/>
      <c r="I90" s="77">
        <v>84243.199999999997</v>
      </c>
      <c r="J90" s="78" t="s">
        <v>754</v>
      </c>
      <c r="K90" s="78" t="s">
        <v>755</v>
      </c>
      <c r="L90" s="78" t="s">
        <v>756</v>
      </c>
      <c r="M90" s="78" t="s">
        <v>757</v>
      </c>
      <c r="N90" s="78" t="s">
        <v>758</v>
      </c>
      <c r="O90" s="78" t="s">
        <v>759</v>
      </c>
    </row>
    <row r="91" spans="1:15" ht="28.35" hidden="1" customHeight="1" thickBot="1">
      <c r="A91" s="479" t="s">
        <v>760</v>
      </c>
      <c r="B91" s="480"/>
      <c r="C91" s="74" t="s">
        <v>761</v>
      </c>
      <c r="D91" s="74" t="s">
        <v>762</v>
      </c>
      <c r="E91" s="74" t="s">
        <v>763</v>
      </c>
      <c r="F91" s="74" t="s">
        <v>764</v>
      </c>
      <c r="G91" s="75">
        <v>44120</v>
      </c>
      <c r="H91" s="76"/>
      <c r="I91" s="77">
        <v>47281</v>
      </c>
      <c r="J91" s="78" t="s">
        <v>457</v>
      </c>
      <c r="K91" s="80"/>
      <c r="L91" s="80"/>
      <c r="M91" s="80"/>
      <c r="N91" s="80"/>
      <c r="O91" s="80"/>
    </row>
    <row r="92" spans="1:15" ht="28.35" hidden="1" customHeight="1" thickBot="1">
      <c r="A92" s="479" t="s">
        <v>472</v>
      </c>
      <c r="B92" s="480"/>
      <c r="C92" s="74" t="s">
        <v>765</v>
      </c>
      <c r="D92" s="74" t="s">
        <v>766</v>
      </c>
      <c r="E92" s="74" t="s">
        <v>767</v>
      </c>
      <c r="F92" s="74" t="s">
        <v>768</v>
      </c>
      <c r="G92" s="75">
        <v>44685</v>
      </c>
      <c r="H92" s="76"/>
      <c r="I92" s="77">
        <v>28370.42</v>
      </c>
      <c r="J92" s="78" t="s">
        <v>457</v>
      </c>
      <c r="K92" s="80"/>
      <c r="L92" s="80"/>
      <c r="M92" s="80"/>
      <c r="N92" s="80"/>
      <c r="O92" s="80"/>
    </row>
    <row r="93" spans="1:15" ht="28.35" hidden="1" customHeight="1" thickBot="1">
      <c r="A93" s="479" t="s">
        <v>502</v>
      </c>
      <c r="B93" s="480"/>
      <c r="C93" s="74" t="s">
        <v>769</v>
      </c>
      <c r="D93" s="74" t="s">
        <v>770</v>
      </c>
      <c r="E93" s="74" t="s">
        <v>771</v>
      </c>
      <c r="F93" s="74" t="s">
        <v>772</v>
      </c>
      <c r="G93" s="75">
        <v>44712</v>
      </c>
      <c r="H93" s="76"/>
      <c r="I93" s="77">
        <v>32569</v>
      </c>
      <c r="J93" s="78" t="s">
        <v>457</v>
      </c>
      <c r="K93" s="80"/>
      <c r="L93" s="80"/>
      <c r="M93" s="80"/>
      <c r="N93" s="80"/>
      <c r="O93" s="80"/>
    </row>
    <row r="94" spans="1:15" ht="28.35" hidden="1" customHeight="1" thickBot="1">
      <c r="A94" s="479" t="s">
        <v>584</v>
      </c>
      <c r="B94" s="480"/>
      <c r="C94" s="74" t="s">
        <v>773</v>
      </c>
      <c r="D94" s="74" t="s">
        <v>774</v>
      </c>
      <c r="E94" s="74" t="s">
        <v>775</v>
      </c>
      <c r="F94" s="74" t="s">
        <v>776</v>
      </c>
      <c r="G94" s="75">
        <v>44573</v>
      </c>
      <c r="H94" s="76"/>
      <c r="I94" s="77">
        <v>17662</v>
      </c>
      <c r="J94" s="78" t="s">
        <v>457</v>
      </c>
      <c r="K94" s="80"/>
      <c r="L94" s="80"/>
      <c r="M94" s="80"/>
      <c r="N94" s="80"/>
      <c r="O94" s="80"/>
    </row>
    <row r="95" spans="1:15" ht="28.35" hidden="1" customHeight="1" thickBot="1">
      <c r="A95" s="479" t="s">
        <v>467</v>
      </c>
      <c r="B95" s="480"/>
      <c r="C95" s="74" t="s">
        <v>777</v>
      </c>
      <c r="D95" s="74" t="s">
        <v>778</v>
      </c>
      <c r="E95" s="74" t="s">
        <v>779</v>
      </c>
      <c r="F95" s="74" t="s">
        <v>780</v>
      </c>
      <c r="G95" s="75">
        <v>43082</v>
      </c>
      <c r="H95" s="76"/>
      <c r="I95" s="77">
        <v>9663.65</v>
      </c>
      <c r="J95" s="78" t="s">
        <v>457</v>
      </c>
      <c r="K95" s="78" t="s">
        <v>781</v>
      </c>
      <c r="L95" s="78" t="s">
        <v>459</v>
      </c>
      <c r="M95" s="78" t="s">
        <v>782</v>
      </c>
      <c r="N95" s="78" t="s">
        <v>783</v>
      </c>
      <c r="O95" s="79">
        <v>44008</v>
      </c>
    </row>
    <row r="96" spans="1:15" ht="28.35" hidden="1" customHeight="1" thickBot="1">
      <c r="A96" s="479" t="s">
        <v>570</v>
      </c>
      <c r="B96" s="480"/>
      <c r="C96" s="74" t="s">
        <v>784</v>
      </c>
      <c r="D96" s="74" t="s">
        <v>785</v>
      </c>
      <c r="E96" s="74" t="s">
        <v>786</v>
      </c>
      <c r="F96" s="74" t="s">
        <v>787</v>
      </c>
      <c r="G96" s="75">
        <v>43581</v>
      </c>
      <c r="H96" s="76"/>
      <c r="I96" s="77">
        <v>54000</v>
      </c>
      <c r="J96" s="78" t="s">
        <v>457</v>
      </c>
      <c r="K96" s="80"/>
      <c r="L96" s="80"/>
      <c r="M96" s="80"/>
      <c r="N96" s="80"/>
      <c r="O96" s="80"/>
    </row>
    <row r="97" spans="1:15" ht="28.35" hidden="1" customHeight="1" thickBot="1">
      <c r="A97" s="479" t="s">
        <v>697</v>
      </c>
      <c r="B97" s="480"/>
      <c r="C97" s="74" t="s">
        <v>788</v>
      </c>
      <c r="D97" s="74" t="s">
        <v>789</v>
      </c>
      <c r="E97" s="74" t="s">
        <v>790</v>
      </c>
      <c r="F97" s="74" t="s">
        <v>791</v>
      </c>
      <c r="G97" s="75">
        <v>43614</v>
      </c>
      <c r="H97" s="76"/>
      <c r="I97" s="77">
        <v>31846.67</v>
      </c>
      <c r="J97" s="78" t="s">
        <v>457</v>
      </c>
      <c r="K97" s="80"/>
      <c r="L97" s="80"/>
      <c r="M97" s="80"/>
      <c r="N97" s="80"/>
      <c r="O97" s="80"/>
    </row>
    <row r="98" spans="1:15" ht="28.35" hidden="1" customHeight="1" thickBot="1">
      <c r="A98" s="479" t="s">
        <v>486</v>
      </c>
      <c r="B98" s="480"/>
      <c r="C98" s="74" t="s">
        <v>792</v>
      </c>
      <c r="D98" s="74" t="s">
        <v>793</v>
      </c>
      <c r="E98" s="74" t="s">
        <v>794</v>
      </c>
      <c r="F98" s="74" t="s">
        <v>795</v>
      </c>
      <c r="G98" s="75">
        <v>43626</v>
      </c>
      <c r="H98" s="76"/>
      <c r="I98" s="77">
        <v>105531.51</v>
      </c>
      <c r="J98" s="78" t="s">
        <v>457</v>
      </c>
      <c r="K98" s="78" t="s">
        <v>796</v>
      </c>
      <c r="L98" s="78" t="s">
        <v>459</v>
      </c>
      <c r="M98" s="78" t="s">
        <v>797</v>
      </c>
      <c r="N98" s="78" t="s">
        <v>798</v>
      </c>
      <c r="O98" s="79">
        <v>44354</v>
      </c>
    </row>
    <row r="99" spans="1:15" ht="28.35" hidden="1" customHeight="1" thickBot="1">
      <c r="A99" s="479" t="s">
        <v>799</v>
      </c>
      <c r="B99" s="480"/>
      <c r="C99" s="74" t="s">
        <v>800</v>
      </c>
      <c r="D99" s="74" t="s">
        <v>801</v>
      </c>
      <c r="E99" s="74" t="s">
        <v>802</v>
      </c>
      <c r="F99" s="74" t="s">
        <v>803</v>
      </c>
      <c r="G99" s="75">
        <v>44043</v>
      </c>
      <c r="H99" s="76"/>
      <c r="I99" s="77">
        <v>32781.699999999997</v>
      </c>
      <c r="J99" s="78" t="s">
        <v>457</v>
      </c>
      <c r="K99" s="80"/>
      <c r="L99" s="80"/>
      <c r="M99" s="80"/>
      <c r="N99" s="80"/>
      <c r="O99" s="80"/>
    </row>
    <row r="100" spans="1:15" ht="28.35" hidden="1" customHeight="1" thickBot="1">
      <c r="A100" s="479" t="s">
        <v>467</v>
      </c>
      <c r="B100" s="480"/>
      <c r="C100" s="74" t="s">
        <v>804</v>
      </c>
      <c r="D100" s="74" t="s">
        <v>805</v>
      </c>
      <c r="E100" s="74" t="s">
        <v>806</v>
      </c>
      <c r="F100" s="74" t="s">
        <v>807</v>
      </c>
      <c r="G100" s="75">
        <v>44106</v>
      </c>
      <c r="H100" s="76"/>
      <c r="I100" s="77">
        <v>72740</v>
      </c>
      <c r="J100" s="78" t="s">
        <v>457</v>
      </c>
      <c r="K100" s="80"/>
      <c r="L100" s="80"/>
      <c r="M100" s="80"/>
      <c r="N100" s="80"/>
      <c r="O100" s="80"/>
    </row>
    <row r="101" spans="1:15" ht="28.35" hidden="1" customHeight="1" thickBot="1">
      <c r="A101" s="479" t="s">
        <v>502</v>
      </c>
      <c r="B101" s="480"/>
      <c r="C101" s="74" t="s">
        <v>808</v>
      </c>
      <c r="D101" s="74" t="s">
        <v>809</v>
      </c>
      <c r="E101" s="74" t="s">
        <v>810</v>
      </c>
      <c r="F101" s="74" t="s">
        <v>811</v>
      </c>
      <c r="G101" s="75">
        <v>44715</v>
      </c>
      <c r="H101" s="76"/>
      <c r="I101" s="77">
        <v>59683</v>
      </c>
      <c r="J101" s="78" t="s">
        <v>457</v>
      </c>
      <c r="K101" s="80"/>
      <c r="L101" s="80"/>
      <c r="M101" s="80"/>
      <c r="N101" s="80"/>
      <c r="O101" s="80"/>
    </row>
    <row r="102" spans="1:15" ht="28.35" hidden="1" customHeight="1" thickBot="1">
      <c r="A102" s="479" t="s">
        <v>623</v>
      </c>
      <c r="B102" s="480"/>
      <c r="C102" s="74" t="s">
        <v>812</v>
      </c>
      <c r="D102" s="74" t="s">
        <v>813</v>
      </c>
      <c r="E102" s="74" t="s">
        <v>814</v>
      </c>
      <c r="F102" s="74" t="s">
        <v>815</v>
      </c>
      <c r="G102" s="75">
        <v>44616</v>
      </c>
      <c r="H102" s="76"/>
      <c r="I102" s="77">
        <v>53063.83</v>
      </c>
      <c r="J102" s="78" t="s">
        <v>457</v>
      </c>
      <c r="K102" s="80"/>
      <c r="L102" s="80"/>
      <c r="M102" s="80"/>
      <c r="N102" s="80"/>
      <c r="O102" s="80"/>
    </row>
    <row r="103" spans="1:15" ht="28.35" hidden="1" customHeight="1" thickBot="1">
      <c r="A103" s="479" t="s">
        <v>477</v>
      </c>
      <c r="B103" s="480"/>
      <c r="C103" s="74" t="s">
        <v>816</v>
      </c>
      <c r="D103" s="74" t="s">
        <v>817</v>
      </c>
      <c r="E103" s="74" t="s">
        <v>818</v>
      </c>
      <c r="F103" s="74" t="s">
        <v>819</v>
      </c>
      <c r="G103" s="75">
        <v>44708</v>
      </c>
      <c r="H103" s="76"/>
      <c r="I103" s="77">
        <v>72740</v>
      </c>
      <c r="J103" s="78" t="s">
        <v>457</v>
      </c>
      <c r="K103" s="80"/>
      <c r="L103" s="80"/>
      <c r="M103" s="80"/>
      <c r="N103" s="80"/>
      <c r="O103" s="80"/>
    </row>
    <row r="104" spans="1:15" ht="28.35" hidden="1" customHeight="1" thickBot="1">
      <c r="A104" s="479" t="s">
        <v>530</v>
      </c>
      <c r="B104" s="480"/>
      <c r="C104" s="74" t="s">
        <v>820</v>
      </c>
      <c r="D104" s="74" t="s">
        <v>821</v>
      </c>
      <c r="E104" s="74" t="s">
        <v>822</v>
      </c>
      <c r="F104" s="74" t="s">
        <v>823</v>
      </c>
      <c r="G104" s="75">
        <v>44120</v>
      </c>
      <c r="H104" s="76"/>
      <c r="I104" s="77">
        <v>84793.72</v>
      </c>
      <c r="J104" s="78" t="s">
        <v>457</v>
      </c>
      <c r="K104" s="78" t="s">
        <v>824</v>
      </c>
      <c r="L104" s="78" t="s">
        <v>459</v>
      </c>
      <c r="M104" s="78" t="s">
        <v>825</v>
      </c>
      <c r="N104" s="78" t="s">
        <v>826</v>
      </c>
      <c r="O104" s="79">
        <v>43760</v>
      </c>
    </row>
    <row r="105" spans="1:15" ht="28.35" hidden="1" customHeight="1" thickBot="1">
      <c r="A105" s="479" t="s">
        <v>623</v>
      </c>
      <c r="B105" s="480"/>
      <c r="C105" s="74" t="s">
        <v>827</v>
      </c>
      <c r="D105" s="74" t="s">
        <v>828</v>
      </c>
      <c r="E105" s="74" t="s">
        <v>829</v>
      </c>
      <c r="F105" s="74" t="s">
        <v>830</v>
      </c>
      <c r="G105" s="75">
        <v>44797</v>
      </c>
      <c r="H105" s="76"/>
      <c r="I105" s="77">
        <v>18942.96</v>
      </c>
      <c r="J105" s="78" t="s">
        <v>457</v>
      </c>
      <c r="K105" s="80"/>
      <c r="L105" s="80"/>
      <c r="M105" s="80"/>
      <c r="N105" s="80"/>
      <c r="O105" s="80"/>
    </row>
    <row r="106" spans="1:15" ht="28.35" hidden="1" customHeight="1" thickBot="1">
      <c r="A106" s="479" t="s">
        <v>570</v>
      </c>
      <c r="B106" s="480"/>
      <c r="C106" s="74" t="s">
        <v>831</v>
      </c>
      <c r="D106" s="74" t="s">
        <v>832</v>
      </c>
      <c r="E106" s="74" t="s">
        <v>833</v>
      </c>
      <c r="F106" s="74" t="s">
        <v>834</v>
      </c>
      <c r="G106" s="75">
        <v>44120</v>
      </c>
      <c r="H106" s="76"/>
      <c r="I106" s="77">
        <v>51541.74</v>
      </c>
      <c r="J106" s="78" t="s">
        <v>457</v>
      </c>
      <c r="K106" s="80"/>
      <c r="L106" s="80"/>
      <c r="M106" s="80"/>
      <c r="N106" s="80"/>
      <c r="O106" s="80"/>
    </row>
    <row r="107" spans="1:15" ht="28.35" hidden="1" customHeight="1" thickBot="1">
      <c r="A107" s="479" t="s">
        <v>575</v>
      </c>
      <c r="B107" s="480"/>
      <c r="C107" s="74" t="s">
        <v>835</v>
      </c>
      <c r="D107" s="74" t="s">
        <v>836</v>
      </c>
      <c r="E107" s="74" t="s">
        <v>837</v>
      </c>
      <c r="F107" s="74" t="s">
        <v>838</v>
      </c>
      <c r="G107" s="75">
        <v>44798</v>
      </c>
      <c r="H107" s="76"/>
      <c r="I107" s="77">
        <v>99928</v>
      </c>
      <c r="J107" s="78" t="s">
        <v>457</v>
      </c>
      <c r="K107" s="80"/>
      <c r="L107" s="80"/>
      <c r="M107" s="80"/>
      <c r="N107" s="80"/>
      <c r="O107" s="80"/>
    </row>
    <row r="108" spans="1:15" ht="28.35" hidden="1" customHeight="1" thickBot="1">
      <c r="A108" s="479" t="s">
        <v>614</v>
      </c>
      <c r="B108" s="480"/>
      <c r="C108" s="74" t="s">
        <v>839</v>
      </c>
      <c r="D108" s="74" t="s">
        <v>840</v>
      </c>
      <c r="E108" s="74" t="s">
        <v>841</v>
      </c>
      <c r="F108" s="74" t="s">
        <v>842</v>
      </c>
      <c r="G108" s="75">
        <v>44186</v>
      </c>
      <c r="H108" s="76"/>
      <c r="I108" s="77">
        <v>173096.1</v>
      </c>
      <c r="J108" s="78" t="s">
        <v>457</v>
      </c>
      <c r="K108" s="80"/>
      <c r="L108" s="80"/>
      <c r="M108" s="80"/>
      <c r="N108" s="80"/>
      <c r="O108" s="80"/>
    </row>
    <row r="109" spans="1:15" ht="28.35" hidden="1" customHeight="1" thickBot="1">
      <c r="A109" s="479" t="s">
        <v>715</v>
      </c>
      <c r="B109" s="480"/>
      <c r="C109" s="74" t="s">
        <v>843</v>
      </c>
      <c r="D109" s="74" t="s">
        <v>844</v>
      </c>
      <c r="E109" s="74" t="s">
        <v>845</v>
      </c>
      <c r="F109" s="74" t="s">
        <v>846</v>
      </c>
      <c r="G109" s="75">
        <v>44117</v>
      </c>
      <c r="H109" s="76"/>
      <c r="I109" s="77">
        <v>109110</v>
      </c>
      <c r="J109" s="78" t="s">
        <v>457</v>
      </c>
      <c r="K109" s="80"/>
      <c r="L109" s="80"/>
      <c r="M109" s="80"/>
      <c r="N109" s="80"/>
      <c r="O109" s="80"/>
    </row>
    <row r="110" spans="1:15" ht="28.35" hidden="1" customHeight="1" thickBot="1">
      <c r="A110" s="479" t="s">
        <v>486</v>
      </c>
      <c r="B110" s="480"/>
      <c r="C110" s="74" t="s">
        <v>847</v>
      </c>
      <c r="D110" s="74" t="s">
        <v>848</v>
      </c>
      <c r="E110" s="74" t="s">
        <v>849</v>
      </c>
      <c r="F110" s="74" t="s">
        <v>850</v>
      </c>
      <c r="G110" s="75">
        <v>44120</v>
      </c>
      <c r="H110" s="76"/>
      <c r="I110" s="77">
        <v>109045.98</v>
      </c>
      <c r="J110" s="78" t="s">
        <v>457</v>
      </c>
      <c r="K110" s="80"/>
      <c r="L110" s="80"/>
      <c r="M110" s="80"/>
      <c r="N110" s="80"/>
      <c r="O110" s="80"/>
    </row>
    <row r="111" spans="1:15" ht="28.35" hidden="1" customHeight="1" thickBot="1">
      <c r="A111" s="479" t="s">
        <v>799</v>
      </c>
      <c r="B111" s="480"/>
      <c r="C111" s="74" t="s">
        <v>851</v>
      </c>
      <c r="D111" s="74" t="s">
        <v>852</v>
      </c>
      <c r="E111" s="74" t="s">
        <v>853</v>
      </c>
      <c r="F111" s="74" t="s">
        <v>854</v>
      </c>
      <c r="G111" s="75">
        <v>44006</v>
      </c>
      <c r="H111" s="76"/>
      <c r="I111" s="77">
        <v>65000</v>
      </c>
      <c r="J111" s="78" t="s">
        <v>457</v>
      </c>
      <c r="K111" s="80"/>
      <c r="L111" s="80"/>
      <c r="M111" s="80"/>
      <c r="N111" s="80"/>
      <c r="O111" s="80"/>
    </row>
    <row r="112" spans="1:15" ht="28.35" hidden="1" customHeight="1" thickBot="1">
      <c r="A112" s="479" t="s">
        <v>477</v>
      </c>
      <c r="B112" s="480"/>
      <c r="C112" s="74" t="s">
        <v>855</v>
      </c>
      <c r="D112" s="74" t="s">
        <v>856</v>
      </c>
      <c r="E112" s="74" t="s">
        <v>857</v>
      </c>
      <c r="F112" s="74" t="s">
        <v>858</v>
      </c>
      <c r="G112" s="75">
        <v>44418</v>
      </c>
      <c r="H112" s="76"/>
      <c r="I112" s="77">
        <v>72740</v>
      </c>
      <c r="J112" s="78" t="s">
        <v>457</v>
      </c>
      <c r="K112" s="80"/>
      <c r="L112" s="80"/>
      <c r="M112" s="80"/>
      <c r="N112" s="80"/>
      <c r="O112" s="80"/>
    </row>
    <row r="113" spans="1:15" ht="28.35" hidden="1" customHeight="1" thickBot="1">
      <c r="A113" s="479" t="s">
        <v>859</v>
      </c>
      <c r="B113" s="480"/>
      <c r="C113" s="74" t="s">
        <v>860</v>
      </c>
      <c r="D113" s="74" t="s">
        <v>861</v>
      </c>
      <c r="E113" s="74" t="s">
        <v>862</v>
      </c>
      <c r="F113" s="74" t="s">
        <v>863</v>
      </c>
      <c r="G113" s="75">
        <v>44120</v>
      </c>
      <c r="H113" s="76"/>
      <c r="I113" s="77">
        <v>74786.899999999994</v>
      </c>
      <c r="J113" s="78" t="s">
        <v>457</v>
      </c>
      <c r="K113" s="80"/>
      <c r="L113" s="80"/>
      <c r="M113" s="80"/>
      <c r="N113" s="80"/>
      <c r="O113" s="80"/>
    </row>
    <row r="114" spans="1:15" ht="28.35" hidden="1" customHeight="1" thickBot="1">
      <c r="A114" s="479" t="s">
        <v>598</v>
      </c>
      <c r="B114" s="480"/>
      <c r="C114" s="74" t="s">
        <v>864</v>
      </c>
      <c r="D114" s="74" t="s">
        <v>865</v>
      </c>
      <c r="E114" s="74" t="s">
        <v>866</v>
      </c>
      <c r="F114" s="74" t="s">
        <v>867</v>
      </c>
      <c r="G114" s="75">
        <v>44574</v>
      </c>
      <c r="H114" s="76"/>
      <c r="I114" s="77">
        <v>18585.07</v>
      </c>
      <c r="J114" s="78" t="s">
        <v>457</v>
      </c>
      <c r="K114" s="80"/>
      <c r="L114" s="80"/>
      <c r="M114" s="80"/>
      <c r="N114" s="80"/>
      <c r="O114" s="80"/>
    </row>
    <row r="115" spans="1:15" ht="28.35" hidden="1" customHeight="1" thickBot="1">
      <c r="A115" s="479" t="s">
        <v>584</v>
      </c>
      <c r="B115" s="480"/>
      <c r="C115" s="74" t="s">
        <v>868</v>
      </c>
      <c r="D115" s="74" t="s">
        <v>869</v>
      </c>
      <c r="E115" s="74" t="s">
        <v>870</v>
      </c>
      <c r="F115" s="74" t="s">
        <v>871</v>
      </c>
      <c r="G115" s="75">
        <v>44144</v>
      </c>
      <c r="H115" s="76"/>
      <c r="I115" s="77">
        <v>60378.57</v>
      </c>
      <c r="J115" s="78" t="s">
        <v>457</v>
      </c>
      <c r="K115" s="80"/>
      <c r="L115" s="80"/>
      <c r="M115" s="80"/>
      <c r="N115" s="80"/>
      <c r="O115" s="80"/>
    </row>
    <row r="116" spans="1:15" ht="28.35" hidden="1" customHeight="1" thickBot="1">
      <c r="A116" s="479" t="s">
        <v>472</v>
      </c>
      <c r="B116" s="480"/>
      <c r="C116" s="74" t="s">
        <v>872</v>
      </c>
      <c r="D116" s="74" t="s">
        <v>873</v>
      </c>
      <c r="E116" s="74" t="s">
        <v>874</v>
      </c>
      <c r="F116" s="74" t="s">
        <v>875</v>
      </c>
      <c r="G116" s="75">
        <v>44286</v>
      </c>
      <c r="H116" s="76"/>
      <c r="I116" s="77">
        <v>29998.7</v>
      </c>
      <c r="J116" s="78" t="s">
        <v>457</v>
      </c>
      <c r="K116" s="80"/>
      <c r="L116" s="80"/>
      <c r="M116" s="80"/>
      <c r="N116" s="80"/>
      <c r="O116" s="80"/>
    </row>
    <row r="117" spans="1:15" ht="28.35" hidden="1" customHeight="1" thickBot="1">
      <c r="A117" s="479" t="s">
        <v>598</v>
      </c>
      <c r="B117" s="480"/>
      <c r="C117" s="74" t="s">
        <v>876</v>
      </c>
      <c r="D117" s="74" t="s">
        <v>877</v>
      </c>
      <c r="E117" s="74" t="s">
        <v>878</v>
      </c>
      <c r="F117" s="74" t="s">
        <v>879</v>
      </c>
      <c r="G117" s="75">
        <v>44309</v>
      </c>
      <c r="H117" s="76"/>
      <c r="I117" s="77">
        <v>25672.5</v>
      </c>
      <c r="J117" s="78" t="s">
        <v>457</v>
      </c>
      <c r="K117" s="80"/>
      <c r="L117" s="80"/>
      <c r="M117" s="80"/>
      <c r="N117" s="80"/>
      <c r="O117" s="80"/>
    </row>
    <row r="118" spans="1:15" ht="28.35" hidden="1" customHeight="1" thickBot="1">
      <c r="A118" s="479" t="s">
        <v>467</v>
      </c>
      <c r="B118" s="480"/>
      <c r="C118" s="74" t="s">
        <v>880</v>
      </c>
      <c r="D118" s="74" t="s">
        <v>881</v>
      </c>
      <c r="E118" s="74" t="s">
        <v>882</v>
      </c>
      <c r="F118" s="74" t="s">
        <v>883</v>
      </c>
      <c r="G118" s="75">
        <v>43634</v>
      </c>
      <c r="H118" s="76"/>
      <c r="I118" s="77">
        <v>405.54</v>
      </c>
      <c r="J118" s="78" t="s">
        <v>457</v>
      </c>
      <c r="K118" s="78" t="s">
        <v>884</v>
      </c>
      <c r="L118" s="78" t="s">
        <v>459</v>
      </c>
      <c r="M118" s="78" t="s">
        <v>885</v>
      </c>
      <c r="N118" s="78" t="s">
        <v>886</v>
      </c>
      <c r="O118" s="79">
        <v>44715</v>
      </c>
    </row>
    <row r="119" spans="1:15" ht="28.35" hidden="1" customHeight="1" thickBot="1">
      <c r="A119" s="479" t="s">
        <v>507</v>
      </c>
      <c r="B119" s="480"/>
      <c r="C119" s="74" t="s">
        <v>887</v>
      </c>
      <c r="D119" s="74" t="s">
        <v>888</v>
      </c>
      <c r="E119" s="74" t="s">
        <v>889</v>
      </c>
      <c r="F119" s="74" t="s">
        <v>890</v>
      </c>
      <c r="G119" s="75">
        <v>44314</v>
      </c>
      <c r="H119" s="76"/>
      <c r="I119" s="77">
        <v>36085.949999999997</v>
      </c>
      <c r="J119" s="78" t="s">
        <v>457</v>
      </c>
      <c r="K119" s="80"/>
      <c r="L119" s="80"/>
      <c r="M119" s="80"/>
      <c r="N119" s="80"/>
      <c r="O119" s="80"/>
    </row>
    <row r="120" spans="1:15" ht="28.35" hidden="1" customHeight="1" thickBot="1">
      <c r="A120" s="479" t="s">
        <v>486</v>
      </c>
      <c r="B120" s="480"/>
      <c r="C120" s="74" t="s">
        <v>891</v>
      </c>
      <c r="D120" s="74" t="s">
        <v>892</v>
      </c>
      <c r="E120" s="74" t="s">
        <v>893</v>
      </c>
      <c r="F120" s="74" t="s">
        <v>894</v>
      </c>
      <c r="G120" s="75">
        <v>43600</v>
      </c>
      <c r="H120" s="76"/>
      <c r="I120" s="77">
        <v>109110</v>
      </c>
      <c r="J120" s="78" t="s">
        <v>457</v>
      </c>
      <c r="K120" s="80"/>
      <c r="L120" s="80"/>
      <c r="M120" s="80"/>
      <c r="N120" s="80"/>
      <c r="O120" s="80"/>
    </row>
    <row r="121" spans="1:15" ht="28.35" hidden="1" customHeight="1" thickBot="1">
      <c r="A121" s="479" t="s">
        <v>623</v>
      </c>
      <c r="B121" s="480"/>
      <c r="C121" s="74" t="s">
        <v>895</v>
      </c>
      <c r="D121" s="74" t="s">
        <v>896</v>
      </c>
      <c r="E121" s="74" t="s">
        <v>897</v>
      </c>
      <c r="F121" s="74" t="s">
        <v>898</v>
      </c>
      <c r="G121" s="75">
        <v>44785</v>
      </c>
      <c r="H121" s="76"/>
      <c r="I121" s="77">
        <v>18942</v>
      </c>
      <c r="J121" s="78" t="s">
        <v>457</v>
      </c>
      <c r="K121" s="80"/>
      <c r="L121" s="80"/>
      <c r="M121" s="80"/>
      <c r="N121" s="80"/>
      <c r="O121" s="80"/>
    </row>
    <row r="122" spans="1:15" ht="28.35" hidden="1" customHeight="1" thickBot="1">
      <c r="A122" s="479" t="s">
        <v>472</v>
      </c>
      <c r="B122" s="480"/>
      <c r="C122" s="74" t="s">
        <v>899</v>
      </c>
      <c r="D122" s="74" t="s">
        <v>900</v>
      </c>
      <c r="E122" s="74" t="s">
        <v>901</v>
      </c>
      <c r="F122" s="74" t="s">
        <v>902</v>
      </c>
      <c r="G122" s="75">
        <v>44523</v>
      </c>
      <c r="H122" s="76"/>
      <c r="I122" s="77">
        <v>72740</v>
      </c>
      <c r="J122" s="78" t="s">
        <v>457</v>
      </c>
      <c r="K122" s="80"/>
      <c r="L122" s="80"/>
      <c r="M122" s="80"/>
      <c r="N122" s="80"/>
      <c r="O122" s="80"/>
    </row>
    <row r="123" spans="1:15" ht="28.35" hidden="1" customHeight="1" thickBot="1">
      <c r="A123" s="479" t="s">
        <v>575</v>
      </c>
      <c r="B123" s="480"/>
      <c r="C123" s="74" t="s">
        <v>903</v>
      </c>
      <c r="D123" s="74" t="s">
        <v>904</v>
      </c>
      <c r="E123" s="74" t="s">
        <v>905</v>
      </c>
      <c r="F123" s="74" t="s">
        <v>906</v>
      </c>
      <c r="G123" s="75">
        <v>44438</v>
      </c>
      <c r="H123" s="76"/>
      <c r="I123" s="77">
        <v>20316</v>
      </c>
      <c r="J123" s="78" t="s">
        <v>457</v>
      </c>
      <c r="K123" s="80"/>
      <c r="L123" s="80"/>
      <c r="M123" s="80"/>
      <c r="N123" s="80"/>
      <c r="O123" s="80"/>
    </row>
    <row r="124" spans="1:15" ht="28.35" hidden="1" customHeight="1" thickBot="1">
      <c r="A124" s="479" t="s">
        <v>907</v>
      </c>
      <c r="B124" s="480"/>
      <c r="C124" s="74" t="s">
        <v>908</v>
      </c>
      <c r="D124" s="74" t="s">
        <v>909</v>
      </c>
      <c r="E124" s="74" t="s">
        <v>910</v>
      </c>
      <c r="F124" s="74" t="s">
        <v>911</v>
      </c>
      <c r="G124" s="75">
        <v>44587</v>
      </c>
      <c r="H124" s="76"/>
      <c r="I124" s="77">
        <v>43467.24</v>
      </c>
      <c r="J124" s="78" t="s">
        <v>457</v>
      </c>
      <c r="K124" s="80"/>
      <c r="L124" s="80"/>
      <c r="M124" s="80"/>
      <c r="N124" s="80"/>
      <c r="O124" s="80"/>
    </row>
    <row r="125" spans="1:15" ht="28.35" hidden="1" customHeight="1" thickBot="1">
      <c r="A125" s="479" t="s">
        <v>912</v>
      </c>
      <c r="B125" s="480"/>
      <c r="C125" s="74" t="s">
        <v>908</v>
      </c>
      <c r="D125" s="74" t="s">
        <v>909</v>
      </c>
      <c r="E125" s="74" t="s">
        <v>913</v>
      </c>
      <c r="F125" s="74" t="s">
        <v>914</v>
      </c>
      <c r="G125" s="75">
        <v>44516</v>
      </c>
      <c r="H125" s="76"/>
      <c r="I125" s="77">
        <v>25276.15</v>
      </c>
      <c r="J125" s="78" t="s">
        <v>457</v>
      </c>
      <c r="K125" s="80"/>
      <c r="L125" s="80"/>
      <c r="M125" s="80"/>
      <c r="N125" s="80"/>
      <c r="O125" s="80"/>
    </row>
    <row r="126" spans="1:15" ht="28.35" hidden="1" customHeight="1" thickBot="1">
      <c r="A126" s="479" t="s">
        <v>915</v>
      </c>
      <c r="B126" s="480"/>
      <c r="C126" s="74" t="s">
        <v>916</v>
      </c>
      <c r="D126" s="74" t="s">
        <v>917</v>
      </c>
      <c r="E126" s="74" t="s">
        <v>918</v>
      </c>
      <c r="F126" s="74" t="s">
        <v>919</v>
      </c>
      <c r="G126" s="75">
        <v>44174</v>
      </c>
      <c r="H126" s="76"/>
      <c r="I126" s="77">
        <v>10562.43</v>
      </c>
      <c r="J126" s="78" t="s">
        <v>457</v>
      </c>
      <c r="K126" s="80"/>
      <c r="L126" s="80"/>
      <c r="M126" s="80"/>
      <c r="N126" s="80"/>
      <c r="O126" s="80"/>
    </row>
    <row r="127" spans="1:15" ht="28.35" hidden="1" customHeight="1" thickBot="1">
      <c r="A127" s="479" t="s">
        <v>920</v>
      </c>
      <c r="B127" s="480"/>
      <c r="C127" s="74" t="s">
        <v>916</v>
      </c>
      <c r="D127" s="74" t="s">
        <v>917</v>
      </c>
      <c r="E127" s="74" t="s">
        <v>921</v>
      </c>
      <c r="F127" s="74" t="s">
        <v>922</v>
      </c>
      <c r="G127" s="75">
        <v>44707</v>
      </c>
      <c r="H127" s="76"/>
      <c r="I127" s="77">
        <v>71000</v>
      </c>
      <c r="J127" s="78" t="s">
        <v>457</v>
      </c>
      <c r="K127" s="80"/>
      <c r="L127" s="80"/>
      <c r="M127" s="80"/>
      <c r="N127" s="80"/>
      <c r="O127" s="80"/>
    </row>
    <row r="128" spans="1:15" ht="28.35" hidden="1" customHeight="1" thickBot="1">
      <c r="A128" s="479" t="s">
        <v>920</v>
      </c>
      <c r="B128" s="480"/>
      <c r="C128" s="74" t="s">
        <v>916</v>
      </c>
      <c r="D128" s="74" t="s">
        <v>917</v>
      </c>
      <c r="E128" s="74" t="s">
        <v>923</v>
      </c>
      <c r="F128" s="74" t="s">
        <v>924</v>
      </c>
      <c r="G128" s="75">
        <v>44740</v>
      </c>
      <c r="H128" s="76"/>
      <c r="I128" s="77">
        <v>175000</v>
      </c>
      <c r="J128" s="78" t="s">
        <v>457</v>
      </c>
      <c r="K128" s="80"/>
      <c r="L128" s="80"/>
      <c r="M128" s="80"/>
      <c r="N128" s="80"/>
      <c r="O128" s="80"/>
    </row>
    <row r="129" spans="1:15" ht="28.35" hidden="1" customHeight="1" thickBot="1">
      <c r="A129" s="479" t="s">
        <v>920</v>
      </c>
      <c r="B129" s="480"/>
      <c r="C129" s="74" t="s">
        <v>916</v>
      </c>
      <c r="D129" s="74" t="s">
        <v>917</v>
      </c>
      <c r="E129" s="74" t="s">
        <v>925</v>
      </c>
      <c r="F129" s="74" t="s">
        <v>926</v>
      </c>
      <c r="G129" s="75">
        <v>44740</v>
      </c>
      <c r="H129" s="76"/>
      <c r="I129" s="77">
        <v>148000</v>
      </c>
      <c r="J129" s="78" t="s">
        <v>457</v>
      </c>
      <c r="K129" s="80"/>
      <c r="L129" s="80"/>
      <c r="M129" s="80"/>
      <c r="N129" s="80"/>
      <c r="O129" s="80"/>
    </row>
    <row r="130" spans="1:15" ht="28.35" hidden="1" customHeight="1" thickBot="1">
      <c r="A130" s="479" t="s">
        <v>920</v>
      </c>
      <c r="B130" s="480"/>
      <c r="C130" s="74" t="s">
        <v>916</v>
      </c>
      <c r="D130" s="74" t="s">
        <v>917</v>
      </c>
      <c r="E130" s="74" t="s">
        <v>927</v>
      </c>
      <c r="F130" s="74" t="s">
        <v>928</v>
      </c>
      <c r="G130" s="75">
        <v>44740</v>
      </c>
      <c r="H130" s="76"/>
      <c r="I130" s="77">
        <v>92000</v>
      </c>
      <c r="J130" s="78" t="s">
        <v>457</v>
      </c>
      <c r="K130" s="80"/>
      <c r="L130" s="80"/>
      <c r="M130" s="80"/>
      <c r="N130" s="80"/>
      <c r="O130" s="80"/>
    </row>
    <row r="131" spans="1:15" ht="28.35" hidden="1" customHeight="1" thickBot="1">
      <c r="A131" s="479" t="s">
        <v>929</v>
      </c>
      <c r="B131" s="480"/>
      <c r="C131" s="74" t="s">
        <v>916</v>
      </c>
      <c r="D131" s="74" t="s">
        <v>917</v>
      </c>
      <c r="E131" s="74" t="s">
        <v>930</v>
      </c>
      <c r="F131" s="74" t="s">
        <v>931</v>
      </c>
      <c r="G131" s="75">
        <v>44211</v>
      </c>
      <c r="H131" s="76"/>
      <c r="I131" s="77">
        <v>14991.77</v>
      </c>
      <c r="J131" s="78" t="s">
        <v>457</v>
      </c>
      <c r="K131" s="80"/>
      <c r="L131" s="80"/>
      <c r="M131" s="80"/>
      <c r="N131" s="80"/>
      <c r="O131" s="80"/>
    </row>
    <row r="132" spans="1:15" ht="28.35" hidden="1" customHeight="1" thickBot="1">
      <c r="A132" s="479" t="s">
        <v>929</v>
      </c>
      <c r="B132" s="480"/>
      <c r="C132" s="74" t="s">
        <v>916</v>
      </c>
      <c r="D132" s="74" t="s">
        <v>917</v>
      </c>
      <c r="E132" s="74" t="s">
        <v>932</v>
      </c>
      <c r="F132" s="74" t="s">
        <v>933</v>
      </c>
      <c r="G132" s="75">
        <v>44677</v>
      </c>
      <c r="H132" s="76"/>
      <c r="I132" s="77">
        <v>96000</v>
      </c>
      <c r="J132" s="78" t="s">
        <v>457</v>
      </c>
      <c r="K132" s="80"/>
      <c r="L132" s="80"/>
      <c r="M132" s="80"/>
      <c r="N132" s="80"/>
      <c r="O132" s="80"/>
    </row>
    <row r="133" spans="1:15" ht="28.35" hidden="1" customHeight="1" thickBot="1">
      <c r="A133" s="479" t="s">
        <v>934</v>
      </c>
      <c r="B133" s="480"/>
      <c r="C133" s="74" t="s">
        <v>935</v>
      </c>
      <c r="D133" s="74" t="s">
        <v>936</v>
      </c>
      <c r="E133" s="74" t="s">
        <v>937</v>
      </c>
      <c r="F133" s="74" t="s">
        <v>938</v>
      </c>
      <c r="G133" s="75">
        <v>44120</v>
      </c>
      <c r="H133" s="76"/>
      <c r="I133" s="77">
        <v>135650.54</v>
      </c>
      <c r="J133" s="78" t="s">
        <v>457</v>
      </c>
      <c r="K133" s="80"/>
      <c r="L133" s="80"/>
      <c r="M133" s="80"/>
      <c r="N133" s="80"/>
      <c r="O133" s="80"/>
    </row>
    <row r="134" spans="1:15" ht="28.35" hidden="1" customHeight="1" thickBot="1">
      <c r="A134" s="479" t="s">
        <v>939</v>
      </c>
      <c r="B134" s="480"/>
      <c r="C134" s="74" t="s">
        <v>940</v>
      </c>
      <c r="D134" s="74" t="s">
        <v>941</v>
      </c>
      <c r="E134" s="74" t="s">
        <v>942</v>
      </c>
      <c r="F134" s="74" t="s">
        <v>943</v>
      </c>
      <c r="G134" s="75">
        <v>44105</v>
      </c>
      <c r="H134" s="76"/>
      <c r="I134" s="77">
        <v>67969</v>
      </c>
      <c r="J134" s="78" t="s">
        <v>457</v>
      </c>
      <c r="K134" s="80"/>
      <c r="L134" s="80"/>
      <c r="M134" s="80"/>
      <c r="N134" s="80"/>
      <c r="O134" s="80"/>
    </row>
    <row r="135" spans="1:15" ht="28.35" hidden="1" customHeight="1" thickBot="1">
      <c r="A135" s="479" t="s">
        <v>944</v>
      </c>
      <c r="B135" s="480"/>
      <c r="C135" s="74" t="s">
        <v>940</v>
      </c>
      <c r="D135" s="74" t="s">
        <v>941</v>
      </c>
      <c r="E135" s="74" t="s">
        <v>945</v>
      </c>
      <c r="F135" s="74" t="s">
        <v>946</v>
      </c>
      <c r="G135" s="75">
        <v>44488</v>
      </c>
      <c r="H135" s="76"/>
      <c r="I135" s="77">
        <v>71677</v>
      </c>
      <c r="J135" s="78" t="s">
        <v>457</v>
      </c>
      <c r="K135" s="80"/>
      <c r="L135" s="80"/>
      <c r="M135" s="80"/>
      <c r="N135" s="80"/>
      <c r="O135" s="80"/>
    </row>
    <row r="136" spans="1:15" ht="28.35" hidden="1" customHeight="1" thickBot="1">
      <c r="A136" s="479" t="s">
        <v>944</v>
      </c>
      <c r="B136" s="480"/>
      <c r="C136" s="74" t="s">
        <v>940</v>
      </c>
      <c r="D136" s="74" t="s">
        <v>941</v>
      </c>
      <c r="E136" s="74" t="s">
        <v>947</v>
      </c>
      <c r="F136" s="74" t="s">
        <v>948</v>
      </c>
      <c r="G136" s="75">
        <v>44525</v>
      </c>
      <c r="H136" s="76"/>
      <c r="I136" s="77">
        <v>84173</v>
      </c>
      <c r="J136" s="78" t="s">
        <v>457</v>
      </c>
      <c r="K136" s="80"/>
      <c r="L136" s="80"/>
      <c r="M136" s="80"/>
      <c r="N136" s="80"/>
      <c r="O136" s="80"/>
    </row>
    <row r="137" spans="1:15" ht="28.35" hidden="1" customHeight="1" thickBot="1">
      <c r="A137" s="479" t="s">
        <v>944</v>
      </c>
      <c r="B137" s="480"/>
      <c r="C137" s="74" t="s">
        <v>940</v>
      </c>
      <c r="D137" s="74" t="s">
        <v>941</v>
      </c>
      <c r="E137" s="74" t="s">
        <v>949</v>
      </c>
      <c r="F137" s="74" t="s">
        <v>950</v>
      </c>
      <c r="G137" s="75">
        <v>44672</v>
      </c>
      <c r="H137" s="76"/>
      <c r="I137" s="77">
        <v>67409</v>
      </c>
      <c r="J137" s="78" t="s">
        <v>457</v>
      </c>
      <c r="K137" s="80"/>
      <c r="L137" s="80"/>
      <c r="M137" s="80"/>
      <c r="N137" s="80"/>
      <c r="O137" s="80"/>
    </row>
    <row r="138" spans="1:15" ht="28.35" hidden="1" customHeight="1" thickBot="1">
      <c r="A138" s="479" t="s">
        <v>944</v>
      </c>
      <c r="B138" s="480"/>
      <c r="C138" s="74" t="s">
        <v>940</v>
      </c>
      <c r="D138" s="74" t="s">
        <v>941</v>
      </c>
      <c r="E138" s="74" t="s">
        <v>951</v>
      </c>
      <c r="F138" s="74" t="s">
        <v>952</v>
      </c>
      <c r="G138" s="75">
        <v>44676</v>
      </c>
      <c r="H138" s="76"/>
      <c r="I138" s="77">
        <v>74299</v>
      </c>
      <c r="J138" s="78" t="s">
        <v>457</v>
      </c>
      <c r="K138" s="80"/>
      <c r="L138" s="80"/>
      <c r="M138" s="80"/>
      <c r="N138" s="80"/>
      <c r="O138" s="80"/>
    </row>
    <row r="139" spans="1:15" ht="28.35" hidden="1" customHeight="1" thickBot="1">
      <c r="A139" s="479" t="s">
        <v>512</v>
      </c>
      <c r="B139" s="480"/>
      <c r="C139" s="74" t="s">
        <v>953</v>
      </c>
      <c r="D139" s="74" t="s">
        <v>954</v>
      </c>
      <c r="E139" s="74" t="s">
        <v>955</v>
      </c>
      <c r="F139" s="74" t="s">
        <v>956</v>
      </c>
      <c r="G139" s="74" t="s">
        <v>957</v>
      </c>
      <c r="H139" s="76"/>
      <c r="I139" s="77">
        <v>118083.58</v>
      </c>
      <c r="J139" s="78" t="s">
        <v>958</v>
      </c>
      <c r="K139" s="78" t="s">
        <v>959</v>
      </c>
      <c r="L139" s="78" t="s">
        <v>960</v>
      </c>
      <c r="M139" s="78" t="s">
        <v>961</v>
      </c>
      <c r="N139" s="78">
        <v>0</v>
      </c>
      <c r="O139" s="78" t="s">
        <v>962</v>
      </c>
    </row>
    <row r="140" spans="1:15" ht="28.35" hidden="1" customHeight="1" thickBot="1">
      <c r="A140" s="479" t="s">
        <v>963</v>
      </c>
      <c r="B140" s="480"/>
      <c r="C140" s="74" t="s">
        <v>964</v>
      </c>
      <c r="D140" s="74" t="s">
        <v>965</v>
      </c>
      <c r="E140" s="74" t="s">
        <v>966</v>
      </c>
      <c r="F140" s="74" t="s">
        <v>967</v>
      </c>
      <c r="G140" s="75">
        <v>44798</v>
      </c>
      <c r="H140" s="76"/>
      <c r="I140" s="77">
        <v>261874.18</v>
      </c>
      <c r="J140" s="78" t="s">
        <v>457</v>
      </c>
      <c r="K140" s="80"/>
      <c r="L140" s="80"/>
      <c r="M140" s="80"/>
      <c r="N140" s="80"/>
      <c r="O140" s="80"/>
    </row>
    <row r="141" spans="1:15" ht="28.35" hidden="1" customHeight="1" thickBot="1">
      <c r="A141" s="479" t="s">
        <v>968</v>
      </c>
      <c r="B141" s="480"/>
      <c r="C141" s="74" t="s">
        <v>969</v>
      </c>
      <c r="D141" s="74" t="s">
        <v>970</v>
      </c>
      <c r="E141" s="74" t="s">
        <v>971</v>
      </c>
      <c r="F141" s="74" t="s">
        <v>972</v>
      </c>
      <c r="G141" s="75">
        <v>44120</v>
      </c>
      <c r="H141" s="76"/>
      <c r="I141" s="77">
        <v>14634.97</v>
      </c>
      <c r="J141" s="78" t="s">
        <v>457</v>
      </c>
      <c r="K141" s="80"/>
      <c r="L141" s="80"/>
      <c r="M141" s="80"/>
      <c r="N141" s="80"/>
      <c r="O141" s="80"/>
    </row>
    <row r="142" spans="1:15" ht="28.35" hidden="1" customHeight="1" thickBot="1">
      <c r="A142" s="479" t="s">
        <v>973</v>
      </c>
      <c r="B142" s="480"/>
      <c r="C142" s="74" t="s">
        <v>969</v>
      </c>
      <c r="D142" s="74" t="s">
        <v>970</v>
      </c>
      <c r="E142" s="74" t="s">
        <v>974</v>
      </c>
      <c r="F142" s="74" t="s">
        <v>975</v>
      </c>
      <c r="G142" s="75">
        <v>44708</v>
      </c>
      <c r="H142" s="76"/>
      <c r="I142" s="77">
        <v>53507.54</v>
      </c>
      <c r="J142" s="78" t="s">
        <v>457</v>
      </c>
      <c r="K142" s="80"/>
      <c r="L142" s="80"/>
      <c r="M142" s="80"/>
      <c r="N142" s="80"/>
      <c r="O142" s="80"/>
    </row>
    <row r="143" spans="1:15" ht="28.35" hidden="1" customHeight="1" thickBot="1">
      <c r="A143" s="479" t="s">
        <v>976</v>
      </c>
      <c r="B143" s="480"/>
      <c r="C143" s="74" t="s">
        <v>977</v>
      </c>
      <c r="D143" s="74" t="s">
        <v>978</v>
      </c>
      <c r="E143" s="74" t="s">
        <v>979</v>
      </c>
      <c r="F143" s="74" t="s">
        <v>980</v>
      </c>
      <c r="G143" s="75">
        <v>44109</v>
      </c>
      <c r="H143" s="76"/>
      <c r="I143" s="77">
        <v>32676.62</v>
      </c>
      <c r="J143" s="78" t="s">
        <v>457</v>
      </c>
      <c r="K143" s="80"/>
      <c r="L143" s="80"/>
      <c r="M143" s="80"/>
      <c r="N143" s="80"/>
      <c r="O143" s="80"/>
    </row>
    <row r="144" spans="1:15" ht="28.35" hidden="1" customHeight="1" thickBot="1">
      <c r="A144" s="479" t="s">
        <v>527</v>
      </c>
      <c r="B144" s="480"/>
      <c r="C144" s="74" t="s">
        <v>977</v>
      </c>
      <c r="D144" s="74" t="s">
        <v>978</v>
      </c>
      <c r="E144" s="74" t="s">
        <v>981</v>
      </c>
      <c r="F144" s="74" t="s">
        <v>982</v>
      </c>
      <c r="G144" s="75">
        <v>44588</v>
      </c>
      <c r="H144" s="76"/>
      <c r="I144" s="77">
        <v>64374.9</v>
      </c>
      <c r="J144" s="78" t="s">
        <v>457</v>
      </c>
      <c r="K144" s="80"/>
      <c r="L144" s="80"/>
      <c r="M144" s="80"/>
      <c r="N144" s="80"/>
      <c r="O144" s="80"/>
    </row>
    <row r="145" spans="1:15" ht="28.35" hidden="1" customHeight="1" thickBot="1">
      <c r="A145" s="479" t="s">
        <v>983</v>
      </c>
      <c r="B145" s="480"/>
      <c r="C145" s="74" t="s">
        <v>984</v>
      </c>
      <c r="D145" s="74" t="s">
        <v>985</v>
      </c>
      <c r="E145" s="74" t="s">
        <v>986</v>
      </c>
      <c r="F145" s="74" t="s">
        <v>987</v>
      </c>
      <c r="G145" s="75">
        <v>44120</v>
      </c>
      <c r="H145" s="76"/>
      <c r="I145" s="77">
        <v>59158.25</v>
      </c>
      <c r="J145" s="78" t="s">
        <v>457</v>
      </c>
      <c r="K145" s="78" t="s">
        <v>988</v>
      </c>
      <c r="L145" s="78" t="s">
        <v>989</v>
      </c>
      <c r="M145" s="78" t="s">
        <v>990</v>
      </c>
      <c r="N145" s="78">
        <v>0</v>
      </c>
      <c r="O145" s="79">
        <v>44678</v>
      </c>
    </row>
    <row r="146" spans="1:15" ht="28.35" hidden="1" customHeight="1" thickBot="1">
      <c r="A146" s="479" t="s">
        <v>983</v>
      </c>
      <c r="B146" s="480"/>
      <c r="C146" s="74" t="s">
        <v>984</v>
      </c>
      <c r="D146" s="74" t="s">
        <v>985</v>
      </c>
      <c r="E146" s="74" t="s">
        <v>991</v>
      </c>
      <c r="F146" s="74" t="s">
        <v>992</v>
      </c>
      <c r="G146" s="75">
        <v>44120</v>
      </c>
      <c r="H146" s="76"/>
      <c r="I146" s="77">
        <v>30453.119999999999</v>
      </c>
      <c r="J146" s="78" t="s">
        <v>457</v>
      </c>
      <c r="K146" s="78" t="s">
        <v>993</v>
      </c>
      <c r="L146" s="78" t="s">
        <v>989</v>
      </c>
      <c r="M146" s="78" t="s">
        <v>994</v>
      </c>
      <c r="N146" s="78">
        <v>0</v>
      </c>
      <c r="O146" s="79">
        <v>44692</v>
      </c>
    </row>
    <row r="147" spans="1:15" ht="28.35" hidden="1" customHeight="1" thickBot="1">
      <c r="A147" s="479" t="s">
        <v>934</v>
      </c>
      <c r="B147" s="480"/>
      <c r="C147" s="74" t="s">
        <v>984</v>
      </c>
      <c r="D147" s="74" t="s">
        <v>985</v>
      </c>
      <c r="E147" s="74" t="s">
        <v>995</v>
      </c>
      <c r="F147" s="74" t="s">
        <v>996</v>
      </c>
      <c r="G147" s="75">
        <v>42648</v>
      </c>
      <c r="H147" s="76"/>
      <c r="I147" s="77">
        <v>58575.32</v>
      </c>
      <c r="J147" s="78" t="s">
        <v>457</v>
      </c>
      <c r="K147" s="80"/>
      <c r="L147" s="80"/>
      <c r="M147" s="80"/>
      <c r="N147" s="80"/>
      <c r="O147" s="80"/>
    </row>
    <row r="148" spans="1:15" ht="28.35" hidden="1" customHeight="1" thickBot="1">
      <c r="A148" s="479" t="s">
        <v>997</v>
      </c>
      <c r="B148" s="480"/>
      <c r="C148" s="74" t="s">
        <v>998</v>
      </c>
      <c r="D148" s="74" t="s">
        <v>999</v>
      </c>
      <c r="E148" s="74" t="s">
        <v>1000</v>
      </c>
      <c r="F148" s="74" t="s">
        <v>1001</v>
      </c>
      <c r="G148" s="75">
        <v>44186</v>
      </c>
      <c r="H148" s="76"/>
      <c r="I148" s="77">
        <v>73000</v>
      </c>
      <c r="J148" s="78" t="s">
        <v>457</v>
      </c>
      <c r="K148" s="80"/>
      <c r="L148" s="80"/>
      <c r="M148" s="80"/>
      <c r="N148" s="80"/>
      <c r="O148" s="80"/>
    </row>
    <row r="149" spans="1:15" ht="28.35" hidden="1" customHeight="1" thickBot="1">
      <c r="A149" s="479" t="s">
        <v>1002</v>
      </c>
      <c r="B149" s="480"/>
      <c r="C149" s="74" t="s">
        <v>998</v>
      </c>
      <c r="D149" s="74" t="s">
        <v>999</v>
      </c>
      <c r="E149" s="74" t="s">
        <v>1003</v>
      </c>
      <c r="F149" s="74" t="s">
        <v>1004</v>
      </c>
      <c r="G149" s="75">
        <v>44379</v>
      </c>
      <c r="H149" s="76"/>
      <c r="I149" s="77">
        <v>140000</v>
      </c>
      <c r="J149" s="78" t="s">
        <v>457</v>
      </c>
      <c r="K149" s="80"/>
      <c r="L149" s="80"/>
      <c r="M149" s="80"/>
      <c r="N149" s="80"/>
      <c r="O149" s="80"/>
    </row>
    <row r="150" spans="1:15" ht="28.35" hidden="1" customHeight="1" thickBot="1">
      <c r="A150" s="479" t="s">
        <v>1005</v>
      </c>
      <c r="B150" s="480"/>
      <c r="C150" s="74" t="s">
        <v>1006</v>
      </c>
      <c r="D150" s="74" t="s">
        <v>1007</v>
      </c>
      <c r="E150" s="74" t="s">
        <v>1008</v>
      </c>
      <c r="F150" s="74" t="s">
        <v>1009</v>
      </c>
      <c r="G150" s="75">
        <v>43741</v>
      </c>
      <c r="H150" s="76"/>
      <c r="I150" s="77">
        <v>109.11</v>
      </c>
      <c r="J150" s="78" t="s">
        <v>457</v>
      </c>
      <c r="K150" s="80"/>
      <c r="L150" s="80"/>
      <c r="M150" s="80"/>
      <c r="N150" s="80"/>
      <c r="O150" s="80"/>
    </row>
    <row r="151" spans="1:15" ht="28.35" hidden="1" customHeight="1" thickBot="1">
      <c r="A151" s="479" t="s">
        <v>907</v>
      </c>
      <c r="B151" s="480"/>
      <c r="C151" s="74" t="s">
        <v>1006</v>
      </c>
      <c r="D151" s="74" t="s">
        <v>1007</v>
      </c>
      <c r="E151" s="74" t="s">
        <v>1010</v>
      </c>
      <c r="F151" s="74" t="s">
        <v>1011</v>
      </c>
      <c r="G151" s="75">
        <v>44755</v>
      </c>
      <c r="H151" s="76"/>
      <c r="I151" s="77">
        <v>35950.65</v>
      </c>
      <c r="J151" s="78" t="s">
        <v>457</v>
      </c>
      <c r="K151" s="80"/>
      <c r="L151" s="80"/>
      <c r="M151" s="80"/>
      <c r="N151" s="80"/>
      <c r="O151" s="80"/>
    </row>
    <row r="152" spans="1:15" ht="28.35" hidden="1" customHeight="1" thickBot="1">
      <c r="A152" s="479" t="s">
        <v>963</v>
      </c>
      <c r="B152" s="480"/>
      <c r="C152" s="74" t="s">
        <v>1006</v>
      </c>
      <c r="D152" s="74" t="s">
        <v>1007</v>
      </c>
      <c r="E152" s="74" t="s">
        <v>1012</v>
      </c>
      <c r="F152" s="74" t="s">
        <v>1013</v>
      </c>
      <c r="G152" s="75">
        <v>44799</v>
      </c>
      <c r="H152" s="76"/>
      <c r="I152" s="77">
        <v>143765.17000000001</v>
      </c>
      <c r="J152" s="78" t="s">
        <v>457</v>
      </c>
      <c r="K152" s="80"/>
      <c r="L152" s="80"/>
      <c r="M152" s="80"/>
      <c r="N152" s="80"/>
      <c r="O152" s="80"/>
    </row>
    <row r="153" spans="1:15" ht="28.35" hidden="1" customHeight="1" thickBot="1">
      <c r="A153" s="479" t="s">
        <v>1014</v>
      </c>
      <c r="B153" s="480"/>
      <c r="C153" s="74" t="s">
        <v>1015</v>
      </c>
      <c r="D153" s="74" t="s">
        <v>1016</v>
      </c>
      <c r="E153" s="74" t="s">
        <v>1017</v>
      </c>
      <c r="F153" s="74" t="s">
        <v>1018</v>
      </c>
      <c r="G153" s="75">
        <v>44120</v>
      </c>
      <c r="H153" s="76"/>
      <c r="I153" s="77">
        <v>1942.15</v>
      </c>
      <c r="J153" s="78" t="s">
        <v>457</v>
      </c>
      <c r="K153" s="80"/>
      <c r="L153" s="80"/>
      <c r="M153" s="80"/>
      <c r="N153" s="80"/>
      <c r="O153" s="80"/>
    </row>
    <row r="154" spans="1:15" ht="28.35" hidden="1" customHeight="1" thickBot="1">
      <c r="A154" s="479" t="s">
        <v>1019</v>
      </c>
      <c r="B154" s="480"/>
      <c r="C154" s="74" t="s">
        <v>1015</v>
      </c>
      <c r="D154" s="74" t="s">
        <v>1016</v>
      </c>
      <c r="E154" s="74" t="s">
        <v>1020</v>
      </c>
      <c r="F154" s="74" t="s">
        <v>1021</v>
      </c>
      <c r="G154" s="75">
        <v>44314</v>
      </c>
      <c r="H154" s="76"/>
      <c r="I154" s="77">
        <v>94884.96</v>
      </c>
      <c r="J154" s="78" t="s">
        <v>457</v>
      </c>
      <c r="K154" s="80"/>
      <c r="L154" s="80"/>
      <c r="M154" s="80"/>
      <c r="N154" s="80"/>
      <c r="O154" s="80"/>
    </row>
    <row r="155" spans="1:15" ht="28.35" hidden="1" customHeight="1" thickBot="1">
      <c r="A155" s="479" t="s">
        <v>1002</v>
      </c>
      <c r="B155" s="480"/>
      <c r="C155" s="74" t="s">
        <v>1022</v>
      </c>
      <c r="D155" s="74" t="s">
        <v>1023</v>
      </c>
      <c r="E155" s="74" t="s">
        <v>1024</v>
      </c>
      <c r="F155" s="74" t="s">
        <v>1025</v>
      </c>
      <c r="G155" s="75">
        <v>44614</v>
      </c>
      <c r="H155" s="76"/>
      <c r="I155" s="77">
        <v>18259</v>
      </c>
      <c r="J155" s="78" t="s">
        <v>457</v>
      </c>
      <c r="K155" s="80"/>
      <c r="L155" s="80"/>
      <c r="M155" s="80"/>
      <c r="N155" s="80"/>
      <c r="O155" s="80"/>
    </row>
    <row r="156" spans="1:15" ht="28.35" hidden="1" customHeight="1" thickBot="1">
      <c r="A156" s="479" t="s">
        <v>512</v>
      </c>
      <c r="B156" s="480"/>
      <c r="C156" s="74" t="s">
        <v>1022</v>
      </c>
      <c r="D156" s="74" t="s">
        <v>1023</v>
      </c>
      <c r="E156" s="74" t="s">
        <v>1026</v>
      </c>
      <c r="F156" s="74" t="s">
        <v>1027</v>
      </c>
      <c r="G156" s="75">
        <v>42573</v>
      </c>
      <c r="H156" s="76"/>
      <c r="I156" s="77">
        <v>121205.99</v>
      </c>
      <c r="J156" s="78" t="s">
        <v>457</v>
      </c>
      <c r="K156" s="80"/>
      <c r="L156" s="80"/>
      <c r="M156" s="80"/>
      <c r="N156" s="80"/>
      <c r="O156" s="80"/>
    </row>
    <row r="157" spans="1:15" ht="28.35" hidden="1" customHeight="1" thickBot="1">
      <c r="A157" s="479" t="s">
        <v>1028</v>
      </c>
      <c r="B157" s="480"/>
      <c r="C157" s="74" t="s">
        <v>1022</v>
      </c>
      <c r="D157" s="74" t="s">
        <v>1023</v>
      </c>
      <c r="E157" s="74" t="s">
        <v>1029</v>
      </c>
      <c r="F157" s="74" t="s">
        <v>1030</v>
      </c>
      <c r="G157" s="75">
        <v>44698</v>
      </c>
      <c r="H157" s="76"/>
      <c r="I157" s="77">
        <v>52494.27</v>
      </c>
      <c r="J157" s="78" t="s">
        <v>457</v>
      </c>
      <c r="K157" s="80"/>
      <c r="L157" s="80"/>
      <c r="M157" s="80"/>
      <c r="N157" s="80"/>
      <c r="O157" s="80"/>
    </row>
    <row r="158" spans="1:15" ht="28.35" hidden="1" customHeight="1" thickBot="1">
      <c r="A158" s="479" t="s">
        <v>1028</v>
      </c>
      <c r="B158" s="480"/>
      <c r="C158" s="74" t="s">
        <v>1022</v>
      </c>
      <c r="D158" s="74" t="s">
        <v>1023</v>
      </c>
      <c r="E158" s="74" t="s">
        <v>1031</v>
      </c>
      <c r="F158" s="74" t="s">
        <v>1032</v>
      </c>
      <c r="G158" s="75">
        <v>44698</v>
      </c>
      <c r="H158" s="76"/>
      <c r="I158" s="77">
        <v>48132.05</v>
      </c>
      <c r="J158" s="78" t="s">
        <v>457</v>
      </c>
      <c r="K158" s="80"/>
      <c r="L158" s="80"/>
      <c r="M158" s="80"/>
      <c r="N158" s="80"/>
      <c r="O158" s="80"/>
    </row>
    <row r="159" spans="1:15" ht="28.35" hidden="1" customHeight="1" thickBot="1">
      <c r="A159" s="479" t="s">
        <v>1033</v>
      </c>
      <c r="B159" s="480"/>
      <c r="C159" s="74" t="s">
        <v>1022</v>
      </c>
      <c r="D159" s="74" t="s">
        <v>1023</v>
      </c>
      <c r="E159" s="74" t="s">
        <v>1034</v>
      </c>
      <c r="F159" s="74" t="s">
        <v>1035</v>
      </c>
      <c r="G159" s="75">
        <v>44656</v>
      </c>
      <c r="H159" s="76"/>
      <c r="I159" s="77">
        <v>23826</v>
      </c>
      <c r="J159" s="78" t="s">
        <v>457</v>
      </c>
      <c r="K159" s="80"/>
      <c r="L159" s="80"/>
      <c r="M159" s="80"/>
      <c r="N159" s="80"/>
      <c r="O159" s="80"/>
    </row>
    <row r="160" spans="1:15" ht="28.35" hidden="1" customHeight="1" thickBot="1">
      <c r="A160" s="479" t="s">
        <v>912</v>
      </c>
      <c r="B160" s="480"/>
      <c r="C160" s="74" t="s">
        <v>1036</v>
      </c>
      <c r="D160" s="74" t="s">
        <v>1037</v>
      </c>
      <c r="E160" s="74" t="s">
        <v>1038</v>
      </c>
      <c r="F160" s="74" t="s">
        <v>914</v>
      </c>
      <c r="G160" s="75">
        <v>44516</v>
      </c>
      <c r="H160" s="76"/>
      <c r="I160" s="77">
        <v>35460.699999999997</v>
      </c>
      <c r="J160" s="78" t="s">
        <v>457</v>
      </c>
      <c r="K160" s="80"/>
      <c r="L160" s="80"/>
      <c r="M160" s="80"/>
      <c r="N160" s="80"/>
      <c r="O160" s="80"/>
    </row>
    <row r="161" spans="1:15" ht="28.35" hidden="1" customHeight="1" thickBot="1">
      <c r="A161" s="479" t="s">
        <v>472</v>
      </c>
      <c r="B161" s="480"/>
      <c r="C161" s="74" t="s">
        <v>1039</v>
      </c>
      <c r="D161" s="74" t="s">
        <v>1040</v>
      </c>
      <c r="E161" s="74" t="s">
        <v>1041</v>
      </c>
      <c r="F161" s="74" t="s">
        <v>1042</v>
      </c>
      <c r="G161" s="75">
        <v>44523</v>
      </c>
      <c r="H161" s="76"/>
      <c r="I161" s="77">
        <v>84725.37</v>
      </c>
      <c r="J161" s="78" t="s">
        <v>457</v>
      </c>
      <c r="K161" s="80"/>
      <c r="L161" s="80"/>
      <c r="M161" s="80"/>
      <c r="N161" s="80"/>
      <c r="O161" s="80"/>
    </row>
    <row r="162" spans="1:15" ht="28.35" hidden="1" customHeight="1" thickBot="1">
      <c r="A162" s="479" t="s">
        <v>1043</v>
      </c>
      <c r="B162" s="480"/>
      <c r="C162" s="74" t="s">
        <v>1044</v>
      </c>
      <c r="D162" s="74" t="s">
        <v>1045</v>
      </c>
      <c r="E162" s="74" t="s">
        <v>1046</v>
      </c>
      <c r="F162" s="74" t="s">
        <v>1047</v>
      </c>
      <c r="G162" s="75">
        <v>44120</v>
      </c>
      <c r="H162" s="76"/>
      <c r="I162" s="77">
        <v>3769.61</v>
      </c>
      <c r="J162" s="78" t="s">
        <v>1048</v>
      </c>
      <c r="K162" s="80"/>
      <c r="L162" s="80"/>
      <c r="M162" s="80"/>
      <c r="N162" s="80"/>
      <c r="O162" s="80"/>
    </row>
    <row r="163" spans="1:15" ht="28.35" hidden="1" customHeight="1" thickBot="1">
      <c r="A163" s="479" t="s">
        <v>963</v>
      </c>
      <c r="B163" s="480"/>
      <c r="C163" s="74" t="s">
        <v>1044</v>
      </c>
      <c r="D163" s="74" t="s">
        <v>1045</v>
      </c>
      <c r="E163" s="74" t="s">
        <v>1049</v>
      </c>
      <c r="F163" s="74" t="s">
        <v>967</v>
      </c>
      <c r="G163" s="75">
        <v>44798</v>
      </c>
      <c r="H163" s="76"/>
      <c r="I163" s="77">
        <v>168091.59</v>
      </c>
      <c r="J163" s="78" t="s">
        <v>457</v>
      </c>
      <c r="K163" s="80"/>
      <c r="L163" s="80"/>
      <c r="M163" s="80"/>
      <c r="N163" s="80"/>
      <c r="O163" s="80"/>
    </row>
    <row r="164" spans="1:15" ht="28.35" hidden="1" customHeight="1" thickBot="1">
      <c r="A164" s="479" t="s">
        <v>1050</v>
      </c>
      <c r="B164" s="480"/>
      <c r="C164" s="74" t="s">
        <v>1051</v>
      </c>
      <c r="D164" s="74" t="s">
        <v>1052</v>
      </c>
      <c r="E164" s="74" t="s">
        <v>1053</v>
      </c>
      <c r="F164" s="74" t="s">
        <v>1054</v>
      </c>
      <c r="G164" s="75">
        <v>42552</v>
      </c>
      <c r="H164" s="76"/>
      <c r="I164" s="77">
        <v>16973.71</v>
      </c>
      <c r="J164" s="78" t="s">
        <v>1048</v>
      </c>
      <c r="K164" s="80"/>
      <c r="L164" s="80"/>
      <c r="M164" s="80"/>
      <c r="N164" s="80"/>
      <c r="O164" s="80"/>
    </row>
    <row r="165" spans="1:15" ht="28.35" hidden="1" customHeight="1" thickBot="1">
      <c r="A165" s="479" t="s">
        <v>1055</v>
      </c>
      <c r="B165" s="480"/>
      <c r="C165" s="74" t="s">
        <v>1051</v>
      </c>
      <c r="D165" s="74" t="s">
        <v>1052</v>
      </c>
      <c r="E165" s="74" t="s">
        <v>1056</v>
      </c>
      <c r="F165" s="74" t="s">
        <v>1057</v>
      </c>
      <c r="G165" s="75">
        <v>44356</v>
      </c>
      <c r="H165" s="76"/>
      <c r="I165" s="77">
        <v>35050.129999999997</v>
      </c>
      <c r="J165" s="78" t="s">
        <v>457</v>
      </c>
      <c r="K165" s="80"/>
      <c r="L165" s="80"/>
      <c r="M165" s="80"/>
      <c r="N165" s="80"/>
      <c r="O165" s="80"/>
    </row>
    <row r="166" spans="1:15" ht="28.35" hidden="1" customHeight="1" thickBot="1">
      <c r="A166" s="479" t="s">
        <v>1055</v>
      </c>
      <c r="B166" s="480"/>
      <c r="C166" s="74" t="s">
        <v>1051</v>
      </c>
      <c r="D166" s="74" t="s">
        <v>1052</v>
      </c>
      <c r="E166" s="74" t="s">
        <v>1058</v>
      </c>
      <c r="F166" s="74" t="s">
        <v>1059</v>
      </c>
      <c r="G166" s="75">
        <v>44665</v>
      </c>
      <c r="H166" s="76"/>
      <c r="I166" s="77">
        <v>20569.05</v>
      </c>
      <c r="J166" s="78" t="s">
        <v>457</v>
      </c>
      <c r="K166" s="80"/>
      <c r="L166" s="80"/>
      <c r="M166" s="80"/>
      <c r="N166" s="80"/>
      <c r="O166" s="80"/>
    </row>
    <row r="167" spans="1:15" ht="28.35" hidden="1" customHeight="1" thickBot="1">
      <c r="A167" s="479" t="s">
        <v>520</v>
      </c>
      <c r="B167" s="480"/>
      <c r="C167" s="74" t="s">
        <v>1060</v>
      </c>
      <c r="D167" s="74" t="s">
        <v>1061</v>
      </c>
      <c r="E167" s="74" t="s">
        <v>1062</v>
      </c>
      <c r="F167" s="74" t="s">
        <v>1063</v>
      </c>
      <c r="G167" s="75">
        <v>42579</v>
      </c>
      <c r="H167" s="76"/>
      <c r="I167" s="77">
        <v>35094.25</v>
      </c>
      <c r="J167" s="78" t="s">
        <v>457</v>
      </c>
      <c r="K167" s="80"/>
      <c r="L167" s="80"/>
      <c r="M167" s="80"/>
      <c r="N167" s="80"/>
      <c r="O167" s="80"/>
    </row>
    <row r="168" spans="1:15" ht="28.35" customHeight="1" thickBot="1">
      <c r="A168" s="479"/>
      <c r="B168" s="480"/>
      <c r="C168" s="74"/>
      <c r="D168" s="74"/>
      <c r="E168" s="74"/>
      <c r="F168" s="74"/>
      <c r="G168" s="75"/>
      <c r="H168" s="77"/>
      <c r="I168" s="76"/>
      <c r="J168" s="78"/>
      <c r="K168" s="80"/>
      <c r="L168" s="80"/>
      <c r="M168" s="80"/>
      <c r="N168" s="80"/>
      <c r="O168" s="80"/>
    </row>
    <row r="169" spans="1:15" ht="28.35" hidden="1" customHeight="1" thickBot="1">
      <c r="A169" s="479" t="s">
        <v>968</v>
      </c>
      <c r="B169" s="480"/>
      <c r="C169" s="74" t="s">
        <v>1064</v>
      </c>
      <c r="D169" s="74" t="s">
        <v>1065</v>
      </c>
      <c r="E169" s="74" t="s">
        <v>1066</v>
      </c>
      <c r="F169" s="74" t="s">
        <v>1067</v>
      </c>
      <c r="G169" s="75">
        <v>44120</v>
      </c>
      <c r="H169" s="76"/>
      <c r="I169" s="77">
        <v>24522.95</v>
      </c>
      <c r="J169" s="78" t="s">
        <v>457</v>
      </c>
      <c r="K169" s="80"/>
      <c r="L169" s="80"/>
      <c r="M169" s="80"/>
      <c r="N169" s="80"/>
      <c r="O169" s="80"/>
    </row>
    <row r="170" spans="1:15" ht="28.35" hidden="1" customHeight="1" thickBot="1">
      <c r="A170" s="479" t="s">
        <v>1068</v>
      </c>
      <c r="B170" s="480"/>
      <c r="C170" s="74" t="s">
        <v>1064</v>
      </c>
      <c r="D170" s="74" t="s">
        <v>1065</v>
      </c>
      <c r="E170" s="74" t="s">
        <v>1069</v>
      </c>
      <c r="F170" s="74" t="s">
        <v>1070</v>
      </c>
      <c r="G170" s="74" t="s">
        <v>1071</v>
      </c>
      <c r="H170" s="76"/>
      <c r="I170" s="77">
        <v>8.68</v>
      </c>
      <c r="J170" s="78" t="s">
        <v>958</v>
      </c>
      <c r="K170" s="78" t="s">
        <v>1072</v>
      </c>
      <c r="L170" s="78" t="s">
        <v>1073</v>
      </c>
      <c r="M170" s="78" t="s">
        <v>1074</v>
      </c>
      <c r="N170" s="78">
        <v>0</v>
      </c>
      <c r="O170" s="78" t="s">
        <v>1075</v>
      </c>
    </row>
    <row r="171" spans="1:15" ht="28.35" hidden="1" customHeight="1" thickBot="1">
      <c r="A171" s="479" t="s">
        <v>1076</v>
      </c>
      <c r="B171" s="480"/>
      <c r="C171" s="74" t="s">
        <v>1077</v>
      </c>
      <c r="D171" s="74" t="s">
        <v>1078</v>
      </c>
      <c r="E171" s="74" t="s">
        <v>1079</v>
      </c>
      <c r="F171" s="74" t="s">
        <v>1080</v>
      </c>
      <c r="G171" s="75">
        <v>42569</v>
      </c>
      <c r="H171" s="76"/>
      <c r="I171" s="77">
        <v>69172.81</v>
      </c>
      <c r="J171" s="78" t="s">
        <v>457</v>
      </c>
      <c r="K171" s="80"/>
      <c r="L171" s="80"/>
      <c r="M171" s="80"/>
      <c r="N171" s="80"/>
      <c r="O171" s="80"/>
    </row>
    <row r="172" spans="1:15" ht="28.35" hidden="1" customHeight="1" thickBot="1">
      <c r="A172" s="479" t="s">
        <v>1033</v>
      </c>
      <c r="B172" s="480"/>
      <c r="C172" s="74" t="s">
        <v>1077</v>
      </c>
      <c r="D172" s="74" t="s">
        <v>1078</v>
      </c>
      <c r="E172" s="74" t="s">
        <v>1081</v>
      </c>
      <c r="F172" s="74" t="s">
        <v>1082</v>
      </c>
      <c r="G172" s="75">
        <v>44222</v>
      </c>
      <c r="H172" s="76"/>
      <c r="I172" s="77">
        <v>54555</v>
      </c>
      <c r="J172" s="78" t="s">
        <v>457</v>
      </c>
      <c r="K172" s="80"/>
      <c r="L172" s="80"/>
      <c r="M172" s="80"/>
      <c r="N172" s="80"/>
      <c r="O172" s="80"/>
    </row>
    <row r="173" spans="1:15" ht="28.35" hidden="1" customHeight="1" thickBot="1">
      <c r="A173" s="479" t="s">
        <v>1083</v>
      </c>
      <c r="B173" s="480"/>
      <c r="C173" s="74" t="s">
        <v>1084</v>
      </c>
      <c r="D173" s="74" t="s">
        <v>1085</v>
      </c>
      <c r="E173" s="74" t="s">
        <v>1086</v>
      </c>
      <c r="F173" s="74" t="s">
        <v>1087</v>
      </c>
      <c r="G173" s="75">
        <v>44666</v>
      </c>
      <c r="H173" s="76"/>
      <c r="I173" s="77">
        <v>39290</v>
      </c>
      <c r="J173" s="78" t="s">
        <v>457</v>
      </c>
      <c r="K173" s="80"/>
      <c r="L173" s="80"/>
      <c r="M173" s="80"/>
      <c r="N173" s="80"/>
      <c r="O173" s="80"/>
    </row>
    <row r="174" spans="1:15" ht="28.35" hidden="1" customHeight="1" thickBot="1">
      <c r="A174" s="479" t="s">
        <v>934</v>
      </c>
      <c r="B174" s="480"/>
      <c r="C174" s="74" t="s">
        <v>1088</v>
      </c>
      <c r="D174" s="74" t="s">
        <v>1089</v>
      </c>
      <c r="E174" s="74" t="s">
        <v>1090</v>
      </c>
      <c r="F174" s="74" t="s">
        <v>1091</v>
      </c>
      <c r="G174" s="75">
        <v>42570</v>
      </c>
      <c r="H174" s="76"/>
      <c r="I174" s="77">
        <v>5825.83</v>
      </c>
      <c r="J174" s="78" t="s">
        <v>457</v>
      </c>
      <c r="K174" s="78" t="s">
        <v>1092</v>
      </c>
      <c r="L174" s="78" t="s">
        <v>459</v>
      </c>
      <c r="M174" s="78" t="s">
        <v>1093</v>
      </c>
      <c r="N174" s="78">
        <v>0</v>
      </c>
      <c r="O174" s="79">
        <v>43714</v>
      </c>
    </row>
    <row r="175" spans="1:15" ht="28.35" hidden="1" customHeight="1" thickBot="1">
      <c r="A175" s="479" t="s">
        <v>1094</v>
      </c>
      <c r="B175" s="480"/>
      <c r="C175" s="74" t="s">
        <v>1095</v>
      </c>
      <c r="D175" s="74" t="s">
        <v>1096</v>
      </c>
      <c r="E175" s="74" t="s">
        <v>1097</v>
      </c>
      <c r="F175" s="74" t="s">
        <v>1098</v>
      </c>
      <c r="G175" s="75">
        <v>42571</v>
      </c>
      <c r="H175" s="76"/>
      <c r="I175" s="77">
        <v>1767</v>
      </c>
      <c r="J175" s="78" t="s">
        <v>457</v>
      </c>
      <c r="K175" s="80"/>
      <c r="L175" s="80"/>
      <c r="M175" s="80"/>
      <c r="N175" s="80"/>
      <c r="O175" s="80"/>
    </row>
    <row r="176" spans="1:15" ht="28.35" hidden="1" customHeight="1" thickBot="1">
      <c r="A176" s="479" t="s">
        <v>1083</v>
      </c>
      <c r="B176" s="480"/>
      <c r="C176" s="74" t="s">
        <v>1099</v>
      </c>
      <c r="D176" s="74" t="s">
        <v>1100</v>
      </c>
      <c r="E176" s="74" t="s">
        <v>1101</v>
      </c>
      <c r="F176" s="74" t="s">
        <v>1102</v>
      </c>
      <c r="G176" s="75">
        <v>44742</v>
      </c>
      <c r="H176" s="76"/>
      <c r="I176" s="77">
        <v>14686.94</v>
      </c>
      <c r="J176" s="78" t="s">
        <v>457</v>
      </c>
      <c r="K176" s="80"/>
      <c r="L176" s="80"/>
      <c r="M176" s="80"/>
      <c r="N176" s="80"/>
      <c r="O176" s="80"/>
    </row>
    <row r="177" spans="1:15" ht="28.35" hidden="1" customHeight="1" thickBot="1">
      <c r="A177" s="479" t="s">
        <v>520</v>
      </c>
      <c r="B177" s="480"/>
      <c r="C177" s="74" t="s">
        <v>1103</v>
      </c>
      <c r="D177" s="74" t="s">
        <v>1104</v>
      </c>
      <c r="E177" s="74" t="s">
        <v>1105</v>
      </c>
      <c r="F177" s="74" t="s">
        <v>1106</v>
      </c>
      <c r="G177" s="75">
        <v>42549</v>
      </c>
      <c r="H177" s="76"/>
      <c r="I177" s="77">
        <v>66199.03</v>
      </c>
      <c r="J177" s="78" t="s">
        <v>457</v>
      </c>
      <c r="K177" s="80"/>
      <c r="L177" s="80"/>
      <c r="M177" s="80"/>
      <c r="N177" s="80"/>
      <c r="O177" s="80"/>
    </row>
    <row r="178" spans="1:15" ht="28.35" hidden="1" customHeight="1" thickBot="1">
      <c r="A178" s="479" t="s">
        <v>1107</v>
      </c>
      <c r="B178" s="480"/>
      <c r="C178" s="74" t="s">
        <v>1103</v>
      </c>
      <c r="D178" s="74" t="s">
        <v>1104</v>
      </c>
      <c r="E178" s="74" t="s">
        <v>1108</v>
      </c>
      <c r="F178" s="74" t="s">
        <v>1109</v>
      </c>
      <c r="G178" s="75">
        <v>44406</v>
      </c>
      <c r="H178" s="76"/>
      <c r="I178" s="77">
        <v>21822</v>
      </c>
      <c r="J178" s="78" t="s">
        <v>457</v>
      </c>
      <c r="K178" s="80"/>
      <c r="L178" s="80"/>
      <c r="M178" s="80"/>
      <c r="N178" s="80"/>
      <c r="O178" s="80"/>
    </row>
    <row r="179" spans="1:15" ht="28.35" hidden="1" customHeight="1" thickBot="1">
      <c r="A179" s="479" t="s">
        <v>1107</v>
      </c>
      <c r="B179" s="480"/>
      <c r="C179" s="74" t="s">
        <v>1103</v>
      </c>
      <c r="D179" s="74" t="s">
        <v>1104</v>
      </c>
      <c r="E179" s="74" t="s">
        <v>1110</v>
      </c>
      <c r="F179" s="74" t="s">
        <v>1111</v>
      </c>
      <c r="G179" s="75">
        <v>44405</v>
      </c>
      <c r="H179" s="76"/>
      <c r="I179" s="77">
        <v>18185</v>
      </c>
      <c r="J179" s="78" t="s">
        <v>457</v>
      </c>
      <c r="K179" s="80"/>
      <c r="L179" s="80"/>
      <c r="M179" s="80"/>
      <c r="N179" s="80"/>
      <c r="O179" s="80"/>
    </row>
    <row r="180" spans="1:15" ht="28.35" hidden="1" customHeight="1" thickBot="1">
      <c r="A180" s="479" t="s">
        <v>520</v>
      </c>
      <c r="B180" s="480"/>
      <c r="C180" s="74" t="s">
        <v>1112</v>
      </c>
      <c r="D180" s="74" t="s">
        <v>1113</v>
      </c>
      <c r="E180" s="74" t="s">
        <v>1114</v>
      </c>
      <c r="F180" s="74" t="s">
        <v>1115</v>
      </c>
      <c r="G180" s="75">
        <v>42571</v>
      </c>
      <c r="H180" s="76"/>
      <c r="I180" s="77">
        <v>13916.69</v>
      </c>
      <c r="J180" s="78" t="s">
        <v>457</v>
      </c>
      <c r="K180" s="80"/>
      <c r="L180" s="80"/>
      <c r="M180" s="80"/>
      <c r="N180" s="80"/>
      <c r="O180" s="80"/>
    </row>
    <row r="181" spans="1:15" ht="28.35" hidden="1" customHeight="1" thickBot="1">
      <c r="A181" s="479" t="s">
        <v>527</v>
      </c>
      <c r="B181" s="480"/>
      <c r="C181" s="74" t="s">
        <v>1112</v>
      </c>
      <c r="D181" s="74" t="s">
        <v>1113</v>
      </c>
      <c r="E181" s="74" t="s">
        <v>1116</v>
      </c>
      <c r="F181" s="74" t="s">
        <v>1117</v>
      </c>
      <c r="G181" s="75">
        <v>44615</v>
      </c>
      <c r="H181" s="76"/>
      <c r="I181" s="77">
        <v>69640</v>
      </c>
      <c r="J181" s="78" t="s">
        <v>457</v>
      </c>
      <c r="K181" s="80"/>
      <c r="L181" s="80"/>
      <c r="M181" s="80"/>
      <c r="N181" s="80"/>
      <c r="O181" s="80"/>
    </row>
    <row r="182" spans="1:15" ht="28.35" hidden="1" customHeight="1" thickBot="1">
      <c r="A182" s="479" t="s">
        <v>527</v>
      </c>
      <c r="B182" s="480"/>
      <c r="C182" s="74" t="s">
        <v>1112</v>
      </c>
      <c r="D182" s="74" t="s">
        <v>1113</v>
      </c>
      <c r="E182" s="74" t="s">
        <v>1118</v>
      </c>
      <c r="F182" s="74" t="s">
        <v>1119</v>
      </c>
      <c r="G182" s="75">
        <v>44798</v>
      </c>
      <c r="H182" s="76"/>
      <c r="I182" s="77">
        <v>31921</v>
      </c>
      <c r="J182" s="78" t="s">
        <v>457</v>
      </c>
      <c r="K182" s="80"/>
      <c r="L182" s="80"/>
      <c r="M182" s="80"/>
      <c r="N182" s="80"/>
      <c r="O182" s="80"/>
    </row>
    <row r="183" spans="1:15" ht="28.35" hidden="1" customHeight="1" thickBot="1">
      <c r="A183" s="479" t="s">
        <v>512</v>
      </c>
      <c r="B183" s="480"/>
      <c r="C183" s="74" t="s">
        <v>1120</v>
      </c>
      <c r="D183" s="74" t="s">
        <v>1121</v>
      </c>
      <c r="E183" s="74" t="s">
        <v>1122</v>
      </c>
      <c r="F183" s="74" t="s">
        <v>1123</v>
      </c>
      <c r="G183" s="75">
        <v>42573</v>
      </c>
      <c r="H183" s="76"/>
      <c r="I183" s="77">
        <v>112095.9</v>
      </c>
      <c r="J183" s="78" t="s">
        <v>457</v>
      </c>
      <c r="K183" s="80"/>
      <c r="L183" s="80"/>
      <c r="M183" s="80"/>
      <c r="N183" s="80"/>
      <c r="O183" s="80"/>
    </row>
    <row r="184" spans="1:15" ht="28.35" hidden="1" customHeight="1" thickBot="1">
      <c r="A184" s="479" t="s">
        <v>517</v>
      </c>
      <c r="B184" s="480"/>
      <c r="C184" s="74" t="s">
        <v>1120</v>
      </c>
      <c r="D184" s="74" t="s">
        <v>1121</v>
      </c>
      <c r="E184" s="74" t="s">
        <v>1124</v>
      </c>
      <c r="F184" s="74" t="s">
        <v>1125</v>
      </c>
      <c r="G184" s="75">
        <v>44176</v>
      </c>
      <c r="H184" s="76"/>
      <c r="I184" s="77">
        <v>44171.72</v>
      </c>
      <c r="J184" s="78" t="s">
        <v>457</v>
      </c>
      <c r="K184" s="80"/>
      <c r="L184" s="80"/>
      <c r="M184" s="80"/>
      <c r="N184" s="80"/>
      <c r="O184" s="80"/>
    </row>
    <row r="185" spans="1:15" ht="28.35" hidden="1" customHeight="1" thickBot="1">
      <c r="A185" s="479" t="s">
        <v>517</v>
      </c>
      <c r="B185" s="480"/>
      <c r="C185" s="74" t="s">
        <v>1120</v>
      </c>
      <c r="D185" s="74" t="s">
        <v>1121</v>
      </c>
      <c r="E185" s="74" t="s">
        <v>1126</v>
      </c>
      <c r="F185" s="74" t="s">
        <v>1127</v>
      </c>
      <c r="G185" s="75">
        <v>44628</v>
      </c>
      <c r="H185" s="76"/>
      <c r="I185" s="77">
        <v>336831.66</v>
      </c>
      <c r="J185" s="78" t="s">
        <v>457</v>
      </c>
      <c r="K185" s="80"/>
      <c r="L185" s="80"/>
      <c r="M185" s="80"/>
      <c r="N185" s="80"/>
      <c r="O185" s="80"/>
    </row>
    <row r="186" spans="1:15" ht="28.35" hidden="1" customHeight="1" thickBot="1">
      <c r="A186" s="479" t="s">
        <v>1128</v>
      </c>
      <c r="B186" s="480"/>
      <c r="C186" s="74" t="s">
        <v>1129</v>
      </c>
      <c r="D186" s="74" t="s">
        <v>1130</v>
      </c>
      <c r="E186" s="74" t="s">
        <v>1131</v>
      </c>
      <c r="F186" s="74" t="s">
        <v>1132</v>
      </c>
      <c r="G186" s="75">
        <v>44186</v>
      </c>
      <c r="H186" s="76"/>
      <c r="I186" s="77">
        <v>92019.73</v>
      </c>
      <c r="J186" s="78" t="s">
        <v>457</v>
      </c>
      <c r="K186" s="78" t="s">
        <v>1133</v>
      </c>
      <c r="L186" s="78" t="s">
        <v>989</v>
      </c>
      <c r="M186" s="78" t="s">
        <v>1134</v>
      </c>
      <c r="N186" s="78">
        <v>0</v>
      </c>
      <c r="O186" s="79">
        <v>44690</v>
      </c>
    </row>
    <row r="187" spans="1:15" ht="28.35" hidden="1" customHeight="1" thickBot="1">
      <c r="A187" s="479" t="s">
        <v>1128</v>
      </c>
      <c r="B187" s="480"/>
      <c r="C187" s="74" t="s">
        <v>1129</v>
      </c>
      <c r="D187" s="74" t="s">
        <v>1130</v>
      </c>
      <c r="E187" s="74" t="s">
        <v>1135</v>
      </c>
      <c r="F187" s="74" t="s">
        <v>1136</v>
      </c>
      <c r="G187" s="75">
        <v>44424</v>
      </c>
      <c r="H187" s="76"/>
      <c r="I187" s="77">
        <v>82870.86</v>
      </c>
      <c r="J187" s="78" t="s">
        <v>457</v>
      </c>
      <c r="K187" s="80"/>
      <c r="L187" s="80"/>
      <c r="M187" s="80"/>
      <c r="N187" s="80"/>
      <c r="O187" s="80"/>
    </row>
    <row r="188" spans="1:15" ht="28.35" hidden="1" customHeight="1" thickBot="1">
      <c r="A188" s="479" t="s">
        <v>1137</v>
      </c>
      <c r="B188" s="480"/>
      <c r="C188" s="74" t="s">
        <v>1129</v>
      </c>
      <c r="D188" s="74" t="s">
        <v>1130</v>
      </c>
      <c r="E188" s="74" t="s">
        <v>1138</v>
      </c>
      <c r="F188" s="74" t="s">
        <v>1139</v>
      </c>
      <c r="G188" s="75">
        <v>44230</v>
      </c>
      <c r="H188" s="76"/>
      <c r="I188" s="77">
        <v>24580.66</v>
      </c>
      <c r="J188" s="78" t="s">
        <v>457</v>
      </c>
      <c r="K188" s="80"/>
      <c r="L188" s="80"/>
      <c r="M188" s="80"/>
      <c r="N188" s="80"/>
      <c r="O188" s="80"/>
    </row>
    <row r="189" spans="1:15" ht="28.35" hidden="1" customHeight="1" thickBot="1">
      <c r="A189" s="479" t="s">
        <v>1050</v>
      </c>
      <c r="B189" s="480"/>
      <c r="C189" s="74" t="s">
        <v>1140</v>
      </c>
      <c r="D189" s="74" t="s">
        <v>1141</v>
      </c>
      <c r="E189" s="74" t="s">
        <v>1142</v>
      </c>
      <c r="F189" s="74" t="s">
        <v>1143</v>
      </c>
      <c r="G189" s="75">
        <v>44120</v>
      </c>
      <c r="H189" s="76"/>
      <c r="I189" s="77">
        <v>42474.49</v>
      </c>
      <c r="J189" s="78" t="s">
        <v>457</v>
      </c>
      <c r="K189" s="80"/>
      <c r="L189" s="80"/>
      <c r="M189" s="80"/>
      <c r="N189" s="80"/>
      <c r="O189" s="80"/>
    </row>
    <row r="190" spans="1:15" ht="28.35" hidden="1" customHeight="1" thickBot="1">
      <c r="A190" s="479" t="s">
        <v>1002</v>
      </c>
      <c r="B190" s="480"/>
      <c r="C190" s="74" t="s">
        <v>1144</v>
      </c>
      <c r="D190" s="74" t="s">
        <v>1145</v>
      </c>
      <c r="E190" s="74" t="s">
        <v>1146</v>
      </c>
      <c r="F190" s="74" t="s">
        <v>1147</v>
      </c>
      <c r="G190" s="75">
        <v>44771</v>
      </c>
      <c r="H190" s="76"/>
      <c r="I190" s="77">
        <v>12365.8</v>
      </c>
      <c r="J190" s="78" t="s">
        <v>457</v>
      </c>
      <c r="K190" s="80"/>
      <c r="L190" s="80"/>
      <c r="M190" s="80"/>
      <c r="N190" s="80"/>
      <c r="O190" s="80"/>
    </row>
    <row r="191" spans="1:15" ht="28.35" hidden="1" customHeight="1" thickBot="1">
      <c r="A191" s="479" t="s">
        <v>907</v>
      </c>
      <c r="B191" s="480"/>
      <c r="C191" s="74" t="s">
        <v>1144</v>
      </c>
      <c r="D191" s="74" t="s">
        <v>1145</v>
      </c>
      <c r="E191" s="74" t="s">
        <v>1148</v>
      </c>
      <c r="F191" s="74" t="s">
        <v>1149</v>
      </c>
      <c r="G191" s="75">
        <v>44211</v>
      </c>
      <c r="H191" s="76"/>
      <c r="I191" s="77">
        <v>39981.18</v>
      </c>
      <c r="J191" s="78" t="s">
        <v>457</v>
      </c>
      <c r="K191" s="78" t="s">
        <v>1150</v>
      </c>
      <c r="L191" s="78" t="s">
        <v>459</v>
      </c>
      <c r="M191" s="78" t="s">
        <v>1151</v>
      </c>
      <c r="N191" s="78">
        <v>0</v>
      </c>
      <c r="O191" s="79">
        <v>44588</v>
      </c>
    </row>
    <row r="192" spans="1:15" ht="28.35" hidden="1" customHeight="1" thickBot="1">
      <c r="A192" s="479" t="s">
        <v>912</v>
      </c>
      <c r="B192" s="480"/>
      <c r="C192" s="74" t="s">
        <v>1144</v>
      </c>
      <c r="D192" s="74" t="s">
        <v>1145</v>
      </c>
      <c r="E192" s="74" t="s">
        <v>1152</v>
      </c>
      <c r="F192" s="74" t="s">
        <v>914</v>
      </c>
      <c r="G192" s="75">
        <v>44516</v>
      </c>
      <c r="H192" s="76"/>
      <c r="I192" s="77">
        <v>26913.8</v>
      </c>
      <c r="J192" s="78" t="s">
        <v>457</v>
      </c>
      <c r="K192" s="80"/>
      <c r="L192" s="80"/>
      <c r="M192" s="80"/>
      <c r="N192" s="80"/>
      <c r="O192" s="80"/>
    </row>
    <row r="193" spans="1:15" ht="28.35" hidden="1" customHeight="1" thickBot="1">
      <c r="A193" s="479" t="s">
        <v>973</v>
      </c>
      <c r="B193" s="480"/>
      <c r="C193" s="74" t="s">
        <v>1153</v>
      </c>
      <c r="D193" s="74" t="s">
        <v>1154</v>
      </c>
      <c r="E193" s="74" t="s">
        <v>1155</v>
      </c>
      <c r="F193" s="74" t="s">
        <v>1156</v>
      </c>
      <c r="G193" s="75">
        <v>44432</v>
      </c>
      <c r="H193" s="76"/>
      <c r="I193" s="77">
        <v>72740</v>
      </c>
      <c r="J193" s="78" t="s">
        <v>457</v>
      </c>
      <c r="K193" s="80"/>
      <c r="L193" s="80"/>
      <c r="M193" s="80"/>
      <c r="N193" s="80"/>
      <c r="O193" s="80"/>
    </row>
    <row r="194" spans="1:15" ht="28.35" hidden="1" customHeight="1" thickBot="1">
      <c r="A194" s="479" t="s">
        <v>1157</v>
      </c>
      <c r="B194" s="480"/>
      <c r="C194" s="74" t="s">
        <v>1158</v>
      </c>
      <c r="D194" s="74" t="s">
        <v>1159</v>
      </c>
      <c r="E194" s="74" t="s">
        <v>1160</v>
      </c>
      <c r="F194" s="74" t="s">
        <v>1161</v>
      </c>
      <c r="G194" s="74" t="s">
        <v>1162</v>
      </c>
      <c r="H194" s="76"/>
      <c r="I194" s="77">
        <v>68991</v>
      </c>
      <c r="J194" s="78" t="s">
        <v>754</v>
      </c>
      <c r="K194" s="78" t="s">
        <v>1163</v>
      </c>
      <c r="L194" s="78" t="s">
        <v>1164</v>
      </c>
      <c r="M194" s="78" t="s">
        <v>1165</v>
      </c>
      <c r="N194" s="78">
        <v>0</v>
      </c>
      <c r="O194" s="78" t="s">
        <v>1166</v>
      </c>
    </row>
    <row r="195" spans="1:15" ht="28.35" hidden="1" customHeight="1" thickBot="1">
      <c r="A195" s="479" t="s">
        <v>1167</v>
      </c>
      <c r="B195" s="480"/>
      <c r="C195" s="74" t="s">
        <v>1158</v>
      </c>
      <c r="D195" s="74" t="s">
        <v>1159</v>
      </c>
      <c r="E195" s="74" t="s">
        <v>1168</v>
      </c>
      <c r="F195" s="74" t="s">
        <v>1169</v>
      </c>
      <c r="G195" s="75">
        <v>44120</v>
      </c>
      <c r="H195" s="76"/>
      <c r="I195" s="77">
        <v>50304.93</v>
      </c>
      <c r="J195" s="78" t="s">
        <v>457</v>
      </c>
      <c r="K195" s="80"/>
      <c r="L195" s="80"/>
      <c r="M195" s="80"/>
      <c r="N195" s="80"/>
      <c r="O195" s="80"/>
    </row>
    <row r="196" spans="1:15" ht="28.35" hidden="1" customHeight="1" thickBot="1">
      <c r="A196" s="479" t="s">
        <v>1094</v>
      </c>
      <c r="B196" s="480"/>
      <c r="C196" s="74" t="s">
        <v>1158</v>
      </c>
      <c r="D196" s="74" t="s">
        <v>1159</v>
      </c>
      <c r="E196" s="74" t="s">
        <v>1170</v>
      </c>
      <c r="F196" s="74" t="s">
        <v>1171</v>
      </c>
      <c r="G196" s="75">
        <v>42558</v>
      </c>
      <c r="H196" s="76"/>
      <c r="I196" s="77">
        <v>145052.29999999999</v>
      </c>
      <c r="J196" s="78" t="s">
        <v>457</v>
      </c>
      <c r="K196" s="80"/>
      <c r="L196" s="80"/>
      <c r="M196" s="80"/>
      <c r="N196" s="80"/>
      <c r="O196" s="80"/>
    </row>
    <row r="197" spans="1:15" ht="28.35" hidden="1" customHeight="1" thickBot="1">
      <c r="A197" s="479" t="s">
        <v>1172</v>
      </c>
      <c r="B197" s="480"/>
      <c r="C197" s="74" t="s">
        <v>1158</v>
      </c>
      <c r="D197" s="74" t="s">
        <v>1159</v>
      </c>
      <c r="E197" s="74" t="s">
        <v>1173</v>
      </c>
      <c r="F197" s="74" t="s">
        <v>1174</v>
      </c>
      <c r="G197" s="75">
        <v>44141</v>
      </c>
      <c r="H197" s="76"/>
      <c r="I197" s="77">
        <v>18183.900000000001</v>
      </c>
      <c r="J197" s="78" t="s">
        <v>457</v>
      </c>
      <c r="K197" s="80"/>
      <c r="L197" s="80"/>
      <c r="M197" s="80"/>
      <c r="N197" s="80"/>
      <c r="O197" s="80"/>
    </row>
    <row r="198" spans="1:15" ht="28.35" hidden="1" customHeight="1" thickBot="1">
      <c r="A198" s="479" t="s">
        <v>1172</v>
      </c>
      <c r="B198" s="480"/>
      <c r="C198" s="74" t="s">
        <v>1158</v>
      </c>
      <c r="D198" s="74" t="s">
        <v>1159</v>
      </c>
      <c r="E198" s="74" t="s">
        <v>1175</v>
      </c>
      <c r="F198" s="74" t="s">
        <v>1176</v>
      </c>
      <c r="G198" s="75">
        <v>44188</v>
      </c>
      <c r="H198" s="76"/>
      <c r="I198" s="77">
        <v>18184.63</v>
      </c>
      <c r="J198" s="78" t="s">
        <v>457</v>
      </c>
      <c r="K198" s="80"/>
      <c r="L198" s="80"/>
      <c r="M198" s="80"/>
      <c r="N198" s="80"/>
      <c r="O198" s="80"/>
    </row>
    <row r="199" spans="1:15" ht="28.35" hidden="1" customHeight="1" thickBot="1">
      <c r="A199" s="479" t="s">
        <v>1177</v>
      </c>
      <c r="B199" s="480"/>
      <c r="C199" s="74" t="s">
        <v>1158</v>
      </c>
      <c r="D199" s="74" t="s">
        <v>1159</v>
      </c>
      <c r="E199" s="74" t="s">
        <v>1178</v>
      </c>
      <c r="F199" s="74" t="s">
        <v>1179</v>
      </c>
      <c r="G199" s="75">
        <v>44540</v>
      </c>
      <c r="H199" s="76"/>
      <c r="I199" s="77">
        <v>25023.65</v>
      </c>
      <c r="J199" s="78" t="s">
        <v>457</v>
      </c>
      <c r="K199" s="80"/>
      <c r="L199" s="80"/>
      <c r="M199" s="80"/>
      <c r="N199" s="80"/>
      <c r="O199" s="80"/>
    </row>
    <row r="200" spans="1:15" ht="28.35" hidden="1" customHeight="1" thickBot="1">
      <c r="A200" s="479" t="s">
        <v>1050</v>
      </c>
      <c r="B200" s="480"/>
      <c r="C200" s="74" t="s">
        <v>1180</v>
      </c>
      <c r="D200" s="74" t="s">
        <v>1181</v>
      </c>
      <c r="E200" s="74" t="s">
        <v>1182</v>
      </c>
      <c r="F200" s="74" t="s">
        <v>1183</v>
      </c>
      <c r="G200" s="75">
        <v>42569</v>
      </c>
      <c r="H200" s="76"/>
      <c r="I200" s="77">
        <v>43491.35</v>
      </c>
      <c r="J200" s="78" t="s">
        <v>1048</v>
      </c>
      <c r="K200" s="80"/>
      <c r="L200" s="80"/>
      <c r="M200" s="80"/>
      <c r="N200" s="80"/>
      <c r="O200" s="80"/>
    </row>
    <row r="201" spans="1:15" ht="28.35" hidden="1" customHeight="1" thickBot="1">
      <c r="A201" s="479" t="s">
        <v>1184</v>
      </c>
      <c r="B201" s="480"/>
      <c r="C201" s="74" t="s">
        <v>1180</v>
      </c>
      <c r="D201" s="74" t="s">
        <v>1181</v>
      </c>
      <c r="E201" s="74" t="s">
        <v>1185</v>
      </c>
      <c r="F201" s="74" t="s">
        <v>1186</v>
      </c>
      <c r="G201" s="75">
        <v>44512</v>
      </c>
      <c r="H201" s="76"/>
      <c r="I201" s="77">
        <v>1376.82</v>
      </c>
      <c r="J201" s="78" t="s">
        <v>457</v>
      </c>
      <c r="K201" s="80"/>
      <c r="L201" s="80"/>
      <c r="M201" s="80"/>
      <c r="N201" s="80"/>
      <c r="O201" s="80"/>
    </row>
    <row r="202" spans="1:15" ht="28.35" hidden="1" customHeight="1" thickBot="1">
      <c r="A202" s="479" t="s">
        <v>527</v>
      </c>
      <c r="B202" s="480"/>
      <c r="C202" s="74" t="s">
        <v>1180</v>
      </c>
      <c r="D202" s="74" t="s">
        <v>1181</v>
      </c>
      <c r="E202" s="74" t="s">
        <v>1187</v>
      </c>
      <c r="F202" s="74" t="s">
        <v>1188</v>
      </c>
      <c r="G202" s="75">
        <v>44418</v>
      </c>
      <c r="H202" s="76"/>
      <c r="I202" s="77">
        <v>62426</v>
      </c>
      <c r="J202" s="78" t="s">
        <v>457</v>
      </c>
      <c r="K202" s="80"/>
      <c r="L202" s="80"/>
      <c r="M202" s="80"/>
      <c r="N202" s="80"/>
      <c r="O202" s="80"/>
    </row>
    <row r="203" spans="1:15" ht="28.35" hidden="1" customHeight="1" thickBot="1">
      <c r="A203" s="479" t="s">
        <v>512</v>
      </c>
      <c r="B203" s="480"/>
      <c r="C203" s="74" t="s">
        <v>1189</v>
      </c>
      <c r="D203" s="74" t="s">
        <v>1190</v>
      </c>
      <c r="E203" s="74" t="s">
        <v>1191</v>
      </c>
      <c r="F203" s="74" t="s">
        <v>1192</v>
      </c>
      <c r="G203" s="75">
        <v>42573</v>
      </c>
      <c r="H203" s="76"/>
      <c r="I203" s="77">
        <v>104574.09</v>
      </c>
      <c r="J203" s="78" t="s">
        <v>457</v>
      </c>
      <c r="K203" s="78" t="s">
        <v>1193</v>
      </c>
      <c r="L203" s="78" t="s">
        <v>459</v>
      </c>
      <c r="M203" s="78" t="s">
        <v>1194</v>
      </c>
      <c r="N203" s="78">
        <v>0</v>
      </c>
      <c r="O203" s="79">
        <v>44238</v>
      </c>
    </row>
    <row r="204" spans="1:15" ht="28.35" hidden="1" customHeight="1" thickBot="1">
      <c r="A204" s="479" t="s">
        <v>1043</v>
      </c>
      <c r="B204" s="480"/>
      <c r="C204" s="74" t="s">
        <v>1195</v>
      </c>
      <c r="D204" s="74" t="s">
        <v>1196</v>
      </c>
      <c r="E204" s="74" t="s">
        <v>1197</v>
      </c>
      <c r="F204" s="74" t="s">
        <v>1198</v>
      </c>
      <c r="G204" s="75">
        <v>42579</v>
      </c>
      <c r="H204" s="76"/>
      <c r="I204" s="77">
        <v>834572.77</v>
      </c>
      <c r="J204" s="78" t="s">
        <v>457</v>
      </c>
      <c r="K204" s="80"/>
      <c r="L204" s="80"/>
      <c r="M204" s="80"/>
      <c r="N204" s="80"/>
      <c r="O204" s="80"/>
    </row>
    <row r="205" spans="1:15" ht="28.35" hidden="1" customHeight="1" thickBot="1">
      <c r="A205" s="479" t="s">
        <v>907</v>
      </c>
      <c r="B205" s="480"/>
      <c r="C205" s="74" t="s">
        <v>1195</v>
      </c>
      <c r="D205" s="74" t="s">
        <v>1196</v>
      </c>
      <c r="E205" s="74" t="s">
        <v>1199</v>
      </c>
      <c r="F205" s="74" t="s">
        <v>1200</v>
      </c>
      <c r="G205" s="75">
        <v>44518</v>
      </c>
      <c r="H205" s="76"/>
      <c r="I205" s="77">
        <v>13662.39</v>
      </c>
      <c r="J205" s="78" t="s">
        <v>457</v>
      </c>
      <c r="K205" s="80"/>
      <c r="L205" s="80"/>
      <c r="M205" s="80"/>
      <c r="N205" s="80"/>
      <c r="O205" s="80"/>
    </row>
    <row r="206" spans="1:15" ht="28.35" hidden="1" customHeight="1" thickBot="1">
      <c r="A206" s="479" t="s">
        <v>907</v>
      </c>
      <c r="B206" s="480"/>
      <c r="C206" s="74" t="s">
        <v>1195</v>
      </c>
      <c r="D206" s="74" t="s">
        <v>1196</v>
      </c>
      <c r="E206" s="74" t="s">
        <v>1201</v>
      </c>
      <c r="F206" s="74" t="s">
        <v>1202</v>
      </c>
      <c r="G206" s="75">
        <v>44529</v>
      </c>
      <c r="H206" s="76"/>
      <c r="I206" s="77">
        <v>29904.5</v>
      </c>
      <c r="J206" s="78" t="s">
        <v>457</v>
      </c>
      <c r="K206" s="80"/>
      <c r="L206" s="80"/>
      <c r="M206" s="80"/>
      <c r="N206" s="80"/>
      <c r="O206" s="80"/>
    </row>
    <row r="207" spans="1:15" ht="28.35" hidden="1" customHeight="1" thickBot="1">
      <c r="A207" s="479" t="s">
        <v>963</v>
      </c>
      <c r="B207" s="480"/>
      <c r="C207" s="74" t="s">
        <v>1195</v>
      </c>
      <c r="D207" s="74" t="s">
        <v>1196</v>
      </c>
      <c r="E207" s="74" t="s">
        <v>1203</v>
      </c>
      <c r="F207" s="74" t="s">
        <v>1204</v>
      </c>
      <c r="G207" s="75">
        <v>44519</v>
      </c>
      <c r="H207" s="76"/>
      <c r="I207" s="77">
        <v>227175.75</v>
      </c>
      <c r="J207" s="78" t="s">
        <v>457</v>
      </c>
      <c r="K207" s="80"/>
      <c r="L207" s="80"/>
      <c r="M207" s="80"/>
      <c r="N207" s="80"/>
      <c r="O207" s="80"/>
    </row>
    <row r="208" spans="1:15" ht="28.35" hidden="1" customHeight="1" thickBot="1">
      <c r="A208" s="479" t="s">
        <v>1205</v>
      </c>
      <c r="B208" s="480"/>
      <c r="C208" s="74" t="s">
        <v>1206</v>
      </c>
      <c r="D208" s="74" t="s">
        <v>1207</v>
      </c>
      <c r="E208" s="74" t="s">
        <v>1208</v>
      </c>
      <c r="F208" s="74" t="s">
        <v>1209</v>
      </c>
      <c r="G208" s="75">
        <v>42579</v>
      </c>
      <c r="H208" s="76"/>
      <c r="I208" s="77">
        <v>37239.24</v>
      </c>
      <c r="J208" s="78" t="s">
        <v>457</v>
      </c>
      <c r="K208" s="80"/>
      <c r="L208" s="80"/>
      <c r="M208" s="80"/>
      <c r="N208" s="80"/>
      <c r="O208" s="80"/>
    </row>
    <row r="209" spans="1:15" ht="28.35" hidden="1" customHeight="1" thickBot="1">
      <c r="A209" s="479" t="s">
        <v>944</v>
      </c>
      <c r="B209" s="480"/>
      <c r="C209" s="74" t="s">
        <v>1206</v>
      </c>
      <c r="D209" s="74" t="s">
        <v>1207</v>
      </c>
      <c r="E209" s="74" t="s">
        <v>1210</v>
      </c>
      <c r="F209" s="74" t="s">
        <v>1211</v>
      </c>
      <c r="G209" s="75">
        <v>44377</v>
      </c>
      <c r="H209" s="76"/>
      <c r="I209" s="77">
        <v>51281.7</v>
      </c>
      <c r="J209" s="78" t="s">
        <v>457</v>
      </c>
      <c r="K209" s="80"/>
      <c r="L209" s="80"/>
      <c r="M209" s="80"/>
      <c r="N209" s="80"/>
      <c r="O209" s="80"/>
    </row>
    <row r="210" spans="1:15" ht="28.35" hidden="1" customHeight="1" thickBot="1">
      <c r="A210" s="479" t="s">
        <v>944</v>
      </c>
      <c r="B210" s="480"/>
      <c r="C210" s="74" t="s">
        <v>1206</v>
      </c>
      <c r="D210" s="74" t="s">
        <v>1207</v>
      </c>
      <c r="E210" s="74" t="s">
        <v>1212</v>
      </c>
      <c r="F210" s="74" t="s">
        <v>1213</v>
      </c>
      <c r="G210" s="75">
        <v>44760</v>
      </c>
      <c r="H210" s="76"/>
      <c r="I210" s="77">
        <v>33262.54</v>
      </c>
      <c r="J210" s="78" t="s">
        <v>457</v>
      </c>
      <c r="K210" s="80"/>
      <c r="L210" s="80"/>
      <c r="M210" s="80"/>
      <c r="N210" s="80"/>
      <c r="O210" s="80"/>
    </row>
    <row r="211" spans="1:15" ht="28.35" hidden="1" customHeight="1" thickBot="1">
      <c r="A211" s="479" t="s">
        <v>944</v>
      </c>
      <c r="B211" s="480"/>
      <c r="C211" s="74" t="s">
        <v>1206</v>
      </c>
      <c r="D211" s="74" t="s">
        <v>1207</v>
      </c>
      <c r="E211" s="74" t="s">
        <v>1214</v>
      </c>
      <c r="F211" s="74" t="s">
        <v>1215</v>
      </c>
      <c r="G211" s="75">
        <v>44761</v>
      </c>
      <c r="H211" s="76"/>
      <c r="I211" s="77">
        <v>93026.82</v>
      </c>
      <c r="J211" s="78" t="s">
        <v>457</v>
      </c>
      <c r="K211" s="80"/>
      <c r="L211" s="80"/>
      <c r="M211" s="80"/>
      <c r="N211" s="80"/>
      <c r="O211" s="80"/>
    </row>
    <row r="212" spans="1:15" ht="28.35" hidden="1" customHeight="1" thickBot="1">
      <c r="A212" s="479" t="s">
        <v>944</v>
      </c>
      <c r="B212" s="480"/>
      <c r="C212" s="74" t="s">
        <v>1206</v>
      </c>
      <c r="D212" s="74" t="s">
        <v>1207</v>
      </c>
      <c r="E212" s="74" t="s">
        <v>1216</v>
      </c>
      <c r="F212" s="74" t="s">
        <v>1217</v>
      </c>
      <c r="G212" s="75">
        <v>44799</v>
      </c>
      <c r="H212" s="76"/>
      <c r="I212" s="77">
        <v>105518.09</v>
      </c>
      <c r="J212" s="78" t="s">
        <v>457</v>
      </c>
      <c r="K212" s="80"/>
      <c r="L212" s="80"/>
      <c r="M212" s="80"/>
      <c r="N212" s="80"/>
      <c r="O212" s="80"/>
    </row>
    <row r="213" spans="1:15" ht="28.35" hidden="1" customHeight="1" thickBot="1">
      <c r="A213" s="479" t="s">
        <v>944</v>
      </c>
      <c r="B213" s="480"/>
      <c r="C213" s="74" t="s">
        <v>1206</v>
      </c>
      <c r="D213" s="74" t="s">
        <v>1207</v>
      </c>
      <c r="E213" s="74" t="s">
        <v>1218</v>
      </c>
      <c r="F213" s="74" t="s">
        <v>1219</v>
      </c>
      <c r="G213" s="75">
        <v>44799</v>
      </c>
      <c r="H213" s="76"/>
      <c r="I213" s="77">
        <v>84372.94</v>
      </c>
      <c r="J213" s="78" t="s">
        <v>457</v>
      </c>
      <c r="K213" s="80"/>
      <c r="L213" s="80"/>
      <c r="M213" s="80"/>
      <c r="N213" s="80"/>
      <c r="O213" s="80"/>
    </row>
    <row r="214" spans="1:15" ht="28.35" hidden="1" customHeight="1" thickBot="1">
      <c r="A214" s="479" t="s">
        <v>1220</v>
      </c>
      <c r="B214" s="480"/>
      <c r="C214" s="74" t="s">
        <v>1221</v>
      </c>
      <c r="D214" s="74" t="s">
        <v>1222</v>
      </c>
      <c r="E214" s="74" t="s">
        <v>1223</v>
      </c>
      <c r="F214" s="74" t="s">
        <v>1224</v>
      </c>
      <c r="G214" s="75">
        <v>44347</v>
      </c>
      <c r="H214" s="76"/>
      <c r="I214" s="77">
        <v>325000</v>
      </c>
      <c r="J214" s="78" t="s">
        <v>457</v>
      </c>
      <c r="K214" s="80"/>
      <c r="L214" s="80"/>
      <c r="M214" s="80"/>
      <c r="N214" s="80"/>
      <c r="O214" s="80"/>
    </row>
    <row r="215" spans="1:15" ht="28.35" hidden="1" customHeight="1" thickBot="1">
      <c r="A215" s="479" t="s">
        <v>1225</v>
      </c>
      <c r="B215" s="480"/>
      <c r="C215" s="74" t="s">
        <v>1226</v>
      </c>
      <c r="D215" s="74" t="s">
        <v>1227</v>
      </c>
      <c r="E215" s="74" t="s">
        <v>1228</v>
      </c>
      <c r="F215" s="74" t="s">
        <v>1229</v>
      </c>
      <c r="G215" s="75">
        <v>44266</v>
      </c>
      <c r="H215" s="76"/>
      <c r="I215" s="77">
        <v>34212.53</v>
      </c>
      <c r="J215" s="78" t="s">
        <v>457</v>
      </c>
      <c r="K215" s="80"/>
      <c r="L215" s="80"/>
      <c r="M215" s="80"/>
      <c r="N215" s="80"/>
      <c r="O215" s="80"/>
    </row>
    <row r="216" spans="1:15" ht="28.35" hidden="1" customHeight="1" thickBot="1">
      <c r="A216" s="479" t="s">
        <v>1225</v>
      </c>
      <c r="B216" s="480"/>
      <c r="C216" s="74" t="s">
        <v>1226</v>
      </c>
      <c r="D216" s="74" t="s">
        <v>1227</v>
      </c>
      <c r="E216" s="74" t="s">
        <v>1230</v>
      </c>
      <c r="F216" s="74" t="s">
        <v>1231</v>
      </c>
      <c r="G216" s="75">
        <v>44342</v>
      </c>
      <c r="H216" s="76"/>
      <c r="I216" s="77">
        <v>26869.43</v>
      </c>
      <c r="J216" s="78" t="s">
        <v>457</v>
      </c>
      <c r="K216" s="80"/>
      <c r="L216" s="80"/>
      <c r="M216" s="80"/>
      <c r="N216" s="80"/>
      <c r="O216" s="80"/>
    </row>
    <row r="217" spans="1:15" ht="28.35" hidden="1" customHeight="1" thickBot="1">
      <c r="A217" s="479" t="s">
        <v>1232</v>
      </c>
      <c r="B217" s="480"/>
      <c r="C217" s="74" t="s">
        <v>1233</v>
      </c>
      <c r="D217" s="74" t="s">
        <v>1234</v>
      </c>
      <c r="E217" s="74" t="s">
        <v>1235</v>
      </c>
      <c r="F217" s="74" t="s">
        <v>1236</v>
      </c>
      <c r="G217" s="75">
        <v>43815</v>
      </c>
      <c r="H217" s="76"/>
      <c r="I217" s="77">
        <v>29096</v>
      </c>
      <c r="J217" s="78" t="s">
        <v>457</v>
      </c>
      <c r="K217" s="80"/>
      <c r="L217" s="80"/>
      <c r="M217" s="80"/>
      <c r="N217" s="80"/>
      <c r="O217" s="80"/>
    </row>
    <row r="218" spans="1:15" ht="28.35" hidden="1" customHeight="1" thickBot="1">
      <c r="A218" s="479" t="s">
        <v>1076</v>
      </c>
      <c r="B218" s="480"/>
      <c r="C218" s="74" t="s">
        <v>1233</v>
      </c>
      <c r="D218" s="74" t="s">
        <v>1234</v>
      </c>
      <c r="E218" s="74" t="s">
        <v>1237</v>
      </c>
      <c r="F218" s="74" t="s">
        <v>1238</v>
      </c>
      <c r="G218" s="75">
        <v>42566</v>
      </c>
      <c r="H218" s="76"/>
      <c r="I218" s="77">
        <v>9092.5</v>
      </c>
      <c r="J218" s="78" t="s">
        <v>457</v>
      </c>
      <c r="K218" s="80"/>
      <c r="L218" s="80"/>
      <c r="M218" s="80"/>
      <c r="N218" s="80"/>
      <c r="O218" s="80"/>
    </row>
    <row r="219" spans="1:15" ht="28.35" hidden="1" customHeight="1" thickBot="1">
      <c r="A219" s="479" t="s">
        <v>1094</v>
      </c>
      <c r="B219" s="480"/>
      <c r="C219" s="74" t="s">
        <v>1239</v>
      </c>
      <c r="D219" s="74" t="s">
        <v>1240</v>
      </c>
      <c r="E219" s="74" t="s">
        <v>1241</v>
      </c>
      <c r="F219" s="74" t="s">
        <v>1242</v>
      </c>
      <c r="G219" s="75">
        <v>42558</v>
      </c>
      <c r="H219" s="76"/>
      <c r="I219" s="77">
        <v>47381.13</v>
      </c>
      <c r="J219" s="78" t="s">
        <v>457</v>
      </c>
      <c r="K219" s="80"/>
      <c r="L219" s="80"/>
      <c r="M219" s="80"/>
      <c r="N219" s="80"/>
      <c r="O219" s="80"/>
    </row>
    <row r="220" spans="1:15" ht="28.35" hidden="1" customHeight="1" thickBot="1">
      <c r="A220" s="479" t="s">
        <v>1243</v>
      </c>
      <c r="B220" s="480"/>
      <c r="C220" s="74" t="s">
        <v>1239</v>
      </c>
      <c r="D220" s="74" t="s">
        <v>1240</v>
      </c>
      <c r="E220" s="74" t="s">
        <v>1244</v>
      </c>
      <c r="F220" s="74" t="s">
        <v>1245</v>
      </c>
      <c r="G220" s="75">
        <v>44558</v>
      </c>
      <c r="H220" s="76"/>
      <c r="I220" s="77">
        <v>49007.839999999997</v>
      </c>
      <c r="J220" s="78" t="s">
        <v>457</v>
      </c>
      <c r="K220" s="80"/>
      <c r="L220" s="80"/>
      <c r="M220" s="80"/>
      <c r="N220" s="80"/>
      <c r="O220" s="80"/>
    </row>
    <row r="221" spans="1:15" ht="28.35" hidden="1" customHeight="1" thickBot="1">
      <c r="A221" s="479" t="s">
        <v>1243</v>
      </c>
      <c r="B221" s="480"/>
      <c r="C221" s="74" t="s">
        <v>1239</v>
      </c>
      <c r="D221" s="74" t="s">
        <v>1240</v>
      </c>
      <c r="E221" s="74" t="s">
        <v>1246</v>
      </c>
      <c r="F221" s="74" t="s">
        <v>1247</v>
      </c>
      <c r="G221" s="75">
        <v>44558</v>
      </c>
      <c r="H221" s="76"/>
      <c r="I221" s="77">
        <v>58355.66</v>
      </c>
      <c r="J221" s="78" t="s">
        <v>457</v>
      </c>
      <c r="K221" s="80"/>
      <c r="L221" s="80"/>
      <c r="M221" s="80"/>
      <c r="N221" s="80"/>
      <c r="O221" s="80"/>
    </row>
    <row r="222" spans="1:15" ht="28.35" hidden="1" customHeight="1" thickBot="1">
      <c r="A222" s="479" t="s">
        <v>1248</v>
      </c>
      <c r="B222" s="480"/>
      <c r="C222" s="74" t="s">
        <v>1239</v>
      </c>
      <c r="D222" s="74" t="s">
        <v>1240</v>
      </c>
      <c r="E222" s="74" t="s">
        <v>1249</v>
      </c>
      <c r="F222" s="74" t="s">
        <v>1250</v>
      </c>
      <c r="G222" s="75">
        <v>44424</v>
      </c>
      <c r="H222" s="76"/>
      <c r="I222" s="77">
        <v>11916.26</v>
      </c>
      <c r="J222" s="78" t="s">
        <v>457</v>
      </c>
      <c r="K222" s="80"/>
      <c r="L222" s="80"/>
      <c r="M222" s="80"/>
      <c r="N222" s="80"/>
      <c r="O222" s="80"/>
    </row>
    <row r="223" spans="1:15" ht="28.35" hidden="1" customHeight="1" thickBot="1">
      <c r="A223" s="479" t="s">
        <v>1076</v>
      </c>
      <c r="B223" s="480"/>
      <c r="C223" s="74" t="s">
        <v>1251</v>
      </c>
      <c r="D223" s="74" t="s">
        <v>1252</v>
      </c>
      <c r="E223" s="74" t="s">
        <v>1253</v>
      </c>
      <c r="F223" s="74" t="s">
        <v>1254</v>
      </c>
      <c r="G223" s="75">
        <v>42573</v>
      </c>
      <c r="H223" s="76"/>
      <c r="I223" s="77">
        <v>199919.11</v>
      </c>
      <c r="J223" s="78" t="s">
        <v>457</v>
      </c>
      <c r="K223" s="80"/>
      <c r="L223" s="80"/>
      <c r="M223" s="80"/>
      <c r="N223" s="80"/>
      <c r="O223" s="80"/>
    </row>
    <row r="224" spans="1:15" ht="28.35" hidden="1" customHeight="1" thickBot="1">
      <c r="A224" s="479" t="s">
        <v>1033</v>
      </c>
      <c r="B224" s="480"/>
      <c r="C224" s="74" t="s">
        <v>1251</v>
      </c>
      <c r="D224" s="74" t="s">
        <v>1252</v>
      </c>
      <c r="E224" s="74" t="s">
        <v>1255</v>
      </c>
      <c r="F224" s="74" t="s">
        <v>1256</v>
      </c>
      <c r="G224" s="75">
        <v>44195</v>
      </c>
      <c r="H224" s="76"/>
      <c r="I224" s="77">
        <v>90925</v>
      </c>
      <c r="J224" s="78" t="s">
        <v>457</v>
      </c>
      <c r="K224" s="80"/>
      <c r="L224" s="80"/>
      <c r="M224" s="80"/>
      <c r="N224" s="80"/>
      <c r="O224" s="80"/>
    </row>
    <row r="225" spans="1:15" ht="28.35" hidden="1" customHeight="1" thickBot="1">
      <c r="A225" s="479" t="s">
        <v>907</v>
      </c>
      <c r="B225" s="480"/>
      <c r="C225" s="74" t="s">
        <v>1257</v>
      </c>
      <c r="D225" s="74" t="s">
        <v>1258</v>
      </c>
      <c r="E225" s="74" t="s">
        <v>1259</v>
      </c>
      <c r="F225" s="74" t="s">
        <v>1260</v>
      </c>
      <c r="G225" s="75">
        <v>44560</v>
      </c>
      <c r="H225" s="76"/>
      <c r="I225" s="77">
        <v>53500.27</v>
      </c>
      <c r="J225" s="78" t="s">
        <v>457</v>
      </c>
      <c r="K225" s="80"/>
      <c r="L225" s="80"/>
      <c r="M225" s="80"/>
      <c r="N225" s="80"/>
      <c r="O225" s="80"/>
    </row>
    <row r="226" spans="1:15" ht="28.35" hidden="1" customHeight="1" thickBot="1">
      <c r="A226" s="479" t="s">
        <v>1184</v>
      </c>
      <c r="B226" s="480"/>
      <c r="C226" s="74" t="s">
        <v>1261</v>
      </c>
      <c r="D226" s="74" t="s">
        <v>1262</v>
      </c>
      <c r="E226" s="74" t="s">
        <v>1263</v>
      </c>
      <c r="F226" s="74" t="s">
        <v>1264</v>
      </c>
      <c r="G226" s="75">
        <v>44407</v>
      </c>
      <c r="H226" s="76"/>
      <c r="I226" s="77">
        <v>77794.33</v>
      </c>
      <c r="J226" s="78" t="s">
        <v>457</v>
      </c>
      <c r="K226" s="80"/>
      <c r="L226" s="80"/>
      <c r="M226" s="80"/>
      <c r="N226" s="80"/>
      <c r="O226" s="80"/>
    </row>
    <row r="227" spans="1:15" ht="28.35" hidden="1" customHeight="1" thickBot="1">
      <c r="A227" s="479" t="s">
        <v>1184</v>
      </c>
      <c r="B227" s="480"/>
      <c r="C227" s="74" t="s">
        <v>1261</v>
      </c>
      <c r="D227" s="74" t="s">
        <v>1262</v>
      </c>
      <c r="E227" s="74" t="s">
        <v>1265</v>
      </c>
      <c r="F227" s="74" t="s">
        <v>1186</v>
      </c>
      <c r="G227" s="75">
        <v>44512</v>
      </c>
      <c r="H227" s="76"/>
      <c r="I227" s="77">
        <v>1375.96</v>
      </c>
      <c r="J227" s="78" t="s">
        <v>457</v>
      </c>
      <c r="K227" s="80"/>
      <c r="L227" s="80"/>
      <c r="M227" s="80"/>
      <c r="N227" s="80"/>
      <c r="O227" s="80"/>
    </row>
    <row r="228" spans="1:15" ht="28.35" hidden="1" customHeight="1" thickBot="1">
      <c r="A228" s="479" t="s">
        <v>1184</v>
      </c>
      <c r="B228" s="480"/>
      <c r="C228" s="74" t="s">
        <v>1261</v>
      </c>
      <c r="D228" s="74" t="s">
        <v>1262</v>
      </c>
      <c r="E228" s="74" t="s">
        <v>1266</v>
      </c>
      <c r="F228" s="74" t="s">
        <v>1267</v>
      </c>
      <c r="G228" s="75">
        <v>44566</v>
      </c>
      <c r="H228" s="76"/>
      <c r="I228" s="77">
        <v>27136.74</v>
      </c>
      <c r="J228" s="78" t="s">
        <v>457</v>
      </c>
      <c r="K228" s="80"/>
      <c r="L228" s="80"/>
      <c r="M228" s="80"/>
      <c r="N228" s="80"/>
      <c r="O228" s="80"/>
    </row>
    <row r="229" spans="1:15" ht="28.35" hidden="1" customHeight="1" thickBot="1">
      <c r="A229" s="479" t="s">
        <v>1167</v>
      </c>
      <c r="B229" s="480"/>
      <c r="C229" s="74" t="s">
        <v>1261</v>
      </c>
      <c r="D229" s="74" t="s">
        <v>1262</v>
      </c>
      <c r="E229" s="74" t="s">
        <v>1268</v>
      </c>
      <c r="F229" s="74" t="s">
        <v>1169</v>
      </c>
      <c r="G229" s="75">
        <v>44120</v>
      </c>
      <c r="H229" s="76"/>
      <c r="I229" s="77">
        <v>31475.759999999998</v>
      </c>
      <c r="J229" s="78" t="s">
        <v>457</v>
      </c>
      <c r="K229" s="80"/>
      <c r="L229" s="80"/>
      <c r="M229" s="80"/>
      <c r="N229" s="80"/>
      <c r="O229" s="80"/>
    </row>
    <row r="230" spans="1:15" ht="28.35" hidden="1" customHeight="1" thickBot="1">
      <c r="A230" s="479" t="s">
        <v>1205</v>
      </c>
      <c r="B230" s="480"/>
      <c r="C230" s="74" t="s">
        <v>1269</v>
      </c>
      <c r="D230" s="74" t="s">
        <v>1270</v>
      </c>
      <c r="E230" s="74" t="s">
        <v>1271</v>
      </c>
      <c r="F230" s="74" t="s">
        <v>1272</v>
      </c>
      <c r="G230" s="75">
        <v>44120</v>
      </c>
      <c r="H230" s="76"/>
      <c r="I230" s="77">
        <v>36588.22</v>
      </c>
      <c r="J230" s="78" t="s">
        <v>457</v>
      </c>
      <c r="K230" s="80"/>
      <c r="L230" s="80"/>
      <c r="M230" s="80"/>
      <c r="N230" s="80"/>
      <c r="O230" s="80"/>
    </row>
    <row r="231" spans="1:15" ht="28.35" hidden="1" customHeight="1" thickBot="1">
      <c r="A231" s="479" t="s">
        <v>944</v>
      </c>
      <c r="B231" s="480"/>
      <c r="C231" s="74" t="s">
        <v>1269</v>
      </c>
      <c r="D231" s="74" t="s">
        <v>1270</v>
      </c>
      <c r="E231" s="74" t="s">
        <v>1273</v>
      </c>
      <c r="F231" s="74" t="s">
        <v>1274</v>
      </c>
      <c r="G231" s="75">
        <v>44392</v>
      </c>
      <c r="H231" s="76"/>
      <c r="I231" s="77">
        <v>21370.639999999999</v>
      </c>
      <c r="J231" s="78" t="s">
        <v>457</v>
      </c>
      <c r="K231" s="80"/>
      <c r="L231" s="80"/>
      <c r="M231" s="80"/>
      <c r="N231" s="80"/>
      <c r="O231" s="80"/>
    </row>
    <row r="232" spans="1:15" ht="28.35" hidden="1" customHeight="1" thickBot="1">
      <c r="A232" s="479" t="s">
        <v>944</v>
      </c>
      <c r="B232" s="480"/>
      <c r="C232" s="74" t="s">
        <v>1269</v>
      </c>
      <c r="D232" s="74" t="s">
        <v>1270</v>
      </c>
      <c r="E232" s="74" t="s">
        <v>1275</v>
      </c>
      <c r="F232" s="74" t="s">
        <v>1276</v>
      </c>
      <c r="G232" s="75">
        <v>44424</v>
      </c>
      <c r="H232" s="76"/>
      <c r="I232" s="77">
        <v>79829.600000000006</v>
      </c>
      <c r="J232" s="78" t="s">
        <v>457</v>
      </c>
      <c r="K232" s="80"/>
      <c r="L232" s="80"/>
      <c r="M232" s="80"/>
      <c r="N232" s="80"/>
      <c r="O232" s="80"/>
    </row>
    <row r="233" spans="1:15" ht="28.35" hidden="1" customHeight="1" thickBot="1">
      <c r="A233" s="479" t="s">
        <v>944</v>
      </c>
      <c r="B233" s="480"/>
      <c r="C233" s="74" t="s">
        <v>1269</v>
      </c>
      <c r="D233" s="74" t="s">
        <v>1270</v>
      </c>
      <c r="E233" s="74" t="s">
        <v>1277</v>
      </c>
      <c r="F233" s="74" t="s">
        <v>1278</v>
      </c>
      <c r="G233" s="75">
        <v>44424</v>
      </c>
      <c r="H233" s="76"/>
      <c r="I233" s="77">
        <v>52608.11</v>
      </c>
      <c r="J233" s="78" t="s">
        <v>457</v>
      </c>
      <c r="K233" s="80"/>
      <c r="L233" s="80"/>
      <c r="M233" s="80"/>
      <c r="N233" s="80"/>
      <c r="O233" s="80"/>
    </row>
    <row r="234" spans="1:15" ht="28.35" hidden="1" customHeight="1" thickBot="1">
      <c r="A234" s="479" t="s">
        <v>944</v>
      </c>
      <c r="B234" s="480"/>
      <c r="C234" s="74" t="s">
        <v>1269</v>
      </c>
      <c r="D234" s="74" t="s">
        <v>1270</v>
      </c>
      <c r="E234" s="74" t="s">
        <v>1279</v>
      </c>
      <c r="F234" s="74" t="s">
        <v>1280</v>
      </c>
      <c r="G234" s="75">
        <v>44685</v>
      </c>
      <c r="H234" s="76"/>
      <c r="I234" s="77">
        <v>41082.46</v>
      </c>
      <c r="J234" s="78" t="s">
        <v>457</v>
      </c>
      <c r="K234" s="80"/>
      <c r="L234" s="80"/>
      <c r="M234" s="80"/>
      <c r="N234" s="80"/>
      <c r="O234" s="80"/>
    </row>
    <row r="235" spans="1:15" ht="28.35" hidden="1" customHeight="1" thickBot="1">
      <c r="A235" s="479" t="s">
        <v>944</v>
      </c>
      <c r="B235" s="480"/>
      <c r="C235" s="74" t="s">
        <v>1269</v>
      </c>
      <c r="D235" s="74" t="s">
        <v>1270</v>
      </c>
      <c r="E235" s="74" t="s">
        <v>1281</v>
      </c>
      <c r="F235" s="74" t="s">
        <v>1282</v>
      </c>
      <c r="G235" s="75">
        <v>44685</v>
      </c>
      <c r="H235" s="76"/>
      <c r="I235" s="77">
        <v>18185</v>
      </c>
      <c r="J235" s="78" t="s">
        <v>457</v>
      </c>
      <c r="K235" s="80"/>
      <c r="L235" s="80"/>
      <c r="M235" s="80"/>
      <c r="N235" s="80"/>
      <c r="O235" s="80"/>
    </row>
    <row r="236" spans="1:15" ht="28.35" hidden="1" customHeight="1" thickBot="1">
      <c r="A236" s="479" t="s">
        <v>1283</v>
      </c>
      <c r="B236" s="480"/>
      <c r="C236" s="74" t="s">
        <v>1269</v>
      </c>
      <c r="D236" s="74" t="s">
        <v>1270</v>
      </c>
      <c r="E236" s="74" t="s">
        <v>1284</v>
      </c>
      <c r="F236" s="74" t="s">
        <v>1285</v>
      </c>
      <c r="G236" s="75">
        <v>44473</v>
      </c>
      <c r="H236" s="76"/>
      <c r="I236" s="77">
        <v>13635.84</v>
      </c>
      <c r="J236" s="78" t="s">
        <v>457</v>
      </c>
      <c r="K236" s="80"/>
      <c r="L236" s="80"/>
      <c r="M236" s="80"/>
      <c r="N236" s="80"/>
      <c r="O236" s="80"/>
    </row>
    <row r="237" spans="1:15" ht="28.35" hidden="1" customHeight="1" thickBot="1">
      <c r="A237" s="479" t="s">
        <v>929</v>
      </c>
      <c r="B237" s="480"/>
      <c r="C237" s="74" t="s">
        <v>1286</v>
      </c>
      <c r="D237" s="74" t="s">
        <v>1287</v>
      </c>
      <c r="E237" s="74" t="s">
        <v>1288</v>
      </c>
      <c r="F237" s="74" t="s">
        <v>931</v>
      </c>
      <c r="G237" s="75">
        <v>44211</v>
      </c>
      <c r="H237" s="76"/>
      <c r="I237" s="77">
        <v>34741.81</v>
      </c>
      <c r="J237" s="78" t="s">
        <v>457</v>
      </c>
      <c r="K237" s="80"/>
      <c r="L237" s="80"/>
      <c r="M237" s="80"/>
      <c r="N237" s="80"/>
      <c r="O237" s="80"/>
    </row>
    <row r="238" spans="1:15" ht="28.35" hidden="1" customHeight="1" thickBot="1">
      <c r="A238" s="479" t="s">
        <v>929</v>
      </c>
      <c r="B238" s="480"/>
      <c r="C238" s="74" t="s">
        <v>1286</v>
      </c>
      <c r="D238" s="74" t="s">
        <v>1287</v>
      </c>
      <c r="E238" s="74" t="s">
        <v>1289</v>
      </c>
      <c r="F238" s="74" t="s">
        <v>933</v>
      </c>
      <c r="G238" s="75">
        <v>44677</v>
      </c>
      <c r="H238" s="76"/>
      <c r="I238" s="77">
        <v>101600</v>
      </c>
      <c r="J238" s="78" t="s">
        <v>457</v>
      </c>
      <c r="K238" s="80"/>
      <c r="L238" s="80"/>
      <c r="M238" s="80"/>
      <c r="N238" s="80"/>
      <c r="O238" s="80"/>
    </row>
    <row r="239" spans="1:15" ht="28.35" hidden="1" customHeight="1" thickBot="1">
      <c r="A239" s="479" t="s">
        <v>1290</v>
      </c>
      <c r="B239" s="480"/>
      <c r="C239" s="74" t="s">
        <v>1291</v>
      </c>
      <c r="D239" s="74" t="s">
        <v>1292</v>
      </c>
      <c r="E239" s="74" t="s">
        <v>1293</v>
      </c>
      <c r="F239" s="74" t="s">
        <v>1294</v>
      </c>
      <c r="G239" s="75">
        <v>42579</v>
      </c>
      <c r="H239" s="76"/>
      <c r="I239" s="77">
        <v>37943.22</v>
      </c>
      <c r="J239" s="78" t="s">
        <v>457</v>
      </c>
      <c r="K239" s="80"/>
      <c r="L239" s="80"/>
      <c r="M239" s="80"/>
      <c r="N239" s="80"/>
      <c r="O239" s="80"/>
    </row>
    <row r="240" spans="1:15" ht="28.35" hidden="1" customHeight="1" thickBot="1">
      <c r="A240" s="479" t="s">
        <v>1002</v>
      </c>
      <c r="B240" s="480"/>
      <c r="C240" s="74" t="s">
        <v>1291</v>
      </c>
      <c r="D240" s="74" t="s">
        <v>1292</v>
      </c>
      <c r="E240" s="74" t="s">
        <v>1295</v>
      </c>
      <c r="F240" s="74" t="s">
        <v>1296</v>
      </c>
      <c r="G240" s="75">
        <v>44442</v>
      </c>
      <c r="H240" s="76"/>
      <c r="I240" s="77">
        <v>94016.44</v>
      </c>
      <c r="J240" s="78" t="s">
        <v>457</v>
      </c>
      <c r="K240" s="80"/>
      <c r="L240" s="80"/>
      <c r="M240" s="80"/>
      <c r="N240" s="80"/>
      <c r="O240" s="80"/>
    </row>
    <row r="241" spans="1:15" ht="28.35" hidden="1" customHeight="1" thickBot="1">
      <c r="A241" s="479" t="s">
        <v>1297</v>
      </c>
      <c r="B241" s="480"/>
      <c r="C241" s="74" t="s">
        <v>1298</v>
      </c>
      <c r="D241" s="74" t="s">
        <v>1299</v>
      </c>
      <c r="E241" s="74" t="s">
        <v>1300</v>
      </c>
      <c r="F241" s="74" t="s">
        <v>1301</v>
      </c>
      <c r="G241" s="75">
        <v>43871</v>
      </c>
      <c r="H241" s="76"/>
      <c r="I241" s="77">
        <v>32825.730000000003</v>
      </c>
      <c r="J241" s="78" t="s">
        <v>457</v>
      </c>
      <c r="K241" s="80"/>
      <c r="L241" s="80"/>
      <c r="M241" s="80"/>
      <c r="N241" s="80"/>
      <c r="O241" s="80"/>
    </row>
    <row r="242" spans="1:15" ht="28.35" hidden="1" customHeight="1" thickBot="1">
      <c r="A242" s="479" t="s">
        <v>1076</v>
      </c>
      <c r="B242" s="480"/>
      <c r="C242" s="74" t="s">
        <v>1302</v>
      </c>
      <c r="D242" s="74" t="s">
        <v>1303</v>
      </c>
      <c r="E242" s="74" t="s">
        <v>1304</v>
      </c>
      <c r="F242" s="74" t="s">
        <v>1305</v>
      </c>
      <c r="G242" s="75">
        <v>42564</v>
      </c>
      <c r="H242" s="76"/>
      <c r="I242" s="77">
        <v>49997.96</v>
      </c>
      <c r="J242" s="78" t="s">
        <v>457</v>
      </c>
      <c r="K242" s="80"/>
      <c r="L242" s="80"/>
      <c r="M242" s="80"/>
      <c r="N242" s="80"/>
      <c r="O242" s="80"/>
    </row>
    <row r="243" spans="1:15" ht="28.35" hidden="1" customHeight="1" thickBot="1">
      <c r="A243" s="479" t="s">
        <v>1033</v>
      </c>
      <c r="B243" s="480"/>
      <c r="C243" s="74" t="s">
        <v>1302</v>
      </c>
      <c r="D243" s="74" t="s">
        <v>1303</v>
      </c>
      <c r="E243" s="74" t="s">
        <v>1306</v>
      </c>
      <c r="F243" s="74" t="s">
        <v>1307</v>
      </c>
      <c r="G243" s="75">
        <v>44363</v>
      </c>
      <c r="H243" s="76"/>
      <c r="I243" s="77">
        <v>20353.740000000002</v>
      </c>
      <c r="J243" s="78" t="s">
        <v>457</v>
      </c>
      <c r="K243" s="80"/>
      <c r="L243" s="80"/>
      <c r="M243" s="80"/>
      <c r="N243" s="80"/>
      <c r="O243" s="80"/>
    </row>
    <row r="244" spans="1:15" ht="28.35" hidden="1" customHeight="1" thickBot="1">
      <c r="A244" s="479" t="s">
        <v>1033</v>
      </c>
      <c r="B244" s="480"/>
      <c r="C244" s="74" t="s">
        <v>1302</v>
      </c>
      <c r="D244" s="74" t="s">
        <v>1303</v>
      </c>
      <c r="E244" s="74" t="s">
        <v>1308</v>
      </c>
      <c r="F244" s="74" t="s">
        <v>1309</v>
      </c>
      <c r="G244" s="75">
        <v>44497</v>
      </c>
      <c r="H244" s="76"/>
      <c r="I244" s="77">
        <v>34613</v>
      </c>
      <c r="J244" s="78" t="s">
        <v>457</v>
      </c>
      <c r="K244" s="80"/>
      <c r="L244" s="80"/>
      <c r="M244" s="80"/>
      <c r="N244" s="80"/>
      <c r="O244" s="80"/>
    </row>
    <row r="245" spans="1:15" ht="28.35" hidden="1" customHeight="1" thickBot="1">
      <c r="A245" s="479" t="s">
        <v>1014</v>
      </c>
      <c r="B245" s="480"/>
      <c r="C245" s="74" t="s">
        <v>1302</v>
      </c>
      <c r="D245" s="74" t="s">
        <v>1303</v>
      </c>
      <c r="E245" s="74" t="s">
        <v>1310</v>
      </c>
      <c r="F245" s="74" t="s">
        <v>1018</v>
      </c>
      <c r="G245" s="75">
        <v>44120</v>
      </c>
      <c r="H245" s="76"/>
      <c r="I245" s="77">
        <v>19854.73</v>
      </c>
      <c r="J245" s="78" t="s">
        <v>457</v>
      </c>
      <c r="K245" s="80"/>
      <c r="L245" s="80"/>
      <c r="M245" s="80"/>
      <c r="N245" s="80"/>
      <c r="O245" s="80"/>
    </row>
    <row r="246" spans="1:15" ht="28.35" hidden="1" customHeight="1" thickBot="1">
      <c r="A246" s="479" t="s">
        <v>512</v>
      </c>
      <c r="B246" s="480"/>
      <c r="C246" s="74" t="s">
        <v>1311</v>
      </c>
      <c r="D246" s="74" t="s">
        <v>1312</v>
      </c>
      <c r="E246" s="74" t="s">
        <v>1313</v>
      </c>
      <c r="F246" s="74" t="s">
        <v>1314</v>
      </c>
      <c r="G246" s="75">
        <v>44120</v>
      </c>
      <c r="H246" s="76"/>
      <c r="I246" s="77">
        <v>144185.84</v>
      </c>
      <c r="J246" s="78" t="s">
        <v>457</v>
      </c>
      <c r="K246" s="78" t="s">
        <v>1315</v>
      </c>
      <c r="L246" s="78" t="s">
        <v>989</v>
      </c>
      <c r="M246" s="78" t="s">
        <v>1316</v>
      </c>
      <c r="N246" s="78">
        <v>0</v>
      </c>
      <c r="O246" s="79">
        <v>43788</v>
      </c>
    </row>
    <row r="247" spans="1:15" ht="28.35" hidden="1" customHeight="1" thickBot="1">
      <c r="A247" s="479" t="s">
        <v>517</v>
      </c>
      <c r="B247" s="480"/>
      <c r="C247" s="74" t="s">
        <v>1311</v>
      </c>
      <c r="D247" s="74" t="s">
        <v>1312</v>
      </c>
      <c r="E247" s="74" t="s">
        <v>1317</v>
      </c>
      <c r="F247" s="74" t="s">
        <v>1318</v>
      </c>
      <c r="G247" s="75">
        <v>44777</v>
      </c>
      <c r="H247" s="76"/>
      <c r="I247" s="77">
        <v>136231.1</v>
      </c>
      <c r="J247" s="78" t="s">
        <v>457</v>
      </c>
      <c r="K247" s="80"/>
      <c r="L247" s="80"/>
      <c r="M247" s="80"/>
      <c r="N247" s="80"/>
      <c r="O247" s="80"/>
    </row>
    <row r="248" spans="1:15" ht="28.35" hidden="1" customHeight="1" thickBot="1">
      <c r="A248" s="479" t="s">
        <v>1205</v>
      </c>
      <c r="B248" s="480"/>
      <c r="C248" s="74" t="s">
        <v>1319</v>
      </c>
      <c r="D248" s="74" t="s">
        <v>1320</v>
      </c>
      <c r="E248" s="74" t="s">
        <v>1321</v>
      </c>
      <c r="F248" s="74" t="s">
        <v>1322</v>
      </c>
      <c r="G248" s="75">
        <v>44120</v>
      </c>
      <c r="H248" s="76"/>
      <c r="I248" s="77">
        <v>23381.71</v>
      </c>
      <c r="J248" s="78" t="s">
        <v>457</v>
      </c>
      <c r="K248" s="80"/>
      <c r="L248" s="80"/>
      <c r="M248" s="80"/>
      <c r="N248" s="80"/>
      <c r="O248" s="80"/>
    </row>
    <row r="249" spans="1:15" ht="28.35" hidden="1" customHeight="1" thickBot="1">
      <c r="A249" s="479" t="s">
        <v>976</v>
      </c>
      <c r="B249" s="480"/>
      <c r="C249" s="74" t="s">
        <v>1323</v>
      </c>
      <c r="D249" s="74" t="s">
        <v>1324</v>
      </c>
      <c r="E249" s="74" t="s">
        <v>1325</v>
      </c>
      <c r="F249" s="74" t="s">
        <v>1326</v>
      </c>
      <c r="G249" s="74" t="s">
        <v>1327</v>
      </c>
      <c r="H249" s="76"/>
      <c r="I249" s="77">
        <v>1845.17</v>
      </c>
      <c r="J249" s="78" t="s">
        <v>958</v>
      </c>
      <c r="K249" s="78" t="s">
        <v>1328</v>
      </c>
      <c r="L249" s="78" t="s">
        <v>1329</v>
      </c>
      <c r="M249" s="78" t="s">
        <v>1330</v>
      </c>
      <c r="N249" s="78">
        <v>0</v>
      </c>
      <c r="O249" s="78" t="s">
        <v>1331</v>
      </c>
    </row>
    <row r="250" spans="1:15" ht="28.35" hidden="1" customHeight="1" thickBot="1">
      <c r="A250" s="479" t="s">
        <v>976</v>
      </c>
      <c r="B250" s="480"/>
      <c r="C250" s="74" t="s">
        <v>1323</v>
      </c>
      <c r="D250" s="74" t="s">
        <v>1324</v>
      </c>
      <c r="E250" s="74" t="s">
        <v>1332</v>
      </c>
      <c r="F250" s="74" t="s">
        <v>1333</v>
      </c>
      <c r="G250" s="75">
        <v>44018</v>
      </c>
      <c r="H250" s="76"/>
      <c r="I250" s="77">
        <v>47479</v>
      </c>
      <c r="J250" s="78" t="s">
        <v>457</v>
      </c>
      <c r="K250" s="80"/>
      <c r="L250" s="80"/>
      <c r="M250" s="80"/>
      <c r="N250" s="80"/>
      <c r="O250" s="80"/>
    </row>
    <row r="251" spans="1:15" ht="28.35" hidden="1" customHeight="1" thickBot="1">
      <c r="A251" s="479" t="s">
        <v>1107</v>
      </c>
      <c r="B251" s="480"/>
      <c r="C251" s="74" t="s">
        <v>1323</v>
      </c>
      <c r="D251" s="74" t="s">
        <v>1324</v>
      </c>
      <c r="E251" s="74" t="s">
        <v>1334</v>
      </c>
      <c r="F251" s="74" t="s">
        <v>1335</v>
      </c>
      <c r="G251" s="75">
        <v>44557</v>
      </c>
      <c r="H251" s="76"/>
      <c r="I251" s="77">
        <v>29333.49</v>
      </c>
      <c r="J251" s="78" t="s">
        <v>457</v>
      </c>
      <c r="K251" s="80"/>
      <c r="L251" s="80"/>
      <c r="M251" s="80"/>
      <c r="N251" s="80"/>
      <c r="O251" s="80"/>
    </row>
    <row r="252" spans="1:15" ht="28.35" hidden="1" customHeight="1" thickBot="1">
      <c r="A252" s="479" t="s">
        <v>1107</v>
      </c>
      <c r="B252" s="480"/>
      <c r="C252" s="74" t="s">
        <v>1323</v>
      </c>
      <c r="D252" s="74" t="s">
        <v>1324</v>
      </c>
      <c r="E252" s="74" t="s">
        <v>1336</v>
      </c>
      <c r="F252" s="74" t="s">
        <v>1337</v>
      </c>
      <c r="G252" s="75">
        <v>44531</v>
      </c>
      <c r="H252" s="76"/>
      <c r="I252" s="77">
        <v>34229.980000000003</v>
      </c>
      <c r="J252" s="78" t="s">
        <v>457</v>
      </c>
      <c r="K252" s="80"/>
      <c r="L252" s="80"/>
      <c r="M252" s="80"/>
      <c r="N252" s="80"/>
      <c r="O252" s="80"/>
    </row>
    <row r="253" spans="1:15" ht="28.35" hidden="1" customHeight="1" thickBot="1">
      <c r="A253" s="479" t="s">
        <v>1107</v>
      </c>
      <c r="B253" s="480"/>
      <c r="C253" s="74" t="s">
        <v>1323</v>
      </c>
      <c r="D253" s="74" t="s">
        <v>1324</v>
      </c>
      <c r="E253" s="74" t="s">
        <v>1338</v>
      </c>
      <c r="F253" s="74" t="s">
        <v>1339</v>
      </c>
      <c r="G253" s="75">
        <v>44792</v>
      </c>
      <c r="H253" s="76"/>
      <c r="I253" s="77">
        <v>36490.379999999997</v>
      </c>
      <c r="J253" s="78" t="s">
        <v>457</v>
      </c>
      <c r="K253" s="80"/>
      <c r="L253" s="80"/>
      <c r="M253" s="80"/>
      <c r="N253" s="80"/>
      <c r="O253" s="80"/>
    </row>
    <row r="254" spans="1:15" ht="28.35" hidden="1" customHeight="1" thickBot="1">
      <c r="A254" s="479" t="s">
        <v>527</v>
      </c>
      <c r="B254" s="480"/>
      <c r="C254" s="74" t="s">
        <v>1323</v>
      </c>
      <c r="D254" s="74" t="s">
        <v>1324</v>
      </c>
      <c r="E254" s="74" t="s">
        <v>1340</v>
      </c>
      <c r="F254" s="74" t="s">
        <v>1188</v>
      </c>
      <c r="G254" s="75">
        <v>44446</v>
      </c>
      <c r="H254" s="76"/>
      <c r="I254" s="77">
        <v>60178</v>
      </c>
      <c r="J254" s="78" t="s">
        <v>457</v>
      </c>
      <c r="K254" s="80"/>
      <c r="L254" s="80"/>
      <c r="M254" s="80"/>
      <c r="N254" s="80"/>
      <c r="O254" s="80"/>
    </row>
    <row r="255" spans="1:15" ht="28.35" hidden="1" customHeight="1" thickBot="1">
      <c r="A255" s="479" t="s">
        <v>527</v>
      </c>
      <c r="B255" s="480"/>
      <c r="C255" s="74" t="s">
        <v>1323</v>
      </c>
      <c r="D255" s="74" t="s">
        <v>1324</v>
      </c>
      <c r="E255" s="74" t="s">
        <v>1341</v>
      </c>
      <c r="F255" s="74" t="s">
        <v>1117</v>
      </c>
      <c r="G255" s="75">
        <v>44615</v>
      </c>
      <c r="H255" s="76"/>
      <c r="I255" s="77">
        <v>82797</v>
      </c>
      <c r="J255" s="78" t="s">
        <v>457</v>
      </c>
      <c r="K255" s="80"/>
      <c r="L255" s="80"/>
      <c r="M255" s="80"/>
      <c r="N255" s="80"/>
      <c r="O255" s="80"/>
    </row>
    <row r="256" spans="1:15" ht="28.35" hidden="1" customHeight="1" thickBot="1">
      <c r="A256" s="479" t="s">
        <v>527</v>
      </c>
      <c r="B256" s="480"/>
      <c r="C256" s="74" t="s">
        <v>1323</v>
      </c>
      <c r="D256" s="74" t="s">
        <v>1324</v>
      </c>
      <c r="E256" s="74" t="s">
        <v>1342</v>
      </c>
      <c r="F256" s="74" t="s">
        <v>1119</v>
      </c>
      <c r="G256" s="75">
        <v>44798</v>
      </c>
      <c r="H256" s="76"/>
      <c r="I256" s="77">
        <v>29752</v>
      </c>
      <c r="J256" s="78" t="s">
        <v>1343</v>
      </c>
      <c r="K256" s="80"/>
      <c r="L256" s="80"/>
      <c r="M256" s="80"/>
      <c r="N256" s="80"/>
      <c r="O256" s="80"/>
    </row>
    <row r="257" spans="1:15" ht="28.35" hidden="1" customHeight="1" thickBot="1">
      <c r="A257" s="479" t="s">
        <v>1344</v>
      </c>
      <c r="B257" s="480"/>
      <c r="C257" s="74" t="s">
        <v>1345</v>
      </c>
      <c r="D257" s="74" t="s">
        <v>1346</v>
      </c>
      <c r="E257" s="74" t="s">
        <v>1347</v>
      </c>
      <c r="F257" s="74" t="s">
        <v>1348</v>
      </c>
      <c r="G257" s="75">
        <v>44445</v>
      </c>
      <c r="H257" s="76"/>
      <c r="I257" s="77">
        <v>24321.7</v>
      </c>
      <c r="J257" s="78" t="s">
        <v>457</v>
      </c>
      <c r="K257" s="80"/>
      <c r="L257" s="80"/>
      <c r="M257" s="80"/>
      <c r="N257" s="80"/>
      <c r="O257" s="80"/>
    </row>
    <row r="258" spans="1:15" ht="28.35" hidden="1" customHeight="1" thickBot="1">
      <c r="A258" s="479" t="s">
        <v>968</v>
      </c>
      <c r="B258" s="480"/>
      <c r="C258" s="74" t="s">
        <v>1349</v>
      </c>
      <c r="D258" s="74" t="s">
        <v>1350</v>
      </c>
      <c r="E258" s="74" t="s">
        <v>1351</v>
      </c>
      <c r="F258" s="74" t="s">
        <v>1352</v>
      </c>
      <c r="G258" s="75">
        <v>44120</v>
      </c>
      <c r="H258" s="76"/>
      <c r="I258" s="77">
        <v>132365.17000000001</v>
      </c>
      <c r="J258" s="78" t="s">
        <v>457</v>
      </c>
      <c r="K258" s="80"/>
      <c r="L258" s="80"/>
      <c r="M258" s="80"/>
      <c r="N258" s="80"/>
      <c r="O258" s="80"/>
    </row>
    <row r="259" spans="1:15" ht="28.35" hidden="1" customHeight="1" thickBot="1">
      <c r="A259" s="479" t="s">
        <v>1353</v>
      </c>
      <c r="B259" s="480"/>
      <c r="C259" s="74" t="s">
        <v>1354</v>
      </c>
      <c r="D259" s="74" t="s">
        <v>1355</v>
      </c>
      <c r="E259" s="74" t="s">
        <v>1356</v>
      </c>
      <c r="F259" s="74" t="s">
        <v>1357</v>
      </c>
      <c r="G259" s="75">
        <v>44120</v>
      </c>
      <c r="H259" s="76"/>
      <c r="I259" s="77">
        <v>18185</v>
      </c>
      <c r="J259" s="78" t="s">
        <v>457</v>
      </c>
      <c r="K259" s="80"/>
      <c r="L259" s="80"/>
      <c r="M259" s="80"/>
      <c r="N259" s="80"/>
      <c r="O259" s="80"/>
    </row>
    <row r="260" spans="1:15" ht="28.35" hidden="1" customHeight="1" thickBot="1">
      <c r="A260" s="479" t="s">
        <v>1358</v>
      </c>
      <c r="B260" s="480"/>
      <c r="C260" s="74" t="s">
        <v>1359</v>
      </c>
      <c r="D260" s="74" t="s">
        <v>1360</v>
      </c>
      <c r="E260" s="74" t="s">
        <v>1361</v>
      </c>
      <c r="F260" s="74" t="s">
        <v>1362</v>
      </c>
      <c r="G260" s="75">
        <v>44120</v>
      </c>
      <c r="H260" s="76"/>
      <c r="I260" s="77">
        <v>21366</v>
      </c>
      <c r="J260" s="78" t="s">
        <v>457</v>
      </c>
      <c r="K260" s="80"/>
      <c r="L260" s="80"/>
      <c r="M260" s="80"/>
      <c r="N260" s="80"/>
      <c r="O260" s="80"/>
    </row>
    <row r="261" spans="1:15" ht="28.35" hidden="1" customHeight="1" thickBot="1">
      <c r="A261" s="479" t="s">
        <v>968</v>
      </c>
      <c r="B261" s="480"/>
      <c r="C261" s="74" t="s">
        <v>1359</v>
      </c>
      <c r="D261" s="74" t="s">
        <v>1360</v>
      </c>
      <c r="E261" s="74" t="s">
        <v>1363</v>
      </c>
      <c r="F261" s="74" t="s">
        <v>1364</v>
      </c>
      <c r="G261" s="75">
        <v>44120</v>
      </c>
      <c r="H261" s="76"/>
      <c r="I261" s="77">
        <v>62737.55</v>
      </c>
      <c r="J261" s="78" t="s">
        <v>1365</v>
      </c>
      <c r="K261" s="80"/>
      <c r="L261" s="80"/>
      <c r="M261" s="80"/>
      <c r="N261" s="80"/>
      <c r="O261" s="80"/>
    </row>
    <row r="262" spans="1:15" ht="28.35" hidden="1" customHeight="1" thickBot="1">
      <c r="A262" s="479" t="s">
        <v>973</v>
      </c>
      <c r="B262" s="480"/>
      <c r="C262" s="74" t="s">
        <v>1359</v>
      </c>
      <c r="D262" s="74" t="s">
        <v>1360</v>
      </c>
      <c r="E262" s="74" t="s">
        <v>1366</v>
      </c>
      <c r="F262" s="74" t="s">
        <v>1367</v>
      </c>
      <c r="G262" s="75">
        <v>44509</v>
      </c>
      <c r="H262" s="76"/>
      <c r="I262" s="77">
        <v>189636.7</v>
      </c>
      <c r="J262" s="78" t="s">
        <v>457</v>
      </c>
      <c r="K262" s="80"/>
      <c r="L262" s="80"/>
      <c r="M262" s="80"/>
      <c r="N262" s="80"/>
      <c r="O262" s="80"/>
    </row>
    <row r="263" spans="1:15" ht="28.35" hidden="1" customHeight="1" thickBot="1">
      <c r="A263" s="479" t="s">
        <v>1358</v>
      </c>
      <c r="B263" s="480"/>
      <c r="C263" s="74" t="s">
        <v>1368</v>
      </c>
      <c r="D263" s="74" t="s">
        <v>1369</v>
      </c>
      <c r="E263" s="74" t="s">
        <v>1370</v>
      </c>
      <c r="F263" s="74" t="s">
        <v>1371</v>
      </c>
      <c r="G263" s="75">
        <v>44120</v>
      </c>
      <c r="H263" s="76"/>
      <c r="I263" s="77">
        <v>5.48</v>
      </c>
      <c r="J263" s="78" t="s">
        <v>457</v>
      </c>
      <c r="K263" s="78" t="s">
        <v>1372</v>
      </c>
      <c r="L263" s="78" t="s">
        <v>989</v>
      </c>
      <c r="M263" s="78" t="s">
        <v>1373</v>
      </c>
      <c r="N263" s="78">
        <v>0</v>
      </c>
      <c r="O263" s="79">
        <v>43522</v>
      </c>
    </row>
    <row r="264" spans="1:15" ht="28.35" hidden="1" customHeight="1" thickBot="1">
      <c r="A264" s="479" t="s">
        <v>973</v>
      </c>
      <c r="B264" s="480"/>
      <c r="C264" s="74" t="s">
        <v>1368</v>
      </c>
      <c r="D264" s="74" t="s">
        <v>1369</v>
      </c>
      <c r="E264" s="74" t="s">
        <v>1374</v>
      </c>
      <c r="F264" s="74" t="s">
        <v>1375</v>
      </c>
      <c r="G264" s="75">
        <v>44707</v>
      </c>
      <c r="H264" s="76"/>
      <c r="I264" s="77">
        <v>300000</v>
      </c>
      <c r="J264" s="78" t="s">
        <v>457</v>
      </c>
      <c r="K264" s="80"/>
      <c r="L264" s="80"/>
      <c r="M264" s="80"/>
      <c r="N264" s="80"/>
      <c r="O264" s="80"/>
    </row>
    <row r="265" spans="1:15" ht="28.35" hidden="1" customHeight="1" thickBot="1">
      <c r="A265" s="479" t="s">
        <v>1002</v>
      </c>
      <c r="B265" s="480"/>
      <c r="C265" s="74" t="s">
        <v>1376</v>
      </c>
      <c r="D265" s="74" t="s">
        <v>1377</v>
      </c>
      <c r="E265" s="74" t="s">
        <v>1378</v>
      </c>
      <c r="F265" s="74" t="s">
        <v>1379</v>
      </c>
      <c r="G265" s="75">
        <v>44614</v>
      </c>
      <c r="H265" s="76"/>
      <c r="I265" s="77">
        <v>25953</v>
      </c>
      <c r="J265" s="78" t="s">
        <v>457</v>
      </c>
      <c r="K265" s="80"/>
      <c r="L265" s="80"/>
      <c r="M265" s="80"/>
      <c r="N265" s="80"/>
      <c r="O265" s="80"/>
    </row>
    <row r="266" spans="1:15" ht="28.35" hidden="1" customHeight="1" thickBot="1">
      <c r="A266" s="479" t="s">
        <v>724</v>
      </c>
      <c r="B266" s="480"/>
      <c r="C266" s="74" t="s">
        <v>1380</v>
      </c>
      <c r="D266" s="74" t="s">
        <v>1381</v>
      </c>
      <c r="E266" s="74" t="s">
        <v>1382</v>
      </c>
      <c r="F266" s="74" t="s">
        <v>1383</v>
      </c>
      <c r="G266" s="75">
        <v>44043</v>
      </c>
      <c r="H266" s="76"/>
      <c r="I266" s="77">
        <v>27274.95</v>
      </c>
      <c r="J266" s="78" t="s">
        <v>457</v>
      </c>
      <c r="K266" s="80"/>
      <c r="L266" s="80"/>
      <c r="M266" s="80"/>
      <c r="N266" s="80"/>
      <c r="O266" s="80"/>
    </row>
    <row r="267" spans="1:15" ht="28.35" hidden="1" customHeight="1" thickBot="1">
      <c r="A267" s="479" t="s">
        <v>1033</v>
      </c>
      <c r="B267" s="480"/>
      <c r="C267" s="74" t="s">
        <v>1384</v>
      </c>
      <c r="D267" s="74" t="s">
        <v>1385</v>
      </c>
      <c r="E267" s="74" t="s">
        <v>1386</v>
      </c>
      <c r="F267" s="74" t="s">
        <v>1256</v>
      </c>
      <c r="G267" s="75">
        <v>44195</v>
      </c>
      <c r="H267" s="76"/>
      <c r="I267" s="77">
        <v>145480</v>
      </c>
      <c r="J267" s="78" t="s">
        <v>457</v>
      </c>
      <c r="K267" s="80"/>
      <c r="L267" s="80"/>
      <c r="M267" s="80"/>
      <c r="N267" s="80"/>
      <c r="O267" s="80"/>
    </row>
    <row r="268" spans="1:15" ht="28.35" hidden="1" customHeight="1" thickBot="1">
      <c r="A268" s="479" t="s">
        <v>1033</v>
      </c>
      <c r="B268" s="480"/>
      <c r="C268" s="74" t="s">
        <v>1384</v>
      </c>
      <c r="D268" s="74" t="s">
        <v>1385</v>
      </c>
      <c r="E268" s="74" t="s">
        <v>1387</v>
      </c>
      <c r="F268" s="74" t="s">
        <v>1388</v>
      </c>
      <c r="G268" s="75">
        <v>44714</v>
      </c>
      <c r="H268" s="76"/>
      <c r="I268" s="77">
        <v>163665</v>
      </c>
      <c r="J268" s="78" t="s">
        <v>457</v>
      </c>
      <c r="K268" s="80"/>
      <c r="L268" s="80"/>
      <c r="M268" s="80"/>
      <c r="N268" s="80"/>
      <c r="O268" s="80"/>
    </row>
    <row r="269" spans="1:15" ht="28.35" hidden="1" customHeight="1" thickBot="1">
      <c r="A269" s="479" t="s">
        <v>963</v>
      </c>
      <c r="B269" s="480"/>
      <c r="C269" s="74" t="s">
        <v>1389</v>
      </c>
      <c r="D269" s="74" t="s">
        <v>1390</v>
      </c>
      <c r="E269" s="74" t="s">
        <v>1391</v>
      </c>
      <c r="F269" s="74" t="s">
        <v>1013</v>
      </c>
      <c r="G269" s="75">
        <v>44792</v>
      </c>
      <c r="H269" s="76"/>
      <c r="I269" s="77">
        <v>322965.95</v>
      </c>
      <c r="J269" s="78" t="s">
        <v>457</v>
      </c>
      <c r="K269" s="80"/>
      <c r="L269" s="80"/>
      <c r="M269" s="80"/>
      <c r="N269" s="80"/>
      <c r="O269" s="80"/>
    </row>
    <row r="270" spans="1:15" ht="28.35" hidden="1" customHeight="1" thickBot="1">
      <c r="A270" s="479" t="s">
        <v>1167</v>
      </c>
      <c r="B270" s="480"/>
      <c r="C270" s="74" t="s">
        <v>1392</v>
      </c>
      <c r="D270" s="74" t="s">
        <v>1393</v>
      </c>
      <c r="E270" s="74" t="s">
        <v>1394</v>
      </c>
      <c r="F270" s="74" t="s">
        <v>1169</v>
      </c>
      <c r="G270" s="75">
        <v>44120</v>
      </c>
      <c r="H270" s="76"/>
      <c r="I270" s="77">
        <v>38996.82</v>
      </c>
      <c r="J270" s="78" t="s">
        <v>457</v>
      </c>
      <c r="K270" s="80"/>
      <c r="L270" s="80"/>
      <c r="M270" s="80"/>
      <c r="N270" s="80"/>
      <c r="O270" s="80"/>
    </row>
    <row r="271" spans="1:15" ht="28.35" hidden="1" customHeight="1" thickBot="1">
      <c r="A271" s="479" t="s">
        <v>603</v>
      </c>
      <c r="B271" s="480"/>
      <c r="C271" s="74" t="s">
        <v>1392</v>
      </c>
      <c r="D271" s="74" t="s">
        <v>1393</v>
      </c>
      <c r="E271" s="74" t="s">
        <v>1395</v>
      </c>
      <c r="F271" s="74" t="s">
        <v>1396</v>
      </c>
      <c r="G271" s="75">
        <v>44522</v>
      </c>
      <c r="H271" s="76"/>
      <c r="I271" s="77">
        <v>43581.440000000002</v>
      </c>
      <c r="J271" s="78" t="s">
        <v>457</v>
      </c>
      <c r="K271" s="80"/>
      <c r="L271" s="80"/>
      <c r="M271" s="80"/>
      <c r="N271" s="80"/>
      <c r="O271" s="80"/>
    </row>
    <row r="272" spans="1:15" ht="28.35" hidden="1" customHeight="1" thickBot="1">
      <c r="A272" s="479" t="s">
        <v>603</v>
      </c>
      <c r="B272" s="480"/>
      <c r="C272" s="74" t="s">
        <v>1392</v>
      </c>
      <c r="D272" s="74" t="s">
        <v>1393</v>
      </c>
      <c r="E272" s="74" t="s">
        <v>1397</v>
      </c>
      <c r="F272" s="74" t="s">
        <v>1398</v>
      </c>
      <c r="G272" s="75">
        <v>44533</v>
      </c>
      <c r="H272" s="76"/>
      <c r="I272" s="77">
        <v>104233</v>
      </c>
      <c r="J272" s="78" t="s">
        <v>457</v>
      </c>
      <c r="K272" s="78" t="s">
        <v>1399</v>
      </c>
      <c r="L272" s="78" t="s">
        <v>989</v>
      </c>
      <c r="M272" s="78" t="s">
        <v>1400</v>
      </c>
      <c r="N272" s="78">
        <v>0</v>
      </c>
      <c r="O272" s="79">
        <v>44726</v>
      </c>
    </row>
    <row r="273" spans="1:15" ht="28.35" hidden="1" customHeight="1" thickBot="1">
      <c r="A273" s="479" t="s">
        <v>603</v>
      </c>
      <c r="B273" s="480"/>
      <c r="C273" s="74" t="s">
        <v>1392</v>
      </c>
      <c r="D273" s="74" t="s">
        <v>1393</v>
      </c>
      <c r="E273" s="74" t="s">
        <v>1401</v>
      </c>
      <c r="F273" s="74" t="s">
        <v>1402</v>
      </c>
      <c r="G273" s="75">
        <v>44623</v>
      </c>
      <c r="H273" s="76"/>
      <c r="I273" s="77">
        <v>109055.08</v>
      </c>
      <c r="J273" s="78" t="s">
        <v>457</v>
      </c>
      <c r="K273" s="80"/>
      <c r="L273" s="80"/>
      <c r="M273" s="80"/>
      <c r="N273" s="80"/>
      <c r="O273" s="80"/>
    </row>
    <row r="274" spans="1:15" ht="28.35" hidden="1" customHeight="1" thickBot="1">
      <c r="A274" s="479" t="s">
        <v>1243</v>
      </c>
      <c r="B274" s="480"/>
      <c r="C274" s="74" t="s">
        <v>1392</v>
      </c>
      <c r="D274" s="74" t="s">
        <v>1393</v>
      </c>
      <c r="E274" s="74" t="s">
        <v>1403</v>
      </c>
      <c r="F274" s="74" t="s">
        <v>1404</v>
      </c>
      <c r="G274" s="75">
        <v>44419</v>
      </c>
      <c r="H274" s="76"/>
      <c r="I274" s="77">
        <v>31996.5</v>
      </c>
      <c r="J274" s="78" t="s">
        <v>457</v>
      </c>
      <c r="K274" s="80"/>
      <c r="L274" s="80"/>
      <c r="M274" s="80"/>
      <c r="N274" s="80"/>
      <c r="O274" s="80"/>
    </row>
    <row r="275" spans="1:15" ht="28.35" hidden="1" customHeight="1" thickBot="1">
      <c r="A275" s="479" t="s">
        <v>527</v>
      </c>
      <c r="B275" s="480"/>
      <c r="C275" s="74" t="s">
        <v>1405</v>
      </c>
      <c r="D275" s="74" t="s">
        <v>1406</v>
      </c>
      <c r="E275" s="74" t="s">
        <v>1407</v>
      </c>
      <c r="F275" s="74" t="s">
        <v>1408</v>
      </c>
      <c r="G275" s="75">
        <v>44753</v>
      </c>
      <c r="H275" s="76"/>
      <c r="I275" s="77">
        <v>5749.37</v>
      </c>
      <c r="J275" s="78" t="s">
        <v>457</v>
      </c>
      <c r="K275" s="80"/>
      <c r="L275" s="80"/>
      <c r="M275" s="80"/>
      <c r="N275" s="80"/>
      <c r="O275" s="80"/>
    </row>
    <row r="276" spans="1:15" ht="28.35" hidden="1" customHeight="1" thickBot="1">
      <c r="A276" s="479" t="s">
        <v>1205</v>
      </c>
      <c r="B276" s="480"/>
      <c r="C276" s="74" t="s">
        <v>1409</v>
      </c>
      <c r="D276" s="74" t="s">
        <v>1410</v>
      </c>
      <c r="E276" s="74" t="s">
        <v>1411</v>
      </c>
      <c r="F276" s="74" t="s">
        <v>1412</v>
      </c>
      <c r="G276" s="75">
        <v>44120</v>
      </c>
      <c r="H276" s="76"/>
      <c r="I276" s="77">
        <v>4131.63</v>
      </c>
      <c r="J276" s="78" t="s">
        <v>457</v>
      </c>
      <c r="K276" s="80"/>
      <c r="L276" s="80"/>
      <c r="M276" s="80"/>
      <c r="N276" s="80"/>
      <c r="O276" s="80"/>
    </row>
    <row r="277" spans="1:15" ht="28.35" hidden="1" customHeight="1" thickBot="1">
      <c r="A277" s="479" t="s">
        <v>944</v>
      </c>
      <c r="B277" s="480"/>
      <c r="C277" s="74" t="s">
        <v>1409</v>
      </c>
      <c r="D277" s="74" t="s">
        <v>1410</v>
      </c>
      <c r="E277" s="74" t="s">
        <v>1413</v>
      </c>
      <c r="F277" s="74" t="s">
        <v>1414</v>
      </c>
      <c r="G277" s="75">
        <v>44440</v>
      </c>
      <c r="H277" s="76"/>
      <c r="I277" s="77">
        <v>80631.19</v>
      </c>
      <c r="J277" s="78" t="s">
        <v>457</v>
      </c>
      <c r="K277" s="80"/>
      <c r="L277" s="80"/>
      <c r="M277" s="80"/>
      <c r="N277" s="80"/>
      <c r="O277" s="80"/>
    </row>
    <row r="278" spans="1:15" ht="28.35" hidden="1" customHeight="1" thickBot="1">
      <c r="A278" s="479" t="s">
        <v>944</v>
      </c>
      <c r="B278" s="480"/>
      <c r="C278" s="74" t="s">
        <v>1409</v>
      </c>
      <c r="D278" s="74" t="s">
        <v>1410</v>
      </c>
      <c r="E278" s="74" t="s">
        <v>1415</v>
      </c>
      <c r="F278" s="74" t="s">
        <v>1416</v>
      </c>
      <c r="G278" s="75">
        <v>44440</v>
      </c>
      <c r="H278" s="76"/>
      <c r="I278" s="77">
        <v>51125.67</v>
      </c>
      <c r="J278" s="78" t="s">
        <v>457</v>
      </c>
      <c r="K278" s="78" t="s">
        <v>1417</v>
      </c>
      <c r="L278" s="78" t="s">
        <v>989</v>
      </c>
      <c r="M278" s="78" t="s">
        <v>1418</v>
      </c>
      <c r="N278" s="78">
        <v>0</v>
      </c>
      <c r="O278" s="79">
        <v>44663</v>
      </c>
    </row>
    <row r="279" spans="1:15" ht="28.35" hidden="1" customHeight="1" thickBot="1">
      <c r="A279" s="479" t="s">
        <v>944</v>
      </c>
      <c r="B279" s="480"/>
      <c r="C279" s="74" t="s">
        <v>1409</v>
      </c>
      <c r="D279" s="74" t="s">
        <v>1410</v>
      </c>
      <c r="E279" s="74" t="s">
        <v>1419</v>
      </c>
      <c r="F279" s="74" t="s">
        <v>1420</v>
      </c>
      <c r="G279" s="75">
        <v>44600</v>
      </c>
      <c r="H279" s="76"/>
      <c r="I279" s="77">
        <v>52842.33</v>
      </c>
      <c r="J279" s="78" t="s">
        <v>457</v>
      </c>
      <c r="K279" s="80"/>
      <c r="L279" s="80"/>
      <c r="M279" s="80"/>
      <c r="N279" s="80"/>
      <c r="O279" s="80"/>
    </row>
    <row r="280" spans="1:15" ht="28.35" hidden="1" customHeight="1" thickBot="1">
      <c r="A280" s="479" t="s">
        <v>944</v>
      </c>
      <c r="B280" s="480"/>
      <c r="C280" s="74" t="s">
        <v>1409</v>
      </c>
      <c r="D280" s="74" t="s">
        <v>1410</v>
      </c>
      <c r="E280" s="74" t="s">
        <v>1421</v>
      </c>
      <c r="F280" s="74" t="s">
        <v>1422</v>
      </c>
      <c r="G280" s="75">
        <v>44655</v>
      </c>
      <c r="H280" s="76"/>
      <c r="I280" s="77">
        <v>81016.350000000006</v>
      </c>
      <c r="J280" s="78" t="s">
        <v>457</v>
      </c>
      <c r="K280" s="80"/>
      <c r="L280" s="80"/>
      <c r="M280" s="80"/>
      <c r="N280" s="80"/>
      <c r="O280" s="80"/>
    </row>
    <row r="281" spans="1:15" ht="28.35" hidden="1" customHeight="1" thickBot="1">
      <c r="A281" s="479" t="s">
        <v>944</v>
      </c>
      <c r="B281" s="480"/>
      <c r="C281" s="74" t="s">
        <v>1409</v>
      </c>
      <c r="D281" s="74" t="s">
        <v>1410</v>
      </c>
      <c r="E281" s="74" t="s">
        <v>1423</v>
      </c>
      <c r="F281" s="74" t="s">
        <v>1424</v>
      </c>
      <c r="G281" s="75">
        <v>44656</v>
      </c>
      <c r="H281" s="76"/>
      <c r="I281" s="77">
        <v>94198.3</v>
      </c>
      <c r="J281" s="78" t="s">
        <v>457</v>
      </c>
      <c r="K281" s="80"/>
      <c r="L281" s="80"/>
      <c r="M281" s="80"/>
      <c r="N281" s="80"/>
      <c r="O281" s="80"/>
    </row>
    <row r="282" spans="1:15" ht="28.35" hidden="1" customHeight="1" thickBot="1">
      <c r="A282" s="479" t="s">
        <v>1283</v>
      </c>
      <c r="B282" s="480"/>
      <c r="C282" s="74" t="s">
        <v>1409</v>
      </c>
      <c r="D282" s="74" t="s">
        <v>1410</v>
      </c>
      <c r="E282" s="74" t="s">
        <v>1425</v>
      </c>
      <c r="F282" s="74" t="s">
        <v>1426</v>
      </c>
      <c r="G282" s="75">
        <v>44629</v>
      </c>
      <c r="H282" s="76"/>
      <c r="I282" s="77">
        <v>16366.5</v>
      </c>
      <c r="J282" s="78" t="s">
        <v>457</v>
      </c>
      <c r="K282" s="80"/>
      <c r="L282" s="80"/>
      <c r="M282" s="80"/>
      <c r="N282" s="80"/>
      <c r="O282" s="80"/>
    </row>
    <row r="283" spans="1:15" ht="28.35" hidden="1" customHeight="1" thickBot="1">
      <c r="A283" s="479" t="s">
        <v>1427</v>
      </c>
      <c r="B283" s="480"/>
      <c r="C283" s="74" t="s">
        <v>1409</v>
      </c>
      <c r="D283" s="74" t="s">
        <v>1410</v>
      </c>
      <c r="E283" s="74" t="s">
        <v>1428</v>
      </c>
      <c r="F283" s="74" t="s">
        <v>1429</v>
      </c>
      <c r="G283" s="75">
        <v>44516</v>
      </c>
      <c r="H283" s="76"/>
      <c r="I283" s="77">
        <v>19355.75</v>
      </c>
      <c r="J283" s="78" t="s">
        <v>457</v>
      </c>
      <c r="K283" s="80"/>
      <c r="L283" s="80"/>
      <c r="M283" s="80"/>
      <c r="N283" s="80"/>
      <c r="O283" s="80"/>
    </row>
    <row r="284" spans="1:15" ht="28.35" hidden="1" customHeight="1" thickBot="1">
      <c r="A284" s="479" t="s">
        <v>1068</v>
      </c>
      <c r="B284" s="480"/>
      <c r="C284" s="74" t="s">
        <v>1430</v>
      </c>
      <c r="D284" s="74" t="s">
        <v>1431</v>
      </c>
      <c r="E284" s="74" t="s">
        <v>1432</v>
      </c>
      <c r="F284" s="74" t="s">
        <v>1433</v>
      </c>
      <c r="G284" s="75">
        <v>44705</v>
      </c>
      <c r="H284" s="76"/>
      <c r="I284" s="77">
        <v>41716</v>
      </c>
      <c r="J284" s="78" t="s">
        <v>457</v>
      </c>
      <c r="K284" s="80"/>
      <c r="L284" s="80"/>
      <c r="M284" s="80"/>
      <c r="N284" s="80"/>
      <c r="O284" s="80"/>
    </row>
    <row r="285" spans="1:15" ht="28.35" hidden="1" customHeight="1" thickBot="1">
      <c r="A285" s="479" t="s">
        <v>973</v>
      </c>
      <c r="B285" s="480"/>
      <c r="C285" s="74" t="s">
        <v>1430</v>
      </c>
      <c r="D285" s="74" t="s">
        <v>1431</v>
      </c>
      <c r="E285" s="74" t="s">
        <v>1434</v>
      </c>
      <c r="F285" s="74" t="s">
        <v>1435</v>
      </c>
      <c r="G285" s="75">
        <v>44783</v>
      </c>
      <c r="H285" s="76"/>
      <c r="I285" s="77">
        <v>33298</v>
      </c>
      <c r="J285" s="78" t="s">
        <v>457</v>
      </c>
      <c r="K285" s="80"/>
      <c r="L285" s="80"/>
      <c r="M285" s="80"/>
      <c r="N285" s="80"/>
      <c r="O285" s="80"/>
    </row>
    <row r="286" spans="1:15" ht="28.35" hidden="1" customHeight="1" thickBot="1">
      <c r="A286" s="479" t="s">
        <v>512</v>
      </c>
      <c r="B286" s="480"/>
      <c r="C286" s="74" t="s">
        <v>1436</v>
      </c>
      <c r="D286" s="74" t="s">
        <v>1437</v>
      </c>
      <c r="E286" s="74" t="s">
        <v>1438</v>
      </c>
      <c r="F286" s="74" t="s">
        <v>1439</v>
      </c>
      <c r="G286" s="75">
        <v>44120</v>
      </c>
      <c r="H286" s="76"/>
      <c r="I286" s="77">
        <v>57648.25</v>
      </c>
      <c r="J286" s="78" t="s">
        <v>457</v>
      </c>
      <c r="K286" s="80"/>
      <c r="L286" s="80"/>
      <c r="M286" s="80"/>
      <c r="N286" s="80"/>
      <c r="O286" s="80"/>
    </row>
    <row r="287" spans="1:15" ht="28.35" hidden="1" customHeight="1" thickBot="1">
      <c r="A287" s="479" t="s">
        <v>1440</v>
      </c>
      <c r="B287" s="480"/>
      <c r="C287" s="74" t="s">
        <v>1441</v>
      </c>
      <c r="D287" s="74" t="s">
        <v>1442</v>
      </c>
      <c r="E287" s="74" t="s">
        <v>1443</v>
      </c>
      <c r="F287" s="74" t="s">
        <v>1444</v>
      </c>
      <c r="G287" s="74" t="s">
        <v>1445</v>
      </c>
      <c r="H287" s="76"/>
      <c r="I287" s="77">
        <v>40216</v>
      </c>
      <c r="J287" s="78" t="s">
        <v>958</v>
      </c>
      <c r="K287" s="78" t="s">
        <v>1446</v>
      </c>
      <c r="L287" s="78" t="s">
        <v>1073</v>
      </c>
      <c r="M287" s="78" t="s">
        <v>1447</v>
      </c>
      <c r="N287" s="78">
        <v>0</v>
      </c>
      <c r="O287" s="78" t="s">
        <v>1448</v>
      </c>
    </row>
    <row r="288" spans="1:15" ht="28.35" hidden="1" customHeight="1" thickBot="1">
      <c r="A288" s="479" t="s">
        <v>520</v>
      </c>
      <c r="B288" s="480"/>
      <c r="C288" s="74" t="s">
        <v>1441</v>
      </c>
      <c r="D288" s="74" t="s">
        <v>1442</v>
      </c>
      <c r="E288" s="74" t="s">
        <v>1449</v>
      </c>
      <c r="F288" s="74" t="s">
        <v>1450</v>
      </c>
      <c r="G288" s="75">
        <v>42563</v>
      </c>
      <c r="H288" s="76"/>
      <c r="I288" s="77">
        <v>21075.96</v>
      </c>
      <c r="J288" s="78" t="s">
        <v>457</v>
      </c>
      <c r="K288" s="78" t="s">
        <v>1451</v>
      </c>
      <c r="L288" s="78" t="s">
        <v>459</v>
      </c>
      <c r="M288" s="78" t="s">
        <v>1452</v>
      </c>
      <c r="N288" s="78">
        <v>0</v>
      </c>
      <c r="O288" s="79">
        <v>43742</v>
      </c>
    </row>
    <row r="289" spans="1:15" ht="28.35" hidden="1" customHeight="1" thickBot="1">
      <c r="A289" s="479" t="s">
        <v>1107</v>
      </c>
      <c r="B289" s="480"/>
      <c r="C289" s="74" t="s">
        <v>1441</v>
      </c>
      <c r="D289" s="74" t="s">
        <v>1442</v>
      </c>
      <c r="E289" s="74" t="s">
        <v>1453</v>
      </c>
      <c r="F289" s="74" t="s">
        <v>1454</v>
      </c>
      <c r="G289" s="75">
        <v>44574</v>
      </c>
      <c r="H289" s="76"/>
      <c r="I289" s="77">
        <v>26511.91</v>
      </c>
      <c r="J289" s="78" t="s">
        <v>457</v>
      </c>
      <c r="K289" s="80"/>
      <c r="L289" s="80"/>
      <c r="M289" s="80"/>
      <c r="N289" s="80"/>
      <c r="O289" s="80"/>
    </row>
    <row r="290" spans="1:15" ht="28.35" hidden="1" customHeight="1" thickBot="1">
      <c r="A290" s="479" t="s">
        <v>1107</v>
      </c>
      <c r="B290" s="480"/>
      <c r="C290" s="74" t="s">
        <v>1441</v>
      </c>
      <c r="D290" s="74" t="s">
        <v>1442</v>
      </c>
      <c r="E290" s="74" t="s">
        <v>1455</v>
      </c>
      <c r="F290" s="74" t="s">
        <v>1456</v>
      </c>
      <c r="G290" s="75">
        <v>44574</v>
      </c>
      <c r="H290" s="76"/>
      <c r="I290" s="77">
        <v>87962.66</v>
      </c>
      <c r="J290" s="78" t="s">
        <v>457</v>
      </c>
      <c r="K290" s="80"/>
      <c r="L290" s="80"/>
      <c r="M290" s="80"/>
      <c r="N290" s="80"/>
      <c r="O290" s="80"/>
    </row>
    <row r="291" spans="1:15" ht="28.35" hidden="1" customHeight="1" thickBot="1">
      <c r="A291" s="479" t="s">
        <v>1107</v>
      </c>
      <c r="B291" s="480"/>
      <c r="C291" s="74" t="s">
        <v>1441</v>
      </c>
      <c r="D291" s="74" t="s">
        <v>1442</v>
      </c>
      <c r="E291" s="74" t="s">
        <v>1457</v>
      </c>
      <c r="F291" s="74" t="s">
        <v>1458</v>
      </c>
      <c r="G291" s="75">
        <v>44574</v>
      </c>
      <c r="H291" s="76"/>
      <c r="I291" s="77">
        <v>76871.63</v>
      </c>
      <c r="J291" s="78" t="s">
        <v>457</v>
      </c>
      <c r="K291" s="80"/>
      <c r="L291" s="80"/>
      <c r="M291" s="80"/>
      <c r="N291" s="80"/>
      <c r="O291" s="80"/>
    </row>
    <row r="292" spans="1:15" ht="28.35" hidden="1" customHeight="1" thickBot="1">
      <c r="A292" s="479" t="s">
        <v>527</v>
      </c>
      <c r="B292" s="480"/>
      <c r="C292" s="74" t="s">
        <v>1441</v>
      </c>
      <c r="D292" s="74" t="s">
        <v>1442</v>
      </c>
      <c r="E292" s="74" t="s">
        <v>1459</v>
      </c>
      <c r="F292" s="74" t="s">
        <v>1460</v>
      </c>
      <c r="G292" s="75">
        <v>44491</v>
      </c>
      <c r="H292" s="76"/>
      <c r="I292" s="77">
        <v>29096</v>
      </c>
      <c r="J292" s="78" t="s">
        <v>457</v>
      </c>
      <c r="K292" s="80"/>
      <c r="L292" s="80"/>
      <c r="M292" s="80"/>
      <c r="N292" s="80"/>
      <c r="O292" s="80"/>
    </row>
    <row r="293" spans="1:15" ht="28.35" hidden="1" customHeight="1" thickBot="1">
      <c r="A293" s="479" t="s">
        <v>527</v>
      </c>
      <c r="B293" s="480"/>
      <c r="C293" s="74" t="s">
        <v>1441</v>
      </c>
      <c r="D293" s="74" t="s">
        <v>1442</v>
      </c>
      <c r="E293" s="74" t="s">
        <v>1461</v>
      </c>
      <c r="F293" s="74" t="s">
        <v>1462</v>
      </c>
      <c r="G293" s="75">
        <v>44551</v>
      </c>
      <c r="H293" s="76"/>
      <c r="I293" s="77">
        <v>29096</v>
      </c>
      <c r="J293" s="78" t="s">
        <v>457</v>
      </c>
      <c r="K293" s="80"/>
      <c r="L293" s="80"/>
      <c r="M293" s="80"/>
      <c r="N293" s="80"/>
      <c r="O293" s="80"/>
    </row>
    <row r="294" spans="1:15" ht="28.35" hidden="1" customHeight="1" thickBot="1">
      <c r="A294" s="479" t="s">
        <v>512</v>
      </c>
      <c r="B294" s="480"/>
      <c r="C294" s="74" t="s">
        <v>1463</v>
      </c>
      <c r="D294" s="74" t="s">
        <v>1464</v>
      </c>
      <c r="E294" s="74" t="s">
        <v>1465</v>
      </c>
      <c r="F294" s="74" t="s">
        <v>1466</v>
      </c>
      <c r="G294" s="75">
        <v>42573</v>
      </c>
      <c r="H294" s="76"/>
      <c r="I294" s="77">
        <v>79579.27</v>
      </c>
      <c r="J294" s="78" t="s">
        <v>457</v>
      </c>
      <c r="K294" s="80"/>
      <c r="L294" s="80"/>
      <c r="M294" s="80"/>
      <c r="N294" s="80"/>
      <c r="O294" s="80"/>
    </row>
    <row r="295" spans="1:15" ht="28.35" hidden="1" customHeight="1" thickBot="1">
      <c r="A295" s="479" t="s">
        <v>1467</v>
      </c>
      <c r="B295" s="480"/>
      <c r="C295" s="74" t="s">
        <v>1468</v>
      </c>
      <c r="D295" s="74" t="s">
        <v>1469</v>
      </c>
      <c r="E295" s="74" t="s">
        <v>1470</v>
      </c>
      <c r="F295" s="74" t="s">
        <v>1471</v>
      </c>
      <c r="G295" s="75">
        <v>44014</v>
      </c>
      <c r="H295" s="76"/>
      <c r="I295" s="77">
        <v>135344</v>
      </c>
      <c r="J295" s="78" t="s">
        <v>457</v>
      </c>
      <c r="K295" s="80"/>
      <c r="L295" s="80"/>
      <c r="M295" s="80"/>
      <c r="N295" s="80"/>
      <c r="O295" s="80"/>
    </row>
    <row r="296" spans="1:15" ht="28.35" hidden="1" customHeight="1" thickBot="1">
      <c r="A296" s="479" t="s">
        <v>1472</v>
      </c>
      <c r="B296" s="480"/>
      <c r="C296" s="74" t="s">
        <v>1473</v>
      </c>
      <c r="D296" s="74" t="s">
        <v>1474</v>
      </c>
      <c r="E296" s="74" t="s">
        <v>1475</v>
      </c>
      <c r="F296" s="74" t="s">
        <v>1476</v>
      </c>
      <c r="G296" s="75">
        <v>44389</v>
      </c>
      <c r="H296" s="76"/>
      <c r="I296" s="77">
        <v>18000</v>
      </c>
      <c r="J296" s="78" t="s">
        <v>457</v>
      </c>
      <c r="K296" s="80"/>
      <c r="L296" s="80"/>
      <c r="M296" s="80"/>
      <c r="N296" s="80"/>
      <c r="O296" s="80"/>
    </row>
    <row r="297" spans="1:15" ht="28.35" hidden="1" customHeight="1" thickBot="1">
      <c r="A297" s="479" t="s">
        <v>1002</v>
      </c>
      <c r="B297" s="480"/>
      <c r="C297" s="74" t="s">
        <v>1473</v>
      </c>
      <c r="D297" s="74" t="s">
        <v>1474</v>
      </c>
      <c r="E297" s="74" t="s">
        <v>1477</v>
      </c>
      <c r="F297" s="74" t="s">
        <v>1478</v>
      </c>
      <c r="G297" s="75">
        <v>44386</v>
      </c>
      <c r="H297" s="76"/>
      <c r="I297" s="77">
        <v>209545</v>
      </c>
      <c r="J297" s="78" t="s">
        <v>457</v>
      </c>
      <c r="K297" s="80"/>
      <c r="L297" s="80"/>
      <c r="M297" s="80"/>
      <c r="N297" s="80"/>
      <c r="O297" s="80"/>
    </row>
    <row r="298" spans="1:15" ht="28.35" hidden="1" customHeight="1" thickBot="1">
      <c r="A298" s="479" t="s">
        <v>920</v>
      </c>
      <c r="B298" s="480"/>
      <c r="C298" s="74" t="s">
        <v>1479</v>
      </c>
      <c r="D298" s="74" t="s">
        <v>1480</v>
      </c>
      <c r="E298" s="74" t="s">
        <v>1481</v>
      </c>
      <c r="F298" s="74" t="s">
        <v>1482</v>
      </c>
      <c r="G298" s="75">
        <v>44678</v>
      </c>
      <c r="H298" s="76"/>
      <c r="I298" s="77">
        <v>87285</v>
      </c>
      <c r="J298" s="78" t="s">
        <v>1343</v>
      </c>
      <c r="K298" s="80"/>
      <c r="L298" s="80"/>
      <c r="M298" s="80"/>
      <c r="N298" s="80"/>
      <c r="O298" s="80"/>
    </row>
    <row r="299" spans="1:15" ht="28.35" hidden="1" customHeight="1" thickBot="1">
      <c r="A299" s="479" t="s">
        <v>929</v>
      </c>
      <c r="B299" s="480"/>
      <c r="C299" s="74" t="s">
        <v>1479</v>
      </c>
      <c r="D299" s="74" t="s">
        <v>1480</v>
      </c>
      <c r="E299" s="74" t="s">
        <v>1483</v>
      </c>
      <c r="F299" s="74" t="s">
        <v>931</v>
      </c>
      <c r="G299" s="75">
        <v>44211</v>
      </c>
      <c r="H299" s="76"/>
      <c r="I299" s="77">
        <v>1445.92</v>
      </c>
      <c r="J299" s="78" t="s">
        <v>457</v>
      </c>
      <c r="K299" s="78" t="s">
        <v>1484</v>
      </c>
      <c r="L299" s="78" t="s">
        <v>989</v>
      </c>
      <c r="M299" s="78" t="s">
        <v>1485</v>
      </c>
      <c r="N299" s="78">
        <v>0</v>
      </c>
      <c r="O299" s="79">
        <v>44357</v>
      </c>
    </row>
    <row r="300" spans="1:15" ht="28.35" hidden="1" customHeight="1" thickBot="1">
      <c r="A300" s="479" t="s">
        <v>929</v>
      </c>
      <c r="B300" s="480"/>
      <c r="C300" s="74" t="s">
        <v>1479</v>
      </c>
      <c r="D300" s="74" t="s">
        <v>1480</v>
      </c>
      <c r="E300" s="74" t="s">
        <v>1486</v>
      </c>
      <c r="F300" s="74" t="s">
        <v>933</v>
      </c>
      <c r="G300" s="75">
        <v>44677</v>
      </c>
      <c r="H300" s="76"/>
      <c r="I300" s="77">
        <v>104451</v>
      </c>
      <c r="J300" s="78" t="s">
        <v>457</v>
      </c>
      <c r="K300" s="80"/>
      <c r="L300" s="80"/>
      <c r="M300" s="80"/>
      <c r="N300" s="80"/>
      <c r="O300" s="80"/>
    </row>
    <row r="301" spans="1:15" ht="28.35" hidden="1" customHeight="1" thickBot="1">
      <c r="A301" s="479" t="s">
        <v>1290</v>
      </c>
      <c r="B301" s="480"/>
      <c r="C301" s="74" t="s">
        <v>1487</v>
      </c>
      <c r="D301" s="74" t="s">
        <v>1488</v>
      </c>
      <c r="E301" s="74" t="s">
        <v>1489</v>
      </c>
      <c r="F301" s="74" t="s">
        <v>1490</v>
      </c>
      <c r="G301" s="75">
        <v>42572</v>
      </c>
      <c r="H301" s="76"/>
      <c r="I301" s="77">
        <v>70063.67</v>
      </c>
      <c r="J301" s="78" t="s">
        <v>457</v>
      </c>
      <c r="K301" s="80"/>
      <c r="L301" s="80"/>
      <c r="M301" s="80"/>
      <c r="N301" s="80"/>
      <c r="O301" s="80"/>
    </row>
    <row r="302" spans="1:15" ht="28.35" hidden="1" customHeight="1" thickBot="1">
      <c r="A302" s="479" t="s">
        <v>507</v>
      </c>
      <c r="B302" s="480"/>
      <c r="C302" s="74" t="s">
        <v>1487</v>
      </c>
      <c r="D302" s="74" t="s">
        <v>1488</v>
      </c>
      <c r="E302" s="74" t="s">
        <v>1491</v>
      </c>
      <c r="F302" s="74" t="s">
        <v>1492</v>
      </c>
      <c r="G302" s="75">
        <v>44673</v>
      </c>
      <c r="H302" s="76"/>
      <c r="I302" s="77">
        <v>18158</v>
      </c>
      <c r="J302" s="78" t="s">
        <v>457</v>
      </c>
      <c r="K302" s="80"/>
      <c r="L302" s="80"/>
      <c r="M302" s="80"/>
      <c r="N302" s="80"/>
      <c r="O302" s="80"/>
    </row>
    <row r="303" spans="1:15" ht="28.35" hidden="1" customHeight="1" thickBot="1">
      <c r="A303" s="479" t="s">
        <v>997</v>
      </c>
      <c r="B303" s="480"/>
      <c r="C303" s="74" t="s">
        <v>1487</v>
      </c>
      <c r="D303" s="74" t="s">
        <v>1488</v>
      </c>
      <c r="E303" s="74" t="s">
        <v>1493</v>
      </c>
      <c r="F303" s="74" t="s">
        <v>1494</v>
      </c>
      <c r="G303" s="75">
        <v>44454</v>
      </c>
      <c r="H303" s="76"/>
      <c r="I303" s="77">
        <v>106916.52</v>
      </c>
      <c r="J303" s="78" t="s">
        <v>457</v>
      </c>
      <c r="K303" s="80"/>
      <c r="L303" s="80"/>
      <c r="M303" s="80"/>
      <c r="N303" s="80"/>
      <c r="O303" s="80"/>
    </row>
    <row r="304" spans="1:15" ht="28.35" hidden="1" customHeight="1" thickBot="1">
      <c r="A304" s="479" t="s">
        <v>997</v>
      </c>
      <c r="B304" s="480"/>
      <c r="C304" s="74" t="s">
        <v>1487</v>
      </c>
      <c r="D304" s="74" t="s">
        <v>1488</v>
      </c>
      <c r="E304" s="74" t="s">
        <v>1495</v>
      </c>
      <c r="F304" s="74" t="s">
        <v>1496</v>
      </c>
      <c r="G304" s="75">
        <v>44484</v>
      </c>
      <c r="H304" s="76"/>
      <c r="I304" s="77">
        <v>72271.91</v>
      </c>
      <c r="J304" s="78" t="s">
        <v>457</v>
      </c>
      <c r="K304" s="80"/>
      <c r="L304" s="80"/>
      <c r="M304" s="80"/>
      <c r="N304" s="80"/>
      <c r="O304" s="80"/>
    </row>
    <row r="305" spans="1:15" ht="28.35" hidden="1" customHeight="1" thickBot="1">
      <c r="A305" s="479" t="s">
        <v>1472</v>
      </c>
      <c r="B305" s="480"/>
      <c r="C305" s="74" t="s">
        <v>1487</v>
      </c>
      <c r="D305" s="74" t="s">
        <v>1488</v>
      </c>
      <c r="E305" s="74" t="s">
        <v>1497</v>
      </c>
      <c r="F305" s="74" t="s">
        <v>1498</v>
      </c>
      <c r="G305" s="75">
        <v>44707</v>
      </c>
      <c r="H305" s="76"/>
      <c r="I305" s="77">
        <v>18185</v>
      </c>
      <c r="J305" s="78" t="s">
        <v>457</v>
      </c>
      <c r="K305" s="80"/>
      <c r="L305" s="80"/>
      <c r="M305" s="80"/>
      <c r="N305" s="80"/>
      <c r="O305" s="80"/>
    </row>
    <row r="306" spans="1:15" ht="28.35" hidden="1" customHeight="1" thickBot="1">
      <c r="A306" s="479" t="s">
        <v>1002</v>
      </c>
      <c r="B306" s="480"/>
      <c r="C306" s="74" t="s">
        <v>1487</v>
      </c>
      <c r="D306" s="74" t="s">
        <v>1488</v>
      </c>
      <c r="E306" s="74" t="s">
        <v>1499</v>
      </c>
      <c r="F306" s="74" t="s">
        <v>1025</v>
      </c>
      <c r="G306" s="75">
        <v>44614</v>
      </c>
      <c r="H306" s="76"/>
      <c r="I306" s="77">
        <v>18185</v>
      </c>
      <c r="J306" s="78" t="s">
        <v>457</v>
      </c>
      <c r="K306" s="80"/>
      <c r="L306" s="80"/>
      <c r="M306" s="80"/>
      <c r="N306" s="80"/>
      <c r="O306" s="80"/>
    </row>
    <row r="307" spans="1:15" ht="28.35" hidden="1" customHeight="1" thickBot="1">
      <c r="A307" s="479" t="s">
        <v>1002</v>
      </c>
      <c r="B307" s="480"/>
      <c r="C307" s="74" t="s">
        <v>1487</v>
      </c>
      <c r="D307" s="74" t="s">
        <v>1488</v>
      </c>
      <c r="E307" s="74" t="s">
        <v>1500</v>
      </c>
      <c r="F307" s="74" t="s">
        <v>1147</v>
      </c>
      <c r="G307" s="75">
        <v>44771</v>
      </c>
      <c r="H307" s="76"/>
      <c r="I307" s="77">
        <v>218220</v>
      </c>
      <c r="J307" s="78" t="s">
        <v>457</v>
      </c>
      <c r="K307" s="80"/>
      <c r="L307" s="80"/>
      <c r="M307" s="80"/>
      <c r="N307" s="80"/>
      <c r="O307" s="80"/>
    </row>
    <row r="308" spans="1:15" ht="28.35" hidden="1" customHeight="1" thickBot="1">
      <c r="A308" s="479" t="s">
        <v>1290</v>
      </c>
      <c r="B308" s="480"/>
      <c r="C308" s="74" t="s">
        <v>1501</v>
      </c>
      <c r="D308" s="74" t="s">
        <v>1502</v>
      </c>
      <c r="E308" s="74" t="s">
        <v>1503</v>
      </c>
      <c r="F308" s="74" t="s">
        <v>1504</v>
      </c>
      <c r="G308" s="75">
        <v>42577</v>
      </c>
      <c r="H308" s="76"/>
      <c r="I308" s="77">
        <v>6920.64</v>
      </c>
      <c r="J308" s="78" t="s">
        <v>457</v>
      </c>
      <c r="K308" s="78" t="s">
        <v>1505</v>
      </c>
      <c r="L308" s="78" t="s">
        <v>459</v>
      </c>
      <c r="M308" s="78" t="s">
        <v>1506</v>
      </c>
      <c r="N308" s="78">
        <v>0</v>
      </c>
      <c r="O308" s="79">
        <v>43500</v>
      </c>
    </row>
    <row r="309" spans="1:15" ht="28.35" hidden="1" customHeight="1" thickBot="1">
      <c r="A309" s="479" t="s">
        <v>1002</v>
      </c>
      <c r="B309" s="480"/>
      <c r="C309" s="74" t="s">
        <v>1501</v>
      </c>
      <c r="D309" s="74" t="s">
        <v>1502</v>
      </c>
      <c r="E309" s="74" t="s">
        <v>1507</v>
      </c>
      <c r="F309" s="74" t="s">
        <v>1379</v>
      </c>
      <c r="G309" s="75">
        <v>44614</v>
      </c>
      <c r="H309" s="76"/>
      <c r="I309" s="77">
        <v>76453</v>
      </c>
      <c r="J309" s="78" t="s">
        <v>457</v>
      </c>
      <c r="K309" s="80"/>
      <c r="L309" s="80"/>
      <c r="M309" s="80"/>
      <c r="N309" s="80"/>
      <c r="O309" s="80"/>
    </row>
    <row r="310" spans="1:15" ht="28.35" hidden="1" customHeight="1" thickBot="1">
      <c r="A310" s="479" t="s">
        <v>1019</v>
      </c>
      <c r="B310" s="480"/>
      <c r="C310" s="74" t="s">
        <v>1508</v>
      </c>
      <c r="D310" s="74" t="s">
        <v>1509</v>
      </c>
      <c r="E310" s="74" t="s">
        <v>1510</v>
      </c>
      <c r="F310" s="74" t="s">
        <v>1511</v>
      </c>
      <c r="G310" s="75">
        <v>44631</v>
      </c>
      <c r="H310" s="76"/>
      <c r="I310" s="77">
        <v>97000</v>
      </c>
      <c r="J310" s="78" t="s">
        <v>457</v>
      </c>
      <c r="K310" s="78" t="s">
        <v>1512</v>
      </c>
      <c r="L310" s="78" t="s">
        <v>989</v>
      </c>
      <c r="M310" s="78" t="s">
        <v>1513</v>
      </c>
      <c r="N310" s="78">
        <v>0</v>
      </c>
      <c r="O310" s="79">
        <v>44750</v>
      </c>
    </row>
    <row r="311" spans="1:15" ht="28.35" hidden="1" customHeight="1" thickBot="1">
      <c r="A311" s="479" t="s">
        <v>915</v>
      </c>
      <c r="B311" s="480"/>
      <c r="C311" s="74" t="s">
        <v>1514</v>
      </c>
      <c r="D311" s="74" t="s">
        <v>1515</v>
      </c>
      <c r="E311" s="74" t="s">
        <v>1516</v>
      </c>
      <c r="F311" s="74" t="s">
        <v>1517</v>
      </c>
      <c r="G311" s="74" t="s">
        <v>1518</v>
      </c>
      <c r="H311" s="76"/>
      <c r="I311" s="77">
        <v>54503.99</v>
      </c>
      <c r="J311" s="78" t="s">
        <v>958</v>
      </c>
      <c r="K311" s="78" t="s">
        <v>1519</v>
      </c>
      <c r="L311" s="78" t="s">
        <v>1073</v>
      </c>
      <c r="M311" s="78" t="s">
        <v>1520</v>
      </c>
      <c r="N311" s="78">
        <v>0</v>
      </c>
      <c r="O311" s="78" t="s">
        <v>1521</v>
      </c>
    </row>
    <row r="312" spans="1:15" ht="28.35" hidden="1" customHeight="1" thickBot="1">
      <c r="A312" s="479" t="s">
        <v>915</v>
      </c>
      <c r="B312" s="480"/>
      <c r="C312" s="74" t="s">
        <v>1514</v>
      </c>
      <c r="D312" s="74" t="s">
        <v>1515</v>
      </c>
      <c r="E312" s="74" t="s">
        <v>1522</v>
      </c>
      <c r="F312" s="74" t="s">
        <v>1523</v>
      </c>
      <c r="G312" s="75">
        <v>44368</v>
      </c>
      <c r="H312" s="76"/>
      <c r="I312" s="77">
        <v>72158.080000000002</v>
      </c>
      <c r="J312" s="78" t="s">
        <v>457</v>
      </c>
      <c r="K312" s="80"/>
      <c r="L312" s="80"/>
      <c r="M312" s="80"/>
      <c r="N312" s="80"/>
      <c r="O312" s="80"/>
    </row>
    <row r="313" spans="1:15" ht="28.35" hidden="1" customHeight="1" thickBot="1">
      <c r="A313" s="479" t="s">
        <v>915</v>
      </c>
      <c r="B313" s="480"/>
      <c r="C313" s="74" t="s">
        <v>1514</v>
      </c>
      <c r="D313" s="74" t="s">
        <v>1515</v>
      </c>
      <c r="E313" s="74" t="s">
        <v>1524</v>
      </c>
      <c r="F313" s="74" t="s">
        <v>1525</v>
      </c>
      <c r="G313" s="75">
        <v>44510</v>
      </c>
      <c r="H313" s="76"/>
      <c r="I313" s="77">
        <v>105260.96</v>
      </c>
      <c r="J313" s="78" t="s">
        <v>457</v>
      </c>
      <c r="K313" s="80"/>
      <c r="L313" s="80"/>
      <c r="M313" s="80"/>
      <c r="N313" s="80"/>
      <c r="O313" s="80"/>
    </row>
    <row r="314" spans="1:15" ht="28.35" hidden="1" customHeight="1" thickBot="1">
      <c r="A314" s="479" t="s">
        <v>1002</v>
      </c>
      <c r="B314" s="480"/>
      <c r="C314" s="74" t="s">
        <v>1526</v>
      </c>
      <c r="D314" s="74" t="s">
        <v>1527</v>
      </c>
      <c r="E314" s="74" t="s">
        <v>1528</v>
      </c>
      <c r="F314" s="74" t="s">
        <v>1529</v>
      </c>
      <c r="G314" s="75">
        <v>44469</v>
      </c>
      <c r="H314" s="76"/>
      <c r="I314" s="77">
        <v>185771</v>
      </c>
      <c r="J314" s="78" t="s">
        <v>457</v>
      </c>
      <c r="K314" s="80"/>
      <c r="L314" s="80"/>
      <c r="M314" s="80"/>
      <c r="N314" s="80"/>
      <c r="O314" s="80"/>
    </row>
    <row r="315" spans="1:15" ht="28.35" hidden="1" customHeight="1" thickBot="1">
      <c r="A315" s="479" t="s">
        <v>1530</v>
      </c>
      <c r="B315" s="480"/>
      <c r="C315" s="74" t="s">
        <v>1531</v>
      </c>
      <c r="D315" s="74" t="s">
        <v>1532</v>
      </c>
      <c r="E315" s="74" t="s">
        <v>1533</v>
      </c>
      <c r="F315" s="74" t="s">
        <v>1534</v>
      </c>
      <c r="G315" s="75">
        <v>42573</v>
      </c>
      <c r="H315" s="76"/>
      <c r="I315" s="77">
        <v>138824.71</v>
      </c>
      <c r="J315" s="78" t="s">
        <v>457</v>
      </c>
      <c r="K315" s="80"/>
      <c r="L315" s="80"/>
      <c r="M315" s="80"/>
      <c r="N315" s="80"/>
      <c r="O315" s="80"/>
    </row>
    <row r="316" spans="1:15" ht="28.35" hidden="1" customHeight="1" thickBot="1">
      <c r="A316" s="479" t="s">
        <v>1535</v>
      </c>
      <c r="B316" s="480"/>
      <c r="C316" s="74" t="s">
        <v>1536</v>
      </c>
      <c r="D316" s="74" t="s">
        <v>1537</v>
      </c>
      <c r="E316" s="74" t="s">
        <v>1538</v>
      </c>
      <c r="F316" s="74" t="s">
        <v>1539</v>
      </c>
      <c r="G316" s="75">
        <v>44481</v>
      </c>
      <c r="H316" s="76"/>
      <c r="I316" s="77">
        <v>8981</v>
      </c>
      <c r="J316" s="78" t="s">
        <v>457</v>
      </c>
      <c r="K316" s="80"/>
      <c r="L316" s="80"/>
      <c r="M316" s="80"/>
      <c r="N316" s="80"/>
      <c r="O316" s="80"/>
    </row>
    <row r="317" spans="1:15" ht="28.35" hidden="1" customHeight="1" thickBot="1">
      <c r="A317" s="479" t="s">
        <v>512</v>
      </c>
      <c r="B317" s="480"/>
      <c r="C317" s="74" t="s">
        <v>1536</v>
      </c>
      <c r="D317" s="74" t="s">
        <v>1537</v>
      </c>
      <c r="E317" s="74" t="s">
        <v>1540</v>
      </c>
      <c r="F317" s="74" t="s">
        <v>1541</v>
      </c>
      <c r="G317" s="75">
        <v>42573</v>
      </c>
      <c r="H317" s="76"/>
      <c r="I317" s="77">
        <v>165776.44</v>
      </c>
      <c r="J317" s="78" t="s">
        <v>457</v>
      </c>
      <c r="K317" s="80"/>
      <c r="L317" s="80"/>
      <c r="M317" s="80"/>
      <c r="N317" s="80"/>
      <c r="O317" s="80"/>
    </row>
    <row r="318" spans="1:15" ht="28.35" hidden="1" customHeight="1" thickBot="1">
      <c r="A318" s="479" t="s">
        <v>517</v>
      </c>
      <c r="B318" s="480"/>
      <c r="C318" s="74" t="s">
        <v>1536</v>
      </c>
      <c r="D318" s="74" t="s">
        <v>1537</v>
      </c>
      <c r="E318" s="74" t="s">
        <v>1542</v>
      </c>
      <c r="F318" s="74" t="s">
        <v>1127</v>
      </c>
      <c r="G318" s="75">
        <v>44628</v>
      </c>
      <c r="H318" s="76"/>
      <c r="I318" s="77">
        <v>89171.23</v>
      </c>
      <c r="J318" s="78" t="s">
        <v>457</v>
      </c>
      <c r="K318" s="80"/>
      <c r="L318" s="80"/>
      <c r="M318" s="80"/>
      <c r="N318" s="80"/>
      <c r="O318" s="80"/>
    </row>
    <row r="319" spans="1:15" ht="28.35" hidden="1" customHeight="1" thickBot="1">
      <c r="A319" s="479" t="s">
        <v>1050</v>
      </c>
      <c r="B319" s="480"/>
      <c r="C319" s="74" t="s">
        <v>1543</v>
      </c>
      <c r="D319" s="74" t="s">
        <v>1544</v>
      </c>
      <c r="E319" s="74" t="s">
        <v>1545</v>
      </c>
      <c r="F319" s="74" t="s">
        <v>1546</v>
      </c>
      <c r="G319" s="75">
        <v>42569</v>
      </c>
      <c r="H319" s="76"/>
      <c r="I319" s="77">
        <v>15378.9</v>
      </c>
      <c r="J319" s="78" t="s">
        <v>457</v>
      </c>
      <c r="K319" s="80"/>
      <c r="L319" s="80"/>
      <c r="M319" s="80"/>
      <c r="N319" s="80"/>
      <c r="O319" s="80"/>
    </row>
    <row r="320" spans="1:15" ht="28.35" hidden="1" customHeight="1" thickBot="1">
      <c r="A320" s="479" t="s">
        <v>512</v>
      </c>
      <c r="B320" s="480"/>
      <c r="C320" s="74" t="s">
        <v>1547</v>
      </c>
      <c r="D320" s="74" t="s">
        <v>1548</v>
      </c>
      <c r="E320" s="74" t="s">
        <v>1549</v>
      </c>
      <c r="F320" s="74" t="s">
        <v>1550</v>
      </c>
      <c r="G320" s="75">
        <v>44120</v>
      </c>
      <c r="H320" s="76"/>
      <c r="I320" s="77">
        <v>177241.44</v>
      </c>
      <c r="J320" s="78" t="s">
        <v>457</v>
      </c>
      <c r="K320" s="80"/>
      <c r="L320" s="80"/>
      <c r="M320" s="80"/>
      <c r="N320" s="80"/>
      <c r="O320" s="80"/>
    </row>
    <row r="321" spans="1:15" ht="28.35" hidden="1" customHeight="1" thickBot="1">
      <c r="A321" s="479" t="s">
        <v>915</v>
      </c>
      <c r="B321" s="480"/>
      <c r="C321" s="74" t="s">
        <v>1551</v>
      </c>
      <c r="D321" s="74" t="s">
        <v>1552</v>
      </c>
      <c r="E321" s="74" t="s">
        <v>1553</v>
      </c>
      <c r="F321" s="74" t="s">
        <v>1554</v>
      </c>
      <c r="G321" s="75">
        <v>44246</v>
      </c>
      <c r="H321" s="76"/>
      <c r="I321" s="77">
        <v>51580</v>
      </c>
      <c r="J321" s="78" t="s">
        <v>457</v>
      </c>
      <c r="K321" s="80"/>
      <c r="L321" s="80"/>
      <c r="M321" s="80"/>
      <c r="N321" s="80"/>
      <c r="O321" s="80"/>
    </row>
    <row r="322" spans="1:15" ht="28.35" hidden="1" customHeight="1" thickBot="1">
      <c r="A322" s="479" t="s">
        <v>929</v>
      </c>
      <c r="B322" s="480"/>
      <c r="C322" s="74" t="s">
        <v>1551</v>
      </c>
      <c r="D322" s="74" t="s">
        <v>1552</v>
      </c>
      <c r="E322" s="74" t="s">
        <v>1555</v>
      </c>
      <c r="F322" s="74" t="s">
        <v>933</v>
      </c>
      <c r="G322" s="75">
        <v>44677</v>
      </c>
      <c r="H322" s="76"/>
      <c r="I322" s="77">
        <v>83000</v>
      </c>
      <c r="J322" s="78" t="s">
        <v>457</v>
      </c>
      <c r="K322" s="80"/>
      <c r="L322" s="80"/>
      <c r="M322" s="80"/>
      <c r="N322" s="80"/>
      <c r="O322" s="80"/>
    </row>
    <row r="323" spans="1:15" ht="28.35" hidden="1" customHeight="1" thickBot="1">
      <c r="A323" s="479" t="s">
        <v>907</v>
      </c>
      <c r="B323" s="480"/>
      <c r="C323" s="74" t="s">
        <v>1556</v>
      </c>
      <c r="D323" s="74" t="s">
        <v>1557</v>
      </c>
      <c r="E323" s="74" t="s">
        <v>1558</v>
      </c>
      <c r="F323" s="74" t="s">
        <v>1559</v>
      </c>
      <c r="G323" s="75">
        <v>44460</v>
      </c>
      <c r="H323" s="76"/>
      <c r="I323" s="77">
        <v>50278.97</v>
      </c>
      <c r="J323" s="78" t="s">
        <v>457</v>
      </c>
      <c r="K323" s="80"/>
      <c r="L323" s="80"/>
      <c r="M323" s="80"/>
      <c r="N323" s="80"/>
      <c r="O323" s="80"/>
    </row>
    <row r="324" spans="1:15" ht="28.35" hidden="1" customHeight="1" thickBot="1">
      <c r="A324" s="479" t="s">
        <v>907</v>
      </c>
      <c r="B324" s="480"/>
      <c r="C324" s="74" t="s">
        <v>1556</v>
      </c>
      <c r="D324" s="74" t="s">
        <v>1557</v>
      </c>
      <c r="E324" s="74" t="s">
        <v>1560</v>
      </c>
      <c r="F324" s="74" t="s">
        <v>1561</v>
      </c>
      <c r="G324" s="75">
        <v>44756</v>
      </c>
      <c r="H324" s="76"/>
      <c r="I324" s="77">
        <v>43644</v>
      </c>
      <c r="J324" s="78" t="s">
        <v>457</v>
      </c>
      <c r="K324" s="80"/>
      <c r="L324" s="80"/>
      <c r="M324" s="80"/>
      <c r="N324" s="80"/>
      <c r="O324" s="80"/>
    </row>
    <row r="325" spans="1:15" ht="28.35" hidden="1" customHeight="1" thickBot="1">
      <c r="A325" s="479" t="s">
        <v>907</v>
      </c>
      <c r="B325" s="480"/>
      <c r="C325" s="74" t="s">
        <v>1562</v>
      </c>
      <c r="D325" s="74" t="s">
        <v>1563</v>
      </c>
      <c r="E325" s="74" t="s">
        <v>1564</v>
      </c>
      <c r="F325" s="74" t="s">
        <v>1565</v>
      </c>
      <c r="G325" s="75">
        <v>44491</v>
      </c>
      <c r="H325" s="76"/>
      <c r="I325" s="77">
        <v>14369</v>
      </c>
      <c r="J325" s="78" t="s">
        <v>457</v>
      </c>
      <c r="K325" s="78" t="s">
        <v>1566</v>
      </c>
      <c r="L325" s="78" t="s">
        <v>989</v>
      </c>
      <c r="M325" s="78" t="s">
        <v>1567</v>
      </c>
      <c r="N325" s="78">
        <v>0</v>
      </c>
      <c r="O325" s="79">
        <v>44735</v>
      </c>
    </row>
    <row r="326" spans="1:15" ht="28.35" hidden="1" customHeight="1" thickBot="1">
      <c r="A326" s="479" t="s">
        <v>520</v>
      </c>
      <c r="B326" s="480"/>
      <c r="C326" s="74" t="s">
        <v>1568</v>
      </c>
      <c r="D326" s="74" t="s">
        <v>1569</v>
      </c>
      <c r="E326" s="74" t="s">
        <v>1570</v>
      </c>
      <c r="F326" s="74" t="s">
        <v>1571</v>
      </c>
      <c r="G326" s="75">
        <v>42563</v>
      </c>
      <c r="H326" s="76"/>
      <c r="I326" s="77">
        <v>305340</v>
      </c>
      <c r="J326" s="78" t="s">
        <v>457</v>
      </c>
      <c r="K326" s="80"/>
      <c r="L326" s="80"/>
      <c r="M326" s="80"/>
      <c r="N326" s="80"/>
      <c r="O326" s="80"/>
    </row>
    <row r="327" spans="1:15" ht="28.35" hidden="1" customHeight="1" thickBot="1">
      <c r="A327" s="479" t="s">
        <v>1530</v>
      </c>
      <c r="B327" s="480"/>
      <c r="C327" s="74" t="s">
        <v>1572</v>
      </c>
      <c r="D327" s="74" t="s">
        <v>1573</v>
      </c>
      <c r="E327" s="74" t="s">
        <v>1574</v>
      </c>
      <c r="F327" s="74" t="s">
        <v>1575</v>
      </c>
      <c r="G327" s="75">
        <v>44120</v>
      </c>
      <c r="H327" s="76"/>
      <c r="I327" s="77">
        <v>137324.39000000001</v>
      </c>
      <c r="J327" s="78" t="s">
        <v>457</v>
      </c>
      <c r="K327" s="80"/>
      <c r="L327" s="80"/>
      <c r="M327" s="80"/>
      <c r="N327" s="80"/>
      <c r="O327" s="80"/>
    </row>
    <row r="328" spans="1:15" ht="28.35" hidden="1" customHeight="1" thickBot="1">
      <c r="A328" s="479" t="s">
        <v>1576</v>
      </c>
      <c r="B328" s="480"/>
      <c r="C328" s="74" t="s">
        <v>1572</v>
      </c>
      <c r="D328" s="74" t="s">
        <v>1573</v>
      </c>
      <c r="E328" s="74" t="s">
        <v>1577</v>
      </c>
      <c r="F328" s="74" t="s">
        <v>1578</v>
      </c>
      <c r="G328" s="75">
        <v>44196</v>
      </c>
      <c r="H328" s="76"/>
      <c r="I328" s="77">
        <v>18174.98</v>
      </c>
      <c r="J328" s="78" t="s">
        <v>457</v>
      </c>
      <c r="K328" s="80"/>
      <c r="L328" s="80"/>
      <c r="M328" s="80"/>
      <c r="N328" s="80"/>
      <c r="O328" s="80"/>
    </row>
    <row r="329" spans="1:15" ht="28.35" hidden="1" customHeight="1" thickBot="1">
      <c r="A329" s="479" t="s">
        <v>1576</v>
      </c>
      <c r="B329" s="480"/>
      <c r="C329" s="74" t="s">
        <v>1572</v>
      </c>
      <c r="D329" s="74" t="s">
        <v>1573</v>
      </c>
      <c r="E329" s="74" t="s">
        <v>1579</v>
      </c>
      <c r="F329" s="74" t="s">
        <v>1580</v>
      </c>
      <c r="G329" s="75">
        <v>44692</v>
      </c>
      <c r="H329" s="76"/>
      <c r="I329" s="77">
        <v>29231</v>
      </c>
      <c r="J329" s="78" t="s">
        <v>457</v>
      </c>
      <c r="K329" s="80"/>
      <c r="L329" s="80"/>
      <c r="M329" s="80"/>
      <c r="N329" s="80"/>
      <c r="O329" s="80"/>
    </row>
    <row r="330" spans="1:15" ht="28.35" hidden="1" customHeight="1" thickBot="1">
      <c r="A330" s="479" t="s">
        <v>1581</v>
      </c>
      <c r="B330" s="480"/>
      <c r="C330" s="74" t="s">
        <v>1572</v>
      </c>
      <c r="D330" s="74" t="s">
        <v>1573</v>
      </c>
      <c r="E330" s="74" t="s">
        <v>1582</v>
      </c>
      <c r="F330" s="74" t="s">
        <v>1583</v>
      </c>
      <c r="G330" s="75">
        <v>44364</v>
      </c>
      <c r="H330" s="76"/>
      <c r="I330" s="77">
        <v>18185</v>
      </c>
      <c r="J330" s="78" t="s">
        <v>457</v>
      </c>
      <c r="K330" s="80"/>
      <c r="L330" s="80"/>
      <c r="M330" s="80"/>
      <c r="N330" s="80"/>
      <c r="O330" s="80"/>
    </row>
    <row r="331" spans="1:15" ht="28.35" hidden="1" customHeight="1" thickBot="1">
      <c r="A331" s="479" t="s">
        <v>1225</v>
      </c>
      <c r="B331" s="480"/>
      <c r="C331" s="74" t="s">
        <v>1572</v>
      </c>
      <c r="D331" s="74" t="s">
        <v>1573</v>
      </c>
      <c r="E331" s="74" t="s">
        <v>1584</v>
      </c>
      <c r="F331" s="74" t="s">
        <v>1585</v>
      </c>
      <c r="G331" s="75">
        <v>44491</v>
      </c>
      <c r="H331" s="76"/>
      <c r="I331" s="77">
        <v>423506</v>
      </c>
      <c r="J331" s="78" t="s">
        <v>457</v>
      </c>
      <c r="K331" s="80"/>
      <c r="L331" s="80"/>
      <c r="M331" s="80"/>
      <c r="N331" s="80"/>
      <c r="O331" s="80"/>
    </row>
    <row r="332" spans="1:15" ht="28.35" hidden="1" customHeight="1" thickBot="1">
      <c r="A332" s="479" t="s">
        <v>1586</v>
      </c>
      <c r="B332" s="480"/>
      <c r="C332" s="74" t="s">
        <v>1587</v>
      </c>
      <c r="D332" s="74" t="s">
        <v>1588</v>
      </c>
      <c r="E332" s="74" t="s">
        <v>1589</v>
      </c>
      <c r="F332" s="74" t="s">
        <v>1590</v>
      </c>
      <c r="G332" s="75">
        <v>44210</v>
      </c>
      <c r="H332" s="76"/>
      <c r="I332" s="77">
        <v>18185</v>
      </c>
      <c r="J332" s="78" t="s">
        <v>457</v>
      </c>
      <c r="K332" s="80"/>
      <c r="L332" s="80"/>
      <c r="M332" s="80"/>
      <c r="N332" s="80"/>
      <c r="O332" s="80"/>
    </row>
    <row r="333" spans="1:15" ht="28.35" hidden="1" customHeight="1" thickBot="1">
      <c r="A333" s="479" t="s">
        <v>1083</v>
      </c>
      <c r="B333" s="480"/>
      <c r="C333" s="74" t="s">
        <v>1587</v>
      </c>
      <c r="D333" s="74" t="s">
        <v>1588</v>
      </c>
      <c r="E333" s="74" t="s">
        <v>1591</v>
      </c>
      <c r="F333" s="74" t="s">
        <v>1087</v>
      </c>
      <c r="G333" s="75">
        <v>44666</v>
      </c>
      <c r="H333" s="76"/>
      <c r="I333" s="77">
        <v>65000</v>
      </c>
      <c r="J333" s="78" t="s">
        <v>457</v>
      </c>
      <c r="K333" s="80"/>
      <c r="L333" s="80"/>
      <c r="M333" s="80"/>
      <c r="N333" s="80"/>
      <c r="O333" s="80"/>
    </row>
    <row r="334" spans="1:15" ht="28.35" hidden="1" customHeight="1" thickBot="1">
      <c r="A334" s="479" t="s">
        <v>1467</v>
      </c>
      <c r="B334" s="480"/>
      <c r="C334" s="74" t="s">
        <v>1592</v>
      </c>
      <c r="D334" s="74" t="s">
        <v>1593</v>
      </c>
      <c r="E334" s="74" t="s">
        <v>1594</v>
      </c>
      <c r="F334" s="74" t="s">
        <v>1595</v>
      </c>
      <c r="G334" s="75">
        <v>44109</v>
      </c>
      <c r="H334" s="76"/>
      <c r="I334" s="77">
        <v>14976.43</v>
      </c>
      <c r="J334" s="78" t="s">
        <v>457</v>
      </c>
      <c r="K334" s="80"/>
      <c r="L334" s="80"/>
      <c r="M334" s="80"/>
      <c r="N334" s="80"/>
      <c r="O334" s="80"/>
    </row>
    <row r="335" spans="1:15" ht="28.35" hidden="1" customHeight="1" thickBot="1">
      <c r="A335" s="479" t="s">
        <v>1232</v>
      </c>
      <c r="B335" s="480"/>
      <c r="C335" s="74" t="s">
        <v>1596</v>
      </c>
      <c r="D335" s="74" t="s">
        <v>1597</v>
      </c>
      <c r="E335" s="74" t="s">
        <v>1598</v>
      </c>
      <c r="F335" s="74" t="s">
        <v>1599</v>
      </c>
      <c r="G335" s="75">
        <v>44120</v>
      </c>
      <c r="H335" s="76"/>
      <c r="I335" s="77">
        <v>25459</v>
      </c>
      <c r="J335" s="78" t="s">
        <v>457</v>
      </c>
      <c r="K335" s="80"/>
      <c r="L335" s="80"/>
      <c r="M335" s="80"/>
      <c r="N335" s="80"/>
      <c r="O335" s="80"/>
    </row>
    <row r="336" spans="1:15" ht="28.35" hidden="1" customHeight="1" thickBot="1">
      <c r="A336" s="479" t="s">
        <v>1076</v>
      </c>
      <c r="B336" s="480"/>
      <c r="C336" s="74" t="s">
        <v>1596</v>
      </c>
      <c r="D336" s="74" t="s">
        <v>1597</v>
      </c>
      <c r="E336" s="74" t="s">
        <v>1600</v>
      </c>
      <c r="F336" s="74" t="s">
        <v>1601</v>
      </c>
      <c r="G336" s="75">
        <v>42569</v>
      </c>
      <c r="H336" s="76"/>
      <c r="I336" s="77">
        <v>52925.66</v>
      </c>
      <c r="J336" s="78" t="s">
        <v>457</v>
      </c>
      <c r="K336" s="80"/>
      <c r="L336" s="80"/>
      <c r="M336" s="80"/>
      <c r="N336" s="80"/>
      <c r="O336" s="80"/>
    </row>
    <row r="337" spans="1:15" ht="28.35" hidden="1" customHeight="1" thickBot="1">
      <c r="A337" s="479" t="s">
        <v>1602</v>
      </c>
      <c r="B337" s="480"/>
      <c r="C337" s="74" t="s">
        <v>1596</v>
      </c>
      <c r="D337" s="74" t="s">
        <v>1597</v>
      </c>
      <c r="E337" s="74" t="s">
        <v>1603</v>
      </c>
      <c r="F337" s="74" t="s">
        <v>1604</v>
      </c>
      <c r="G337" s="75">
        <v>44246</v>
      </c>
      <c r="H337" s="76"/>
      <c r="I337" s="77">
        <v>18185</v>
      </c>
      <c r="J337" s="78" t="s">
        <v>457</v>
      </c>
      <c r="K337" s="80"/>
      <c r="L337" s="80"/>
      <c r="M337" s="80"/>
      <c r="N337" s="80"/>
      <c r="O337" s="80"/>
    </row>
    <row r="338" spans="1:15" ht="28.35" hidden="1" customHeight="1" thickBot="1">
      <c r="A338" s="479" t="s">
        <v>598</v>
      </c>
      <c r="B338" s="480"/>
      <c r="C338" s="74" t="s">
        <v>1605</v>
      </c>
      <c r="D338" s="74" t="s">
        <v>1606</v>
      </c>
      <c r="E338" s="74" t="s">
        <v>1607</v>
      </c>
      <c r="F338" s="74" t="s">
        <v>1608</v>
      </c>
      <c r="G338" s="75">
        <v>44553</v>
      </c>
      <c r="H338" s="76"/>
      <c r="I338" s="77">
        <v>54555</v>
      </c>
      <c r="J338" s="78" t="s">
        <v>457</v>
      </c>
      <c r="K338" s="80"/>
      <c r="L338" s="80"/>
      <c r="M338" s="80"/>
      <c r="N338" s="80"/>
      <c r="O338" s="80"/>
    </row>
    <row r="339" spans="1:15" ht="28.35" hidden="1" customHeight="1" thickBot="1">
      <c r="A339" s="479" t="s">
        <v>1609</v>
      </c>
      <c r="B339" s="480"/>
      <c r="C339" s="74" t="s">
        <v>1610</v>
      </c>
      <c r="D339" s="74" t="s">
        <v>1611</v>
      </c>
      <c r="E339" s="74" t="s">
        <v>1612</v>
      </c>
      <c r="F339" s="74" t="s">
        <v>1613</v>
      </c>
      <c r="G339" s="75">
        <v>44120</v>
      </c>
      <c r="H339" s="76"/>
      <c r="I339" s="77">
        <v>81562.39</v>
      </c>
      <c r="J339" s="78" t="s">
        <v>457</v>
      </c>
      <c r="K339" s="80"/>
      <c r="L339" s="80"/>
      <c r="M339" s="80"/>
      <c r="N339" s="80"/>
      <c r="O339" s="80"/>
    </row>
    <row r="340" spans="1:15" ht="28.35" hidden="1" customHeight="1" thickBot="1">
      <c r="A340" s="479" t="s">
        <v>1083</v>
      </c>
      <c r="B340" s="480"/>
      <c r="C340" s="74" t="s">
        <v>1610</v>
      </c>
      <c r="D340" s="74" t="s">
        <v>1611</v>
      </c>
      <c r="E340" s="74" t="s">
        <v>1614</v>
      </c>
      <c r="F340" s="74" t="s">
        <v>1615</v>
      </c>
      <c r="G340" s="75">
        <v>44141</v>
      </c>
      <c r="H340" s="76"/>
      <c r="I340" s="77">
        <v>11454.37</v>
      </c>
      <c r="J340" s="78" t="s">
        <v>457</v>
      </c>
      <c r="K340" s="78" t="s">
        <v>1616</v>
      </c>
      <c r="L340" s="78" t="s">
        <v>459</v>
      </c>
      <c r="M340" s="78" t="s">
        <v>1617</v>
      </c>
      <c r="N340" s="78" t="s">
        <v>1618</v>
      </c>
      <c r="O340" s="79">
        <v>44805</v>
      </c>
    </row>
    <row r="341" spans="1:15" ht="28.35" hidden="1" customHeight="1" thickBot="1">
      <c r="A341" s="479" t="s">
        <v>1619</v>
      </c>
      <c r="B341" s="480"/>
      <c r="C341" s="74" t="s">
        <v>1620</v>
      </c>
      <c r="D341" s="74" t="s">
        <v>1621</v>
      </c>
      <c r="E341" s="74" t="s">
        <v>1622</v>
      </c>
      <c r="F341" s="74" t="s">
        <v>1623</v>
      </c>
      <c r="G341" s="75">
        <v>44120</v>
      </c>
      <c r="H341" s="76"/>
      <c r="I341" s="77">
        <v>21746.71</v>
      </c>
      <c r="J341" s="78" t="s">
        <v>457</v>
      </c>
      <c r="K341" s="80"/>
      <c r="L341" s="80"/>
      <c r="M341" s="80"/>
      <c r="N341" s="80"/>
      <c r="O341" s="80"/>
    </row>
    <row r="342" spans="1:15" ht="28.35" hidden="1" customHeight="1" thickBot="1">
      <c r="A342" s="479" t="s">
        <v>1624</v>
      </c>
      <c r="B342" s="480"/>
      <c r="C342" s="74" t="s">
        <v>1625</v>
      </c>
      <c r="D342" s="74" t="s">
        <v>1626</v>
      </c>
      <c r="E342" s="74" t="s">
        <v>1627</v>
      </c>
      <c r="F342" s="74" t="s">
        <v>1628</v>
      </c>
      <c r="G342" s="75">
        <v>44707</v>
      </c>
      <c r="H342" s="76"/>
      <c r="I342" s="77">
        <v>17000</v>
      </c>
      <c r="J342" s="78" t="s">
        <v>457</v>
      </c>
      <c r="K342" s="80"/>
      <c r="L342" s="80"/>
      <c r="M342" s="80"/>
      <c r="N342" s="80"/>
      <c r="O342" s="80"/>
    </row>
    <row r="343" spans="1:15" ht="28.35" hidden="1" customHeight="1" thickBot="1">
      <c r="A343" s="479" t="s">
        <v>517</v>
      </c>
      <c r="B343" s="480"/>
      <c r="C343" s="74" t="s">
        <v>1625</v>
      </c>
      <c r="D343" s="74" t="s">
        <v>1626</v>
      </c>
      <c r="E343" s="74" t="s">
        <v>1629</v>
      </c>
      <c r="F343" s="74" t="s">
        <v>1127</v>
      </c>
      <c r="G343" s="75">
        <v>44628</v>
      </c>
      <c r="H343" s="76"/>
      <c r="I343" s="77">
        <v>216727.73</v>
      </c>
      <c r="J343" s="78" t="s">
        <v>457</v>
      </c>
      <c r="K343" s="80"/>
      <c r="L343" s="80"/>
      <c r="M343" s="80"/>
      <c r="N343" s="80"/>
      <c r="O343" s="80"/>
    </row>
    <row r="344" spans="1:15" ht="28.35" hidden="1" customHeight="1" thickBot="1">
      <c r="A344" s="479" t="s">
        <v>1630</v>
      </c>
      <c r="B344" s="480"/>
      <c r="C344" s="74" t="s">
        <v>1631</v>
      </c>
      <c r="D344" s="74" t="s">
        <v>1632</v>
      </c>
      <c r="E344" s="74" t="s">
        <v>1633</v>
      </c>
      <c r="F344" s="74" t="s">
        <v>1634</v>
      </c>
      <c r="G344" s="75">
        <v>44120</v>
      </c>
      <c r="H344" s="76"/>
      <c r="I344" s="77">
        <v>25641.21</v>
      </c>
      <c r="J344" s="78" t="s">
        <v>457</v>
      </c>
      <c r="K344" s="80"/>
      <c r="L344" s="80"/>
      <c r="M344" s="80"/>
      <c r="N344" s="80"/>
      <c r="O344" s="80"/>
    </row>
    <row r="345" spans="1:15" ht="28.35" hidden="1" customHeight="1" thickBot="1">
      <c r="A345" s="479" t="s">
        <v>575</v>
      </c>
      <c r="B345" s="480"/>
      <c r="C345" s="74" t="s">
        <v>1631</v>
      </c>
      <c r="D345" s="74" t="s">
        <v>1632</v>
      </c>
      <c r="E345" s="74" t="s">
        <v>1635</v>
      </c>
      <c r="F345" s="74" t="s">
        <v>1636</v>
      </c>
      <c r="G345" s="75">
        <v>44242</v>
      </c>
      <c r="H345" s="76"/>
      <c r="I345" s="77">
        <v>91565.11</v>
      </c>
      <c r="J345" s="78" t="s">
        <v>457</v>
      </c>
      <c r="K345" s="80"/>
      <c r="L345" s="80"/>
      <c r="M345" s="80"/>
      <c r="N345" s="80"/>
      <c r="O345" s="80"/>
    </row>
    <row r="346" spans="1:15" ht="28.35" hidden="1" customHeight="1" thickBot="1">
      <c r="A346" s="479" t="s">
        <v>1637</v>
      </c>
      <c r="B346" s="480"/>
      <c r="C346" s="74" t="s">
        <v>1631</v>
      </c>
      <c r="D346" s="74" t="s">
        <v>1632</v>
      </c>
      <c r="E346" s="74" t="s">
        <v>1638</v>
      </c>
      <c r="F346" s="74" t="s">
        <v>1636</v>
      </c>
      <c r="G346" s="75">
        <v>44294</v>
      </c>
      <c r="H346" s="76"/>
      <c r="I346" s="77">
        <v>91565.11</v>
      </c>
      <c r="J346" s="78" t="s">
        <v>457</v>
      </c>
      <c r="K346" s="80"/>
      <c r="L346" s="80"/>
      <c r="M346" s="80"/>
      <c r="N346" s="80"/>
      <c r="O346" s="80"/>
    </row>
    <row r="347" spans="1:15" ht="28.35" hidden="1" customHeight="1" thickBot="1">
      <c r="A347" s="479" t="s">
        <v>1002</v>
      </c>
      <c r="B347" s="480"/>
      <c r="C347" s="74" t="s">
        <v>1639</v>
      </c>
      <c r="D347" s="74" t="s">
        <v>1640</v>
      </c>
      <c r="E347" s="74" t="s">
        <v>1641</v>
      </c>
      <c r="F347" s="74" t="s">
        <v>1296</v>
      </c>
      <c r="G347" s="75">
        <v>44442</v>
      </c>
      <c r="H347" s="76"/>
      <c r="I347" s="77">
        <v>7167.43</v>
      </c>
      <c r="J347" s="78" t="s">
        <v>457</v>
      </c>
      <c r="K347" s="80"/>
      <c r="L347" s="80"/>
      <c r="M347" s="80"/>
      <c r="N347" s="80"/>
      <c r="O347" s="80"/>
    </row>
    <row r="348" spans="1:15" ht="28.35" hidden="1" customHeight="1" thickBot="1">
      <c r="A348" s="479" t="s">
        <v>1076</v>
      </c>
      <c r="B348" s="480"/>
      <c r="C348" s="74" t="s">
        <v>1639</v>
      </c>
      <c r="D348" s="74" t="s">
        <v>1640</v>
      </c>
      <c r="E348" s="74" t="s">
        <v>1642</v>
      </c>
      <c r="F348" s="74" t="s">
        <v>1643</v>
      </c>
      <c r="G348" s="75">
        <v>42579</v>
      </c>
      <c r="H348" s="76"/>
      <c r="I348" s="77">
        <v>36747.08</v>
      </c>
      <c r="J348" s="78" t="s">
        <v>457</v>
      </c>
      <c r="K348" s="80"/>
      <c r="L348" s="80"/>
      <c r="M348" s="80"/>
      <c r="N348" s="80"/>
      <c r="O348" s="80"/>
    </row>
    <row r="349" spans="1:15" ht="28.35" hidden="1" customHeight="1" thickBot="1">
      <c r="A349" s="479" t="s">
        <v>1602</v>
      </c>
      <c r="B349" s="480"/>
      <c r="C349" s="74" t="s">
        <v>1644</v>
      </c>
      <c r="D349" s="74" t="s">
        <v>1645</v>
      </c>
      <c r="E349" s="74" t="s">
        <v>1646</v>
      </c>
      <c r="F349" s="74" t="s">
        <v>1647</v>
      </c>
      <c r="G349" s="75">
        <v>44648</v>
      </c>
      <c r="H349" s="76"/>
      <c r="I349" s="77">
        <v>17601</v>
      </c>
      <c r="J349" s="78" t="s">
        <v>457</v>
      </c>
      <c r="K349" s="80"/>
      <c r="L349" s="80"/>
      <c r="M349" s="80"/>
      <c r="N349" s="80"/>
      <c r="O349" s="80"/>
    </row>
    <row r="350" spans="1:15" ht="28.35" hidden="1" customHeight="1" thickBot="1">
      <c r="A350" s="479" t="s">
        <v>1033</v>
      </c>
      <c r="B350" s="480"/>
      <c r="C350" s="74" t="s">
        <v>1648</v>
      </c>
      <c r="D350" s="74" t="s">
        <v>1649</v>
      </c>
      <c r="E350" s="74" t="s">
        <v>1650</v>
      </c>
      <c r="F350" s="74" t="s">
        <v>1651</v>
      </c>
      <c r="G350" s="75">
        <v>44372</v>
      </c>
      <c r="H350" s="76"/>
      <c r="I350" s="77">
        <v>5095.8</v>
      </c>
      <c r="J350" s="78" t="s">
        <v>457</v>
      </c>
      <c r="K350" s="80"/>
      <c r="L350" s="80"/>
      <c r="M350" s="80"/>
      <c r="N350" s="80"/>
      <c r="O350" s="80"/>
    </row>
    <row r="351" spans="1:15" ht="28.35" hidden="1" customHeight="1" thickBot="1">
      <c r="A351" s="479" t="s">
        <v>1033</v>
      </c>
      <c r="B351" s="480"/>
      <c r="C351" s="74" t="s">
        <v>1648</v>
      </c>
      <c r="D351" s="74" t="s">
        <v>1649</v>
      </c>
      <c r="E351" s="74" t="s">
        <v>1652</v>
      </c>
      <c r="F351" s="74" t="s">
        <v>1035</v>
      </c>
      <c r="G351" s="75">
        <v>44656</v>
      </c>
      <c r="H351" s="76"/>
      <c r="I351" s="77">
        <v>143885</v>
      </c>
      <c r="J351" s="78" t="s">
        <v>457</v>
      </c>
      <c r="K351" s="80"/>
      <c r="L351" s="80"/>
      <c r="M351" s="80"/>
      <c r="N351" s="80"/>
      <c r="O351" s="80"/>
    </row>
    <row r="352" spans="1:15" ht="28.35" hidden="1" customHeight="1" thickBot="1">
      <c r="A352" s="479" t="s">
        <v>1467</v>
      </c>
      <c r="B352" s="480"/>
      <c r="C352" s="74" t="s">
        <v>1653</v>
      </c>
      <c r="D352" s="74" t="s">
        <v>1654</v>
      </c>
      <c r="E352" s="74" t="s">
        <v>1655</v>
      </c>
      <c r="F352" s="74" t="s">
        <v>1595</v>
      </c>
      <c r="G352" s="75">
        <v>44109</v>
      </c>
      <c r="H352" s="76"/>
      <c r="I352" s="77">
        <v>69248.84</v>
      </c>
      <c r="J352" s="78" t="s">
        <v>457</v>
      </c>
      <c r="K352" s="80"/>
      <c r="L352" s="80"/>
      <c r="M352" s="80"/>
      <c r="N352" s="80"/>
      <c r="O352" s="80"/>
    </row>
    <row r="353" spans="1:15" ht="28.35" hidden="1" customHeight="1" thickBot="1">
      <c r="A353" s="479" t="s">
        <v>1630</v>
      </c>
      <c r="B353" s="480"/>
      <c r="C353" s="74" t="s">
        <v>1653</v>
      </c>
      <c r="D353" s="74" t="s">
        <v>1654</v>
      </c>
      <c r="E353" s="74" t="s">
        <v>1656</v>
      </c>
      <c r="F353" s="74" t="s">
        <v>1657</v>
      </c>
      <c r="G353" s="75">
        <v>42569</v>
      </c>
      <c r="H353" s="76"/>
      <c r="I353" s="77">
        <v>200318.97</v>
      </c>
      <c r="J353" s="78" t="s">
        <v>457</v>
      </c>
      <c r="K353" s="78" t="s">
        <v>1658</v>
      </c>
      <c r="L353" s="78" t="s">
        <v>459</v>
      </c>
      <c r="M353" s="78" t="s">
        <v>1659</v>
      </c>
      <c r="N353" s="78">
        <v>0</v>
      </c>
      <c r="O353" s="79">
        <v>44140</v>
      </c>
    </row>
    <row r="354" spans="1:15" ht="28.35" hidden="1" customHeight="1" thickBot="1">
      <c r="A354" s="479" t="s">
        <v>1637</v>
      </c>
      <c r="B354" s="480"/>
      <c r="C354" s="74" t="s">
        <v>1653</v>
      </c>
      <c r="D354" s="74" t="s">
        <v>1654</v>
      </c>
      <c r="E354" s="74" t="s">
        <v>1660</v>
      </c>
      <c r="F354" s="74" t="s">
        <v>1661</v>
      </c>
      <c r="G354" s="75">
        <v>44230</v>
      </c>
      <c r="H354" s="76"/>
      <c r="I354" s="77">
        <v>71484.87</v>
      </c>
      <c r="J354" s="78" t="s">
        <v>457</v>
      </c>
      <c r="K354" s="80"/>
      <c r="L354" s="80"/>
      <c r="M354" s="80"/>
      <c r="N354" s="80"/>
      <c r="O354" s="80"/>
    </row>
    <row r="355" spans="1:15" ht="28.35" hidden="1" customHeight="1" thickBot="1">
      <c r="A355" s="479" t="s">
        <v>1637</v>
      </c>
      <c r="B355" s="480"/>
      <c r="C355" s="74" t="s">
        <v>1653</v>
      </c>
      <c r="D355" s="74" t="s">
        <v>1654</v>
      </c>
      <c r="E355" s="74" t="s">
        <v>1662</v>
      </c>
      <c r="F355" s="74" t="s">
        <v>1663</v>
      </c>
      <c r="G355" s="75">
        <v>44572</v>
      </c>
      <c r="H355" s="76"/>
      <c r="I355" s="77">
        <v>109109.27</v>
      </c>
      <c r="J355" s="78" t="s">
        <v>457</v>
      </c>
      <c r="K355" s="80"/>
      <c r="L355" s="80"/>
      <c r="M355" s="80"/>
      <c r="N355" s="80"/>
      <c r="O355" s="80"/>
    </row>
    <row r="356" spans="1:15" ht="28.35" hidden="1" customHeight="1" thickBot="1">
      <c r="A356" s="479" t="s">
        <v>1664</v>
      </c>
      <c r="B356" s="480"/>
      <c r="C356" s="74" t="s">
        <v>1653</v>
      </c>
      <c r="D356" s="74" t="s">
        <v>1654</v>
      </c>
      <c r="E356" s="74" t="s">
        <v>1665</v>
      </c>
      <c r="F356" s="74" t="s">
        <v>1666</v>
      </c>
      <c r="G356" s="75">
        <v>44391</v>
      </c>
      <c r="H356" s="76"/>
      <c r="I356" s="77">
        <v>18185</v>
      </c>
      <c r="J356" s="78" t="s">
        <v>457</v>
      </c>
      <c r="K356" s="80"/>
      <c r="L356" s="80"/>
      <c r="M356" s="80"/>
      <c r="N356" s="80"/>
      <c r="O356" s="80"/>
    </row>
    <row r="357" spans="1:15" ht="28.35" hidden="1" customHeight="1" thickBot="1">
      <c r="A357" s="479" t="s">
        <v>1664</v>
      </c>
      <c r="B357" s="480"/>
      <c r="C357" s="74" t="s">
        <v>1653</v>
      </c>
      <c r="D357" s="74" t="s">
        <v>1654</v>
      </c>
      <c r="E357" s="74" t="s">
        <v>1667</v>
      </c>
      <c r="F357" s="74" t="s">
        <v>1668</v>
      </c>
      <c r="G357" s="75">
        <v>44767</v>
      </c>
      <c r="H357" s="76"/>
      <c r="I357" s="77">
        <v>12234</v>
      </c>
      <c r="J357" s="78" t="s">
        <v>457</v>
      </c>
      <c r="K357" s="80"/>
      <c r="L357" s="80"/>
      <c r="M357" s="80"/>
      <c r="N357" s="80"/>
      <c r="O357" s="80"/>
    </row>
    <row r="358" spans="1:15" ht="28.35" hidden="1" customHeight="1" thickBot="1">
      <c r="A358" s="479" t="s">
        <v>1664</v>
      </c>
      <c r="B358" s="480"/>
      <c r="C358" s="74" t="s">
        <v>1653</v>
      </c>
      <c r="D358" s="74" t="s">
        <v>1654</v>
      </c>
      <c r="E358" s="74" t="s">
        <v>1669</v>
      </c>
      <c r="F358" s="74" t="s">
        <v>1670</v>
      </c>
      <c r="G358" s="75">
        <v>44799</v>
      </c>
      <c r="H358" s="76"/>
      <c r="I358" s="77">
        <v>12078</v>
      </c>
      <c r="J358" s="78" t="s">
        <v>457</v>
      </c>
      <c r="K358" s="80"/>
      <c r="L358" s="80"/>
      <c r="M358" s="80"/>
      <c r="N358" s="80"/>
      <c r="O358" s="80"/>
    </row>
    <row r="359" spans="1:15" ht="28.35" hidden="1" customHeight="1" thickBot="1">
      <c r="A359" s="479" t="s">
        <v>1535</v>
      </c>
      <c r="B359" s="480"/>
      <c r="C359" s="74" t="s">
        <v>1653</v>
      </c>
      <c r="D359" s="74" t="s">
        <v>1654</v>
      </c>
      <c r="E359" s="74" t="s">
        <v>1671</v>
      </c>
      <c r="F359" s="74" t="s">
        <v>1539</v>
      </c>
      <c r="G359" s="75">
        <v>44481</v>
      </c>
      <c r="H359" s="76"/>
      <c r="I359" s="77">
        <v>21600</v>
      </c>
      <c r="J359" s="78" t="s">
        <v>457</v>
      </c>
      <c r="K359" s="80"/>
      <c r="L359" s="80"/>
      <c r="M359" s="80"/>
      <c r="N359" s="80"/>
      <c r="O359" s="80"/>
    </row>
    <row r="360" spans="1:15" ht="28.35" hidden="1" customHeight="1" thickBot="1">
      <c r="A360" s="479" t="s">
        <v>1467</v>
      </c>
      <c r="B360" s="480"/>
      <c r="C360" s="74" t="s">
        <v>1672</v>
      </c>
      <c r="D360" s="74" t="s">
        <v>1673</v>
      </c>
      <c r="E360" s="74" t="s">
        <v>1674</v>
      </c>
      <c r="F360" s="74" t="s">
        <v>1471</v>
      </c>
      <c r="G360" s="75">
        <v>44120</v>
      </c>
      <c r="H360" s="76"/>
      <c r="I360" s="77">
        <v>109915.93</v>
      </c>
      <c r="J360" s="78" t="s">
        <v>457</v>
      </c>
      <c r="K360" s="78" t="s">
        <v>1675</v>
      </c>
      <c r="L360" s="78" t="s">
        <v>459</v>
      </c>
      <c r="M360" s="78" t="s">
        <v>1676</v>
      </c>
      <c r="N360" s="78">
        <v>0</v>
      </c>
      <c r="O360" s="79">
        <v>44718</v>
      </c>
    </row>
    <row r="361" spans="1:15" ht="28.35" hidden="1" customHeight="1" thickBot="1">
      <c r="A361" s="479" t="s">
        <v>1050</v>
      </c>
      <c r="B361" s="480"/>
      <c r="C361" s="74" t="s">
        <v>1672</v>
      </c>
      <c r="D361" s="74" t="s">
        <v>1673</v>
      </c>
      <c r="E361" s="74" t="s">
        <v>1677</v>
      </c>
      <c r="F361" s="74" t="s">
        <v>1678</v>
      </c>
      <c r="G361" s="75">
        <v>42569</v>
      </c>
      <c r="H361" s="76"/>
      <c r="I361" s="77">
        <v>9905.24</v>
      </c>
      <c r="J361" s="78" t="s">
        <v>457</v>
      </c>
      <c r="K361" s="80"/>
      <c r="L361" s="80"/>
      <c r="M361" s="80"/>
      <c r="N361" s="80"/>
      <c r="O361" s="80"/>
    </row>
    <row r="362" spans="1:15" ht="28.35" hidden="1" customHeight="1" thickBot="1">
      <c r="A362" s="479" t="s">
        <v>1205</v>
      </c>
      <c r="B362" s="480"/>
      <c r="C362" s="74" t="s">
        <v>1679</v>
      </c>
      <c r="D362" s="74" t="s">
        <v>1680</v>
      </c>
      <c r="E362" s="74" t="s">
        <v>1681</v>
      </c>
      <c r="F362" s="74" t="s">
        <v>1682</v>
      </c>
      <c r="G362" s="75">
        <v>44120</v>
      </c>
      <c r="H362" s="76"/>
      <c r="I362" s="77">
        <v>151844</v>
      </c>
      <c r="J362" s="78" t="s">
        <v>457</v>
      </c>
      <c r="K362" s="80"/>
      <c r="L362" s="80"/>
      <c r="M362" s="80"/>
      <c r="N362" s="80"/>
      <c r="O362" s="80"/>
    </row>
    <row r="363" spans="1:15" ht="28.35" hidden="1" customHeight="1" thickBot="1">
      <c r="A363" s="479" t="s">
        <v>944</v>
      </c>
      <c r="B363" s="480"/>
      <c r="C363" s="74" t="s">
        <v>1679</v>
      </c>
      <c r="D363" s="74" t="s">
        <v>1680</v>
      </c>
      <c r="E363" s="74" t="s">
        <v>1683</v>
      </c>
      <c r="F363" s="74" t="s">
        <v>1684</v>
      </c>
      <c r="G363" s="75">
        <v>44386</v>
      </c>
      <c r="H363" s="76"/>
      <c r="I363" s="77">
        <v>25618</v>
      </c>
      <c r="J363" s="78" t="s">
        <v>457</v>
      </c>
      <c r="K363" s="80"/>
      <c r="L363" s="80"/>
      <c r="M363" s="80"/>
      <c r="N363" s="80"/>
      <c r="O363" s="80"/>
    </row>
    <row r="364" spans="1:15" ht="28.35" hidden="1" customHeight="1" thickBot="1">
      <c r="A364" s="479" t="s">
        <v>944</v>
      </c>
      <c r="B364" s="480"/>
      <c r="C364" s="74" t="s">
        <v>1679</v>
      </c>
      <c r="D364" s="74" t="s">
        <v>1680</v>
      </c>
      <c r="E364" s="74" t="s">
        <v>1685</v>
      </c>
      <c r="F364" s="74" t="s">
        <v>1686</v>
      </c>
      <c r="G364" s="75">
        <v>44426</v>
      </c>
      <c r="H364" s="76"/>
      <c r="I364" s="77">
        <v>38824.97</v>
      </c>
      <c r="J364" s="78" t="s">
        <v>457</v>
      </c>
      <c r="K364" s="80"/>
      <c r="L364" s="80"/>
      <c r="M364" s="80"/>
      <c r="N364" s="80"/>
      <c r="O364" s="80"/>
    </row>
    <row r="365" spans="1:15" ht="28.35" hidden="1" customHeight="1" thickBot="1">
      <c r="A365" s="479" t="s">
        <v>944</v>
      </c>
      <c r="B365" s="480"/>
      <c r="C365" s="74" t="s">
        <v>1679</v>
      </c>
      <c r="D365" s="74" t="s">
        <v>1680</v>
      </c>
      <c r="E365" s="74" t="s">
        <v>1687</v>
      </c>
      <c r="F365" s="74" t="s">
        <v>1688</v>
      </c>
      <c r="G365" s="75">
        <v>44770</v>
      </c>
      <c r="H365" s="76"/>
      <c r="I365" s="77">
        <v>108053.81</v>
      </c>
      <c r="J365" s="78" t="s">
        <v>457</v>
      </c>
      <c r="K365" s="80"/>
      <c r="L365" s="80"/>
      <c r="M365" s="80"/>
      <c r="N365" s="80"/>
      <c r="O365" s="80"/>
    </row>
    <row r="366" spans="1:15" ht="28.35" hidden="1" customHeight="1" thickBot="1">
      <c r="A366" s="479" t="s">
        <v>1637</v>
      </c>
      <c r="B366" s="480"/>
      <c r="C366" s="74" t="s">
        <v>1689</v>
      </c>
      <c r="D366" s="74" t="s">
        <v>1690</v>
      </c>
      <c r="E366" s="74" t="s">
        <v>1691</v>
      </c>
      <c r="F366" s="74" t="s">
        <v>1692</v>
      </c>
      <c r="G366" s="75">
        <v>44335</v>
      </c>
      <c r="H366" s="76"/>
      <c r="I366" s="77">
        <v>22641.77</v>
      </c>
      <c r="J366" s="78" t="s">
        <v>457</v>
      </c>
      <c r="K366" s="80"/>
      <c r="L366" s="80"/>
      <c r="M366" s="80"/>
      <c r="N366" s="80"/>
      <c r="O366" s="80"/>
    </row>
    <row r="367" spans="1:15" ht="28.35" hidden="1" customHeight="1" thickBot="1">
      <c r="A367" s="479" t="s">
        <v>1637</v>
      </c>
      <c r="B367" s="480"/>
      <c r="C367" s="74" t="s">
        <v>1689</v>
      </c>
      <c r="D367" s="74" t="s">
        <v>1690</v>
      </c>
      <c r="E367" s="74" t="s">
        <v>1693</v>
      </c>
      <c r="F367" s="74" t="s">
        <v>1694</v>
      </c>
      <c r="G367" s="75">
        <v>44393</v>
      </c>
      <c r="H367" s="76"/>
      <c r="I367" s="77">
        <v>46017.5</v>
      </c>
      <c r="J367" s="78" t="s">
        <v>457</v>
      </c>
      <c r="K367" s="80"/>
      <c r="L367" s="80"/>
      <c r="M367" s="80"/>
      <c r="N367" s="80"/>
      <c r="O367" s="80"/>
    </row>
    <row r="368" spans="1:15" ht="28.35" hidden="1" customHeight="1" thickBot="1">
      <c r="A368" s="479" t="s">
        <v>1637</v>
      </c>
      <c r="B368" s="480"/>
      <c r="C368" s="74" t="s">
        <v>1689</v>
      </c>
      <c r="D368" s="74" t="s">
        <v>1690</v>
      </c>
      <c r="E368" s="74" t="s">
        <v>1695</v>
      </c>
      <c r="F368" s="74" t="s">
        <v>1696</v>
      </c>
      <c r="G368" s="75">
        <v>44393</v>
      </c>
      <c r="H368" s="76"/>
      <c r="I368" s="77">
        <v>39750.22</v>
      </c>
      <c r="J368" s="78" t="s">
        <v>457</v>
      </c>
      <c r="K368" s="80"/>
      <c r="L368" s="80"/>
      <c r="M368" s="80"/>
      <c r="N368" s="80"/>
      <c r="O368" s="80"/>
    </row>
    <row r="369" spans="1:15" ht="28.35" hidden="1" customHeight="1" thickBot="1">
      <c r="A369" s="479" t="s">
        <v>1637</v>
      </c>
      <c r="B369" s="480"/>
      <c r="C369" s="74" t="s">
        <v>1689</v>
      </c>
      <c r="D369" s="74" t="s">
        <v>1690</v>
      </c>
      <c r="E369" s="74" t="s">
        <v>1697</v>
      </c>
      <c r="F369" s="74" t="s">
        <v>1698</v>
      </c>
      <c r="G369" s="75">
        <v>44398</v>
      </c>
      <c r="H369" s="76"/>
      <c r="I369" s="77">
        <v>32040.51</v>
      </c>
      <c r="J369" s="78" t="s">
        <v>457</v>
      </c>
      <c r="K369" s="80"/>
      <c r="L369" s="80"/>
      <c r="M369" s="80"/>
      <c r="N369" s="80"/>
      <c r="O369" s="80"/>
    </row>
    <row r="370" spans="1:15" ht="28.35" hidden="1" customHeight="1" thickBot="1">
      <c r="A370" s="479" t="s">
        <v>1637</v>
      </c>
      <c r="B370" s="480"/>
      <c r="C370" s="74" t="s">
        <v>1689</v>
      </c>
      <c r="D370" s="74" t="s">
        <v>1690</v>
      </c>
      <c r="E370" s="74" t="s">
        <v>1699</v>
      </c>
      <c r="F370" s="74" t="s">
        <v>1700</v>
      </c>
      <c r="G370" s="75">
        <v>44411</v>
      </c>
      <c r="H370" s="76"/>
      <c r="I370" s="77">
        <v>30322.39</v>
      </c>
      <c r="J370" s="78" t="s">
        <v>457</v>
      </c>
      <c r="K370" s="80"/>
      <c r="L370" s="80"/>
      <c r="M370" s="80"/>
      <c r="N370" s="80"/>
      <c r="O370" s="80"/>
    </row>
    <row r="371" spans="1:15" ht="28.35" hidden="1" customHeight="1" thickBot="1">
      <c r="A371" s="479" t="s">
        <v>1637</v>
      </c>
      <c r="B371" s="480"/>
      <c r="C371" s="74" t="s">
        <v>1689</v>
      </c>
      <c r="D371" s="74" t="s">
        <v>1690</v>
      </c>
      <c r="E371" s="74" t="s">
        <v>1701</v>
      </c>
      <c r="F371" s="74" t="s">
        <v>1702</v>
      </c>
      <c r="G371" s="75">
        <v>44407</v>
      </c>
      <c r="H371" s="76"/>
      <c r="I371" s="77">
        <v>19857.650000000001</v>
      </c>
      <c r="J371" s="78" t="s">
        <v>457</v>
      </c>
      <c r="K371" s="80"/>
      <c r="L371" s="80"/>
      <c r="M371" s="80"/>
      <c r="N371" s="80"/>
      <c r="O371" s="80"/>
    </row>
    <row r="372" spans="1:15" ht="28.35" hidden="1" customHeight="1" thickBot="1">
      <c r="A372" s="479" t="s">
        <v>1637</v>
      </c>
      <c r="B372" s="480"/>
      <c r="C372" s="74" t="s">
        <v>1689</v>
      </c>
      <c r="D372" s="74" t="s">
        <v>1690</v>
      </c>
      <c r="E372" s="74" t="s">
        <v>1703</v>
      </c>
      <c r="F372" s="74" t="s">
        <v>1704</v>
      </c>
      <c r="G372" s="75">
        <v>44448</v>
      </c>
      <c r="H372" s="76"/>
      <c r="I372" s="77">
        <v>39817.870000000003</v>
      </c>
      <c r="J372" s="78" t="s">
        <v>457</v>
      </c>
      <c r="K372" s="80"/>
      <c r="L372" s="80"/>
      <c r="M372" s="80"/>
      <c r="N372" s="80"/>
      <c r="O372" s="80"/>
    </row>
    <row r="373" spans="1:15" ht="28.35" hidden="1" customHeight="1" thickBot="1">
      <c r="A373" s="479" t="s">
        <v>1535</v>
      </c>
      <c r="B373" s="480"/>
      <c r="C373" s="74" t="s">
        <v>1689</v>
      </c>
      <c r="D373" s="74" t="s">
        <v>1690</v>
      </c>
      <c r="E373" s="74" t="s">
        <v>1705</v>
      </c>
      <c r="F373" s="74" t="s">
        <v>1706</v>
      </c>
      <c r="G373" s="75">
        <v>44606</v>
      </c>
      <c r="H373" s="76"/>
      <c r="I373" s="77">
        <v>31538.97</v>
      </c>
      <c r="J373" s="78" t="s">
        <v>457</v>
      </c>
      <c r="K373" s="80"/>
      <c r="L373" s="80"/>
      <c r="M373" s="80"/>
      <c r="N373" s="80"/>
      <c r="O373" s="80"/>
    </row>
    <row r="374" spans="1:15" ht="28.35" hidden="1" customHeight="1" thickBot="1">
      <c r="A374" s="479" t="s">
        <v>973</v>
      </c>
      <c r="B374" s="480"/>
      <c r="C374" s="74" t="s">
        <v>1707</v>
      </c>
      <c r="D374" s="74" t="s">
        <v>1708</v>
      </c>
      <c r="E374" s="74" t="s">
        <v>1709</v>
      </c>
      <c r="F374" s="74" t="s">
        <v>975</v>
      </c>
      <c r="G374" s="75">
        <v>44704</v>
      </c>
      <c r="H374" s="76"/>
      <c r="I374" s="77">
        <v>70980</v>
      </c>
      <c r="J374" s="78" t="s">
        <v>457</v>
      </c>
      <c r="K374" s="80"/>
      <c r="L374" s="80"/>
      <c r="M374" s="80"/>
      <c r="N374" s="80"/>
      <c r="O374" s="80"/>
    </row>
    <row r="375" spans="1:15" ht="28.35" customHeight="1" thickBot="1">
      <c r="A375" s="479"/>
      <c r="B375" s="480"/>
      <c r="C375" s="74"/>
      <c r="D375" s="74"/>
      <c r="E375" s="74"/>
      <c r="F375" s="74"/>
      <c r="G375" s="75"/>
      <c r="H375" s="77"/>
      <c r="I375" s="76"/>
      <c r="J375" s="78"/>
      <c r="K375" s="78"/>
      <c r="L375" s="78"/>
      <c r="M375" s="78"/>
      <c r="N375" s="78"/>
      <c r="O375" s="79"/>
    </row>
    <row r="376" spans="1:15" ht="28.35" hidden="1" customHeight="1" thickBot="1">
      <c r="A376" s="479" t="s">
        <v>1472</v>
      </c>
      <c r="B376" s="480"/>
      <c r="C376" s="74" t="s">
        <v>1710</v>
      </c>
      <c r="D376" s="74" t="s">
        <v>1711</v>
      </c>
      <c r="E376" s="74" t="s">
        <v>1712</v>
      </c>
      <c r="F376" s="74" t="s">
        <v>1713</v>
      </c>
      <c r="G376" s="75">
        <v>44475</v>
      </c>
      <c r="H376" s="76"/>
      <c r="I376" s="77">
        <v>18185</v>
      </c>
      <c r="J376" s="78" t="s">
        <v>1048</v>
      </c>
      <c r="K376" s="80"/>
      <c r="L376" s="80"/>
      <c r="M376" s="80"/>
      <c r="N376" s="80"/>
      <c r="O376" s="80"/>
    </row>
    <row r="377" spans="1:15" ht="28.35" hidden="1" customHeight="1" thickBot="1">
      <c r="A377" s="479" t="s">
        <v>1472</v>
      </c>
      <c r="B377" s="480"/>
      <c r="C377" s="74" t="s">
        <v>1710</v>
      </c>
      <c r="D377" s="74" t="s">
        <v>1711</v>
      </c>
      <c r="E377" s="74" t="s">
        <v>1714</v>
      </c>
      <c r="F377" s="74" t="s">
        <v>1715</v>
      </c>
      <c r="G377" s="75">
        <v>44746</v>
      </c>
      <c r="H377" s="76"/>
      <c r="I377" s="77">
        <v>3285.82</v>
      </c>
      <c r="J377" s="78" t="s">
        <v>457</v>
      </c>
      <c r="K377" s="78" t="s">
        <v>1716</v>
      </c>
      <c r="L377" s="78" t="s">
        <v>989</v>
      </c>
      <c r="M377" s="78" t="s">
        <v>1717</v>
      </c>
      <c r="N377" s="78">
        <v>0</v>
      </c>
      <c r="O377" s="79">
        <v>44764</v>
      </c>
    </row>
    <row r="378" spans="1:15" ht="28.35" hidden="1" customHeight="1" thickBot="1">
      <c r="A378" s="479" t="s">
        <v>1472</v>
      </c>
      <c r="B378" s="480"/>
      <c r="C378" s="74" t="s">
        <v>1710</v>
      </c>
      <c r="D378" s="74" t="s">
        <v>1711</v>
      </c>
      <c r="E378" s="74" t="s">
        <v>1718</v>
      </c>
      <c r="F378" s="74" t="s">
        <v>1719</v>
      </c>
      <c r="G378" s="75">
        <v>44726</v>
      </c>
      <c r="H378" s="76"/>
      <c r="I378" s="77">
        <v>18185</v>
      </c>
      <c r="J378" s="78" t="s">
        <v>457</v>
      </c>
      <c r="K378" s="80"/>
      <c r="L378" s="80"/>
      <c r="M378" s="80"/>
      <c r="N378" s="80"/>
      <c r="O378" s="80"/>
    </row>
    <row r="379" spans="1:15" ht="28.35" hidden="1" customHeight="1" thickBot="1">
      <c r="A379" s="479" t="s">
        <v>1002</v>
      </c>
      <c r="B379" s="480"/>
      <c r="C379" s="74" t="s">
        <v>1710</v>
      </c>
      <c r="D379" s="74" t="s">
        <v>1711</v>
      </c>
      <c r="E379" s="74" t="s">
        <v>1720</v>
      </c>
      <c r="F379" s="74" t="s">
        <v>1147</v>
      </c>
      <c r="G379" s="75">
        <v>44771</v>
      </c>
      <c r="H379" s="76"/>
      <c r="I379" s="77">
        <v>64351.98</v>
      </c>
      <c r="J379" s="78" t="s">
        <v>457</v>
      </c>
      <c r="K379" s="80"/>
      <c r="L379" s="80"/>
      <c r="M379" s="80"/>
      <c r="N379" s="80"/>
      <c r="O379" s="80"/>
    </row>
    <row r="380" spans="1:15" ht="28.35" hidden="1" customHeight="1" thickBot="1">
      <c r="A380" s="479" t="s">
        <v>1440</v>
      </c>
      <c r="B380" s="480"/>
      <c r="C380" s="74" t="s">
        <v>1721</v>
      </c>
      <c r="D380" s="74" t="s">
        <v>1722</v>
      </c>
      <c r="E380" s="74" t="s">
        <v>1723</v>
      </c>
      <c r="F380" s="74" t="s">
        <v>1724</v>
      </c>
      <c r="G380" s="74" t="s">
        <v>1725</v>
      </c>
      <c r="H380" s="76"/>
      <c r="I380" s="77">
        <v>80079.460000000006</v>
      </c>
      <c r="J380" s="78" t="s">
        <v>958</v>
      </c>
      <c r="K380" s="78" t="s">
        <v>1726</v>
      </c>
      <c r="L380" s="78" t="s">
        <v>1073</v>
      </c>
      <c r="M380" s="78" t="s">
        <v>1727</v>
      </c>
      <c r="N380" s="78">
        <v>0</v>
      </c>
      <c r="O380" s="78" t="s">
        <v>1728</v>
      </c>
    </row>
    <row r="381" spans="1:15" ht="28.35" hidden="1" customHeight="1" thickBot="1">
      <c r="A381" s="479" t="s">
        <v>520</v>
      </c>
      <c r="B381" s="480"/>
      <c r="C381" s="74" t="s">
        <v>1721</v>
      </c>
      <c r="D381" s="74" t="s">
        <v>1722</v>
      </c>
      <c r="E381" s="74" t="s">
        <v>1729</v>
      </c>
      <c r="F381" s="74" t="s">
        <v>1730</v>
      </c>
      <c r="G381" s="75">
        <v>42579</v>
      </c>
      <c r="H381" s="76"/>
      <c r="I381" s="77">
        <v>17136.98</v>
      </c>
      <c r="J381" s="78" t="s">
        <v>457</v>
      </c>
      <c r="K381" s="80"/>
      <c r="L381" s="80"/>
      <c r="M381" s="80"/>
      <c r="N381" s="80"/>
      <c r="O381" s="80"/>
    </row>
    <row r="382" spans="1:15" ht="28.35" hidden="1" customHeight="1" thickBot="1">
      <c r="A382" s="479" t="s">
        <v>1107</v>
      </c>
      <c r="B382" s="480"/>
      <c r="C382" s="74" t="s">
        <v>1721</v>
      </c>
      <c r="D382" s="74" t="s">
        <v>1722</v>
      </c>
      <c r="E382" s="74" t="s">
        <v>1731</v>
      </c>
      <c r="F382" s="74" t="s">
        <v>1732</v>
      </c>
      <c r="G382" s="75">
        <v>44434</v>
      </c>
      <c r="H382" s="76"/>
      <c r="I382" s="77">
        <v>108742.29</v>
      </c>
      <c r="J382" s="78" t="s">
        <v>457</v>
      </c>
      <c r="K382" s="80"/>
      <c r="L382" s="80"/>
      <c r="M382" s="80"/>
      <c r="N382" s="80"/>
      <c r="O382" s="80"/>
    </row>
    <row r="383" spans="1:15" ht="28.35" hidden="1" customHeight="1" thickBot="1">
      <c r="A383" s="479" t="s">
        <v>1733</v>
      </c>
      <c r="B383" s="480"/>
      <c r="C383" s="74" t="s">
        <v>1721</v>
      </c>
      <c r="D383" s="74" t="s">
        <v>1722</v>
      </c>
      <c r="E383" s="74" t="s">
        <v>1734</v>
      </c>
      <c r="F383" s="74" t="s">
        <v>1735</v>
      </c>
      <c r="G383" s="75">
        <v>44231</v>
      </c>
      <c r="H383" s="76"/>
      <c r="I383" s="77">
        <v>16366.5</v>
      </c>
      <c r="J383" s="78" t="s">
        <v>457</v>
      </c>
      <c r="K383" s="80"/>
      <c r="L383" s="80"/>
      <c r="M383" s="80"/>
      <c r="N383" s="80"/>
      <c r="O383" s="80"/>
    </row>
    <row r="384" spans="1:15" ht="28.35" hidden="1" customHeight="1" thickBot="1">
      <c r="A384" s="479" t="s">
        <v>1733</v>
      </c>
      <c r="B384" s="480"/>
      <c r="C384" s="74" t="s">
        <v>1721</v>
      </c>
      <c r="D384" s="74" t="s">
        <v>1722</v>
      </c>
      <c r="E384" s="74" t="s">
        <v>1736</v>
      </c>
      <c r="F384" s="74" t="s">
        <v>1737</v>
      </c>
      <c r="G384" s="75">
        <v>44231</v>
      </c>
      <c r="H384" s="76"/>
      <c r="I384" s="77">
        <v>16366.5</v>
      </c>
      <c r="J384" s="78" t="s">
        <v>457</v>
      </c>
      <c r="K384" s="80"/>
      <c r="L384" s="80"/>
      <c r="M384" s="80"/>
      <c r="N384" s="80"/>
      <c r="O384" s="80"/>
    </row>
    <row r="385" spans="1:15" ht="28.35" hidden="1" customHeight="1" thickBot="1">
      <c r="A385" s="479" t="s">
        <v>1733</v>
      </c>
      <c r="B385" s="480"/>
      <c r="C385" s="74" t="s">
        <v>1721</v>
      </c>
      <c r="D385" s="74" t="s">
        <v>1722</v>
      </c>
      <c r="E385" s="74" t="s">
        <v>1738</v>
      </c>
      <c r="F385" s="74" t="s">
        <v>1739</v>
      </c>
      <c r="G385" s="75">
        <v>44533</v>
      </c>
      <c r="H385" s="76"/>
      <c r="I385" s="77">
        <v>18185</v>
      </c>
      <c r="J385" s="78" t="s">
        <v>457</v>
      </c>
      <c r="K385" s="80"/>
      <c r="L385" s="80"/>
      <c r="M385" s="80"/>
      <c r="N385" s="80"/>
      <c r="O385" s="80"/>
    </row>
    <row r="386" spans="1:15" ht="28.35" hidden="1" customHeight="1" thickBot="1">
      <c r="A386" s="479" t="s">
        <v>1733</v>
      </c>
      <c r="B386" s="480"/>
      <c r="C386" s="74" t="s">
        <v>1721</v>
      </c>
      <c r="D386" s="74" t="s">
        <v>1722</v>
      </c>
      <c r="E386" s="74" t="s">
        <v>1740</v>
      </c>
      <c r="F386" s="74" t="s">
        <v>1741</v>
      </c>
      <c r="G386" s="75">
        <v>44531</v>
      </c>
      <c r="H386" s="76"/>
      <c r="I386" s="77">
        <v>18185</v>
      </c>
      <c r="J386" s="78" t="s">
        <v>457</v>
      </c>
      <c r="K386" s="80"/>
      <c r="L386" s="80"/>
      <c r="M386" s="80"/>
      <c r="N386" s="80"/>
      <c r="O386" s="80"/>
    </row>
    <row r="387" spans="1:15" ht="28.35" hidden="1" customHeight="1" thickBot="1">
      <c r="A387" s="479" t="s">
        <v>527</v>
      </c>
      <c r="B387" s="480"/>
      <c r="C387" s="74" t="s">
        <v>1721</v>
      </c>
      <c r="D387" s="74" t="s">
        <v>1722</v>
      </c>
      <c r="E387" s="74" t="s">
        <v>1742</v>
      </c>
      <c r="F387" s="74" t="s">
        <v>1743</v>
      </c>
      <c r="G387" s="75">
        <v>44587</v>
      </c>
      <c r="H387" s="76"/>
      <c r="I387" s="77">
        <v>35865.18</v>
      </c>
      <c r="J387" s="78" t="s">
        <v>457</v>
      </c>
      <c r="K387" s="80"/>
      <c r="L387" s="80"/>
      <c r="M387" s="80"/>
      <c r="N387" s="80"/>
      <c r="O387" s="80"/>
    </row>
    <row r="388" spans="1:15" ht="28.35" hidden="1" customHeight="1" thickBot="1">
      <c r="A388" s="479" t="s">
        <v>1530</v>
      </c>
      <c r="B388" s="480"/>
      <c r="C388" s="74" t="s">
        <v>1744</v>
      </c>
      <c r="D388" s="74" t="s">
        <v>1745</v>
      </c>
      <c r="E388" s="74" t="s">
        <v>1746</v>
      </c>
      <c r="F388" s="74" t="s">
        <v>1747</v>
      </c>
      <c r="G388" s="75">
        <v>42566</v>
      </c>
      <c r="H388" s="76"/>
      <c r="I388" s="77">
        <v>41819.78</v>
      </c>
      <c r="J388" s="78" t="s">
        <v>457</v>
      </c>
      <c r="K388" s="80"/>
      <c r="L388" s="80"/>
      <c r="M388" s="80"/>
      <c r="N388" s="80"/>
      <c r="O388" s="80"/>
    </row>
    <row r="389" spans="1:15" ht="28.35" hidden="1" customHeight="1" thickBot="1">
      <c r="A389" s="479" t="s">
        <v>1225</v>
      </c>
      <c r="B389" s="480"/>
      <c r="C389" s="74" t="s">
        <v>1744</v>
      </c>
      <c r="D389" s="74" t="s">
        <v>1745</v>
      </c>
      <c r="E389" s="74" t="s">
        <v>1748</v>
      </c>
      <c r="F389" s="74" t="s">
        <v>1231</v>
      </c>
      <c r="G389" s="75">
        <v>44342</v>
      </c>
      <c r="H389" s="76"/>
      <c r="I389" s="77">
        <v>17527.240000000002</v>
      </c>
      <c r="J389" s="78" t="s">
        <v>457</v>
      </c>
      <c r="K389" s="80"/>
      <c r="L389" s="80"/>
      <c r="M389" s="80"/>
      <c r="N389" s="80"/>
      <c r="O389" s="80"/>
    </row>
    <row r="390" spans="1:15" ht="28.35" hidden="1" customHeight="1" thickBot="1">
      <c r="A390" s="479" t="s">
        <v>1467</v>
      </c>
      <c r="B390" s="480"/>
      <c r="C390" s="74" t="s">
        <v>1749</v>
      </c>
      <c r="D390" s="74" t="s">
        <v>1750</v>
      </c>
      <c r="E390" s="74" t="s">
        <v>1751</v>
      </c>
      <c r="F390" s="74" t="s">
        <v>1595</v>
      </c>
      <c r="G390" s="75">
        <v>44109</v>
      </c>
      <c r="H390" s="76"/>
      <c r="I390" s="77">
        <v>26046.01</v>
      </c>
      <c r="J390" s="78" t="s">
        <v>457</v>
      </c>
      <c r="K390" s="80"/>
      <c r="L390" s="80"/>
      <c r="M390" s="80"/>
      <c r="N390" s="80"/>
      <c r="O390" s="80"/>
    </row>
    <row r="391" spans="1:15" ht="28.35" hidden="1" customHeight="1" thickBot="1">
      <c r="A391" s="479" t="s">
        <v>1637</v>
      </c>
      <c r="B391" s="480"/>
      <c r="C391" s="74" t="s">
        <v>1749</v>
      </c>
      <c r="D391" s="74" t="s">
        <v>1750</v>
      </c>
      <c r="E391" s="74" t="s">
        <v>1752</v>
      </c>
      <c r="F391" s="74" t="s">
        <v>1753</v>
      </c>
      <c r="G391" s="75">
        <v>44405</v>
      </c>
      <c r="H391" s="76"/>
      <c r="I391" s="77">
        <v>34874.46</v>
      </c>
      <c r="J391" s="78" t="s">
        <v>457</v>
      </c>
      <c r="K391" s="80"/>
      <c r="L391" s="80"/>
      <c r="M391" s="80"/>
      <c r="N391" s="80"/>
      <c r="O391" s="80"/>
    </row>
    <row r="392" spans="1:15" ht="28.35" hidden="1" customHeight="1" thickBot="1">
      <c r="A392" s="479" t="s">
        <v>1754</v>
      </c>
      <c r="B392" s="480"/>
      <c r="C392" s="74" t="s">
        <v>1755</v>
      </c>
      <c r="D392" s="74" t="s">
        <v>1756</v>
      </c>
      <c r="E392" s="74" t="s">
        <v>1757</v>
      </c>
      <c r="F392" s="74" t="s">
        <v>1758</v>
      </c>
      <c r="G392" s="74" t="s">
        <v>1759</v>
      </c>
      <c r="H392" s="76"/>
      <c r="I392" s="77">
        <v>28018.73</v>
      </c>
      <c r="J392" s="78" t="s">
        <v>958</v>
      </c>
      <c r="K392" s="78" t="s">
        <v>1760</v>
      </c>
      <c r="L392" s="78" t="s">
        <v>1073</v>
      </c>
      <c r="M392" s="78" t="s">
        <v>1761</v>
      </c>
      <c r="N392" s="78">
        <v>0</v>
      </c>
      <c r="O392" s="78" t="s">
        <v>1762</v>
      </c>
    </row>
    <row r="393" spans="1:15" ht="28.35" hidden="1" customHeight="1" thickBot="1">
      <c r="A393" s="479" t="s">
        <v>1467</v>
      </c>
      <c r="B393" s="480"/>
      <c r="C393" s="74" t="s">
        <v>1763</v>
      </c>
      <c r="D393" s="74" t="s">
        <v>1764</v>
      </c>
      <c r="E393" s="74" t="s">
        <v>1765</v>
      </c>
      <c r="F393" s="74" t="s">
        <v>1595</v>
      </c>
      <c r="G393" s="75">
        <v>44109</v>
      </c>
      <c r="H393" s="76"/>
      <c r="I393" s="77">
        <v>38499.089999999997</v>
      </c>
      <c r="J393" s="78" t="s">
        <v>457</v>
      </c>
      <c r="K393" s="80"/>
      <c r="L393" s="80"/>
      <c r="M393" s="80"/>
      <c r="N393" s="80"/>
      <c r="O393" s="80"/>
    </row>
    <row r="394" spans="1:15" ht="28.35" hidden="1" customHeight="1" thickBot="1">
      <c r="A394" s="479" t="s">
        <v>1630</v>
      </c>
      <c r="B394" s="480"/>
      <c r="C394" s="74" t="s">
        <v>1763</v>
      </c>
      <c r="D394" s="74" t="s">
        <v>1764</v>
      </c>
      <c r="E394" s="74" t="s">
        <v>1766</v>
      </c>
      <c r="F394" s="74" t="s">
        <v>1767</v>
      </c>
      <c r="G394" s="75">
        <v>42578</v>
      </c>
      <c r="H394" s="76"/>
      <c r="I394" s="77">
        <v>58374.76</v>
      </c>
      <c r="J394" s="78" t="s">
        <v>457</v>
      </c>
      <c r="K394" s="78" t="s">
        <v>1768</v>
      </c>
      <c r="L394" s="78" t="s">
        <v>989</v>
      </c>
      <c r="M394" s="78" t="s">
        <v>1769</v>
      </c>
      <c r="N394" s="78">
        <v>0</v>
      </c>
      <c r="O394" s="79">
        <v>43818</v>
      </c>
    </row>
    <row r="395" spans="1:15" ht="28.35" hidden="1" customHeight="1" thickBot="1">
      <c r="A395" s="479" t="s">
        <v>1637</v>
      </c>
      <c r="B395" s="480"/>
      <c r="C395" s="74" t="s">
        <v>1763</v>
      </c>
      <c r="D395" s="74" t="s">
        <v>1764</v>
      </c>
      <c r="E395" s="74" t="s">
        <v>1770</v>
      </c>
      <c r="F395" s="74" t="s">
        <v>1771</v>
      </c>
      <c r="G395" s="75">
        <v>44347</v>
      </c>
      <c r="H395" s="76"/>
      <c r="I395" s="77">
        <v>45462.49</v>
      </c>
      <c r="J395" s="78" t="s">
        <v>457</v>
      </c>
      <c r="K395" s="80"/>
      <c r="L395" s="80"/>
      <c r="M395" s="80"/>
      <c r="N395" s="80"/>
      <c r="O395" s="80"/>
    </row>
    <row r="396" spans="1:15" ht="28.35" hidden="1" customHeight="1" thickBot="1">
      <c r="A396" s="479" t="s">
        <v>1637</v>
      </c>
      <c r="B396" s="480"/>
      <c r="C396" s="74" t="s">
        <v>1763</v>
      </c>
      <c r="D396" s="74" t="s">
        <v>1764</v>
      </c>
      <c r="E396" s="74" t="s">
        <v>1772</v>
      </c>
      <c r="F396" s="74" t="s">
        <v>1773</v>
      </c>
      <c r="G396" s="75">
        <v>44371</v>
      </c>
      <c r="H396" s="76"/>
      <c r="I396" s="77">
        <v>45399.94</v>
      </c>
      <c r="J396" s="78" t="s">
        <v>457</v>
      </c>
      <c r="K396" s="80"/>
      <c r="L396" s="80"/>
      <c r="M396" s="80"/>
      <c r="N396" s="80"/>
      <c r="O396" s="80"/>
    </row>
    <row r="397" spans="1:15" ht="28.35" hidden="1" customHeight="1" thickBot="1">
      <c r="A397" s="479" t="s">
        <v>1664</v>
      </c>
      <c r="B397" s="480"/>
      <c r="C397" s="74" t="s">
        <v>1763</v>
      </c>
      <c r="D397" s="74" t="s">
        <v>1764</v>
      </c>
      <c r="E397" s="74" t="s">
        <v>1774</v>
      </c>
      <c r="F397" s="74" t="s">
        <v>1775</v>
      </c>
      <c r="G397" s="75">
        <v>44623</v>
      </c>
      <c r="H397" s="76"/>
      <c r="I397" s="77">
        <v>18185</v>
      </c>
      <c r="J397" s="78" t="s">
        <v>457</v>
      </c>
      <c r="K397" s="80"/>
      <c r="L397" s="80"/>
      <c r="M397" s="80"/>
      <c r="N397" s="80"/>
      <c r="O397" s="80"/>
    </row>
    <row r="398" spans="1:15" ht="28.35" hidden="1" customHeight="1" thickBot="1">
      <c r="A398" s="479" t="s">
        <v>512</v>
      </c>
      <c r="B398" s="480"/>
      <c r="C398" s="74" t="s">
        <v>1776</v>
      </c>
      <c r="D398" s="74" t="s">
        <v>1777</v>
      </c>
      <c r="E398" s="74" t="s">
        <v>1778</v>
      </c>
      <c r="F398" s="74" t="s">
        <v>1779</v>
      </c>
      <c r="G398" s="75">
        <v>42573</v>
      </c>
      <c r="H398" s="76"/>
      <c r="I398" s="77">
        <v>1524.9</v>
      </c>
      <c r="J398" s="78" t="s">
        <v>457</v>
      </c>
      <c r="K398" s="80"/>
      <c r="L398" s="80"/>
      <c r="M398" s="80"/>
      <c r="N398" s="80"/>
      <c r="O398" s="80"/>
    </row>
    <row r="399" spans="1:15" ht="28.35" hidden="1" customHeight="1" thickBot="1">
      <c r="A399" s="479" t="s">
        <v>517</v>
      </c>
      <c r="B399" s="480"/>
      <c r="C399" s="74" t="s">
        <v>1776</v>
      </c>
      <c r="D399" s="74" t="s">
        <v>1777</v>
      </c>
      <c r="E399" s="74" t="s">
        <v>1780</v>
      </c>
      <c r="F399" s="74" t="s">
        <v>1318</v>
      </c>
      <c r="G399" s="75">
        <v>44777</v>
      </c>
      <c r="H399" s="76"/>
      <c r="I399" s="77">
        <v>145834.6</v>
      </c>
      <c r="J399" s="78" t="s">
        <v>457</v>
      </c>
      <c r="K399" s="80"/>
      <c r="L399" s="80"/>
      <c r="M399" s="80"/>
      <c r="N399" s="80"/>
      <c r="O399" s="80"/>
    </row>
    <row r="400" spans="1:15" ht="28.35" hidden="1" customHeight="1" thickBot="1">
      <c r="A400" s="479" t="s">
        <v>1290</v>
      </c>
      <c r="B400" s="480"/>
      <c r="C400" s="74" t="s">
        <v>1781</v>
      </c>
      <c r="D400" s="74" t="s">
        <v>1782</v>
      </c>
      <c r="E400" s="74" t="s">
        <v>1783</v>
      </c>
      <c r="F400" s="74" t="s">
        <v>1784</v>
      </c>
      <c r="G400" s="75">
        <v>42579</v>
      </c>
      <c r="H400" s="76"/>
      <c r="I400" s="77">
        <v>3642.61</v>
      </c>
      <c r="J400" s="78" t="s">
        <v>457</v>
      </c>
      <c r="K400" s="80"/>
      <c r="L400" s="80"/>
      <c r="M400" s="80"/>
      <c r="N400" s="80"/>
      <c r="O400" s="80"/>
    </row>
    <row r="401" spans="1:15" ht="28.35" hidden="1" customHeight="1" thickBot="1">
      <c r="A401" s="479" t="s">
        <v>507</v>
      </c>
      <c r="B401" s="480"/>
      <c r="C401" s="74" t="s">
        <v>1781</v>
      </c>
      <c r="D401" s="74" t="s">
        <v>1782</v>
      </c>
      <c r="E401" s="74" t="s">
        <v>1785</v>
      </c>
      <c r="F401" s="74" t="s">
        <v>1786</v>
      </c>
      <c r="G401" s="75">
        <v>44677</v>
      </c>
      <c r="H401" s="76"/>
      <c r="I401" s="77">
        <v>41186.839999999997</v>
      </c>
      <c r="J401" s="78" t="s">
        <v>457</v>
      </c>
      <c r="K401" s="80"/>
      <c r="L401" s="80"/>
      <c r="M401" s="80"/>
      <c r="N401" s="80"/>
      <c r="O401" s="80"/>
    </row>
    <row r="402" spans="1:15" ht="28.35" hidden="1" customHeight="1" thickBot="1">
      <c r="A402" s="479" t="s">
        <v>1002</v>
      </c>
      <c r="B402" s="480"/>
      <c r="C402" s="74" t="s">
        <v>1781</v>
      </c>
      <c r="D402" s="74" t="s">
        <v>1782</v>
      </c>
      <c r="E402" s="74" t="s">
        <v>1787</v>
      </c>
      <c r="F402" s="74" t="s">
        <v>1379</v>
      </c>
      <c r="G402" s="75">
        <v>44614</v>
      </c>
      <c r="H402" s="76"/>
      <c r="I402" s="77">
        <v>54076</v>
      </c>
      <c r="J402" s="78" t="s">
        <v>457</v>
      </c>
      <c r="K402" s="80"/>
      <c r="L402" s="80"/>
      <c r="M402" s="80"/>
      <c r="N402" s="80"/>
      <c r="O402" s="80"/>
    </row>
    <row r="403" spans="1:15" ht="28.35" hidden="1" customHeight="1" thickBot="1">
      <c r="A403" s="479" t="s">
        <v>1033</v>
      </c>
      <c r="B403" s="480"/>
      <c r="C403" s="74" t="s">
        <v>1788</v>
      </c>
      <c r="D403" s="74" t="s">
        <v>1789</v>
      </c>
      <c r="E403" s="74" t="s">
        <v>1790</v>
      </c>
      <c r="F403" s="74" t="s">
        <v>1256</v>
      </c>
      <c r="G403" s="75">
        <v>44195</v>
      </c>
      <c r="H403" s="76"/>
      <c r="I403" s="77">
        <v>130904.73</v>
      </c>
      <c r="J403" s="78" t="s">
        <v>457</v>
      </c>
      <c r="K403" s="80"/>
      <c r="L403" s="80"/>
      <c r="M403" s="80"/>
      <c r="N403" s="80"/>
      <c r="O403" s="80"/>
    </row>
    <row r="404" spans="1:15" ht="28.35" hidden="1" customHeight="1" thickBot="1">
      <c r="A404" s="479" t="s">
        <v>1033</v>
      </c>
      <c r="B404" s="480"/>
      <c r="C404" s="74" t="s">
        <v>1788</v>
      </c>
      <c r="D404" s="74" t="s">
        <v>1789</v>
      </c>
      <c r="E404" s="74" t="s">
        <v>1791</v>
      </c>
      <c r="F404" s="74" t="s">
        <v>1388</v>
      </c>
      <c r="G404" s="75">
        <v>44714</v>
      </c>
      <c r="H404" s="76"/>
      <c r="I404" s="77">
        <v>110564.8</v>
      </c>
      <c r="J404" s="78" t="s">
        <v>457</v>
      </c>
      <c r="K404" s="80"/>
      <c r="L404" s="80"/>
      <c r="M404" s="80"/>
      <c r="N404" s="80"/>
      <c r="O404" s="80"/>
    </row>
    <row r="405" spans="1:15" ht="28.35" hidden="1" customHeight="1" thickBot="1">
      <c r="A405" s="479" t="s">
        <v>1243</v>
      </c>
      <c r="B405" s="480"/>
      <c r="C405" s="74" t="s">
        <v>1792</v>
      </c>
      <c r="D405" s="74" t="s">
        <v>1793</v>
      </c>
      <c r="E405" s="74" t="s">
        <v>1794</v>
      </c>
      <c r="F405" s="74" t="s">
        <v>1795</v>
      </c>
      <c r="G405" s="75">
        <v>44636</v>
      </c>
      <c r="H405" s="76"/>
      <c r="I405" s="77">
        <v>19412</v>
      </c>
      <c r="J405" s="78" t="s">
        <v>457</v>
      </c>
      <c r="K405" s="80"/>
      <c r="L405" s="80"/>
      <c r="M405" s="80"/>
      <c r="N405" s="80"/>
      <c r="O405" s="80"/>
    </row>
    <row r="406" spans="1:15" ht="28.35" hidden="1" customHeight="1" thickBot="1">
      <c r="A406" s="479" t="s">
        <v>1248</v>
      </c>
      <c r="B406" s="480"/>
      <c r="C406" s="74" t="s">
        <v>1792</v>
      </c>
      <c r="D406" s="74" t="s">
        <v>1793</v>
      </c>
      <c r="E406" s="74" t="s">
        <v>1796</v>
      </c>
      <c r="F406" s="74" t="s">
        <v>1250</v>
      </c>
      <c r="G406" s="75">
        <v>44424</v>
      </c>
      <c r="H406" s="76"/>
      <c r="I406" s="77">
        <v>65476.91</v>
      </c>
      <c r="J406" s="78" t="s">
        <v>457</v>
      </c>
      <c r="K406" s="80"/>
      <c r="L406" s="80"/>
      <c r="M406" s="80"/>
      <c r="N406" s="80"/>
      <c r="O406" s="80"/>
    </row>
    <row r="407" spans="1:15" ht="28.35" hidden="1" customHeight="1" thickBot="1">
      <c r="A407" s="479" t="s">
        <v>1797</v>
      </c>
      <c r="B407" s="480"/>
      <c r="C407" s="74" t="s">
        <v>1798</v>
      </c>
      <c r="D407" s="74" t="s">
        <v>1799</v>
      </c>
      <c r="E407" s="74" t="s">
        <v>1800</v>
      </c>
      <c r="F407" s="74" t="s">
        <v>1801</v>
      </c>
      <c r="G407" s="75">
        <v>43557</v>
      </c>
      <c r="H407" s="76"/>
      <c r="I407" s="77">
        <v>110.93</v>
      </c>
      <c r="J407" s="78" t="s">
        <v>457</v>
      </c>
      <c r="K407" s="80"/>
      <c r="L407" s="80"/>
      <c r="M407" s="80"/>
      <c r="N407" s="80"/>
      <c r="O407" s="80"/>
    </row>
    <row r="408" spans="1:15" ht="28.35" hidden="1" customHeight="1" thickBot="1">
      <c r="A408" s="479" t="s">
        <v>1797</v>
      </c>
      <c r="B408" s="480"/>
      <c r="C408" s="74" t="s">
        <v>1798</v>
      </c>
      <c r="D408" s="74" t="s">
        <v>1799</v>
      </c>
      <c r="E408" s="74" t="s">
        <v>1802</v>
      </c>
      <c r="F408" s="74" t="s">
        <v>1803</v>
      </c>
      <c r="G408" s="74" t="s">
        <v>1804</v>
      </c>
      <c r="H408" s="76"/>
      <c r="I408" s="77">
        <v>69328.19</v>
      </c>
      <c r="J408" s="78" t="s">
        <v>754</v>
      </c>
      <c r="K408" s="78" t="s">
        <v>1805</v>
      </c>
      <c r="L408" s="78" t="s">
        <v>1806</v>
      </c>
      <c r="M408" s="78" t="s">
        <v>1807</v>
      </c>
      <c r="N408" s="78">
        <v>0</v>
      </c>
      <c r="O408" s="78" t="s">
        <v>1808</v>
      </c>
    </row>
    <row r="409" spans="1:15" ht="28.35" hidden="1" customHeight="1" thickBot="1">
      <c r="A409" s="479" t="s">
        <v>1797</v>
      </c>
      <c r="B409" s="480"/>
      <c r="C409" s="74" t="s">
        <v>1798</v>
      </c>
      <c r="D409" s="74" t="s">
        <v>1799</v>
      </c>
      <c r="E409" s="74" t="s">
        <v>1809</v>
      </c>
      <c r="F409" s="74" t="s">
        <v>1810</v>
      </c>
      <c r="G409" s="75">
        <v>44120</v>
      </c>
      <c r="H409" s="76"/>
      <c r="I409" s="77">
        <v>52486.27</v>
      </c>
      <c r="J409" s="78" t="s">
        <v>457</v>
      </c>
      <c r="K409" s="80"/>
      <c r="L409" s="80"/>
      <c r="M409" s="80"/>
      <c r="N409" s="80"/>
      <c r="O409" s="80"/>
    </row>
    <row r="410" spans="1:15" ht="28.35" hidden="1" customHeight="1" thickBot="1">
      <c r="A410" s="479" t="s">
        <v>1797</v>
      </c>
      <c r="B410" s="480"/>
      <c r="C410" s="74" t="s">
        <v>1798</v>
      </c>
      <c r="D410" s="74" t="s">
        <v>1799</v>
      </c>
      <c r="E410" s="74" t="s">
        <v>1811</v>
      </c>
      <c r="F410" s="74" t="s">
        <v>1812</v>
      </c>
      <c r="G410" s="75">
        <v>44028</v>
      </c>
      <c r="H410" s="76"/>
      <c r="I410" s="77">
        <v>109106.36</v>
      </c>
      <c r="J410" s="78" t="s">
        <v>457</v>
      </c>
      <c r="K410" s="78" t="s">
        <v>1813</v>
      </c>
      <c r="L410" s="78" t="s">
        <v>989</v>
      </c>
      <c r="M410" s="78" t="s">
        <v>1814</v>
      </c>
      <c r="N410" s="78">
        <v>0</v>
      </c>
      <c r="O410" s="79">
        <v>44161</v>
      </c>
    </row>
    <row r="411" spans="1:15" ht="28.35" hidden="1" customHeight="1" thickBot="1">
      <c r="A411" s="479" t="s">
        <v>1637</v>
      </c>
      <c r="B411" s="480"/>
      <c r="C411" s="74" t="s">
        <v>1798</v>
      </c>
      <c r="D411" s="74" t="s">
        <v>1799</v>
      </c>
      <c r="E411" s="74" t="s">
        <v>1815</v>
      </c>
      <c r="F411" s="74" t="s">
        <v>1816</v>
      </c>
      <c r="G411" s="75">
        <v>44356</v>
      </c>
      <c r="H411" s="76"/>
      <c r="I411" s="77">
        <v>24673.4</v>
      </c>
      <c r="J411" s="78" t="s">
        <v>457</v>
      </c>
      <c r="K411" s="80"/>
      <c r="L411" s="80"/>
      <c r="M411" s="80"/>
      <c r="N411" s="80"/>
      <c r="O411" s="80"/>
    </row>
    <row r="412" spans="1:15" ht="28.35" hidden="1" customHeight="1" thickBot="1">
      <c r="A412" s="479" t="s">
        <v>1637</v>
      </c>
      <c r="B412" s="480"/>
      <c r="C412" s="74" t="s">
        <v>1798</v>
      </c>
      <c r="D412" s="74" t="s">
        <v>1799</v>
      </c>
      <c r="E412" s="74" t="s">
        <v>1817</v>
      </c>
      <c r="F412" s="74" t="s">
        <v>1818</v>
      </c>
      <c r="G412" s="75">
        <v>44384</v>
      </c>
      <c r="H412" s="76"/>
      <c r="I412" s="77">
        <v>106683.39</v>
      </c>
      <c r="J412" s="78" t="s">
        <v>457</v>
      </c>
      <c r="K412" s="80"/>
      <c r="L412" s="80"/>
      <c r="M412" s="80"/>
      <c r="N412" s="80"/>
      <c r="O412" s="80"/>
    </row>
    <row r="413" spans="1:15" ht="28.35" hidden="1" customHeight="1" thickBot="1">
      <c r="A413" s="479" t="s">
        <v>1637</v>
      </c>
      <c r="B413" s="480"/>
      <c r="C413" s="74" t="s">
        <v>1798</v>
      </c>
      <c r="D413" s="74" t="s">
        <v>1799</v>
      </c>
      <c r="E413" s="74" t="s">
        <v>1819</v>
      </c>
      <c r="F413" s="74" t="s">
        <v>1820</v>
      </c>
      <c r="G413" s="74" t="s">
        <v>1821</v>
      </c>
      <c r="H413" s="76"/>
      <c r="I413" s="77">
        <v>34833</v>
      </c>
      <c r="J413" s="78" t="s">
        <v>958</v>
      </c>
      <c r="K413" s="78" t="s">
        <v>1822</v>
      </c>
      <c r="L413" s="78" t="s">
        <v>1823</v>
      </c>
      <c r="M413" s="78" t="s">
        <v>1824</v>
      </c>
      <c r="N413" s="78">
        <v>0</v>
      </c>
      <c r="O413" s="78" t="s">
        <v>1825</v>
      </c>
    </row>
    <row r="414" spans="1:15" ht="28.35" hidden="1" customHeight="1" thickBot="1">
      <c r="A414" s="479" t="s">
        <v>1637</v>
      </c>
      <c r="B414" s="480"/>
      <c r="C414" s="74" t="s">
        <v>1798</v>
      </c>
      <c r="D414" s="74" t="s">
        <v>1799</v>
      </c>
      <c r="E414" s="74" t="s">
        <v>1826</v>
      </c>
      <c r="F414" s="74" t="s">
        <v>1827</v>
      </c>
      <c r="G414" s="75">
        <v>44595</v>
      </c>
      <c r="H414" s="76"/>
      <c r="I414" s="77">
        <v>26577.74</v>
      </c>
      <c r="J414" s="78" t="s">
        <v>457</v>
      </c>
      <c r="K414" s="80"/>
      <c r="L414" s="80"/>
      <c r="M414" s="80"/>
      <c r="N414" s="80"/>
      <c r="O414" s="80"/>
    </row>
    <row r="415" spans="1:15" ht="28.35" hidden="1" customHeight="1" thickBot="1">
      <c r="A415" s="479" t="s">
        <v>1535</v>
      </c>
      <c r="B415" s="480"/>
      <c r="C415" s="74" t="s">
        <v>1798</v>
      </c>
      <c r="D415" s="74" t="s">
        <v>1799</v>
      </c>
      <c r="E415" s="74" t="s">
        <v>1828</v>
      </c>
      <c r="F415" s="74" t="s">
        <v>1706</v>
      </c>
      <c r="G415" s="75">
        <v>44606</v>
      </c>
      <c r="H415" s="76"/>
      <c r="I415" s="77">
        <v>30602.080000000002</v>
      </c>
      <c r="J415" s="78" t="s">
        <v>457</v>
      </c>
      <c r="K415" s="80"/>
      <c r="L415" s="80"/>
      <c r="M415" s="80"/>
      <c r="N415" s="80"/>
      <c r="O415" s="80"/>
    </row>
    <row r="416" spans="1:15" ht="28.35" hidden="1" customHeight="1" thickBot="1">
      <c r="A416" s="479" t="s">
        <v>907</v>
      </c>
      <c r="B416" s="480"/>
      <c r="C416" s="74" t="s">
        <v>1829</v>
      </c>
      <c r="D416" s="74" t="s">
        <v>1830</v>
      </c>
      <c r="E416" s="74" t="s">
        <v>1831</v>
      </c>
      <c r="F416" s="74" t="s">
        <v>1832</v>
      </c>
      <c r="G416" s="75">
        <v>44348</v>
      </c>
      <c r="H416" s="76"/>
      <c r="I416" s="77">
        <v>36370</v>
      </c>
      <c r="J416" s="78" t="s">
        <v>457</v>
      </c>
      <c r="K416" s="80"/>
      <c r="L416" s="80"/>
      <c r="M416" s="80"/>
      <c r="N416" s="80"/>
      <c r="O416" s="80"/>
    </row>
    <row r="417" spans="1:15" ht="28.35" hidden="1" customHeight="1" thickBot="1">
      <c r="A417" s="479" t="s">
        <v>1535</v>
      </c>
      <c r="B417" s="480"/>
      <c r="C417" s="74" t="s">
        <v>1833</v>
      </c>
      <c r="D417" s="74" t="s">
        <v>1834</v>
      </c>
      <c r="E417" s="74" t="s">
        <v>1835</v>
      </c>
      <c r="F417" s="74" t="s">
        <v>1539</v>
      </c>
      <c r="G417" s="75">
        <v>44481</v>
      </c>
      <c r="H417" s="76"/>
      <c r="I417" s="77">
        <v>12053</v>
      </c>
      <c r="J417" s="78" t="s">
        <v>457</v>
      </c>
      <c r="K417" s="80"/>
      <c r="L417" s="80"/>
      <c r="M417" s="80"/>
      <c r="N417" s="80"/>
      <c r="O417" s="80"/>
    </row>
    <row r="418" spans="1:15" ht="28.35" hidden="1" customHeight="1" thickBot="1">
      <c r="A418" s="479" t="s">
        <v>512</v>
      </c>
      <c r="B418" s="480"/>
      <c r="C418" s="74" t="s">
        <v>1833</v>
      </c>
      <c r="D418" s="74" t="s">
        <v>1834</v>
      </c>
      <c r="E418" s="74" t="s">
        <v>1836</v>
      </c>
      <c r="F418" s="74" t="s">
        <v>1837</v>
      </c>
      <c r="G418" s="75">
        <v>42580</v>
      </c>
      <c r="H418" s="76"/>
      <c r="I418" s="77">
        <v>64113.52</v>
      </c>
      <c r="J418" s="78" t="s">
        <v>457</v>
      </c>
      <c r="K418" s="78" t="s">
        <v>1838</v>
      </c>
      <c r="L418" s="78" t="s">
        <v>459</v>
      </c>
      <c r="M418" s="78" t="s">
        <v>1839</v>
      </c>
      <c r="N418" s="78">
        <v>0</v>
      </c>
      <c r="O418" s="79">
        <v>43859</v>
      </c>
    </row>
    <row r="419" spans="1:15" ht="28.35" hidden="1" customHeight="1" thickBot="1">
      <c r="A419" s="479" t="s">
        <v>1624</v>
      </c>
      <c r="B419" s="480"/>
      <c r="C419" s="74" t="s">
        <v>1833</v>
      </c>
      <c r="D419" s="74" t="s">
        <v>1834</v>
      </c>
      <c r="E419" s="74" t="s">
        <v>1840</v>
      </c>
      <c r="F419" s="74" t="s">
        <v>1841</v>
      </c>
      <c r="G419" s="75">
        <v>44635</v>
      </c>
      <c r="H419" s="76"/>
      <c r="I419" s="77">
        <v>14548</v>
      </c>
      <c r="J419" s="78" t="s">
        <v>457</v>
      </c>
      <c r="K419" s="80"/>
      <c r="L419" s="80"/>
      <c r="M419" s="80"/>
      <c r="N419" s="80"/>
      <c r="O419" s="80"/>
    </row>
    <row r="420" spans="1:15" ht="28.35" hidden="1" customHeight="1" thickBot="1">
      <c r="A420" s="479" t="s">
        <v>517</v>
      </c>
      <c r="B420" s="480"/>
      <c r="C420" s="74" t="s">
        <v>1833</v>
      </c>
      <c r="D420" s="74" t="s">
        <v>1834</v>
      </c>
      <c r="E420" s="74" t="s">
        <v>1842</v>
      </c>
      <c r="F420" s="74" t="s">
        <v>1127</v>
      </c>
      <c r="G420" s="75">
        <v>44628</v>
      </c>
      <c r="H420" s="76"/>
      <c r="I420" s="77">
        <v>332982.98</v>
      </c>
      <c r="J420" s="78" t="s">
        <v>457</v>
      </c>
      <c r="K420" s="80"/>
      <c r="L420" s="80"/>
      <c r="M420" s="80"/>
      <c r="N420" s="80"/>
      <c r="O420" s="80"/>
    </row>
    <row r="421" spans="1:15" ht="28.35" hidden="1" customHeight="1" thickBot="1">
      <c r="A421" s="479" t="s">
        <v>1843</v>
      </c>
      <c r="B421" s="480"/>
      <c r="C421" s="74" t="s">
        <v>1844</v>
      </c>
      <c r="D421" s="74" t="s">
        <v>1845</v>
      </c>
      <c r="E421" s="74" t="s">
        <v>1846</v>
      </c>
      <c r="F421" s="74" t="s">
        <v>1847</v>
      </c>
      <c r="G421" s="75">
        <v>42691</v>
      </c>
      <c r="H421" s="76"/>
      <c r="I421" s="77">
        <v>84426.45</v>
      </c>
      <c r="J421" s="78" t="s">
        <v>457</v>
      </c>
      <c r="K421" s="80"/>
      <c r="L421" s="80"/>
      <c r="M421" s="80"/>
      <c r="N421" s="80"/>
      <c r="O421" s="80"/>
    </row>
    <row r="422" spans="1:15" ht="28.35" hidden="1" customHeight="1" thickBot="1">
      <c r="A422" s="479" t="s">
        <v>1344</v>
      </c>
      <c r="B422" s="480"/>
      <c r="C422" s="74" t="s">
        <v>1844</v>
      </c>
      <c r="D422" s="74" t="s">
        <v>1845</v>
      </c>
      <c r="E422" s="74" t="s">
        <v>1848</v>
      </c>
      <c r="F422" s="74" t="s">
        <v>1849</v>
      </c>
      <c r="G422" s="75">
        <v>44726</v>
      </c>
      <c r="H422" s="76"/>
      <c r="I422" s="77">
        <v>103650.49</v>
      </c>
      <c r="J422" s="78" t="s">
        <v>457</v>
      </c>
      <c r="K422" s="80"/>
      <c r="L422" s="80"/>
      <c r="M422" s="80"/>
      <c r="N422" s="80"/>
      <c r="O422" s="80"/>
    </row>
    <row r="423" spans="1:15" ht="28.35" hidden="1" customHeight="1" thickBot="1">
      <c r="A423" s="479" t="s">
        <v>1427</v>
      </c>
      <c r="B423" s="480"/>
      <c r="C423" s="74" t="s">
        <v>1850</v>
      </c>
      <c r="D423" s="74" t="s">
        <v>1851</v>
      </c>
      <c r="E423" s="74" t="s">
        <v>1852</v>
      </c>
      <c r="F423" s="74" t="s">
        <v>1853</v>
      </c>
      <c r="G423" s="75">
        <v>44663</v>
      </c>
      <c r="H423" s="76"/>
      <c r="I423" s="77">
        <v>252771.13</v>
      </c>
      <c r="J423" s="78" t="s">
        <v>457</v>
      </c>
      <c r="K423" s="80"/>
      <c r="L423" s="80"/>
      <c r="M423" s="80"/>
      <c r="N423" s="80"/>
      <c r="O423" s="80"/>
    </row>
    <row r="424" spans="1:15" ht="28.35" hidden="1" customHeight="1" thickBot="1">
      <c r="A424" s="479" t="s">
        <v>1637</v>
      </c>
      <c r="B424" s="480"/>
      <c r="C424" s="74" t="s">
        <v>1854</v>
      </c>
      <c r="D424" s="74" t="s">
        <v>1855</v>
      </c>
      <c r="E424" s="74" t="s">
        <v>1856</v>
      </c>
      <c r="F424" s="74" t="s">
        <v>1857</v>
      </c>
      <c r="G424" s="75">
        <v>44176</v>
      </c>
      <c r="H424" s="76"/>
      <c r="I424" s="77">
        <v>55845.77</v>
      </c>
      <c r="J424" s="78" t="s">
        <v>457</v>
      </c>
      <c r="K424" s="80"/>
      <c r="L424" s="80"/>
      <c r="M424" s="80"/>
      <c r="N424" s="80"/>
      <c r="O424" s="80"/>
    </row>
    <row r="425" spans="1:15" ht="28.35" hidden="1" customHeight="1" thickBot="1">
      <c r="A425" s="479" t="s">
        <v>1637</v>
      </c>
      <c r="B425" s="480"/>
      <c r="C425" s="74" t="s">
        <v>1854</v>
      </c>
      <c r="D425" s="74" t="s">
        <v>1855</v>
      </c>
      <c r="E425" s="74" t="s">
        <v>1858</v>
      </c>
      <c r="F425" s="74" t="s">
        <v>1859</v>
      </c>
      <c r="G425" s="75">
        <v>44340</v>
      </c>
      <c r="H425" s="76"/>
      <c r="I425" s="77">
        <v>93652.75</v>
      </c>
      <c r="J425" s="78" t="s">
        <v>457</v>
      </c>
      <c r="K425" s="80"/>
      <c r="L425" s="80"/>
      <c r="M425" s="80"/>
      <c r="N425" s="80"/>
      <c r="O425" s="80"/>
    </row>
    <row r="426" spans="1:15" ht="28.35" hidden="1" customHeight="1" thickBot="1">
      <c r="A426" s="479" t="s">
        <v>1637</v>
      </c>
      <c r="B426" s="480"/>
      <c r="C426" s="74" t="s">
        <v>1854</v>
      </c>
      <c r="D426" s="74" t="s">
        <v>1855</v>
      </c>
      <c r="E426" s="74" t="s">
        <v>1860</v>
      </c>
      <c r="F426" s="74" t="s">
        <v>1861</v>
      </c>
      <c r="G426" s="75">
        <v>44376</v>
      </c>
      <c r="H426" s="76"/>
      <c r="I426" s="77">
        <v>72723</v>
      </c>
      <c r="J426" s="78" t="s">
        <v>457</v>
      </c>
      <c r="K426" s="80"/>
      <c r="L426" s="80"/>
      <c r="M426" s="80"/>
      <c r="N426" s="80"/>
      <c r="O426" s="80"/>
    </row>
    <row r="427" spans="1:15" ht="28.35" hidden="1" customHeight="1" thickBot="1">
      <c r="A427" s="479" t="s">
        <v>1637</v>
      </c>
      <c r="B427" s="480"/>
      <c r="C427" s="74" t="s">
        <v>1854</v>
      </c>
      <c r="D427" s="74" t="s">
        <v>1855</v>
      </c>
      <c r="E427" s="74" t="s">
        <v>1862</v>
      </c>
      <c r="F427" s="74" t="s">
        <v>1863</v>
      </c>
      <c r="G427" s="75">
        <v>44488</v>
      </c>
      <c r="H427" s="76"/>
      <c r="I427" s="77">
        <v>90925</v>
      </c>
      <c r="J427" s="78" t="s">
        <v>457</v>
      </c>
      <c r="K427" s="80"/>
      <c r="L427" s="80"/>
      <c r="M427" s="80"/>
      <c r="N427" s="80"/>
      <c r="O427" s="80"/>
    </row>
    <row r="428" spans="1:15" ht="28.35" hidden="1" customHeight="1" thickBot="1">
      <c r="A428" s="479" t="s">
        <v>1664</v>
      </c>
      <c r="B428" s="480"/>
      <c r="C428" s="74" t="s">
        <v>1854</v>
      </c>
      <c r="D428" s="74" t="s">
        <v>1855</v>
      </c>
      <c r="E428" s="74" t="s">
        <v>1864</v>
      </c>
      <c r="F428" s="74" t="s">
        <v>1865</v>
      </c>
      <c r="G428" s="75">
        <v>44204</v>
      </c>
      <c r="H428" s="76"/>
      <c r="I428" s="77">
        <v>15639.1</v>
      </c>
      <c r="J428" s="78" t="s">
        <v>457</v>
      </c>
      <c r="K428" s="80"/>
      <c r="L428" s="80"/>
      <c r="M428" s="80"/>
      <c r="N428" s="80"/>
      <c r="O428" s="80"/>
    </row>
    <row r="429" spans="1:15" ht="28.35" hidden="1" customHeight="1" thickBot="1">
      <c r="A429" s="479" t="s">
        <v>1664</v>
      </c>
      <c r="B429" s="480"/>
      <c r="C429" s="74" t="s">
        <v>1854</v>
      </c>
      <c r="D429" s="74" t="s">
        <v>1855</v>
      </c>
      <c r="E429" s="74" t="s">
        <v>1866</v>
      </c>
      <c r="F429" s="74" t="s">
        <v>1867</v>
      </c>
      <c r="G429" s="75">
        <v>44547</v>
      </c>
      <c r="H429" s="76"/>
      <c r="I429" s="77">
        <v>18185</v>
      </c>
      <c r="J429" s="78" t="s">
        <v>457</v>
      </c>
      <c r="K429" s="80"/>
      <c r="L429" s="80"/>
      <c r="M429" s="80"/>
      <c r="N429" s="80"/>
      <c r="O429" s="80"/>
    </row>
    <row r="430" spans="1:15" ht="28.35" hidden="1" customHeight="1" thickBot="1">
      <c r="A430" s="479" t="s">
        <v>1344</v>
      </c>
      <c r="B430" s="480"/>
      <c r="C430" s="74" t="s">
        <v>1868</v>
      </c>
      <c r="D430" s="74" t="s">
        <v>1869</v>
      </c>
      <c r="E430" s="74" t="s">
        <v>1870</v>
      </c>
      <c r="F430" s="74" t="s">
        <v>1849</v>
      </c>
      <c r="G430" s="75">
        <v>44726</v>
      </c>
      <c r="H430" s="76"/>
      <c r="I430" s="77">
        <v>110558.98</v>
      </c>
      <c r="J430" s="78" t="s">
        <v>457</v>
      </c>
      <c r="K430" s="80"/>
      <c r="L430" s="80"/>
      <c r="M430" s="80"/>
      <c r="N430" s="80"/>
      <c r="O430" s="80"/>
    </row>
    <row r="431" spans="1:15" ht="28.35" hidden="1" customHeight="1" thickBot="1">
      <c r="A431" s="479" t="s">
        <v>915</v>
      </c>
      <c r="B431" s="480"/>
      <c r="C431" s="74" t="s">
        <v>1871</v>
      </c>
      <c r="D431" s="74" t="s">
        <v>1872</v>
      </c>
      <c r="E431" s="74" t="s">
        <v>1873</v>
      </c>
      <c r="F431" s="74" t="s">
        <v>1874</v>
      </c>
      <c r="G431" s="75">
        <v>44600</v>
      </c>
      <c r="H431" s="76"/>
      <c r="I431" s="77">
        <v>34000</v>
      </c>
      <c r="J431" s="78" t="s">
        <v>457</v>
      </c>
      <c r="K431" s="80"/>
      <c r="L431" s="80"/>
      <c r="M431" s="80"/>
      <c r="N431" s="80"/>
      <c r="O431" s="80"/>
    </row>
    <row r="432" spans="1:15" ht="28.35" hidden="1" customHeight="1" thickBot="1">
      <c r="A432" s="479" t="s">
        <v>915</v>
      </c>
      <c r="B432" s="480"/>
      <c r="C432" s="74" t="s">
        <v>1871</v>
      </c>
      <c r="D432" s="74" t="s">
        <v>1872</v>
      </c>
      <c r="E432" s="74" t="s">
        <v>1875</v>
      </c>
      <c r="F432" s="74" t="s">
        <v>1876</v>
      </c>
      <c r="G432" s="75">
        <v>44594</v>
      </c>
      <c r="H432" s="76"/>
      <c r="I432" s="77">
        <v>60000</v>
      </c>
      <c r="J432" s="78" t="s">
        <v>457</v>
      </c>
      <c r="K432" s="80"/>
      <c r="L432" s="80"/>
      <c r="M432" s="80"/>
      <c r="N432" s="80"/>
      <c r="O432" s="80"/>
    </row>
    <row r="433" spans="1:15" ht="28.35" hidden="1" customHeight="1" thickBot="1">
      <c r="A433" s="479" t="s">
        <v>920</v>
      </c>
      <c r="B433" s="480"/>
      <c r="C433" s="74" t="s">
        <v>1871</v>
      </c>
      <c r="D433" s="74" t="s">
        <v>1872</v>
      </c>
      <c r="E433" s="74" t="s">
        <v>1877</v>
      </c>
      <c r="F433" s="74" t="s">
        <v>1878</v>
      </c>
      <c r="G433" s="75">
        <v>44679</v>
      </c>
      <c r="H433" s="76"/>
      <c r="I433" s="77">
        <v>17000</v>
      </c>
      <c r="J433" s="78" t="s">
        <v>457</v>
      </c>
      <c r="K433" s="80"/>
      <c r="L433" s="80"/>
      <c r="M433" s="80"/>
      <c r="N433" s="80"/>
      <c r="O433" s="80"/>
    </row>
    <row r="434" spans="1:15" ht="28.35" hidden="1" customHeight="1" thickBot="1">
      <c r="A434" s="479" t="s">
        <v>920</v>
      </c>
      <c r="B434" s="480"/>
      <c r="C434" s="74" t="s">
        <v>1871</v>
      </c>
      <c r="D434" s="74" t="s">
        <v>1872</v>
      </c>
      <c r="E434" s="74" t="s">
        <v>1879</v>
      </c>
      <c r="F434" s="74" t="s">
        <v>1880</v>
      </c>
      <c r="G434" s="75">
        <v>44679</v>
      </c>
      <c r="H434" s="76"/>
      <c r="I434" s="77">
        <v>17000</v>
      </c>
      <c r="J434" s="78" t="s">
        <v>457</v>
      </c>
      <c r="K434" s="80"/>
      <c r="L434" s="80"/>
      <c r="M434" s="80"/>
      <c r="N434" s="80"/>
      <c r="O434" s="80"/>
    </row>
    <row r="435" spans="1:15" ht="28.35" hidden="1" customHeight="1" thickBot="1">
      <c r="A435" s="479" t="s">
        <v>968</v>
      </c>
      <c r="B435" s="480"/>
      <c r="C435" s="74" t="s">
        <v>1881</v>
      </c>
      <c r="D435" s="74" t="s">
        <v>1882</v>
      </c>
      <c r="E435" s="74" t="s">
        <v>1883</v>
      </c>
      <c r="F435" s="74" t="s">
        <v>1884</v>
      </c>
      <c r="G435" s="75">
        <v>44120</v>
      </c>
      <c r="H435" s="76"/>
      <c r="I435" s="77">
        <v>17298.099999999999</v>
      </c>
      <c r="J435" s="78" t="s">
        <v>457</v>
      </c>
      <c r="K435" s="80"/>
      <c r="L435" s="80"/>
      <c r="M435" s="80"/>
      <c r="N435" s="80"/>
      <c r="O435" s="80"/>
    </row>
    <row r="436" spans="1:15" ht="28.35" hidden="1" customHeight="1" thickBot="1">
      <c r="A436" s="479" t="s">
        <v>973</v>
      </c>
      <c r="B436" s="480"/>
      <c r="C436" s="74" t="s">
        <v>1881</v>
      </c>
      <c r="D436" s="74" t="s">
        <v>1882</v>
      </c>
      <c r="E436" s="74" t="s">
        <v>1885</v>
      </c>
      <c r="F436" s="74" t="s">
        <v>1886</v>
      </c>
      <c r="G436" s="75">
        <v>44278</v>
      </c>
      <c r="H436" s="76"/>
      <c r="I436" s="77">
        <v>86196</v>
      </c>
      <c r="J436" s="78" t="s">
        <v>457</v>
      </c>
      <c r="K436" s="80"/>
      <c r="L436" s="80"/>
      <c r="M436" s="80"/>
      <c r="N436" s="80"/>
      <c r="O436" s="80"/>
    </row>
    <row r="437" spans="1:15" ht="28.35" hidden="1" customHeight="1" thickBot="1">
      <c r="A437" s="479" t="s">
        <v>973</v>
      </c>
      <c r="B437" s="480"/>
      <c r="C437" s="74" t="s">
        <v>1881</v>
      </c>
      <c r="D437" s="74" t="s">
        <v>1882</v>
      </c>
      <c r="E437" s="74" t="s">
        <v>1887</v>
      </c>
      <c r="F437" s="74" t="s">
        <v>1375</v>
      </c>
      <c r="G437" s="75">
        <v>44707</v>
      </c>
      <c r="H437" s="76"/>
      <c r="I437" s="77">
        <v>130195</v>
      </c>
      <c r="J437" s="78" t="s">
        <v>457</v>
      </c>
      <c r="K437" s="80"/>
      <c r="L437" s="80"/>
      <c r="M437" s="80"/>
      <c r="N437" s="80"/>
      <c r="O437" s="80"/>
    </row>
    <row r="438" spans="1:15" ht="28.35" hidden="1" customHeight="1" thickBot="1">
      <c r="A438" s="479" t="s">
        <v>1068</v>
      </c>
      <c r="B438" s="480"/>
      <c r="C438" s="74" t="s">
        <v>1888</v>
      </c>
      <c r="D438" s="74" t="s">
        <v>1889</v>
      </c>
      <c r="E438" s="74" t="s">
        <v>1890</v>
      </c>
      <c r="F438" s="74" t="s">
        <v>1891</v>
      </c>
      <c r="G438" s="75">
        <v>44390</v>
      </c>
      <c r="H438" s="76"/>
      <c r="I438" s="77">
        <v>63787</v>
      </c>
      <c r="J438" s="78" t="s">
        <v>457</v>
      </c>
      <c r="K438" s="78" t="s">
        <v>1892</v>
      </c>
      <c r="L438" s="78" t="s">
        <v>989</v>
      </c>
      <c r="M438" s="78" t="s">
        <v>1893</v>
      </c>
      <c r="N438" s="78">
        <v>0</v>
      </c>
      <c r="O438" s="79">
        <v>44792</v>
      </c>
    </row>
    <row r="439" spans="1:15" ht="28.35" hidden="1" customHeight="1" thickBot="1">
      <c r="A439" s="479" t="s">
        <v>1894</v>
      </c>
      <c r="B439" s="480"/>
      <c r="C439" s="74" t="s">
        <v>1888</v>
      </c>
      <c r="D439" s="74" t="s">
        <v>1889</v>
      </c>
      <c r="E439" s="74" t="s">
        <v>1895</v>
      </c>
      <c r="F439" s="74" t="s">
        <v>1896</v>
      </c>
      <c r="G439" s="75">
        <v>44347</v>
      </c>
      <c r="H439" s="76"/>
      <c r="I439" s="77">
        <v>17275.75</v>
      </c>
      <c r="J439" s="78" t="s">
        <v>457</v>
      </c>
      <c r="K439" s="80"/>
      <c r="L439" s="80"/>
      <c r="M439" s="80"/>
      <c r="N439" s="80"/>
      <c r="O439" s="80"/>
    </row>
    <row r="440" spans="1:15" ht="28.35" hidden="1" customHeight="1" thickBot="1">
      <c r="A440" s="479" t="s">
        <v>973</v>
      </c>
      <c r="B440" s="480"/>
      <c r="C440" s="74" t="s">
        <v>1888</v>
      </c>
      <c r="D440" s="74" t="s">
        <v>1889</v>
      </c>
      <c r="E440" s="74" t="s">
        <v>1897</v>
      </c>
      <c r="F440" s="74" t="s">
        <v>1367</v>
      </c>
      <c r="G440" s="75">
        <v>44714</v>
      </c>
      <c r="H440" s="76"/>
      <c r="I440" s="77">
        <v>339305.09</v>
      </c>
      <c r="J440" s="78" t="s">
        <v>457</v>
      </c>
      <c r="K440" s="80"/>
      <c r="L440" s="80"/>
      <c r="M440" s="80"/>
      <c r="N440" s="80"/>
      <c r="O440" s="80"/>
    </row>
    <row r="441" spans="1:15" ht="28.35" hidden="1" customHeight="1" thickBot="1">
      <c r="A441" s="479" t="s">
        <v>968</v>
      </c>
      <c r="B441" s="480"/>
      <c r="C441" s="74" t="s">
        <v>1898</v>
      </c>
      <c r="D441" s="74" t="s">
        <v>1899</v>
      </c>
      <c r="E441" s="74" t="s">
        <v>1900</v>
      </c>
      <c r="F441" s="74" t="s">
        <v>1901</v>
      </c>
      <c r="G441" s="75">
        <v>44120</v>
      </c>
      <c r="H441" s="76"/>
      <c r="I441" s="77">
        <v>203960.84</v>
      </c>
      <c r="J441" s="78" t="s">
        <v>457</v>
      </c>
      <c r="K441" s="80"/>
      <c r="L441" s="80"/>
      <c r="M441" s="80"/>
      <c r="N441" s="80"/>
      <c r="O441" s="80"/>
    </row>
    <row r="442" spans="1:15" ht="28.35" hidden="1" customHeight="1" thickBot="1">
      <c r="A442" s="479" t="s">
        <v>973</v>
      </c>
      <c r="B442" s="480"/>
      <c r="C442" s="74" t="s">
        <v>1898</v>
      </c>
      <c r="D442" s="74" t="s">
        <v>1899</v>
      </c>
      <c r="E442" s="74" t="s">
        <v>1902</v>
      </c>
      <c r="F442" s="74" t="s">
        <v>1156</v>
      </c>
      <c r="G442" s="75">
        <v>44432</v>
      </c>
      <c r="H442" s="76"/>
      <c r="I442" s="77">
        <v>72740</v>
      </c>
      <c r="J442" s="78" t="s">
        <v>457</v>
      </c>
      <c r="K442" s="80"/>
      <c r="L442" s="80"/>
      <c r="M442" s="80"/>
      <c r="N442" s="80"/>
      <c r="O442" s="80"/>
    </row>
    <row r="443" spans="1:15" ht="28.35" hidden="1" customHeight="1" thickBot="1">
      <c r="A443" s="479" t="s">
        <v>1630</v>
      </c>
      <c r="B443" s="480"/>
      <c r="C443" s="74" t="s">
        <v>1903</v>
      </c>
      <c r="D443" s="74" t="s">
        <v>1904</v>
      </c>
      <c r="E443" s="74" t="s">
        <v>1905</v>
      </c>
      <c r="F443" s="74" t="s">
        <v>1906</v>
      </c>
      <c r="G443" s="75">
        <v>44120</v>
      </c>
      <c r="H443" s="76"/>
      <c r="I443" s="77">
        <v>12571.28</v>
      </c>
      <c r="J443" s="78" t="s">
        <v>457</v>
      </c>
      <c r="K443" s="80"/>
      <c r="L443" s="80"/>
      <c r="M443" s="80"/>
      <c r="N443" s="80"/>
      <c r="O443" s="80"/>
    </row>
    <row r="444" spans="1:15" ht="28.35" hidden="1" customHeight="1" thickBot="1">
      <c r="A444" s="479" t="s">
        <v>1637</v>
      </c>
      <c r="B444" s="480"/>
      <c r="C444" s="74" t="s">
        <v>1903</v>
      </c>
      <c r="D444" s="74" t="s">
        <v>1904</v>
      </c>
      <c r="E444" s="74" t="s">
        <v>1907</v>
      </c>
      <c r="F444" s="74" t="s">
        <v>1908</v>
      </c>
      <c r="G444" s="75">
        <v>44553</v>
      </c>
      <c r="H444" s="76"/>
      <c r="I444" s="77">
        <v>95403.96</v>
      </c>
      <c r="J444" s="78" t="s">
        <v>457</v>
      </c>
      <c r="K444" s="80"/>
      <c r="L444" s="80"/>
      <c r="M444" s="80"/>
      <c r="N444" s="80"/>
      <c r="O444" s="80"/>
    </row>
    <row r="445" spans="1:15" ht="28.35" hidden="1" customHeight="1" thickBot="1">
      <c r="A445" s="479" t="s">
        <v>1637</v>
      </c>
      <c r="B445" s="480"/>
      <c r="C445" s="74" t="s">
        <v>1903</v>
      </c>
      <c r="D445" s="74" t="s">
        <v>1904</v>
      </c>
      <c r="E445" s="74" t="s">
        <v>1909</v>
      </c>
      <c r="F445" s="74" t="s">
        <v>1910</v>
      </c>
      <c r="G445" s="75">
        <v>44559</v>
      </c>
      <c r="H445" s="76"/>
      <c r="I445" s="77">
        <v>47956.75</v>
      </c>
      <c r="J445" s="78" t="s">
        <v>457</v>
      </c>
      <c r="K445" s="80"/>
      <c r="L445" s="80"/>
      <c r="M445" s="80"/>
      <c r="N445" s="80"/>
      <c r="O445" s="80"/>
    </row>
    <row r="446" spans="1:15" ht="28.35" hidden="1" customHeight="1" thickBot="1">
      <c r="A446" s="479" t="s">
        <v>1637</v>
      </c>
      <c r="B446" s="480"/>
      <c r="C446" s="74" t="s">
        <v>1903</v>
      </c>
      <c r="D446" s="74" t="s">
        <v>1904</v>
      </c>
      <c r="E446" s="74" t="s">
        <v>1911</v>
      </c>
      <c r="F446" s="74" t="s">
        <v>1912</v>
      </c>
      <c r="G446" s="75">
        <v>44559</v>
      </c>
      <c r="H446" s="76"/>
      <c r="I446" s="77">
        <v>35489.11</v>
      </c>
      <c r="J446" s="78" t="s">
        <v>457</v>
      </c>
      <c r="K446" s="80"/>
      <c r="L446" s="80"/>
      <c r="M446" s="80"/>
      <c r="N446" s="80"/>
      <c r="O446" s="80"/>
    </row>
    <row r="447" spans="1:15" ht="28.35" hidden="1" customHeight="1" thickBot="1">
      <c r="A447" s="479" t="s">
        <v>1535</v>
      </c>
      <c r="B447" s="480"/>
      <c r="C447" s="74" t="s">
        <v>1903</v>
      </c>
      <c r="D447" s="74" t="s">
        <v>1904</v>
      </c>
      <c r="E447" s="74" t="s">
        <v>1913</v>
      </c>
      <c r="F447" s="74" t="s">
        <v>1706</v>
      </c>
      <c r="G447" s="75">
        <v>44606</v>
      </c>
      <c r="H447" s="76"/>
      <c r="I447" s="77">
        <v>18092.98</v>
      </c>
      <c r="J447" s="78" t="s">
        <v>457</v>
      </c>
      <c r="K447" s="80"/>
      <c r="L447" s="80"/>
      <c r="M447" s="80"/>
      <c r="N447" s="80"/>
      <c r="O447" s="80"/>
    </row>
    <row r="448" spans="1:15" ht="28.35" hidden="1" customHeight="1" thickBot="1">
      <c r="A448" s="479" t="s">
        <v>548</v>
      </c>
      <c r="B448" s="480"/>
      <c r="C448" s="74" t="s">
        <v>1914</v>
      </c>
      <c r="D448" s="74" t="s">
        <v>1915</v>
      </c>
      <c r="E448" s="74" t="s">
        <v>1916</v>
      </c>
      <c r="F448" s="74" t="s">
        <v>1917</v>
      </c>
      <c r="G448" s="75">
        <v>44544</v>
      </c>
      <c r="H448" s="76"/>
      <c r="I448" s="77">
        <v>101872</v>
      </c>
      <c r="J448" s="78" t="s">
        <v>457</v>
      </c>
      <c r="K448" s="80"/>
      <c r="L448" s="80"/>
      <c r="M448" s="80"/>
      <c r="N448" s="80"/>
      <c r="O448" s="80"/>
    </row>
    <row r="449" spans="1:15" ht="28.35" hidden="1" customHeight="1" thickBot="1">
      <c r="A449" s="479" t="s">
        <v>1918</v>
      </c>
      <c r="B449" s="480"/>
      <c r="C449" s="74" t="s">
        <v>1914</v>
      </c>
      <c r="D449" s="74" t="s">
        <v>1915</v>
      </c>
      <c r="E449" s="74" t="s">
        <v>1919</v>
      </c>
      <c r="F449" s="74" t="s">
        <v>1920</v>
      </c>
      <c r="G449" s="75">
        <v>44475</v>
      </c>
      <c r="H449" s="76"/>
      <c r="I449" s="77">
        <v>30357.17</v>
      </c>
      <c r="J449" s="78" t="s">
        <v>457</v>
      </c>
      <c r="K449" s="80"/>
      <c r="L449" s="80"/>
      <c r="M449" s="80"/>
      <c r="N449" s="80"/>
      <c r="O449" s="80"/>
    </row>
    <row r="450" spans="1:15" ht="28.35" hidden="1" customHeight="1" thickBot="1">
      <c r="A450" s="479" t="s">
        <v>1076</v>
      </c>
      <c r="B450" s="480"/>
      <c r="C450" s="74" t="s">
        <v>1921</v>
      </c>
      <c r="D450" s="74" t="s">
        <v>1922</v>
      </c>
      <c r="E450" s="74" t="s">
        <v>1923</v>
      </c>
      <c r="F450" s="74" t="s">
        <v>1924</v>
      </c>
      <c r="G450" s="75">
        <v>42572</v>
      </c>
      <c r="H450" s="76"/>
      <c r="I450" s="77">
        <v>103457.69</v>
      </c>
      <c r="J450" s="78" t="s">
        <v>457</v>
      </c>
      <c r="K450" s="80"/>
      <c r="L450" s="80"/>
      <c r="M450" s="80"/>
      <c r="N450" s="80"/>
      <c r="O450" s="80"/>
    </row>
    <row r="451" spans="1:15" ht="28.35" hidden="1" customHeight="1" thickBot="1">
      <c r="A451" s="479" t="s">
        <v>1076</v>
      </c>
      <c r="B451" s="480"/>
      <c r="C451" s="74" t="s">
        <v>1925</v>
      </c>
      <c r="D451" s="74" t="s">
        <v>1926</v>
      </c>
      <c r="E451" s="74" t="s">
        <v>1927</v>
      </c>
      <c r="F451" s="74" t="s">
        <v>1928</v>
      </c>
      <c r="G451" s="75">
        <v>42569</v>
      </c>
      <c r="H451" s="76"/>
      <c r="I451" s="77">
        <v>39106.39</v>
      </c>
      <c r="J451" s="78" t="s">
        <v>457</v>
      </c>
      <c r="K451" s="80"/>
      <c r="L451" s="80"/>
      <c r="M451" s="80"/>
      <c r="N451" s="80"/>
      <c r="O451" s="80"/>
    </row>
    <row r="452" spans="1:15" ht="28.35" hidden="1" customHeight="1" thickBot="1">
      <c r="A452" s="479" t="s">
        <v>1929</v>
      </c>
      <c r="B452" s="480"/>
      <c r="C452" s="74" t="s">
        <v>1925</v>
      </c>
      <c r="D452" s="74" t="s">
        <v>1926</v>
      </c>
      <c r="E452" s="74" t="s">
        <v>1930</v>
      </c>
      <c r="F452" s="74" t="s">
        <v>1931</v>
      </c>
      <c r="G452" s="75">
        <v>44420</v>
      </c>
      <c r="H452" s="76"/>
      <c r="I452" s="77">
        <v>26081.65</v>
      </c>
      <c r="J452" s="78" t="s">
        <v>457</v>
      </c>
      <c r="K452" s="78" t="s">
        <v>1932</v>
      </c>
      <c r="L452" s="78" t="s">
        <v>989</v>
      </c>
      <c r="M452" s="78" t="s">
        <v>1933</v>
      </c>
      <c r="N452" s="78">
        <v>0</v>
      </c>
      <c r="O452" s="79">
        <v>44690</v>
      </c>
    </row>
    <row r="453" spans="1:15" ht="28.35" hidden="1" customHeight="1" thickBot="1">
      <c r="A453" s="479" t="s">
        <v>1929</v>
      </c>
      <c r="B453" s="480"/>
      <c r="C453" s="74" t="s">
        <v>1925</v>
      </c>
      <c r="D453" s="74" t="s">
        <v>1926</v>
      </c>
      <c r="E453" s="74" t="s">
        <v>1934</v>
      </c>
      <c r="F453" s="74" t="s">
        <v>1935</v>
      </c>
      <c r="G453" s="75">
        <v>44714</v>
      </c>
      <c r="H453" s="76"/>
      <c r="I453" s="77">
        <v>31949.59</v>
      </c>
      <c r="J453" s="78" t="s">
        <v>457</v>
      </c>
      <c r="K453" s="80"/>
      <c r="L453" s="80"/>
      <c r="M453" s="80"/>
      <c r="N453" s="80"/>
      <c r="O453" s="80"/>
    </row>
    <row r="454" spans="1:15" ht="28.35" hidden="1" customHeight="1" thickBot="1">
      <c r="A454" s="479" t="s">
        <v>1033</v>
      </c>
      <c r="B454" s="480"/>
      <c r="C454" s="74" t="s">
        <v>1925</v>
      </c>
      <c r="D454" s="74" t="s">
        <v>1926</v>
      </c>
      <c r="E454" s="74" t="s">
        <v>1936</v>
      </c>
      <c r="F454" s="74" t="s">
        <v>1937</v>
      </c>
      <c r="G454" s="75">
        <v>44785</v>
      </c>
      <c r="H454" s="76"/>
      <c r="I454" s="77">
        <v>102551.39</v>
      </c>
      <c r="J454" s="78" t="s">
        <v>1048</v>
      </c>
      <c r="K454" s="80"/>
      <c r="L454" s="80"/>
      <c r="M454" s="80"/>
      <c r="N454" s="80"/>
      <c r="O454" s="80"/>
    </row>
    <row r="455" spans="1:15" ht="28.35" hidden="1" customHeight="1" thickBot="1">
      <c r="A455" s="479" t="s">
        <v>1467</v>
      </c>
      <c r="B455" s="480"/>
      <c r="C455" s="74" t="s">
        <v>1938</v>
      </c>
      <c r="D455" s="74" t="s">
        <v>1939</v>
      </c>
      <c r="E455" s="74" t="s">
        <v>1940</v>
      </c>
      <c r="F455" s="74" t="s">
        <v>1595</v>
      </c>
      <c r="G455" s="75">
        <v>44109</v>
      </c>
      <c r="H455" s="76"/>
      <c r="I455" s="77">
        <v>24471.91</v>
      </c>
      <c r="J455" s="78" t="s">
        <v>457</v>
      </c>
      <c r="K455" s="78" t="s">
        <v>1941</v>
      </c>
      <c r="L455" s="78" t="s">
        <v>459</v>
      </c>
      <c r="M455" s="78" t="s">
        <v>1942</v>
      </c>
      <c r="N455" s="78">
        <v>0</v>
      </c>
      <c r="O455" s="79">
        <v>44665</v>
      </c>
    </row>
    <row r="456" spans="1:15" ht="28.35" hidden="1" customHeight="1" thickBot="1">
      <c r="A456" s="479" t="s">
        <v>1630</v>
      </c>
      <c r="B456" s="480"/>
      <c r="C456" s="74" t="s">
        <v>1938</v>
      </c>
      <c r="D456" s="74" t="s">
        <v>1939</v>
      </c>
      <c r="E456" s="74" t="s">
        <v>1943</v>
      </c>
      <c r="F456" s="74" t="s">
        <v>1944</v>
      </c>
      <c r="G456" s="75">
        <v>44120</v>
      </c>
      <c r="H456" s="76"/>
      <c r="I456" s="77">
        <v>51839.57</v>
      </c>
      <c r="J456" s="78" t="s">
        <v>457</v>
      </c>
      <c r="K456" s="80"/>
      <c r="L456" s="80"/>
      <c r="M456" s="80"/>
      <c r="N456" s="80"/>
      <c r="O456" s="80"/>
    </row>
    <row r="457" spans="1:15" ht="28.35" hidden="1" customHeight="1" thickBot="1">
      <c r="A457" s="479" t="s">
        <v>1637</v>
      </c>
      <c r="B457" s="480"/>
      <c r="C457" s="74" t="s">
        <v>1938</v>
      </c>
      <c r="D457" s="74" t="s">
        <v>1939</v>
      </c>
      <c r="E457" s="74" t="s">
        <v>1945</v>
      </c>
      <c r="F457" s="74" t="s">
        <v>1946</v>
      </c>
      <c r="G457" s="75">
        <v>44210</v>
      </c>
      <c r="H457" s="76"/>
      <c r="I457" s="77">
        <v>86759.54</v>
      </c>
      <c r="J457" s="78" t="s">
        <v>457</v>
      </c>
      <c r="K457" s="80"/>
      <c r="L457" s="80"/>
      <c r="M457" s="80"/>
      <c r="N457" s="80"/>
      <c r="O457" s="80"/>
    </row>
    <row r="458" spans="1:15" ht="28.35" hidden="1" customHeight="1" thickBot="1">
      <c r="A458" s="479" t="s">
        <v>1664</v>
      </c>
      <c r="B458" s="480"/>
      <c r="C458" s="74" t="s">
        <v>1938</v>
      </c>
      <c r="D458" s="74" t="s">
        <v>1939</v>
      </c>
      <c r="E458" s="74" t="s">
        <v>1947</v>
      </c>
      <c r="F458" s="74" t="s">
        <v>1948</v>
      </c>
      <c r="G458" s="75">
        <v>44623</v>
      </c>
      <c r="H458" s="76"/>
      <c r="I458" s="77">
        <v>18185</v>
      </c>
      <c r="J458" s="78" t="s">
        <v>457</v>
      </c>
      <c r="K458" s="80"/>
      <c r="L458" s="80"/>
      <c r="M458" s="80"/>
      <c r="N458" s="80"/>
      <c r="O458" s="80"/>
    </row>
    <row r="459" spans="1:15" ht="28.35" hidden="1" customHeight="1" thickBot="1">
      <c r="A459" s="479" t="s">
        <v>1535</v>
      </c>
      <c r="B459" s="480"/>
      <c r="C459" s="74" t="s">
        <v>1938</v>
      </c>
      <c r="D459" s="74" t="s">
        <v>1939</v>
      </c>
      <c r="E459" s="74" t="s">
        <v>1949</v>
      </c>
      <c r="F459" s="74" t="s">
        <v>1950</v>
      </c>
      <c r="G459" s="75">
        <v>44680</v>
      </c>
      <c r="H459" s="76"/>
      <c r="I459" s="77">
        <v>339388.1</v>
      </c>
      <c r="J459" s="78" t="s">
        <v>457</v>
      </c>
      <c r="K459" s="80"/>
      <c r="L459" s="80"/>
      <c r="M459" s="80"/>
      <c r="N459" s="80"/>
      <c r="O459" s="80"/>
    </row>
    <row r="460" spans="1:15" ht="28.35" hidden="1" customHeight="1" thickBot="1">
      <c r="A460" s="479" t="s">
        <v>1205</v>
      </c>
      <c r="B460" s="480"/>
      <c r="C460" s="74" t="s">
        <v>1951</v>
      </c>
      <c r="D460" s="74" t="s">
        <v>1952</v>
      </c>
      <c r="E460" s="74" t="s">
        <v>1953</v>
      </c>
      <c r="F460" s="74" t="s">
        <v>1954</v>
      </c>
      <c r="G460" s="75">
        <v>44120</v>
      </c>
      <c r="H460" s="76"/>
      <c r="I460" s="77">
        <v>132050.17000000001</v>
      </c>
      <c r="J460" s="78" t="s">
        <v>457</v>
      </c>
      <c r="K460" s="80"/>
      <c r="L460" s="80"/>
      <c r="M460" s="80"/>
      <c r="N460" s="80"/>
      <c r="O460" s="80"/>
    </row>
    <row r="461" spans="1:15" ht="28.35" hidden="1" customHeight="1" thickBot="1">
      <c r="A461" s="479" t="s">
        <v>1002</v>
      </c>
      <c r="B461" s="480"/>
      <c r="C461" s="74" t="s">
        <v>1955</v>
      </c>
      <c r="D461" s="74" t="s">
        <v>1956</v>
      </c>
      <c r="E461" s="74" t="s">
        <v>1957</v>
      </c>
      <c r="F461" s="74" t="s">
        <v>1004</v>
      </c>
      <c r="G461" s="75">
        <v>44379</v>
      </c>
      <c r="H461" s="76"/>
      <c r="I461" s="77">
        <v>100000</v>
      </c>
      <c r="J461" s="78" t="s">
        <v>457</v>
      </c>
      <c r="K461" s="80"/>
      <c r="L461" s="80"/>
      <c r="M461" s="80"/>
      <c r="N461" s="80"/>
      <c r="O461" s="80"/>
    </row>
    <row r="462" spans="1:15" ht="28.35" hidden="1" customHeight="1" thickBot="1">
      <c r="A462" s="479" t="s">
        <v>512</v>
      </c>
      <c r="B462" s="480"/>
      <c r="C462" s="74" t="s">
        <v>1958</v>
      </c>
      <c r="D462" s="74" t="s">
        <v>1959</v>
      </c>
      <c r="E462" s="74" t="s">
        <v>1960</v>
      </c>
      <c r="F462" s="74" t="s">
        <v>1961</v>
      </c>
      <c r="G462" s="75">
        <v>42580</v>
      </c>
      <c r="H462" s="76"/>
      <c r="I462" s="77">
        <v>64933.87</v>
      </c>
      <c r="J462" s="78" t="s">
        <v>457</v>
      </c>
      <c r="K462" s="78" t="s">
        <v>1962</v>
      </c>
      <c r="L462" s="78" t="s">
        <v>459</v>
      </c>
      <c r="M462" s="78" t="s">
        <v>1963</v>
      </c>
      <c r="N462" s="78">
        <v>0</v>
      </c>
      <c r="O462" s="79">
        <v>44595</v>
      </c>
    </row>
    <row r="463" spans="1:15" ht="28.35" customHeight="1" thickBot="1">
      <c r="A463" s="479"/>
      <c r="B463" s="480"/>
      <c r="C463" s="74"/>
      <c r="D463" s="74"/>
      <c r="E463" s="74"/>
      <c r="F463" s="74"/>
      <c r="G463" s="75"/>
      <c r="H463" s="77"/>
      <c r="I463" s="76"/>
      <c r="J463" s="78"/>
      <c r="K463" s="78"/>
      <c r="L463" s="78"/>
      <c r="M463" s="78"/>
      <c r="N463" s="78"/>
      <c r="O463" s="79"/>
    </row>
    <row r="464" spans="1:15" ht="28.35" hidden="1" customHeight="1" thickBot="1">
      <c r="A464" s="479" t="s">
        <v>548</v>
      </c>
      <c r="B464" s="480"/>
      <c r="C464" s="74" t="s">
        <v>1964</v>
      </c>
      <c r="D464" s="74" t="s">
        <v>1965</v>
      </c>
      <c r="E464" s="74" t="s">
        <v>1966</v>
      </c>
      <c r="F464" s="74" t="s">
        <v>1967</v>
      </c>
      <c r="G464" s="75">
        <v>44692</v>
      </c>
      <c r="H464" s="76"/>
      <c r="I464" s="77">
        <v>43266.11</v>
      </c>
      <c r="J464" s="78" t="s">
        <v>457</v>
      </c>
      <c r="K464" s="80"/>
      <c r="L464" s="80"/>
      <c r="M464" s="80"/>
      <c r="N464" s="80"/>
      <c r="O464" s="80"/>
    </row>
    <row r="465" spans="1:15" ht="28.35" hidden="1" customHeight="1" thickBot="1">
      <c r="A465" s="479" t="s">
        <v>548</v>
      </c>
      <c r="B465" s="480"/>
      <c r="C465" s="74" t="s">
        <v>1964</v>
      </c>
      <c r="D465" s="74" t="s">
        <v>1965</v>
      </c>
      <c r="E465" s="74" t="s">
        <v>1968</v>
      </c>
      <c r="F465" s="74" t="s">
        <v>1969</v>
      </c>
      <c r="G465" s="75">
        <v>44698</v>
      </c>
      <c r="H465" s="76"/>
      <c r="I465" s="77">
        <v>90887.53</v>
      </c>
      <c r="J465" s="78" t="s">
        <v>457</v>
      </c>
      <c r="K465" s="80"/>
      <c r="L465" s="80"/>
      <c r="M465" s="80"/>
      <c r="N465" s="80"/>
      <c r="O465" s="80"/>
    </row>
    <row r="466" spans="1:15" ht="28.35" hidden="1" customHeight="1" thickBot="1">
      <c r="A466" s="479" t="s">
        <v>1019</v>
      </c>
      <c r="B466" s="480"/>
      <c r="C466" s="74" t="s">
        <v>1964</v>
      </c>
      <c r="D466" s="74" t="s">
        <v>1965</v>
      </c>
      <c r="E466" s="74" t="s">
        <v>1970</v>
      </c>
      <c r="F466" s="74" t="s">
        <v>1971</v>
      </c>
      <c r="G466" s="75">
        <v>44748</v>
      </c>
      <c r="H466" s="76"/>
      <c r="I466" s="77">
        <v>156345</v>
      </c>
      <c r="J466" s="78" t="s">
        <v>457</v>
      </c>
      <c r="K466" s="80"/>
      <c r="L466" s="80"/>
      <c r="M466" s="80"/>
      <c r="N466" s="80"/>
      <c r="O466" s="80"/>
    </row>
    <row r="467" spans="1:15" ht="28.35" hidden="1" customHeight="1" thickBot="1">
      <c r="A467" s="479" t="s">
        <v>1344</v>
      </c>
      <c r="B467" s="480"/>
      <c r="C467" s="74" t="s">
        <v>1972</v>
      </c>
      <c r="D467" s="74" t="s">
        <v>1973</v>
      </c>
      <c r="E467" s="74" t="s">
        <v>1974</v>
      </c>
      <c r="F467" s="74" t="s">
        <v>1348</v>
      </c>
      <c r="G467" s="75">
        <v>44445</v>
      </c>
      <c r="H467" s="76"/>
      <c r="I467" s="77">
        <v>37730.589999999997</v>
      </c>
      <c r="J467" s="78" t="s">
        <v>457</v>
      </c>
      <c r="K467" s="80"/>
      <c r="L467" s="80"/>
      <c r="M467" s="80"/>
      <c r="N467" s="80"/>
      <c r="O467" s="80"/>
    </row>
    <row r="468" spans="1:15" ht="28.35" hidden="1" customHeight="1" thickBot="1">
      <c r="A468" s="479" t="s">
        <v>968</v>
      </c>
      <c r="B468" s="480"/>
      <c r="C468" s="74" t="s">
        <v>1975</v>
      </c>
      <c r="D468" s="74" t="s">
        <v>1976</v>
      </c>
      <c r="E468" s="74" t="s">
        <v>1977</v>
      </c>
      <c r="F468" s="74" t="s">
        <v>1978</v>
      </c>
      <c r="G468" s="75">
        <v>44120</v>
      </c>
      <c r="H468" s="76"/>
      <c r="I468" s="77">
        <v>252280.07</v>
      </c>
      <c r="J468" s="78" t="s">
        <v>457</v>
      </c>
      <c r="K468" s="80"/>
      <c r="L468" s="80"/>
      <c r="M468" s="80"/>
      <c r="N468" s="80"/>
      <c r="O468" s="80"/>
    </row>
    <row r="469" spans="1:15" ht="28.35" hidden="1" customHeight="1" thickBot="1">
      <c r="A469" s="479" t="s">
        <v>1068</v>
      </c>
      <c r="B469" s="480"/>
      <c r="C469" s="74" t="s">
        <v>1975</v>
      </c>
      <c r="D469" s="74" t="s">
        <v>1976</v>
      </c>
      <c r="E469" s="74" t="s">
        <v>1979</v>
      </c>
      <c r="F469" s="74" t="s">
        <v>1980</v>
      </c>
      <c r="G469" s="75">
        <v>44466</v>
      </c>
      <c r="H469" s="76"/>
      <c r="I469" s="77">
        <v>40879</v>
      </c>
      <c r="J469" s="78" t="s">
        <v>457</v>
      </c>
      <c r="K469" s="80"/>
      <c r="L469" s="80"/>
      <c r="M469" s="80"/>
      <c r="N469" s="80"/>
      <c r="O469" s="80"/>
    </row>
    <row r="470" spans="1:15" ht="28.35" hidden="1" customHeight="1" thickBot="1">
      <c r="A470" s="479" t="s">
        <v>1068</v>
      </c>
      <c r="B470" s="480"/>
      <c r="C470" s="74" t="s">
        <v>1975</v>
      </c>
      <c r="D470" s="74" t="s">
        <v>1976</v>
      </c>
      <c r="E470" s="74" t="s">
        <v>1981</v>
      </c>
      <c r="F470" s="74" t="s">
        <v>1982</v>
      </c>
      <c r="G470" s="75">
        <v>44580</v>
      </c>
      <c r="H470" s="76"/>
      <c r="I470" s="77">
        <v>32838.47</v>
      </c>
      <c r="J470" s="78" t="s">
        <v>457</v>
      </c>
      <c r="K470" s="78" t="s">
        <v>1983</v>
      </c>
      <c r="L470" s="78" t="s">
        <v>989</v>
      </c>
      <c r="M470" s="78" t="s">
        <v>1984</v>
      </c>
      <c r="N470" s="78">
        <v>0</v>
      </c>
      <c r="O470" s="79">
        <v>44663</v>
      </c>
    </row>
    <row r="471" spans="1:15" ht="28.35" hidden="1" customHeight="1" thickBot="1">
      <c r="A471" s="479" t="s">
        <v>1068</v>
      </c>
      <c r="B471" s="480"/>
      <c r="C471" s="74" t="s">
        <v>1975</v>
      </c>
      <c r="D471" s="74" t="s">
        <v>1976</v>
      </c>
      <c r="E471" s="74" t="s">
        <v>1985</v>
      </c>
      <c r="F471" s="74" t="s">
        <v>1986</v>
      </c>
      <c r="G471" s="75">
        <v>44580</v>
      </c>
      <c r="H471" s="76"/>
      <c r="I471" s="77">
        <v>28440</v>
      </c>
      <c r="J471" s="78" t="s">
        <v>457</v>
      </c>
      <c r="K471" s="80"/>
      <c r="L471" s="80"/>
      <c r="M471" s="80"/>
      <c r="N471" s="80"/>
      <c r="O471" s="80"/>
    </row>
    <row r="472" spans="1:15" ht="28.35" hidden="1" customHeight="1" thickBot="1">
      <c r="A472" s="479" t="s">
        <v>1068</v>
      </c>
      <c r="B472" s="480"/>
      <c r="C472" s="74" t="s">
        <v>1975</v>
      </c>
      <c r="D472" s="74" t="s">
        <v>1976</v>
      </c>
      <c r="E472" s="74" t="s">
        <v>1987</v>
      </c>
      <c r="F472" s="74" t="s">
        <v>1988</v>
      </c>
      <c r="G472" s="75">
        <v>44580</v>
      </c>
      <c r="H472" s="76"/>
      <c r="I472" s="77">
        <v>39441</v>
      </c>
      <c r="J472" s="78" t="s">
        <v>457</v>
      </c>
      <c r="K472" s="80"/>
      <c r="L472" s="80"/>
      <c r="M472" s="80"/>
      <c r="N472" s="80"/>
      <c r="O472" s="80"/>
    </row>
    <row r="473" spans="1:15" ht="28.35" hidden="1" customHeight="1" thickBot="1">
      <c r="A473" s="479" t="s">
        <v>973</v>
      </c>
      <c r="B473" s="480"/>
      <c r="C473" s="74" t="s">
        <v>1975</v>
      </c>
      <c r="D473" s="74" t="s">
        <v>1976</v>
      </c>
      <c r="E473" s="74" t="s">
        <v>1989</v>
      </c>
      <c r="F473" s="74" t="s">
        <v>1375</v>
      </c>
      <c r="G473" s="75">
        <v>44707</v>
      </c>
      <c r="H473" s="76"/>
      <c r="I473" s="77">
        <v>162119</v>
      </c>
      <c r="J473" s="78" t="s">
        <v>457</v>
      </c>
      <c r="K473" s="80"/>
      <c r="L473" s="80"/>
      <c r="M473" s="80"/>
      <c r="N473" s="80"/>
      <c r="O473" s="80"/>
    </row>
    <row r="474" spans="1:15" ht="28.35" hidden="1" customHeight="1" thickBot="1">
      <c r="A474" s="479" t="s">
        <v>1177</v>
      </c>
      <c r="B474" s="480"/>
      <c r="C474" s="74" t="s">
        <v>1990</v>
      </c>
      <c r="D474" s="74" t="s">
        <v>1991</v>
      </c>
      <c r="E474" s="74" t="s">
        <v>1992</v>
      </c>
      <c r="F474" s="74" t="s">
        <v>1993</v>
      </c>
      <c r="G474" s="75">
        <v>44790</v>
      </c>
      <c r="H474" s="76"/>
      <c r="I474" s="77">
        <v>273125.96999999997</v>
      </c>
      <c r="J474" s="78" t="s">
        <v>457</v>
      </c>
      <c r="K474" s="80"/>
      <c r="L474" s="80"/>
      <c r="M474" s="80"/>
      <c r="N474" s="80"/>
      <c r="O474" s="80"/>
    </row>
    <row r="475" spans="1:15" ht="28.35" hidden="1" customHeight="1" thickBot="1">
      <c r="A475" s="479" t="s">
        <v>1248</v>
      </c>
      <c r="B475" s="480"/>
      <c r="C475" s="74" t="s">
        <v>1990</v>
      </c>
      <c r="D475" s="74" t="s">
        <v>1991</v>
      </c>
      <c r="E475" s="74" t="s">
        <v>1994</v>
      </c>
      <c r="F475" s="74" t="s">
        <v>1250</v>
      </c>
      <c r="G475" s="75">
        <v>44424</v>
      </c>
      <c r="H475" s="76"/>
      <c r="I475" s="77">
        <v>9790.43</v>
      </c>
      <c r="J475" s="78" t="s">
        <v>457</v>
      </c>
      <c r="K475" s="80"/>
      <c r="L475" s="80"/>
      <c r="M475" s="80"/>
      <c r="N475" s="80"/>
      <c r="O475" s="80"/>
    </row>
    <row r="476" spans="1:15" ht="28.35" hidden="1" customHeight="1" thickBot="1">
      <c r="A476" s="479" t="s">
        <v>512</v>
      </c>
      <c r="B476" s="480"/>
      <c r="C476" s="74" t="s">
        <v>1995</v>
      </c>
      <c r="D476" s="74" t="s">
        <v>1996</v>
      </c>
      <c r="E476" s="74" t="s">
        <v>1997</v>
      </c>
      <c r="F476" s="74" t="s">
        <v>1998</v>
      </c>
      <c r="G476" s="75">
        <v>44120</v>
      </c>
      <c r="H476" s="76"/>
      <c r="I476" s="77">
        <v>197385.29</v>
      </c>
      <c r="J476" s="78" t="s">
        <v>457</v>
      </c>
      <c r="K476" s="80"/>
      <c r="L476" s="80"/>
      <c r="M476" s="80"/>
      <c r="N476" s="80"/>
      <c r="O476" s="80"/>
    </row>
    <row r="477" spans="1:15" ht="28.35" hidden="1" customHeight="1" thickBot="1">
      <c r="A477" s="479" t="s">
        <v>1002</v>
      </c>
      <c r="B477" s="480"/>
      <c r="C477" s="74" t="s">
        <v>1999</v>
      </c>
      <c r="D477" s="74" t="s">
        <v>2000</v>
      </c>
      <c r="E477" s="74" t="s">
        <v>2001</v>
      </c>
      <c r="F477" s="74" t="s">
        <v>2002</v>
      </c>
      <c r="G477" s="75">
        <v>44355</v>
      </c>
      <c r="H477" s="76"/>
      <c r="I477" s="77">
        <v>84424.95</v>
      </c>
      <c r="J477" s="78" t="s">
        <v>457</v>
      </c>
      <c r="K477" s="80"/>
      <c r="L477" s="80"/>
      <c r="M477" s="80"/>
      <c r="N477" s="80"/>
      <c r="O477" s="80"/>
    </row>
    <row r="478" spans="1:15" ht="28.35" hidden="1" customHeight="1" thickBot="1">
      <c r="A478" s="479" t="s">
        <v>1002</v>
      </c>
      <c r="B478" s="480"/>
      <c r="C478" s="74" t="s">
        <v>1999</v>
      </c>
      <c r="D478" s="74" t="s">
        <v>2000</v>
      </c>
      <c r="E478" s="74" t="s">
        <v>2003</v>
      </c>
      <c r="F478" s="74" t="s">
        <v>1147</v>
      </c>
      <c r="G478" s="75">
        <v>44771</v>
      </c>
      <c r="H478" s="76"/>
      <c r="I478" s="77">
        <v>24865.07</v>
      </c>
      <c r="J478" s="78" t="s">
        <v>457</v>
      </c>
      <c r="K478" s="80"/>
      <c r="L478" s="80"/>
      <c r="M478" s="80"/>
      <c r="N478" s="80"/>
      <c r="O478" s="80"/>
    </row>
    <row r="479" spans="1:15" ht="28.35" hidden="1" customHeight="1" thickBot="1">
      <c r="A479" s="479" t="s">
        <v>1929</v>
      </c>
      <c r="B479" s="480"/>
      <c r="C479" s="74" t="s">
        <v>2004</v>
      </c>
      <c r="D479" s="74" t="s">
        <v>2005</v>
      </c>
      <c r="E479" s="74" t="s">
        <v>2006</v>
      </c>
      <c r="F479" s="74" t="s">
        <v>2007</v>
      </c>
      <c r="G479" s="75">
        <v>44372</v>
      </c>
      <c r="H479" s="76"/>
      <c r="I479" s="77">
        <v>35534</v>
      </c>
      <c r="J479" s="78" t="s">
        <v>457</v>
      </c>
      <c r="K479" s="80"/>
      <c r="L479" s="80"/>
      <c r="M479" s="80"/>
      <c r="N479" s="80"/>
      <c r="O479" s="80"/>
    </row>
    <row r="480" spans="1:15" ht="28.35" hidden="1" customHeight="1" thickBot="1">
      <c r="A480" s="479" t="s">
        <v>1929</v>
      </c>
      <c r="B480" s="480"/>
      <c r="C480" s="74" t="s">
        <v>2004</v>
      </c>
      <c r="D480" s="74" t="s">
        <v>2005</v>
      </c>
      <c r="E480" s="74" t="s">
        <v>2008</v>
      </c>
      <c r="F480" s="74" t="s">
        <v>2009</v>
      </c>
      <c r="G480" s="75">
        <v>44456</v>
      </c>
      <c r="H480" s="76"/>
      <c r="I480" s="77">
        <v>53893</v>
      </c>
      <c r="J480" s="78" t="s">
        <v>457</v>
      </c>
      <c r="K480" s="80"/>
      <c r="L480" s="80"/>
      <c r="M480" s="80"/>
      <c r="N480" s="80"/>
      <c r="O480" s="80"/>
    </row>
    <row r="481" spans="1:15" ht="28.35" hidden="1" customHeight="1" thickBot="1">
      <c r="A481" s="479" t="s">
        <v>1033</v>
      </c>
      <c r="B481" s="480"/>
      <c r="C481" s="74" t="s">
        <v>2004</v>
      </c>
      <c r="D481" s="74" t="s">
        <v>2005</v>
      </c>
      <c r="E481" s="74" t="s">
        <v>2010</v>
      </c>
      <c r="F481" s="74" t="s">
        <v>1651</v>
      </c>
      <c r="G481" s="75">
        <v>44372</v>
      </c>
      <c r="H481" s="76"/>
      <c r="I481" s="77">
        <v>31292.75</v>
      </c>
      <c r="J481" s="78" t="s">
        <v>457</v>
      </c>
      <c r="K481" s="80"/>
      <c r="L481" s="80"/>
      <c r="M481" s="80"/>
      <c r="N481" s="80"/>
      <c r="O481" s="80"/>
    </row>
    <row r="482" spans="1:15" ht="28.35" hidden="1" customHeight="1" thickBot="1">
      <c r="A482" s="479" t="s">
        <v>1076</v>
      </c>
      <c r="B482" s="480"/>
      <c r="C482" s="74" t="s">
        <v>2011</v>
      </c>
      <c r="D482" s="74" t="s">
        <v>2012</v>
      </c>
      <c r="E482" s="74" t="s">
        <v>2013</v>
      </c>
      <c r="F482" s="74" t="s">
        <v>2014</v>
      </c>
      <c r="G482" s="75">
        <v>42566</v>
      </c>
      <c r="H482" s="76"/>
      <c r="I482" s="77">
        <v>124613.04</v>
      </c>
      <c r="J482" s="78" t="s">
        <v>457</v>
      </c>
      <c r="K482" s="80"/>
      <c r="L482" s="80"/>
      <c r="M482" s="80"/>
      <c r="N482" s="80"/>
      <c r="O482" s="80"/>
    </row>
    <row r="483" spans="1:15" ht="28.35" hidden="1" customHeight="1" thickBot="1">
      <c r="A483" s="479" t="s">
        <v>1033</v>
      </c>
      <c r="B483" s="480"/>
      <c r="C483" s="74" t="s">
        <v>2011</v>
      </c>
      <c r="D483" s="74" t="s">
        <v>2012</v>
      </c>
      <c r="E483" s="74" t="s">
        <v>2015</v>
      </c>
      <c r="F483" s="74" t="s">
        <v>2016</v>
      </c>
      <c r="G483" s="75">
        <v>44624</v>
      </c>
      <c r="H483" s="76"/>
      <c r="I483" s="77">
        <v>191231.25</v>
      </c>
      <c r="J483" s="78" t="s">
        <v>457</v>
      </c>
      <c r="K483" s="80"/>
      <c r="L483" s="80"/>
      <c r="M483" s="80"/>
      <c r="N483" s="80"/>
      <c r="O483" s="80"/>
    </row>
    <row r="484" spans="1:15" ht="28.35" hidden="1" customHeight="1" thickBot="1">
      <c r="A484" s="479" t="s">
        <v>1232</v>
      </c>
      <c r="B484" s="480"/>
      <c r="C484" s="74" t="s">
        <v>2017</v>
      </c>
      <c r="D484" s="74" t="s">
        <v>2018</v>
      </c>
      <c r="E484" s="74" t="s">
        <v>2019</v>
      </c>
      <c r="F484" s="74" t="s">
        <v>1236</v>
      </c>
      <c r="G484" s="75">
        <v>43805</v>
      </c>
      <c r="H484" s="76"/>
      <c r="I484" s="77">
        <v>20730.900000000001</v>
      </c>
      <c r="J484" s="78" t="s">
        <v>457</v>
      </c>
      <c r="K484" s="80"/>
      <c r="L484" s="80"/>
      <c r="M484" s="80"/>
      <c r="N484" s="80"/>
      <c r="O484" s="80"/>
    </row>
    <row r="485" spans="1:15" ht="28.35" hidden="1" customHeight="1" thickBot="1">
      <c r="A485" s="479" t="s">
        <v>1076</v>
      </c>
      <c r="B485" s="480"/>
      <c r="C485" s="74" t="s">
        <v>2017</v>
      </c>
      <c r="D485" s="74" t="s">
        <v>2018</v>
      </c>
      <c r="E485" s="74" t="s">
        <v>2020</v>
      </c>
      <c r="F485" s="74" t="s">
        <v>2021</v>
      </c>
      <c r="G485" s="75">
        <v>42563</v>
      </c>
      <c r="H485" s="76"/>
      <c r="I485" s="77">
        <v>42842.06</v>
      </c>
      <c r="J485" s="78" t="s">
        <v>457</v>
      </c>
      <c r="K485" s="80"/>
      <c r="L485" s="80"/>
      <c r="M485" s="80"/>
      <c r="N485" s="80"/>
      <c r="O485" s="80"/>
    </row>
    <row r="486" spans="1:15" ht="28.35" hidden="1" customHeight="1" thickBot="1">
      <c r="A486" s="479" t="s">
        <v>1467</v>
      </c>
      <c r="B486" s="480"/>
      <c r="C486" s="74" t="s">
        <v>2022</v>
      </c>
      <c r="D486" s="74" t="s">
        <v>2023</v>
      </c>
      <c r="E486" s="74" t="s">
        <v>2024</v>
      </c>
      <c r="F486" s="74" t="s">
        <v>1471</v>
      </c>
      <c r="G486" s="75">
        <v>44014</v>
      </c>
      <c r="H486" s="76"/>
      <c r="I486" s="77">
        <v>54554</v>
      </c>
      <c r="J486" s="78" t="s">
        <v>457</v>
      </c>
      <c r="K486" s="80"/>
      <c r="L486" s="80"/>
      <c r="M486" s="80"/>
      <c r="N486" s="80"/>
      <c r="O486" s="80"/>
    </row>
    <row r="487" spans="1:15" ht="28.35" hidden="1" customHeight="1" thickBot="1">
      <c r="A487" s="479" t="s">
        <v>520</v>
      </c>
      <c r="B487" s="480"/>
      <c r="C487" s="74" t="s">
        <v>2022</v>
      </c>
      <c r="D487" s="74" t="s">
        <v>2023</v>
      </c>
      <c r="E487" s="74" t="s">
        <v>2025</v>
      </c>
      <c r="F487" s="74" t="s">
        <v>2026</v>
      </c>
      <c r="G487" s="75">
        <v>44120</v>
      </c>
      <c r="H487" s="76"/>
      <c r="I487" s="77">
        <v>21736.77</v>
      </c>
      <c r="J487" s="78" t="s">
        <v>457</v>
      </c>
      <c r="K487" s="80"/>
      <c r="L487" s="80"/>
      <c r="M487" s="80"/>
      <c r="N487" s="80"/>
      <c r="O487" s="80"/>
    </row>
    <row r="488" spans="1:15" ht="28.35" hidden="1" customHeight="1" thickBot="1">
      <c r="A488" s="479" t="s">
        <v>1107</v>
      </c>
      <c r="B488" s="480"/>
      <c r="C488" s="74" t="s">
        <v>2022</v>
      </c>
      <c r="D488" s="74" t="s">
        <v>2023</v>
      </c>
      <c r="E488" s="74" t="s">
        <v>2027</v>
      </c>
      <c r="F488" s="74" t="s">
        <v>2028</v>
      </c>
      <c r="G488" s="75">
        <v>44320</v>
      </c>
      <c r="H488" s="76"/>
      <c r="I488" s="77">
        <v>22475.200000000001</v>
      </c>
      <c r="J488" s="78" t="s">
        <v>457</v>
      </c>
      <c r="K488" s="80"/>
      <c r="L488" s="80"/>
      <c r="M488" s="80"/>
      <c r="N488" s="80"/>
      <c r="O488" s="80"/>
    </row>
    <row r="489" spans="1:15" ht="28.35" hidden="1" customHeight="1" thickBot="1">
      <c r="A489" s="479" t="s">
        <v>1107</v>
      </c>
      <c r="B489" s="480"/>
      <c r="C489" s="74" t="s">
        <v>2022</v>
      </c>
      <c r="D489" s="74" t="s">
        <v>2023</v>
      </c>
      <c r="E489" s="74" t="s">
        <v>2029</v>
      </c>
      <c r="F489" s="74" t="s">
        <v>2030</v>
      </c>
      <c r="G489" s="74" t="s">
        <v>2031</v>
      </c>
      <c r="H489" s="76"/>
      <c r="I489" s="77">
        <v>50370.79</v>
      </c>
      <c r="J489" s="78" t="s">
        <v>958</v>
      </c>
      <c r="K489" s="78" t="s">
        <v>2032</v>
      </c>
      <c r="L489" s="78" t="s">
        <v>1073</v>
      </c>
      <c r="M489" s="78" t="s">
        <v>2033</v>
      </c>
      <c r="N489" s="78" t="s">
        <v>2034</v>
      </c>
      <c r="O489" s="78" t="s">
        <v>2035</v>
      </c>
    </row>
    <row r="490" spans="1:15" ht="28.35" hidden="1" customHeight="1" thickBot="1">
      <c r="A490" s="479" t="s">
        <v>1843</v>
      </c>
      <c r="B490" s="480"/>
      <c r="C490" s="74" t="s">
        <v>2036</v>
      </c>
      <c r="D490" s="74" t="s">
        <v>2037</v>
      </c>
      <c r="E490" s="74" t="s">
        <v>2038</v>
      </c>
      <c r="F490" s="74" t="s">
        <v>2039</v>
      </c>
      <c r="G490" s="75">
        <v>44120</v>
      </c>
      <c r="H490" s="76"/>
      <c r="I490" s="77">
        <v>114834.1</v>
      </c>
      <c r="J490" s="78" t="s">
        <v>457</v>
      </c>
      <c r="K490" s="80"/>
      <c r="L490" s="80"/>
      <c r="M490" s="80"/>
      <c r="N490" s="80"/>
      <c r="O490" s="80"/>
    </row>
    <row r="491" spans="1:15" ht="28.35" hidden="1" customHeight="1" thickBot="1">
      <c r="A491" s="479" t="s">
        <v>520</v>
      </c>
      <c r="B491" s="480"/>
      <c r="C491" s="74" t="s">
        <v>2040</v>
      </c>
      <c r="D491" s="74" t="s">
        <v>2041</v>
      </c>
      <c r="E491" s="74" t="s">
        <v>2042</v>
      </c>
      <c r="F491" s="74" t="s">
        <v>2043</v>
      </c>
      <c r="G491" s="74" t="s">
        <v>2044</v>
      </c>
      <c r="H491" s="76"/>
      <c r="I491" s="77">
        <v>500000</v>
      </c>
      <c r="J491" s="78" t="s">
        <v>2045</v>
      </c>
      <c r="K491" s="78" t="s">
        <v>2046</v>
      </c>
      <c r="L491" s="78" t="s">
        <v>2047</v>
      </c>
      <c r="M491" s="78" t="s">
        <v>2048</v>
      </c>
      <c r="N491" s="78">
        <v>500000</v>
      </c>
      <c r="O491" s="78" t="s">
        <v>2049</v>
      </c>
    </row>
    <row r="492" spans="1:15" ht="28.35" hidden="1" customHeight="1" thickBot="1">
      <c r="A492" s="479" t="s">
        <v>1843</v>
      </c>
      <c r="B492" s="480"/>
      <c r="C492" s="74" t="s">
        <v>2050</v>
      </c>
      <c r="D492" s="74" t="s">
        <v>2051</v>
      </c>
      <c r="E492" s="74" t="s">
        <v>2052</v>
      </c>
      <c r="F492" s="74" t="s">
        <v>2053</v>
      </c>
      <c r="G492" s="75">
        <v>44120</v>
      </c>
      <c r="H492" s="76"/>
      <c r="I492" s="77">
        <v>60132.29</v>
      </c>
      <c r="J492" s="78" t="s">
        <v>457</v>
      </c>
      <c r="K492" s="80"/>
      <c r="L492" s="80"/>
      <c r="M492" s="80"/>
      <c r="N492" s="80"/>
      <c r="O492" s="80"/>
    </row>
    <row r="493" spans="1:15" ht="28.35" hidden="1" customHeight="1" thickBot="1">
      <c r="A493" s="479" t="s">
        <v>1225</v>
      </c>
      <c r="B493" s="480"/>
      <c r="C493" s="74" t="s">
        <v>2054</v>
      </c>
      <c r="D493" s="74" t="s">
        <v>2055</v>
      </c>
      <c r="E493" s="74" t="s">
        <v>2056</v>
      </c>
      <c r="F493" s="74" t="s">
        <v>1229</v>
      </c>
      <c r="G493" s="75">
        <v>44266</v>
      </c>
      <c r="H493" s="76"/>
      <c r="I493" s="77">
        <v>53905.79</v>
      </c>
      <c r="J493" s="78" t="s">
        <v>457</v>
      </c>
      <c r="K493" s="80"/>
      <c r="L493" s="80"/>
      <c r="M493" s="80"/>
      <c r="N493" s="80"/>
      <c r="O493" s="80"/>
    </row>
    <row r="494" spans="1:15" ht="28.35" hidden="1" customHeight="1" thickBot="1">
      <c r="A494" s="479" t="s">
        <v>1225</v>
      </c>
      <c r="B494" s="480"/>
      <c r="C494" s="74" t="s">
        <v>2054</v>
      </c>
      <c r="D494" s="74" t="s">
        <v>2055</v>
      </c>
      <c r="E494" s="74" t="s">
        <v>2057</v>
      </c>
      <c r="F494" s="74" t="s">
        <v>1585</v>
      </c>
      <c r="G494" s="75">
        <v>44491</v>
      </c>
      <c r="H494" s="76"/>
      <c r="I494" s="77">
        <v>84061</v>
      </c>
      <c r="J494" s="78" t="s">
        <v>457</v>
      </c>
      <c r="K494" s="80"/>
      <c r="L494" s="80"/>
      <c r="M494" s="80"/>
      <c r="N494" s="80"/>
      <c r="O494" s="80"/>
    </row>
    <row r="495" spans="1:15" ht="28.35" hidden="1" customHeight="1" thickBot="1">
      <c r="A495" s="479" t="s">
        <v>1225</v>
      </c>
      <c r="B495" s="480"/>
      <c r="C495" s="74" t="s">
        <v>2054</v>
      </c>
      <c r="D495" s="74" t="s">
        <v>2055</v>
      </c>
      <c r="E495" s="74" t="s">
        <v>2058</v>
      </c>
      <c r="F495" s="74" t="s">
        <v>2059</v>
      </c>
      <c r="G495" s="75">
        <v>44798</v>
      </c>
      <c r="H495" s="76"/>
      <c r="I495" s="77">
        <v>96572.53</v>
      </c>
      <c r="J495" s="78" t="s">
        <v>457</v>
      </c>
      <c r="K495" s="80"/>
      <c r="L495" s="80"/>
      <c r="M495" s="80"/>
      <c r="N495" s="80"/>
      <c r="O495" s="80"/>
    </row>
    <row r="496" spans="1:15" ht="28.35" hidden="1" customHeight="1" thickBot="1">
      <c r="A496" s="479" t="s">
        <v>1290</v>
      </c>
      <c r="B496" s="480"/>
      <c r="C496" s="74" t="s">
        <v>2060</v>
      </c>
      <c r="D496" s="74" t="s">
        <v>2061</v>
      </c>
      <c r="E496" s="74" t="s">
        <v>2062</v>
      </c>
      <c r="F496" s="74" t="s">
        <v>2063</v>
      </c>
      <c r="G496" s="75">
        <v>42570</v>
      </c>
      <c r="H496" s="76"/>
      <c r="I496" s="77">
        <v>41719.050000000003</v>
      </c>
      <c r="J496" s="78" t="s">
        <v>457</v>
      </c>
      <c r="K496" s="80"/>
      <c r="L496" s="80"/>
      <c r="M496" s="80"/>
      <c r="N496" s="80"/>
      <c r="O496" s="80"/>
    </row>
    <row r="497" spans="1:15" ht="28.35" hidden="1" customHeight="1" thickBot="1">
      <c r="A497" s="479" t="s">
        <v>1002</v>
      </c>
      <c r="B497" s="480"/>
      <c r="C497" s="74" t="s">
        <v>2060</v>
      </c>
      <c r="D497" s="74" t="s">
        <v>2061</v>
      </c>
      <c r="E497" s="74" t="s">
        <v>2064</v>
      </c>
      <c r="F497" s="74" t="s">
        <v>1529</v>
      </c>
      <c r="G497" s="75">
        <v>44469</v>
      </c>
      <c r="H497" s="76"/>
      <c r="I497" s="77">
        <v>57927</v>
      </c>
      <c r="J497" s="78" t="s">
        <v>457</v>
      </c>
      <c r="K497" s="80"/>
      <c r="L497" s="80"/>
      <c r="M497" s="80"/>
      <c r="N497" s="80"/>
      <c r="O497" s="80"/>
    </row>
    <row r="498" spans="1:15" ht="28.35" hidden="1" customHeight="1" thickBot="1">
      <c r="A498" s="479" t="s">
        <v>1290</v>
      </c>
      <c r="B498" s="480"/>
      <c r="C498" s="74" t="s">
        <v>2065</v>
      </c>
      <c r="D498" s="74" t="s">
        <v>2066</v>
      </c>
      <c r="E498" s="74" t="s">
        <v>2067</v>
      </c>
      <c r="F498" s="74" t="s">
        <v>2068</v>
      </c>
      <c r="G498" s="75">
        <v>42577</v>
      </c>
      <c r="H498" s="76"/>
      <c r="I498" s="77">
        <v>113114.12</v>
      </c>
      <c r="J498" s="78" t="s">
        <v>457</v>
      </c>
      <c r="K498" s="80"/>
      <c r="L498" s="80"/>
      <c r="M498" s="80"/>
      <c r="N498" s="80"/>
      <c r="O498" s="80"/>
    </row>
    <row r="499" spans="1:15" ht="28.35" hidden="1" customHeight="1" thickBot="1">
      <c r="A499" s="479" t="s">
        <v>1002</v>
      </c>
      <c r="B499" s="480"/>
      <c r="C499" s="74" t="s">
        <v>2065</v>
      </c>
      <c r="D499" s="74" t="s">
        <v>2066</v>
      </c>
      <c r="E499" s="74" t="s">
        <v>2069</v>
      </c>
      <c r="F499" s="74" t="s">
        <v>1478</v>
      </c>
      <c r="G499" s="75">
        <v>44386</v>
      </c>
      <c r="H499" s="76"/>
      <c r="I499" s="77">
        <v>188253</v>
      </c>
      <c r="J499" s="78" t="s">
        <v>457</v>
      </c>
      <c r="K499" s="80"/>
      <c r="L499" s="80"/>
      <c r="M499" s="80"/>
      <c r="N499" s="80"/>
      <c r="O499" s="80"/>
    </row>
    <row r="500" spans="1:15" ht="28.35" hidden="1" customHeight="1" thickBot="1">
      <c r="A500" s="479" t="s">
        <v>1019</v>
      </c>
      <c r="B500" s="480"/>
      <c r="C500" s="74" t="s">
        <v>2070</v>
      </c>
      <c r="D500" s="74" t="s">
        <v>2071</v>
      </c>
      <c r="E500" s="74" t="s">
        <v>2072</v>
      </c>
      <c r="F500" s="74" t="s">
        <v>1511</v>
      </c>
      <c r="G500" s="75">
        <v>44631</v>
      </c>
      <c r="H500" s="76"/>
      <c r="I500" s="77">
        <v>38500</v>
      </c>
      <c r="J500" s="78" t="s">
        <v>457</v>
      </c>
      <c r="K500" s="80"/>
      <c r="L500" s="80"/>
      <c r="M500" s="80"/>
      <c r="N500" s="80"/>
      <c r="O500" s="80"/>
    </row>
    <row r="501" spans="1:15" ht="28.35" hidden="1" customHeight="1" thickBot="1">
      <c r="A501" s="479" t="s">
        <v>1918</v>
      </c>
      <c r="B501" s="480"/>
      <c r="C501" s="74" t="s">
        <v>2070</v>
      </c>
      <c r="D501" s="74" t="s">
        <v>2071</v>
      </c>
      <c r="E501" s="74" t="s">
        <v>2073</v>
      </c>
      <c r="F501" s="74" t="s">
        <v>1920</v>
      </c>
      <c r="G501" s="75">
        <v>44475</v>
      </c>
      <c r="H501" s="76"/>
      <c r="I501" s="77">
        <v>23043.17</v>
      </c>
      <c r="J501" s="78" t="s">
        <v>457</v>
      </c>
      <c r="K501" s="80"/>
      <c r="L501" s="80"/>
      <c r="M501" s="80"/>
      <c r="N501" s="80"/>
      <c r="O501" s="80"/>
    </row>
    <row r="502" spans="1:15" ht="28.35" hidden="1" customHeight="1" thickBot="1">
      <c r="A502" s="479" t="s">
        <v>1094</v>
      </c>
      <c r="B502" s="480"/>
      <c r="C502" s="74" t="s">
        <v>2074</v>
      </c>
      <c r="D502" s="74" t="s">
        <v>2075</v>
      </c>
      <c r="E502" s="74" t="s">
        <v>2076</v>
      </c>
      <c r="F502" s="74" t="s">
        <v>2077</v>
      </c>
      <c r="G502" s="75">
        <v>42579</v>
      </c>
      <c r="H502" s="76"/>
      <c r="I502" s="77">
        <v>25392.04</v>
      </c>
      <c r="J502" s="78" t="s">
        <v>457</v>
      </c>
      <c r="K502" s="80"/>
      <c r="L502" s="80"/>
      <c r="M502" s="80"/>
      <c r="N502" s="80"/>
      <c r="O502" s="80"/>
    </row>
    <row r="503" spans="1:15" ht="28.35" hidden="1" customHeight="1" thickBot="1">
      <c r="A503" s="479" t="s">
        <v>1177</v>
      </c>
      <c r="B503" s="480"/>
      <c r="C503" s="74" t="s">
        <v>2074</v>
      </c>
      <c r="D503" s="74" t="s">
        <v>2075</v>
      </c>
      <c r="E503" s="74" t="s">
        <v>2078</v>
      </c>
      <c r="F503" s="74" t="s">
        <v>1179</v>
      </c>
      <c r="G503" s="75">
        <v>44547</v>
      </c>
      <c r="H503" s="76"/>
      <c r="I503" s="77">
        <v>16682.55</v>
      </c>
      <c r="J503" s="78" t="s">
        <v>457</v>
      </c>
      <c r="K503" s="80"/>
      <c r="L503" s="80"/>
      <c r="M503" s="80"/>
      <c r="N503" s="80"/>
      <c r="O503" s="80"/>
    </row>
    <row r="504" spans="1:15" ht="28.35" hidden="1" customHeight="1" thickBot="1">
      <c r="A504" s="479" t="s">
        <v>1440</v>
      </c>
      <c r="B504" s="480"/>
      <c r="C504" s="74" t="s">
        <v>2079</v>
      </c>
      <c r="D504" s="74" t="s">
        <v>2080</v>
      </c>
      <c r="E504" s="74" t="s">
        <v>2081</v>
      </c>
      <c r="F504" s="74" t="s">
        <v>2082</v>
      </c>
      <c r="G504" s="75">
        <v>43451</v>
      </c>
      <c r="H504" s="76"/>
      <c r="I504" s="77">
        <v>0.89</v>
      </c>
      <c r="J504" s="78" t="s">
        <v>457</v>
      </c>
      <c r="K504" s="80"/>
      <c r="L504" s="80"/>
      <c r="M504" s="80"/>
      <c r="N504" s="80"/>
      <c r="O504" s="80"/>
    </row>
    <row r="505" spans="1:15" ht="28.35" hidden="1" customHeight="1" thickBot="1">
      <c r="A505" s="479" t="s">
        <v>520</v>
      </c>
      <c r="B505" s="480"/>
      <c r="C505" s="74" t="s">
        <v>2079</v>
      </c>
      <c r="D505" s="74" t="s">
        <v>2080</v>
      </c>
      <c r="E505" s="74" t="s">
        <v>2083</v>
      </c>
      <c r="F505" s="74" t="s">
        <v>2084</v>
      </c>
      <c r="G505" s="74" t="s">
        <v>2085</v>
      </c>
      <c r="H505" s="76"/>
      <c r="I505" s="77">
        <v>77468.39</v>
      </c>
      <c r="J505" s="78" t="s">
        <v>958</v>
      </c>
      <c r="K505" s="78" t="s">
        <v>2086</v>
      </c>
      <c r="L505" s="78" t="s">
        <v>960</v>
      </c>
      <c r="M505" s="78" t="s">
        <v>2087</v>
      </c>
      <c r="N505" s="78">
        <v>0</v>
      </c>
      <c r="O505" s="78" t="s">
        <v>2088</v>
      </c>
    </row>
    <row r="506" spans="1:15" ht="28.35" hidden="1" customHeight="1" thickBot="1">
      <c r="A506" s="479" t="s">
        <v>1733</v>
      </c>
      <c r="B506" s="480"/>
      <c r="C506" s="74" t="s">
        <v>2079</v>
      </c>
      <c r="D506" s="74" t="s">
        <v>2080</v>
      </c>
      <c r="E506" s="74" t="s">
        <v>2089</v>
      </c>
      <c r="F506" s="74" t="s">
        <v>2090</v>
      </c>
      <c r="G506" s="75">
        <v>44707</v>
      </c>
      <c r="H506" s="76"/>
      <c r="I506" s="77">
        <v>16148.28</v>
      </c>
      <c r="J506" s="78" t="s">
        <v>457</v>
      </c>
      <c r="K506" s="80"/>
      <c r="L506" s="80"/>
      <c r="M506" s="80"/>
      <c r="N506" s="80"/>
      <c r="O506" s="80"/>
    </row>
    <row r="507" spans="1:15" ht="28.35" hidden="1" customHeight="1" thickBot="1">
      <c r="A507" s="479" t="s">
        <v>527</v>
      </c>
      <c r="B507" s="480"/>
      <c r="C507" s="74" t="s">
        <v>2079</v>
      </c>
      <c r="D507" s="74" t="s">
        <v>2080</v>
      </c>
      <c r="E507" s="74" t="s">
        <v>2091</v>
      </c>
      <c r="F507" s="74" t="s">
        <v>529</v>
      </c>
      <c r="G507" s="75">
        <v>44538</v>
      </c>
      <c r="H507" s="76"/>
      <c r="I507" s="77">
        <v>135918</v>
      </c>
      <c r="J507" s="78" t="s">
        <v>457</v>
      </c>
      <c r="K507" s="80"/>
      <c r="L507" s="80"/>
      <c r="M507" s="80"/>
      <c r="N507" s="80"/>
      <c r="O507" s="80"/>
    </row>
    <row r="508" spans="1:15" ht="28.35" hidden="1" customHeight="1" thickBot="1">
      <c r="A508" s="479" t="s">
        <v>527</v>
      </c>
      <c r="B508" s="480"/>
      <c r="C508" s="74" t="s">
        <v>2079</v>
      </c>
      <c r="D508" s="74" t="s">
        <v>2080</v>
      </c>
      <c r="E508" s="74" t="s">
        <v>2092</v>
      </c>
      <c r="F508" s="74" t="s">
        <v>1743</v>
      </c>
      <c r="G508" s="75">
        <v>44587</v>
      </c>
      <c r="H508" s="76"/>
      <c r="I508" s="77">
        <v>45936.4</v>
      </c>
      <c r="J508" s="78" t="s">
        <v>457</v>
      </c>
      <c r="K508" s="80"/>
      <c r="L508" s="80"/>
      <c r="M508" s="80"/>
      <c r="N508" s="80"/>
      <c r="O508" s="80"/>
    </row>
    <row r="509" spans="1:15" ht="28.35" hidden="1" customHeight="1" thickBot="1">
      <c r="A509" s="479" t="s">
        <v>527</v>
      </c>
      <c r="B509" s="480"/>
      <c r="C509" s="74" t="s">
        <v>2079</v>
      </c>
      <c r="D509" s="74" t="s">
        <v>2080</v>
      </c>
      <c r="E509" s="74" t="s">
        <v>2093</v>
      </c>
      <c r="F509" s="74" t="s">
        <v>2094</v>
      </c>
      <c r="G509" s="75">
        <v>44587</v>
      </c>
      <c r="H509" s="76"/>
      <c r="I509" s="77">
        <v>29049</v>
      </c>
      <c r="J509" s="78" t="s">
        <v>457</v>
      </c>
      <c r="K509" s="80"/>
      <c r="L509" s="80"/>
      <c r="M509" s="80"/>
      <c r="N509" s="80"/>
      <c r="O509" s="80"/>
    </row>
    <row r="510" spans="1:15" ht="28.35" hidden="1" customHeight="1" thickBot="1">
      <c r="A510" s="479" t="s">
        <v>1290</v>
      </c>
      <c r="B510" s="480"/>
      <c r="C510" s="74" t="s">
        <v>2095</v>
      </c>
      <c r="D510" s="74" t="s">
        <v>2096</v>
      </c>
      <c r="E510" s="74" t="s">
        <v>2097</v>
      </c>
      <c r="F510" s="74" t="s">
        <v>2098</v>
      </c>
      <c r="G510" s="75">
        <v>42577</v>
      </c>
      <c r="H510" s="76"/>
      <c r="I510" s="77">
        <v>31921.5</v>
      </c>
      <c r="J510" s="78" t="s">
        <v>457</v>
      </c>
      <c r="K510" s="80"/>
      <c r="L510" s="80"/>
      <c r="M510" s="80"/>
      <c r="N510" s="80"/>
      <c r="O510" s="80"/>
    </row>
    <row r="511" spans="1:15" ht="28.35" hidden="1" customHeight="1" thickBot="1">
      <c r="A511" s="479" t="s">
        <v>1002</v>
      </c>
      <c r="B511" s="480"/>
      <c r="C511" s="74" t="s">
        <v>2095</v>
      </c>
      <c r="D511" s="74" t="s">
        <v>2096</v>
      </c>
      <c r="E511" s="74" t="s">
        <v>2099</v>
      </c>
      <c r="F511" s="74" t="s">
        <v>1147</v>
      </c>
      <c r="G511" s="75">
        <v>44771</v>
      </c>
      <c r="H511" s="76"/>
      <c r="I511" s="77">
        <v>72441.759999999995</v>
      </c>
      <c r="J511" s="78" t="s">
        <v>457</v>
      </c>
      <c r="K511" s="80"/>
      <c r="L511" s="80"/>
      <c r="M511" s="80"/>
      <c r="N511" s="80"/>
      <c r="O511" s="80"/>
    </row>
    <row r="512" spans="1:15" ht="28.35" hidden="1" customHeight="1" thickBot="1">
      <c r="A512" s="479" t="s">
        <v>1576</v>
      </c>
      <c r="B512" s="480"/>
      <c r="C512" s="74" t="s">
        <v>2100</v>
      </c>
      <c r="D512" s="74" t="s">
        <v>2101</v>
      </c>
      <c r="E512" s="74" t="s">
        <v>2102</v>
      </c>
      <c r="F512" s="74" t="s">
        <v>2103</v>
      </c>
      <c r="G512" s="75">
        <v>44433</v>
      </c>
      <c r="H512" s="76"/>
      <c r="I512" s="77">
        <v>7273.99</v>
      </c>
      <c r="J512" s="78" t="s">
        <v>457</v>
      </c>
      <c r="K512" s="80"/>
      <c r="L512" s="80"/>
      <c r="M512" s="80"/>
      <c r="N512" s="80"/>
      <c r="O512" s="80"/>
    </row>
    <row r="513" spans="1:15" ht="28.35" hidden="1" customHeight="1" thickBot="1">
      <c r="A513" s="479" t="s">
        <v>1576</v>
      </c>
      <c r="B513" s="480"/>
      <c r="C513" s="74" t="s">
        <v>2100</v>
      </c>
      <c r="D513" s="74" t="s">
        <v>2101</v>
      </c>
      <c r="E513" s="74" t="s">
        <v>2104</v>
      </c>
      <c r="F513" s="74" t="s">
        <v>2105</v>
      </c>
      <c r="G513" s="75">
        <v>44455</v>
      </c>
      <c r="H513" s="76"/>
      <c r="I513" s="77">
        <v>10951.72</v>
      </c>
      <c r="J513" s="78" t="s">
        <v>457</v>
      </c>
      <c r="K513" s="80"/>
      <c r="L513" s="80"/>
      <c r="M513" s="80"/>
      <c r="N513" s="80"/>
      <c r="O513" s="80"/>
    </row>
    <row r="514" spans="1:15" ht="28.35" hidden="1" customHeight="1" thickBot="1">
      <c r="A514" s="479" t="s">
        <v>1225</v>
      </c>
      <c r="B514" s="480"/>
      <c r="C514" s="74" t="s">
        <v>2100</v>
      </c>
      <c r="D514" s="74" t="s">
        <v>2101</v>
      </c>
      <c r="E514" s="74" t="s">
        <v>2106</v>
      </c>
      <c r="F514" s="74" t="s">
        <v>1229</v>
      </c>
      <c r="G514" s="75">
        <v>44266</v>
      </c>
      <c r="H514" s="76"/>
      <c r="I514" s="77">
        <v>298615.52</v>
      </c>
      <c r="J514" s="78" t="s">
        <v>457</v>
      </c>
      <c r="K514" s="80"/>
      <c r="L514" s="80"/>
      <c r="M514" s="80"/>
      <c r="N514" s="80"/>
      <c r="O514" s="80"/>
    </row>
    <row r="515" spans="1:15" ht="28.35" hidden="1" customHeight="1" thickBot="1">
      <c r="A515" s="479" t="s">
        <v>997</v>
      </c>
      <c r="B515" s="480"/>
      <c r="C515" s="74" t="s">
        <v>2107</v>
      </c>
      <c r="D515" s="74" t="s">
        <v>2108</v>
      </c>
      <c r="E515" s="74" t="s">
        <v>2109</v>
      </c>
      <c r="F515" s="74" t="s">
        <v>2110</v>
      </c>
      <c r="G515" s="75">
        <v>44740</v>
      </c>
      <c r="H515" s="76"/>
      <c r="I515" s="77">
        <v>109095.45</v>
      </c>
      <c r="J515" s="78" t="s">
        <v>457</v>
      </c>
      <c r="K515" s="80"/>
      <c r="L515" s="80"/>
      <c r="M515" s="80"/>
      <c r="N515" s="80"/>
      <c r="O515" s="80"/>
    </row>
    <row r="516" spans="1:15" ht="28.35" hidden="1" customHeight="1" thickBot="1">
      <c r="A516" s="479" t="s">
        <v>997</v>
      </c>
      <c r="B516" s="480"/>
      <c r="C516" s="74" t="s">
        <v>2107</v>
      </c>
      <c r="D516" s="74" t="s">
        <v>2108</v>
      </c>
      <c r="E516" s="74" t="s">
        <v>2111</v>
      </c>
      <c r="F516" s="74" t="s">
        <v>2112</v>
      </c>
      <c r="G516" s="75">
        <v>44777</v>
      </c>
      <c r="H516" s="76"/>
      <c r="I516" s="77">
        <v>109107.81</v>
      </c>
      <c r="J516" s="78" t="s">
        <v>457</v>
      </c>
      <c r="K516" s="80"/>
      <c r="L516" s="80"/>
      <c r="M516" s="80"/>
      <c r="N516" s="80"/>
      <c r="O516" s="80"/>
    </row>
    <row r="517" spans="1:15" ht="28.35" hidden="1" customHeight="1" thickBot="1">
      <c r="A517" s="479" t="s">
        <v>997</v>
      </c>
      <c r="B517" s="480"/>
      <c r="C517" s="74" t="s">
        <v>2107</v>
      </c>
      <c r="D517" s="74" t="s">
        <v>2108</v>
      </c>
      <c r="E517" s="74" t="s">
        <v>2113</v>
      </c>
      <c r="F517" s="74" t="s">
        <v>2114</v>
      </c>
      <c r="G517" s="75">
        <v>44768</v>
      </c>
      <c r="H517" s="76"/>
      <c r="I517" s="77">
        <v>108898.69</v>
      </c>
      <c r="J517" s="78" t="s">
        <v>457</v>
      </c>
      <c r="K517" s="80"/>
      <c r="L517" s="80"/>
      <c r="M517" s="80"/>
      <c r="N517" s="80"/>
      <c r="O517" s="80"/>
    </row>
    <row r="518" spans="1:15" ht="28.35" hidden="1" customHeight="1" thickBot="1">
      <c r="A518" s="479" t="s">
        <v>1002</v>
      </c>
      <c r="B518" s="480"/>
      <c r="C518" s="74" t="s">
        <v>2107</v>
      </c>
      <c r="D518" s="74" t="s">
        <v>2108</v>
      </c>
      <c r="E518" s="74" t="s">
        <v>2115</v>
      </c>
      <c r="F518" s="74" t="s">
        <v>1529</v>
      </c>
      <c r="G518" s="75">
        <v>44469</v>
      </c>
      <c r="H518" s="76"/>
      <c r="I518" s="77">
        <v>72500</v>
      </c>
      <c r="J518" s="78" t="s">
        <v>457</v>
      </c>
      <c r="K518" s="80"/>
      <c r="L518" s="80"/>
      <c r="M518" s="80"/>
      <c r="N518" s="80"/>
      <c r="O518" s="80"/>
    </row>
    <row r="519" spans="1:15" ht="28.35" hidden="1" customHeight="1" thickBot="1">
      <c r="A519" s="479" t="s">
        <v>976</v>
      </c>
      <c r="B519" s="480"/>
      <c r="C519" s="74" t="s">
        <v>2116</v>
      </c>
      <c r="D519" s="74" t="s">
        <v>2117</v>
      </c>
      <c r="E519" s="74" t="s">
        <v>2118</v>
      </c>
      <c r="F519" s="74" t="s">
        <v>1333</v>
      </c>
      <c r="G519" s="75">
        <v>44025</v>
      </c>
      <c r="H519" s="76"/>
      <c r="I519" s="77">
        <v>53206</v>
      </c>
      <c r="J519" s="78" t="s">
        <v>1048</v>
      </c>
      <c r="K519" s="78" t="s">
        <v>2119</v>
      </c>
      <c r="L519" s="78" t="s">
        <v>989</v>
      </c>
      <c r="M519" s="78" t="s">
        <v>2120</v>
      </c>
      <c r="N519" s="78">
        <v>0</v>
      </c>
      <c r="O519" s="79">
        <v>44656</v>
      </c>
    </row>
    <row r="520" spans="1:15" ht="28.35" hidden="1" customHeight="1" thickBot="1">
      <c r="A520" s="479" t="s">
        <v>1107</v>
      </c>
      <c r="B520" s="480"/>
      <c r="C520" s="74" t="s">
        <v>2116</v>
      </c>
      <c r="D520" s="74" t="s">
        <v>2117</v>
      </c>
      <c r="E520" s="74" t="s">
        <v>2121</v>
      </c>
      <c r="F520" s="74" t="s">
        <v>2122</v>
      </c>
      <c r="G520" s="75">
        <v>44251</v>
      </c>
      <c r="H520" s="76"/>
      <c r="I520" s="77">
        <v>78191.86</v>
      </c>
      <c r="J520" s="78" t="s">
        <v>457</v>
      </c>
      <c r="K520" s="80"/>
      <c r="L520" s="80"/>
      <c r="M520" s="80"/>
      <c r="N520" s="80"/>
      <c r="O520" s="80"/>
    </row>
    <row r="521" spans="1:15" ht="28.35" hidden="1" customHeight="1" thickBot="1">
      <c r="A521" s="479" t="s">
        <v>527</v>
      </c>
      <c r="B521" s="480"/>
      <c r="C521" s="74" t="s">
        <v>2116</v>
      </c>
      <c r="D521" s="74" t="s">
        <v>2117</v>
      </c>
      <c r="E521" s="74" t="s">
        <v>2123</v>
      </c>
      <c r="F521" s="74" t="s">
        <v>1460</v>
      </c>
      <c r="G521" s="75">
        <v>44491</v>
      </c>
      <c r="H521" s="76"/>
      <c r="I521" s="77">
        <v>58192</v>
      </c>
      <c r="J521" s="78" t="s">
        <v>457</v>
      </c>
      <c r="K521" s="80"/>
      <c r="L521" s="80"/>
      <c r="M521" s="80"/>
      <c r="N521" s="80"/>
      <c r="O521" s="80"/>
    </row>
    <row r="522" spans="1:15" ht="28.35" hidden="1" customHeight="1" thickBot="1">
      <c r="A522" s="479" t="s">
        <v>1843</v>
      </c>
      <c r="B522" s="480"/>
      <c r="C522" s="74" t="s">
        <v>2124</v>
      </c>
      <c r="D522" s="74" t="s">
        <v>2125</v>
      </c>
      <c r="E522" s="74" t="s">
        <v>2126</v>
      </c>
      <c r="F522" s="74" t="s">
        <v>2127</v>
      </c>
      <c r="G522" s="75">
        <v>42563</v>
      </c>
      <c r="H522" s="76"/>
      <c r="I522" s="77">
        <v>2677.64</v>
      </c>
      <c r="J522" s="78" t="s">
        <v>457</v>
      </c>
      <c r="K522" s="80"/>
      <c r="L522" s="80"/>
      <c r="M522" s="80"/>
      <c r="N522" s="80"/>
      <c r="O522" s="80"/>
    </row>
    <row r="523" spans="1:15" ht="28.35" hidden="1" customHeight="1" thickBot="1">
      <c r="A523" s="479" t="s">
        <v>1440</v>
      </c>
      <c r="B523" s="480"/>
      <c r="C523" s="74" t="s">
        <v>2128</v>
      </c>
      <c r="D523" s="74" t="s">
        <v>2129</v>
      </c>
      <c r="E523" s="74" t="s">
        <v>2130</v>
      </c>
      <c r="F523" s="74" t="s">
        <v>2131</v>
      </c>
      <c r="G523" s="75">
        <v>44033</v>
      </c>
      <c r="H523" s="76"/>
      <c r="I523" s="77">
        <v>82187.100000000006</v>
      </c>
      <c r="J523" s="78" t="s">
        <v>457</v>
      </c>
      <c r="K523" s="80"/>
      <c r="L523" s="80"/>
      <c r="M523" s="80"/>
      <c r="N523" s="80"/>
      <c r="O523" s="80"/>
    </row>
    <row r="524" spans="1:15" ht="28.35" hidden="1" customHeight="1" thickBot="1">
      <c r="A524" s="479" t="s">
        <v>976</v>
      </c>
      <c r="B524" s="480"/>
      <c r="C524" s="74" t="s">
        <v>2128</v>
      </c>
      <c r="D524" s="74" t="s">
        <v>2129</v>
      </c>
      <c r="E524" s="74" t="s">
        <v>2132</v>
      </c>
      <c r="F524" s="74" t="s">
        <v>980</v>
      </c>
      <c r="G524" s="75">
        <v>44111</v>
      </c>
      <c r="H524" s="76"/>
      <c r="I524" s="77">
        <v>36327.08</v>
      </c>
      <c r="J524" s="78" t="s">
        <v>1048</v>
      </c>
      <c r="K524" s="80"/>
      <c r="L524" s="80"/>
      <c r="M524" s="80"/>
      <c r="N524" s="80"/>
      <c r="O524" s="80"/>
    </row>
    <row r="525" spans="1:15" ht="28.35" hidden="1" customHeight="1" thickBot="1">
      <c r="A525" s="479" t="s">
        <v>520</v>
      </c>
      <c r="B525" s="480"/>
      <c r="C525" s="74" t="s">
        <v>2128</v>
      </c>
      <c r="D525" s="74" t="s">
        <v>2129</v>
      </c>
      <c r="E525" s="74" t="s">
        <v>2133</v>
      </c>
      <c r="F525" s="74" t="s">
        <v>2134</v>
      </c>
      <c r="G525" s="75">
        <v>42549</v>
      </c>
      <c r="H525" s="76"/>
      <c r="I525" s="77">
        <v>31193.09</v>
      </c>
      <c r="J525" s="78" t="s">
        <v>457</v>
      </c>
      <c r="K525" s="80"/>
      <c r="L525" s="80"/>
      <c r="M525" s="80"/>
      <c r="N525" s="80"/>
      <c r="O525" s="80"/>
    </row>
    <row r="526" spans="1:15" ht="28.35" hidden="1" customHeight="1" thickBot="1">
      <c r="A526" s="479" t="s">
        <v>1002</v>
      </c>
      <c r="B526" s="480"/>
      <c r="C526" s="74" t="s">
        <v>2135</v>
      </c>
      <c r="D526" s="74" t="s">
        <v>2136</v>
      </c>
      <c r="E526" s="74" t="s">
        <v>2137</v>
      </c>
      <c r="F526" s="74" t="s">
        <v>1478</v>
      </c>
      <c r="G526" s="75">
        <v>44386</v>
      </c>
      <c r="H526" s="76"/>
      <c r="I526" s="77">
        <v>166856</v>
      </c>
      <c r="J526" s="78" t="s">
        <v>457</v>
      </c>
      <c r="K526" s="80"/>
      <c r="L526" s="80"/>
      <c r="M526" s="80"/>
      <c r="N526" s="80"/>
      <c r="O526" s="80"/>
    </row>
    <row r="527" spans="1:15" ht="28.35" hidden="1" customHeight="1" thickBot="1">
      <c r="A527" s="479" t="s">
        <v>1094</v>
      </c>
      <c r="B527" s="480"/>
      <c r="C527" s="74" t="s">
        <v>2138</v>
      </c>
      <c r="D527" s="74" t="s">
        <v>2139</v>
      </c>
      <c r="E527" s="74" t="s">
        <v>2140</v>
      </c>
      <c r="F527" s="74" t="s">
        <v>2141</v>
      </c>
      <c r="G527" s="75">
        <v>44120</v>
      </c>
      <c r="H527" s="76"/>
      <c r="I527" s="77">
        <v>55440.28</v>
      </c>
      <c r="J527" s="78" t="s">
        <v>457</v>
      </c>
      <c r="K527" s="80"/>
      <c r="L527" s="80"/>
      <c r="M527" s="80"/>
      <c r="N527" s="80"/>
      <c r="O527" s="80"/>
    </row>
    <row r="528" spans="1:15" ht="28.35" hidden="1" customHeight="1" thickBot="1">
      <c r="A528" s="479" t="s">
        <v>1243</v>
      </c>
      <c r="B528" s="480"/>
      <c r="C528" s="74" t="s">
        <v>2138</v>
      </c>
      <c r="D528" s="74" t="s">
        <v>2139</v>
      </c>
      <c r="E528" s="74" t="s">
        <v>2142</v>
      </c>
      <c r="F528" s="74" t="s">
        <v>2143</v>
      </c>
      <c r="G528" s="75">
        <v>44298</v>
      </c>
      <c r="H528" s="76"/>
      <c r="I528" s="77">
        <v>32332</v>
      </c>
      <c r="J528" s="78" t="s">
        <v>457</v>
      </c>
      <c r="K528" s="78" t="s">
        <v>2144</v>
      </c>
      <c r="L528" s="78" t="s">
        <v>989</v>
      </c>
      <c r="M528" s="78" t="s">
        <v>2145</v>
      </c>
      <c r="N528" s="78">
        <v>0</v>
      </c>
      <c r="O528" s="79">
        <v>44735</v>
      </c>
    </row>
    <row r="529" spans="1:15" ht="28.35" hidden="1" customHeight="1" thickBot="1">
      <c r="A529" s="479" t="s">
        <v>1177</v>
      </c>
      <c r="B529" s="480"/>
      <c r="C529" s="74" t="s">
        <v>2138</v>
      </c>
      <c r="D529" s="74" t="s">
        <v>2139</v>
      </c>
      <c r="E529" s="74" t="s">
        <v>2146</v>
      </c>
      <c r="F529" s="74" t="s">
        <v>1993</v>
      </c>
      <c r="G529" s="75">
        <v>44790</v>
      </c>
      <c r="H529" s="76"/>
      <c r="I529" s="77">
        <v>218765.91</v>
      </c>
      <c r="J529" s="78" t="s">
        <v>457</v>
      </c>
      <c r="K529" s="80"/>
      <c r="L529" s="80"/>
      <c r="M529" s="80"/>
      <c r="N529" s="80"/>
      <c r="O529" s="80"/>
    </row>
    <row r="530" spans="1:15" ht="28.35" hidden="1" customHeight="1" thickBot="1">
      <c r="A530" s="479" t="s">
        <v>1843</v>
      </c>
      <c r="B530" s="480"/>
      <c r="C530" s="74" t="s">
        <v>2147</v>
      </c>
      <c r="D530" s="74" t="s">
        <v>2148</v>
      </c>
      <c r="E530" s="74" t="s">
        <v>2149</v>
      </c>
      <c r="F530" s="74" t="s">
        <v>2150</v>
      </c>
      <c r="G530" s="74" t="s">
        <v>2151</v>
      </c>
      <c r="H530" s="76"/>
      <c r="I530" s="77">
        <v>90709.82</v>
      </c>
      <c r="J530" s="78" t="s">
        <v>958</v>
      </c>
      <c r="K530" s="78" t="s">
        <v>2152</v>
      </c>
      <c r="L530" s="78" t="s">
        <v>960</v>
      </c>
      <c r="M530" s="78" t="s">
        <v>2153</v>
      </c>
      <c r="N530" s="78">
        <v>0</v>
      </c>
      <c r="O530" s="78" t="s">
        <v>2154</v>
      </c>
    </row>
    <row r="531" spans="1:15" ht="28.35" hidden="1" customHeight="1" thickBot="1">
      <c r="A531" s="479" t="s">
        <v>1225</v>
      </c>
      <c r="B531" s="480"/>
      <c r="C531" s="74" t="s">
        <v>2147</v>
      </c>
      <c r="D531" s="74" t="s">
        <v>2148</v>
      </c>
      <c r="E531" s="74" t="s">
        <v>2155</v>
      </c>
      <c r="F531" s="74" t="s">
        <v>1231</v>
      </c>
      <c r="G531" s="75">
        <v>44354</v>
      </c>
      <c r="H531" s="76"/>
      <c r="I531" s="77">
        <v>1086.44</v>
      </c>
      <c r="J531" s="78" t="s">
        <v>457</v>
      </c>
      <c r="K531" s="78" t="s">
        <v>2156</v>
      </c>
      <c r="L531" s="78" t="s">
        <v>989</v>
      </c>
      <c r="M531" s="78" t="s">
        <v>2157</v>
      </c>
      <c r="N531" s="78">
        <v>0</v>
      </c>
      <c r="O531" s="79">
        <v>44740</v>
      </c>
    </row>
    <row r="532" spans="1:15" ht="28.35" hidden="1" customHeight="1" thickBot="1">
      <c r="A532" s="479" t="s">
        <v>1754</v>
      </c>
      <c r="B532" s="480"/>
      <c r="C532" s="74" t="s">
        <v>2158</v>
      </c>
      <c r="D532" s="74" t="s">
        <v>2159</v>
      </c>
      <c r="E532" s="74" t="s">
        <v>2160</v>
      </c>
      <c r="F532" s="74" t="s">
        <v>1758</v>
      </c>
      <c r="G532" s="74" t="s">
        <v>1759</v>
      </c>
      <c r="H532" s="76"/>
      <c r="I532" s="77">
        <v>23132.81</v>
      </c>
      <c r="J532" s="78" t="s">
        <v>958</v>
      </c>
      <c r="K532" s="78" t="s">
        <v>2161</v>
      </c>
      <c r="L532" s="78" t="s">
        <v>1073</v>
      </c>
      <c r="M532" s="78" t="s">
        <v>2162</v>
      </c>
      <c r="N532" s="78">
        <v>0</v>
      </c>
      <c r="O532" s="78" t="s">
        <v>2163</v>
      </c>
    </row>
    <row r="533" spans="1:15" ht="28.35" hidden="1" customHeight="1" thickBot="1">
      <c r="A533" s="479" t="s">
        <v>1843</v>
      </c>
      <c r="B533" s="480"/>
      <c r="C533" s="74" t="s">
        <v>2158</v>
      </c>
      <c r="D533" s="74" t="s">
        <v>2159</v>
      </c>
      <c r="E533" s="74" t="s">
        <v>2164</v>
      </c>
      <c r="F533" s="74" t="s">
        <v>2165</v>
      </c>
      <c r="G533" s="75">
        <v>44120</v>
      </c>
      <c r="H533" s="76"/>
      <c r="I533" s="77">
        <v>48237.71</v>
      </c>
      <c r="J533" s="78" t="s">
        <v>457</v>
      </c>
      <c r="K533" s="80"/>
      <c r="L533" s="80"/>
      <c r="M533" s="80"/>
      <c r="N533" s="80"/>
      <c r="O533" s="80"/>
    </row>
    <row r="534" spans="1:15" ht="28.35" hidden="1" customHeight="1" thickBot="1">
      <c r="A534" s="479" t="s">
        <v>527</v>
      </c>
      <c r="B534" s="480"/>
      <c r="C534" s="74" t="s">
        <v>2158</v>
      </c>
      <c r="D534" s="74" t="s">
        <v>2159</v>
      </c>
      <c r="E534" s="74" t="s">
        <v>2166</v>
      </c>
      <c r="F534" s="74" t="s">
        <v>2167</v>
      </c>
      <c r="G534" s="75">
        <v>44743</v>
      </c>
      <c r="H534" s="76"/>
      <c r="I534" s="77">
        <v>40568.910000000003</v>
      </c>
      <c r="J534" s="78" t="s">
        <v>457</v>
      </c>
      <c r="K534" s="80"/>
      <c r="L534" s="80"/>
      <c r="M534" s="80"/>
      <c r="N534" s="80"/>
      <c r="O534" s="80"/>
    </row>
    <row r="535" spans="1:15" ht="28.35" hidden="1" customHeight="1" thickBot="1">
      <c r="A535" s="479" t="s">
        <v>1002</v>
      </c>
      <c r="B535" s="480"/>
      <c r="C535" s="74" t="s">
        <v>2168</v>
      </c>
      <c r="D535" s="74" t="s">
        <v>2169</v>
      </c>
      <c r="E535" s="74" t="s">
        <v>2170</v>
      </c>
      <c r="F535" s="74" t="s">
        <v>1478</v>
      </c>
      <c r="G535" s="74" t="s">
        <v>2171</v>
      </c>
      <c r="H535" s="76"/>
      <c r="I535" s="77">
        <v>103520.92</v>
      </c>
      <c r="J535" s="78" t="s">
        <v>958</v>
      </c>
      <c r="K535" s="78" t="s">
        <v>2172</v>
      </c>
      <c r="L535" s="78" t="s">
        <v>1073</v>
      </c>
      <c r="M535" s="78" t="s">
        <v>2173</v>
      </c>
      <c r="N535" s="78">
        <v>0</v>
      </c>
      <c r="O535" s="78" t="s">
        <v>2174</v>
      </c>
    </row>
    <row r="536" spans="1:15" ht="28.35" hidden="1" customHeight="1" thickBot="1">
      <c r="A536" s="479" t="s">
        <v>1205</v>
      </c>
      <c r="B536" s="480"/>
      <c r="C536" s="74" t="s">
        <v>2175</v>
      </c>
      <c r="D536" s="74" t="s">
        <v>2176</v>
      </c>
      <c r="E536" s="74" t="s">
        <v>2177</v>
      </c>
      <c r="F536" s="74" t="s">
        <v>2178</v>
      </c>
      <c r="G536" s="75">
        <v>44120</v>
      </c>
      <c r="H536" s="76"/>
      <c r="I536" s="77">
        <v>40061.480000000003</v>
      </c>
      <c r="J536" s="78" t="s">
        <v>457</v>
      </c>
      <c r="K536" s="80"/>
      <c r="L536" s="80"/>
      <c r="M536" s="80"/>
      <c r="N536" s="80"/>
      <c r="O536" s="80"/>
    </row>
    <row r="537" spans="1:15" ht="28.35" hidden="1" customHeight="1" thickBot="1">
      <c r="A537" s="479" t="s">
        <v>1797</v>
      </c>
      <c r="B537" s="480"/>
      <c r="C537" s="74" t="s">
        <v>2179</v>
      </c>
      <c r="D537" s="74" t="s">
        <v>2180</v>
      </c>
      <c r="E537" s="74" t="s">
        <v>2181</v>
      </c>
      <c r="F537" s="74" t="s">
        <v>2182</v>
      </c>
      <c r="G537" s="75">
        <v>44106</v>
      </c>
      <c r="H537" s="76"/>
      <c r="I537" s="77">
        <v>100972</v>
      </c>
      <c r="J537" s="78" t="s">
        <v>457</v>
      </c>
      <c r="K537" s="80"/>
      <c r="L537" s="80"/>
      <c r="M537" s="80"/>
      <c r="N537" s="80"/>
      <c r="O537" s="80"/>
    </row>
    <row r="538" spans="1:15" ht="28.35" hidden="1" customHeight="1" thickBot="1">
      <c r="A538" s="479" t="s">
        <v>1630</v>
      </c>
      <c r="B538" s="480"/>
      <c r="C538" s="74" t="s">
        <v>2179</v>
      </c>
      <c r="D538" s="74" t="s">
        <v>2180</v>
      </c>
      <c r="E538" s="74" t="s">
        <v>2183</v>
      </c>
      <c r="F538" s="74" t="s">
        <v>2184</v>
      </c>
      <c r="G538" s="75">
        <v>44120</v>
      </c>
      <c r="H538" s="76"/>
      <c r="I538" s="77">
        <v>123952.38</v>
      </c>
      <c r="J538" s="78" t="s">
        <v>457</v>
      </c>
      <c r="K538" s="80"/>
      <c r="L538" s="80"/>
      <c r="M538" s="80"/>
      <c r="N538" s="80"/>
      <c r="O538" s="80"/>
    </row>
    <row r="539" spans="1:15" ht="28.35" hidden="1" customHeight="1" thickBot="1">
      <c r="A539" s="479" t="s">
        <v>520</v>
      </c>
      <c r="B539" s="480"/>
      <c r="C539" s="74" t="s">
        <v>2185</v>
      </c>
      <c r="D539" s="74" t="s">
        <v>2186</v>
      </c>
      <c r="E539" s="74" t="s">
        <v>2187</v>
      </c>
      <c r="F539" s="74" t="s">
        <v>2188</v>
      </c>
      <c r="G539" s="75">
        <v>42563</v>
      </c>
      <c r="H539" s="76"/>
      <c r="I539" s="77">
        <v>20833.98</v>
      </c>
      <c r="J539" s="78" t="s">
        <v>457</v>
      </c>
      <c r="K539" s="80"/>
      <c r="L539" s="80"/>
      <c r="M539" s="80"/>
      <c r="N539" s="80"/>
      <c r="O539" s="80"/>
    </row>
    <row r="540" spans="1:15" ht="28.35" hidden="1" customHeight="1" thickBot="1">
      <c r="A540" s="479" t="s">
        <v>1083</v>
      </c>
      <c r="B540" s="480"/>
      <c r="C540" s="74" t="s">
        <v>2189</v>
      </c>
      <c r="D540" s="74" t="s">
        <v>2190</v>
      </c>
      <c r="E540" s="74" t="s">
        <v>2191</v>
      </c>
      <c r="F540" s="74" t="s">
        <v>1102</v>
      </c>
      <c r="G540" s="75">
        <v>44742</v>
      </c>
      <c r="H540" s="76"/>
      <c r="I540" s="77">
        <v>27007.279999999999</v>
      </c>
      <c r="J540" s="78" t="s">
        <v>457</v>
      </c>
      <c r="K540" s="80"/>
      <c r="L540" s="80"/>
      <c r="M540" s="80"/>
      <c r="N540" s="80"/>
      <c r="O540" s="80"/>
    </row>
    <row r="541" spans="1:15" ht="28.35" hidden="1" customHeight="1" thickBot="1">
      <c r="A541" s="479" t="s">
        <v>520</v>
      </c>
      <c r="B541" s="480"/>
      <c r="C541" s="74" t="s">
        <v>2189</v>
      </c>
      <c r="D541" s="74" t="s">
        <v>2190</v>
      </c>
      <c r="E541" s="74" t="s">
        <v>2192</v>
      </c>
      <c r="F541" s="74" t="s">
        <v>2193</v>
      </c>
      <c r="G541" s="75">
        <v>42556</v>
      </c>
      <c r="H541" s="76"/>
      <c r="I541" s="77">
        <v>64521.13</v>
      </c>
      <c r="J541" s="78" t="s">
        <v>457</v>
      </c>
      <c r="K541" s="78" t="s">
        <v>2194</v>
      </c>
      <c r="L541" s="78" t="s">
        <v>459</v>
      </c>
      <c r="M541" s="78" t="s">
        <v>2195</v>
      </c>
      <c r="N541" s="78">
        <v>0</v>
      </c>
      <c r="O541" s="79">
        <v>43818</v>
      </c>
    </row>
    <row r="542" spans="1:15" ht="28.35" hidden="1" customHeight="1" thickBot="1">
      <c r="A542" s="479" t="s">
        <v>1107</v>
      </c>
      <c r="B542" s="480"/>
      <c r="C542" s="74" t="s">
        <v>2189</v>
      </c>
      <c r="D542" s="74" t="s">
        <v>2190</v>
      </c>
      <c r="E542" s="74" t="s">
        <v>2196</v>
      </c>
      <c r="F542" s="74" t="s">
        <v>2197</v>
      </c>
      <c r="G542" s="75">
        <v>44504</v>
      </c>
      <c r="H542" s="76"/>
      <c r="I542" s="77">
        <v>77497.56</v>
      </c>
      <c r="J542" s="78" t="s">
        <v>457</v>
      </c>
      <c r="K542" s="80"/>
      <c r="L542" s="80"/>
      <c r="M542" s="80"/>
      <c r="N542" s="80"/>
      <c r="O542" s="80"/>
    </row>
    <row r="543" spans="1:15" ht="28.35" hidden="1" customHeight="1" thickBot="1">
      <c r="A543" s="479" t="s">
        <v>1107</v>
      </c>
      <c r="B543" s="480"/>
      <c r="C543" s="74" t="s">
        <v>2189</v>
      </c>
      <c r="D543" s="74" t="s">
        <v>2190</v>
      </c>
      <c r="E543" s="74" t="s">
        <v>2198</v>
      </c>
      <c r="F543" s="74" t="s">
        <v>2199</v>
      </c>
      <c r="G543" s="75">
        <v>44525</v>
      </c>
      <c r="H543" s="76"/>
      <c r="I543" s="77">
        <v>109046.35</v>
      </c>
      <c r="J543" s="78" t="s">
        <v>457</v>
      </c>
      <c r="K543" s="80"/>
      <c r="L543" s="80"/>
      <c r="M543" s="80"/>
      <c r="N543" s="80"/>
      <c r="O543" s="80"/>
    </row>
    <row r="544" spans="1:15" ht="28.35" hidden="1" customHeight="1" thickBot="1">
      <c r="A544" s="479" t="s">
        <v>527</v>
      </c>
      <c r="B544" s="480"/>
      <c r="C544" s="74" t="s">
        <v>2189</v>
      </c>
      <c r="D544" s="74" t="s">
        <v>2190</v>
      </c>
      <c r="E544" s="74" t="s">
        <v>2200</v>
      </c>
      <c r="F544" s="74" t="s">
        <v>529</v>
      </c>
      <c r="G544" s="75">
        <v>44538</v>
      </c>
      <c r="H544" s="76"/>
      <c r="I544" s="77">
        <v>80912</v>
      </c>
      <c r="J544" s="78" t="s">
        <v>457</v>
      </c>
      <c r="K544" s="80"/>
      <c r="L544" s="80"/>
      <c r="M544" s="80"/>
      <c r="N544" s="80"/>
      <c r="O544" s="80"/>
    </row>
    <row r="545" spans="1:15" ht="28.35" hidden="1" customHeight="1" thickBot="1">
      <c r="A545" s="479" t="s">
        <v>527</v>
      </c>
      <c r="B545" s="480"/>
      <c r="C545" s="74" t="s">
        <v>2189</v>
      </c>
      <c r="D545" s="74" t="s">
        <v>2190</v>
      </c>
      <c r="E545" s="74" t="s">
        <v>2201</v>
      </c>
      <c r="F545" s="74" t="s">
        <v>2094</v>
      </c>
      <c r="G545" s="75">
        <v>44587</v>
      </c>
      <c r="H545" s="76"/>
      <c r="I545" s="77">
        <v>35800</v>
      </c>
      <c r="J545" s="78" t="s">
        <v>457</v>
      </c>
      <c r="K545" s="80"/>
      <c r="L545" s="80"/>
      <c r="M545" s="80"/>
      <c r="N545" s="80"/>
      <c r="O545" s="80"/>
    </row>
    <row r="546" spans="1:15" ht="28.35" hidden="1" customHeight="1" thickBot="1">
      <c r="A546" s="479" t="s">
        <v>527</v>
      </c>
      <c r="B546" s="480"/>
      <c r="C546" s="74" t="s">
        <v>2189</v>
      </c>
      <c r="D546" s="74" t="s">
        <v>2190</v>
      </c>
      <c r="E546" s="74" t="s">
        <v>2202</v>
      </c>
      <c r="F546" s="74" t="s">
        <v>2203</v>
      </c>
      <c r="G546" s="75">
        <v>44734</v>
      </c>
      <c r="H546" s="76"/>
      <c r="I546" s="77">
        <v>77653</v>
      </c>
      <c r="J546" s="78" t="s">
        <v>457</v>
      </c>
      <c r="K546" s="80"/>
      <c r="L546" s="80"/>
      <c r="M546" s="80"/>
      <c r="N546" s="80"/>
      <c r="O546" s="80"/>
    </row>
    <row r="547" spans="1:15" ht="28.35" hidden="1" customHeight="1" thickBot="1">
      <c r="A547" s="479" t="s">
        <v>1754</v>
      </c>
      <c r="B547" s="480"/>
      <c r="C547" s="74" t="s">
        <v>2204</v>
      </c>
      <c r="D547" s="74" t="s">
        <v>2205</v>
      </c>
      <c r="E547" s="74" t="s">
        <v>2206</v>
      </c>
      <c r="F547" s="74" t="s">
        <v>1758</v>
      </c>
      <c r="G547" s="74" t="s">
        <v>1759</v>
      </c>
      <c r="H547" s="76"/>
      <c r="I547" s="77">
        <v>25300.5</v>
      </c>
      <c r="J547" s="78" t="s">
        <v>958</v>
      </c>
      <c r="K547" s="78" t="s">
        <v>2207</v>
      </c>
      <c r="L547" s="78" t="s">
        <v>1073</v>
      </c>
      <c r="M547" s="78" t="s">
        <v>2208</v>
      </c>
      <c r="N547" s="78">
        <v>0</v>
      </c>
      <c r="O547" s="78" t="s">
        <v>2163</v>
      </c>
    </row>
    <row r="548" spans="1:15" ht="28.35" hidden="1" customHeight="1" thickBot="1">
      <c r="A548" s="479" t="s">
        <v>1107</v>
      </c>
      <c r="B548" s="480"/>
      <c r="C548" s="74" t="s">
        <v>2204</v>
      </c>
      <c r="D548" s="74" t="s">
        <v>2205</v>
      </c>
      <c r="E548" s="74" t="s">
        <v>2209</v>
      </c>
      <c r="F548" s="74" t="s">
        <v>2210</v>
      </c>
      <c r="G548" s="75">
        <v>44755</v>
      </c>
      <c r="H548" s="76"/>
      <c r="I548" s="77">
        <v>52722.67</v>
      </c>
      <c r="J548" s="78" t="s">
        <v>457</v>
      </c>
      <c r="K548" s="80"/>
      <c r="L548" s="80"/>
      <c r="M548" s="80"/>
      <c r="N548" s="80"/>
      <c r="O548" s="80"/>
    </row>
    <row r="549" spans="1:15" ht="28.35" hidden="1" customHeight="1" thickBot="1">
      <c r="A549" s="479" t="s">
        <v>527</v>
      </c>
      <c r="B549" s="480"/>
      <c r="C549" s="74" t="s">
        <v>2204</v>
      </c>
      <c r="D549" s="74" t="s">
        <v>2205</v>
      </c>
      <c r="E549" s="74" t="s">
        <v>2211</v>
      </c>
      <c r="F549" s="74" t="s">
        <v>2167</v>
      </c>
      <c r="G549" s="75">
        <v>44743</v>
      </c>
      <c r="H549" s="76"/>
      <c r="I549" s="77">
        <v>34275</v>
      </c>
      <c r="J549" s="78" t="s">
        <v>457</v>
      </c>
      <c r="K549" s="80"/>
      <c r="L549" s="80"/>
      <c r="M549" s="80"/>
      <c r="N549" s="80"/>
      <c r="O549" s="80"/>
    </row>
    <row r="550" spans="1:15" ht="28.35" hidden="1" customHeight="1" thickBot="1">
      <c r="A550" s="479" t="s">
        <v>2212</v>
      </c>
      <c r="B550" s="480"/>
      <c r="C550" s="74" t="s">
        <v>2213</v>
      </c>
      <c r="D550" s="74" t="s">
        <v>2214</v>
      </c>
      <c r="E550" s="74" t="s">
        <v>2215</v>
      </c>
      <c r="F550" s="74" t="s">
        <v>2216</v>
      </c>
      <c r="G550" s="75">
        <v>43451</v>
      </c>
      <c r="H550" s="76"/>
      <c r="I550" s="77">
        <v>0.68</v>
      </c>
      <c r="J550" s="78" t="s">
        <v>457</v>
      </c>
      <c r="K550" s="78" t="s">
        <v>2217</v>
      </c>
      <c r="L550" s="78" t="s">
        <v>459</v>
      </c>
      <c r="M550" s="78" t="s">
        <v>2218</v>
      </c>
      <c r="N550" s="78" t="s">
        <v>2219</v>
      </c>
      <c r="O550" s="79">
        <v>44525</v>
      </c>
    </row>
    <row r="551" spans="1:15" ht="28.35" hidden="1" customHeight="1" thickBot="1">
      <c r="A551" s="479" t="s">
        <v>512</v>
      </c>
      <c r="B551" s="480"/>
      <c r="C551" s="74" t="s">
        <v>2213</v>
      </c>
      <c r="D551" s="74" t="s">
        <v>2214</v>
      </c>
      <c r="E551" s="74" t="s">
        <v>2220</v>
      </c>
      <c r="F551" s="74" t="s">
        <v>2221</v>
      </c>
      <c r="G551" s="75">
        <v>42573</v>
      </c>
      <c r="H551" s="76"/>
      <c r="I551" s="77">
        <v>122506.41</v>
      </c>
      <c r="J551" s="78" t="s">
        <v>457</v>
      </c>
      <c r="K551" s="80"/>
      <c r="L551" s="80"/>
      <c r="M551" s="80"/>
      <c r="N551" s="80"/>
      <c r="O551" s="80"/>
    </row>
    <row r="552" spans="1:15" ht="28.35" hidden="1" customHeight="1" thickBot="1">
      <c r="A552" s="479" t="s">
        <v>1028</v>
      </c>
      <c r="B552" s="480"/>
      <c r="C552" s="74" t="s">
        <v>2213</v>
      </c>
      <c r="D552" s="74" t="s">
        <v>2214</v>
      </c>
      <c r="E552" s="74" t="s">
        <v>2222</v>
      </c>
      <c r="F552" s="74" t="s">
        <v>2223</v>
      </c>
      <c r="G552" s="75">
        <v>44356</v>
      </c>
      <c r="H552" s="76"/>
      <c r="I552" s="77">
        <v>14415.24</v>
      </c>
      <c r="J552" s="78" t="s">
        <v>457</v>
      </c>
      <c r="K552" s="80"/>
      <c r="L552" s="80"/>
      <c r="M552" s="80"/>
      <c r="N552" s="80"/>
      <c r="O552" s="80"/>
    </row>
    <row r="553" spans="1:15" ht="28.35" hidden="1" customHeight="1" thickBot="1">
      <c r="A553" s="479" t="s">
        <v>520</v>
      </c>
      <c r="B553" s="480"/>
      <c r="C553" s="74" t="s">
        <v>2224</v>
      </c>
      <c r="D553" s="74" t="s">
        <v>2225</v>
      </c>
      <c r="E553" s="74" t="s">
        <v>2226</v>
      </c>
      <c r="F553" s="74" t="s">
        <v>2227</v>
      </c>
      <c r="G553" s="75">
        <v>42563</v>
      </c>
      <c r="H553" s="76"/>
      <c r="I553" s="77">
        <v>140283.20000000001</v>
      </c>
      <c r="J553" s="78" t="s">
        <v>1048</v>
      </c>
      <c r="K553" s="80"/>
      <c r="L553" s="80"/>
      <c r="M553" s="80"/>
      <c r="N553" s="80"/>
      <c r="O553" s="80"/>
    </row>
    <row r="554" spans="1:15" ht="28.35" hidden="1" customHeight="1" thickBot="1">
      <c r="A554" s="479" t="s">
        <v>1440</v>
      </c>
      <c r="B554" s="480"/>
      <c r="C554" s="74" t="s">
        <v>2228</v>
      </c>
      <c r="D554" s="74" t="s">
        <v>2229</v>
      </c>
      <c r="E554" s="74" t="s">
        <v>2230</v>
      </c>
      <c r="F554" s="74" t="s">
        <v>2231</v>
      </c>
      <c r="G554" s="75">
        <v>43900</v>
      </c>
      <c r="H554" s="76"/>
      <c r="I554" s="77">
        <v>70776.740000000005</v>
      </c>
      <c r="J554" s="78" t="s">
        <v>457</v>
      </c>
      <c r="K554" s="78" t="s">
        <v>2232</v>
      </c>
      <c r="L554" s="78" t="s">
        <v>989</v>
      </c>
      <c r="M554" s="78" t="s">
        <v>2233</v>
      </c>
      <c r="N554" s="78">
        <v>0</v>
      </c>
      <c r="O554" s="79">
        <v>44617</v>
      </c>
    </row>
    <row r="555" spans="1:15" ht="28.35" hidden="1" customHeight="1" thickBot="1">
      <c r="A555" s="479" t="s">
        <v>520</v>
      </c>
      <c r="B555" s="480"/>
      <c r="C555" s="74" t="s">
        <v>2228</v>
      </c>
      <c r="D555" s="74" t="s">
        <v>2229</v>
      </c>
      <c r="E555" s="74" t="s">
        <v>2234</v>
      </c>
      <c r="F555" s="74" t="s">
        <v>2235</v>
      </c>
      <c r="G555" s="75">
        <v>42578</v>
      </c>
      <c r="H555" s="76"/>
      <c r="I555" s="77">
        <v>250159.87</v>
      </c>
      <c r="J555" s="78" t="s">
        <v>457</v>
      </c>
      <c r="K555" s="78" t="s">
        <v>2236</v>
      </c>
      <c r="L555" s="78" t="s">
        <v>459</v>
      </c>
      <c r="M555" s="78" t="s">
        <v>2237</v>
      </c>
      <c r="N555" s="78">
        <v>0</v>
      </c>
      <c r="O555" s="79">
        <v>44390</v>
      </c>
    </row>
    <row r="556" spans="1:15" ht="28.35" hidden="1" customHeight="1" thickBot="1">
      <c r="A556" s="479" t="s">
        <v>1033</v>
      </c>
      <c r="B556" s="480"/>
      <c r="C556" s="74" t="s">
        <v>2238</v>
      </c>
      <c r="D556" s="74" t="s">
        <v>2239</v>
      </c>
      <c r="E556" s="74" t="s">
        <v>2240</v>
      </c>
      <c r="F556" s="74" t="s">
        <v>1256</v>
      </c>
      <c r="G556" s="75">
        <v>44195</v>
      </c>
      <c r="H556" s="76"/>
      <c r="I556" s="77">
        <v>83651</v>
      </c>
      <c r="J556" s="78" t="s">
        <v>457</v>
      </c>
      <c r="K556" s="80"/>
      <c r="L556" s="80"/>
      <c r="M556" s="80"/>
      <c r="N556" s="80"/>
      <c r="O556" s="80"/>
    </row>
    <row r="557" spans="1:15" ht="28.35" hidden="1" customHeight="1" thickBot="1">
      <c r="A557" s="479" t="s">
        <v>1033</v>
      </c>
      <c r="B557" s="480"/>
      <c r="C557" s="74" t="s">
        <v>2238</v>
      </c>
      <c r="D557" s="74" t="s">
        <v>2239</v>
      </c>
      <c r="E557" s="74" t="s">
        <v>2241</v>
      </c>
      <c r="F557" s="74" t="s">
        <v>1388</v>
      </c>
      <c r="G557" s="75">
        <v>44714</v>
      </c>
      <c r="H557" s="76"/>
      <c r="I557" s="77">
        <v>112747</v>
      </c>
      <c r="J557" s="78" t="s">
        <v>457</v>
      </c>
      <c r="K557" s="80"/>
      <c r="L557" s="80"/>
      <c r="M557" s="80"/>
      <c r="N557" s="80"/>
      <c r="O557" s="80"/>
    </row>
    <row r="558" spans="1:15" ht="28.35" hidden="1" customHeight="1" thickBot="1">
      <c r="A558" s="479" t="s">
        <v>502</v>
      </c>
      <c r="B558" s="480"/>
      <c r="C558" s="74" t="s">
        <v>2242</v>
      </c>
      <c r="D558" s="74" t="s">
        <v>2243</v>
      </c>
      <c r="E558" s="74" t="s">
        <v>2244</v>
      </c>
      <c r="F558" s="74" t="s">
        <v>2245</v>
      </c>
      <c r="G558" s="75">
        <v>44573</v>
      </c>
      <c r="H558" s="76"/>
      <c r="I558" s="77">
        <v>145991</v>
      </c>
      <c r="J558" s="78" t="s">
        <v>457</v>
      </c>
      <c r="K558" s="80"/>
      <c r="L558" s="80"/>
      <c r="M558" s="80"/>
      <c r="N558" s="80"/>
      <c r="O558" s="80"/>
    </row>
    <row r="559" spans="1:15" ht="28.35" hidden="1" customHeight="1" thickBot="1">
      <c r="A559" s="479" t="s">
        <v>1076</v>
      </c>
      <c r="B559" s="480"/>
      <c r="C559" s="74" t="s">
        <v>2246</v>
      </c>
      <c r="D559" s="74" t="s">
        <v>2247</v>
      </c>
      <c r="E559" s="74" t="s">
        <v>2248</v>
      </c>
      <c r="F559" s="74" t="s">
        <v>2249</v>
      </c>
      <c r="G559" s="75">
        <v>42556</v>
      </c>
      <c r="H559" s="76"/>
      <c r="I559" s="77">
        <v>77552.98</v>
      </c>
      <c r="J559" s="78" t="s">
        <v>457</v>
      </c>
      <c r="K559" s="80"/>
      <c r="L559" s="80"/>
      <c r="M559" s="80"/>
      <c r="N559" s="80"/>
      <c r="O559" s="80"/>
    </row>
    <row r="560" spans="1:15" ht="28.35" hidden="1" customHeight="1" thickBot="1">
      <c r="A560" s="479" t="s">
        <v>2250</v>
      </c>
      <c r="B560" s="480"/>
      <c r="C560" s="74" t="s">
        <v>2251</v>
      </c>
      <c r="D560" s="74" t="s">
        <v>2252</v>
      </c>
      <c r="E560" s="74" t="s">
        <v>2253</v>
      </c>
      <c r="F560" s="74" t="s">
        <v>2254</v>
      </c>
      <c r="G560" s="75">
        <v>44440</v>
      </c>
      <c r="H560" s="76"/>
      <c r="I560" s="77">
        <v>96172</v>
      </c>
      <c r="J560" s="78" t="s">
        <v>457</v>
      </c>
      <c r="K560" s="80"/>
      <c r="L560" s="80"/>
      <c r="M560" s="80"/>
      <c r="N560" s="80"/>
      <c r="O560" s="80"/>
    </row>
    <row r="561" spans="1:15" ht="28.35" hidden="1" customHeight="1" thickBot="1">
      <c r="A561" s="479" t="s">
        <v>628</v>
      </c>
      <c r="B561" s="480"/>
      <c r="C561" s="74" t="s">
        <v>2255</v>
      </c>
      <c r="D561" s="74" t="s">
        <v>2256</v>
      </c>
      <c r="E561" s="74" t="s">
        <v>2257</v>
      </c>
      <c r="F561" s="74" t="s">
        <v>2258</v>
      </c>
      <c r="G561" s="75">
        <v>44120</v>
      </c>
      <c r="H561" s="76"/>
      <c r="I561" s="77">
        <v>25352.34</v>
      </c>
      <c r="J561" s="78" t="s">
        <v>457</v>
      </c>
      <c r="K561" s="78" t="s">
        <v>2259</v>
      </c>
      <c r="L561" s="78" t="s">
        <v>459</v>
      </c>
      <c r="M561" s="78" t="s">
        <v>2260</v>
      </c>
      <c r="N561" s="78" t="s">
        <v>2261</v>
      </c>
      <c r="O561" s="79">
        <v>44804</v>
      </c>
    </row>
    <row r="562" spans="1:15" ht="28.35" hidden="1" customHeight="1" thickBot="1">
      <c r="A562" s="479" t="s">
        <v>603</v>
      </c>
      <c r="B562" s="480"/>
      <c r="C562" s="74" t="s">
        <v>2262</v>
      </c>
      <c r="D562" s="74" t="s">
        <v>2263</v>
      </c>
      <c r="E562" s="74" t="s">
        <v>2264</v>
      </c>
      <c r="F562" s="74" t="s">
        <v>2265</v>
      </c>
      <c r="G562" s="75">
        <v>44272</v>
      </c>
      <c r="H562" s="76"/>
      <c r="I562" s="77">
        <v>18647</v>
      </c>
      <c r="J562" s="78" t="s">
        <v>457</v>
      </c>
      <c r="K562" s="80"/>
      <c r="L562" s="80"/>
      <c r="M562" s="80"/>
      <c r="N562" s="80"/>
      <c r="O562" s="80"/>
    </row>
    <row r="563" spans="1:15" ht="28.35" hidden="1" customHeight="1" thickBot="1">
      <c r="A563" s="479" t="s">
        <v>520</v>
      </c>
      <c r="B563" s="480"/>
      <c r="C563" s="74" t="s">
        <v>2266</v>
      </c>
      <c r="D563" s="74" t="s">
        <v>2267</v>
      </c>
      <c r="E563" s="74" t="s">
        <v>2268</v>
      </c>
      <c r="F563" s="74" t="s">
        <v>2269</v>
      </c>
      <c r="G563" s="75">
        <v>42578</v>
      </c>
      <c r="H563" s="76"/>
      <c r="I563" s="77">
        <v>121133.2</v>
      </c>
      <c r="J563" s="78" t="s">
        <v>457</v>
      </c>
      <c r="K563" s="78" t="s">
        <v>2270</v>
      </c>
      <c r="L563" s="78" t="s">
        <v>459</v>
      </c>
      <c r="M563" s="78" t="s">
        <v>2271</v>
      </c>
      <c r="N563" s="78">
        <v>0</v>
      </c>
      <c r="O563" s="79">
        <v>43803</v>
      </c>
    </row>
    <row r="564" spans="1:15" ht="28.35" hidden="1" customHeight="1" thickBot="1">
      <c r="A564" s="479" t="s">
        <v>512</v>
      </c>
      <c r="B564" s="480"/>
      <c r="C564" s="74" t="s">
        <v>2272</v>
      </c>
      <c r="D564" s="74" t="s">
        <v>2273</v>
      </c>
      <c r="E564" s="74" t="s">
        <v>2274</v>
      </c>
      <c r="F564" s="74" t="s">
        <v>2275</v>
      </c>
      <c r="G564" s="75">
        <v>42580</v>
      </c>
      <c r="H564" s="76"/>
      <c r="I564" s="77">
        <v>103718.68</v>
      </c>
      <c r="J564" s="78" t="s">
        <v>457</v>
      </c>
      <c r="K564" s="78" t="s">
        <v>2276</v>
      </c>
      <c r="L564" s="78" t="s">
        <v>989</v>
      </c>
      <c r="M564" s="78" t="s">
        <v>2277</v>
      </c>
      <c r="N564" s="78">
        <v>0</v>
      </c>
      <c r="O564" s="79">
        <v>43899</v>
      </c>
    </row>
    <row r="565" spans="1:15" ht="28.35" hidden="1" customHeight="1" thickBot="1">
      <c r="A565" s="479" t="s">
        <v>517</v>
      </c>
      <c r="B565" s="480"/>
      <c r="C565" s="74" t="s">
        <v>2272</v>
      </c>
      <c r="D565" s="74" t="s">
        <v>2273</v>
      </c>
      <c r="E565" s="74" t="s">
        <v>2278</v>
      </c>
      <c r="F565" s="74" t="s">
        <v>519</v>
      </c>
      <c r="G565" s="75">
        <v>44398</v>
      </c>
      <c r="H565" s="76"/>
      <c r="I565" s="77">
        <v>18185</v>
      </c>
      <c r="J565" s="78" t="s">
        <v>457</v>
      </c>
      <c r="K565" s="80"/>
      <c r="L565" s="80"/>
      <c r="M565" s="80"/>
      <c r="N565" s="80"/>
      <c r="O565" s="80"/>
    </row>
    <row r="566" spans="1:15" ht="28.35" hidden="1" customHeight="1" thickBot="1">
      <c r="A566" s="479" t="s">
        <v>1630</v>
      </c>
      <c r="B566" s="480"/>
      <c r="C566" s="74" t="s">
        <v>2279</v>
      </c>
      <c r="D566" s="74" t="s">
        <v>2280</v>
      </c>
      <c r="E566" s="74" t="s">
        <v>2281</v>
      </c>
      <c r="F566" s="74" t="s">
        <v>2282</v>
      </c>
      <c r="G566" s="75">
        <v>42572</v>
      </c>
      <c r="H566" s="76"/>
      <c r="I566" s="77">
        <v>63670.93</v>
      </c>
      <c r="J566" s="78" t="s">
        <v>457</v>
      </c>
      <c r="K566" s="80"/>
      <c r="L566" s="80"/>
      <c r="M566" s="80"/>
      <c r="N566" s="80"/>
      <c r="O566" s="80"/>
    </row>
    <row r="567" spans="1:15" ht="28.35" hidden="1" customHeight="1" thickBot="1">
      <c r="A567" s="479" t="s">
        <v>1467</v>
      </c>
      <c r="B567" s="480"/>
      <c r="C567" s="74" t="s">
        <v>2283</v>
      </c>
      <c r="D567" s="74" t="s">
        <v>2284</v>
      </c>
      <c r="E567" s="74" t="s">
        <v>2285</v>
      </c>
      <c r="F567" s="74" t="s">
        <v>1595</v>
      </c>
      <c r="G567" s="75">
        <v>44109</v>
      </c>
      <c r="H567" s="76"/>
      <c r="I567" s="77">
        <v>21423.5</v>
      </c>
      <c r="J567" s="78" t="s">
        <v>457</v>
      </c>
      <c r="K567" s="78" t="s">
        <v>2286</v>
      </c>
      <c r="L567" s="78" t="s">
        <v>989</v>
      </c>
      <c r="M567" s="78" t="s">
        <v>2287</v>
      </c>
      <c r="N567" s="78">
        <v>0</v>
      </c>
      <c r="O567" s="79">
        <v>44657</v>
      </c>
    </row>
    <row r="568" spans="1:15" ht="28.35" hidden="1" customHeight="1" thickBot="1">
      <c r="A568" s="479" t="s">
        <v>1637</v>
      </c>
      <c r="B568" s="480"/>
      <c r="C568" s="74" t="s">
        <v>2283</v>
      </c>
      <c r="D568" s="74" t="s">
        <v>2284</v>
      </c>
      <c r="E568" s="74" t="s">
        <v>2288</v>
      </c>
      <c r="F568" s="74" t="s">
        <v>2289</v>
      </c>
      <c r="G568" s="75">
        <v>44714</v>
      </c>
      <c r="H568" s="76"/>
      <c r="I568" s="77">
        <v>89786.98</v>
      </c>
      <c r="J568" s="78" t="s">
        <v>457</v>
      </c>
      <c r="K568" s="80"/>
      <c r="L568" s="80"/>
      <c r="M568" s="80"/>
      <c r="N568" s="80"/>
      <c r="O568" s="80"/>
    </row>
    <row r="569" spans="1:15" ht="28.35" hidden="1" customHeight="1" thickBot="1">
      <c r="A569" s="479" t="s">
        <v>1535</v>
      </c>
      <c r="B569" s="480"/>
      <c r="C569" s="74" t="s">
        <v>2283</v>
      </c>
      <c r="D569" s="74" t="s">
        <v>2284</v>
      </c>
      <c r="E569" s="74" t="s">
        <v>2290</v>
      </c>
      <c r="F569" s="74" t="s">
        <v>1950</v>
      </c>
      <c r="G569" s="75">
        <v>44672</v>
      </c>
      <c r="H569" s="76"/>
      <c r="I569" s="77">
        <v>683537.78</v>
      </c>
      <c r="J569" s="78" t="s">
        <v>457</v>
      </c>
      <c r="K569" s="80"/>
      <c r="L569" s="80"/>
      <c r="M569" s="80"/>
      <c r="N569" s="80"/>
      <c r="O569" s="80"/>
    </row>
    <row r="570" spans="1:15" ht="28.35" hidden="1" customHeight="1" thickBot="1">
      <c r="A570" s="479" t="s">
        <v>1137</v>
      </c>
      <c r="B570" s="480"/>
      <c r="C570" s="74" t="s">
        <v>2283</v>
      </c>
      <c r="D570" s="74" t="s">
        <v>2284</v>
      </c>
      <c r="E570" s="74" t="s">
        <v>2291</v>
      </c>
      <c r="F570" s="74" t="s">
        <v>1139</v>
      </c>
      <c r="G570" s="75">
        <v>44230</v>
      </c>
      <c r="H570" s="76"/>
      <c r="I570" s="77">
        <v>26368.25</v>
      </c>
      <c r="J570" s="78" t="s">
        <v>457</v>
      </c>
      <c r="K570" s="80"/>
      <c r="L570" s="80"/>
      <c r="M570" s="80"/>
      <c r="N570" s="80"/>
      <c r="O570" s="80"/>
    </row>
    <row r="571" spans="1:15" ht="28.35" hidden="1" customHeight="1" thickBot="1">
      <c r="A571" s="479" t="s">
        <v>462</v>
      </c>
      <c r="B571" s="480"/>
      <c r="C571" s="74" t="s">
        <v>2292</v>
      </c>
      <c r="D571" s="74" t="s">
        <v>2293</v>
      </c>
      <c r="E571" s="74" t="s">
        <v>2294</v>
      </c>
      <c r="F571" s="74" t="s">
        <v>2295</v>
      </c>
      <c r="G571" s="74" t="s">
        <v>1327</v>
      </c>
      <c r="H571" s="76"/>
      <c r="I571" s="77">
        <v>4157.82</v>
      </c>
      <c r="J571" s="78" t="s">
        <v>958</v>
      </c>
      <c r="K571" s="78" t="s">
        <v>2296</v>
      </c>
      <c r="L571" s="78" t="s">
        <v>960</v>
      </c>
      <c r="M571" s="78" t="s">
        <v>2297</v>
      </c>
      <c r="N571" s="78" t="s">
        <v>2298</v>
      </c>
      <c r="O571" s="78" t="s">
        <v>2299</v>
      </c>
    </row>
    <row r="572" spans="1:15" ht="28.35" hidden="1" customHeight="1" thickBot="1">
      <c r="A572" s="479" t="s">
        <v>1427</v>
      </c>
      <c r="B572" s="480"/>
      <c r="C572" s="74" t="s">
        <v>2300</v>
      </c>
      <c r="D572" s="74" t="s">
        <v>2301</v>
      </c>
      <c r="E572" s="74" t="s">
        <v>2302</v>
      </c>
      <c r="F572" s="74" t="s">
        <v>1853</v>
      </c>
      <c r="G572" s="75">
        <v>44663</v>
      </c>
      <c r="H572" s="76"/>
      <c r="I572" s="77">
        <v>218390.93</v>
      </c>
      <c r="J572" s="78" t="s">
        <v>457</v>
      </c>
      <c r="K572" s="80"/>
      <c r="L572" s="80"/>
      <c r="M572" s="80"/>
      <c r="N572" s="80"/>
      <c r="O572" s="80"/>
    </row>
    <row r="573" spans="1:15" ht="28.35" hidden="1" customHeight="1" thickBot="1">
      <c r="A573" s="479" t="s">
        <v>520</v>
      </c>
      <c r="B573" s="480"/>
      <c r="C573" s="74" t="s">
        <v>2300</v>
      </c>
      <c r="D573" s="74" t="s">
        <v>2301</v>
      </c>
      <c r="E573" s="74" t="s">
        <v>2303</v>
      </c>
      <c r="F573" s="74" t="s">
        <v>2304</v>
      </c>
      <c r="G573" s="75">
        <v>42556</v>
      </c>
      <c r="H573" s="76"/>
      <c r="I573" s="77">
        <v>58113.25</v>
      </c>
      <c r="J573" s="78" t="s">
        <v>457</v>
      </c>
      <c r="K573" s="80"/>
      <c r="L573" s="80"/>
      <c r="M573" s="80"/>
      <c r="N573" s="80"/>
      <c r="O573" s="80"/>
    </row>
    <row r="574" spans="1:15" ht="28.35" hidden="1" customHeight="1" thickBot="1">
      <c r="A574" s="479" t="s">
        <v>467</v>
      </c>
      <c r="B574" s="480"/>
      <c r="C574" s="74" t="s">
        <v>2305</v>
      </c>
      <c r="D574" s="74" t="s">
        <v>2306</v>
      </c>
      <c r="E574" s="74" t="s">
        <v>2307</v>
      </c>
      <c r="F574" s="74" t="s">
        <v>2308</v>
      </c>
      <c r="G574" s="75">
        <v>43209</v>
      </c>
      <c r="H574" s="76"/>
      <c r="I574" s="77">
        <v>72740</v>
      </c>
      <c r="J574" s="78" t="s">
        <v>457</v>
      </c>
      <c r="K574" s="80"/>
      <c r="L574" s="80"/>
      <c r="M574" s="80"/>
      <c r="N574" s="80"/>
      <c r="O574" s="80"/>
    </row>
    <row r="575" spans="1:15" ht="28.35" hidden="1" customHeight="1" thickBot="1">
      <c r="A575" s="479" t="s">
        <v>2309</v>
      </c>
      <c r="B575" s="480"/>
      <c r="C575" s="74" t="s">
        <v>2310</v>
      </c>
      <c r="D575" s="74" t="s">
        <v>2311</v>
      </c>
      <c r="E575" s="74" t="s">
        <v>2312</v>
      </c>
      <c r="F575" s="74" t="s">
        <v>2313</v>
      </c>
      <c r="G575" s="75">
        <v>43992</v>
      </c>
      <c r="H575" s="76"/>
      <c r="I575" s="77">
        <v>109110</v>
      </c>
      <c r="J575" s="78" t="s">
        <v>457</v>
      </c>
      <c r="K575" s="80"/>
      <c r="L575" s="80"/>
      <c r="M575" s="80"/>
      <c r="N575" s="80"/>
      <c r="O575" s="80"/>
    </row>
    <row r="576" spans="1:15" ht="28.35" hidden="1" customHeight="1" thickBot="1">
      <c r="A576" s="479" t="s">
        <v>575</v>
      </c>
      <c r="B576" s="480"/>
      <c r="C576" s="74" t="s">
        <v>2314</v>
      </c>
      <c r="D576" s="74" t="s">
        <v>2315</v>
      </c>
      <c r="E576" s="74" t="s">
        <v>2316</v>
      </c>
      <c r="F576" s="74" t="s">
        <v>2317</v>
      </c>
      <c r="G576" s="75">
        <v>44252</v>
      </c>
      <c r="H576" s="76"/>
      <c r="I576" s="77">
        <v>73599</v>
      </c>
      <c r="J576" s="78" t="s">
        <v>457</v>
      </c>
      <c r="K576" s="80"/>
      <c r="L576" s="80"/>
      <c r="M576" s="80"/>
      <c r="N576" s="80"/>
      <c r="O576" s="80"/>
    </row>
    <row r="577" spans="1:15" ht="28.35" hidden="1" customHeight="1" thickBot="1">
      <c r="A577" s="479" t="s">
        <v>598</v>
      </c>
      <c r="B577" s="480"/>
      <c r="C577" s="74" t="s">
        <v>2318</v>
      </c>
      <c r="D577" s="74" t="s">
        <v>2319</v>
      </c>
      <c r="E577" s="74" t="s">
        <v>2320</v>
      </c>
      <c r="F577" s="74" t="s">
        <v>2321</v>
      </c>
      <c r="G577" s="75">
        <v>44582</v>
      </c>
      <c r="H577" s="76"/>
      <c r="I577" s="77">
        <v>29059.63</v>
      </c>
      <c r="J577" s="78" t="s">
        <v>457</v>
      </c>
      <c r="K577" s="80"/>
      <c r="L577" s="80"/>
      <c r="M577" s="80"/>
      <c r="N577" s="80"/>
      <c r="O577" s="80"/>
    </row>
    <row r="578" spans="1:15" ht="28.35" hidden="1" customHeight="1" thickBot="1">
      <c r="A578" s="479" t="s">
        <v>486</v>
      </c>
      <c r="B578" s="480"/>
      <c r="C578" s="74" t="s">
        <v>2322</v>
      </c>
      <c r="D578" s="74" t="s">
        <v>2323</v>
      </c>
      <c r="E578" s="74" t="s">
        <v>2324</v>
      </c>
      <c r="F578" s="74" t="s">
        <v>2325</v>
      </c>
      <c r="G578" s="75">
        <v>43621</v>
      </c>
      <c r="H578" s="76"/>
      <c r="I578" s="77">
        <v>54085.83</v>
      </c>
      <c r="J578" s="78" t="s">
        <v>457</v>
      </c>
      <c r="K578" s="80"/>
      <c r="L578" s="80"/>
      <c r="M578" s="80"/>
      <c r="N578" s="80"/>
      <c r="O578" s="80"/>
    </row>
    <row r="579" spans="1:15" ht="28.35" hidden="1" customHeight="1" thickBot="1">
      <c r="A579" s="479" t="s">
        <v>560</v>
      </c>
      <c r="B579" s="480"/>
      <c r="C579" s="74" t="s">
        <v>2326</v>
      </c>
      <c r="D579" s="74" t="s">
        <v>2327</v>
      </c>
      <c r="E579" s="74" t="s">
        <v>2328</v>
      </c>
      <c r="F579" s="74" t="s">
        <v>2329</v>
      </c>
      <c r="G579" s="75">
        <v>44546</v>
      </c>
      <c r="H579" s="76"/>
      <c r="I579" s="77">
        <v>43000</v>
      </c>
      <c r="J579" s="78" t="s">
        <v>457</v>
      </c>
      <c r="K579" s="80"/>
      <c r="L579" s="80"/>
      <c r="M579" s="80"/>
      <c r="N579" s="80"/>
      <c r="O579" s="80"/>
    </row>
    <row r="580" spans="1:15" ht="28.35" hidden="1" customHeight="1" thickBot="1">
      <c r="A580" s="479" t="s">
        <v>2250</v>
      </c>
      <c r="B580" s="480"/>
      <c r="C580" s="74" t="s">
        <v>2330</v>
      </c>
      <c r="D580" s="74" t="s">
        <v>2331</v>
      </c>
      <c r="E580" s="74" t="s">
        <v>2332</v>
      </c>
      <c r="F580" s="74" t="s">
        <v>2333</v>
      </c>
      <c r="G580" s="75">
        <v>44363</v>
      </c>
      <c r="H580" s="76"/>
      <c r="I580" s="77">
        <v>71378</v>
      </c>
      <c r="J580" s="78" t="s">
        <v>457</v>
      </c>
      <c r="K580" s="80"/>
      <c r="L580" s="80"/>
      <c r="M580" s="80"/>
      <c r="N580" s="80"/>
      <c r="O580" s="80"/>
    </row>
    <row r="581" spans="1:15" ht="28.35" hidden="1" customHeight="1" thickBot="1">
      <c r="A581" s="479" t="s">
        <v>614</v>
      </c>
      <c r="B581" s="480"/>
      <c r="C581" s="74" t="s">
        <v>2334</v>
      </c>
      <c r="D581" s="74" t="s">
        <v>2335</v>
      </c>
      <c r="E581" s="74" t="s">
        <v>2336</v>
      </c>
      <c r="F581" s="74" t="s">
        <v>2337</v>
      </c>
      <c r="G581" s="75">
        <v>44649</v>
      </c>
      <c r="H581" s="76"/>
      <c r="I581" s="77">
        <v>55640.28</v>
      </c>
      <c r="J581" s="78" t="s">
        <v>457</v>
      </c>
      <c r="K581" s="80"/>
      <c r="L581" s="80"/>
      <c r="M581" s="80"/>
      <c r="N581" s="80"/>
      <c r="O581" s="80"/>
    </row>
    <row r="582" spans="1:15" ht="28.35" hidden="1" customHeight="1" thickBot="1">
      <c r="A582" s="479" t="s">
        <v>2338</v>
      </c>
      <c r="B582" s="480"/>
      <c r="C582" s="74" t="s">
        <v>2339</v>
      </c>
      <c r="D582" s="74" t="s">
        <v>2340</v>
      </c>
      <c r="E582" s="74" t="s">
        <v>2341</v>
      </c>
      <c r="F582" s="74" t="s">
        <v>2342</v>
      </c>
      <c r="G582" s="75">
        <v>43809</v>
      </c>
      <c r="H582" s="76"/>
      <c r="I582" s="77">
        <v>86967</v>
      </c>
      <c r="J582" s="78" t="s">
        <v>457</v>
      </c>
      <c r="K582" s="80"/>
      <c r="L582" s="80"/>
      <c r="M582" s="80"/>
      <c r="N582" s="80"/>
      <c r="O582" s="80"/>
    </row>
    <row r="583" spans="1:15" ht="28.35" hidden="1" customHeight="1" thickBot="1">
      <c r="A583" s="479" t="s">
        <v>2343</v>
      </c>
      <c r="B583" s="480"/>
      <c r="C583" s="74" t="s">
        <v>2344</v>
      </c>
      <c r="D583" s="74" t="s">
        <v>2345</v>
      </c>
      <c r="E583" s="74" t="s">
        <v>2346</v>
      </c>
      <c r="F583" s="74" t="s">
        <v>2347</v>
      </c>
      <c r="G583" s="75">
        <v>42563</v>
      </c>
      <c r="H583" s="76"/>
      <c r="I583" s="77">
        <v>708000</v>
      </c>
      <c r="J583" s="78" t="s">
        <v>457</v>
      </c>
      <c r="K583" s="80"/>
      <c r="L583" s="80"/>
      <c r="M583" s="80"/>
      <c r="N583" s="80"/>
      <c r="O583" s="80"/>
    </row>
    <row r="584" spans="1:15" ht="28.35" hidden="1" customHeight="1" thickBot="1">
      <c r="A584" s="479" t="s">
        <v>915</v>
      </c>
      <c r="B584" s="480"/>
      <c r="C584" s="74" t="s">
        <v>2344</v>
      </c>
      <c r="D584" s="74" t="s">
        <v>2345</v>
      </c>
      <c r="E584" s="74" t="s">
        <v>2348</v>
      </c>
      <c r="F584" s="74" t="s">
        <v>2349</v>
      </c>
      <c r="G584" s="75">
        <v>44662</v>
      </c>
      <c r="H584" s="76"/>
      <c r="I584" s="77">
        <v>108873.95</v>
      </c>
      <c r="J584" s="78" t="s">
        <v>457</v>
      </c>
      <c r="K584" s="80"/>
      <c r="L584" s="80"/>
      <c r="M584" s="80"/>
      <c r="N584" s="80"/>
      <c r="O584" s="80"/>
    </row>
    <row r="585" spans="1:15" ht="28.35" hidden="1" customHeight="1" thickBot="1">
      <c r="A585" s="479" t="s">
        <v>929</v>
      </c>
      <c r="B585" s="480"/>
      <c r="C585" s="74" t="s">
        <v>2344</v>
      </c>
      <c r="D585" s="74" t="s">
        <v>2345</v>
      </c>
      <c r="E585" s="74" t="s">
        <v>2350</v>
      </c>
      <c r="F585" s="74" t="s">
        <v>931</v>
      </c>
      <c r="G585" s="75">
        <v>44211</v>
      </c>
      <c r="H585" s="76"/>
      <c r="I585" s="77">
        <v>241.23</v>
      </c>
      <c r="J585" s="78" t="s">
        <v>457</v>
      </c>
      <c r="K585" s="80"/>
      <c r="L585" s="80"/>
      <c r="M585" s="80"/>
      <c r="N585" s="80"/>
      <c r="O585" s="80"/>
    </row>
    <row r="586" spans="1:15" ht="28.35" hidden="1" customHeight="1" thickBot="1">
      <c r="A586" s="479" t="s">
        <v>929</v>
      </c>
      <c r="B586" s="480"/>
      <c r="C586" s="74" t="s">
        <v>2344</v>
      </c>
      <c r="D586" s="74" t="s">
        <v>2345</v>
      </c>
      <c r="E586" s="74" t="s">
        <v>2351</v>
      </c>
      <c r="F586" s="74" t="s">
        <v>933</v>
      </c>
      <c r="G586" s="75">
        <v>44677</v>
      </c>
      <c r="H586" s="76"/>
      <c r="I586" s="77">
        <v>102417</v>
      </c>
      <c r="J586" s="78" t="s">
        <v>457</v>
      </c>
      <c r="K586" s="80"/>
      <c r="L586" s="80"/>
      <c r="M586" s="80"/>
      <c r="N586" s="80"/>
      <c r="O586" s="80"/>
    </row>
    <row r="587" spans="1:15" ht="28.35" hidden="1" customHeight="1" thickBot="1">
      <c r="A587" s="479" t="s">
        <v>1290</v>
      </c>
      <c r="B587" s="480"/>
      <c r="C587" s="74" t="s">
        <v>2352</v>
      </c>
      <c r="D587" s="74" t="s">
        <v>2353</v>
      </c>
      <c r="E587" s="74" t="s">
        <v>2354</v>
      </c>
      <c r="F587" s="74" t="s">
        <v>2355</v>
      </c>
      <c r="G587" s="75">
        <v>42572</v>
      </c>
      <c r="H587" s="76"/>
      <c r="I587" s="77">
        <v>224396.41</v>
      </c>
      <c r="J587" s="78" t="s">
        <v>457</v>
      </c>
      <c r="K587" s="80"/>
      <c r="L587" s="80"/>
      <c r="M587" s="80"/>
      <c r="N587" s="80"/>
      <c r="O587" s="80"/>
    </row>
    <row r="588" spans="1:15" ht="28.35" hidden="1" customHeight="1" thickBot="1">
      <c r="A588" s="479" t="s">
        <v>1002</v>
      </c>
      <c r="B588" s="480"/>
      <c r="C588" s="74" t="s">
        <v>2352</v>
      </c>
      <c r="D588" s="74" t="s">
        <v>2353</v>
      </c>
      <c r="E588" s="74" t="s">
        <v>2356</v>
      </c>
      <c r="F588" s="74" t="s">
        <v>1147</v>
      </c>
      <c r="G588" s="75">
        <v>44771</v>
      </c>
      <c r="H588" s="76"/>
      <c r="I588" s="77">
        <v>44765.65</v>
      </c>
      <c r="J588" s="78" t="s">
        <v>457</v>
      </c>
      <c r="K588" s="80"/>
      <c r="L588" s="80"/>
      <c r="M588" s="80"/>
      <c r="N588" s="80"/>
      <c r="O588" s="80"/>
    </row>
    <row r="589" spans="1:15" ht="28.35" hidden="1" customHeight="1" thickBot="1">
      <c r="A589" s="479" t="s">
        <v>1005</v>
      </c>
      <c r="B589" s="480"/>
      <c r="C589" s="74" t="s">
        <v>2357</v>
      </c>
      <c r="D589" s="74" t="s">
        <v>2358</v>
      </c>
      <c r="E589" s="74" t="s">
        <v>2359</v>
      </c>
      <c r="F589" s="74" t="s">
        <v>2360</v>
      </c>
      <c r="G589" s="75">
        <v>44043</v>
      </c>
      <c r="H589" s="76"/>
      <c r="I589" s="77">
        <v>18</v>
      </c>
      <c r="J589" s="78" t="s">
        <v>457</v>
      </c>
      <c r="K589" s="78" t="s">
        <v>2361</v>
      </c>
      <c r="L589" s="78" t="s">
        <v>459</v>
      </c>
      <c r="M589" s="78" t="s">
        <v>2362</v>
      </c>
      <c r="N589" s="78">
        <v>0</v>
      </c>
      <c r="O589" s="79">
        <v>44320</v>
      </c>
    </row>
    <row r="590" spans="1:15" ht="28.35" hidden="1" customHeight="1" thickBot="1">
      <c r="A590" s="479" t="s">
        <v>1043</v>
      </c>
      <c r="B590" s="480"/>
      <c r="C590" s="74" t="s">
        <v>2357</v>
      </c>
      <c r="D590" s="74" t="s">
        <v>2358</v>
      </c>
      <c r="E590" s="74" t="s">
        <v>2363</v>
      </c>
      <c r="F590" s="74" t="s">
        <v>2364</v>
      </c>
      <c r="G590" s="75">
        <v>44120</v>
      </c>
      <c r="H590" s="76"/>
      <c r="I590" s="77">
        <v>33000.22</v>
      </c>
      <c r="J590" s="78" t="s">
        <v>457</v>
      </c>
      <c r="K590" s="80"/>
      <c r="L590" s="80"/>
      <c r="M590" s="80"/>
      <c r="N590" s="80"/>
      <c r="O590" s="80"/>
    </row>
    <row r="591" spans="1:15" ht="28.35" hidden="1" customHeight="1" thickBot="1">
      <c r="A591" s="479" t="s">
        <v>1797</v>
      </c>
      <c r="B591" s="480"/>
      <c r="C591" s="74" t="s">
        <v>2365</v>
      </c>
      <c r="D591" s="74" t="s">
        <v>2366</v>
      </c>
      <c r="E591" s="74" t="s">
        <v>2367</v>
      </c>
      <c r="F591" s="74" t="s">
        <v>2368</v>
      </c>
      <c r="G591" s="75">
        <v>43980</v>
      </c>
      <c r="H591" s="76"/>
      <c r="I591" s="77">
        <v>109110</v>
      </c>
      <c r="J591" s="78" t="s">
        <v>457</v>
      </c>
      <c r="K591" s="80"/>
      <c r="L591" s="80"/>
      <c r="M591" s="80"/>
      <c r="N591" s="80"/>
      <c r="O591" s="80"/>
    </row>
    <row r="592" spans="1:15" ht="28.35" hidden="1" customHeight="1" thickBot="1">
      <c r="A592" s="479" t="s">
        <v>1467</v>
      </c>
      <c r="B592" s="480"/>
      <c r="C592" s="74" t="s">
        <v>2365</v>
      </c>
      <c r="D592" s="74" t="s">
        <v>2366</v>
      </c>
      <c r="E592" s="74" t="s">
        <v>2369</v>
      </c>
      <c r="F592" s="74" t="s">
        <v>1595</v>
      </c>
      <c r="G592" s="75">
        <v>44109</v>
      </c>
      <c r="H592" s="76"/>
      <c r="I592" s="77">
        <v>29352.400000000001</v>
      </c>
      <c r="J592" s="78" t="s">
        <v>457</v>
      </c>
      <c r="K592" s="80"/>
      <c r="L592" s="80"/>
      <c r="M592" s="80"/>
      <c r="N592" s="80"/>
      <c r="O592" s="80"/>
    </row>
    <row r="593" spans="1:15" ht="28.35" hidden="1" customHeight="1" thickBot="1">
      <c r="A593" s="479" t="s">
        <v>1664</v>
      </c>
      <c r="B593" s="480"/>
      <c r="C593" s="74" t="s">
        <v>2365</v>
      </c>
      <c r="D593" s="74" t="s">
        <v>2366</v>
      </c>
      <c r="E593" s="74" t="s">
        <v>2370</v>
      </c>
      <c r="F593" s="74" t="s">
        <v>2371</v>
      </c>
      <c r="G593" s="75">
        <v>44497</v>
      </c>
      <c r="H593" s="76"/>
      <c r="I593" s="77">
        <v>18185</v>
      </c>
      <c r="J593" s="78" t="s">
        <v>457</v>
      </c>
      <c r="K593" s="80"/>
      <c r="L593" s="80"/>
      <c r="M593" s="80"/>
      <c r="N593" s="80"/>
      <c r="O593" s="80"/>
    </row>
    <row r="594" spans="1:15" ht="28.35" hidden="1" customHeight="1" thickBot="1">
      <c r="A594" s="479" t="s">
        <v>1664</v>
      </c>
      <c r="B594" s="480"/>
      <c r="C594" s="74" t="s">
        <v>2365</v>
      </c>
      <c r="D594" s="74" t="s">
        <v>2366</v>
      </c>
      <c r="E594" s="74" t="s">
        <v>2372</v>
      </c>
      <c r="F594" s="74" t="s">
        <v>2373</v>
      </c>
      <c r="G594" s="75">
        <v>44503</v>
      </c>
      <c r="H594" s="76"/>
      <c r="I594" s="77">
        <v>18185</v>
      </c>
      <c r="J594" s="78" t="s">
        <v>457</v>
      </c>
      <c r="K594" s="80"/>
      <c r="L594" s="80"/>
      <c r="M594" s="80"/>
      <c r="N594" s="80"/>
      <c r="O594" s="80"/>
    </row>
    <row r="595" spans="1:15" ht="28.35" hidden="1" customHeight="1" thickBot="1">
      <c r="A595" s="479" t="s">
        <v>477</v>
      </c>
      <c r="B595" s="480"/>
      <c r="C595" s="74" t="s">
        <v>2374</v>
      </c>
      <c r="D595" s="74" t="s">
        <v>2375</v>
      </c>
      <c r="E595" s="74" t="s">
        <v>2376</v>
      </c>
      <c r="F595" s="74" t="s">
        <v>2377</v>
      </c>
      <c r="G595" s="75">
        <v>44706</v>
      </c>
      <c r="H595" s="76"/>
      <c r="I595" s="77">
        <v>99850.19</v>
      </c>
      <c r="J595" s="78" t="s">
        <v>457</v>
      </c>
      <c r="K595" s="80"/>
      <c r="L595" s="80"/>
      <c r="M595" s="80"/>
      <c r="N595" s="80"/>
      <c r="O595" s="80"/>
    </row>
    <row r="596" spans="1:15" ht="28.35" hidden="1" customHeight="1" thickBot="1">
      <c r="A596" s="479" t="s">
        <v>1184</v>
      </c>
      <c r="B596" s="480"/>
      <c r="C596" s="74" t="s">
        <v>2378</v>
      </c>
      <c r="D596" s="74" t="s">
        <v>2379</v>
      </c>
      <c r="E596" s="74" t="s">
        <v>2380</v>
      </c>
      <c r="F596" s="74" t="s">
        <v>1186</v>
      </c>
      <c r="G596" s="75">
        <v>44512</v>
      </c>
      <c r="H596" s="76"/>
      <c r="I596" s="77">
        <v>48436.45</v>
      </c>
      <c r="J596" s="78" t="s">
        <v>457</v>
      </c>
      <c r="K596" s="80"/>
      <c r="L596" s="80"/>
      <c r="M596" s="80"/>
      <c r="N596" s="80"/>
      <c r="O596" s="80"/>
    </row>
    <row r="597" spans="1:15" ht="28.35" hidden="1" customHeight="1" thickBot="1">
      <c r="A597" s="479" t="s">
        <v>1232</v>
      </c>
      <c r="B597" s="480"/>
      <c r="C597" s="74" t="s">
        <v>2381</v>
      </c>
      <c r="D597" s="74" t="s">
        <v>2382</v>
      </c>
      <c r="E597" s="74" t="s">
        <v>2383</v>
      </c>
      <c r="F597" s="74" t="s">
        <v>2384</v>
      </c>
      <c r="G597" s="75">
        <v>43648</v>
      </c>
      <c r="H597" s="76"/>
      <c r="I597" s="77">
        <v>20000</v>
      </c>
      <c r="J597" s="78" t="s">
        <v>457</v>
      </c>
      <c r="K597" s="78" t="s">
        <v>2385</v>
      </c>
      <c r="L597" s="78" t="s">
        <v>459</v>
      </c>
      <c r="M597" s="78" t="s">
        <v>2386</v>
      </c>
      <c r="N597" s="78">
        <v>0</v>
      </c>
      <c r="O597" s="79">
        <v>44595</v>
      </c>
    </row>
    <row r="598" spans="1:15" ht="28.35" hidden="1" customHeight="1" thickBot="1">
      <c r="A598" s="479" t="s">
        <v>1076</v>
      </c>
      <c r="B598" s="480"/>
      <c r="C598" s="74" t="s">
        <v>2381</v>
      </c>
      <c r="D598" s="74" t="s">
        <v>2382</v>
      </c>
      <c r="E598" s="74" t="s">
        <v>2387</v>
      </c>
      <c r="F598" s="74" t="s">
        <v>2388</v>
      </c>
      <c r="G598" s="74" t="s">
        <v>2389</v>
      </c>
      <c r="H598" s="76"/>
      <c r="I598" s="77">
        <v>126862.64</v>
      </c>
      <c r="J598" s="78" t="s">
        <v>958</v>
      </c>
      <c r="K598" s="78" t="s">
        <v>2390</v>
      </c>
      <c r="L598" s="78" t="s">
        <v>960</v>
      </c>
      <c r="M598" s="78" t="s">
        <v>2391</v>
      </c>
      <c r="N598" s="78" t="s">
        <v>2392</v>
      </c>
      <c r="O598" s="78" t="s">
        <v>2393</v>
      </c>
    </row>
    <row r="599" spans="1:15" ht="28.35" hidden="1" customHeight="1" thickBot="1">
      <c r="A599" s="479" t="s">
        <v>1033</v>
      </c>
      <c r="B599" s="480"/>
      <c r="C599" s="74" t="s">
        <v>2381</v>
      </c>
      <c r="D599" s="74" t="s">
        <v>2382</v>
      </c>
      <c r="E599" s="74" t="s">
        <v>2394</v>
      </c>
      <c r="F599" s="74" t="s">
        <v>1307</v>
      </c>
      <c r="G599" s="75">
        <v>44363</v>
      </c>
      <c r="H599" s="76"/>
      <c r="I599" s="77">
        <v>21640.15</v>
      </c>
      <c r="J599" s="78" t="s">
        <v>457</v>
      </c>
      <c r="K599" s="80"/>
      <c r="L599" s="80"/>
      <c r="M599" s="80"/>
      <c r="N599" s="80"/>
      <c r="O599" s="80"/>
    </row>
    <row r="600" spans="1:15" ht="28.35" hidden="1" customHeight="1" thickBot="1">
      <c r="A600" s="479" t="s">
        <v>462</v>
      </c>
      <c r="B600" s="480"/>
      <c r="C600" s="74" t="s">
        <v>2395</v>
      </c>
      <c r="D600" s="74" t="s">
        <v>2396</v>
      </c>
      <c r="E600" s="74" t="s">
        <v>2397</v>
      </c>
      <c r="F600" s="74" t="s">
        <v>2398</v>
      </c>
      <c r="G600" s="75">
        <v>43650</v>
      </c>
      <c r="H600" s="76"/>
      <c r="I600" s="77">
        <v>19259</v>
      </c>
      <c r="J600" s="78" t="s">
        <v>457</v>
      </c>
      <c r="K600" s="80"/>
      <c r="L600" s="80"/>
      <c r="M600" s="80"/>
      <c r="N600" s="80"/>
      <c r="O600" s="80"/>
    </row>
    <row r="601" spans="1:15" ht="28.35" hidden="1" customHeight="1" thickBot="1">
      <c r="A601" s="479" t="s">
        <v>1530</v>
      </c>
      <c r="B601" s="480"/>
      <c r="C601" s="74" t="s">
        <v>2399</v>
      </c>
      <c r="D601" s="74" t="s">
        <v>2400</v>
      </c>
      <c r="E601" s="74" t="s">
        <v>2401</v>
      </c>
      <c r="F601" s="74" t="s">
        <v>2402</v>
      </c>
      <c r="G601" s="75">
        <v>44120</v>
      </c>
      <c r="H601" s="76"/>
      <c r="I601" s="77">
        <v>159554.98000000001</v>
      </c>
      <c r="J601" s="78" t="s">
        <v>457</v>
      </c>
      <c r="K601" s="80"/>
      <c r="L601" s="80"/>
      <c r="M601" s="80"/>
      <c r="N601" s="80"/>
      <c r="O601" s="80"/>
    </row>
    <row r="602" spans="1:15" ht="28.35" hidden="1" customHeight="1" thickBot="1">
      <c r="A602" s="479" t="s">
        <v>1530</v>
      </c>
      <c r="B602" s="480"/>
      <c r="C602" s="74" t="s">
        <v>2403</v>
      </c>
      <c r="D602" s="74" t="s">
        <v>2404</v>
      </c>
      <c r="E602" s="74" t="s">
        <v>2405</v>
      </c>
      <c r="F602" s="74" t="s">
        <v>2406</v>
      </c>
      <c r="G602" s="75">
        <v>44120</v>
      </c>
      <c r="H602" s="76"/>
      <c r="I602" s="77">
        <v>73022.880000000005</v>
      </c>
      <c r="J602" s="78" t="s">
        <v>457</v>
      </c>
      <c r="K602" s="80"/>
      <c r="L602" s="80"/>
      <c r="M602" s="80"/>
      <c r="N602" s="80"/>
      <c r="O602" s="80"/>
    </row>
    <row r="603" spans="1:15" ht="28.35" hidden="1" customHeight="1" thickBot="1">
      <c r="A603" s="479" t="s">
        <v>589</v>
      </c>
      <c r="B603" s="480"/>
      <c r="C603" s="74" t="s">
        <v>2407</v>
      </c>
      <c r="D603" s="74" t="s">
        <v>2408</v>
      </c>
      <c r="E603" s="74" t="s">
        <v>2409</v>
      </c>
      <c r="F603" s="74" t="s">
        <v>2410</v>
      </c>
      <c r="G603" s="75">
        <v>44585</v>
      </c>
      <c r="H603" s="76"/>
      <c r="I603" s="77">
        <v>18185</v>
      </c>
      <c r="J603" s="78" t="s">
        <v>457</v>
      </c>
      <c r="K603" s="80"/>
      <c r="L603" s="80"/>
      <c r="M603" s="80"/>
      <c r="N603" s="80"/>
      <c r="O603" s="80"/>
    </row>
    <row r="604" spans="1:15" ht="28.35" hidden="1" customHeight="1" thickBot="1">
      <c r="A604" s="479" t="s">
        <v>517</v>
      </c>
      <c r="B604" s="480"/>
      <c r="C604" s="74" t="s">
        <v>2411</v>
      </c>
      <c r="D604" s="74" t="s">
        <v>2412</v>
      </c>
      <c r="E604" s="74" t="s">
        <v>2413</v>
      </c>
      <c r="F604" s="74" t="s">
        <v>1318</v>
      </c>
      <c r="G604" s="75">
        <v>44777</v>
      </c>
      <c r="H604" s="76"/>
      <c r="I604" s="77">
        <v>177659.44</v>
      </c>
      <c r="J604" s="78" t="s">
        <v>457</v>
      </c>
      <c r="K604" s="80"/>
      <c r="L604" s="80"/>
      <c r="M604" s="80"/>
      <c r="N604" s="80"/>
      <c r="O604" s="80"/>
    </row>
    <row r="605" spans="1:15" ht="28.35" hidden="1" customHeight="1" thickBot="1">
      <c r="A605" s="479" t="s">
        <v>614</v>
      </c>
      <c r="B605" s="480"/>
      <c r="C605" s="74" t="s">
        <v>2414</v>
      </c>
      <c r="D605" s="74" t="s">
        <v>2415</v>
      </c>
      <c r="E605" s="74" t="s">
        <v>2416</v>
      </c>
      <c r="F605" s="74" t="s">
        <v>2417</v>
      </c>
      <c r="G605" s="75">
        <v>44613</v>
      </c>
      <c r="H605" s="76"/>
      <c r="I605" s="77">
        <v>18185</v>
      </c>
      <c r="J605" s="78" t="s">
        <v>457</v>
      </c>
      <c r="K605" s="80"/>
      <c r="L605" s="80"/>
      <c r="M605" s="80"/>
      <c r="N605" s="80"/>
      <c r="O605" s="80"/>
    </row>
    <row r="606" spans="1:15" ht="28.35" hidden="1" customHeight="1" thickBot="1">
      <c r="A606" s="479" t="s">
        <v>2212</v>
      </c>
      <c r="B606" s="480"/>
      <c r="C606" s="74" t="s">
        <v>2418</v>
      </c>
      <c r="D606" s="74" t="s">
        <v>2419</v>
      </c>
      <c r="E606" s="74" t="s">
        <v>2420</v>
      </c>
      <c r="F606" s="74" t="s">
        <v>2421</v>
      </c>
      <c r="G606" s="74" t="s">
        <v>2422</v>
      </c>
      <c r="H606" s="76"/>
      <c r="I606" s="77">
        <v>98.74</v>
      </c>
      <c r="J606" s="78" t="s">
        <v>958</v>
      </c>
      <c r="K606" s="78" t="s">
        <v>2423</v>
      </c>
      <c r="L606" s="78" t="s">
        <v>1823</v>
      </c>
      <c r="M606" s="78" t="s">
        <v>2424</v>
      </c>
      <c r="N606" s="78" t="s">
        <v>2425</v>
      </c>
      <c r="O606" s="78" t="s">
        <v>2426</v>
      </c>
    </row>
    <row r="607" spans="1:15" ht="28.35" hidden="1" customHeight="1" thickBot="1">
      <c r="A607" s="479" t="s">
        <v>512</v>
      </c>
      <c r="B607" s="480"/>
      <c r="C607" s="74" t="s">
        <v>2418</v>
      </c>
      <c r="D607" s="74" t="s">
        <v>2419</v>
      </c>
      <c r="E607" s="74" t="s">
        <v>2427</v>
      </c>
      <c r="F607" s="74" t="s">
        <v>2428</v>
      </c>
      <c r="G607" s="75">
        <v>42573</v>
      </c>
      <c r="H607" s="76"/>
      <c r="I607" s="77">
        <v>51810.38</v>
      </c>
      <c r="J607" s="78" t="s">
        <v>457</v>
      </c>
      <c r="K607" s="80"/>
      <c r="L607" s="80"/>
      <c r="M607" s="80"/>
      <c r="N607" s="80"/>
      <c r="O607" s="80"/>
    </row>
    <row r="608" spans="1:15" ht="28.35" hidden="1" customHeight="1" thickBot="1">
      <c r="A608" s="479" t="s">
        <v>1624</v>
      </c>
      <c r="B608" s="480"/>
      <c r="C608" s="74" t="s">
        <v>2418</v>
      </c>
      <c r="D608" s="74" t="s">
        <v>2419</v>
      </c>
      <c r="E608" s="74" t="s">
        <v>2429</v>
      </c>
      <c r="F608" s="74" t="s">
        <v>2430</v>
      </c>
      <c r="G608" s="75">
        <v>44579</v>
      </c>
      <c r="H608" s="76"/>
      <c r="I608" s="77">
        <v>16742</v>
      </c>
      <c r="J608" s="78" t="s">
        <v>457</v>
      </c>
      <c r="K608" s="80"/>
      <c r="L608" s="80"/>
      <c r="M608" s="80"/>
      <c r="N608" s="80"/>
      <c r="O608" s="80"/>
    </row>
    <row r="609" spans="1:15" ht="28.35" hidden="1" customHeight="1" thickBot="1">
      <c r="A609" s="479" t="s">
        <v>1624</v>
      </c>
      <c r="B609" s="480"/>
      <c r="C609" s="74" t="s">
        <v>2418</v>
      </c>
      <c r="D609" s="74" t="s">
        <v>2419</v>
      </c>
      <c r="E609" s="74" t="s">
        <v>2431</v>
      </c>
      <c r="F609" s="74" t="s">
        <v>2432</v>
      </c>
      <c r="G609" s="75">
        <v>44707</v>
      </c>
      <c r="H609" s="76"/>
      <c r="I609" s="77">
        <v>18185</v>
      </c>
      <c r="J609" s="78" t="s">
        <v>457</v>
      </c>
      <c r="K609" s="80"/>
      <c r="L609" s="80"/>
      <c r="M609" s="80"/>
      <c r="N609" s="80"/>
      <c r="O609" s="80"/>
    </row>
    <row r="610" spans="1:15" ht="28.35" hidden="1" customHeight="1" thickBot="1">
      <c r="A610" s="479" t="s">
        <v>517</v>
      </c>
      <c r="B610" s="480"/>
      <c r="C610" s="74" t="s">
        <v>2418</v>
      </c>
      <c r="D610" s="74" t="s">
        <v>2419</v>
      </c>
      <c r="E610" s="74" t="s">
        <v>2433</v>
      </c>
      <c r="F610" s="74" t="s">
        <v>2434</v>
      </c>
      <c r="G610" s="74" t="s">
        <v>2435</v>
      </c>
      <c r="H610" s="76"/>
      <c r="I610" s="77">
        <v>14841.13</v>
      </c>
      <c r="J610" s="78" t="s">
        <v>958</v>
      </c>
      <c r="K610" s="78" t="s">
        <v>2436</v>
      </c>
      <c r="L610" s="78" t="s">
        <v>1823</v>
      </c>
      <c r="M610" s="78" t="s">
        <v>2437</v>
      </c>
      <c r="N610" s="78">
        <v>0</v>
      </c>
      <c r="O610" s="78" t="s">
        <v>2438</v>
      </c>
    </row>
    <row r="611" spans="1:15" ht="28.35" hidden="1" customHeight="1" thickBot="1">
      <c r="A611" s="479" t="s">
        <v>512</v>
      </c>
      <c r="B611" s="480"/>
      <c r="C611" s="74" t="s">
        <v>2439</v>
      </c>
      <c r="D611" s="74" t="s">
        <v>2440</v>
      </c>
      <c r="E611" s="74" t="s">
        <v>2441</v>
      </c>
      <c r="F611" s="74" t="s">
        <v>2442</v>
      </c>
      <c r="G611" s="75">
        <v>44120</v>
      </c>
      <c r="H611" s="76"/>
      <c r="I611" s="77">
        <v>31096.400000000001</v>
      </c>
      <c r="J611" s="78" t="s">
        <v>457</v>
      </c>
      <c r="K611" s="80"/>
      <c r="L611" s="80"/>
      <c r="M611" s="80"/>
      <c r="N611" s="80"/>
      <c r="O611" s="80"/>
    </row>
    <row r="612" spans="1:15" ht="28.35" hidden="1" customHeight="1" thickBot="1">
      <c r="A612" s="479" t="s">
        <v>517</v>
      </c>
      <c r="B612" s="480"/>
      <c r="C612" s="74" t="s">
        <v>2439</v>
      </c>
      <c r="D612" s="74" t="s">
        <v>2440</v>
      </c>
      <c r="E612" s="74" t="s">
        <v>2443</v>
      </c>
      <c r="F612" s="74" t="s">
        <v>2444</v>
      </c>
      <c r="G612" s="75">
        <v>44767</v>
      </c>
      <c r="H612" s="76"/>
      <c r="I612" s="77">
        <v>75185.88</v>
      </c>
      <c r="J612" s="78" t="s">
        <v>457</v>
      </c>
      <c r="K612" s="80"/>
      <c r="L612" s="80"/>
      <c r="M612" s="80"/>
      <c r="N612" s="80"/>
      <c r="O612" s="80"/>
    </row>
    <row r="613" spans="1:15" ht="28.35" hidden="1" customHeight="1" thickBot="1">
      <c r="A613" s="479" t="s">
        <v>1083</v>
      </c>
      <c r="B613" s="480"/>
      <c r="C613" s="74" t="s">
        <v>2439</v>
      </c>
      <c r="D613" s="74" t="s">
        <v>2440</v>
      </c>
      <c r="E613" s="74" t="s">
        <v>2445</v>
      </c>
      <c r="F613" s="74" t="s">
        <v>1102</v>
      </c>
      <c r="G613" s="75">
        <v>44742</v>
      </c>
      <c r="H613" s="76"/>
      <c r="I613" s="77">
        <v>36975.57</v>
      </c>
      <c r="J613" s="78" t="s">
        <v>457</v>
      </c>
      <c r="K613" s="80"/>
      <c r="L613" s="80"/>
      <c r="M613" s="80"/>
      <c r="N613" s="80"/>
      <c r="O613" s="80"/>
    </row>
    <row r="614" spans="1:15" ht="28.35" hidden="1" customHeight="1" thickBot="1">
      <c r="A614" s="479" t="s">
        <v>614</v>
      </c>
      <c r="B614" s="480"/>
      <c r="C614" s="74" t="s">
        <v>2446</v>
      </c>
      <c r="D614" s="74" t="s">
        <v>2447</v>
      </c>
      <c r="E614" s="74" t="s">
        <v>2448</v>
      </c>
      <c r="F614" s="74" t="s">
        <v>2449</v>
      </c>
      <c r="G614" s="75">
        <v>44622</v>
      </c>
      <c r="H614" s="76"/>
      <c r="I614" s="77">
        <v>18185</v>
      </c>
      <c r="J614" s="78" t="s">
        <v>457</v>
      </c>
      <c r="K614" s="80"/>
      <c r="L614" s="80"/>
      <c r="M614" s="80"/>
      <c r="N614" s="80"/>
      <c r="O614" s="80"/>
    </row>
    <row r="615" spans="1:15" ht="28.35" hidden="1" customHeight="1" thickBot="1">
      <c r="A615" s="479" t="s">
        <v>560</v>
      </c>
      <c r="B615" s="480"/>
      <c r="C615" s="74" t="s">
        <v>2450</v>
      </c>
      <c r="D615" s="74" t="s">
        <v>2451</v>
      </c>
      <c r="E615" s="74" t="s">
        <v>2452</v>
      </c>
      <c r="F615" s="74" t="s">
        <v>2453</v>
      </c>
      <c r="G615" s="75">
        <v>44620</v>
      </c>
      <c r="H615" s="76"/>
      <c r="I615" s="77">
        <v>17000</v>
      </c>
      <c r="J615" s="78" t="s">
        <v>457</v>
      </c>
      <c r="K615" s="80"/>
      <c r="L615" s="80"/>
      <c r="M615" s="80"/>
      <c r="N615" s="80"/>
      <c r="O615" s="80"/>
    </row>
    <row r="616" spans="1:15" ht="28.35" hidden="1" customHeight="1" thickBot="1">
      <c r="A616" s="479" t="s">
        <v>584</v>
      </c>
      <c r="B616" s="480"/>
      <c r="C616" s="74" t="s">
        <v>2454</v>
      </c>
      <c r="D616" s="74" t="s">
        <v>2455</v>
      </c>
      <c r="E616" s="74" t="s">
        <v>2456</v>
      </c>
      <c r="F616" s="74" t="s">
        <v>2457</v>
      </c>
      <c r="G616" s="75">
        <v>44763</v>
      </c>
      <c r="H616" s="76"/>
      <c r="I616" s="77">
        <v>72740</v>
      </c>
      <c r="J616" s="78" t="s">
        <v>457</v>
      </c>
      <c r="K616" s="80"/>
      <c r="L616" s="80"/>
      <c r="M616" s="80"/>
      <c r="N616" s="80"/>
      <c r="O616" s="80"/>
    </row>
    <row r="617" spans="1:15" ht="28.35" hidden="1" customHeight="1" thickBot="1">
      <c r="A617" s="479" t="s">
        <v>2458</v>
      </c>
      <c r="B617" s="480"/>
      <c r="C617" s="74" t="s">
        <v>2459</v>
      </c>
      <c r="D617" s="74" t="s">
        <v>2460</v>
      </c>
      <c r="E617" s="74" t="s">
        <v>2461</v>
      </c>
      <c r="F617" s="74" t="s">
        <v>2462</v>
      </c>
      <c r="G617" s="74" t="s">
        <v>2463</v>
      </c>
      <c r="H617" s="76"/>
      <c r="I617" s="77">
        <v>7.0000000000000007E-2</v>
      </c>
      <c r="J617" s="78" t="s">
        <v>754</v>
      </c>
      <c r="K617" s="78" t="s">
        <v>2464</v>
      </c>
      <c r="L617" s="78" t="s">
        <v>756</v>
      </c>
      <c r="M617" s="78" t="s">
        <v>2465</v>
      </c>
      <c r="N617" s="78" t="s">
        <v>2466</v>
      </c>
      <c r="O617" s="78" t="s">
        <v>2467</v>
      </c>
    </row>
    <row r="618" spans="1:15" ht="28.35" hidden="1" customHeight="1" thickBot="1">
      <c r="A618" s="479" t="s">
        <v>1630</v>
      </c>
      <c r="B618" s="480"/>
      <c r="C618" s="74" t="s">
        <v>2468</v>
      </c>
      <c r="D618" s="74" t="s">
        <v>2469</v>
      </c>
      <c r="E618" s="74" t="s">
        <v>2470</v>
      </c>
      <c r="F618" s="74" t="s">
        <v>2471</v>
      </c>
      <c r="G618" s="75">
        <v>42578</v>
      </c>
      <c r="H618" s="76"/>
      <c r="I618" s="77">
        <v>25902.85</v>
      </c>
      <c r="J618" s="78" t="s">
        <v>457</v>
      </c>
      <c r="K618" s="80"/>
      <c r="L618" s="80"/>
      <c r="M618" s="80"/>
      <c r="N618" s="80"/>
      <c r="O618" s="80"/>
    </row>
    <row r="619" spans="1:15" ht="28.35" hidden="1" customHeight="1" thickBot="1">
      <c r="A619" s="479" t="s">
        <v>1637</v>
      </c>
      <c r="B619" s="480"/>
      <c r="C619" s="74" t="s">
        <v>2468</v>
      </c>
      <c r="D619" s="74" t="s">
        <v>2469</v>
      </c>
      <c r="E619" s="74" t="s">
        <v>2472</v>
      </c>
      <c r="F619" s="74" t="s">
        <v>2473</v>
      </c>
      <c r="G619" s="75">
        <v>44398</v>
      </c>
      <c r="H619" s="76"/>
      <c r="I619" s="77">
        <v>30000</v>
      </c>
      <c r="J619" s="78" t="s">
        <v>457</v>
      </c>
      <c r="K619" s="80"/>
      <c r="L619" s="80"/>
      <c r="M619" s="80"/>
      <c r="N619" s="80"/>
      <c r="O619" s="80"/>
    </row>
    <row r="620" spans="1:15" ht="28.35" hidden="1" customHeight="1" thickBot="1">
      <c r="A620" s="479" t="s">
        <v>1637</v>
      </c>
      <c r="B620" s="480"/>
      <c r="C620" s="74" t="s">
        <v>2468</v>
      </c>
      <c r="D620" s="74" t="s">
        <v>2469</v>
      </c>
      <c r="E620" s="74" t="s">
        <v>2474</v>
      </c>
      <c r="F620" s="74" t="s">
        <v>2475</v>
      </c>
      <c r="G620" s="75">
        <v>44636</v>
      </c>
      <c r="H620" s="76"/>
      <c r="I620" s="77">
        <v>20000</v>
      </c>
      <c r="J620" s="78" t="s">
        <v>457</v>
      </c>
      <c r="K620" s="80"/>
      <c r="L620" s="80"/>
      <c r="M620" s="80"/>
      <c r="N620" s="80"/>
      <c r="O620" s="80"/>
    </row>
    <row r="621" spans="1:15" ht="28.35" hidden="1" customHeight="1" thickBot="1">
      <c r="A621" s="479" t="s">
        <v>1637</v>
      </c>
      <c r="B621" s="480"/>
      <c r="C621" s="74" t="s">
        <v>2468</v>
      </c>
      <c r="D621" s="74" t="s">
        <v>2469</v>
      </c>
      <c r="E621" s="74" t="s">
        <v>2476</v>
      </c>
      <c r="F621" s="74" t="s">
        <v>2477</v>
      </c>
      <c r="G621" s="75">
        <v>44638</v>
      </c>
      <c r="H621" s="76"/>
      <c r="I621" s="77">
        <v>30000</v>
      </c>
      <c r="J621" s="78" t="s">
        <v>457</v>
      </c>
      <c r="K621" s="80"/>
      <c r="L621" s="80"/>
      <c r="M621" s="80"/>
      <c r="N621" s="80"/>
      <c r="O621" s="80"/>
    </row>
    <row r="622" spans="1:15" ht="28.35" hidden="1" customHeight="1" thickBot="1">
      <c r="A622" s="479" t="s">
        <v>512</v>
      </c>
      <c r="B622" s="480"/>
      <c r="C622" s="74" t="s">
        <v>2478</v>
      </c>
      <c r="D622" s="74" t="s">
        <v>2479</v>
      </c>
      <c r="E622" s="74" t="s">
        <v>2480</v>
      </c>
      <c r="F622" s="74" t="s">
        <v>2481</v>
      </c>
      <c r="G622" s="75">
        <v>44120</v>
      </c>
      <c r="H622" s="76"/>
      <c r="I622" s="77">
        <v>363777.82</v>
      </c>
      <c r="J622" s="78" t="s">
        <v>457</v>
      </c>
      <c r="K622" s="80"/>
      <c r="L622" s="80"/>
      <c r="M622" s="80"/>
      <c r="N622" s="80"/>
      <c r="O622" s="80"/>
    </row>
    <row r="623" spans="1:15" ht="28.35" hidden="1" customHeight="1" thickBot="1">
      <c r="A623" s="479" t="s">
        <v>512</v>
      </c>
      <c r="B623" s="480"/>
      <c r="C623" s="74" t="s">
        <v>2482</v>
      </c>
      <c r="D623" s="74" t="s">
        <v>2483</v>
      </c>
      <c r="E623" s="74" t="s">
        <v>2484</v>
      </c>
      <c r="F623" s="74" t="s">
        <v>2485</v>
      </c>
      <c r="G623" s="75">
        <v>42573</v>
      </c>
      <c r="H623" s="76"/>
      <c r="I623" s="77">
        <v>165289.64000000001</v>
      </c>
      <c r="J623" s="78" t="s">
        <v>457</v>
      </c>
      <c r="K623" s="80"/>
      <c r="L623" s="80"/>
      <c r="M623" s="80"/>
      <c r="N623" s="80"/>
      <c r="O623" s="80"/>
    </row>
    <row r="624" spans="1:15" ht="28.35" hidden="1" customHeight="1" thickBot="1">
      <c r="A624" s="479" t="s">
        <v>1028</v>
      </c>
      <c r="B624" s="480"/>
      <c r="C624" s="74" t="s">
        <v>2482</v>
      </c>
      <c r="D624" s="74" t="s">
        <v>2483</v>
      </c>
      <c r="E624" s="74" t="s">
        <v>2486</v>
      </c>
      <c r="F624" s="74" t="s">
        <v>2487</v>
      </c>
      <c r="G624" s="75">
        <v>44257</v>
      </c>
      <c r="H624" s="76"/>
      <c r="I624" s="77">
        <v>52692.85</v>
      </c>
      <c r="J624" s="78" t="s">
        <v>457</v>
      </c>
      <c r="K624" s="80"/>
      <c r="L624" s="80"/>
      <c r="M624" s="80"/>
      <c r="N624" s="80"/>
      <c r="O624" s="80"/>
    </row>
    <row r="625" spans="1:15" ht="28.35" hidden="1" customHeight="1" thickBot="1">
      <c r="A625" s="479" t="s">
        <v>1028</v>
      </c>
      <c r="B625" s="480"/>
      <c r="C625" s="74" t="s">
        <v>2482</v>
      </c>
      <c r="D625" s="74" t="s">
        <v>2483</v>
      </c>
      <c r="E625" s="74" t="s">
        <v>2488</v>
      </c>
      <c r="F625" s="74" t="s">
        <v>2489</v>
      </c>
      <c r="G625" s="75">
        <v>44488</v>
      </c>
      <c r="H625" s="76"/>
      <c r="I625" s="77">
        <v>85117.43</v>
      </c>
      <c r="J625" s="78" t="s">
        <v>457</v>
      </c>
      <c r="K625" s="80"/>
      <c r="L625" s="80"/>
      <c r="M625" s="80"/>
      <c r="N625" s="80"/>
      <c r="O625" s="80"/>
    </row>
    <row r="626" spans="1:15" ht="28.35" hidden="1" customHeight="1" thickBot="1">
      <c r="A626" s="479" t="s">
        <v>1028</v>
      </c>
      <c r="B626" s="480"/>
      <c r="C626" s="74" t="s">
        <v>2482</v>
      </c>
      <c r="D626" s="74" t="s">
        <v>2483</v>
      </c>
      <c r="E626" s="74" t="s">
        <v>2490</v>
      </c>
      <c r="F626" s="74" t="s">
        <v>2491</v>
      </c>
      <c r="G626" s="75">
        <v>44518</v>
      </c>
      <c r="H626" s="76"/>
      <c r="I626" s="77">
        <v>38520.550000000003</v>
      </c>
      <c r="J626" s="78" t="s">
        <v>457</v>
      </c>
      <c r="K626" s="80"/>
      <c r="L626" s="80"/>
      <c r="M626" s="80"/>
      <c r="N626" s="80"/>
      <c r="O626" s="80"/>
    </row>
    <row r="627" spans="1:15" ht="28.35" hidden="1" customHeight="1" thickBot="1">
      <c r="A627" s="479" t="s">
        <v>1028</v>
      </c>
      <c r="B627" s="480"/>
      <c r="C627" s="74" t="s">
        <v>2482</v>
      </c>
      <c r="D627" s="74" t="s">
        <v>2483</v>
      </c>
      <c r="E627" s="74" t="s">
        <v>2492</v>
      </c>
      <c r="F627" s="74" t="s">
        <v>2493</v>
      </c>
      <c r="G627" s="75">
        <v>44628</v>
      </c>
      <c r="H627" s="76"/>
      <c r="I627" s="77">
        <v>37190.5</v>
      </c>
      <c r="J627" s="78" t="s">
        <v>457</v>
      </c>
      <c r="K627" s="80"/>
      <c r="L627" s="80"/>
      <c r="M627" s="80"/>
      <c r="N627" s="80"/>
      <c r="O627" s="80"/>
    </row>
    <row r="628" spans="1:15" ht="28.35" hidden="1" customHeight="1" thickBot="1">
      <c r="A628" s="479" t="s">
        <v>517</v>
      </c>
      <c r="B628" s="480"/>
      <c r="C628" s="74" t="s">
        <v>2482</v>
      </c>
      <c r="D628" s="74" t="s">
        <v>2483</v>
      </c>
      <c r="E628" s="74" t="s">
        <v>2494</v>
      </c>
      <c r="F628" s="74" t="s">
        <v>1125</v>
      </c>
      <c r="G628" s="75">
        <v>44176</v>
      </c>
      <c r="H628" s="76"/>
      <c r="I628" s="77">
        <v>29406.23</v>
      </c>
      <c r="J628" s="78" t="s">
        <v>457</v>
      </c>
      <c r="K628" s="80"/>
      <c r="L628" s="80"/>
      <c r="M628" s="80"/>
      <c r="N628" s="80"/>
      <c r="O628" s="80"/>
    </row>
    <row r="629" spans="1:15" ht="28.35" hidden="1" customHeight="1" thickBot="1">
      <c r="A629" s="479" t="s">
        <v>472</v>
      </c>
      <c r="B629" s="480"/>
      <c r="C629" s="74" t="s">
        <v>2495</v>
      </c>
      <c r="D629" s="74" t="s">
        <v>2496</v>
      </c>
      <c r="E629" s="74" t="s">
        <v>2497</v>
      </c>
      <c r="F629" s="74" t="s">
        <v>2498</v>
      </c>
      <c r="G629" s="75">
        <v>44469</v>
      </c>
      <c r="H629" s="76"/>
      <c r="I629" s="77">
        <v>17966.78</v>
      </c>
      <c r="J629" s="78" t="s">
        <v>457</v>
      </c>
      <c r="K629" s="80"/>
      <c r="L629" s="80"/>
      <c r="M629" s="80"/>
      <c r="N629" s="80"/>
      <c r="O629" s="80"/>
    </row>
    <row r="630" spans="1:15" ht="28.35" hidden="1" customHeight="1" thickBot="1">
      <c r="A630" s="479" t="s">
        <v>628</v>
      </c>
      <c r="B630" s="480"/>
      <c r="C630" s="74" t="s">
        <v>2499</v>
      </c>
      <c r="D630" s="74" t="s">
        <v>2500</v>
      </c>
      <c r="E630" s="74" t="s">
        <v>2501</v>
      </c>
      <c r="F630" s="74" t="s">
        <v>2502</v>
      </c>
      <c r="G630" s="75">
        <v>44120</v>
      </c>
      <c r="H630" s="76"/>
      <c r="I630" s="77">
        <v>50000</v>
      </c>
      <c r="J630" s="78" t="s">
        <v>457</v>
      </c>
      <c r="K630" s="80"/>
      <c r="L630" s="80"/>
      <c r="M630" s="80"/>
      <c r="N630" s="80"/>
      <c r="O630" s="80"/>
    </row>
    <row r="631" spans="1:15" ht="28.35" hidden="1" customHeight="1" thickBot="1">
      <c r="A631" s="479" t="s">
        <v>1344</v>
      </c>
      <c r="B631" s="480"/>
      <c r="C631" s="74" t="s">
        <v>2503</v>
      </c>
      <c r="D631" s="74" t="s">
        <v>2504</v>
      </c>
      <c r="E631" s="74" t="s">
        <v>2505</v>
      </c>
      <c r="F631" s="74" t="s">
        <v>1348</v>
      </c>
      <c r="G631" s="75">
        <v>44445</v>
      </c>
      <c r="H631" s="76"/>
      <c r="I631" s="77">
        <v>21293.9</v>
      </c>
      <c r="J631" s="78" t="s">
        <v>457</v>
      </c>
      <c r="K631" s="80"/>
      <c r="L631" s="80"/>
      <c r="M631" s="80"/>
      <c r="N631" s="80"/>
      <c r="O631" s="80"/>
    </row>
    <row r="632" spans="1:15" ht="28.35" hidden="1" customHeight="1" thickBot="1">
      <c r="A632" s="479" t="s">
        <v>2212</v>
      </c>
      <c r="B632" s="480"/>
      <c r="C632" s="74" t="s">
        <v>2503</v>
      </c>
      <c r="D632" s="74" t="s">
        <v>2504</v>
      </c>
      <c r="E632" s="74" t="s">
        <v>2506</v>
      </c>
      <c r="F632" s="74" t="s">
        <v>2507</v>
      </c>
      <c r="G632" s="75">
        <v>44035</v>
      </c>
      <c r="H632" s="76"/>
      <c r="I632" s="77">
        <v>14758.21</v>
      </c>
      <c r="J632" s="78" t="s">
        <v>457</v>
      </c>
      <c r="K632" s="78" t="s">
        <v>2508</v>
      </c>
      <c r="L632" s="78" t="s">
        <v>459</v>
      </c>
      <c r="M632" s="78" t="s">
        <v>2509</v>
      </c>
      <c r="N632" s="78">
        <v>0</v>
      </c>
      <c r="O632" s="79">
        <v>44776</v>
      </c>
    </row>
    <row r="633" spans="1:15" ht="28.35" hidden="1" customHeight="1" thickBot="1">
      <c r="A633" s="479" t="s">
        <v>1028</v>
      </c>
      <c r="B633" s="480"/>
      <c r="C633" s="74" t="s">
        <v>2503</v>
      </c>
      <c r="D633" s="74" t="s">
        <v>2504</v>
      </c>
      <c r="E633" s="74" t="s">
        <v>2510</v>
      </c>
      <c r="F633" s="74" t="s">
        <v>2511</v>
      </c>
      <c r="G633" s="75">
        <v>44526</v>
      </c>
      <c r="H633" s="76"/>
      <c r="I633" s="77">
        <v>16875.68</v>
      </c>
      <c r="J633" s="78" t="s">
        <v>457</v>
      </c>
      <c r="K633" s="80"/>
      <c r="L633" s="80"/>
      <c r="M633" s="80"/>
      <c r="N633" s="80"/>
      <c r="O633" s="80"/>
    </row>
    <row r="634" spans="1:15" ht="28.35" hidden="1" customHeight="1" thickBot="1">
      <c r="A634" s="479" t="s">
        <v>1028</v>
      </c>
      <c r="B634" s="480"/>
      <c r="C634" s="74" t="s">
        <v>2503</v>
      </c>
      <c r="D634" s="74" t="s">
        <v>2504</v>
      </c>
      <c r="E634" s="74" t="s">
        <v>2512</v>
      </c>
      <c r="F634" s="74" t="s">
        <v>2513</v>
      </c>
      <c r="G634" s="75">
        <v>44526</v>
      </c>
      <c r="H634" s="76"/>
      <c r="I634" s="77">
        <v>25919.08</v>
      </c>
      <c r="J634" s="78" t="s">
        <v>457</v>
      </c>
      <c r="K634" s="80"/>
      <c r="L634" s="80"/>
      <c r="M634" s="80"/>
      <c r="N634" s="80"/>
      <c r="O634" s="80"/>
    </row>
    <row r="635" spans="1:15" ht="28.35" hidden="1" customHeight="1" thickBot="1">
      <c r="A635" s="479" t="s">
        <v>517</v>
      </c>
      <c r="B635" s="480"/>
      <c r="C635" s="74" t="s">
        <v>2503</v>
      </c>
      <c r="D635" s="74" t="s">
        <v>2504</v>
      </c>
      <c r="E635" s="74" t="s">
        <v>2514</v>
      </c>
      <c r="F635" s="74" t="s">
        <v>2434</v>
      </c>
      <c r="G635" s="75">
        <v>44292</v>
      </c>
      <c r="H635" s="76"/>
      <c r="I635" s="77">
        <v>23928.91</v>
      </c>
      <c r="J635" s="78" t="s">
        <v>457</v>
      </c>
      <c r="K635" s="80"/>
      <c r="L635" s="80"/>
      <c r="M635" s="80"/>
      <c r="N635" s="80"/>
      <c r="O635" s="80"/>
    </row>
    <row r="636" spans="1:15" ht="28.35" hidden="1" customHeight="1" thickBot="1">
      <c r="A636" s="479" t="s">
        <v>512</v>
      </c>
      <c r="B636" s="480"/>
      <c r="C636" s="74" t="s">
        <v>2515</v>
      </c>
      <c r="D636" s="74" t="s">
        <v>2516</v>
      </c>
      <c r="E636" s="74" t="s">
        <v>2517</v>
      </c>
      <c r="F636" s="74" t="s">
        <v>2518</v>
      </c>
      <c r="G636" s="75">
        <v>44120</v>
      </c>
      <c r="H636" s="76"/>
      <c r="I636" s="77">
        <v>72656.94</v>
      </c>
      <c r="J636" s="78" t="s">
        <v>457</v>
      </c>
      <c r="K636" s="80"/>
      <c r="L636" s="80"/>
      <c r="M636" s="80"/>
      <c r="N636" s="80"/>
      <c r="O636" s="80"/>
    </row>
    <row r="637" spans="1:15" ht="28.35" hidden="1" customHeight="1" thickBot="1">
      <c r="A637" s="479" t="s">
        <v>1028</v>
      </c>
      <c r="B637" s="480"/>
      <c r="C637" s="74" t="s">
        <v>2515</v>
      </c>
      <c r="D637" s="74" t="s">
        <v>2516</v>
      </c>
      <c r="E637" s="74" t="s">
        <v>2519</v>
      </c>
      <c r="F637" s="74" t="s">
        <v>2520</v>
      </c>
      <c r="G637" s="75">
        <v>44686</v>
      </c>
      <c r="H637" s="76"/>
      <c r="I637" s="77">
        <v>16687.09</v>
      </c>
      <c r="J637" s="78" t="s">
        <v>457</v>
      </c>
      <c r="K637" s="78" t="s">
        <v>2521</v>
      </c>
      <c r="L637" s="78" t="s">
        <v>989</v>
      </c>
      <c r="M637" s="78" t="s">
        <v>2522</v>
      </c>
      <c r="N637" s="78">
        <v>0</v>
      </c>
      <c r="O637" s="79">
        <v>44795</v>
      </c>
    </row>
    <row r="638" spans="1:15" ht="28.35" hidden="1" customHeight="1" thickBot="1">
      <c r="A638" s="479" t="s">
        <v>1028</v>
      </c>
      <c r="B638" s="480"/>
      <c r="C638" s="74" t="s">
        <v>2515</v>
      </c>
      <c r="D638" s="74" t="s">
        <v>2516</v>
      </c>
      <c r="E638" s="74" t="s">
        <v>2523</v>
      </c>
      <c r="F638" s="74" t="s">
        <v>2524</v>
      </c>
      <c r="G638" s="75">
        <v>44721</v>
      </c>
      <c r="H638" s="76"/>
      <c r="I638" s="77">
        <v>19263.37</v>
      </c>
      <c r="J638" s="78" t="s">
        <v>457</v>
      </c>
      <c r="K638" s="80"/>
      <c r="L638" s="80"/>
      <c r="M638" s="80"/>
      <c r="N638" s="80"/>
      <c r="O638" s="80"/>
    </row>
    <row r="639" spans="1:15" ht="28.35" hidden="1" customHeight="1" thickBot="1">
      <c r="A639" s="479" t="s">
        <v>1028</v>
      </c>
      <c r="B639" s="480"/>
      <c r="C639" s="74" t="s">
        <v>2515</v>
      </c>
      <c r="D639" s="74" t="s">
        <v>2516</v>
      </c>
      <c r="E639" s="74" t="s">
        <v>2525</v>
      </c>
      <c r="F639" s="74" t="s">
        <v>2526</v>
      </c>
      <c r="G639" s="75">
        <v>44785</v>
      </c>
      <c r="H639" s="76"/>
      <c r="I639" s="77">
        <v>24986.55</v>
      </c>
      <c r="J639" s="78" t="s">
        <v>457</v>
      </c>
      <c r="K639" s="80"/>
      <c r="L639" s="80"/>
      <c r="M639" s="80"/>
      <c r="N639" s="80"/>
      <c r="O639" s="80"/>
    </row>
    <row r="640" spans="1:15" ht="28.35" hidden="1" customHeight="1" thickBot="1">
      <c r="A640" s="479" t="s">
        <v>472</v>
      </c>
      <c r="B640" s="480"/>
      <c r="C640" s="74" t="s">
        <v>2527</v>
      </c>
      <c r="D640" s="74" t="s">
        <v>2528</v>
      </c>
      <c r="E640" s="74" t="s">
        <v>2529</v>
      </c>
      <c r="F640" s="74" t="s">
        <v>2530</v>
      </c>
      <c r="G640" s="75">
        <v>44643</v>
      </c>
      <c r="H640" s="76"/>
      <c r="I640" s="77">
        <v>18185</v>
      </c>
      <c r="J640" s="78" t="s">
        <v>457</v>
      </c>
      <c r="K640" s="80"/>
      <c r="L640" s="80"/>
      <c r="M640" s="80"/>
      <c r="N640" s="80"/>
      <c r="O640" s="80"/>
    </row>
    <row r="641" spans="1:15" ht="28.35" hidden="1" customHeight="1" thickBot="1">
      <c r="A641" s="479" t="s">
        <v>472</v>
      </c>
      <c r="B641" s="480"/>
      <c r="C641" s="74" t="s">
        <v>2527</v>
      </c>
      <c r="D641" s="74" t="s">
        <v>2528</v>
      </c>
      <c r="E641" s="74" t="s">
        <v>2531</v>
      </c>
      <c r="F641" s="74" t="s">
        <v>2532</v>
      </c>
      <c r="G641" s="75">
        <v>44673</v>
      </c>
      <c r="H641" s="76"/>
      <c r="I641" s="77">
        <v>18185</v>
      </c>
      <c r="J641" s="78" t="s">
        <v>457</v>
      </c>
      <c r="K641" s="80"/>
      <c r="L641" s="80"/>
      <c r="M641" s="80"/>
      <c r="N641" s="80"/>
      <c r="O641" s="80"/>
    </row>
    <row r="642" spans="1:15" ht="28.35" hidden="1" customHeight="1" thickBot="1">
      <c r="A642" s="479" t="s">
        <v>512</v>
      </c>
      <c r="B642" s="480"/>
      <c r="C642" s="74" t="s">
        <v>2533</v>
      </c>
      <c r="D642" s="74" t="s">
        <v>2534</v>
      </c>
      <c r="E642" s="74" t="s">
        <v>2535</v>
      </c>
      <c r="F642" s="74" t="s">
        <v>2536</v>
      </c>
      <c r="G642" s="75">
        <v>42573</v>
      </c>
      <c r="H642" s="76"/>
      <c r="I642" s="77">
        <v>3636.22</v>
      </c>
      <c r="J642" s="78" t="s">
        <v>457</v>
      </c>
      <c r="K642" s="80"/>
      <c r="L642" s="80"/>
      <c r="M642" s="80"/>
      <c r="N642" s="80"/>
      <c r="O642" s="80"/>
    </row>
    <row r="643" spans="1:15" ht="28.35" hidden="1" customHeight="1" thickBot="1">
      <c r="A643" s="479" t="s">
        <v>517</v>
      </c>
      <c r="B643" s="480"/>
      <c r="C643" s="74" t="s">
        <v>2533</v>
      </c>
      <c r="D643" s="74" t="s">
        <v>2534</v>
      </c>
      <c r="E643" s="74" t="s">
        <v>2537</v>
      </c>
      <c r="F643" s="74" t="s">
        <v>519</v>
      </c>
      <c r="G643" s="75">
        <v>44398</v>
      </c>
      <c r="H643" s="76"/>
      <c r="I643" s="77">
        <v>199480.28</v>
      </c>
      <c r="J643" s="78" t="s">
        <v>457</v>
      </c>
      <c r="K643" s="78" t="s">
        <v>2538</v>
      </c>
      <c r="L643" s="78" t="s">
        <v>459</v>
      </c>
      <c r="M643" s="78" t="s">
        <v>2539</v>
      </c>
      <c r="N643" s="78" t="s">
        <v>2540</v>
      </c>
      <c r="O643" s="79">
        <v>44762</v>
      </c>
    </row>
    <row r="644" spans="1:15" ht="28.35" hidden="1" customHeight="1" thickBot="1">
      <c r="A644" s="479" t="s">
        <v>614</v>
      </c>
      <c r="B644" s="480"/>
      <c r="C644" s="74" t="s">
        <v>2541</v>
      </c>
      <c r="D644" s="74" t="s">
        <v>2542</v>
      </c>
      <c r="E644" s="74" t="s">
        <v>2543</v>
      </c>
      <c r="F644" s="74" t="s">
        <v>2544</v>
      </c>
      <c r="G644" s="75">
        <v>44789</v>
      </c>
      <c r="H644" s="76"/>
      <c r="I644" s="77">
        <v>54395.69</v>
      </c>
      <c r="J644" s="78" t="s">
        <v>457</v>
      </c>
      <c r="K644" s="80"/>
      <c r="L644" s="80"/>
      <c r="M644" s="80"/>
      <c r="N644" s="80"/>
      <c r="O644" s="80"/>
    </row>
    <row r="645" spans="1:15" ht="28.35" hidden="1" customHeight="1" thickBot="1">
      <c r="A645" s="479" t="s">
        <v>565</v>
      </c>
      <c r="B645" s="480"/>
      <c r="C645" s="74" t="s">
        <v>2545</v>
      </c>
      <c r="D645" s="74" t="s">
        <v>2546</v>
      </c>
      <c r="E645" s="74" t="s">
        <v>2547</v>
      </c>
      <c r="F645" s="74" t="s">
        <v>2548</v>
      </c>
      <c r="G645" s="75">
        <v>43629</v>
      </c>
      <c r="H645" s="76"/>
      <c r="I645" s="77">
        <v>18185</v>
      </c>
      <c r="J645" s="78" t="s">
        <v>457</v>
      </c>
      <c r="K645" s="80"/>
      <c r="L645" s="80"/>
      <c r="M645" s="80"/>
      <c r="N645" s="80"/>
      <c r="O645" s="80"/>
    </row>
    <row r="646" spans="1:15" ht="28.35" hidden="1" customHeight="1" thickBot="1">
      <c r="A646" s="479" t="s">
        <v>584</v>
      </c>
      <c r="B646" s="480"/>
      <c r="C646" s="74" t="s">
        <v>2549</v>
      </c>
      <c r="D646" s="74" t="s">
        <v>2550</v>
      </c>
      <c r="E646" s="74" t="s">
        <v>2551</v>
      </c>
      <c r="F646" s="74" t="s">
        <v>2552</v>
      </c>
      <c r="G646" s="75">
        <v>44386</v>
      </c>
      <c r="H646" s="76"/>
      <c r="I646" s="77">
        <v>0.06</v>
      </c>
      <c r="J646" s="78" t="s">
        <v>457</v>
      </c>
      <c r="K646" s="78" t="s">
        <v>2553</v>
      </c>
      <c r="L646" s="78" t="s">
        <v>459</v>
      </c>
      <c r="M646" s="78" t="s">
        <v>2554</v>
      </c>
      <c r="N646" s="78" t="s">
        <v>2555</v>
      </c>
      <c r="O646" s="79">
        <v>44657</v>
      </c>
    </row>
    <row r="647" spans="1:15" ht="28.35" hidden="1" customHeight="1" thickBot="1">
      <c r="A647" s="479" t="s">
        <v>584</v>
      </c>
      <c r="B647" s="480"/>
      <c r="C647" s="74" t="s">
        <v>2556</v>
      </c>
      <c r="D647" s="74" t="s">
        <v>2557</v>
      </c>
      <c r="E647" s="74" t="s">
        <v>2558</v>
      </c>
      <c r="F647" s="74" t="s">
        <v>2559</v>
      </c>
      <c r="G647" s="75">
        <v>44386</v>
      </c>
      <c r="H647" s="76"/>
      <c r="I647" s="77">
        <v>27277.5</v>
      </c>
      <c r="J647" s="78" t="s">
        <v>457</v>
      </c>
      <c r="K647" s="80"/>
      <c r="L647" s="80"/>
      <c r="M647" s="80"/>
      <c r="N647" s="80"/>
      <c r="O647" s="80"/>
    </row>
    <row r="648" spans="1:15" ht="28.35" hidden="1" customHeight="1" thickBot="1">
      <c r="A648" s="479" t="s">
        <v>598</v>
      </c>
      <c r="B648" s="480"/>
      <c r="C648" s="74" t="s">
        <v>2560</v>
      </c>
      <c r="D648" s="74" t="s">
        <v>2561</v>
      </c>
      <c r="E648" s="74" t="s">
        <v>2562</v>
      </c>
      <c r="F648" s="74" t="s">
        <v>2563</v>
      </c>
      <c r="G648" s="75">
        <v>44160</v>
      </c>
      <c r="H648" s="76"/>
      <c r="I648" s="77">
        <v>18185</v>
      </c>
      <c r="J648" s="78" t="s">
        <v>457</v>
      </c>
      <c r="K648" s="80"/>
      <c r="L648" s="80"/>
      <c r="M648" s="80"/>
      <c r="N648" s="80"/>
      <c r="O648" s="80"/>
    </row>
    <row r="649" spans="1:15" ht="28.35" hidden="1" customHeight="1" thickBot="1">
      <c r="A649" s="479" t="s">
        <v>598</v>
      </c>
      <c r="B649" s="480"/>
      <c r="C649" s="74" t="s">
        <v>2564</v>
      </c>
      <c r="D649" s="74" t="s">
        <v>2565</v>
      </c>
      <c r="E649" s="74" t="s">
        <v>2566</v>
      </c>
      <c r="F649" s="74" t="s">
        <v>2567</v>
      </c>
      <c r="G649" s="75">
        <v>44641</v>
      </c>
      <c r="H649" s="76"/>
      <c r="I649" s="77">
        <v>91971.73</v>
      </c>
      <c r="J649" s="78" t="s">
        <v>457</v>
      </c>
      <c r="K649" s="80"/>
      <c r="L649" s="80"/>
      <c r="M649" s="80"/>
      <c r="N649" s="80"/>
      <c r="O649" s="80"/>
    </row>
    <row r="650" spans="1:15" ht="28.35" hidden="1" customHeight="1" thickBot="1">
      <c r="A650" s="479" t="s">
        <v>603</v>
      </c>
      <c r="B650" s="480"/>
      <c r="C650" s="74" t="s">
        <v>2568</v>
      </c>
      <c r="D650" s="74" t="s">
        <v>2569</v>
      </c>
      <c r="E650" s="74" t="s">
        <v>2570</v>
      </c>
      <c r="F650" s="74" t="s">
        <v>2571</v>
      </c>
      <c r="G650" s="75">
        <v>44754</v>
      </c>
      <c r="H650" s="76"/>
      <c r="I650" s="77">
        <v>48064</v>
      </c>
      <c r="J650" s="78" t="s">
        <v>457</v>
      </c>
      <c r="K650" s="80"/>
      <c r="L650" s="80"/>
      <c r="M650" s="80"/>
      <c r="N650" s="80"/>
      <c r="O650" s="80"/>
    </row>
    <row r="651" spans="1:15" ht="28.35" hidden="1" customHeight="1" thickBot="1">
      <c r="A651" s="479" t="s">
        <v>614</v>
      </c>
      <c r="B651" s="480"/>
      <c r="C651" s="74" t="s">
        <v>2572</v>
      </c>
      <c r="D651" s="74" t="s">
        <v>2573</v>
      </c>
      <c r="E651" s="74" t="s">
        <v>2574</v>
      </c>
      <c r="F651" s="74" t="s">
        <v>2575</v>
      </c>
      <c r="G651" s="75">
        <v>44165</v>
      </c>
      <c r="H651" s="76"/>
      <c r="I651" s="77">
        <v>0.01</v>
      </c>
      <c r="J651" s="78" t="s">
        <v>457</v>
      </c>
      <c r="K651" s="78" t="s">
        <v>2576</v>
      </c>
      <c r="L651" s="78" t="s">
        <v>459</v>
      </c>
      <c r="M651" s="78" t="s">
        <v>2577</v>
      </c>
      <c r="N651" s="78" t="s">
        <v>2578</v>
      </c>
      <c r="O651" s="79">
        <v>44594</v>
      </c>
    </row>
    <row r="652" spans="1:15" ht="28.35" hidden="1" customHeight="1" thickBot="1">
      <c r="A652" s="479" t="s">
        <v>543</v>
      </c>
      <c r="B652" s="480"/>
      <c r="C652" s="74" t="s">
        <v>2579</v>
      </c>
      <c r="D652" s="74" t="s">
        <v>2580</v>
      </c>
      <c r="E652" s="74" t="s">
        <v>2581</v>
      </c>
      <c r="F652" s="74" t="s">
        <v>2582</v>
      </c>
      <c r="G652" s="75">
        <v>44581</v>
      </c>
      <c r="H652" s="76"/>
      <c r="I652" s="77">
        <v>18185</v>
      </c>
      <c r="J652" s="78" t="s">
        <v>457</v>
      </c>
      <c r="K652" s="80"/>
      <c r="L652" s="80"/>
      <c r="M652" s="80"/>
      <c r="N652" s="80"/>
      <c r="O652" s="80"/>
    </row>
    <row r="653" spans="1:15" ht="28.35" hidden="1" customHeight="1" thickBot="1">
      <c r="A653" s="479" t="s">
        <v>530</v>
      </c>
      <c r="B653" s="480"/>
      <c r="C653" s="74" t="s">
        <v>2583</v>
      </c>
      <c r="D653" s="74" t="s">
        <v>2584</v>
      </c>
      <c r="E653" s="74" t="s">
        <v>2585</v>
      </c>
      <c r="F653" s="74" t="s">
        <v>2586</v>
      </c>
      <c r="G653" s="75">
        <v>44120</v>
      </c>
      <c r="H653" s="76"/>
      <c r="I653" s="77">
        <v>62967</v>
      </c>
      <c r="J653" s="78" t="s">
        <v>457</v>
      </c>
      <c r="K653" s="80"/>
      <c r="L653" s="80"/>
      <c r="M653" s="80"/>
      <c r="N653" s="80"/>
      <c r="O653" s="80"/>
    </row>
    <row r="654" spans="1:15" ht="28.35" hidden="1" customHeight="1" thickBot="1">
      <c r="A654" s="479" t="s">
        <v>623</v>
      </c>
      <c r="B654" s="480"/>
      <c r="C654" s="74" t="s">
        <v>2587</v>
      </c>
      <c r="D654" s="74" t="s">
        <v>2588</v>
      </c>
      <c r="E654" s="74" t="s">
        <v>2589</v>
      </c>
      <c r="F654" s="74" t="s">
        <v>2590</v>
      </c>
      <c r="G654" s="75">
        <v>44495</v>
      </c>
      <c r="H654" s="76"/>
      <c r="I654" s="77">
        <v>51880.36</v>
      </c>
      <c r="J654" s="78" t="s">
        <v>457</v>
      </c>
      <c r="K654" s="80"/>
      <c r="L654" s="80"/>
      <c r="M654" s="80"/>
      <c r="N654" s="80"/>
      <c r="O654" s="80"/>
    </row>
    <row r="655" spans="1:15" ht="28.35" hidden="1" customHeight="1" thickBot="1">
      <c r="A655" s="479" t="s">
        <v>623</v>
      </c>
      <c r="B655" s="480"/>
      <c r="C655" s="74" t="s">
        <v>2591</v>
      </c>
      <c r="D655" s="74" t="s">
        <v>2592</v>
      </c>
      <c r="E655" s="74" t="s">
        <v>2593</v>
      </c>
      <c r="F655" s="74" t="s">
        <v>2594</v>
      </c>
      <c r="G655" s="75">
        <v>44372</v>
      </c>
      <c r="H655" s="76"/>
      <c r="I655" s="77">
        <v>54617.56</v>
      </c>
      <c r="J655" s="78" t="s">
        <v>457</v>
      </c>
      <c r="K655" s="80"/>
      <c r="L655" s="80"/>
      <c r="M655" s="80"/>
      <c r="N655" s="80"/>
      <c r="O655" s="80"/>
    </row>
    <row r="656" spans="1:15" ht="28.35" hidden="1" customHeight="1" thickBot="1">
      <c r="A656" s="479" t="s">
        <v>623</v>
      </c>
      <c r="B656" s="480"/>
      <c r="C656" s="74" t="s">
        <v>2595</v>
      </c>
      <c r="D656" s="74" t="s">
        <v>2596</v>
      </c>
      <c r="E656" s="74" t="s">
        <v>2597</v>
      </c>
      <c r="F656" s="74" t="s">
        <v>2598</v>
      </c>
      <c r="G656" s="75">
        <v>44375</v>
      </c>
      <c r="H656" s="76"/>
      <c r="I656" s="77">
        <v>54651.74</v>
      </c>
      <c r="J656" s="78" t="s">
        <v>457</v>
      </c>
      <c r="K656" s="80"/>
      <c r="L656" s="80"/>
      <c r="M656" s="80"/>
      <c r="N656" s="80"/>
      <c r="O656" s="80"/>
    </row>
    <row r="657" spans="1:15" ht="28.35" hidden="1" customHeight="1" thickBot="1">
      <c r="A657" s="479" t="s">
        <v>623</v>
      </c>
      <c r="B657" s="480"/>
      <c r="C657" s="74" t="s">
        <v>2599</v>
      </c>
      <c r="D657" s="74" t="s">
        <v>2600</v>
      </c>
      <c r="E657" s="74" t="s">
        <v>2601</v>
      </c>
      <c r="F657" s="74" t="s">
        <v>2602</v>
      </c>
      <c r="G657" s="75">
        <v>44424</v>
      </c>
      <c r="H657" s="76"/>
      <c r="I657" s="77">
        <v>33460</v>
      </c>
      <c r="J657" s="78" t="s">
        <v>457</v>
      </c>
      <c r="K657" s="80"/>
      <c r="L657" s="80"/>
      <c r="M657" s="80"/>
      <c r="N657" s="80"/>
      <c r="O657" s="80"/>
    </row>
    <row r="658" spans="1:15" ht="28.35" hidden="1" customHeight="1" thickBot="1">
      <c r="A658" s="479" t="s">
        <v>623</v>
      </c>
      <c r="B658" s="480"/>
      <c r="C658" s="74" t="s">
        <v>2603</v>
      </c>
      <c r="D658" s="74" t="s">
        <v>2604</v>
      </c>
      <c r="E658" s="74" t="s">
        <v>2605</v>
      </c>
      <c r="F658" s="74" t="s">
        <v>2606</v>
      </c>
      <c r="G658" s="75">
        <v>44789</v>
      </c>
      <c r="H658" s="76"/>
      <c r="I658" s="77">
        <v>45232.639999999999</v>
      </c>
      <c r="J658" s="78" t="s">
        <v>457</v>
      </c>
      <c r="K658" s="80"/>
      <c r="L658" s="80"/>
      <c r="M658" s="80"/>
      <c r="N658" s="80"/>
      <c r="O658" s="80"/>
    </row>
    <row r="659" spans="1:15" ht="28.35" hidden="1" customHeight="1" thickBot="1">
      <c r="A659" s="479" t="s">
        <v>462</v>
      </c>
      <c r="B659" s="480"/>
      <c r="C659" s="74" t="s">
        <v>2607</v>
      </c>
      <c r="D659" s="74" t="s">
        <v>2608</v>
      </c>
      <c r="E659" s="74" t="s">
        <v>2609</v>
      </c>
      <c r="F659" s="74" t="s">
        <v>2610</v>
      </c>
      <c r="G659" s="75">
        <v>42892</v>
      </c>
      <c r="H659" s="76"/>
      <c r="I659" s="77">
        <v>20569.93</v>
      </c>
      <c r="J659" s="78" t="s">
        <v>457</v>
      </c>
      <c r="K659" s="78" t="s">
        <v>2611</v>
      </c>
      <c r="L659" s="78" t="s">
        <v>459</v>
      </c>
      <c r="M659" s="78" t="s">
        <v>2612</v>
      </c>
      <c r="N659" s="78" t="s">
        <v>2613</v>
      </c>
      <c r="O659" s="79">
        <v>43423</v>
      </c>
    </row>
    <row r="660" spans="1:15" ht="28.35" hidden="1" customHeight="1" thickBot="1">
      <c r="A660" s="479" t="s">
        <v>467</v>
      </c>
      <c r="B660" s="480"/>
      <c r="C660" s="74" t="s">
        <v>2614</v>
      </c>
      <c r="D660" s="74" t="s">
        <v>2615</v>
      </c>
      <c r="E660" s="74" t="s">
        <v>2616</v>
      </c>
      <c r="F660" s="74" t="s">
        <v>2617</v>
      </c>
      <c r="G660" s="75">
        <v>44120</v>
      </c>
      <c r="H660" s="76"/>
      <c r="I660" s="77">
        <v>18185</v>
      </c>
      <c r="J660" s="78" t="s">
        <v>457</v>
      </c>
      <c r="K660" s="80"/>
      <c r="L660" s="80"/>
      <c r="M660" s="80"/>
      <c r="N660" s="80"/>
      <c r="O660" s="80"/>
    </row>
    <row r="661" spans="1:15" ht="28.35" hidden="1" customHeight="1" thickBot="1">
      <c r="A661" s="479" t="s">
        <v>467</v>
      </c>
      <c r="B661" s="480"/>
      <c r="C661" s="74" t="s">
        <v>2614</v>
      </c>
      <c r="D661" s="74" t="s">
        <v>2615</v>
      </c>
      <c r="E661" s="74" t="s">
        <v>2618</v>
      </c>
      <c r="F661" s="74" t="s">
        <v>2619</v>
      </c>
      <c r="G661" s="75">
        <v>44120</v>
      </c>
      <c r="H661" s="76"/>
      <c r="I661" s="77">
        <v>18184</v>
      </c>
      <c r="J661" s="78" t="s">
        <v>457</v>
      </c>
      <c r="K661" s="80"/>
      <c r="L661" s="80"/>
      <c r="M661" s="80"/>
      <c r="N661" s="80"/>
      <c r="O661" s="80"/>
    </row>
    <row r="662" spans="1:15" ht="28.35" hidden="1" customHeight="1" thickBot="1">
      <c r="A662" s="479" t="s">
        <v>467</v>
      </c>
      <c r="B662" s="480"/>
      <c r="C662" s="74" t="s">
        <v>2614</v>
      </c>
      <c r="D662" s="74" t="s">
        <v>2615</v>
      </c>
      <c r="E662" s="74" t="s">
        <v>2620</v>
      </c>
      <c r="F662" s="74" t="s">
        <v>2621</v>
      </c>
      <c r="G662" s="75">
        <v>44120</v>
      </c>
      <c r="H662" s="76"/>
      <c r="I662" s="77">
        <v>18185</v>
      </c>
      <c r="J662" s="78" t="s">
        <v>457</v>
      </c>
      <c r="K662" s="80"/>
      <c r="L662" s="80"/>
      <c r="M662" s="80"/>
      <c r="N662" s="80"/>
      <c r="O662" s="80"/>
    </row>
    <row r="663" spans="1:15" ht="28.35" hidden="1" customHeight="1" thickBot="1">
      <c r="A663" s="479" t="s">
        <v>467</v>
      </c>
      <c r="B663" s="480"/>
      <c r="C663" s="74" t="s">
        <v>2614</v>
      </c>
      <c r="D663" s="74" t="s">
        <v>2615</v>
      </c>
      <c r="E663" s="74" t="s">
        <v>2622</v>
      </c>
      <c r="F663" s="74" t="s">
        <v>2623</v>
      </c>
      <c r="G663" s="75">
        <v>44120</v>
      </c>
      <c r="H663" s="76"/>
      <c r="I663" s="77">
        <v>18185</v>
      </c>
      <c r="J663" s="78" t="s">
        <v>457</v>
      </c>
      <c r="K663" s="80"/>
      <c r="L663" s="80"/>
      <c r="M663" s="80"/>
      <c r="N663" s="80"/>
      <c r="O663" s="80"/>
    </row>
    <row r="664" spans="1:15" ht="28.35" hidden="1" customHeight="1" thickBot="1">
      <c r="A664" s="479" t="s">
        <v>565</v>
      </c>
      <c r="B664" s="480"/>
      <c r="C664" s="74" t="s">
        <v>2624</v>
      </c>
      <c r="D664" s="74" t="s">
        <v>2625</v>
      </c>
      <c r="E664" s="74" t="s">
        <v>2626</v>
      </c>
      <c r="F664" s="74" t="s">
        <v>2627</v>
      </c>
      <c r="G664" s="75">
        <v>44033</v>
      </c>
      <c r="H664" s="76"/>
      <c r="I664" s="77">
        <v>18185</v>
      </c>
      <c r="J664" s="78" t="s">
        <v>457</v>
      </c>
      <c r="K664" s="80"/>
      <c r="L664" s="80"/>
      <c r="M664" s="80"/>
      <c r="N664" s="80"/>
      <c r="O664" s="80"/>
    </row>
    <row r="665" spans="1:15" ht="28.35" hidden="1" customHeight="1" thickBot="1">
      <c r="A665" s="479" t="s">
        <v>477</v>
      </c>
      <c r="B665" s="480"/>
      <c r="C665" s="74" t="s">
        <v>2628</v>
      </c>
      <c r="D665" s="74" t="s">
        <v>2629</v>
      </c>
      <c r="E665" s="74" t="s">
        <v>2630</v>
      </c>
      <c r="F665" s="74" t="s">
        <v>2631</v>
      </c>
      <c r="G665" s="75">
        <v>44783</v>
      </c>
      <c r="H665" s="76"/>
      <c r="I665" s="77">
        <v>109110</v>
      </c>
      <c r="J665" s="78" t="s">
        <v>457</v>
      </c>
      <c r="K665" s="80"/>
      <c r="L665" s="80"/>
      <c r="M665" s="80"/>
      <c r="N665" s="80"/>
      <c r="O665" s="80"/>
    </row>
    <row r="666" spans="1:15" ht="28.35" hidden="1" customHeight="1" thickBot="1">
      <c r="A666" s="479" t="s">
        <v>512</v>
      </c>
      <c r="B666" s="480"/>
      <c r="C666" s="74" t="s">
        <v>2632</v>
      </c>
      <c r="D666" s="74" t="s">
        <v>2633</v>
      </c>
      <c r="E666" s="74" t="s">
        <v>2634</v>
      </c>
      <c r="F666" s="74" t="s">
        <v>2635</v>
      </c>
      <c r="G666" s="75">
        <v>42580</v>
      </c>
      <c r="H666" s="76"/>
      <c r="I666" s="77">
        <v>111802.59</v>
      </c>
      <c r="J666" s="78" t="s">
        <v>457</v>
      </c>
      <c r="K666" s="78" t="s">
        <v>2636</v>
      </c>
      <c r="L666" s="78" t="s">
        <v>989</v>
      </c>
      <c r="M666" s="78" t="s">
        <v>2637</v>
      </c>
      <c r="N666" s="78">
        <v>0</v>
      </c>
      <c r="O666" s="79">
        <v>44320</v>
      </c>
    </row>
    <row r="667" spans="1:15" ht="28.35" hidden="1" customHeight="1" thickBot="1">
      <c r="A667" s="479" t="s">
        <v>517</v>
      </c>
      <c r="B667" s="480"/>
      <c r="C667" s="74" t="s">
        <v>2632</v>
      </c>
      <c r="D667" s="74" t="s">
        <v>2633</v>
      </c>
      <c r="E667" s="74" t="s">
        <v>2638</v>
      </c>
      <c r="F667" s="74" t="s">
        <v>2444</v>
      </c>
      <c r="G667" s="75">
        <v>44767</v>
      </c>
      <c r="H667" s="76"/>
      <c r="I667" s="77">
        <v>69796.929999999993</v>
      </c>
      <c r="J667" s="78" t="s">
        <v>457</v>
      </c>
      <c r="K667" s="80"/>
      <c r="L667" s="80"/>
      <c r="M667" s="80"/>
      <c r="N667" s="80"/>
      <c r="O667" s="80"/>
    </row>
    <row r="668" spans="1:15" ht="28.35" hidden="1" customHeight="1" thickBot="1">
      <c r="A668" s="479" t="s">
        <v>598</v>
      </c>
      <c r="B668" s="480"/>
      <c r="C668" s="74" t="s">
        <v>2639</v>
      </c>
      <c r="D668" s="74" t="s">
        <v>2640</v>
      </c>
      <c r="E668" s="74" t="s">
        <v>2641</v>
      </c>
      <c r="F668" s="74" t="s">
        <v>2642</v>
      </c>
      <c r="G668" s="75">
        <v>44699</v>
      </c>
      <c r="H668" s="76"/>
      <c r="I668" s="77">
        <v>39999.730000000003</v>
      </c>
      <c r="J668" s="78" t="s">
        <v>457</v>
      </c>
      <c r="K668" s="80"/>
      <c r="L668" s="80"/>
      <c r="M668" s="80"/>
      <c r="N668" s="80"/>
      <c r="O668" s="80"/>
    </row>
    <row r="669" spans="1:15" ht="28.35" hidden="1" customHeight="1" thickBot="1">
      <c r="A669" s="479" t="s">
        <v>472</v>
      </c>
      <c r="B669" s="480"/>
      <c r="C669" s="74" t="s">
        <v>2643</v>
      </c>
      <c r="D669" s="74" t="s">
        <v>2644</v>
      </c>
      <c r="E669" s="74" t="s">
        <v>2645</v>
      </c>
      <c r="F669" s="74" t="s">
        <v>2646</v>
      </c>
      <c r="G669" s="75">
        <v>44643</v>
      </c>
      <c r="H669" s="76"/>
      <c r="I669" s="77">
        <v>25459</v>
      </c>
      <c r="J669" s="78" t="s">
        <v>457</v>
      </c>
      <c r="K669" s="80"/>
      <c r="L669" s="80"/>
      <c r="M669" s="80"/>
      <c r="N669" s="80"/>
      <c r="O669" s="80"/>
    </row>
    <row r="670" spans="1:15" ht="28.35" hidden="1" customHeight="1" thickBot="1">
      <c r="A670" s="479" t="s">
        <v>477</v>
      </c>
      <c r="B670" s="480"/>
      <c r="C670" s="74" t="s">
        <v>2647</v>
      </c>
      <c r="D670" s="74" t="s">
        <v>2648</v>
      </c>
      <c r="E670" s="74" t="s">
        <v>2649</v>
      </c>
      <c r="F670" s="74" t="s">
        <v>2650</v>
      </c>
      <c r="G670" s="75">
        <v>44726</v>
      </c>
      <c r="H670" s="76"/>
      <c r="I670" s="77">
        <v>69271.75</v>
      </c>
      <c r="J670" s="78" t="s">
        <v>457</v>
      </c>
      <c r="K670" s="80"/>
      <c r="L670" s="80"/>
      <c r="M670" s="80"/>
      <c r="N670" s="80"/>
      <c r="O670" s="80"/>
    </row>
    <row r="671" spans="1:15" ht="28.35" hidden="1" customHeight="1" thickBot="1">
      <c r="A671" s="479" t="s">
        <v>603</v>
      </c>
      <c r="B671" s="480"/>
      <c r="C671" s="74" t="s">
        <v>2651</v>
      </c>
      <c r="D671" s="74" t="s">
        <v>2652</v>
      </c>
      <c r="E671" s="74" t="s">
        <v>2653</v>
      </c>
      <c r="F671" s="74" t="s">
        <v>2654</v>
      </c>
      <c r="G671" s="75">
        <v>44426</v>
      </c>
      <c r="H671" s="76"/>
      <c r="I671" s="77">
        <v>20007.86</v>
      </c>
      <c r="J671" s="78" t="s">
        <v>457</v>
      </c>
      <c r="K671" s="80"/>
      <c r="L671" s="80"/>
      <c r="M671" s="80"/>
      <c r="N671" s="80"/>
      <c r="O671" s="80"/>
    </row>
    <row r="672" spans="1:15" ht="28.35" hidden="1" customHeight="1" thickBot="1">
      <c r="A672" s="479" t="s">
        <v>1076</v>
      </c>
      <c r="B672" s="480"/>
      <c r="C672" s="74" t="s">
        <v>2655</v>
      </c>
      <c r="D672" s="74" t="s">
        <v>2656</v>
      </c>
      <c r="E672" s="74" t="s">
        <v>2657</v>
      </c>
      <c r="F672" s="74" t="s">
        <v>2658</v>
      </c>
      <c r="G672" s="75">
        <v>42558</v>
      </c>
      <c r="H672" s="76"/>
      <c r="I672" s="77">
        <v>50465.35</v>
      </c>
      <c r="J672" s="78" t="s">
        <v>457</v>
      </c>
      <c r="K672" s="80"/>
      <c r="L672" s="80"/>
      <c r="M672" s="80"/>
      <c r="N672" s="80"/>
      <c r="O672" s="80"/>
    </row>
    <row r="673" spans="1:15" ht="28.35" hidden="1" customHeight="1" thickBot="1">
      <c r="A673" s="479" t="s">
        <v>1929</v>
      </c>
      <c r="B673" s="480"/>
      <c r="C673" s="74" t="s">
        <v>2655</v>
      </c>
      <c r="D673" s="74" t="s">
        <v>2656</v>
      </c>
      <c r="E673" s="74" t="s">
        <v>2659</v>
      </c>
      <c r="F673" s="74" t="s">
        <v>2660</v>
      </c>
      <c r="G673" s="75">
        <v>44446</v>
      </c>
      <c r="H673" s="76"/>
      <c r="I673" s="77">
        <v>39137.75</v>
      </c>
      <c r="J673" s="78" t="s">
        <v>457</v>
      </c>
      <c r="K673" s="80"/>
      <c r="L673" s="80"/>
      <c r="M673" s="80"/>
      <c r="N673" s="80"/>
      <c r="O673" s="80"/>
    </row>
    <row r="674" spans="1:15" ht="28.35" hidden="1" customHeight="1" thickBot="1">
      <c r="A674" s="479" t="s">
        <v>1602</v>
      </c>
      <c r="B674" s="480"/>
      <c r="C674" s="74" t="s">
        <v>2655</v>
      </c>
      <c r="D674" s="74" t="s">
        <v>2656</v>
      </c>
      <c r="E674" s="74" t="s">
        <v>2661</v>
      </c>
      <c r="F674" s="74" t="s">
        <v>2662</v>
      </c>
      <c r="G674" s="75">
        <v>44413</v>
      </c>
      <c r="H674" s="76"/>
      <c r="I674" s="77">
        <v>18003.150000000001</v>
      </c>
      <c r="J674" s="78" t="s">
        <v>457</v>
      </c>
      <c r="K674" s="80"/>
      <c r="L674" s="80"/>
      <c r="M674" s="80"/>
      <c r="N674" s="80"/>
      <c r="O674" s="80"/>
    </row>
    <row r="675" spans="1:15" ht="28.35" hidden="1" customHeight="1" thickBot="1">
      <c r="A675" s="479" t="s">
        <v>1033</v>
      </c>
      <c r="B675" s="480"/>
      <c r="C675" s="74" t="s">
        <v>2655</v>
      </c>
      <c r="D675" s="74" t="s">
        <v>2656</v>
      </c>
      <c r="E675" s="74" t="s">
        <v>2663</v>
      </c>
      <c r="F675" s="74" t="s">
        <v>1937</v>
      </c>
      <c r="G675" s="75">
        <v>44785</v>
      </c>
      <c r="H675" s="76"/>
      <c r="I675" s="77">
        <v>83650.63</v>
      </c>
      <c r="J675" s="78" t="s">
        <v>457</v>
      </c>
      <c r="K675" s="80"/>
      <c r="L675" s="80"/>
      <c r="M675" s="80"/>
      <c r="N675" s="80"/>
      <c r="O675" s="80"/>
    </row>
    <row r="676" spans="1:15" ht="28.35" hidden="1" customHeight="1" thickBot="1">
      <c r="A676" s="479" t="s">
        <v>565</v>
      </c>
      <c r="B676" s="480"/>
      <c r="C676" s="74" t="s">
        <v>2664</v>
      </c>
      <c r="D676" s="74" t="s">
        <v>2665</v>
      </c>
      <c r="E676" s="74" t="s">
        <v>2666</v>
      </c>
      <c r="F676" s="74" t="s">
        <v>2667</v>
      </c>
      <c r="G676" s="75">
        <v>43900</v>
      </c>
      <c r="H676" s="76"/>
      <c r="I676" s="77">
        <v>58919.4</v>
      </c>
      <c r="J676" s="78" t="s">
        <v>457</v>
      </c>
      <c r="K676" s="80"/>
      <c r="L676" s="80"/>
      <c r="M676" s="80"/>
      <c r="N676" s="80"/>
      <c r="O676" s="80"/>
    </row>
    <row r="677" spans="1:15" ht="28.35" hidden="1" customHeight="1" thickBot="1">
      <c r="A677" s="479" t="s">
        <v>512</v>
      </c>
      <c r="B677" s="480"/>
      <c r="C677" s="74" t="s">
        <v>2668</v>
      </c>
      <c r="D677" s="74" t="s">
        <v>2669</v>
      </c>
      <c r="E677" s="74" t="s">
        <v>2670</v>
      </c>
      <c r="F677" s="74" t="s">
        <v>2671</v>
      </c>
      <c r="G677" s="75">
        <v>42580</v>
      </c>
      <c r="H677" s="76"/>
      <c r="I677" s="77">
        <v>141998.76</v>
      </c>
      <c r="J677" s="78" t="s">
        <v>457</v>
      </c>
      <c r="K677" s="80"/>
      <c r="L677" s="80"/>
      <c r="M677" s="80"/>
      <c r="N677" s="80"/>
      <c r="O677" s="80"/>
    </row>
    <row r="678" spans="1:15" ht="28.35" hidden="1" customHeight="1" thickBot="1">
      <c r="A678" s="479" t="s">
        <v>614</v>
      </c>
      <c r="B678" s="480"/>
      <c r="C678" s="74" t="s">
        <v>2672</v>
      </c>
      <c r="D678" s="74" t="s">
        <v>2673</v>
      </c>
      <c r="E678" s="74" t="s">
        <v>2674</v>
      </c>
      <c r="F678" s="74" t="s">
        <v>2675</v>
      </c>
      <c r="G678" s="75">
        <v>44596</v>
      </c>
      <c r="H678" s="76"/>
      <c r="I678" s="77">
        <v>18185</v>
      </c>
      <c r="J678" s="78" t="s">
        <v>457</v>
      </c>
      <c r="K678" s="80"/>
      <c r="L678" s="80"/>
      <c r="M678" s="80"/>
      <c r="N678" s="80"/>
      <c r="O678" s="80"/>
    </row>
    <row r="679" spans="1:15" ht="28.35" hidden="1" customHeight="1" thickBot="1">
      <c r="A679" s="479" t="s">
        <v>859</v>
      </c>
      <c r="B679" s="480"/>
      <c r="C679" s="74" t="s">
        <v>2676</v>
      </c>
      <c r="D679" s="74" t="s">
        <v>2677</v>
      </c>
      <c r="E679" s="74" t="s">
        <v>2678</v>
      </c>
      <c r="F679" s="74" t="s">
        <v>2679</v>
      </c>
      <c r="G679" s="75">
        <v>44021</v>
      </c>
      <c r="H679" s="76"/>
      <c r="I679" s="77">
        <v>36094</v>
      </c>
      <c r="J679" s="78" t="s">
        <v>457</v>
      </c>
      <c r="K679" s="78" t="s">
        <v>2680</v>
      </c>
      <c r="L679" s="78" t="s">
        <v>459</v>
      </c>
      <c r="M679" s="78" t="s">
        <v>2681</v>
      </c>
      <c r="N679" s="78">
        <v>36094</v>
      </c>
      <c r="O679" s="79">
        <v>44792</v>
      </c>
    </row>
    <row r="680" spans="1:15" ht="28.35" hidden="1" customHeight="1" thickBot="1">
      <c r="A680" s="479" t="s">
        <v>584</v>
      </c>
      <c r="B680" s="480"/>
      <c r="C680" s="74" t="s">
        <v>2682</v>
      </c>
      <c r="D680" s="74" t="s">
        <v>2683</v>
      </c>
      <c r="E680" s="74" t="s">
        <v>2684</v>
      </c>
      <c r="F680" s="74" t="s">
        <v>2685</v>
      </c>
      <c r="G680" s="75">
        <v>44470</v>
      </c>
      <c r="H680" s="76"/>
      <c r="I680" s="77">
        <v>72740</v>
      </c>
      <c r="J680" s="78" t="s">
        <v>457</v>
      </c>
      <c r="K680" s="80"/>
      <c r="L680" s="80"/>
      <c r="M680" s="80"/>
      <c r="N680" s="80"/>
      <c r="O680" s="80"/>
    </row>
    <row r="681" spans="1:15" ht="28.35" hidden="1" customHeight="1" thickBot="1">
      <c r="A681" s="479" t="s">
        <v>589</v>
      </c>
      <c r="B681" s="480"/>
      <c r="C681" s="74" t="s">
        <v>2682</v>
      </c>
      <c r="D681" s="74" t="s">
        <v>2683</v>
      </c>
      <c r="E681" s="74" t="s">
        <v>2686</v>
      </c>
      <c r="F681" s="74" t="s">
        <v>2687</v>
      </c>
      <c r="G681" s="75">
        <v>44466</v>
      </c>
      <c r="H681" s="76"/>
      <c r="I681" s="77">
        <v>18185</v>
      </c>
      <c r="J681" s="78" t="s">
        <v>457</v>
      </c>
      <c r="K681" s="80"/>
      <c r="L681" s="80"/>
      <c r="M681" s="80"/>
      <c r="N681" s="80"/>
      <c r="O681" s="80"/>
    </row>
    <row r="682" spans="1:15" ht="28.35" hidden="1" customHeight="1" thickBot="1">
      <c r="A682" s="479" t="s">
        <v>2309</v>
      </c>
      <c r="B682" s="480"/>
      <c r="C682" s="74" t="s">
        <v>2688</v>
      </c>
      <c r="D682" s="74" t="s">
        <v>2689</v>
      </c>
      <c r="E682" s="74" t="s">
        <v>2690</v>
      </c>
      <c r="F682" s="74" t="s">
        <v>2691</v>
      </c>
      <c r="G682" s="75">
        <v>43983</v>
      </c>
      <c r="H682" s="76"/>
      <c r="I682" s="77">
        <v>93708</v>
      </c>
      <c r="J682" s="78" t="s">
        <v>457</v>
      </c>
      <c r="K682" s="80"/>
      <c r="L682" s="80"/>
      <c r="M682" s="80"/>
      <c r="N682" s="80"/>
      <c r="O682" s="80"/>
    </row>
    <row r="683" spans="1:15" ht="28.35" hidden="1" customHeight="1" thickBot="1">
      <c r="A683" s="479" t="s">
        <v>623</v>
      </c>
      <c r="B683" s="480"/>
      <c r="C683" s="74" t="s">
        <v>2692</v>
      </c>
      <c r="D683" s="74" t="s">
        <v>2693</v>
      </c>
      <c r="E683" s="74" t="s">
        <v>2694</v>
      </c>
      <c r="F683" s="74" t="s">
        <v>2695</v>
      </c>
      <c r="G683" s="75">
        <v>44410</v>
      </c>
      <c r="H683" s="76"/>
      <c r="I683" s="77">
        <v>70555.990000000005</v>
      </c>
      <c r="J683" s="78" t="s">
        <v>457</v>
      </c>
      <c r="K683" s="80"/>
      <c r="L683" s="80"/>
      <c r="M683" s="80"/>
      <c r="N683" s="80"/>
      <c r="O683" s="80"/>
    </row>
    <row r="684" spans="1:15" ht="28.35" hidden="1" customHeight="1" thickBot="1">
      <c r="A684" s="479" t="s">
        <v>614</v>
      </c>
      <c r="B684" s="480"/>
      <c r="C684" s="74" t="s">
        <v>2696</v>
      </c>
      <c r="D684" s="74" t="s">
        <v>2697</v>
      </c>
      <c r="E684" s="74" t="s">
        <v>2698</v>
      </c>
      <c r="F684" s="74" t="s">
        <v>2699</v>
      </c>
      <c r="G684" s="75">
        <v>44757</v>
      </c>
      <c r="H684" s="76"/>
      <c r="I684" s="77">
        <v>18185</v>
      </c>
      <c r="J684" s="78" t="s">
        <v>457</v>
      </c>
      <c r="K684" s="80"/>
      <c r="L684" s="80"/>
      <c r="M684" s="80"/>
      <c r="N684" s="80"/>
      <c r="O684" s="80"/>
    </row>
    <row r="685" spans="1:15" ht="28.35" hidden="1" customHeight="1" thickBot="1">
      <c r="A685" s="479" t="s">
        <v>614</v>
      </c>
      <c r="B685" s="480"/>
      <c r="C685" s="74" t="s">
        <v>2696</v>
      </c>
      <c r="D685" s="74" t="s">
        <v>2697</v>
      </c>
      <c r="E685" s="74" t="s">
        <v>2700</v>
      </c>
      <c r="F685" s="74" t="s">
        <v>2701</v>
      </c>
      <c r="G685" s="75">
        <v>44757</v>
      </c>
      <c r="H685" s="76"/>
      <c r="I685" s="77">
        <v>41461.43</v>
      </c>
      <c r="J685" s="78" t="s">
        <v>457</v>
      </c>
      <c r="K685" s="80"/>
      <c r="L685" s="80"/>
      <c r="M685" s="80"/>
      <c r="N685" s="80"/>
      <c r="O685" s="80"/>
    </row>
    <row r="686" spans="1:15" ht="28.35" hidden="1" customHeight="1" thickBot="1">
      <c r="A686" s="479" t="s">
        <v>477</v>
      </c>
      <c r="B686" s="480"/>
      <c r="C686" s="74" t="s">
        <v>2702</v>
      </c>
      <c r="D686" s="74" t="s">
        <v>2703</v>
      </c>
      <c r="E686" s="74" t="s">
        <v>2704</v>
      </c>
      <c r="F686" s="74" t="s">
        <v>2705</v>
      </c>
      <c r="G686" s="75">
        <v>44622</v>
      </c>
      <c r="H686" s="76"/>
      <c r="I686" s="77">
        <v>50360.45</v>
      </c>
      <c r="J686" s="78" t="s">
        <v>457</v>
      </c>
      <c r="K686" s="80"/>
      <c r="L686" s="80"/>
      <c r="M686" s="80"/>
      <c r="N686" s="80"/>
      <c r="O686" s="80"/>
    </row>
    <row r="687" spans="1:15" ht="28.35" hidden="1" customHeight="1" thickBot="1">
      <c r="A687" s="479" t="s">
        <v>472</v>
      </c>
      <c r="B687" s="480"/>
      <c r="C687" s="74" t="s">
        <v>2706</v>
      </c>
      <c r="D687" s="74" t="s">
        <v>2707</v>
      </c>
      <c r="E687" s="74" t="s">
        <v>2708</v>
      </c>
      <c r="F687" s="74" t="s">
        <v>2709</v>
      </c>
      <c r="G687" s="75">
        <v>44546</v>
      </c>
      <c r="H687" s="76"/>
      <c r="I687" s="77">
        <v>54555</v>
      </c>
      <c r="J687" s="78" t="s">
        <v>457</v>
      </c>
      <c r="K687" s="80"/>
      <c r="L687" s="80"/>
      <c r="M687" s="80"/>
      <c r="N687" s="80"/>
      <c r="O687" s="80"/>
    </row>
    <row r="688" spans="1:15" ht="28.35" hidden="1" customHeight="1" thickBot="1">
      <c r="A688" s="479" t="s">
        <v>477</v>
      </c>
      <c r="B688" s="480"/>
      <c r="C688" s="74" t="s">
        <v>2710</v>
      </c>
      <c r="D688" s="74" t="s">
        <v>2711</v>
      </c>
      <c r="E688" s="74" t="s">
        <v>2712</v>
      </c>
      <c r="F688" s="74" t="s">
        <v>2713</v>
      </c>
      <c r="G688" s="75">
        <v>44461</v>
      </c>
      <c r="H688" s="76"/>
      <c r="I688" s="77">
        <v>68300</v>
      </c>
      <c r="J688" s="78" t="s">
        <v>457</v>
      </c>
      <c r="K688" s="80"/>
      <c r="L688" s="80"/>
      <c r="M688" s="80"/>
      <c r="N688" s="80"/>
      <c r="O688" s="80"/>
    </row>
    <row r="689" spans="1:15" ht="28.35" hidden="1" customHeight="1" thickBot="1">
      <c r="A689" s="479" t="s">
        <v>614</v>
      </c>
      <c r="B689" s="480"/>
      <c r="C689" s="74" t="s">
        <v>2714</v>
      </c>
      <c r="D689" s="74" t="s">
        <v>2715</v>
      </c>
      <c r="E689" s="74" t="s">
        <v>2716</v>
      </c>
      <c r="F689" s="74" t="s">
        <v>2717</v>
      </c>
      <c r="G689" s="75">
        <v>44224</v>
      </c>
      <c r="H689" s="76"/>
      <c r="I689" s="77">
        <v>9001.7900000000009</v>
      </c>
      <c r="J689" s="78" t="s">
        <v>457</v>
      </c>
      <c r="K689" s="78" t="s">
        <v>2718</v>
      </c>
      <c r="L689" s="78" t="s">
        <v>459</v>
      </c>
      <c r="M689" s="78" t="s">
        <v>2719</v>
      </c>
      <c r="N689" s="78">
        <v>0</v>
      </c>
      <c r="O689" s="79">
        <v>44769</v>
      </c>
    </row>
    <row r="690" spans="1:15" ht="28.35" hidden="1" customHeight="1" thickBot="1">
      <c r="A690" s="479" t="s">
        <v>2720</v>
      </c>
      <c r="B690" s="480"/>
      <c r="C690" s="74" t="s">
        <v>2721</v>
      </c>
      <c r="D690" s="74" t="s">
        <v>2722</v>
      </c>
      <c r="E690" s="74" t="s">
        <v>2723</v>
      </c>
      <c r="F690" s="74" t="s">
        <v>2724</v>
      </c>
      <c r="G690" s="74" t="s">
        <v>2725</v>
      </c>
      <c r="H690" s="76"/>
      <c r="I690" s="77">
        <v>25425.18</v>
      </c>
      <c r="J690" s="78" t="s">
        <v>958</v>
      </c>
      <c r="K690" s="78" t="s">
        <v>2726</v>
      </c>
      <c r="L690" s="78" t="s">
        <v>1073</v>
      </c>
      <c r="M690" s="78" t="s">
        <v>2727</v>
      </c>
      <c r="N690" s="78">
        <v>0</v>
      </c>
      <c r="O690" s="78" t="s">
        <v>2728</v>
      </c>
    </row>
    <row r="691" spans="1:15" ht="28.35" hidden="1" customHeight="1" thickBot="1">
      <c r="A691" s="479" t="s">
        <v>2250</v>
      </c>
      <c r="B691" s="480"/>
      <c r="C691" s="74" t="s">
        <v>2729</v>
      </c>
      <c r="D691" s="74" t="s">
        <v>2730</v>
      </c>
      <c r="E691" s="74" t="s">
        <v>2731</v>
      </c>
      <c r="F691" s="74" t="s">
        <v>2732</v>
      </c>
      <c r="G691" s="75">
        <v>44603</v>
      </c>
      <c r="H691" s="76"/>
      <c r="I691" s="77">
        <v>72000</v>
      </c>
      <c r="J691" s="78" t="s">
        <v>457</v>
      </c>
      <c r="K691" s="80"/>
      <c r="L691" s="80"/>
      <c r="M691" s="80"/>
      <c r="N691" s="80"/>
      <c r="O691" s="80"/>
    </row>
    <row r="692" spans="1:15" ht="28.35" hidden="1" customHeight="1" thickBot="1">
      <c r="A692" s="479" t="s">
        <v>452</v>
      </c>
      <c r="B692" s="480"/>
      <c r="C692" s="74" t="s">
        <v>2733</v>
      </c>
      <c r="D692" s="74" t="s">
        <v>2734</v>
      </c>
      <c r="E692" s="74" t="s">
        <v>2735</v>
      </c>
      <c r="F692" s="74" t="s">
        <v>2736</v>
      </c>
      <c r="G692" s="75">
        <v>44783</v>
      </c>
      <c r="H692" s="76"/>
      <c r="I692" s="77">
        <v>54530.99</v>
      </c>
      <c r="J692" s="78" t="s">
        <v>457</v>
      </c>
      <c r="K692" s="80"/>
      <c r="L692" s="80"/>
      <c r="M692" s="80"/>
      <c r="N692" s="80"/>
      <c r="O692" s="80"/>
    </row>
    <row r="693" spans="1:15" ht="28.35" hidden="1" customHeight="1" thickBot="1">
      <c r="A693" s="479" t="s">
        <v>589</v>
      </c>
      <c r="B693" s="480"/>
      <c r="C693" s="74" t="s">
        <v>2737</v>
      </c>
      <c r="D693" s="74" t="s">
        <v>2738</v>
      </c>
      <c r="E693" s="74" t="s">
        <v>2739</v>
      </c>
      <c r="F693" s="74" t="s">
        <v>2740</v>
      </c>
      <c r="G693" s="75">
        <v>44333</v>
      </c>
      <c r="H693" s="76"/>
      <c r="I693" s="77">
        <v>36370</v>
      </c>
      <c r="J693" s="78" t="s">
        <v>457</v>
      </c>
      <c r="K693" s="80"/>
      <c r="L693" s="80"/>
      <c r="M693" s="80"/>
      <c r="N693" s="80"/>
      <c r="O693" s="80"/>
    </row>
    <row r="694" spans="1:15" ht="28.35" hidden="1" customHeight="1" thickBot="1">
      <c r="A694" s="479" t="s">
        <v>603</v>
      </c>
      <c r="B694" s="480"/>
      <c r="C694" s="74" t="s">
        <v>2741</v>
      </c>
      <c r="D694" s="74" t="s">
        <v>2742</v>
      </c>
      <c r="E694" s="74" t="s">
        <v>2743</v>
      </c>
      <c r="F694" s="74" t="s">
        <v>2744</v>
      </c>
      <c r="G694" s="75">
        <v>44589</v>
      </c>
      <c r="H694" s="76"/>
      <c r="I694" s="77">
        <v>72000</v>
      </c>
      <c r="J694" s="78" t="s">
        <v>457</v>
      </c>
      <c r="K694" s="80"/>
      <c r="L694" s="80"/>
      <c r="M694" s="80"/>
      <c r="N694" s="80"/>
      <c r="O694" s="80"/>
    </row>
    <row r="695" spans="1:15" ht="28.35" hidden="1" customHeight="1" thickBot="1">
      <c r="A695" s="479" t="s">
        <v>472</v>
      </c>
      <c r="B695" s="480"/>
      <c r="C695" s="74" t="s">
        <v>2745</v>
      </c>
      <c r="D695" s="74" t="s">
        <v>2746</v>
      </c>
      <c r="E695" s="74" t="s">
        <v>2747</v>
      </c>
      <c r="F695" s="74" t="s">
        <v>2748</v>
      </c>
      <c r="G695" s="75">
        <v>44186</v>
      </c>
      <c r="H695" s="76"/>
      <c r="I695" s="77">
        <v>54555</v>
      </c>
      <c r="J695" s="78" t="s">
        <v>457</v>
      </c>
      <c r="K695" s="80"/>
      <c r="L695" s="80"/>
      <c r="M695" s="80"/>
      <c r="N695" s="80"/>
      <c r="O695" s="80"/>
    </row>
    <row r="696" spans="1:15" ht="28.35" hidden="1" customHeight="1" thickBot="1">
      <c r="A696" s="479" t="s">
        <v>799</v>
      </c>
      <c r="B696" s="480"/>
      <c r="C696" s="74" t="s">
        <v>2749</v>
      </c>
      <c r="D696" s="74" t="s">
        <v>2750</v>
      </c>
      <c r="E696" s="74" t="s">
        <v>2751</v>
      </c>
      <c r="F696" s="74" t="s">
        <v>2752</v>
      </c>
      <c r="G696" s="74" t="s">
        <v>2753</v>
      </c>
      <c r="H696" s="76"/>
      <c r="I696" s="77">
        <v>6130.81</v>
      </c>
      <c r="J696" s="78" t="s">
        <v>958</v>
      </c>
      <c r="K696" s="78" t="s">
        <v>2754</v>
      </c>
      <c r="L696" s="78" t="s">
        <v>960</v>
      </c>
      <c r="M696" s="78" t="s">
        <v>2755</v>
      </c>
      <c r="N696" s="78" t="s">
        <v>2756</v>
      </c>
      <c r="O696" s="78" t="s">
        <v>2757</v>
      </c>
    </row>
    <row r="697" spans="1:15" ht="28.35" hidden="1" customHeight="1" thickBot="1">
      <c r="A697" s="479" t="s">
        <v>467</v>
      </c>
      <c r="B697" s="480"/>
      <c r="C697" s="74" t="s">
        <v>2758</v>
      </c>
      <c r="D697" s="74" t="s">
        <v>2759</v>
      </c>
      <c r="E697" s="74" t="s">
        <v>2760</v>
      </c>
      <c r="F697" s="74" t="s">
        <v>2761</v>
      </c>
      <c r="G697" s="75">
        <v>44120</v>
      </c>
      <c r="H697" s="76"/>
      <c r="I697" s="77">
        <v>36797.49</v>
      </c>
      <c r="J697" s="78" t="s">
        <v>457</v>
      </c>
      <c r="K697" s="80"/>
      <c r="L697" s="80"/>
      <c r="M697" s="80"/>
      <c r="N697" s="80"/>
      <c r="O697" s="80"/>
    </row>
    <row r="698" spans="1:15" ht="28.35" hidden="1" customHeight="1" thickBot="1">
      <c r="A698" s="479" t="s">
        <v>575</v>
      </c>
      <c r="B698" s="480"/>
      <c r="C698" s="74" t="s">
        <v>2762</v>
      </c>
      <c r="D698" s="74" t="s">
        <v>2763</v>
      </c>
      <c r="E698" s="74" t="s">
        <v>2764</v>
      </c>
      <c r="F698" s="74" t="s">
        <v>2765</v>
      </c>
      <c r="G698" s="75">
        <v>44354</v>
      </c>
      <c r="H698" s="76"/>
      <c r="I698" s="77">
        <v>51582</v>
      </c>
      <c r="J698" s="78" t="s">
        <v>457</v>
      </c>
      <c r="K698" s="80"/>
      <c r="L698" s="80"/>
      <c r="M698" s="80"/>
      <c r="N698" s="80"/>
      <c r="O698" s="80"/>
    </row>
    <row r="699" spans="1:15" ht="28.35" hidden="1" customHeight="1" thickBot="1">
      <c r="A699" s="479" t="s">
        <v>467</v>
      </c>
      <c r="B699" s="480"/>
      <c r="C699" s="74" t="s">
        <v>2766</v>
      </c>
      <c r="D699" s="74" t="s">
        <v>2767</v>
      </c>
      <c r="E699" s="74" t="s">
        <v>2768</v>
      </c>
      <c r="F699" s="74" t="s">
        <v>2769</v>
      </c>
      <c r="G699" s="75">
        <v>43796</v>
      </c>
      <c r="H699" s="76"/>
      <c r="I699" s="77">
        <v>36370</v>
      </c>
      <c r="J699" s="78" t="s">
        <v>457</v>
      </c>
      <c r="K699" s="80"/>
      <c r="L699" s="80"/>
      <c r="M699" s="80"/>
      <c r="N699" s="80"/>
      <c r="O699" s="80"/>
    </row>
    <row r="700" spans="1:15" ht="28.35" hidden="1" customHeight="1" thickBot="1">
      <c r="A700" s="479" t="s">
        <v>2250</v>
      </c>
      <c r="B700" s="480"/>
      <c r="C700" s="74" t="s">
        <v>2770</v>
      </c>
      <c r="D700" s="74" t="s">
        <v>2771</v>
      </c>
      <c r="E700" s="74" t="s">
        <v>2772</v>
      </c>
      <c r="F700" s="74" t="s">
        <v>2773</v>
      </c>
      <c r="G700" s="75">
        <v>44466</v>
      </c>
      <c r="H700" s="76"/>
      <c r="I700" s="77">
        <v>72740</v>
      </c>
      <c r="J700" s="78" t="s">
        <v>457</v>
      </c>
      <c r="K700" s="80"/>
      <c r="L700" s="80"/>
      <c r="M700" s="80"/>
      <c r="N700" s="80"/>
      <c r="O700" s="80"/>
    </row>
    <row r="701" spans="1:15" ht="28.35" hidden="1" customHeight="1" thickBot="1">
      <c r="A701" s="479" t="s">
        <v>603</v>
      </c>
      <c r="B701" s="480"/>
      <c r="C701" s="74" t="s">
        <v>2774</v>
      </c>
      <c r="D701" s="74" t="s">
        <v>2775</v>
      </c>
      <c r="E701" s="74" t="s">
        <v>2776</v>
      </c>
      <c r="F701" s="74" t="s">
        <v>2777</v>
      </c>
      <c r="G701" s="75">
        <v>44677</v>
      </c>
      <c r="H701" s="76"/>
      <c r="I701" s="77">
        <v>72293.009999999995</v>
      </c>
      <c r="J701" s="78" t="s">
        <v>457</v>
      </c>
      <c r="K701" s="80"/>
      <c r="L701" s="80"/>
      <c r="M701" s="80"/>
      <c r="N701" s="80"/>
      <c r="O701" s="80"/>
    </row>
    <row r="702" spans="1:15" ht="28.35" hidden="1" customHeight="1" thickBot="1">
      <c r="A702" s="479" t="s">
        <v>472</v>
      </c>
      <c r="B702" s="480"/>
      <c r="C702" s="74" t="s">
        <v>2778</v>
      </c>
      <c r="D702" s="74" t="s">
        <v>2779</v>
      </c>
      <c r="E702" s="74" t="s">
        <v>2780</v>
      </c>
      <c r="F702" s="74" t="s">
        <v>2781</v>
      </c>
      <c r="G702" s="75">
        <v>44446</v>
      </c>
      <c r="H702" s="76"/>
      <c r="I702" s="77">
        <v>36608</v>
      </c>
      <c r="J702" s="78" t="s">
        <v>457</v>
      </c>
      <c r="K702" s="80"/>
      <c r="L702" s="80"/>
      <c r="M702" s="80"/>
      <c r="N702" s="80"/>
      <c r="O702" s="80"/>
    </row>
    <row r="703" spans="1:15" ht="28.35" hidden="1" customHeight="1" thickBot="1">
      <c r="A703" s="479" t="s">
        <v>603</v>
      </c>
      <c r="B703" s="480"/>
      <c r="C703" s="74" t="s">
        <v>2782</v>
      </c>
      <c r="D703" s="74" t="s">
        <v>2783</v>
      </c>
      <c r="E703" s="74" t="s">
        <v>2784</v>
      </c>
      <c r="F703" s="74" t="s">
        <v>2785</v>
      </c>
      <c r="G703" s="75">
        <v>44298</v>
      </c>
      <c r="H703" s="76"/>
      <c r="I703" s="77">
        <v>44863</v>
      </c>
      <c r="J703" s="78" t="s">
        <v>457</v>
      </c>
      <c r="K703" s="78" t="s">
        <v>2786</v>
      </c>
      <c r="L703" s="78" t="s">
        <v>989</v>
      </c>
      <c r="M703" s="78" t="s">
        <v>2787</v>
      </c>
      <c r="N703" s="78">
        <v>0</v>
      </c>
      <c r="O703" s="79">
        <v>44692</v>
      </c>
    </row>
    <row r="704" spans="1:15" ht="28.35" hidden="1" customHeight="1" thickBot="1">
      <c r="A704" s="479" t="s">
        <v>715</v>
      </c>
      <c r="B704" s="480"/>
      <c r="C704" s="74" t="s">
        <v>2788</v>
      </c>
      <c r="D704" s="74" t="s">
        <v>2789</v>
      </c>
      <c r="E704" s="74" t="s">
        <v>2790</v>
      </c>
      <c r="F704" s="74" t="s">
        <v>2791</v>
      </c>
      <c r="G704" s="75">
        <v>44477</v>
      </c>
      <c r="H704" s="76"/>
      <c r="I704" s="77">
        <v>81672.47</v>
      </c>
      <c r="J704" s="78" t="s">
        <v>457</v>
      </c>
      <c r="K704" s="80"/>
      <c r="L704" s="80"/>
      <c r="M704" s="80"/>
      <c r="N704" s="80"/>
      <c r="O704" s="80"/>
    </row>
    <row r="705" spans="1:15" ht="28.35" hidden="1" customHeight="1" thickBot="1">
      <c r="A705" s="479" t="s">
        <v>575</v>
      </c>
      <c r="B705" s="480"/>
      <c r="C705" s="74" t="s">
        <v>2792</v>
      </c>
      <c r="D705" s="74" t="s">
        <v>2793</v>
      </c>
      <c r="E705" s="74" t="s">
        <v>2794</v>
      </c>
      <c r="F705" s="74" t="s">
        <v>2795</v>
      </c>
      <c r="G705" s="75">
        <v>44747</v>
      </c>
      <c r="H705" s="76"/>
      <c r="I705" s="77">
        <v>38087</v>
      </c>
      <c r="J705" s="78" t="s">
        <v>457</v>
      </c>
      <c r="K705" s="80"/>
      <c r="L705" s="80"/>
      <c r="M705" s="80"/>
      <c r="N705" s="80"/>
      <c r="O705" s="80"/>
    </row>
    <row r="706" spans="1:15" ht="28.35" hidden="1" customHeight="1" thickBot="1">
      <c r="A706" s="479" t="s">
        <v>584</v>
      </c>
      <c r="B706" s="480"/>
      <c r="C706" s="74" t="s">
        <v>2796</v>
      </c>
      <c r="D706" s="74" t="s">
        <v>2797</v>
      </c>
      <c r="E706" s="74" t="s">
        <v>2798</v>
      </c>
      <c r="F706" s="74" t="s">
        <v>2799</v>
      </c>
      <c r="G706" s="75">
        <v>44369</v>
      </c>
      <c r="H706" s="76"/>
      <c r="I706" s="77">
        <v>39441.019999999997</v>
      </c>
      <c r="J706" s="78" t="s">
        <v>457</v>
      </c>
      <c r="K706" s="78" t="s">
        <v>2800</v>
      </c>
      <c r="L706" s="78" t="s">
        <v>459</v>
      </c>
      <c r="M706" s="78" t="s">
        <v>2801</v>
      </c>
      <c r="N706" s="78">
        <v>0</v>
      </c>
      <c r="O706" s="79">
        <v>44721</v>
      </c>
    </row>
    <row r="707" spans="1:15" ht="28.35" hidden="1" customHeight="1" thickBot="1">
      <c r="A707" s="479" t="s">
        <v>614</v>
      </c>
      <c r="B707" s="480"/>
      <c r="C707" s="74" t="s">
        <v>2802</v>
      </c>
      <c r="D707" s="74" t="s">
        <v>2803</v>
      </c>
      <c r="E707" s="74" t="s">
        <v>2804</v>
      </c>
      <c r="F707" s="74" t="s">
        <v>2805</v>
      </c>
      <c r="G707" s="75">
        <v>44365</v>
      </c>
      <c r="H707" s="76"/>
      <c r="I707" s="77">
        <v>56844.12</v>
      </c>
      <c r="J707" s="78" t="s">
        <v>457</v>
      </c>
      <c r="K707" s="78" t="s">
        <v>2806</v>
      </c>
      <c r="L707" s="78" t="s">
        <v>459</v>
      </c>
      <c r="M707" s="78" t="s">
        <v>2807</v>
      </c>
      <c r="N707" s="78">
        <v>0</v>
      </c>
      <c r="O707" s="79">
        <v>44806</v>
      </c>
    </row>
    <row r="708" spans="1:15" ht="28.35" hidden="1" customHeight="1" thickBot="1">
      <c r="A708" s="479" t="s">
        <v>467</v>
      </c>
      <c r="B708" s="480"/>
      <c r="C708" s="74" t="s">
        <v>2808</v>
      </c>
      <c r="D708" s="74" t="s">
        <v>2809</v>
      </c>
      <c r="E708" s="74" t="s">
        <v>2810</v>
      </c>
      <c r="F708" s="74" t="s">
        <v>2811</v>
      </c>
      <c r="G708" s="75">
        <v>44120</v>
      </c>
      <c r="H708" s="76"/>
      <c r="I708" s="77">
        <v>36370</v>
      </c>
      <c r="J708" s="78" t="s">
        <v>457</v>
      </c>
      <c r="K708" s="80"/>
      <c r="L708" s="80"/>
      <c r="M708" s="80"/>
      <c r="N708" s="80"/>
      <c r="O708" s="80"/>
    </row>
    <row r="709" spans="1:15" ht="28.35" hidden="1" customHeight="1" thickBot="1">
      <c r="A709" s="479" t="s">
        <v>472</v>
      </c>
      <c r="B709" s="480"/>
      <c r="C709" s="74" t="s">
        <v>2808</v>
      </c>
      <c r="D709" s="74" t="s">
        <v>2809</v>
      </c>
      <c r="E709" s="74" t="s">
        <v>2812</v>
      </c>
      <c r="F709" s="74" t="s">
        <v>2813</v>
      </c>
      <c r="G709" s="75">
        <v>44750</v>
      </c>
      <c r="H709" s="76"/>
      <c r="I709" s="77">
        <v>18185</v>
      </c>
      <c r="J709" s="78" t="s">
        <v>457</v>
      </c>
      <c r="K709" s="80"/>
      <c r="L709" s="80"/>
      <c r="M709" s="80"/>
      <c r="N709" s="80"/>
      <c r="O709" s="80"/>
    </row>
    <row r="710" spans="1:15" ht="28.35" hidden="1" customHeight="1" thickBot="1">
      <c r="A710" s="479" t="s">
        <v>565</v>
      </c>
      <c r="B710" s="480"/>
      <c r="C710" s="74" t="s">
        <v>2814</v>
      </c>
      <c r="D710" s="74" t="s">
        <v>2815</v>
      </c>
      <c r="E710" s="74" t="s">
        <v>2816</v>
      </c>
      <c r="F710" s="74" t="s">
        <v>2817</v>
      </c>
      <c r="G710" s="75">
        <v>42846</v>
      </c>
      <c r="H710" s="76"/>
      <c r="I710" s="77">
        <v>106036.73</v>
      </c>
      <c r="J710" s="78" t="s">
        <v>457</v>
      </c>
      <c r="K710" s="78" t="s">
        <v>2818</v>
      </c>
      <c r="L710" s="78" t="s">
        <v>459</v>
      </c>
      <c r="M710" s="78" t="s">
        <v>2819</v>
      </c>
      <c r="N710" s="78" t="s">
        <v>2820</v>
      </c>
      <c r="O710" s="79">
        <v>43619</v>
      </c>
    </row>
    <row r="711" spans="1:15" ht="28.35" hidden="1" customHeight="1" thickBot="1">
      <c r="A711" s="479" t="s">
        <v>472</v>
      </c>
      <c r="B711" s="480"/>
      <c r="C711" s="74" t="s">
        <v>2821</v>
      </c>
      <c r="D711" s="74" t="s">
        <v>2822</v>
      </c>
      <c r="E711" s="74" t="s">
        <v>2823</v>
      </c>
      <c r="F711" s="74" t="s">
        <v>2824</v>
      </c>
      <c r="G711" s="75">
        <v>44659</v>
      </c>
      <c r="H711" s="76"/>
      <c r="I711" s="77">
        <v>54555</v>
      </c>
      <c r="J711" s="78" t="s">
        <v>457</v>
      </c>
      <c r="K711" s="80"/>
      <c r="L711" s="80"/>
      <c r="M711" s="80"/>
      <c r="N711" s="80"/>
      <c r="O711" s="80"/>
    </row>
    <row r="712" spans="1:15" ht="28.35" hidden="1" customHeight="1" thickBot="1">
      <c r="A712" s="479" t="s">
        <v>467</v>
      </c>
      <c r="B712" s="480"/>
      <c r="C712" s="74" t="s">
        <v>2825</v>
      </c>
      <c r="D712" s="74" t="s">
        <v>2826</v>
      </c>
      <c r="E712" s="74" t="s">
        <v>2827</v>
      </c>
      <c r="F712" s="74" t="s">
        <v>2828</v>
      </c>
      <c r="G712" s="75">
        <v>43621</v>
      </c>
      <c r="H712" s="76"/>
      <c r="I712" s="77">
        <v>6410.18</v>
      </c>
      <c r="J712" s="78" t="s">
        <v>457</v>
      </c>
      <c r="K712" s="78" t="s">
        <v>2829</v>
      </c>
      <c r="L712" s="78" t="s">
        <v>459</v>
      </c>
      <c r="M712" s="78" t="s">
        <v>2830</v>
      </c>
      <c r="N712" s="78" t="s">
        <v>2831</v>
      </c>
      <c r="O712" s="79">
        <v>44644</v>
      </c>
    </row>
    <row r="713" spans="1:15" ht="28.35" hidden="1" customHeight="1" thickBot="1">
      <c r="A713" s="479" t="s">
        <v>623</v>
      </c>
      <c r="B713" s="480"/>
      <c r="C713" s="74" t="s">
        <v>2832</v>
      </c>
      <c r="D713" s="74" t="s">
        <v>2833</v>
      </c>
      <c r="E713" s="74" t="s">
        <v>2834</v>
      </c>
      <c r="F713" s="74" t="s">
        <v>2835</v>
      </c>
      <c r="G713" s="75">
        <v>44424</v>
      </c>
      <c r="H713" s="76"/>
      <c r="I713" s="77">
        <v>54544</v>
      </c>
      <c r="J713" s="78" t="s">
        <v>457</v>
      </c>
      <c r="K713" s="80"/>
      <c r="L713" s="80"/>
      <c r="M713" s="80"/>
      <c r="N713" s="80"/>
      <c r="O713" s="80"/>
    </row>
    <row r="714" spans="1:15" ht="28.35" hidden="1" customHeight="1" thickBot="1">
      <c r="A714" s="479" t="s">
        <v>584</v>
      </c>
      <c r="B714" s="480"/>
      <c r="C714" s="74" t="s">
        <v>2836</v>
      </c>
      <c r="D714" s="74" t="s">
        <v>2837</v>
      </c>
      <c r="E714" s="74" t="s">
        <v>2838</v>
      </c>
      <c r="F714" s="74" t="s">
        <v>2839</v>
      </c>
      <c r="G714" s="75">
        <v>44383</v>
      </c>
      <c r="H714" s="76"/>
      <c r="I714" s="77">
        <v>26564.59</v>
      </c>
      <c r="J714" s="78" t="s">
        <v>457</v>
      </c>
      <c r="K714" s="78" t="s">
        <v>2840</v>
      </c>
      <c r="L714" s="78" t="s">
        <v>989</v>
      </c>
      <c r="M714" s="78" t="s">
        <v>2841</v>
      </c>
      <c r="N714" s="78">
        <v>0</v>
      </c>
      <c r="O714" s="79">
        <v>44691</v>
      </c>
    </row>
    <row r="715" spans="1:15" ht="28.35" hidden="1" customHeight="1" thickBot="1">
      <c r="A715" s="479" t="s">
        <v>614</v>
      </c>
      <c r="B715" s="480"/>
      <c r="C715" s="74" t="s">
        <v>2842</v>
      </c>
      <c r="D715" s="74" t="s">
        <v>2843</v>
      </c>
      <c r="E715" s="74" t="s">
        <v>2844</v>
      </c>
      <c r="F715" s="74" t="s">
        <v>2845</v>
      </c>
      <c r="G715" s="75">
        <v>44714</v>
      </c>
      <c r="H715" s="76"/>
      <c r="I715" s="77">
        <v>18185</v>
      </c>
      <c r="J715" s="78" t="s">
        <v>457</v>
      </c>
      <c r="K715" s="80"/>
      <c r="L715" s="80"/>
      <c r="M715" s="80"/>
      <c r="N715" s="80"/>
      <c r="O715" s="80"/>
    </row>
    <row r="716" spans="1:15" ht="28.35" hidden="1" customHeight="1" thickBot="1">
      <c r="A716" s="479" t="s">
        <v>467</v>
      </c>
      <c r="B716" s="480"/>
      <c r="C716" s="74" t="s">
        <v>2846</v>
      </c>
      <c r="D716" s="74" t="s">
        <v>2847</v>
      </c>
      <c r="E716" s="74" t="s">
        <v>2848</v>
      </c>
      <c r="F716" s="74" t="s">
        <v>2849</v>
      </c>
      <c r="G716" s="75">
        <v>44120</v>
      </c>
      <c r="H716" s="76"/>
      <c r="I716" s="77">
        <v>43847</v>
      </c>
      <c r="J716" s="78" t="s">
        <v>457</v>
      </c>
      <c r="K716" s="78" t="s">
        <v>2850</v>
      </c>
      <c r="L716" s="78" t="s">
        <v>459</v>
      </c>
      <c r="M716" s="78" t="s">
        <v>2851</v>
      </c>
      <c r="N716" s="78">
        <v>43847</v>
      </c>
      <c r="O716" s="79">
        <v>44097</v>
      </c>
    </row>
    <row r="717" spans="1:15" ht="28.35" hidden="1" customHeight="1" thickBot="1">
      <c r="A717" s="479" t="s">
        <v>575</v>
      </c>
      <c r="B717" s="480"/>
      <c r="C717" s="74" t="s">
        <v>2852</v>
      </c>
      <c r="D717" s="74" t="s">
        <v>2853</v>
      </c>
      <c r="E717" s="74" t="s">
        <v>2854</v>
      </c>
      <c r="F717" s="74" t="s">
        <v>2855</v>
      </c>
      <c r="G717" s="75">
        <v>44678</v>
      </c>
      <c r="H717" s="76"/>
      <c r="I717" s="77">
        <v>27812</v>
      </c>
      <c r="J717" s="78" t="s">
        <v>457</v>
      </c>
      <c r="K717" s="80"/>
      <c r="L717" s="80"/>
      <c r="M717" s="80"/>
      <c r="N717" s="80"/>
      <c r="O717" s="80"/>
    </row>
    <row r="718" spans="1:15" ht="28.35" hidden="1" customHeight="1" thickBot="1">
      <c r="A718" s="479" t="s">
        <v>623</v>
      </c>
      <c r="B718" s="480"/>
      <c r="C718" s="74" t="s">
        <v>2856</v>
      </c>
      <c r="D718" s="74" t="s">
        <v>2857</v>
      </c>
      <c r="E718" s="74" t="s">
        <v>2858</v>
      </c>
      <c r="F718" s="74" t="s">
        <v>2859</v>
      </c>
      <c r="G718" s="75">
        <v>44648</v>
      </c>
      <c r="H718" s="76"/>
      <c r="I718" s="77">
        <v>22190</v>
      </c>
      <c r="J718" s="78" t="s">
        <v>457</v>
      </c>
      <c r="K718" s="80"/>
      <c r="L718" s="80"/>
      <c r="M718" s="80"/>
      <c r="N718" s="80"/>
      <c r="O718" s="80"/>
    </row>
    <row r="719" spans="1:15" ht="28.35" hidden="1" customHeight="1" thickBot="1">
      <c r="A719" s="479" t="s">
        <v>598</v>
      </c>
      <c r="B719" s="480"/>
      <c r="C719" s="74" t="s">
        <v>2860</v>
      </c>
      <c r="D719" s="74" t="s">
        <v>2861</v>
      </c>
      <c r="E719" s="74" t="s">
        <v>2862</v>
      </c>
      <c r="F719" s="74" t="s">
        <v>2863</v>
      </c>
      <c r="G719" s="75">
        <v>44764</v>
      </c>
      <c r="H719" s="76"/>
      <c r="I719" s="77">
        <v>83505.16</v>
      </c>
      <c r="J719" s="78" t="s">
        <v>457</v>
      </c>
      <c r="K719" s="80"/>
      <c r="L719" s="80"/>
      <c r="M719" s="80"/>
      <c r="N719" s="80"/>
      <c r="O719" s="80"/>
    </row>
    <row r="720" spans="1:15" ht="28.35" hidden="1" customHeight="1" thickBot="1">
      <c r="A720" s="479" t="s">
        <v>2864</v>
      </c>
      <c r="B720" s="480"/>
      <c r="C720" s="74" t="s">
        <v>2865</v>
      </c>
      <c r="D720" s="74" t="s">
        <v>2866</v>
      </c>
      <c r="E720" s="74" t="s">
        <v>2867</v>
      </c>
      <c r="F720" s="74" t="s">
        <v>2868</v>
      </c>
      <c r="G720" s="74" t="s">
        <v>2869</v>
      </c>
      <c r="H720" s="76"/>
      <c r="I720" s="77">
        <v>17079.27</v>
      </c>
      <c r="J720" s="78" t="s">
        <v>958</v>
      </c>
      <c r="K720" s="78" t="s">
        <v>2870</v>
      </c>
      <c r="L720" s="78" t="s">
        <v>960</v>
      </c>
      <c r="M720" s="78" t="s">
        <v>2871</v>
      </c>
      <c r="N720" s="78">
        <v>0</v>
      </c>
      <c r="O720" s="78" t="s">
        <v>2872</v>
      </c>
    </row>
    <row r="721" spans="1:15" ht="28.35" hidden="1" customHeight="1" thickBot="1">
      <c r="A721" s="479" t="s">
        <v>1586</v>
      </c>
      <c r="B721" s="480"/>
      <c r="C721" s="74" t="s">
        <v>2865</v>
      </c>
      <c r="D721" s="74" t="s">
        <v>2866</v>
      </c>
      <c r="E721" s="74" t="s">
        <v>2873</v>
      </c>
      <c r="F721" s="74" t="s">
        <v>2874</v>
      </c>
      <c r="G721" s="75">
        <v>44497</v>
      </c>
      <c r="H721" s="76"/>
      <c r="I721" s="77">
        <v>18185</v>
      </c>
      <c r="J721" s="78" t="s">
        <v>1048</v>
      </c>
      <c r="K721" s="80"/>
      <c r="L721" s="80"/>
      <c r="M721" s="80"/>
      <c r="N721" s="80"/>
      <c r="O721" s="80"/>
    </row>
    <row r="722" spans="1:15" ht="28.35" hidden="1" customHeight="1" thickBot="1">
      <c r="A722" s="479" t="s">
        <v>565</v>
      </c>
      <c r="B722" s="480"/>
      <c r="C722" s="74" t="s">
        <v>2875</v>
      </c>
      <c r="D722" s="74" t="s">
        <v>2876</v>
      </c>
      <c r="E722" s="74" t="s">
        <v>2877</v>
      </c>
      <c r="F722" s="74" t="s">
        <v>2878</v>
      </c>
      <c r="G722" s="75">
        <v>44120</v>
      </c>
      <c r="H722" s="76"/>
      <c r="I722" s="77">
        <v>72696.36</v>
      </c>
      <c r="J722" s="78" t="s">
        <v>457</v>
      </c>
      <c r="K722" s="80"/>
      <c r="L722" s="80"/>
      <c r="M722" s="80"/>
      <c r="N722" s="80"/>
      <c r="O722" s="80"/>
    </row>
    <row r="723" spans="1:15" ht="28.35" hidden="1" customHeight="1" thickBot="1">
      <c r="A723" s="479" t="s">
        <v>477</v>
      </c>
      <c r="B723" s="480"/>
      <c r="C723" s="74" t="s">
        <v>2879</v>
      </c>
      <c r="D723" s="74" t="s">
        <v>2880</v>
      </c>
      <c r="E723" s="74" t="s">
        <v>2881</v>
      </c>
      <c r="F723" s="74" t="s">
        <v>2882</v>
      </c>
      <c r="G723" s="75">
        <v>44295</v>
      </c>
      <c r="H723" s="76"/>
      <c r="I723" s="77">
        <v>26493.73</v>
      </c>
      <c r="J723" s="78" t="s">
        <v>457</v>
      </c>
      <c r="K723" s="78" t="s">
        <v>2883</v>
      </c>
      <c r="L723" s="78" t="s">
        <v>459</v>
      </c>
      <c r="M723" s="78" t="s">
        <v>2884</v>
      </c>
      <c r="N723" s="78">
        <v>0</v>
      </c>
      <c r="O723" s="79">
        <v>44631</v>
      </c>
    </row>
    <row r="724" spans="1:15" ht="28.35" hidden="1" customHeight="1" thickBot="1">
      <c r="A724" s="479" t="s">
        <v>565</v>
      </c>
      <c r="B724" s="480"/>
      <c r="C724" s="74" t="s">
        <v>2885</v>
      </c>
      <c r="D724" s="74" t="s">
        <v>2886</v>
      </c>
      <c r="E724" s="74" t="s">
        <v>2887</v>
      </c>
      <c r="F724" s="74" t="s">
        <v>2888</v>
      </c>
      <c r="G724" s="75">
        <v>43748</v>
      </c>
      <c r="H724" s="76"/>
      <c r="I724" s="77">
        <v>54555</v>
      </c>
      <c r="J724" s="78" t="s">
        <v>457</v>
      </c>
      <c r="K724" s="80"/>
      <c r="L724" s="80"/>
      <c r="M724" s="80"/>
      <c r="N724" s="80"/>
      <c r="O724" s="80"/>
    </row>
    <row r="725" spans="1:15" ht="28.35" hidden="1" customHeight="1" thickBot="1">
      <c r="A725" s="479" t="s">
        <v>584</v>
      </c>
      <c r="B725" s="480"/>
      <c r="C725" s="74" t="s">
        <v>2885</v>
      </c>
      <c r="D725" s="74" t="s">
        <v>2886</v>
      </c>
      <c r="E725" s="74" t="s">
        <v>2889</v>
      </c>
      <c r="F725" s="74" t="s">
        <v>2890</v>
      </c>
      <c r="G725" s="75">
        <v>44180</v>
      </c>
      <c r="H725" s="76"/>
      <c r="I725" s="77">
        <v>54555</v>
      </c>
      <c r="J725" s="78" t="s">
        <v>457</v>
      </c>
      <c r="K725" s="80"/>
      <c r="L725" s="80"/>
      <c r="M725" s="80"/>
      <c r="N725" s="80"/>
      <c r="O725" s="80"/>
    </row>
    <row r="726" spans="1:15" ht="28.35" hidden="1" customHeight="1" thickBot="1">
      <c r="A726" s="479" t="s">
        <v>2309</v>
      </c>
      <c r="B726" s="480"/>
      <c r="C726" s="74" t="s">
        <v>2891</v>
      </c>
      <c r="D726" s="74" t="s">
        <v>2892</v>
      </c>
      <c r="E726" s="74" t="s">
        <v>2893</v>
      </c>
      <c r="F726" s="74" t="s">
        <v>2894</v>
      </c>
      <c r="G726" s="75">
        <v>44120</v>
      </c>
      <c r="H726" s="76"/>
      <c r="I726" s="77">
        <v>100000</v>
      </c>
      <c r="J726" s="78" t="s">
        <v>457</v>
      </c>
      <c r="K726" s="80"/>
      <c r="L726" s="80"/>
      <c r="M726" s="80"/>
      <c r="N726" s="80"/>
      <c r="O726" s="80"/>
    </row>
    <row r="727" spans="1:15" ht="28.35" hidden="1" customHeight="1" thickBot="1">
      <c r="A727" s="479" t="s">
        <v>584</v>
      </c>
      <c r="B727" s="480"/>
      <c r="C727" s="74" t="s">
        <v>2895</v>
      </c>
      <c r="D727" s="74" t="s">
        <v>2896</v>
      </c>
      <c r="E727" s="74" t="s">
        <v>2897</v>
      </c>
      <c r="F727" s="74" t="s">
        <v>2898</v>
      </c>
      <c r="G727" s="75">
        <v>44764</v>
      </c>
      <c r="H727" s="76"/>
      <c r="I727" s="77">
        <v>72740</v>
      </c>
      <c r="J727" s="78" t="s">
        <v>457</v>
      </c>
      <c r="K727" s="80"/>
      <c r="L727" s="80"/>
      <c r="M727" s="80"/>
      <c r="N727" s="80"/>
      <c r="O727" s="80"/>
    </row>
    <row r="728" spans="1:15" ht="28.35" hidden="1" customHeight="1" thickBot="1">
      <c r="A728" s="479" t="s">
        <v>467</v>
      </c>
      <c r="B728" s="480"/>
      <c r="C728" s="74" t="s">
        <v>2899</v>
      </c>
      <c r="D728" s="74" t="s">
        <v>2900</v>
      </c>
      <c r="E728" s="74" t="s">
        <v>2901</v>
      </c>
      <c r="F728" s="74" t="s">
        <v>2902</v>
      </c>
      <c r="G728" s="75">
        <v>44120</v>
      </c>
      <c r="H728" s="76"/>
      <c r="I728" s="77">
        <v>72740</v>
      </c>
      <c r="J728" s="78" t="s">
        <v>457</v>
      </c>
      <c r="K728" s="80"/>
      <c r="L728" s="80"/>
      <c r="M728" s="80"/>
      <c r="N728" s="80"/>
      <c r="O728" s="80"/>
    </row>
    <row r="729" spans="1:15" ht="28.35" hidden="1" customHeight="1" thickBot="1">
      <c r="A729" s="479" t="s">
        <v>477</v>
      </c>
      <c r="B729" s="480"/>
      <c r="C729" s="74" t="s">
        <v>2903</v>
      </c>
      <c r="D729" s="74" t="s">
        <v>2904</v>
      </c>
      <c r="E729" s="74" t="s">
        <v>2905</v>
      </c>
      <c r="F729" s="74" t="s">
        <v>2906</v>
      </c>
      <c r="G729" s="75">
        <v>44211</v>
      </c>
      <c r="H729" s="76"/>
      <c r="I729" s="77">
        <v>22658.87</v>
      </c>
      <c r="J729" s="78" t="s">
        <v>457</v>
      </c>
      <c r="K729" s="80"/>
      <c r="L729" s="80"/>
      <c r="M729" s="80"/>
      <c r="N729" s="80"/>
      <c r="O729" s="80"/>
    </row>
    <row r="730" spans="1:15" ht="28.35" hidden="1" customHeight="1" thickBot="1">
      <c r="A730" s="479" t="s">
        <v>555</v>
      </c>
      <c r="B730" s="480"/>
      <c r="C730" s="74" t="s">
        <v>2907</v>
      </c>
      <c r="D730" s="74" t="s">
        <v>2908</v>
      </c>
      <c r="E730" s="74" t="s">
        <v>2909</v>
      </c>
      <c r="F730" s="74" t="s">
        <v>2910</v>
      </c>
      <c r="G730" s="75">
        <v>44120</v>
      </c>
      <c r="H730" s="76"/>
      <c r="I730" s="77">
        <v>37360</v>
      </c>
      <c r="J730" s="78" t="s">
        <v>457</v>
      </c>
      <c r="K730" s="80"/>
      <c r="L730" s="80"/>
      <c r="M730" s="80"/>
      <c r="N730" s="80"/>
      <c r="O730" s="80"/>
    </row>
    <row r="731" spans="1:15" ht="28.35" hidden="1" customHeight="1" thickBot="1">
      <c r="A731" s="479" t="s">
        <v>467</v>
      </c>
      <c r="B731" s="480"/>
      <c r="C731" s="74" t="s">
        <v>2911</v>
      </c>
      <c r="D731" s="74" t="s">
        <v>2912</v>
      </c>
      <c r="E731" s="74" t="s">
        <v>2913</v>
      </c>
      <c r="F731" s="74" t="s">
        <v>2914</v>
      </c>
      <c r="G731" s="75">
        <v>43888</v>
      </c>
      <c r="H731" s="76"/>
      <c r="I731" s="77">
        <v>72736.36</v>
      </c>
      <c r="J731" s="78" t="s">
        <v>457</v>
      </c>
      <c r="K731" s="80"/>
      <c r="L731" s="80"/>
      <c r="M731" s="80"/>
      <c r="N731" s="80"/>
      <c r="O731" s="80"/>
    </row>
    <row r="732" spans="1:15" ht="28.35" hidden="1" customHeight="1" thickBot="1">
      <c r="A732" s="479" t="s">
        <v>623</v>
      </c>
      <c r="B732" s="480"/>
      <c r="C732" s="74" t="s">
        <v>2915</v>
      </c>
      <c r="D732" s="74" t="s">
        <v>2916</v>
      </c>
      <c r="E732" s="74" t="s">
        <v>2917</v>
      </c>
      <c r="F732" s="74" t="s">
        <v>2918</v>
      </c>
      <c r="G732" s="75">
        <v>44742</v>
      </c>
      <c r="H732" s="76"/>
      <c r="I732" s="77">
        <v>56828.86</v>
      </c>
      <c r="J732" s="78" t="s">
        <v>457</v>
      </c>
      <c r="K732" s="80"/>
      <c r="L732" s="80"/>
      <c r="M732" s="80"/>
      <c r="N732" s="80"/>
      <c r="O732" s="80"/>
    </row>
    <row r="733" spans="1:15" ht="28.35" hidden="1" customHeight="1" thickBot="1">
      <c r="A733" s="479" t="s">
        <v>570</v>
      </c>
      <c r="B733" s="480"/>
      <c r="C733" s="74" t="s">
        <v>2919</v>
      </c>
      <c r="D733" s="74" t="s">
        <v>2920</v>
      </c>
      <c r="E733" s="74" t="s">
        <v>2921</v>
      </c>
      <c r="F733" s="74" t="s">
        <v>2922</v>
      </c>
      <c r="G733" s="75">
        <v>43245</v>
      </c>
      <c r="H733" s="76"/>
      <c r="I733" s="77">
        <v>8772.81</v>
      </c>
      <c r="J733" s="78" t="s">
        <v>457</v>
      </c>
      <c r="K733" s="78" t="s">
        <v>2923</v>
      </c>
      <c r="L733" s="78" t="s">
        <v>459</v>
      </c>
      <c r="M733" s="78" t="s">
        <v>2924</v>
      </c>
      <c r="N733" s="78" t="s">
        <v>2925</v>
      </c>
      <c r="O733" s="79">
        <v>44449</v>
      </c>
    </row>
    <row r="734" spans="1:15" ht="28.35" hidden="1" customHeight="1" thickBot="1">
      <c r="A734" s="479" t="s">
        <v>543</v>
      </c>
      <c r="B734" s="480"/>
      <c r="C734" s="74" t="s">
        <v>2926</v>
      </c>
      <c r="D734" s="74" t="s">
        <v>2927</v>
      </c>
      <c r="E734" s="74" t="s">
        <v>2928</v>
      </c>
      <c r="F734" s="74" t="s">
        <v>2929</v>
      </c>
      <c r="G734" s="75">
        <v>44469</v>
      </c>
      <c r="H734" s="76"/>
      <c r="I734" s="77">
        <v>59320</v>
      </c>
      <c r="J734" s="78" t="s">
        <v>457</v>
      </c>
      <c r="K734" s="80"/>
      <c r="L734" s="80"/>
      <c r="M734" s="80"/>
      <c r="N734" s="80"/>
      <c r="O734" s="80"/>
    </row>
    <row r="735" spans="1:15" ht="28.35" hidden="1" customHeight="1" thickBot="1">
      <c r="A735" s="479" t="s">
        <v>467</v>
      </c>
      <c r="B735" s="480"/>
      <c r="C735" s="74" t="s">
        <v>2930</v>
      </c>
      <c r="D735" s="74" t="s">
        <v>2931</v>
      </c>
      <c r="E735" s="74" t="s">
        <v>2932</v>
      </c>
      <c r="F735" s="74" t="s">
        <v>2933</v>
      </c>
      <c r="G735" s="75">
        <v>44120</v>
      </c>
      <c r="H735" s="76"/>
      <c r="I735" s="77">
        <v>18185</v>
      </c>
      <c r="J735" s="78" t="s">
        <v>457</v>
      </c>
      <c r="K735" s="80"/>
      <c r="L735" s="80"/>
      <c r="M735" s="80"/>
      <c r="N735" s="80"/>
      <c r="O735" s="80"/>
    </row>
    <row r="736" spans="1:15" ht="28.35" hidden="1" customHeight="1" thickBot="1">
      <c r="A736" s="479" t="s">
        <v>462</v>
      </c>
      <c r="B736" s="480"/>
      <c r="C736" s="74" t="s">
        <v>2934</v>
      </c>
      <c r="D736" s="74" t="s">
        <v>2935</v>
      </c>
      <c r="E736" s="74" t="s">
        <v>2936</v>
      </c>
      <c r="F736" s="74" t="s">
        <v>2937</v>
      </c>
      <c r="G736" s="75">
        <v>43992</v>
      </c>
      <c r="H736" s="76"/>
      <c r="I736" s="77">
        <v>40679.839999999997</v>
      </c>
      <c r="J736" s="78" t="s">
        <v>457</v>
      </c>
      <c r="K736" s="80"/>
      <c r="L736" s="80"/>
      <c r="M736" s="80"/>
      <c r="N736" s="80"/>
      <c r="O736" s="80"/>
    </row>
    <row r="737" spans="1:15" ht="28.35" hidden="1" customHeight="1" thickBot="1">
      <c r="A737" s="479" t="s">
        <v>565</v>
      </c>
      <c r="B737" s="480"/>
      <c r="C737" s="74" t="s">
        <v>2938</v>
      </c>
      <c r="D737" s="74" t="s">
        <v>2939</v>
      </c>
      <c r="E737" s="74" t="s">
        <v>2940</v>
      </c>
      <c r="F737" s="74" t="s">
        <v>2941</v>
      </c>
      <c r="G737" s="75">
        <v>44120</v>
      </c>
      <c r="H737" s="76"/>
      <c r="I737" s="77">
        <v>20003.5</v>
      </c>
      <c r="J737" s="78" t="s">
        <v>457</v>
      </c>
      <c r="K737" s="80"/>
      <c r="L737" s="80"/>
      <c r="M737" s="80"/>
      <c r="N737" s="80"/>
      <c r="O737" s="80"/>
    </row>
    <row r="738" spans="1:15" ht="28.35" hidden="1" customHeight="1" thickBot="1">
      <c r="A738" s="479" t="s">
        <v>589</v>
      </c>
      <c r="B738" s="480"/>
      <c r="C738" s="74" t="s">
        <v>2942</v>
      </c>
      <c r="D738" s="74" t="s">
        <v>2943</v>
      </c>
      <c r="E738" s="74" t="s">
        <v>2944</v>
      </c>
      <c r="F738" s="74" t="s">
        <v>2945</v>
      </c>
      <c r="G738" s="75">
        <v>44504</v>
      </c>
      <c r="H738" s="76"/>
      <c r="I738" s="77">
        <v>12411.26</v>
      </c>
      <c r="J738" s="78" t="s">
        <v>457</v>
      </c>
      <c r="K738" s="80"/>
      <c r="L738" s="80"/>
      <c r="M738" s="80"/>
      <c r="N738" s="80"/>
      <c r="O738" s="80"/>
    </row>
    <row r="739" spans="1:15" ht="28.35" hidden="1" customHeight="1" thickBot="1">
      <c r="A739" s="479" t="s">
        <v>575</v>
      </c>
      <c r="B739" s="480"/>
      <c r="C739" s="74" t="s">
        <v>2946</v>
      </c>
      <c r="D739" s="74" t="s">
        <v>2947</v>
      </c>
      <c r="E739" s="74" t="s">
        <v>2948</v>
      </c>
      <c r="F739" s="74" t="s">
        <v>2949</v>
      </c>
      <c r="G739" s="75">
        <v>44125</v>
      </c>
      <c r="H739" s="76"/>
      <c r="I739" s="77">
        <v>181850</v>
      </c>
      <c r="J739" s="78" t="s">
        <v>457</v>
      </c>
      <c r="K739" s="80"/>
      <c r="L739" s="80"/>
      <c r="M739" s="80"/>
      <c r="N739" s="80"/>
      <c r="O739" s="80"/>
    </row>
    <row r="740" spans="1:15" ht="28.35" hidden="1" customHeight="1" thickBot="1">
      <c r="A740" s="479" t="s">
        <v>614</v>
      </c>
      <c r="B740" s="480"/>
      <c r="C740" s="74" t="s">
        <v>2950</v>
      </c>
      <c r="D740" s="74" t="s">
        <v>2951</v>
      </c>
      <c r="E740" s="74" t="s">
        <v>2952</v>
      </c>
      <c r="F740" s="74" t="s">
        <v>2953</v>
      </c>
      <c r="G740" s="75">
        <v>44357</v>
      </c>
      <c r="H740" s="76"/>
      <c r="I740" s="77">
        <v>24367.9</v>
      </c>
      <c r="J740" s="78" t="s">
        <v>457</v>
      </c>
      <c r="K740" s="80"/>
      <c r="L740" s="80"/>
      <c r="M740" s="80"/>
      <c r="N740" s="80"/>
      <c r="O740" s="80"/>
    </row>
    <row r="741" spans="1:15" ht="28.35" hidden="1" customHeight="1" thickBot="1">
      <c r="A741" s="479" t="s">
        <v>584</v>
      </c>
      <c r="B741" s="480"/>
      <c r="C741" s="74" t="s">
        <v>2954</v>
      </c>
      <c r="D741" s="74" t="s">
        <v>2955</v>
      </c>
      <c r="E741" s="74" t="s">
        <v>2956</v>
      </c>
      <c r="F741" s="74" t="s">
        <v>2957</v>
      </c>
      <c r="G741" s="75">
        <v>44516</v>
      </c>
      <c r="H741" s="76"/>
      <c r="I741" s="77">
        <v>36333</v>
      </c>
      <c r="J741" s="78" t="s">
        <v>457</v>
      </c>
      <c r="K741" s="80"/>
      <c r="L741" s="80"/>
      <c r="M741" s="80"/>
      <c r="N741" s="80"/>
      <c r="O741" s="80"/>
    </row>
    <row r="742" spans="1:15" ht="28.35" hidden="1" customHeight="1" thickBot="1">
      <c r="A742" s="479" t="s">
        <v>623</v>
      </c>
      <c r="B742" s="480"/>
      <c r="C742" s="74" t="s">
        <v>2958</v>
      </c>
      <c r="D742" s="74" t="s">
        <v>2959</v>
      </c>
      <c r="E742" s="74" t="s">
        <v>2960</v>
      </c>
      <c r="F742" s="74" t="s">
        <v>2961</v>
      </c>
      <c r="G742" s="75">
        <v>44720</v>
      </c>
      <c r="H742" s="76"/>
      <c r="I742" s="77">
        <v>17920</v>
      </c>
      <c r="J742" s="78" t="s">
        <v>457</v>
      </c>
      <c r="K742" s="80"/>
      <c r="L742" s="80"/>
      <c r="M742" s="80"/>
      <c r="N742" s="80"/>
      <c r="O742" s="80"/>
    </row>
    <row r="743" spans="1:15" ht="28.35" hidden="1" customHeight="1" thickBot="1">
      <c r="A743" s="479" t="s">
        <v>614</v>
      </c>
      <c r="B743" s="480"/>
      <c r="C743" s="74" t="s">
        <v>2962</v>
      </c>
      <c r="D743" s="74" t="s">
        <v>2963</v>
      </c>
      <c r="E743" s="74" t="s">
        <v>2964</v>
      </c>
      <c r="F743" s="74" t="s">
        <v>2965</v>
      </c>
      <c r="G743" s="75">
        <v>44313</v>
      </c>
      <c r="H743" s="76"/>
      <c r="I743" s="77">
        <v>108995.07</v>
      </c>
      <c r="J743" s="78" t="s">
        <v>1048</v>
      </c>
      <c r="K743" s="80"/>
      <c r="L743" s="80"/>
      <c r="M743" s="80"/>
      <c r="N743" s="80"/>
      <c r="O743" s="80"/>
    </row>
    <row r="744" spans="1:15" ht="28.35" hidden="1" customHeight="1" thickBot="1">
      <c r="A744" s="479" t="s">
        <v>598</v>
      </c>
      <c r="B744" s="480"/>
      <c r="C744" s="74" t="s">
        <v>2966</v>
      </c>
      <c r="D744" s="74" t="s">
        <v>2967</v>
      </c>
      <c r="E744" s="74" t="s">
        <v>2968</v>
      </c>
      <c r="F744" s="74" t="s">
        <v>2969</v>
      </c>
      <c r="G744" s="75">
        <v>44470</v>
      </c>
      <c r="H744" s="76"/>
      <c r="I744" s="77">
        <v>39999.370000000003</v>
      </c>
      <c r="J744" s="78" t="s">
        <v>457</v>
      </c>
      <c r="K744" s="80"/>
      <c r="L744" s="80"/>
      <c r="M744" s="80"/>
      <c r="N744" s="80"/>
      <c r="O744" s="80"/>
    </row>
    <row r="745" spans="1:15" ht="28.35" hidden="1" customHeight="1" thickBot="1">
      <c r="A745" s="479" t="s">
        <v>598</v>
      </c>
      <c r="B745" s="480"/>
      <c r="C745" s="74" t="s">
        <v>2970</v>
      </c>
      <c r="D745" s="74" t="s">
        <v>2971</v>
      </c>
      <c r="E745" s="74" t="s">
        <v>2972</v>
      </c>
      <c r="F745" s="74" t="s">
        <v>2973</v>
      </c>
      <c r="G745" s="75">
        <v>44515</v>
      </c>
      <c r="H745" s="76"/>
      <c r="I745" s="77">
        <v>29556.09</v>
      </c>
      <c r="J745" s="78" t="s">
        <v>457</v>
      </c>
      <c r="K745" s="80"/>
      <c r="L745" s="80"/>
      <c r="M745" s="80"/>
      <c r="N745" s="80"/>
      <c r="O745" s="80"/>
    </row>
    <row r="746" spans="1:15" ht="28.35" hidden="1" customHeight="1" thickBot="1">
      <c r="A746" s="479" t="s">
        <v>628</v>
      </c>
      <c r="B746" s="480"/>
      <c r="C746" s="74" t="s">
        <v>2974</v>
      </c>
      <c r="D746" s="74" t="s">
        <v>2975</v>
      </c>
      <c r="E746" s="74" t="s">
        <v>2976</v>
      </c>
      <c r="F746" s="74" t="s">
        <v>2977</v>
      </c>
      <c r="G746" s="75">
        <v>43811</v>
      </c>
      <c r="H746" s="76"/>
      <c r="I746" s="77">
        <v>50914.36</v>
      </c>
      <c r="J746" s="78" t="s">
        <v>457</v>
      </c>
      <c r="K746" s="80"/>
      <c r="L746" s="80"/>
      <c r="M746" s="80"/>
      <c r="N746" s="80"/>
      <c r="O746" s="80"/>
    </row>
    <row r="747" spans="1:15" ht="28.35" hidden="1" customHeight="1" thickBot="1">
      <c r="A747" s="479" t="s">
        <v>543</v>
      </c>
      <c r="B747" s="480"/>
      <c r="C747" s="74" t="s">
        <v>2974</v>
      </c>
      <c r="D747" s="74" t="s">
        <v>2975</v>
      </c>
      <c r="E747" s="74" t="s">
        <v>2978</v>
      </c>
      <c r="F747" s="74" t="s">
        <v>2979</v>
      </c>
      <c r="G747" s="75">
        <v>44726</v>
      </c>
      <c r="H747" s="76"/>
      <c r="I747" s="77">
        <v>58192</v>
      </c>
      <c r="J747" s="78" t="s">
        <v>457</v>
      </c>
      <c r="K747" s="80"/>
      <c r="L747" s="80"/>
      <c r="M747" s="80"/>
      <c r="N747" s="80"/>
      <c r="O747" s="80"/>
    </row>
    <row r="748" spans="1:15" ht="28.35" hidden="1" customHeight="1" thickBot="1">
      <c r="A748" s="479" t="s">
        <v>1232</v>
      </c>
      <c r="B748" s="480"/>
      <c r="C748" s="74" t="s">
        <v>2980</v>
      </c>
      <c r="D748" s="74" t="s">
        <v>2981</v>
      </c>
      <c r="E748" s="74" t="s">
        <v>2982</v>
      </c>
      <c r="F748" s="74" t="s">
        <v>2983</v>
      </c>
      <c r="G748" s="75">
        <v>43592</v>
      </c>
      <c r="H748" s="76"/>
      <c r="I748" s="77">
        <v>35248.699999999997</v>
      </c>
      <c r="J748" s="78" t="s">
        <v>457</v>
      </c>
      <c r="K748" s="78" t="s">
        <v>2984</v>
      </c>
      <c r="L748" s="78" t="s">
        <v>989</v>
      </c>
      <c r="M748" s="78" t="s">
        <v>2985</v>
      </c>
      <c r="N748" s="78">
        <v>0</v>
      </c>
      <c r="O748" s="79">
        <v>44174</v>
      </c>
    </row>
    <row r="749" spans="1:15" ht="28.35" hidden="1" customHeight="1" thickBot="1">
      <c r="A749" s="479" t="s">
        <v>1232</v>
      </c>
      <c r="B749" s="480"/>
      <c r="C749" s="74" t="s">
        <v>2980</v>
      </c>
      <c r="D749" s="74" t="s">
        <v>2981</v>
      </c>
      <c r="E749" s="74" t="s">
        <v>2986</v>
      </c>
      <c r="F749" s="74" t="s">
        <v>1599</v>
      </c>
      <c r="G749" s="75">
        <v>44120</v>
      </c>
      <c r="H749" s="76"/>
      <c r="I749" s="77">
        <v>36370</v>
      </c>
      <c r="J749" s="78" t="s">
        <v>457</v>
      </c>
      <c r="K749" s="80"/>
      <c r="L749" s="80"/>
      <c r="M749" s="80"/>
      <c r="N749" s="80"/>
      <c r="O749" s="80"/>
    </row>
    <row r="750" spans="1:15" ht="28.35" hidden="1" customHeight="1" thickBot="1">
      <c r="A750" s="479" t="s">
        <v>1033</v>
      </c>
      <c r="B750" s="480"/>
      <c r="C750" s="74" t="s">
        <v>2980</v>
      </c>
      <c r="D750" s="74" t="s">
        <v>2981</v>
      </c>
      <c r="E750" s="74" t="s">
        <v>2987</v>
      </c>
      <c r="F750" s="74" t="s">
        <v>2988</v>
      </c>
      <c r="G750" s="75">
        <v>44553</v>
      </c>
      <c r="H750" s="76"/>
      <c r="I750" s="77">
        <v>360063</v>
      </c>
      <c r="J750" s="78" t="s">
        <v>457</v>
      </c>
      <c r="K750" s="80"/>
      <c r="L750" s="80"/>
      <c r="M750" s="80"/>
      <c r="N750" s="80"/>
      <c r="O750" s="80"/>
    </row>
    <row r="751" spans="1:15" ht="28.35" hidden="1" customHeight="1" thickBot="1">
      <c r="A751" s="479" t="s">
        <v>472</v>
      </c>
      <c r="B751" s="480"/>
      <c r="C751" s="74" t="s">
        <v>2989</v>
      </c>
      <c r="D751" s="74" t="s">
        <v>2990</v>
      </c>
      <c r="E751" s="74" t="s">
        <v>2991</v>
      </c>
      <c r="F751" s="74" t="s">
        <v>2992</v>
      </c>
      <c r="G751" s="75">
        <v>44749</v>
      </c>
      <c r="H751" s="76"/>
      <c r="I751" s="77">
        <v>24847.63</v>
      </c>
      <c r="J751" s="78" t="s">
        <v>457</v>
      </c>
      <c r="K751" s="80"/>
      <c r="L751" s="80"/>
      <c r="M751" s="80"/>
      <c r="N751" s="80"/>
      <c r="O751" s="80"/>
    </row>
    <row r="752" spans="1:15" ht="28.35" hidden="1" customHeight="1" thickBot="1">
      <c r="A752" s="479" t="s">
        <v>575</v>
      </c>
      <c r="B752" s="480"/>
      <c r="C752" s="74" t="s">
        <v>2993</v>
      </c>
      <c r="D752" s="74" t="s">
        <v>2994</v>
      </c>
      <c r="E752" s="74" t="s">
        <v>2995</v>
      </c>
      <c r="F752" s="74" t="s">
        <v>2996</v>
      </c>
      <c r="G752" s="75">
        <v>44547</v>
      </c>
      <c r="H752" s="76"/>
      <c r="I752" s="77">
        <v>26939</v>
      </c>
      <c r="J752" s="78" t="s">
        <v>457</v>
      </c>
      <c r="K752" s="80"/>
      <c r="L752" s="80"/>
      <c r="M752" s="80"/>
      <c r="N752" s="80"/>
      <c r="O752" s="80"/>
    </row>
    <row r="753" spans="1:15" ht="28.35" hidden="1" customHeight="1" thickBot="1">
      <c r="A753" s="479" t="s">
        <v>462</v>
      </c>
      <c r="B753" s="480"/>
      <c r="C753" s="74" t="s">
        <v>2997</v>
      </c>
      <c r="D753" s="74" t="s">
        <v>2998</v>
      </c>
      <c r="E753" s="74" t="s">
        <v>2999</v>
      </c>
      <c r="F753" s="74" t="s">
        <v>3000</v>
      </c>
      <c r="G753" s="75">
        <v>42928</v>
      </c>
      <c r="H753" s="76"/>
      <c r="I753" s="77">
        <v>24270.17</v>
      </c>
      <c r="J753" s="78" t="s">
        <v>457</v>
      </c>
      <c r="K753" s="78" t="s">
        <v>3001</v>
      </c>
      <c r="L753" s="78" t="s">
        <v>459</v>
      </c>
      <c r="M753" s="78" t="s">
        <v>3002</v>
      </c>
      <c r="N753" s="78" t="s">
        <v>3003</v>
      </c>
      <c r="O753" s="79">
        <v>43399</v>
      </c>
    </row>
    <row r="754" spans="1:15" ht="28.35" hidden="1" customHeight="1" thickBot="1">
      <c r="A754" s="479" t="s">
        <v>584</v>
      </c>
      <c r="B754" s="480"/>
      <c r="C754" s="74" t="s">
        <v>3004</v>
      </c>
      <c r="D754" s="74" t="s">
        <v>3005</v>
      </c>
      <c r="E754" s="74" t="s">
        <v>3006</v>
      </c>
      <c r="F754" s="74" t="s">
        <v>3007</v>
      </c>
      <c r="G754" s="75">
        <v>44187</v>
      </c>
      <c r="H754" s="76"/>
      <c r="I754" s="77">
        <v>46023.69</v>
      </c>
      <c r="J754" s="78" t="s">
        <v>457</v>
      </c>
      <c r="K754" s="80"/>
      <c r="L754" s="80"/>
      <c r="M754" s="80"/>
      <c r="N754" s="80"/>
      <c r="O754" s="80"/>
    </row>
    <row r="755" spans="1:15" ht="28.35" hidden="1" customHeight="1" thickBot="1">
      <c r="A755" s="479" t="s">
        <v>584</v>
      </c>
      <c r="B755" s="480"/>
      <c r="C755" s="74" t="s">
        <v>3004</v>
      </c>
      <c r="D755" s="74" t="s">
        <v>3005</v>
      </c>
      <c r="E755" s="74" t="s">
        <v>3008</v>
      </c>
      <c r="F755" s="74" t="s">
        <v>3009</v>
      </c>
      <c r="G755" s="75">
        <v>44503</v>
      </c>
      <c r="H755" s="76"/>
      <c r="I755" s="77">
        <v>62135.97</v>
      </c>
      <c r="J755" s="78" t="s">
        <v>457</v>
      </c>
      <c r="K755" s="80"/>
      <c r="L755" s="80"/>
      <c r="M755" s="80"/>
      <c r="N755" s="80"/>
      <c r="O755" s="80"/>
    </row>
    <row r="756" spans="1:15" ht="28.35" hidden="1" customHeight="1" thickBot="1">
      <c r="A756" s="479" t="s">
        <v>1530</v>
      </c>
      <c r="B756" s="480"/>
      <c r="C756" s="74" t="s">
        <v>3010</v>
      </c>
      <c r="D756" s="74" t="s">
        <v>3011</v>
      </c>
      <c r="E756" s="74" t="s">
        <v>3012</v>
      </c>
      <c r="F756" s="74" t="s">
        <v>3013</v>
      </c>
      <c r="G756" s="75">
        <v>42573</v>
      </c>
      <c r="H756" s="76"/>
      <c r="I756" s="77">
        <v>187852.73</v>
      </c>
      <c r="J756" s="78" t="s">
        <v>457</v>
      </c>
      <c r="K756" s="80"/>
      <c r="L756" s="80"/>
      <c r="M756" s="80"/>
      <c r="N756" s="80"/>
      <c r="O756" s="80"/>
    </row>
    <row r="757" spans="1:15" ht="28.35" hidden="1" customHeight="1" thickBot="1">
      <c r="A757" s="479" t="s">
        <v>1576</v>
      </c>
      <c r="B757" s="480"/>
      <c r="C757" s="74" t="s">
        <v>3010</v>
      </c>
      <c r="D757" s="74" t="s">
        <v>3011</v>
      </c>
      <c r="E757" s="74" t="s">
        <v>3014</v>
      </c>
      <c r="F757" s="74" t="s">
        <v>3015</v>
      </c>
      <c r="G757" s="75">
        <v>44207</v>
      </c>
      <c r="H757" s="76"/>
      <c r="I757" s="77">
        <v>21000</v>
      </c>
      <c r="J757" s="78" t="s">
        <v>457</v>
      </c>
      <c r="K757" s="80"/>
      <c r="L757" s="80"/>
      <c r="M757" s="80"/>
      <c r="N757" s="80"/>
      <c r="O757" s="80"/>
    </row>
    <row r="758" spans="1:15" ht="28.35" hidden="1" customHeight="1" thickBot="1">
      <c r="A758" s="479" t="s">
        <v>603</v>
      </c>
      <c r="B758" s="480"/>
      <c r="C758" s="74" t="s">
        <v>3016</v>
      </c>
      <c r="D758" s="74" t="s">
        <v>3017</v>
      </c>
      <c r="E758" s="74" t="s">
        <v>3018</v>
      </c>
      <c r="F758" s="74" t="s">
        <v>3019</v>
      </c>
      <c r="G758" s="75">
        <v>44412</v>
      </c>
      <c r="H758" s="76"/>
      <c r="I758" s="77">
        <v>83200</v>
      </c>
      <c r="J758" s="78" t="s">
        <v>457</v>
      </c>
      <c r="K758" s="80"/>
      <c r="L758" s="80"/>
      <c r="M758" s="80"/>
      <c r="N758" s="80"/>
      <c r="O758" s="80"/>
    </row>
    <row r="759" spans="1:15" ht="28.35" hidden="1" customHeight="1" thickBot="1">
      <c r="A759" s="479" t="s">
        <v>724</v>
      </c>
      <c r="B759" s="480"/>
      <c r="C759" s="74" t="s">
        <v>3020</v>
      </c>
      <c r="D759" s="74" t="s">
        <v>3021</v>
      </c>
      <c r="E759" s="74" t="s">
        <v>3022</v>
      </c>
      <c r="F759" s="74" t="s">
        <v>3023</v>
      </c>
      <c r="G759" s="75">
        <v>43654</v>
      </c>
      <c r="H759" s="76"/>
      <c r="I759" s="77">
        <v>63640.58</v>
      </c>
      <c r="J759" s="78" t="s">
        <v>457</v>
      </c>
      <c r="K759" s="80"/>
      <c r="L759" s="80"/>
      <c r="M759" s="80"/>
      <c r="N759" s="80"/>
      <c r="O759" s="80"/>
    </row>
    <row r="760" spans="1:15" ht="28.35" hidden="1" customHeight="1" thickBot="1">
      <c r="A760" s="479" t="s">
        <v>859</v>
      </c>
      <c r="B760" s="480"/>
      <c r="C760" s="74" t="s">
        <v>3024</v>
      </c>
      <c r="D760" s="74" t="s">
        <v>3025</v>
      </c>
      <c r="E760" s="74" t="s">
        <v>3026</v>
      </c>
      <c r="F760" s="74" t="s">
        <v>3027</v>
      </c>
      <c r="G760" s="75">
        <v>44120</v>
      </c>
      <c r="H760" s="76"/>
      <c r="I760" s="77">
        <v>36370</v>
      </c>
      <c r="J760" s="78" t="s">
        <v>457</v>
      </c>
      <c r="K760" s="78" t="s">
        <v>3028</v>
      </c>
      <c r="L760" s="78" t="s">
        <v>459</v>
      </c>
      <c r="M760" s="78" t="s">
        <v>3029</v>
      </c>
      <c r="N760" s="78">
        <v>36370</v>
      </c>
      <c r="O760" s="79">
        <v>43927</v>
      </c>
    </row>
    <row r="761" spans="1:15" ht="28.35" hidden="1" customHeight="1" thickBot="1">
      <c r="A761" s="479" t="s">
        <v>467</v>
      </c>
      <c r="B761" s="480"/>
      <c r="C761" s="74" t="s">
        <v>3030</v>
      </c>
      <c r="D761" s="74" t="s">
        <v>3031</v>
      </c>
      <c r="E761" s="74" t="s">
        <v>3032</v>
      </c>
      <c r="F761" s="74" t="s">
        <v>3033</v>
      </c>
      <c r="G761" s="75">
        <v>43756</v>
      </c>
      <c r="H761" s="76"/>
      <c r="I761" s="77">
        <v>72740</v>
      </c>
      <c r="J761" s="78" t="s">
        <v>457</v>
      </c>
      <c r="K761" s="80"/>
      <c r="L761" s="80"/>
      <c r="M761" s="80"/>
      <c r="N761" s="80"/>
      <c r="O761" s="80"/>
    </row>
    <row r="762" spans="1:15" ht="28.35" hidden="1" customHeight="1" thickBot="1">
      <c r="A762" s="479" t="s">
        <v>724</v>
      </c>
      <c r="B762" s="480"/>
      <c r="C762" s="74" t="s">
        <v>3034</v>
      </c>
      <c r="D762" s="74" t="s">
        <v>3035</v>
      </c>
      <c r="E762" s="74" t="s">
        <v>3036</v>
      </c>
      <c r="F762" s="74" t="s">
        <v>3037</v>
      </c>
      <c r="G762" s="75">
        <v>44120</v>
      </c>
      <c r="H762" s="76"/>
      <c r="I762" s="77">
        <v>60883.38</v>
      </c>
      <c r="J762" s="78" t="s">
        <v>457</v>
      </c>
      <c r="K762" s="80"/>
      <c r="L762" s="80"/>
      <c r="M762" s="80"/>
      <c r="N762" s="80"/>
      <c r="O762" s="80"/>
    </row>
    <row r="763" spans="1:15" ht="28.35" hidden="1" customHeight="1" thickBot="1">
      <c r="A763" s="479" t="s">
        <v>598</v>
      </c>
      <c r="B763" s="480"/>
      <c r="C763" s="74" t="s">
        <v>3038</v>
      </c>
      <c r="D763" s="74" t="s">
        <v>3039</v>
      </c>
      <c r="E763" s="74" t="s">
        <v>3040</v>
      </c>
      <c r="F763" s="74" t="s">
        <v>3041</v>
      </c>
      <c r="G763" s="75">
        <v>44518</v>
      </c>
      <c r="H763" s="76"/>
      <c r="I763" s="77">
        <v>39669.129999999997</v>
      </c>
      <c r="J763" s="78" t="s">
        <v>457</v>
      </c>
      <c r="K763" s="80"/>
      <c r="L763" s="80"/>
      <c r="M763" s="80"/>
      <c r="N763" s="80"/>
      <c r="O763" s="80"/>
    </row>
    <row r="764" spans="1:15" ht="28.35" hidden="1" customHeight="1" thickBot="1">
      <c r="A764" s="479" t="s">
        <v>724</v>
      </c>
      <c r="B764" s="480"/>
      <c r="C764" s="74" t="s">
        <v>3042</v>
      </c>
      <c r="D764" s="74" t="s">
        <v>3043</v>
      </c>
      <c r="E764" s="74" t="s">
        <v>3044</v>
      </c>
      <c r="F764" s="74" t="s">
        <v>3045</v>
      </c>
      <c r="G764" s="75">
        <v>43432</v>
      </c>
      <c r="H764" s="76"/>
      <c r="I764" s="77">
        <v>81150.559999999998</v>
      </c>
      <c r="J764" s="78" t="s">
        <v>457</v>
      </c>
      <c r="K764" s="78" t="s">
        <v>3046</v>
      </c>
      <c r="L764" s="78" t="s">
        <v>989</v>
      </c>
      <c r="M764" s="78" t="s">
        <v>3047</v>
      </c>
      <c r="N764" s="78">
        <v>0</v>
      </c>
      <c r="O764" s="79">
        <v>43956</v>
      </c>
    </row>
    <row r="765" spans="1:15" ht="28.35" hidden="1" customHeight="1" thickBot="1">
      <c r="A765" s="479" t="s">
        <v>724</v>
      </c>
      <c r="B765" s="480"/>
      <c r="C765" s="74" t="s">
        <v>3048</v>
      </c>
      <c r="D765" s="74" t="s">
        <v>3049</v>
      </c>
      <c r="E765" s="74" t="s">
        <v>3050</v>
      </c>
      <c r="F765" s="74" t="s">
        <v>3051</v>
      </c>
      <c r="G765" s="75">
        <v>44120</v>
      </c>
      <c r="H765" s="76"/>
      <c r="I765" s="77">
        <v>39757.129999999997</v>
      </c>
      <c r="J765" s="78" t="s">
        <v>457</v>
      </c>
      <c r="K765" s="80"/>
      <c r="L765" s="80"/>
      <c r="M765" s="80"/>
      <c r="N765" s="80"/>
      <c r="O765" s="80"/>
    </row>
    <row r="766" spans="1:15" ht="28.35" hidden="1" customHeight="1" thickBot="1">
      <c r="A766" s="479" t="s">
        <v>628</v>
      </c>
      <c r="B766" s="480"/>
      <c r="C766" s="74" t="s">
        <v>3052</v>
      </c>
      <c r="D766" s="74" t="s">
        <v>3053</v>
      </c>
      <c r="E766" s="74" t="s">
        <v>3054</v>
      </c>
      <c r="F766" s="74" t="s">
        <v>3055</v>
      </c>
      <c r="G766" s="75">
        <v>43180</v>
      </c>
      <c r="H766" s="76"/>
      <c r="I766" s="77">
        <v>6915.74</v>
      </c>
      <c r="J766" s="78" t="s">
        <v>457</v>
      </c>
      <c r="K766" s="78" t="s">
        <v>3056</v>
      </c>
      <c r="L766" s="78" t="s">
        <v>459</v>
      </c>
      <c r="M766" s="78" t="s">
        <v>3057</v>
      </c>
      <c r="N766" s="78" t="s">
        <v>3058</v>
      </c>
      <c r="O766" s="79">
        <v>43845</v>
      </c>
    </row>
    <row r="767" spans="1:15" ht="28.35" hidden="1" customHeight="1" thickBot="1">
      <c r="A767" s="479" t="s">
        <v>614</v>
      </c>
      <c r="B767" s="480"/>
      <c r="C767" s="74" t="s">
        <v>3059</v>
      </c>
      <c r="D767" s="74" t="s">
        <v>3060</v>
      </c>
      <c r="E767" s="74" t="s">
        <v>3061</v>
      </c>
      <c r="F767" s="74" t="s">
        <v>3062</v>
      </c>
      <c r="G767" s="75">
        <v>44600</v>
      </c>
      <c r="H767" s="76"/>
      <c r="I767" s="77">
        <v>36370</v>
      </c>
      <c r="J767" s="78" t="s">
        <v>457</v>
      </c>
      <c r="K767" s="80"/>
      <c r="L767" s="80"/>
      <c r="M767" s="80"/>
      <c r="N767" s="80"/>
      <c r="O767" s="80"/>
    </row>
    <row r="768" spans="1:15" ht="28.35" hidden="1" customHeight="1" thickBot="1">
      <c r="A768" s="479" t="s">
        <v>614</v>
      </c>
      <c r="B768" s="480"/>
      <c r="C768" s="74" t="s">
        <v>3059</v>
      </c>
      <c r="D768" s="74" t="s">
        <v>3060</v>
      </c>
      <c r="E768" s="74" t="s">
        <v>3063</v>
      </c>
      <c r="F768" s="74" t="s">
        <v>3064</v>
      </c>
      <c r="G768" s="75">
        <v>44690</v>
      </c>
      <c r="H768" s="76"/>
      <c r="I768" s="77">
        <v>30476.240000000002</v>
      </c>
      <c r="J768" s="78" t="s">
        <v>457</v>
      </c>
      <c r="K768" s="80"/>
      <c r="L768" s="80"/>
      <c r="M768" s="80"/>
      <c r="N768" s="80"/>
      <c r="O768" s="80"/>
    </row>
    <row r="769" spans="1:15" ht="28.35" hidden="1" customHeight="1" thickBot="1">
      <c r="A769" s="479" t="s">
        <v>467</v>
      </c>
      <c r="B769" s="480"/>
      <c r="C769" s="74" t="s">
        <v>3065</v>
      </c>
      <c r="D769" s="74" t="s">
        <v>3066</v>
      </c>
      <c r="E769" s="74" t="s">
        <v>3067</v>
      </c>
      <c r="F769" s="74" t="s">
        <v>3068</v>
      </c>
      <c r="G769" s="75">
        <v>43782</v>
      </c>
      <c r="H769" s="76"/>
      <c r="I769" s="77">
        <v>109110</v>
      </c>
      <c r="J769" s="78" t="s">
        <v>457</v>
      </c>
      <c r="K769" s="80"/>
      <c r="L769" s="80"/>
      <c r="M769" s="80"/>
      <c r="N769" s="80"/>
      <c r="O769" s="80"/>
    </row>
    <row r="770" spans="1:15" ht="28.35" hidden="1" customHeight="1" thickBot="1">
      <c r="A770" s="479" t="s">
        <v>2458</v>
      </c>
      <c r="B770" s="480"/>
      <c r="C770" s="74" t="s">
        <v>3069</v>
      </c>
      <c r="D770" s="74" t="s">
        <v>3070</v>
      </c>
      <c r="E770" s="74" t="s">
        <v>3071</v>
      </c>
      <c r="F770" s="74" t="s">
        <v>3072</v>
      </c>
      <c r="G770" s="75">
        <v>44120</v>
      </c>
      <c r="H770" s="76"/>
      <c r="I770" s="77">
        <v>25459</v>
      </c>
      <c r="J770" s="78" t="s">
        <v>457</v>
      </c>
      <c r="K770" s="80"/>
      <c r="L770" s="80"/>
      <c r="M770" s="80"/>
      <c r="N770" s="80"/>
      <c r="O770" s="80"/>
    </row>
    <row r="771" spans="1:15" ht="28.35" hidden="1" customHeight="1" thickBot="1">
      <c r="A771" s="479" t="s">
        <v>598</v>
      </c>
      <c r="B771" s="480"/>
      <c r="C771" s="74" t="s">
        <v>3073</v>
      </c>
      <c r="D771" s="74" t="s">
        <v>3074</v>
      </c>
      <c r="E771" s="74" t="s">
        <v>3075</v>
      </c>
      <c r="F771" s="74" t="s">
        <v>3076</v>
      </c>
      <c r="G771" s="75">
        <v>44404</v>
      </c>
      <c r="H771" s="76"/>
      <c r="I771" s="77">
        <v>83651</v>
      </c>
      <c r="J771" s="78" t="s">
        <v>457</v>
      </c>
      <c r="K771" s="80"/>
      <c r="L771" s="80"/>
      <c r="M771" s="80"/>
      <c r="N771" s="80"/>
      <c r="O771" s="80"/>
    </row>
    <row r="772" spans="1:15" ht="28.35" hidden="1" customHeight="1" thickBot="1">
      <c r="A772" s="479" t="s">
        <v>598</v>
      </c>
      <c r="B772" s="480"/>
      <c r="C772" s="74" t="s">
        <v>3077</v>
      </c>
      <c r="D772" s="74" t="s">
        <v>3078</v>
      </c>
      <c r="E772" s="74" t="s">
        <v>3079</v>
      </c>
      <c r="F772" s="74" t="s">
        <v>3080</v>
      </c>
      <c r="G772" s="75">
        <v>44748</v>
      </c>
      <c r="H772" s="76"/>
      <c r="I772" s="77">
        <v>64374.9</v>
      </c>
      <c r="J772" s="78" t="s">
        <v>457</v>
      </c>
      <c r="K772" s="80"/>
      <c r="L772" s="80"/>
      <c r="M772" s="80"/>
      <c r="N772" s="80"/>
      <c r="O772" s="80"/>
    </row>
    <row r="773" spans="1:15" ht="28.35" hidden="1" customHeight="1" thickBot="1">
      <c r="A773" s="479" t="s">
        <v>598</v>
      </c>
      <c r="B773" s="480"/>
      <c r="C773" s="74" t="s">
        <v>3081</v>
      </c>
      <c r="D773" s="74" t="s">
        <v>3082</v>
      </c>
      <c r="E773" s="74" t="s">
        <v>3083</v>
      </c>
      <c r="F773" s="74" t="s">
        <v>3084</v>
      </c>
      <c r="G773" s="75">
        <v>44662</v>
      </c>
      <c r="H773" s="76"/>
      <c r="I773" s="77">
        <v>49814.54</v>
      </c>
      <c r="J773" s="78" t="s">
        <v>457</v>
      </c>
      <c r="K773" s="78" t="s">
        <v>3085</v>
      </c>
      <c r="L773" s="78" t="s">
        <v>989</v>
      </c>
      <c r="M773" s="78" t="s">
        <v>3086</v>
      </c>
      <c r="N773" s="78">
        <v>0</v>
      </c>
      <c r="O773" s="79">
        <v>44764</v>
      </c>
    </row>
    <row r="774" spans="1:15" ht="28.35" hidden="1" customHeight="1" thickBot="1">
      <c r="A774" s="479" t="s">
        <v>2250</v>
      </c>
      <c r="B774" s="480"/>
      <c r="C774" s="74" t="s">
        <v>3087</v>
      </c>
      <c r="D774" s="74" t="s">
        <v>3088</v>
      </c>
      <c r="E774" s="74" t="s">
        <v>3089</v>
      </c>
      <c r="F774" s="74" t="s">
        <v>3090</v>
      </c>
      <c r="G774" s="75">
        <v>44510</v>
      </c>
      <c r="H774" s="76"/>
      <c r="I774" s="77">
        <v>51420</v>
      </c>
      <c r="J774" s="78" t="s">
        <v>457</v>
      </c>
      <c r="K774" s="80"/>
      <c r="L774" s="80"/>
      <c r="M774" s="80"/>
      <c r="N774" s="80"/>
      <c r="O774" s="80"/>
    </row>
    <row r="775" spans="1:15" ht="28.35" hidden="1" customHeight="1" thickBot="1">
      <c r="A775" s="479" t="s">
        <v>502</v>
      </c>
      <c r="B775" s="480"/>
      <c r="C775" s="74" t="s">
        <v>3091</v>
      </c>
      <c r="D775" s="74" t="s">
        <v>3092</v>
      </c>
      <c r="E775" s="74" t="s">
        <v>3093</v>
      </c>
      <c r="F775" s="74" t="s">
        <v>3094</v>
      </c>
      <c r="G775" s="75">
        <v>44392</v>
      </c>
      <c r="H775" s="76"/>
      <c r="I775" s="77">
        <v>109110</v>
      </c>
      <c r="J775" s="78" t="s">
        <v>457</v>
      </c>
      <c r="K775" s="80"/>
      <c r="L775" s="80"/>
      <c r="M775" s="80"/>
      <c r="N775" s="80"/>
      <c r="O775" s="80"/>
    </row>
    <row r="776" spans="1:15" ht="28.35" hidden="1" customHeight="1" thickBot="1">
      <c r="A776" s="479" t="s">
        <v>486</v>
      </c>
      <c r="B776" s="480"/>
      <c r="C776" s="74" t="s">
        <v>3095</v>
      </c>
      <c r="D776" s="74" t="s">
        <v>3096</v>
      </c>
      <c r="E776" s="74" t="s">
        <v>3097</v>
      </c>
      <c r="F776" s="74" t="s">
        <v>3098</v>
      </c>
      <c r="G776" s="75">
        <v>43769</v>
      </c>
      <c r="H776" s="76"/>
      <c r="I776" s="77">
        <v>4143.47</v>
      </c>
      <c r="J776" s="78" t="s">
        <v>457</v>
      </c>
      <c r="K776" s="80"/>
      <c r="L776" s="80"/>
      <c r="M776" s="80"/>
      <c r="N776" s="80"/>
      <c r="O776" s="80"/>
    </row>
    <row r="777" spans="1:15" ht="28.35" hidden="1" customHeight="1" thickBot="1">
      <c r="A777" s="479" t="s">
        <v>486</v>
      </c>
      <c r="B777" s="480"/>
      <c r="C777" s="74" t="s">
        <v>3099</v>
      </c>
      <c r="D777" s="74" t="s">
        <v>3100</v>
      </c>
      <c r="E777" s="74" t="s">
        <v>3101</v>
      </c>
      <c r="F777" s="74" t="s">
        <v>3102</v>
      </c>
      <c r="G777" s="75">
        <v>44120</v>
      </c>
      <c r="H777" s="76"/>
      <c r="I777" s="77">
        <v>88479.84</v>
      </c>
      <c r="J777" s="78" t="s">
        <v>457</v>
      </c>
      <c r="K777" s="80"/>
      <c r="L777" s="80"/>
      <c r="M777" s="80"/>
      <c r="N777" s="80"/>
      <c r="O777" s="80"/>
    </row>
    <row r="778" spans="1:15" ht="28.35" hidden="1" customHeight="1" thickBot="1">
      <c r="A778" s="479" t="s">
        <v>603</v>
      </c>
      <c r="B778" s="480"/>
      <c r="C778" s="74" t="s">
        <v>3103</v>
      </c>
      <c r="D778" s="74" t="s">
        <v>3104</v>
      </c>
      <c r="E778" s="74" t="s">
        <v>3105</v>
      </c>
      <c r="F778" s="74" t="s">
        <v>3106</v>
      </c>
      <c r="G778" s="75">
        <v>44638</v>
      </c>
      <c r="H778" s="76"/>
      <c r="I778" s="77">
        <v>72734</v>
      </c>
      <c r="J778" s="78" t="s">
        <v>457</v>
      </c>
      <c r="K778" s="80"/>
      <c r="L778" s="80"/>
      <c r="M778" s="80"/>
      <c r="N778" s="80"/>
      <c r="O778" s="80"/>
    </row>
    <row r="779" spans="1:15" ht="28.35" hidden="1" customHeight="1" thickBot="1">
      <c r="A779" s="479" t="s">
        <v>598</v>
      </c>
      <c r="B779" s="480"/>
      <c r="C779" s="74" t="s">
        <v>3107</v>
      </c>
      <c r="D779" s="74" t="s">
        <v>3108</v>
      </c>
      <c r="E779" s="74" t="s">
        <v>3109</v>
      </c>
      <c r="F779" s="74" t="s">
        <v>3110</v>
      </c>
      <c r="G779" s="75">
        <v>44663</v>
      </c>
      <c r="H779" s="76"/>
      <c r="I779" s="77">
        <v>26815.97</v>
      </c>
      <c r="J779" s="78" t="s">
        <v>457</v>
      </c>
      <c r="K779" s="80"/>
      <c r="L779" s="80"/>
      <c r="M779" s="80"/>
      <c r="N779" s="80"/>
      <c r="O779" s="80"/>
    </row>
    <row r="780" spans="1:15" ht="28.35" hidden="1" customHeight="1" thickBot="1">
      <c r="A780" s="479" t="s">
        <v>760</v>
      </c>
      <c r="B780" s="480"/>
      <c r="C780" s="74" t="s">
        <v>3111</v>
      </c>
      <c r="D780" s="74" t="s">
        <v>3112</v>
      </c>
      <c r="E780" s="74" t="s">
        <v>3113</v>
      </c>
      <c r="F780" s="74" t="s">
        <v>3114</v>
      </c>
      <c r="G780" s="75">
        <v>44120</v>
      </c>
      <c r="H780" s="76"/>
      <c r="I780" s="77">
        <v>19673.990000000002</v>
      </c>
      <c r="J780" s="78" t="s">
        <v>457</v>
      </c>
      <c r="K780" s="80"/>
      <c r="L780" s="80"/>
      <c r="M780" s="80"/>
      <c r="N780" s="80"/>
      <c r="O780" s="80"/>
    </row>
    <row r="781" spans="1:15" ht="28.35" hidden="1" customHeight="1" thickBot="1">
      <c r="A781" s="479" t="s">
        <v>507</v>
      </c>
      <c r="B781" s="480"/>
      <c r="C781" s="74" t="s">
        <v>3115</v>
      </c>
      <c r="D781" s="74" t="s">
        <v>3116</v>
      </c>
      <c r="E781" s="74" t="s">
        <v>3117</v>
      </c>
      <c r="F781" s="74" t="s">
        <v>3118</v>
      </c>
      <c r="G781" s="75">
        <v>44491</v>
      </c>
      <c r="H781" s="76"/>
      <c r="I781" s="77">
        <v>18180</v>
      </c>
      <c r="J781" s="78" t="s">
        <v>457</v>
      </c>
      <c r="K781" s="80"/>
      <c r="L781" s="80"/>
      <c r="M781" s="80"/>
      <c r="N781" s="80"/>
      <c r="O781" s="80"/>
    </row>
    <row r="782" spans="1:15" ht="28.35" hidden="1" customHeight="1" thickBot="1">
      <c r="A782" s="479" t="s">
        <v>502</v>
      </c>
      <c r="B782" s="480"/>
      <c r="C782" s="74" t="s">
        <v>3119</v>
      </c>
      <c r="D782" s="74" t="s">
        <v>3120</v>
      </c>
      <c r="E782" s="74" t="s">
        <v>3121</v>
      </c>
      <c r="F782" s="74" t="s">
        <v>3122</v>
      </c>
      <c r="G782" s="75">
        <v>44398</v>
      </c>
      <c r="H782" s="76"/>
      <c r="I782" s="77">
        <v>81796.490000000005</v>
      </c>
      <c r="J782" s="78" t="s">
        <v>457</v>
      </c>
      <c r="K782" s="80"/>
      <c r="L782" s="80"/>
      <c r="M782" s="80"/>
      <c r="N782" s="80"/>
      <c r="O782" s="80"/>
    </row>
    <row r="783" spans="1:15" ht="28.35" hidden="1" customHeight="1" thickBot="1">
      <c r="A783" s="479" t="s">
        <v>502</v>
      </c>
      <c r="B783" s="480"/>
      <c r="C783" s="74" t="s">
        <v>3123</v>
      </c>
      <c r="D783" s="74" t="s">
        <v>3124</v>
      </c>
      <c r="E783" s="74" t="s">
        <v>3125</v>
      </c>
      <c r="F783" s="74" t="s">
        <v>3126</v>
      </c>
      <c r="G783" s="75">
        <v>44397</v>
      </c>
      <c r="H783" s="76"/>
      <c r="I783" s="77">
        <v>18224.599999999999</v>
      </c>
      <c r="J783" s="78" t="s">
        <v>457</v>
      </c>
      <c r="K783" s="80"/>
      <c r="L783" s="80"/>
      <c r="M783" s="80"/>
      <c r="N783" s="80"/>
      <c r="O783" s="80"/>
    </row>
    <row r="784" spans="1:15" ht="28.35" hidden="1" customHeight="1" thickBot="1">
      <c r="A784" s="479" t="s">
        <v>614</v>
      </c>
      <c r="B784" s="480"/>
      <c r="C784" s="74" t="s">
        <v>3127</v>
      </c>
      <c r="D784" s="74" t="s">
        <v>3128</v>
      </c>
      <c r="E784" s="74" t="s">
        <v>3129</v>
      </c>
      <c r="F784" s="74" t="s">
        <v>3130</v>
      </c>
      <c r="G784" s="75">
        <v>44420</v>
      </c>
      <c r="H784" s="76"/>
      <c r="I784" s="77">
        <v>18799.650000000001</v>
      </c>
      <c r="J784" s="78" t="s">
        <v>457</v>
      </c>
      <c r="K784" s="80"/>
      <c r="L784" s="80"/>
      <c r="M784" s="80"/>
      <c r="N784" s="80"/>
      <c r="O784" s="80"/>
    </row>
    <row r="785" spans="1:15" ht="28.35" hidden="1" customHeight="1" thickBot="1">
      <c r="A785" s="479" t="s">
        <v>614</v>
      </c>
      <c r="B785" s="480"/>
      <c r="C785" s="74" t="s">
        <v>3127</v>
      </c>
      <c r="D785" s="74" t="s">
        <v>3128</v>
      </c>
      <c r="E785" s="74" t="s">
        <v>3131</v>
      </c>
      <c r="F785" s="74" t="s">
        <v>3132</v>
      </c>
      <c r="G785" s="75">
        <v>44475</v>
      </c>
      <c r="H785" s="76"/>
      <c r="I785" s="77">
        <v>63550.75</v>
      </c>
      <c r="J785" s="78" t="s">
        <v>457</v>
      </c>
      <c r="K785" s="80"/>
      <c r="L785" s="80"/>
      <c r="M785" s="80"/>
      <c r="N785" s="80"/>
      <c r="O785" s="80"/>
    </row>
    <row r="786" spans="1:15" ht="28.35" hidden="1" customHeight="1" thickBot="1">
      <c r="A786" s="479" t="s">
        <v>614</v>
      </c>
      <c r="B786" s="480"/>
      <c r="C786" s="74" t="s">
        <v>3133</v>
      </c>
      <c r="D786" s="74" t="s">
        <v>3134</v>
      </c>
      <c r="E786" s="74" t="s">
        <v>3135</v>
      </c>
      <c r="F786" s="74" t="s">
        <v>3136</v>
      </c>
      <c r="G786" s="75">
        <v>44628</v>
      </c>
      <c r="H786" s="76"/>
      <c r="I786" s="77">
        <v>20827.29</v>
      </c>
      <c r="J786" s="78" t="s">
        <v>457</v>
      </c>
      <c r="K786" s="80"/>
      <c r="L786" s="80"/>
      <c r="M786" s="80"/>
      <c r="N786" s="80"/>
      <c r="O786" s="80"/>
    </row>
    <row r="787" spans="1:15" ht="28.35" hidden="1" customHeight="1" thickBot="1">
      <c r="A787" s="479" t="s">
        <v>2250</v>
      </c>
      <c r="B787" s="480"/>
      <c r="C787" s="74" t="s">
        <v>3137</v>
      </c>
      <c r="D787" s="74" t="s">
        <v>3138</v>
      </c>
      <c r="E787" s="74" t="s">
        <v>3139</v>
      </c>
      <c r="F787" s="74" t="s">
        <v>3140</v>
      </c>
      <c r="G787" s="75">
        <v>44574</v>
      </c>
      <c r="H787" s="76"/>
      <c r="I787" s="77">
        <v>99000</v>
      </c>
      <c r="J787" s="78" t="s">
        <v>457</v>
      </c>
      <c r="K787" s="80"/>
      <c r="L787" s="80"/>
      <c r="M787" s="80"/>
      <c r="N787" s="80"/>
      <c r="O787" s="80"/>
    </row>
    <row r="788" spans="1:15" ht="28.35" hidden="1" customHeight="1" thickBot="1">
      <c r="A788" s="479" t="s">
        <v>584</v>
      </c>
      <c r="B788" s="480"/>
      <c r="C788" s="74" t="s">
        <v>3141</v>
      </c>
      <c r="D788" s="74" t="s">
        <v>3142</v>
      </c>
      <c r="E788" s="74" t="s">
        <v>3143</v>
      </c>
      <c r="F788" s="74" t="s">
        <v>3144</v>
      </c>
      <c r="G788" s="75">
        <v>44196</v>
      </c>
      <c r="H788" s="76"/>
      <c r="I788" s="77">
        <v>50463.74</v>
      </c>
      <c r="J788" s="78" t="s">
        <v>457</v>
      </c>
      <c r="K788" s="80"/>
      <c r="L788" s="80"/>
      <c r="M788" s="80"/>
      <c r="N788" s="80"/>
      <c r="O788" s="80"/>
    </row>
    <row r="789" spans="1:15" ht="28.35" hidden="1" customHeight="1" thickBot="1">
      <c r="A789" s="479" t="s">
        <v>575</v>
      </c>
      <c r="B789" s="480"/>
      <c r="C789" s="74" t="s">
        <v>3145</v>
      </c>
      <c r="D789" s="74" t="s">
        <v>3146</v>
      </c>
      <c r="E789" s="74" t="s">
        <v>3147</v>
      </c>
      <c r="F789" s="74" t="s">
        <v>3148</v>
      </c>
      <c r="G789" s="75">
        <v>44671</v>
      </c>
      <c r="H789" s="76"/>
      <c r="I789" s="77">
        <v>49461</v>
      </c>
      <c r="J789" s="78" t="s">
        <v>457</v>
      </c>
      <c r="K789" s="80"/>
      <c r="L789" s="80"/>
      <c r="M789" s="80"/>
      <c r="N789" s="80"/>
      <c r="O789" s="80"/>
    </row>
    <row r="790" spans="1:15" ht="28.35" hidden="1" customHeight="1" thickBot="1">
      <c r="A790" s="479" t="s">
        <v>623</v>
      </c>
      <c r="B790" s="480"/>
      <c r="C790" s="74" t="s">
        <v>3149</v>
      </c>
      <c r="D790" s="74" t="s">
        <v>3150</v>
      </c>
      <c r="E790" s="74" t="s">
        <v>3151</v>
      </c>
      <c r="F790" s="74" t="s">
        <v>3152</v>
      </c>
      <c r="G790" s="75">
        <v>44791</v>
      </c>
      <c r="H790" s="76"/>
      <c r="I790" s="77">
        <v>47644.7</v>
      </c>
      <c r="J790" s="78" t="s">
        <v>457</v>
      </c>
      <c r="K790" s="80"/>
      <c r="L790" s="80"/>
      <c r="M790" s="80"/>
      <c r="N790" s="80"/>
      <c r="O790" s="80"/>
    </row>
    <row r="791" spans="1:15" ht="28.35" hidden="1" customHeight="1" thickBot="1">
      <c r="A791" s="479" t="s">
        <v>614</v>
      </c>
      <c r="B791" s="480"/>
      <c r="C791" s="74" t="s">
        <v>3153</v>
      </c>
      <c r="D791" s="74" t="s">
        <v>3154</v>
      </c>
      <c r="E791" s="74" t="s">
        <v>3155</v>
      </c>
      <c r="F791" s="74" t="s">
        <v>3156</v>
      </c>
      <c r="G791" s="75">
        <v>44698</v>
      </c>
      <c r="H791" s="76"/>
      <c r="I791" s="77">
        <v>98987.5</v>
      </c>
      <c r="J791" s="78" t="s">
        <v>457</v>
      </c>
      <c r="K791" s="80"/>
      <c r="L791" s="80"/>
      <c r="M791" s="80"/>
      <c r="N791" s="80"/>
      <c r="O791" s="80"/>
    </row>
    <row r="792" spans="1:15" ht="28.35" hidden="1" customHeight="1" thickBot="1">
      <c r="A792" s="479" t="s">
        <v>467</v>
      </c>
      <c r="B792" s="480"/>
      <c r="C792" s="74" t="s">
        <v>3157</v>
      </c>
      <c r="D792" s="74" t="s">
        <v>3158</v>
      </c>
      <c r="E792" s="74" t="s">
        <v>3159</v>
      </c>
      <c r="F792" s="74" t="s">
        <v>3160</v>
      </c>
      <c r="G792" s="75">
        <v>43864</v>
      </c>
      <c r="H792" s="76"/>
      <c r="I792" s="77">
        <v>18185</v>
      </c>
      <c r="J792" s="78" t="s">
        <v>457</v>
      </c>
      <c r="K792" s="80"/>
      <c r="L792" s="80"/>
      <c r="M792" s="80"/>
      <c r="N792" s="80"/>
      <c r="O792" s="80"/>
    </row>
    <row r="793" spans="1:15" ht="28.35" hidden="1" customHeight="1" thickBot="1">
      <c r="A793" s="479" t="s">
        <v>477</v>
      </c>
      <c r="B793" s="480"/>
      <c r="C793" s="74" t="s">
        <v>3161</v>
      </c>
      <c r="D793" s="74" t="s">
        <v>3162</v>
      </c>
      <c r="E793" s="74" t="s">
        <v>3163</v>
      </c>
      <c r="F793" s="74" t="s">
        <v>3164</v>
      </c>
      <c r="G793" s="75">
        <v>44445</v>
      </c>
      <c r="H793" s="76"/>
      <c r="I793" s="77">
        <v>72740</v>
      </c>
      <c r="J793" s="78" t="s">
        <v>457</v>
      </c>
      <c r="K793" s="80"/>
      <c r="L793" s="80"/>
      <c r="M793" s="80"/>
      <c r="N793" s="80"/>
      <c r="O793" s="80"/>
    </row>
    <row r="794" spans="1:15" ht="28.35" hidden="1" customHeight="1" thickBot="1">
      <c r="A794" s="479" t="s">
        <v>560</v>
      </c>
      <c r="B794" s="480"/>
      <c r="C794" s="74" t="s">
        <v>3165</v>
      </c>
      <c r="D794" s="74" t="s">
        <v>3166</v>
      </c>
      <c r="E794" s="74" t="s">
        <v>3167</v>
      </c>
      <c r="F794" s="74" t="s">
        <v>3168</v>
      </c>
      <c r="G794" s="74" t="s">
        <v>3169</v>
      </c>
      <c r="H794" s="76"/>
      <c r="I794" s="77">
        <v>1117.7</v>
      </c>
      <c r="J794" s="78" t="s">
        <v>958</v>
      </c>
      <c r="K794" s="78" t="s">
        <v>3170</v>
      </c>
      <c r="L794" s="78" t="s">
        <v>1823</v>
      </c>
      <c r="M794" s="78" t="s">
        <v>3171</v>
      </c>
      <c r="N794" s="78" t="s">
        <v>3172</v>
      </c>
      <c r="O794" s="78" t="s">
        <v>3173</v>
      </c>
    </row>
    <row r="795" spans="1:15" ht="28.35" hidden="1" customHeight="1" thickBot="1">
      <c r="A795" s="479" t="s">
        <v>565</v>
      </c>
      <c r="B795" s="480"/>
      <c r="C795" s="74" t="s">
        <v>3174</v>
      </c>
      <c r="D795" s="74" t="s">
        <v>3175</v>
      </c>
      <c r="E795" s="74" t="s">
        <v>3176</v>
      </c>
      <c r="F795" s="74" t="s">
        <v>3177</v>
      </c>
      <c r="G795" s="75">
        <v>43630</v>
      </c>
      <c r="H795" s="76"/>
      <c r="I795" s="77">
        <v>53640</v>
      </c>
      <c r="J795" s="78" t="s">
        <v>457</v>
      </c>
      <c r="K795" s="80"/>
      <c r="L795" s="80"/>
      <c r="M795" s="80"/>
      <c r="N795" s="80"/>
      <c r="O795" s="80"/>
    </row>
    <row r="796" spans="1:15" ht="28.35" hidden="1" customHeight="1" thickBot="1">
      <c r="A796" s="479" t="s">
        <v>584</v>
      </c>
      <c r="B796" s="480"/>
      <c r="C796" s="74" t="s">
        <v>3178</v>
      </c>
      <c r="D796" s="74" t="s">
        <v>3179</v>
      </c>
      <c r="E796" s="74" t="s">
        <v>3180</v>
      </c>
      <c r="F796" s="74" t="s">
        <v>3181</v>
      </c>
      <c r="G796" s="75">
        <v>44326</v>
      </c>
      <c r="H796" s="76"/>
      <c r="I796" s="77">
        <v>27277.5</v>
      </c>
      <c r="J796" s="78" t="s">
        <v>457</v>
      </c>
      <c r="K796" s="80"/>
      <c r="L796" s="80"/>
      <c r="M796" s="80"/>
      <c r="N796" s="80"/>
      <c r="O796" s="80"/>
    </row>
    <row r="797" spans="1:15" ht="28.35" hidden="1" customHeight="1" thickBot="1">
      <c r="A797" s="479" t="s">
        <v>575</v>
      </c>
      <c r="B797" s="480"/>
      <c r="C797" s="74" t="s">
        <v>3182</v>
      </c>
      <c r="D797" s="74" t="s">
        <v>3183</v>
      </c>
      <c r="E797" s="74" t="s">
        <v>3184</v>
      </c>
      <c r="F797" s="74" t="s">
        <v>3185</v>
      </c>
      <c r="G797" s="75">
        <v>44285</v>
      </c>
      <c r="H797" s="76"/>
      <c r="I797" s="77">
        <v>181580</v>
      </c>
      <c r="J797" s="78" t="s">
        <v>457</v>
      </c>
      <c r="K797" s="80"/>
      <c r="L797" s="80"/>
      <c r="M797" s="80"/>
      <c r="N797" s="80"/>
      <c r="O797" s="80"/>
    </row>
    <row r="798" spans="1:15" ht="28.35" hidden="1" customHeight="1" thickBot="1">
      <c r="A798" s="479" t="s">
        <v>623</v>
      </c>
      <c r="B798" s="480"/>
      <c r="C798" s="74" t="s">
        <v>3186</v>
      </c>
      <c r="D798" s="74" t="s">
        <v>3187</v>
      </c>
      <c r="E798" s="74" t="s">
        <v>3188</v>
      </c>
      <c r="F798" s="74" t="s">
        <v>3189</v>
      </c>
      <c r="G798" s="75">
        <v>44775</v>
      </c>
      <c r="H798" s="76"/>
      <c r="I798" s="77">
        <v>43644</v>
      </c>
      <c r="J798" s="78" t="s">
        <v>457</v>
      </c>
      <c r="K798" s="80"/>
      <c r="L798" s="80"/>
      <c r="M798" s="80"/>
      <c r="N798" s="80"/>
      <c r="O798" s="80"/>
    </row>
    <row r="799" spans="1:15" ht="28.35" hidden="1" customHeight="1" thickBot="1">
      <c r="A799" s="479" t="s">
        <v>623</v>
      </c>
      <c r="B799" s="480"/>
      <c r="C799" s="74" t="s">
        <v>3190</v>
      </c>
      <c r="D799" s="74" t="s">
        <v>3191</v>
      </c>
      <c r="E799" s="74" t="s">
        <v>3192</v>
      </c>
      <c r="F799" s="74" t="s">
        <v>3193</v>
      </c>
      <c r="G799" s="75">
        <v>44767</v>
      </c>
      <c r="H799" s="76"/>
      <c r="I799" s="77">
        <v>72376.3</v>
      </c>
      <c r="J799" s="78" t="s">
        <v>457</v>
      </c>
      <c r="K799" s="80"/>
      <c r="L799" s="80"/>
      <c r="M799" s="80"/>
      <c r="N799" s="80"/>
      <c r="O799" s="80"/>
    </row>
    <row r="800" spans="1:15" ht="28.35" hidden="1" customHeight="1" thickBot="1">
      <c r="A800" s="479" t="s">
        <v>614</v>
      </c>
      <c r="B800" s="480"/>
      <c r="C800" s="74" t="s">
        <v>3194</v>
      </c>
      <c r="D800" s="74" t="s">
        <v>3195</v>
      </c>
      <c r="E800" s="74" t="s">
        <v>3196</v>
      </c>
      <c r="F800" s="74" t="s">
        <v>3197</v>
      </c>
      <c r="G800" s="75">
        <v>44460</v>
      </c>
      <c r="H800" s="76"/>
      <c r="I800" s="77">
        <v>40602</v>
      </c>
      <c r="J800" s="78" t="s">
        <v>457</v>
      </c>
      <c r="K800" s="80"/>
      <c r="L800" s="80"/>
      <c r="M800" s="80"/>
      <c r="N800" s="80"/>
      <c r="O800" s="80"/>
    </row>
    <row r="801" spans="1:15" ht="28.35" hidden="1" customHeight="1" thickBot="1">
      <c r="A801" s="479" t="s">
        <v>614</v>
      </c>
      <c r="B801" s="480"/>
      <c r="C801" s="74" t="s">
        <v>3194</v>
      </c>
      <c r="D801" s="74" t="s">
        <v>3195</v>
      </c>
      <c r="E801" s="74" t="s">
        <v>3198</v>
      </c>
      <c r="F801" s="74" t="s">
        <v>3199</v>
      </c>
      <c r="G801" s="75">
        <v>44672</v>
      </c>
      <c r="H801" s="76"/>
      <c r="I801" s="77">
        <v>32113</v>
      </c>
      <c r="J801" s="78" t="s">
        <v>457</v>
      </c>
      <c r="K801" s="80"/>
      <c r="L801" s="80"/>
      <c r="M801" s="80"/>
      <c r="N801" s="80"/>
      <c r="O801" s="80"/>
    </row>
    <row r="802" spans="1:15" ht="28.35" hidden="1" customHeight="1" thickBot="1">
      <c r="A802" s="479" t="s">
        <v>565</v>
      </c>
      <c r="B802" s="480"/>
      <c r="C802" s="74" t="s">
        <v>3200</v>
      </c>
      <c r="D802" s="74" t="s">
        <v>3201</v>
      </c>
      <c r="E802" s="74" t="s">
        <v>3202</v>
      </c>
      <c r="F802" s="74" t="s">
        <v>3203</v>
      </c>
      <c r="G802" s="74" t="s">
        <v>1327</v>
      </c>
      <c r="H802" s="76"/>
      <c r="I802" s="77">
        <v>0.01</v>
      </c>
      <c r="J802" s="78" t="s">
        <v>958</v>
      </c>
      <c r="K802" s="78" t="s">
        <v>3204</v>
      </c>
      <c r="L802" s="78" t="s">
        <v>1329</v>
      </c>
      <c r="M802" s="78" t="s">
        <v>3205</v>
      </c>
      <c r="N802" s="78" t="s">
        <v>2578</v>
      </c>
      <c r="O802" s="78" t="s">
        <v>3206</v>
      </c>
    </row>
    <row r="803" spans="1:15" ht="28.35" hidden="1" customHeight="1" thickBot="1">
      <c r="A803" s="479" t="s">
        <v>584</v>
      </c>
      <c r="B803" s="480"/>
      <c r="C803" s="74" t="s">
        <v>3207</v>
      </c>
      <c r="D803" s="74" t="s">
        <v>3208</v>
      </c>
      <c r="E803" s="74" t="s">
        <v>3209</v>
      </c>
      <c r="F803" s="74" t="s">
        <v>776</v>
      </c>
      <c r="G803" s="75">
        <v>44573</v>
      </c>
      <c r="H803" s="76"/>
      <c r="I803" s="77">
        <v>16822</v>
      </c>
      <c r="J803" s="78" t="s">
        <v>457</v>
      </c>
      <c r="K803" s="80"/>
      <c r="L803" s="80"/>
      <c r="M803" s="80"/>
      <c r="N803" s="80"/>
      <c r="O803" s="80"/>
    </row>
    <row r="804" spans="1:15" ht="28.35" hidden="1" customHeight="1" thickBot="1">
      <c r="A804" s="479" t="s">
        <v>584</v>
      </c>
      <c r="B804" s="480"/>
      <c r="C804" s="74" t="s">
        <v>3210</v>
      </c>
      <c r="D804" s="74" t="s">
        <v>3211</v>
      </c>
      <c r="E804" s="74" t="s">
        <v>3212</v>
      </c>
      <c r="F804" s="74" t="s">
        <v>3213</v>
      </c>
      <c r="G804" s="75">
        <v>44720</v>
      </c>
      <c r="H804" s="76"/>
      <c r="I804" s="77">
        <v>18771.650000000001</v>
      </c>
      <c r="J804" s="78" t="s">
        <v>457</v>
      </c>
      <c r="K804" s="80"/>
      <c r="L804" s="80"/>
      <c r="M804" s="80"/>
      <c r="N804" s="80"/>
      <c r="O804" s="80"/>
    </row>
    <row r="805" spans="1:15" ht="28.35" hidden="1" customHeight="1" thickBot="1">
      <c r="A805" s="479" t="s">
        <v>799</v>
      </c>
      <c r="B805" s="480"/>
      <c r="C805" s="74" t="s">
        <v>3214</v>
      </c>
      <c r="D805" s="74" t="s">
        <v>3215</v>
      </c>
      <c r="E805" s="74" t="s">
        <v>3216</v>
      </c>
      <c r="F805" s="74" t="s">
        <v>3217</v>
      </c>
      <c r="G805" s="75">
        <v>43815</v>
      </c>
      <c r="H805" s="76"/>
      <c r="I805" s="77">
        <v>88114.32</v>
      </c>
      <c r="J805" s="78" t="s">
        <v>457</v>
      </c>
      <c r="K805" s="80"/>
      <c r="L805" s="80"/>
      <c r="M805" s="80"/>
      <c r="N805" s="80"/>
      <c r="O805" s="80"/>
    </row>
    <row r="806" spans="1:15" ht="28.35" hidden="1" customHeight="1" thickBot="1">
      <c r="A806" s="479" t="s">
        <v>3218</v>
      </c>
      <c r="B806" s="480"/>
      <c r="C806" s="74" t="s">
        <v>3219</v>
      </c>
      <c r="D806" s="74" t="s">
        <v>3220</v>
      </c>
      <c r="E806" s="74" t="s">
        <v>3221</v>
      </c>
      <c r="F806" s="74" t="s">
        <v>3222</v>
      </c>
      <c r="G806" s="75">
        <v>44748</v>
      </c>
      <c r="H806" s="76"/>
      <c r="I806" s="77">
        <v>43644</v>
      </c>
      <c r="J806" s="78" t="s">
        <v>457</v>
      </c>
      <c r="K806" s="80"/>
      <c r="L806" s="80"/>
      <c r="M806" s="80"/>
      <c r="N806" s="80"/>
      <c r="O806" s="80"/>
    </row>
    <row r="807" spans="1:15" ht="28.35" hidden="1" customHeight="1" thickBot="1">
      <c r="A807" s="479" t="s">
        <v>628</v>
      </c>
      <c r="B807" s="480"/>
      <c r="C807" s="74" t="s">
        <v>3219</v>
      </c>
      <c r="D807" s="74" t="s">
        <v>3220</v>
      </c>
      <c r="E807" s="74" t="s">
        <v>3223</v>
      </c>
      <c r="F807" s="74" t="s">
        <v>3224</v>
      </c>
      <c r="G807" s="75">
        <v>44120</v>
      </c>
      <c r="H807" s="76"/>
      <c r="I807" s="77">
        <v>65466</v>
      </c>
      <c r="J807" s="78" t="s">
        <v>457</v>
      </c>
      <c r="K807" s="80"/>
      <c r="L807" s="80"/>
      <c r="M807" s="80"/>
      <c r="N807" s="80"/>
      <c r="O807" s="80"/>
    </row>
    <row r="808" spans="1:15" ht="28.35" hidden="1" customHeight="1" thickBot="1">
      <c r="A808" s="479" t="s">
        <v>623</v>
      </c>
      <c r="B808" s="480"/>
      <c r="C808" s="74" t="s">
        <v>3225</v>
      </c>
      <c r="D808" s="74" t="s">
        <v>3226</v>
      </c>
      <c r="E808" s="74" t="s">
        <v>3227</v>
      </c>
      <c r="F808" s="74" t="s">
        <v>3228</v>
      </c>
      <c r="G808" s="75">
        <v>44413</v>
      </c>
      <c r="H808" s="76"/>
      <c r="I808" s="77">
        <v>62127</v>
      </c>
      <c r="J808" s="78" t="s">
        <v>457</v>
      </c>
      <c r="K808" s="80"/>
      <c r="L808" s="80"/>
      <c r="M808" s="80"/>
      <c r="N808" s="80"/>
      <c r="O808" s="80"/>
    </row>
    <row r="809" spans="1:15" ht="28.35" hidden="1" customHeight="1" thickBot="1">
      <c r="A809" s="479" t="s">
        <v>543</v>
      </c>
      <c r="B809" s="480"/>
      <c r="C809" s="74" t="s">
        <v>3229</v>
      </c>
      <c r="D809" s="74" t="s">
        <v>3230</v>
      </c>
      <c r="E809" s="74" t="s">
        <v>3231</v>
      </c>
      <c r="F809" s="74" t="s">
        <v>3232</v>
      </c>
      <c r="G809" s="75">
        <v>44482</v>
      </c>
      <c r="H809" s="76"/>
      <c r="I809" s="77">
        <v>59319</v>
      </c>
      <c r="J809" s="78" t="s">
        <v>457</v>
      </c>
      <c r="K809" s="80"/>
      <c r="L809" s="80"/>
      <c r="M809" s="80"/>
      <c r="N809" s="80"/>
      <c r="O809" s="80"/>
    </row>
    <row r="810" spans="1:15" ht="28.35" hidden="1" customHeight="1" thickBot="1">
      <c r="A810" s="479" t="s">
        <v>502</v>
      </c>
      <c r="B810" s="480"/>
      <c r="C810" s="74" t="s">
        <v>3233</v>
      </c>
      <c r="D810" s="74" t="s">
        <v>3234</v>
      </c>
      <c r="E810" s="74" t="s">
        <v>3235</v>
      </c>
      <c r="F810" s="74" t="s">
        <v>3236</v>
      </c>
      <c r="G810" s="75">
        <v>44508</v>
      </c>
      <c r="H810" s="76"/>
      <c r="I810" s="77">
        <v>32159</v>
      </c>
      <c r="J810" s="78" t="s">
        <v>457</v>
      </c>
      <c r="K810" s="80"/>
      <c r="L810" s="80"/>
      <c r="M810" s="80"/>
      <c r="N810" s="80"/>
      <c r="O810" s="80"/>
    </row>
    <row r="811" spans="1:15" ht="28.35" hidden="1" customHeight="1" thickBot="1">
      <c r="A811" s="479" t="s">
        <v>603</v>
      </c>
      <c r="B811" s="480"/>
      <c r="C811" s="74" t="s">
        <v>3237</v>
      </c>
      <c r="D811" s="74" t="s">
        <v>3238</v>
      </c>
      <c r="E811" s="74" t="s">
        <v>3239</v>
      </c>
      <c r="F811" s="74" t="s">
        <v>3240</v>
      </c>
      <c r="G811" s="75">
        <v>44798</v>
      </c>
      <c r="H811" s="76"/>
      <c r="I811" s="77">
        <v>52986.720000000001</v>
      </c>
      <c r="J811" s="78" t="s">
        <v>457</v>
      </c>
      <c r="K811" s="80"/>
      <c r="L811" s="80"/>
      <c r="M811" s="80"/>
      <c r="N811" s="80"/>
      <c r="O811" s="80"/>
    </row>
    <row r="812" spans="1:15" ht="28.35" hidden="1" customHeight="1" thickBot="1">
      <c r="A812" s="479" t="s">
        <v>555</v>
      </c>
      <c r="B812" s="480"/>
      <c r="C812" s="74" t="s">
        <v>3241</v>
      </c>
      <c r="D812" s="74" t="s">
        <v>3242</v>
      </c>
      <c r="E812" s="74" t="s">
        <v>3243</v>
      </c>
      <c r="F812" s="74" t="s">
        <v>3244</v>
      </c>
      <c r="G812" s="75">
        <v>43285</v>
      </c>
      <c r="H812" s="76"/>
      <c r="I812" s="77">
        <v>39543.839999999997</v>
      </c>
      <c r="J812" s="78" t="s">
        <v>457</v>
      </c>
      <c r="K812" s="80"/>
      <c r="L812" s="80"/>
      <c r="M812" s="80"/>
      <c r="N812" s="80"/>
      <c r="O812" s="80"/>
    </row>
    <row r="813" spans="1:15" ht="28.35" hidden="1" customHeight="1" thickBot="1">
      <c r="A813" s="479" t="s">
        <v>2250</v>
      </c>
      <c r="B813" s="480"/>
      <c r="C813" s="74" t="s">
        <v>3245</v>
      </c>
      <c r="D813" s="74" t="s">
        <v>3246</v>
      </c>
      <c r="E813" s="74" t="s">
        <v>3247</v>
      </c>
      <c r="F813" s="74" t="s">
        <v>3248</v>
      </c>
      <c r="G813" s="75">
        <v>44509</v>
      </c>
      <c r="H813" s="76"/>
      <c r="I813" s="77">
        <v>4.53</v>
      </c>
      <c r="J813" s="78" t="s">
        <v>457</v>
      </c>
      <c r="K813" s="78" t="s">
        <v>3249</v>
      </c>
      <c r="L813" s="78" t="s">
        <v>459</v>
      </c>
      <c r="M813" s="78" t="s">
        <v>3250</v>
      </c>
      <c r="N813" s="78" t="s">
        <v>3251</v>
      </c>
      <c r="O813" s="79">
        <v>44735</v>
      </c>
    </row>
    <row r="814" spans="1:15" ht="28.35" hidden="1" customHeight="1" thickBot="1">
      <c r="A814" s="479" t="s">
        <v>467</v>
      </c>
      <c r="B814" s="480"/>
      <c r="C814" s="74" t="s">
        <v>3252</v>
      </c>
      <c r="D814" s="74" t="s">
        <v>3253</v>
      </c>
      <c r="E814" s="74" t="s">
        <v>3254</v>
      </c>
      <c r="F814" s="74" t="s">
        <v>3255</v>
      </c>
      <c r="G814" s="75">
        <v>44120</v>
      </c>
      <c r="H814" s="76"/>
      <c r="I814" s="77">
        <v>18185</v>
      </c>
      <c r="J814" s="78" t="s">
        <v>457</v>
      </c>
      <c r="K814" s="80"/>
      <c r="L814" s="80"/>
      <c r="M814" s="80"/>
      <c r="N814" s="80"/>
      <c r="O814" s="80"/>
    </row>
    <row r="815" spans="1:15" ht="28.35" hidden="1" customHeight="1" thickBot="1">
      <c r="A815" s="479" t="s">
        <v>575</v>
      </c>
      <c r="B815" s="480"/>
      <c r="C815" s="74" t="s">
        <v>3256</v>
      </c>
      <c r="D815" s="74" t="s">
        <v>3257</v>
      </c>
      <c r="E815" s="74" t="s">
        <v>3258</v>
      </c>
      <c r="F815" s="74" t="s">
        <v>3259</v>
      </c>
      <c r="G815" s="75">
        <v>44141</v>
      </c>
      <c r="H815" s="76"/>
      <c r="I815" s="77">
        <v>56373.5</v>
      </c>
      <c r="J815" s="78" t="s">
        <v>457</v>
      </c>
      <c r="K815" s="78" t="s">
        <v>3260</v>
      </c>
      <c r="L815" s="78" t="s">
        <v>459</v>
      </c>
      <c r="M815" s="78" t="s">
        <v>3261</v>
      </c>
      <c r="N815" s="78" t="s">
        <v>3262</v>
      </c>
      <c r="O815" s="79">
        <v>44644</v>
      </c>
    </row>
    <row r="816" spans="1:15" ht="28.35" hidden="1" customHeight="1" thickBot="1">
      <c r="A816" s="479" t="s">
        <v>472</v>
      </c>
      <c r="B816" s="480"/>
      <c r="C816" s="74" t="s">
        <v>3263</v>
      </c>
      <c r="D816" s="74" t="s">
        <v>3264</v>
      </c>
      <c r="E816" s="74" t="s">
        <v>3265</v>
      </c>
      <c r="F816" s="74" t="s">
        <v>3266</v>
      </c>
      <c r="G816" s="75">
        <v>44327</v>
      </c>
      <c r="H816" s="76"/>
      <c r="I816" s="77">
        <v>52052.73</v>
      </c>
      <c r="J816" s="78" t="s">
        <v>457</v>
      </c>
      <c r="K816" s="80"/>
      <c r="L816" s="80"/>
      <c r="M816" s="80"/>
      <c r="N816" s="80"/>
      <c r="O816" s="80"/>
    </row>
    <row r="817" spans="1:15" ht="28.35" hidden="1" customHeight="1" thickBot="1">
      <c r="A817" s="479" t="s">
        <v>589</v>
      </c>
      <c r="B817" s="480"/>
      <c r="C817" s="74" t="s">
        <v>3267</v>
      </c>
      <c r="D817" s="74" t="s">
        <v>3268</v>
      </c>
      <c r="E817" s="74" t="s">
        <v>3269</v>
      </c>
      <c r="F817" s="74" t="s">
        <v>3270</v>
      </c>
      <c r="G817" s="75">
        <v>44179</v>
      </c>
      <c r="H817" s="76"/>
      <c r="I817" s="77">
        <v>54555</v>
      </c>
      <c r="J817" s="78" t="s">
        <v>457</v>
      </c>
      <c r="K817" s="80"/>
      <c r="L817" s="80"/>
      <c r="M817" s="80"/>
      <c r="N817" s="80"/>
      <c r="O817" s="80"/>
    </row>
    <row r="818" spans="1:15" ht="28.35" hidden="1" customHeight="1" thickBot="1">
      <c r="A818" s="479" t="s">
        <v>724</v>
      </c>
      <c r="B818" s="480"/>
      <c r="C818" s="74" t="s">
        <v>3271</v>
      </c>
      <c r="D818" s="74" t="s">
        <v>3272</v>
      </c>
      <c r="E818" s="74" t="s">
        <v>3273</v>
      </c>
      <c r="F818" s="74" t="s">
        <v>3274</v>
      </c>
      <c r="G818" s="75">
        <v>43593</v>
      </c>
      <c r="H818" s="76"/>
      <c r="I818" s="77">
        <v>2014.89</v>
      </c>
      <c r="J818" s="78" t="s">
        <v>457</v>
      </c>
      <c r="K818" s="78" t="s">
        <v>3275</v>
      </c>
      <c r="L818" s="78" t="s">
        <v>459</v>
      </c>
      <c r="M818" s="78" t="s">
        <v>3276</v>
      </c>
      <c r="N818" s="78" t="s">
        <v>3277</v>
      </c>
      <c r="O818" s="79">
        <v>44536</v>
      </c>
    </row>
    <row r="819" spans="1:15" ht="28.35" hidden="1" customHeight="1" thickBot="1">
      <c r="A819" s="479" t="s">
        <v>2338</v>
      </c>
      <c r="B819" s="480"/>
      <c r="C819" s="74" t="s">
        <v>3278</v>
      </c>
      <c r="D819" s="74" t="s">
        <v>3279</v>
      </c>
      <c r="E819" s="74" t="s">
        <v>3280</v>
      </c>
      <c r="F819" s="74" t="s">
        <v>3281</v>
      </c>
      <c r="G819" s="75">
        <v>44110</v>
      </c>
      <c r="H819" s="76"/>
      <c r="I819" s="77">
        <v>86970</v>
      </c>
      <c r="J819" s="78" t="s">
        <v>1048</v>
      </c>
      <c r="K819" s="80"/>
      <c r="L819" s="80"/>
      <c r="M819" s="80"/>
      <c r="N819" s="80"/>
      <c r="O819" s="80"/>
    </row>
    <row r="820" spans="1:15" ht="28.35" hidden="1" customHeight="1" thickBot="1">
      <c r="A820" s="479" t="s">
        <v>2338</v>
      </c>
      <c r="B820" s="480"/>
      <c r="C820" s="74" t="s">
        <v>3282</v>
      </c>
      <c r="D820" s="74" t="s">
        <v>3283</v>
      </c>
      <c r="E820" s="74" t="s">
        <v>3284</v>
      </c>
      <c r="F820" s="74" t="s">
        <v>3285</v>
      </c>
      <c r="G820" s="75">
        <v>43018</v>
      </c>
      <c r="H820" s="76"/>
      <c r="I820" s="77">
        <v>109110</v>
      </c>
      <c r="J820" s="78" t="s">
        <v>457</v>
      </c>
      <c r="K820" s="78" t="s">
        <v>3286</v>
      </c>
      <c r="L820" s="78" t="s">
        <v>459</v>
      </c>
      <c r="M820" s="78" t="s">
        <v>3287</v>
      </c>
      <c r="N820" s="78">
        <v>109110</v>
      </c>
      <c r="O820" s="79">
        <v>43789</v>
      </c>
    </row>
    <row r="821" spans="1:15" ht="28.35" hidden="1" customHeight="1" thickBot="1">
      <c r="A821" s="479" t="s">
        <v>472</v>
      </c>
      <c r="B821" s="480"/>
      <c r="C821" s="74" t="s">
        <v>3288</v>
      </c>
      <c r="D821" s="74" t="s">
        <v>3289</v>
      </c>
      <c r="E821" s="74" t="s">
        <v>3290</v>
      </c>
      <c r="F821" s="74" t="s">
        <v>3291</v>
      </c>
      <c r="G821" s="75">
        <v>44656</v>
      </c>
      <c r="H821" s="76"/>
      <c r="I821" s="77">
        <v>72740</v>
      </c>
      <c r="J821" s="78" t="s">
        <v>457</v>
      </c>
      <c r="K821" s="80"/>
      <c r="L821" s="80"/>
      <c r="M821" s="80"/>
      <c r="N821" s="80"/>
      <c r="O821" s="80"/>
    </row>
    <row r="822" spans="1:15" ht="28.35" hidden="1" customHeight="1" thickBot="1">
      <c r="A822" s="479" t="s">
        <v>598</v>
      </c>
      <c r="B822" s="480"/>
      <c r="C822" s="74" t="s">
        <v>3292</v>
      </c>
      <c r="D822" s="74" t="s">
        <v>3293</v>
      </c>
      <c r="E822" s="74" t="s">
        <v>3294</v>
      </c>
      <c r="F822" s="74" t="s">
        <v>3295</v>
      </c>
      <c r="G822" s="75">
        <v>44133</v>
      </c>
      <c r="H822" s="76"/>
      <c r="I822" s="77">
        <v>98.2</v>
      </c>
      <c r="J822" s="78" t="s">
        <v>457</v>
      </c>
      <c r="K822" s="78" t="s">
        <v>3296</v>
      </c>
      <c r="L822" s="78" t="s">
        <v>459</v>
      </c>
      <c r="M822" s="78" t="s">
        <v>3297</v>
      </c>
      <c r="N822" s="78" t="s">
        <v>3298</v>
      </c>
      <c r="O822" s="79">
        <v>44743</v>
      </c>
    </row>
    <row r="823" spans="1:15" ht="28.35" hidden="1" customHeight="1" thickBot="1">
      <c r="A823" s="479" t="s">
        <v>2309</v>
      </c>
      <c r="B823" s="480"/>
      <c r="C823" s="74" t="s">
        <v>3299</v>
      </c>
      <c r="D823" s="74" t="s">
        <v>3300</v>
      </c>
      <c r="E823" s="74" t="s">
        <v>3301</v>
      </c>
      <c r="F823" s="74" t="s">
        <v>3302</v>
      </c>
      <c r="G823" s="75">
        <v>43998</v>
      </c>
      <c r="H823" s="76"/>
      <c r="I823" s="77">
        <v>109110</v>
      </c>
      <c r="J823" s="78" t="s">
        <v>457</v>
      </c>
      <c r="K823" s="80"/>
      <c r="L823" s="80"/>
      <c r="M823" s="80"/>
      <c r="N823" s="80"/>
      <c r="O823" s="80"/>
    </row>
    <row r="824" spans="1:15" ht="28.35" hidden="1" customHeight="1" thickBot="1">
      <c r="A824" s="479" t="s">
        <v>570</v>
      </c>
      <c r="B824" s="480"/>
      <c r="C824" s="74" t="s">
        <v>3303</v>
      </c>
      <c r="D824" s="74" t="s">
        <v>3304</v>
      </c>
      <c r="E824" s="74" t="s">
        <v>3305</v>
      </c>
      <c r="F824" s="74" t="s">
        <v>3306</v>
      </c>
      <c r="G824" s="75">
        <v>43140</v>
      </c>
      <c r="H824" s="76"/>
      <c r="I824" s="77">
        <v>45000</v>
      </c>
      <c r="J824" s="78" t="s">
        <v>457</v>
      </c>
      <c r="K824" s="78" t="s">
        <v>3307</v>
      </c>
      <c r="L824" s="78" t="s">
        <v>459</v>
      </c>
      <c r="M824" s="78" t="s">
        <v>3308</v>
      </c>
      <c r="N824" s="78">
        <v>45000</v>
      </c>
      <c r="O824" s="79">
        <v>43949</v>
      </c>
    </row>
    <row r="825" spans="1:15" ht="28.35" hidden="1" customHeight="1" thickBot="1">
      <c r="A825" s="479" t="s">
        <v>502</v>
      </c>
      <c r="B825" s="480"/>
      <c r="C825" s="74" t="s">
        <v>3309</v>
      </c>
      <c r="D825" s="74" t="s">
        <v>3310</v>
      </c>
      <c r="E825" s="74" t="s">
        <v>3311</v>
      </c>
      <c r="F825" s="74" t="s">
        <v>3312</v>
      </c>
      <c r="G825" s="75">
        <v>44477</v>
      </c>
      <c r="H825" s="76"/>
      <c r="I825" s="77">
        <v>16376</v>
      </c>
      <c r="J825" s="78" t="s">
        <v>457</v>
      </c>
      <c r="K825" s="80"/>
      <c r="L825" s="80"/>
      <c r="M825" s="80"/>
      <c r="N825" s="80"/>
      <c r="O825" s="80"/>
    </row>
    <row r="826" spans="1:15" ht="28.35" hidden="1" customHeight="1" thickBot="1">
      <c r="A826" s="479" t="s">
        <v>614</v>
      </c>
      <c r="B826" s="480"/>
      <c r="C826" s="74" t="s">
        <v>3313</v>
      </c>
      <c r="D826" s="74" t="s">
        <v>3314</v>
      </c>
      <c r="E826" s="74" t="s">
        <v>3315</v>
      </c>
      <c r="F826" s="74" t="s">
        <v>3316</v>
      </c>
      <c r="G826" s="75">
        <v>44734</v>
      </c>
      <c r="H826" s="76"/>
      <c r="I826" s="77">
        <v>42432</v>
      </c>
      <c r="J826" s="78" t="s">
        <v>457</v>
      </c>
      <c r="K826" s="80"/>
      <c r="L826" s="80"/>
      <c r="M826" s="80"/>
      <c r="N826" s="80"/>
      <c r="O826" s="80"/>
    </row>
    <row r="827" spans="1:15" ht="28.35" hidden="1" customHeight="1" thickBot="1">
      <c r="A827" s="479" t="s">
        <v>462</v>
      </c>
      <c r="B827" s="480"/>
      <c r="C827" s="74" t="s">
        <v>3317</v>
      </c>
      <c r="D827" s="74" t="s">
        <v>3318</v>
      </c>
      <c r="E827" s="74" t="s">
        <v>3319</v>
      </c>
      <c r="F827" s="74" t="s">
        <v>3320</v>
      </c>
      <c r="G827" s="75">
        <v>43609</v>
      </c>
      <c r="H827" s="76"/>
      <c r="I827" s="77">
        <v>20057.689999999999</v>
      </c>
      <c r="J827" s="78" t="s">
        <v>457</v>
      </c>
      <c r="K827" s="80"/>
      <c r="L827" s="80"/>
      <c r="M827" s="80"/>
      <c r="N827" s="80"/>
      <c r="O827" s="80"/>
    </row>
    <row r="828" spans="1:15" ht="28.35" hidden="1" customHeight="1" thickBot="1">
      <c r="A828" s="479" t="s">
        <v>472</v>
      </c>
      <c r="B828" s="480"/>
      <c r="C828" s="74" t="s">
        <v>3321</v>
      </c>
      <c r="D828" s="74" t="s">
        <v>3322</v>
      </c>
      <c r="E828" s="74" t="s">
        <v>3323</v>
      </c>
      <c r="F828" s="74" t="s">
        <v>3324</v>
      </c>
      <c r="G828" s="75">
        <v>44326</v>
      </c>
      <c r="H828" s="76"/>
      <c r="I828" s="77">
        <v>38604.58</v>
      </c>
      <c r="J828" s="78" t="s">
        <v>457</v>
      </c>
      <c r="K828" s="80"/>
      <c r="L828" s="80"/>
      <c r="M828" s="80"/>
      <c r="N828" s="80"/>
      <c r="O828" s="80"/>
    </row>
    <row r="829" spans="1:15" ht="28.35" hidden="1" customHeight="1" thickBot="1">
      <c r="A829" s="479" t="s">
        <v>715</v>
      </c>
      <c r="B829" s="480"/>
      <c r="C829" s="74" t="s">
        <v>3325</v>
      </c>
      <c r="D829" s="74" t="s">
        <v>3326</v>
      </c>
      <c r="E829" s="74" t="s">
        <v>3327</v>
      </c>
      <c r="F829" s="74" t="s">
        <v>3328</v>
      </c>
      <c r="G829" s="75">
        <v>44280</v>
      </c>
      <c r="H829" s="76"/>
      <c r="I829" s="77">
        <v>109110</v>
      </c>
      <c r="J829" s="78" t="s">
        <v>457</v>
      </c>
      <c r="K829" s="80"/>
      <c r="L829" s="80"/>
      <c r="M829" s="80"/>
      <c r="N829" s="80"/>
      <c r="O829" s="80"/>
    </row>
    <row r="830" spans="1:15" ht="28.35" hidden="1" customHeight="1" thickBot="1">
      <c r="A830" s="479" t="s">
        <v>2250</v>
      </c>
      <c r="B830" s="480"/>
      <c r="C830" s="74" t="s">
        <v>3329</v>
      </c>
      <c r="D830" s="74" t="s">
        <v>3330</v>
      </c>
      <c r="E830" s="74" t="s">
        <v>3331</v>
      </c>
      <c r="F830" s="74" t="s">
        <v>3332</v>
      </c>
      <c r="G830" s="75">
        <v>44588</v>
      </c>
      <c r="H830" s="76"/>
      <c r="I830" s="77">
        <v>27279</v>
      </c>
      <c r="J830" s="78" t="s">
        <v>457</v>
      </c>
      <c r="K830" s="80"/>
      <c r="L830" s="80"/>
      <c r="M830" s="80"/>
      <c r="N830" s="80"/>
      <c r="O830" s="80"/>
    </row>
    <row r="831" spans="1:15" ht="28.35" hidden="1" customHeight="1" thickBot="1">
      <c r="A831" s="479" t="s">
        <v>799</v>
      </c>
      <c r="B831" s="480"/>
      <c r="C831" s="74" t="s">
        <v>3333</v>
      </c>
      <c r="D831" s="74" t="s">
        <v>3334</v>
      </c>
      <c r="E831" s="74" t="s">
        <v>3335</v>
      </c>
      <c r="F831" s="74" t="s">
        <v>3336</v>
      </c>
      <c r="G831" s="75">
        <v>43997</v>
      </c>
      <c r="H831" s="76"/>
      <c r="I831" s="77">
        <v>43050</v>
      </c>
      <c r="J831" s="78" t="s">
        <v>457</v>
      </c>
      <c r="K831" s="78" t="s">
        <v>3337</v>
      </c>
      <c r="L831" s="78" t="s">
        <v>989</v>
      </c>
      <c r="M831" s="78" t="s">
        <v>3338</v>
      </c>
      <c r="N831" s="78">
        <v>0</v>
      </c>
      <c r="O831" s="79">
        <v>44784</v>
      </c>
    </row>
    <row r="832" spans="1:15" ht="28.35" hidden="1" customHeight="1" thickBot="1">
      <c r="A832" s="479" t="s">
        <v>760</v>
      </c>
      <c r="B832" s="480"/>
      <c r="C832" s="74" t="s">
        <v>3339</v>
      </c>
      <c r="D832" s="74" t="s">
        <v>3340</v>
      </c>
      <c r="E832" s="74" t="s">
        <v>3341</v>
      </c>
      <c r="F832" s="74" t="s">
        <v>3342</v>
      </c>
      <c r="G832" s="75">
        <v>44120</v>
      </c>
      <c r="H832" s="76"/>
      <c r="I832" s="77">
        <v>47578.87</v>
      </c>
      <c r="J832" s="78" t="s">
        <v>457</v>
      </c>
      <c r="K832" s="80"/>
      <c r="L832" s="80"/>
      <c r="M832" s="80"/>
      <c r="N832" s="80"/>
      <c r="O832" s="80"/>
    </row>
    <row r="833" spans="1:15" ht="28.35" hidden="1" customHeight="1" thickBot="1">
      <c r="A833" s="479" t="s">
        <v>598</v>
      </c>
      <c r="B833" s="480"/>
      <c r="C833" s="74" t="s">
        <v>3343</v>
      </c>
      <c r="D833" s="74" t="s">
        <v>3344</v>
      </c>
      <c r="E833" s="74" t="s">
        <v>3345</v>
      </c>
      <c r="F833" s="74" t="s">
        <v>3346</v>
      </c>
      <c r="G833" s="75">
        <v>44530</v>
      </c>
      <c r="H833" s="76"/>
      <c r="I833" s="77">
        <v>109110</v>
      </c>
      <c r="J833" s="78" t="s">
        <v>457</v>
      </c>
      <c r="K833" s="80"/>
      <c r="L833" s="80"/>
      <c r="M833" s="80"/>
      <c r="N833" s="80"/>
      <c r="O833" s="80"/>
    </row>
    <row r="834" spans="1:15" ht="28.35" hidden="1" customHeight="1" thickBot="1">
      <c r="A834" s="479" t="s">
        <v>589</v>
      </c>
      <c r="B834" s="480"/>
      <c r="C834" s="74" t="s">
        <v>3347</v>
      </c>
      <c r="D834" s="74" t="s">
        <v>3348</v>
      </c>
      <c r="E834" s="74" t="s">
        <v>3349</v>
      </c>
      <c r="F834" s="74" t="s">
        <v>3350</v>
      </c>
      <c r="G834" s="75">
        <v>44364</v>
      </c>
      <c r="H834" s="76"/>
      <c r="I834" s="77">
        <v>16002.8</v>
      </c>
      <c r="J834" s="78" t="s">
        <v>457</v>
      </c>
      <c r="K834" s="80"/>
      <c r="L834" s="80"/>
      <c r="M834" s="80"/>
      <c r="N834" s="80"/>
      <c r="O834" s="80"/>
    </row>
    <row r="835" spans="1:15" ht="28.35" hidden="1" customHeight="1" thickBot="1">
      <c r="A835" s="479" t="s">
        <v>2309</v>
      </c>
      <c r="B835" s="480"/>
      <c r="C835" s="74" t="s">
        <v>3351</v>
      </c>
      <c r="D835" s="74" t="s">
        <v>3352</v>
      </c>
      <c r="E835" s="74" t="s">
        <v>3353</v>
      </c>
      <c r="F835" s="74" t="s">
        <v>3354</v>
      </c>
      <c r="G835" s="74" t="s">
        <v>3355</v>
      </c>
      <c r="H835" s="76"/>
      <c r="I835" s="77">
        <v>0.51</v>
      </c>
      <c r="J835" s="78" t="s">
        <v>958</v>
      </c>
      <c r="K835" s="78" t="s">
        <v>3356</v>
      </c>
      <c r="L835" s="78" t="s">
        <v>1823</v>
      </c>
      <c r="M835" s="78" t="s">
        <v>3357</v>
      </c>
      <c r="N835" s="78" t="s">
        <v>3358</v>
      </c>
      <c r="O835" s="78" t="s">
        <v>3359</v>
      </c>
    </row>
    <row r="836" spans="1:15" ht="28.35" hidden="1" customHeight="1" thickBot="1">
      <c r="A836" s="479" t="s">
        <v>502</v>
      </c>
      <c r="B836" s="480"/>
      <c r="C836" s="74" t="s">
        <v>3360</v>
      </c>
      <c r="D836" s="74" t="s">
        <v>3361</v>
      </c>
      <c r="E836" s="74" t="s">
        <v>3362</v>
      </c>
      <c r="F836" s="74" t="s">
        <v>3363</v>
      </c>
      <c r="G836" s="75">
        <v>44606</v>
      </c>
      <c r="H836" s="76"/>
      <c r="I836" s="77">
        <v>9092.5</v>
      </c>
      <c r="J836" s="78" t="s">
        <v>457</v>
      </c>
      <c r="K836" s="80"/>
      <c r="L836" s="80"/>
      <c r="M836" s="80"/>
      <c r="N836" s="80"/>
      <c r="O836" s="80"/>
    </row>
    <row r="837" spans="1:15" ht="28.35" hidden="1" customHeight="1" thickBot="1">
      <c r="A837" s="479" t="s">
        <v>575</v>
      </c>
      <c r="B837" s="480"/>
      <c r="C837" s="74" t="s">
        <v>3364</v>
      </c>
      <c r="D837" s="74" t="s">
        <v>3365</v>
      </c>
      <c r="E837" s="74" t="s">
        <v>3366</v>
      </c>
      <c r="F837" s="74" t="s">
        <v>3367</v>
      </c>
      <c r="G837" s="75">
        <v>44123</v>
      </c>
      <c r="H837" s="76"/>
      <c r="I837" s="77">
        <v>9615.85</v>
      </c>
      <c r="J837" s="78" t="s">
        <v>457</v>
      </c>
      <c r="K837" s="80"/>
      <c r="L837" s="80"/>
      <c r="M837" s="80"/>
      <c r="N837" s="80"/>
      <c r="O837" s="80"/>
    </row>
    <row r="838" spans="1:15" ht="28.35" hidden="1" customHeight="1" thickBot="1">
      <c r="A838" s="479" t="s">
        <v>486</v>
      </c>
      <c r="B838" s="480"/>
      <c r="C838" s="74" t="s">
        <v>3368</v>
      </c>
      <c r="D838" s="74" t="s">
        <v>3369</v>
      </c>
      <c r="E838" s="74" t="s">
        <v>3370</v>
      </c>
      <c r="F838" s="74" t="s">
        <v>3371</v>
      </c>
      <c r="G838" s="75">
        <v>43566</v>
      </c>
      <c r="H838" s="76"/>
      <c r="I838" s="77">
        <v>109110</v>
      </c>
      <c r="J838" s="78" t="s">
        <v>457</v>
      </c>
      <c r="K838" s="80"/>
      <c r="L838" s="80"/>
      <c r="M838" s="80"/>
      <c r="N838" s="80"/>
      <c r="O838" s="80"/>
    </row>
    <row r="839" spans="1:15" ht="28.35" hidden="1" customHeight="1" thickBot="1">
      <c r="A839" s="479" t="s">
        <v>623</v>
      </c>
      <c r="B839" s="480"/>
      <c r="C839" s="74" t="s">
        <v>3372</v>
      </c>
      <c r="D839" s="74" t="s">
        <v>3373</v>
      </c>
      <c r="E839" s="74" t="s">
        <v>3374</v>
      </c>
      <c r="F839" s="74" t="s">
        <v>3375</v>
      </c>
      <c r="G839" s="75">
        <v>44435</v>
      </c>
      <c r="H839" s="76"/>
      <c r="I839" s="77">
        <v>32722.09</v>
      </c>
      <c r="J839" s="78" t="s">
        <v>457</v>
      </c>
      <c r="K839" s="80"/>
      <c r="L839" s="80"/>
      <c r="M839" s="80"/>
      <c r="N839" s="80"/>
      <c r="O839" s="80"/>
    </row>
    <row r="840" spans="1:15" ht="28.35" hidden="1" customHeight="1" thickBot="1">
      <c r="A840" s="479" t="s">
        <v>584</v>
      </c>
      <c r="B840" s="480"/>
      <c r="C840" s="74" t="s">
        <v>3376</v>
      </c>
      <c r="D840" s="74" t="s">
        <v>3377</v>
      </c>
      <c r="E840" s="74" t="s">
        <v>3378</v>
      </c>
      <c r="F840" s="74" t="s">
        <v>3379</v>
      </c>
      <c r="G840" s="75">
        <v>44221</v>
      </c>
      <c r="H840" s="76"/>
      <c r="I840" s="77">
        <v>67306</v>
      </c>
      <c r="J840" s="78" t="s">
        <v>457</v>
      </c>
      <c r="K840" s="80"/>
      <c r="L840" s="80"/>
      <c r="M840" s="80"/>
      <c r="N840" s="80"/>
      <c r="O840" s="80"/>
    </row>
    <row r="841" spans="1:15" ht="28.35" hidden="1" customHeight="1" thickBot="1">
      <c r="A841" s="479" t="s">
        <v>628</v>
      </c>
      <c r="B841" s="480"/>
      <c r="C841" s="74" t="s">
        <v>3380</v>
      </c>
      <c r="D841" s="74" t="s">
        <v>3381</v>
      </c>
      <c r="E841" s="74" t="s">
        <v>3382</v>
      </c>
      <c r="F841" s="74" t="s">
        <v>3383</v>
      </c>
      <c r="G841" s="75">
        <v>43612</v>
      </c>
      <c r="H841" s="76"/>
      <c r="I841" s="77">
        <v>3226.52</v>
      </c>
      <c r="J841" s="78" t="s">
        <v>457</v>
      </c>
      <c r="K841" s="78" t="s">
        <v>3384</v>
      </c>
      <c r="L841" s="78" t="s">
        <v>459</v>
      </c>
      <c r="M841" s="78" t="s">
        <v>3385</v>
      </c>
      <c r="N841" s="78" t="s">
        <v>3386</v>
      </c>
      <c r="O841" s="79">
        <v>44768</v>
      </c>
    </row>
    <row r="842" spans="1:15" ht="28.35" hidden="1" customHeight="1" thickBot="1">
      <c r="A842" s="479" t="s">
        <v>603</v>
      </c>
      <c r="B842" s="480"/>
      <c r="C842" s="74" t="s">
        <v>3387</v>
      </c>
      <c r="D842" s="74" t="s">
        <v>3388</v>
      </c>
      <c r="E842" s="74" t="s">
        <v>3389</v>
      </c>
      <c r="F842" s="74" t="s">
        <v>3390</v>
      </c>
      <c r="G842" s="75">
        <v>44714</v>
      </c>
      <c r="H842" s="76"/>
      <c r="I842" s="77">
        <v>59374</v>
      </c>
      <c r="J842" s="78" t="s">
        <v>457</v>
      </c>
      <c r="K842" s="80"/>
      <c r="L842" s="80"/>
      <c r="M842" s="80"/>
      <c r="N842" s="80"/>
      <c r="O842" s="80"/>
    </row>
    <row r="843" spans="1:15" ht="28.35" hidden="1" customHeight="1" thickBot="1">
      <c r="A843" s="479" t="s">
        <v>614</v>
      </c>
      <c r="B843" s="480"/>
      <c r="C843" s="74" t="s">
        <v>3391</v>
      </c>
      <c r="D843" s="74" t="s">
        <v>3392</v>
      </c>
      <c r="E843" s="74" t="s">
        <v>3393</v>
      </c>
      <c r="F843" s="74" t="s">
        <v>3394</v>
      </c>
      <c r="G843" s="75">
        <v>44608</v>
      </c>
      <c r="H843" s="76"/>
      <c r="I843" s="77">
        <v>67102.649999999994</v>
      </c>
      <c r="J843" s="78" t="s">
        <v>457</v>
      </c>
      <c r="K843" s="80"/>
      <c r="L843" s="80"/>
      <c r="M843" s="80"/>
      <c r="N843" s="80"/>
      <c r="O843" s="80"/>
    </row>
    <row r="844" spans="1:15" ht="28.35" hidden="1" customHeight="1" thickBot="1">
      <c r="A844" s="479" t="s">
        <v>560</v>
      </c>
      <c r="B844" s="480"/>
      <c r="C844" s="74" t="s">
        <v>3395</v>
      </c>
      <c r="D844" s="74" t="s">
        <v>3396</v>
      </c>
      <c r="E844" s="74" t="s">
        <v>3397</v>
      </c>
      <c r="F844" s="74" t="s">
        <v>3398</v>
      </c>
      <c r="G844" s="75">
        <v>44550</v>
      </c>
      <c r="H844" s="76"/>
      <c r="I844" s="77">
        <v>29046.9</v>
      </c>
      <c r="J844" s="78" t="s">
        <v>457</v>
      </c>
      <c r="K844" s="80"/>
      <c r="L844" s="80"/>
      <c r="M844" s="80"/>
      <c r="N844" s="80"/>
      <c r="O844" s="80"/>
    </row>
    <row r="845" spans="1:15" ht="28.35" hidden="1" customHeight="1" thickBot="1">
      <c r="A845" s="479" t="s">
        <v>589</v>
      </c>
      <c r="B845" s="480"/>
      <c r="C845" s="74" t="s">
        <v>3399</v>
      </c>
      <c r="D845" s="74" t="s">
        <v>3400</v>
      </c>
      <c r="E845" s="74" t="s">
        <v>3401</v>
      </c>
      <c r="F845" s="74" t="s">
        <v>3402</v>
      </c>
      <c r="G845" s="75">
        <v>44386</v>
      </c>
      <c r="H845" s="76"/>
      <c r="I845" s="77">
        <v>21749.99</v>
      </c>
      <c r="J845" s="78" t="s">
        <v>457</v>
      </c>
      <c r="K845" s="80"/>
      <c r="L845" s="80"/>
      <c r="M845" s="80"/>
      <c r="N845" s="80"/>
      <c r="O845" s="80"/>
    </row>
    <row r="846" spans="1:15" ht="28.35" hidden="1" customHeight="1" thickBot="1">
      <c r="A846" s="479" t="s">
        <v>575</v>
      </c>
      <c r="B846" s="480"/>
      <c r="C846" s="74" t="s">
        <v>3403</v>
      </c>
      <c r="D846" s="74" t="s">
        <v>3404</v>
      </c>
      <c r="E846" s="74" t="s">
        <v>3405</v>
      </c>
      <c r="F846" s="74" t="s">
        <v>3406</v>
      </c>
      <c r="G846" s="75">
        <v>44585</v>
      </c>
      <c r="H846" s="76"/>
      <c r="I846" s="77">
        <v>26000</v>
      </c>
      <c r="J846" s="78" t="s">
        <v>457</v>
      </c>
      <c r="K846" s="80"/>
      <c r="L846" s="80"/>
      <c r="M846" s="80"/>
      <c r="N846" s="80"/>
      <c r="O846" s="80"/>
    </row>
    <row r="847" spans="1:15" ht="28.35" hidden="1" customHeight="1" thickBot="1">
      <c r="A847" s="479" t="s">
        <v>575</v>
      </c>
      <c r="B847" s="480"/>
      <c r="C847" s="74" t="s">
        <v>3407</v>
      </c>
      <c r="D847" s="74" t="s">
        <v>3408</v>
      </c>
      <c r="E847" s="74" t="s">
        <v>3409</v>
      </c>
      <c r="F847" s="74" t="s">
        <v>3410</v>
      </c>
      <c r="G847" s="75">
        <v>44186</v>
      </c>
      <c r="H847" s="76"/>
      <c r="I847" s="77">
        <v>109110</v>
      </c>
      <c r="J847" s="78" t="s">
        <v>457</v>
      </c>
      <c r="K847" s="80"/>
      <c r="L847" s="80"/>
      <c r="M847" s="80"/>
      <c r="N847" s="80"/>
      <c r="O847" s="80"/>
    </row>
    <row r="848" spans="1:15" ht="28.35" hidden="1" customHeight="1" thickBot="1">
      <c r="A848" s="479" t="s">
        <v>486</v>
      </c>
      <c r="B848" s="480"/>
      <c r="C848" s="74" t="s">
        <v>3411</v>
      </c>
      <c r="D848" s="74" t="s">
        <v>3412</v>
      </c>
      <c r="E848" s="74" t="s">
        <v>3413</v>
      </c>
      <c r="F848" s="74" t="s">
        <v>3414</v>
      </c>
      <c r="G848" s="75">
        <v>43985</v>
      </c>
      <c r="H848" s="76"/>
      <c r="I848" s="77">
        <v>54493.17</v>
      </c>
      <c r="J848" s="78" t="s">
        <v>457</v>
      </c>
      <c r="K848" s="80"/>
      <c r="L848" s="80"/>
      <c r="M848" s="80"/>
      <c r="N848" s="80"/>
      <c r="O848" s="80"/>
    </row>
    <row r="849" spans="1:15" ht="28.35" hidden="1" customHeight="1" thickBot="1">
      <c r="A849" s="479" t="s">
        <v>575</v>
      </c>
      <c r="B849" s="480"/>
      <c r="C849" s="74" t="s">
        <v>3411</v>
      </c>
      <c r="D849" s="74" t="s">
        <v>3412</v>
      </c>
      <c r="E849" s="74" t="s">
        <v>3415</v>
      </c>
      <c r="F849" s="74" t="s">
        <v>3416</v>
      </c>
      <c r="G849" s="75">
        <v>44356</v>
      </c>
      <c r="H849" s="76"/>
      <c r="I849" s="77">
        <v>54493.17</v>
      </c>
      <c r="J849" s="78" t="s">
        <v>457</v>
      </c>
      <c r="K849" s="80"/>
      <c r="L849" s="80"/>
      <c r="M849" s="80"/>
      <c r="N849" s="80"/>
      <c r="O849" s="80"/>
    </row>
    <row r="850" spans="1:15" ht="28.35" hidden="1" customHeight="1" thickBot="1">
      <c r="A850" s="479" t="s">
        <v>575</v>
      </c>
      <c r="B850" s="480"/>
      <c r="C850" s="74" t="s">
        <v>3417</v>
      </c>
      <c r="D850" s="74" t="s">
        <v>3418</v>
      </c>
      <c r="E850" s="74" t="s">
        <v>3419</v>
      </c>
      <c r="F850" s="74" t="s">
        <v>3420</v>
      </c>
      <c r="G850" s="75">
        <v>44720</v>
      </c>
      <c r="H850" s="76"/>
      <c r="I850" s="77">
        <v>93711.66</v>
      </c>
      <c r="J850" s="78" t="s">
        <v>457</v>
      </c>
      <c r="K850" s="80"/>
      <c r="L850" s="80"/>
      <c r="M850" s="80"/>
      <c r="N850" s="80"/>
      <c r="O850" s="80"/>
    </row>
    <row r="851" spans="1:15" ht="28.35" hidden="1" customHeight="1" thickBot="1">
      <c r="A851" s="479" t="s">
        <v>486</v>
      </c>
      <c r="B851" s="480"/>
      <c r="C851" s="74" t="s">
        <v>3421</v>
      </c>
      <c r="D851" s="74" t="s">
        <v>3422</v>
      </c>
      <c r="E851" s="74" t="s">
        <v>3423</v>
      </c>
      <c r="F851" s="74" t="s">
        <v>3424</v>
      </c>
      <c r="G851" s="74" t="s">
        <v>3425</v>
      </c>
      <c r="H851" s="76"/>
      <c r="I851" s="77">
        <v>0.26</v>
      </c>
      <c r="J851" s="78" t="s">
        <v>958</v>
      </c>
      <c r="K851" s="78" t="s">
        <v>3426</v>
      </c>
      <c r="L851" s="78" t="s">
        <v>1329</v>
      </c>
      <c r="M851" s="78" t="s">
        <v>3427</v>
      </c>
      <c r="N851" s="78" t="s">
        <v>3428</v>
      </c>
      <c r="O851" s="78" t="s">
        <v>3429</v>
      </c>
    </row>
    <row r="852" spans="1:15" ht="28.35" hidden="1" customHeight="1" thickBot="1">
      <c r="A852" s="479" t="s">
        <v>502</v>
      </c>
      <c r="B852" s="480"/>
      <c r="C852" s="74" t="s">
        <v>3430</v>
      </c>
      <c r="D852" s="74" t="s">
        <v>3431</v>
      </c>
      <c r="E852" s="74" t="s">
        <v>3432</v>
      </c>
      <c r="F852" s="74" t="s">
        <v>3433</v>
      </c>
      <c r="G852" s="75">
        <v>44593</v>
      </c>
      <c r="H852" s="76"/>
      <c r="I852" s="77">
        <v>65541.45</v>
      </c>
      <c r="J852" s="78" t="s">
        <v>457</v>
      </c>
      <c r="K852" s="78" t="s">
        <v>3434</v>
      </c>
      <c r="L852" s="78" t="s">
        <v>989</v>
      </c>
      <c r="M852" s="78" t="s">
        <v>3435</v>
      </c>
      <c r="N852" s="78">
        <v>0</v>
      </c>
      <c r="O852" s="79">
        <v>44726</v>
      </c>
    </row>
    <row r="853" spans="1:15" ht="28.35" hidden="1" customHeight="1" thickBot="1">
      <c r="A853" s="479" t="s">
        <v>614</v>
      </c>
      <c r="B853" s="480"/>
      <c r="C853" s="74" t="s">
        <v>3436</v>
      </c>
      <c r="D853" s="74" t="s">
        <v>3437</v>
      </c>
      <c r="E853" s="74" t="s">
        <v>3438</v>
      </c>
      <c r="F853" s="74" t="s">
        <v>3439</v>
      </c>
      <c r="G853" s="75">
        <v>44420</v>
      </c>
      <c r="H853" s="76"/>
      <c r="I853" s="77">
        <v>109084.17</v>
      </c>
      <c r="J853" s="78" t="s">
        <v>457</v>
      </c>
      <c r="K853" s="80"/>
      <c r="L853" s="80"/>
      <c r="M853" s="80"/>
      <c r="N853" s="80"/>
      <c r="O853" s="80"/>
    </row>
    <row r="854" spans="1:15" ht="28.35" hidden="1" customHeight="1" thickBot="1">
      <c r="A854" s="479" t="s">
        <v>507</v>
      </c>
      <c r="B854" s="480"/>
      <c r="C854" s="74" t="s">
        <v>3440</v>
      </c>
      <c r="D854" s="74" t="s">
        <v>3441</v>
      </c>
      <c r="E854" s="74" t="s">
        <v>3442</v>
      </c>
      <c r="F854" s="74" t="s">
        <v>3443</v>
      </c>
      <c r="G854" s="75">
        <v>44356</v>
      </c>
      <c r="H854" s="76"/>
      <c r="I854" s="77">
        <v>0.01</v>
      </c>
      <c r="J854" s="78" t="s">
        <v>457</v>
      </c>
      <c r="K854" s="78" t="s">
        <v>3444</v>
      </c>
      <c r="L854" s="78" t="s">
        <v>459</v>
      </c>
      <c r="M854" s="78" t="s">
        <v>3445</v>
      </c>
      <c r="N854" s="78">
        <v>0</v>
      </c>
      <c r="O854" s="79">
        <v>44617</v>
      </c>
    </row>
    <row r="855" spans="1:15" ht="28.35" hidden="1" customHeight="1" thickBot="1">
      <c r="A855" s="479" t="s">
        <v>2250</v>
      </c>
      <c r="B855" s="480"/>
      <c r="C855" s="74" t="s">
        <v>3446</v>
      </c>
      <c r="D855" s="74" t="s">
        <v>3447</v>
      </c>
      <c r="E855" s="74" t="s">
        <v>3448</v>
      </c>
      <c r="F855" s="74" t="s">
        <v>3449</v>
      </c>
      <c r="G855" s="75">
        <v>44608</v>
      </c>
      <c r="H855" s="76"/>
      <c r="I855" s="77">
        <v>107291</v>
      </c>
      <c r="J855" s="78" t="s">
        <v>457</v>
      </c>
      <c r="K855" s="80"/>
      <c r="L855" s="80"/>
      <c r="M855" s="80"/>
      <c r="N855" s="80"/>
      <c r="O855" s="80"/>
    </row>
    <row r="856" spans="1:15" ht="28.35" hidden="1" customHeight="1" thickBot="1">
      <c r="A856" s="479" t="s">
        <v>575</v>
      </c>
      <c r="B856" s="480"/>
      <c r="C856" s="74" t="s">
        <v>3450</v>
      </c>
      <c r="D856" s="74" t="s">
        <v>3451</v>
      </c>
      <c r="E856" s="74" t="s">
        <v>3452</v>
      </c>
      <c r="F856" s="74" t="s">
        <v>3453</v>
      </c>
      <c r="G856" s="75">
        <v>44169</v>
      </c>
      <c r="H856" s="76"/>
      <c r="I856" s="77">
        <v>159234.47</v>
      </c>
      <c r="J856" s="78" t="s">
        <v>457</v>
      </c>
      <c r="K856" s="78" t="s">
        <v>3454</v>
      </c>
      <c r="L856" s="78" t="s">
        <v>459</v>
      </c>
      <c r="M856" s="78" t="s">
        <v>3455</v>
      </c>
      <c r="N856" s="78" t="s">
        <v>3456</v>
      </c>
      <c r="O856" s="79">
        <v>44670</v>
      </c>
    </row>
    <row r="857" spans="1:15" ht="28.35" hidden="1" customHeight="1" thickBot="1">
      <c r="A857" s="479" t="s">
        <v>584</v>
      </c>
      <c r="B857" s="480"/>
      <c r="C857" s="74" t="s">
        <v>3457</v>
      </c>
      <c r="D857" s="74" t="s">
        <v>3458</v>
      </c>
      <c r="E857" s="74" t="s">
        <v>3459</v>
      </c>
      <c r="F857" s="74" t="s">
        <v>3460</v>
      </c>
      <c r="G857" s="75">
        <v>44327</v>
      </c>
      <c r="H857" s="76"/>
      <c r="I857" s="77">
        <v>27277.5</v>
      </c>
      <c r="J857" s="78" t="s">
        <v>457</v>
      </c>
      <c r="K857" s="80"/>
      <c r="L857" s="80"/>
      <c r="M857" s="80"/>
      <c r="N857" s="80"/>
      <c r="O857" s="80"/>
    </row>
    <row r="858" spans="1:15" ht="28.35" hidden="1" customHeight="1" thickBot="1">
      <c r="A858" s="479" t="s">
        <v>575</v>
      </c>
      <c r="B858" s="480"/>
      <c r="C858" s="74" t="s">
        <v>3461</v>
      </c>
      <c r="D858" s="74" t="s">
        <v>3462</v>
      </c>
      <c r="E858" s="74" t="s">
        <v>3463</v>
      </c>
      <c r="F858" s="74" t="s">
        <v>3464</v>
      </c>
      <c r="G858" s="75">
        <v>44166</v>
      </c>
      <c r="H858" s="76"/>
      <c r="I858" s="77">
        <v>21470.66</v>
      </c>
      <c r="J858" s="78" t="s">
        <v>457</v>
      </c>
      <c r="K858" s="80"/>
      <c r="L858" s="80"/>
      <c r="M858" s="80"/>
      <c r="N858" s="80"/>
      <c r="O858" s="80"/>
    </row>
    <row r="859" spans="1:15" ht="28.35" hidden="1" customHeight="1" thickBot="1">
      <c r="A859" s="479" t="s">
        <v>452</v>
      </c>
      <c r="B859" s="480"/>
      <c r="C859" s="74" t="s">
        <v>3465</v>
      </c>
      <c r="D859" s="74" t="s">
        <v>3466</v>
      </c>
      <c r="E859" s="74" t="s">
        <v>3467</v>
      </c>
      <c r="F859" s="74" t="s">
        <v>3468</v>
      </c>
      <c r="G859" s="75">
        <v>44383</v>
      </c>
      <c r="H859" s="76"/>
      <c r="I859" s="77">
        <v>58841.56</v>
      </c>
      <c r="J859" s="78" t="s">
        <v>457</v>
      </c>
      <c r="K859" s="80"/>
      <c r="L859" s="80"/>
      <c r="M859" s="80"/>
      <c r="N859" s="80"/>
      <c r="O859" s="80"/>
    </row>
    <row r="860" spans="1:15" ht="28.35" hidden="1" customHeight="1" thickBot="1">
      <c r="A860" s="479" t="s">
        <v>565</v>
      </c>
      <c r="B860" s="480"/>
      <c r="C860" s="74" t="s">
        <v>3469</v>
      </c>
      <c r="D860" s="74" t="s">
        <v>3470</v>
      </c>
      <c r="E860" s="74" t="s">
        <v>3471</v>
      </c>
      <c r="F860" s="74" t="s">
        <v>3472</v>
      </c>
      <c r="G860" s="75">
        <v>44028</v>
      </c>
      <c r="H860" s="76"/>
      <c r="I860" s="77">
        <v>30550.799999999999</v>
      </c>
      <c r="J860" s="78" t="s">
        <v>457</v>
      </c>
      <c r="K860" s="80"/>
      <c r="L860" s="80"/>
      <c r="M860" s="80"/>
      <c r="N860" s="80"/>
      <c r="O860" s="80"/>
    </row>
    <row r="861" spans="1:15" ht="28.35" hidden="1" customHeight="1" thickBot="1">
      <c r="A861" s="479" t="s">
        <v>472</v>
      </c>
      <c r="B861" s="480"/>
      <c r="C861" s="74" t="s">
        <v>3473</v>
      </c>
      <c r="D861" s="74" t="s">
        <v>3474</v>
      </c>
      <c r="E861" s="74" t="s">
        <v>3475</v>
      </c>
      <c r="F861" s="74" t="s">
        <v>3476</v>
      </c>
      <c r="G861" s="75">
        <v>44321</v>
      </c>
      <c r="H861" s="76"/>
      <c r="I861" s="77">
        <v>56101.81</v>
      </c>
      <c r="J861" s="78" t="s">
        <v>457</v>
      </c>
      <c r="K861" s="80"/>
      <c r="L861" s="80"/>
      <c r="M861" s="80"/>
      <c r="N861" s="80"/>
      <c r="O861" s="80"/>
    </row>
    <row r="862" spans="1:15" ht="28.35" hidden="1" customHeight="1" thickBot="1">
      <c r="A862" s="479" t="s">
        <v>486</v>
      </c>
      <c r="B862" s="480"/>
      <c r="C862" s="74" t="s">
        <v>3477</v>
      </c>
      <c r="D862" s="74" t="s">
        <v>3478</v>
      </c>
      <c r="E862" s="74" t="s">
        <v>3479</v>
      </c>
      <c r="F862" s="74" t="s">
        <v>3480</v>
      </c>
      <c r="G862" s="75">
        <v>43559</v>
      </c>
      <c r="H862" s="76"/>
      <c r="I862" s="77">
        <v>109110</v>
      </c>
      <c r="J862" s="78" t="s">
        <v>457</v>
      </c>
      <c r="K862" s="80"/>
      <c r="L862" s="80"/>
      <c r="M862" s="80"/>
      <c r="N862" s="80"/>
      <c r="O862" s="80"/>
    </row>
    <row r="863" spans="1:15" ht="28.35" hidden="1" customHeight="1" thickBot="1">
      <c r="A863" s="479" t="s">
        <v>502</v>
      </c>
      <c r="B863" s="480"/>
      <c r="C863" s="74" t="s">
        <v>3481</v>
      </c>
      <c r="D863" s="74" t="s">
        <v>3482</v>
      </c>
      <c r="E863" s="74" t="s">
        <v>3483</v>
      </c>
      <c r="F863" s="74" t="s">
        <v>3484</v>
      </c>
      <c r="G863" s="75">
        <v>44396</v>
      </c>
      <c r="H863" s="76"/>
      <c r="I863" s="77">
        <v>109110</v>
      </c>
      <c r="J863" s="78" t="s">
        <v>457</v>
      </c>
      <c r="K863" s="80"/>
      <c r="L863" s="80"/>
      <c r="M863" s="80"/>
      <c r="N863" s="80"/>
      <c r="O863" s="80"/>
    </row>
    <row r="864" spans="1:15" ht="28.35" hidden="1" customHeight="1" thickBot="1">
      <c r="A864" s="479" t="s">
        <v>623</v>
      </c>
      <c r="B864" s="480"/>
      <c r="C864" s="74" t="s">
        <v>3485</v>
      </c>
      <c r="D864" s="74" t="s">
        <v>3486</v>
      </c>
      <c r="E864" s="74" t="s">
        <v>3487</v>
      </c>
      <c r="F864" s="74" t="s">
        <v>3488</v>
      </c>
      <c r="G864" s="75">
        <v>44799</v>
      </c>
      <c r="H864" s="76"/>
      <c r="I864" s="77">
        <v>36370</v>
      </c>
      <c r="J864" s="78" t="s">
        <v>457</v>
      </c>
      <c r="K864" s="80"/>
      <c r="L864" s="80"/>
      <c r="M864" s="80"/>
      <c r="N864" s="80"/>
      <c r="O864" s="80"/>
    </row>
    <row r="865" spans="1:15" ht="28.35" hidden="1" customHeight="1" thickBot="1">
      <c r="A865" s="479" t="s">
        <v>575</v>
      </c>
      <c r="B865" s="480"/>
      <c r="C865" s="74" t="s">
        <v>3489</v>
      </c>
      <c r="D865" s="74" t="s">
        <v>3490</v>
      </c>
      <c r="E865" s="74" t="s">
        <v>3491</v>
      </c>
      <c r="F865" s="74" t="s">
        <v>3492</v>
      </c>
      <c r="G865" s="75">
        <v>44427</v>
      </c>
      <c r="H865" s="76"/>
      <c r="I865" s="77">
        <v>109110</v>
      </c>
      <c r="J865" s="78" t="s">
        <v>457</v>
      </c>
      <c r="K865" s="80"/>
      <c r="L865" s="80"/>
      <c r="M865" s="80"/>
      <c r="N865" s="80"/>
      <c r="O865" s="80"/>
    </row>
    <row r="866" spans="1:15" ht="28.35" hidden="1" customHeight="1" thickBot="1">
      <c r="A866" s="479" t="s">
        <v>565</v>
      </c>
      <c r="B866" s="480"/>
      <c r="C866" s="74" t="s">
        <v>3493</v>
      </c>
      <c r="D866" s="74" t="s">
        <v>3494</v>
      </c>
      <c r="E866" s="74" t="s">
        <v>3495</v>
      </c>
      <c r="F866" s="74" t="s">
        <v>3496</v>
      </c>
      <c r="G866" s="75">
        <v>44033</v>
      </c>
      <c r="H866" s="76"/>
      <c r="I866" s="77">
        <v>49569.41</v>
      </c>
      <c r="J866" s="78" t="s">
        <v>457</v>
      </c>
      <c r="K866" s="80"/>
      <c r="L866" s="80"/>
      <c r="M866" s="80"/>
      <c r="N866" s="80"/>
      <c r="O866" s="80"/>
    </row>
    <row r="867" spans="1:15" ht="28.35" hidden="1" customHeight="1" thickBot="1">
      <c r="A867" s="479" t="s">
        <v>623</v>
      </c>
      <c r="B867" s="480"/>
      <c r="C867" s="74" t="s">
        <v>3497</v>
      </c>
      <c r="D867" s="74" t="s">
        <v>3498</v>
      </c>
      <c r="E867" s="74" t="s">
        <v>3499</v>
      </c>
      <c r="F867" s="74" t="s">
        <v>3500</v>
      </c>
      <c r="G867" s="75">
        <v>44763</v>
      </c>
      <c r="H867" s="76"/>
      <c r="I867" s="77">
        <v>22897.1</v>
      </c>
      <c r="J867" s="78" t="s">
        <v>457</v>
      </c>
      <c r="K867" s="80"/>
      <c r="L867" s="80"/>
      <c r="M867" s="80"/>
      <c r="N867" s="80"/>
      <c r="O867" s="80"/>
    </row>
    <row r="868" spans="1:15" ht="28.35" hidden="1" customHeight="1" thickBot="1">
      <c r="A868" s="479" t="s">
        <v>486</v>
      </c>
      <c r="B868" s="480"/>
      <c r="C868" s="74" t="s">
        <v>3501</v>
      </c>
      <c r="D868" s="74" t="s">
        <v>3502</v>
      </c>
      <c r="E868" s="74" t="s">
        <v>3503</v>
      </c>
      <c r="F868" s="74" t="s">
        <v>3504</v>
      </c>
      <c r="G868" s="75">
        <v>44120</v>
      </c>
      <c r="H868" s="76"/>
      <c r="I868" s="77">
        <v>54542</v>
      </c>
      <c r="J868" s="78" t="s">
        <v>457</v>
      </c>
      <c r="K868" s="80"/>
      <c r="L868" s="80"/>
      <c r="M868" s="80"/>
      <c r="N868" s="80"/>
      <c r="O868" s="80"/>
    </row>
    <row r="869" spans="1:15" ht="28.35" hidden="1" customHeight="1" thickBot="1">
      <c r="A869" s="479" t="s">
        <v>598</v>
      </c>
      <c r="B869" s="480"/>
      <c r="C869" s="74" t="s">
        <v>3505</v>
      </c>
      <c r="D869" s="74" t="s">
        <v>3506</v>
      </c>
      <c r="E869" s="74" t="s">
        <v>3507</v>
      </c>
      <c r="F869" s="74" t="s">
        <v>3508</v>
      </c>
      <c r="G869" s="75">
        <v>44148</v>
      </c>
      <c r="H869" s="76"/>
      <c r="I869" s="77">
        <v>36370</v>
      </c>
      <c r="J869" s="78" t="s">
        <v>457</v>
      </c>
      <c r="K869" s="80"/>
      <c r="L869" s="80"/>
      <c r="M869" s="80"/>
      <c r="N869" s="80"/>
      <c r="O869" s="80"/>
    </row>
    <row r="870" spans="1:15" ht="28.35" hidden="1" customHeight="1" thickBot="1">
      <c r="A870" s="479" t="s">
        <v>623</v>
      </c>
      <c r="B870" s="480"/>
      <c r="C870" s="74" t="s">
        <v>3509</v>
      </c>
      <c r="D870" s="74" t="s">
        <v>3510</v>
      </c>
      <c r="E870" s="74" t="s">
        <v>3511</v>
      </c>
      <c r="F870" s="74" t="s">
        <v>3512</v>
      </c>
      <c r="G870" s="75">
        <v>44406</v>
      </c>
      <c r="H870" s="76"/>
      <c r="I870" s="77">
        <v>26151.49</v>
      </c>
      <c r="J870" s="78" t="s">
        <v>457</v>
      </c>
      <c r="K870" s="80"/>
      <c r="L870" s="80"/>
      <c r="M870" s="80"/>
      <c r="N870" s="80"/>
      <c r="O870" s="80"/>
    </row>
    <row r="871" spans="1:15" ht="28.35" hidden="1" customHeight="1" thickBot="1">
      <c r="A871" s="479" t="s">
        <v>502</v>
      </c>
      <c r="B871" s="480"/>
      <c r="C871" s="74" t="s">
        <v>3513</v>
      </c>
      <c r="D871" s="74" t="s">
        <v>3514</v>
      </c>
      <c r="E871" s="74" t="s">
        <v>3515</v>
      </c>
      <c r="F871" s="74" t="s">
        <v>3516</v>
      </c>
      <c r="G871" s="75">
        <v>44537</v>
      </c>
      <c r="H871" s="76"/>
      <c r="I871" s="77">
        <v>31961</v>
      </c>
      <c r="J871" s="78" t="s">
        <v>457</v>
      </c>
      <c r="K871" s="80"/>
      <c r="L871" s="80"/>
      <c r="M871" s="80"/>
      <c r="N871" s="80"/>
      <c r="O871" s="80"/>
    </row>
    <row r="872" spans="1:15" ht="28.35" hidden="1" customHeight="1" thickBot="1">
      <c r="A872" s="479" t="s">
        <v>502</v>
      </c>
      <c r="B872" s="480"/>
      <c r="C872" s="74" t="s">
        <v>3517</v>
      </c>
      <c r="D872" s="74" t="s">
        <v>3518</v>
      </c>
      <c r="E872" s="74" t="s">
        <v>3519</v>
      </c>
      <c r="F872" s="74" t="s">
        <v>3520</v>
      </c>
      <c r="G872" s="75">
        <v>44593</v>
      </c>
      <c r="H872" s="76"/>
      <c r="I872" s="77">
        <v>87944</v>
      </c>
      <c r="J872" s="78" t="s">
        <v>457</v>
      </c>
      <c r="K872" s="78" t="s">
        <v>3521</v>
      </c>
      <c r="L872" s="78" t="s">
        <v>989</v>
      </c>
      <c r="M872" s="78" t="s">
        <v>3522</v>
      </c>
      <c r="N872" s="78">
        <v>0</v>
      </c>
      <c r="O872" s="79">
        <v>44795</v>
      </c>
    </row>
    <row r="873" spans="1:15" ht="28.35" hidden="1" customHeight="1" thickBot="1">
      <c r="A873" s="479" t="s">
        <v>452</v>
      </c>
      <c r="B873" s="480"/>
      <c r="C873" s="74" t="s">
        <v>3523</v>
      </c>
      <c r="D873" s="74" t="s">
        <v>3524</v>
      </c>
      <c r="E873" s="74" t="s">
        <v>3525</v>
      </c>
      <c r="F873" s="74" t="s">
        <v>3526</v>
      </c>
      <c r="G873" s="75">
        <v>44783</v>
      </c>
      <c r="H873" s="76"/>
      <c r="I873" s="77">
        <v>54477.89</v>
      </c>
      <c r="J873" s="78" t="s">
        <v>457</v>
      </c>
      <c r="K873" s="80"/>
      <c r="L873" s="80"/>
      <c r="M873" s="80"/>
      <c r="N873" s="80"/>
      <c r="O873" s="80"/>
    </row>
    <row r="874" spans="1:15" ht="28.35" hidden="1" customHeight="1" thickBot="1">
      <c r="A874" s="479" t="s">
        <v>472</v>
      </c>
      <c r="B874" s="480"/>
      <c r="C874" s="74" t="s">
        <v>3527</v>
      </c>
      <c r="D874" s="74" t="s">
        <v>3528</v>
      </c>
      <c r="E874" s="74" t="s">
        <v>3529</v>
      </c>
      <c r="F874" s="74" t="s">
        <v>3530</v>
      </c>
      <c r="G874" s="75">
        <v>44687</v>
      </c>
      <c r="H874" s="76"/>
      <c r="I874" s="77">
        <v>109000</v>
      </c>
      <c r="J874" s="78" t="s">
        <v>457</v>
      </c>
      <c r="K874" s="80"/>
      <c r="L874" s="80"/>
      <c r="M874" s="80"/>
      <c r="N874" s="80"/>
      <c r="O874" s="80"/>
    </row>
    <row r="875" spans="1:15" ht="28.35" hidden="1" customHeight="1" thickBot="1">
      <c r="A875" s="479" t="s">
        <v>697</v>
      </c>
      <c r="B875" s="480"/>
      <c r="C875" s="74" t="s">
        <v>3531</v>
      </c>
      <c r="D875" s="74" t="s">
        <v>3532</v>
      </c>
      <c r="E875" s="74" t="s">
        <v>3533</v>
      </c>
      <c r="F875" s="74" t="s">
        <v>3534</v>
      </c>
      <c r="G875" s="74" t="s">
        <v>3535</v>
      </c>
      <c r="H875" s="76"/>
      <c r="I875" s="77">
        <v>27871.43</v>
      </c>
      <c r="J875" s="78" t="s">
        <v>958</v>
      </c>
      <c r="K875" s="78" t="s">
        <v>3536</v>
      </c>
      <c r="L875" s="78" t="s">
        <v>1329</v>
      </c>
      <c r="M875" s="78" t="s">
        <v>3537</v>
      </c>
      <c r="N875" s="78" t="s">
        <v>3538</v>
      </c>
      <c r="O875" s="78" t="s">
        <v>3539</v>
      </c>
    </row>
    <row r="876" spans="1:15" ht="28.35" hidden="1" customHeight="1" thickBot="1">
      <c r="A876" s="479" t="s">
        <v>1184</v>
      </c>
      <c r="B876" s="480"/>
      <c r="C876" s="74" t="s">
        <v>3540</v>
      </c>
      <c r="D876" s="74" t="s">
        <v>3541</v>
      </c>
      <c r="E876" s="74" t="s">
        <v>3542</v>
      </c>
      <c r="F876" s="74" t="s">
        <v>1264</v>
      </c>
      <c r="G876" s="75">
        <v>44407</v>
      </c>
      <c r="H876" s="76"/>
      <c r="I876" s="77">
        <v>309.14</v>
      </c>
      <c r="J876" s="78" t="s">
        <v>457</v>
      </c>
      <c r="K876" s="80"/>
      <c r="L876" s="80"/>
      <c r="M876" s="80"/>
      <c r="N876" s="80"/>
      <c r="O876" s="80"/>
    </row>
    <row r="877" spans="1:15" ht="28.35" hidden="1" customHeight="1" thickBot="1">
      <c r="A877" s="479" t="s">
        <v>1184</v>
      </c>
      <c r="B877" s="480"/>
      <c r="C877" s="74" t="s">
        <v>3540</v>
      </c>
      <c r="D877" s="74" t="s">
        <v>3541</v>
      </c>
      <c r="E877" s="74" t="s">
        <v>3543</v>
      </c>
      <c r="F877" s="74" t="s">
        <v>1267</v>
      </c>
      <c r="G877" s="75">
        <v>44566</v>
      </c>
      <c r="H877" s="76"/>
      <c r="I877" s="77">
        <v>24634.49</v>
      </c>
      <c r="J877" s="78" t="s">
        <v>457</v>
      </c>
      <c r="K877" s="78" t="s">
        <v>3544</v>
      </c>
      <c r="L877" s="78" t="s">
        <v>989</v>
      </c>
      <c r="M877" s="78" t="s">
        <v>3545</v>
      </c>
      <c r="N877" s="78">
        <v>0</v>
      </c>
      <c r="O877" s="79">
        <v>44686</v>
      </c>
    </row>
    <row r="878" spans="1:15" ht="28.35" hidden="1" customHeight="1" thickBot="1">
      <c r="A878" s="479" t="s">
        <v>1167</v>
      </c>
      <c r="B878" s="480"/>
      <c r="C878" s="74" t="s">
        <v>3540</v>
      </c>
      <c r="D878" s="74" t="s">
        <v>3541</v>
      </c>
      <c r="E878" s="74" t="s">
        <v>3546</v>
      </c>
      <c r="F878" s="74" t="s">
        <v>1169</v>
      </c>
      <c r="G878" s="75">
        <v>44120</v>
      </c>
      <c r="H878" s="76"/>
      <c r="I878" s="77">
        <v>65225.89</v>
      </c>
      <c r="J878" s="78" t="s">
        <v>457</v>
      </c>
      <c r="K878" s="80"/>
      <c r="L878" s="80"/>
      <c r="M878" s="80"/>
      <c r="N878" s="80"/>
      <c r="O878" s="80"/>
    </row>
    <row r="879" spans="1:15" ht="28.35" hidden="1" customHeight="1" thickBot="1">
      <c r="A879" s="479" t="s">
        <v>614</v>
      </c>
      <c r="B879" s="480"/>
      <c r="C879" s="74" t="s">
        <v>3547</v>
      </c>
      <c r="D879" s="74" t="s">
        <v>3548</v>
      </c>
      <c r="E879" s="74" t="s">
        <v>3549</v>
      </c>
      <c r="F879" s="74" t="s">
        <v>3550</v>
      </c>
      <c r="G879" s="75">
        <v>44623</v>
      </c>
      <c r="H879" s="76"/>
      <c r="I879" s="77">
        <v>42898.41</v>
      </c>
      <c r="J879" s="78" t="s">
        <v>457</v>
      </c>
      <c r="K879" s="80"/>
      <c r="L879" s="80"/>
      <c r="M879" s="80"/>
      <c r="N879" s="80"/>
      <c r="O879" s="80"/>
    </row>
    <row r="880" spans="1:15" ht="28.35" hidden="1" customHeight="1" thickBot="1">
      <c r="A880" s="479" t="s">
        <v>472</v>
      </c>
      <c r="B880" s="480"/>
      <c r="C880" s="74" t="s">
        <v>3551</v>
      </c>
      <c r="D880" s="74" t="s">
        <v>3552</v>
      </c>
      <c r="E880" s="74" t="s">
        <v>3553</v>
      </c>
      <c r="F880" s="74" t="s">
        <v>3554</v>
      </c>
      <c r="G880" s="75">
        <v>44561</v>
      </c>
      <c r="H880" s="76"/>
      <c r="I880" s="77">
        <v>36000</v>
      </c>
      <c r="J880" s="78" t="s">
        <v>457</v>
      </c>
      <c r="K880" s="80"/>
      <c r="L880" s="80"/>
      <c r="M880" s="80"/>
      <c r="N880" s="80"/>
      <c r="O880" s="80"/>
    </row>
    <row r="881" spans="1:15" ht="28.35" hidden="1" customHeight="1" thickBot="1">
      <c r="A881" s="479" t="s">
        <v>976</v>
      </c>
      <c r="B881" s="480"/>
      <c r="C881" s="74" t="s">
        <v>3555</v>
      </c>
      <c r="D881" s="74" t="s">
        <v>3556</v>
      </c>
      <c r="E881" s="74" t="s">
        <v>3557</v>
      </c>
      <c r="F881" s="74" t="s">
        <v>980</v>
      </c>
      <c r="G881" s="75">
        <v>44109</v>
      </c>
      <c r="H881" s="76"/>
      <c r="I881" s="77">
        <v>39855.33</v>
      </c>
      <c r="J881" s="78" t="s">
        <v>457</v>
      </c>
      <c r="K881" s="80"/>
      <c r="L881" s="80"/>
      <c r="M881" s="80"/>
      <c r="N881" s="80"/>
      <c r="O881" s="80"/>
    </row>
    <row r="882" spans="1:15" ht="28.35" hidden="1" customHeight="1" thickBot="1">
      <c r="A882" s="479" t="s">
        <v>520</v>
      </c>
      <c r="B882" s="480"/>
      <c r="C882" s="74" t="s">
        <v>3555</v>
      </c>
      <c r="D882" s="74" t="s">
        <v>3556</v>
      </c>
      <c r="E882" s="74" t="s">
        <v>3558</v>
      </c>
      <c r="F882" s="74" t="s">
        <v>3559</v>
      </c>
      <c r="G882" s="75">
        <v>42551</v>
      </c>
      <c r="H882" s="76"/>
      <c r="I882" s="77">
        <v>1638.15</v>
      </c>
      <c r="J882" s="78" t="s">
        <v>457</v>
      </c>
      <c r="K882" s="80"/>
      <c r="L882" s="80"/>
      <c r="M882" s="80"/>
      <c r="N882" s="80"/>
      <c r="O882" s="80"/>
    </row>
    <row r="883" spans="1:15" ht="28.35" hidden="1" customHeight="1" thickBot="1">
      <c r="A883" s="479" t="s">
        <v>1107</v>
      </c>
      <c r="B883" s="480"/>
      <c r="C883" s="74" t="s">
        <v>3555</v>
      </c>
      <c r="D883" s="74" t="s">
        <v>3556</v>
      </c>
      <c r="E883" s="74" t="s">
        <v>3560</v>
      </c>
      <c r="F883" s="74" t="s">
        <v>3561</v>
      </c>
      <c r="G883" s="75">
        <v>44656</v>
      </c>
      <c r="H883" s="76"/>
      <c r="I883" s="77">
        <v>30800.29</v>
      </c>
      <c r="J883" s="78" t="s">
        <v>457</v>
      </c>
      <c r="K883" s="80"/>
      <c r="L883" s="80"/>
      <c r="M883" s="80"/>
      <c r="N883" s="80"/>
      <c r="O883" s="80"/>
    </row>
    <row r="884" spans="1:15" ht="28.35" hidden="1" customHeight="1" thickBot="1">
      <c r="A884" s="479" t="s">
        <v>1107</v>
      </c>
      <c r="B884" s="480"/>
      <c r="C884" s="74" t="s">
        <v>3555</v>
      </c>
      <c r="D884" s="74" t="s">
        <v>3556</v>
      </c>
      <c r="E884" s="74" t="s">
        <v>3562</v>
      </c>
      <c r="F884" s="74" t="s">
        <v>3563</v>
      </c>
      <c r="G884" s="75">
        <v>44755</v>
      </c>
      <c r="H884" s="76"/>
      <c r="I884" s="77">
        <v>22539.94</v>
      </c>
      <c r="J884" s="78" t="s">
        <v>457</v>
      </c>
      <c r="K884" s="80"/>
      <c r="L884" s="80"/>
      <c r="M884" s="80"/>
      <c r="N884" s="80"/>
      <c r="O884" s="80"/>
    </row>
    <row r="885" spans="1:15" ht="28.35" hidden="1" customHeight="1" thickBot="1">
      <c r="A885" s="479" t="s">
        <v>527</v>
      </c>
      <c r="B885" s="480"/>
      <c r="C885" s="74" t="s">
        <v>3555</v>
      </c>
      <c r="D885" s="74" t="s">
        <v>3556</v>
      </c>
      <c r="E885" s="74" t="s">
        <v>3564</v>
      </c>
      <c r="F885" s="74" t="s">
        <v>3565</v>
      </c>
      <c r="G885" s="75">
        <v>44358</v>
      </c>
      <c r="H885" s="76"/>
      <c r="I885" s="77">
        <v>50190.6</v>
      </c>
      <c r="J885" s="78" t="s">
        <v>457</v>
      </c>
      <c r="K885" s="80"/>
      <c r="L885" s="80"/>
      <c r="M885" s="80"/>
      <c r="N885" s="80"/>
      <c r="O885" s="80"/>
    </row>
    <row r="886" spans="1:15" ht="28.35" hidden="1" customHeight="1" thickBot="1">
      <c r="A886" s="479" t="s">
        <v>527</v>
      </c>
      <c r="B886" s="480"/>
      <c r="C886" s="74" t="s">
        <v>3555</v>
      </c>
      <c r="D886" s="74" t="s">
        <v>3556</v>
      </c>
      <c r="E886" s="74" t="s">
        <v>3566</v>
      </c>
      <c r="F886" s="74" t="s">
        <v>529</v>
      </c>
      <c r="G886" s="75">
        <v>44538</v>
      </c>
      <c r="H886" s="76"/>
      <c r="I886" s="77">
        <v>49812</v>
      </c>
      <c r="J886" s="78" t="s">
        <v>457</v>
      </c>
      <c r="K886" s="78" t="s">
        <v>3567</v>
      </c>
      <c r="L886" s="78" t="s">
        <v>989</v>
      </c>
      <c r="M886" s="78" t="s">
        <v>3568</v>
      </c>
      <c r="N886" s="78">
        <v>0</v>
      </c>
      <c r="O886" s="79">
        <v>44763</v>
      </c>
    </row>
    <row r="887" spans="1:15" ht="28.35" hidden="1" customHeight="1" thickBot="1">
      <c r="A887" s="479" t="s">
        <v>527</v>
      </c>
      <c r="B887" s="480"/>
      <c r="C887" s="74" t="s">
        <v>3555</v>
      </c>
      <c r="D887" s="74" t="s">
        <v>3556</v>
      </c>
      <c r="E887" s="74" t="s">
        <v>3569</v>
      </c>
      <c r="F887" s="74" t="s">
        <v>1743</v>
      </c>
      <c r="G887" s="75">
        <v>44587</v>
      </c>
      <c r="H887" s="76"/>
      <c r="I887" s="77">
        <v>33768.449999999997</v>
      </c>
      <c r="J887" s="78" t="s">
        <v>457</v>
      </c>
      <c r="K887" s="80"/>
      <c r="L887" s="80"/>
      <c r="M887" s="80"/>
      <c r="N887" s="80"/>
      <c r="O887" s="80"/>
    </row>
    <row r="888" spans="1:15" ht="28.35" hidden="1" customHeight="1" thickBot="1">
      <c r="A888" s="479" t="s">
        <v>527</v>
      </c>
      <c r="B888" s="480"/>
      <c r="C888" s="74" t="s">
        <v>3555</v>
      </c>
      <c r="D888" s="74" t="s">
        <v>3556</v>
      </c>
      <c r="E888" s="74" t="s">
        <v>3570</v>
      </c>
      <c r="F888" s="74" t="s">
        <v>1119</v>
      </c>
      <c r="G888" s="75">
        <v>44798</v>
      </c>
      <c r="H888" s="76"/>
      <c r="I888" s="77">
        <v>30729</v>
      </c>
      <c r="J888" s="78" t="s">
        <v>1343</v>
      </c>
      <c r="K888" s="80"/>
      <c r="L888" s="80"/>
      <c r="M888" s="80"/>
      <c r="N888" s="80"/>
      <c r="O888" s="80"/>
    </row>
    <row r="889" spans="1:15" ht="28.35" hidden="1" customHeight="1" thickBot="1">
      <c r="A889" s="479" t="s">
        <v>760</v>
      </c>
      <c r="B889" s="480"/>
      <c r="C889" s="74" t="s">
        <v>3571</v>
      </c>
      <c r="D889" s="74" t="s">
        <v>3572</v>
      </c>
      <c r="E889" s="74" t="s">
        <v>3573</v>
      </c>
      <c r="F889" s="74" t="s">
        <v>3574</v>
      </c>
      <c r="G889" s="75">
        <v>43607</v>
      </c>
      <c r="H889" s="76"/>
      <c r="I889" s="77">
        <v>109110</v>
      </c>
      <c r="J889" s="78" t="s">
        <v>457</v>
      </c>
      <c r="K889" s="80"/>
      <c r="L889" s="80"/>
      <c r="M889" s="80"/>
      <c r="N889" s="80"/>
      <c r="O889" s="80"/>
    </row>
    <row r="890" spans="1:15" ht="28.35" hidden="1" customHeight="1" thickBot="1">
      <c r="A890" s="479" t="s">
        <v>623</v>
      </c>
      <c r="B890" s="480"/>
      <c r="C890" s="74" t="s">
        <v>3575</v>
      </c>
      <c r="D890" s="74" t="s">
        <v>3576</v>
      </c>
      <c r="E890" s="74" t="s">
        <v>3577</v>
      </c>
      <c r="F890" s="74" t="s">
        <v>3578</v>
      </c>
      <c r="G890" s="75">
        <v>44391</v>
      </c>
      <c r="H890" s="76"/>
      <c r="I890" s="77">
        <v>86560.6</v>
      </c>
      <c r="J890" s="78" t="s">
        <v>457</v>
      </c>
      <c r="K890" s="80"/>
      <c r="L890" s="80"/>
      <c r="M890" s="80"/>
      <c r="N890" s="80"/>
      <c r="O890" s="80"/>
    </row>
    <row r="891" spans="1:15" ht="28.35" hidden="1" customHeight="1" thickBot="1">
      <c r="A891" s="479" t="s">
        <v>1076</v>
      </c>
      <c r="B891" s="480"/>
      <c r="C891" s="74" t="s">
        <v>3579</v>
      </c>
      <c r="D891" s="74" t="s">
        <v>3580</v>
      </c>
      <c r="E891" s="74" t="s">
        <v>3581</v>
      </c>
      <c r="F891" s="74" t="s">
        <v>3582</v>
      </c>
      <c r="G891" s="75">
        <v>42572</v>
      </c>
      <c r="H891" s="76"/>
      <c r="I891" s="77">
        <v>61829</v>
      </c>
      <c r="J891" s="78" t="s">
        <v>457</v>
      </c>
      <c r="K891" s="80"/>
      <c r="L891" s="80"/>
      <c r="M891" s="80"/>
      <c r="N891" s="80"/>
      <c r="O891" s="80"/>
    </row>
    <row r="892" spans="1:15" ht="28.35" hidden="1" customHeight="1" thickBot="1">
      <c r="A892" s="479" t="s">
        <v>973</v>
      </c>
      <c r="B892" s="480"/>
      <c r="C892" s="74" t="s">
        <v>3579</v>
      </c>
      <c r="D892" s="74" t="s">
        <v>3580</v>
      </c>
      <c r="E892" s="74" t="s">
        <v>3583</v>
      </c>
      <c r="F892" s="74" t="s">
        <v>1435</v>
      </c>
      <c r="G892" s="75">
        <v>44783</v>
      </c>
      <c r="H892" s="76"/>
      <c r="I892" s="77">
        <v>65885</v>
      </c>
      <c r="J892" s="78" t="s">
        <v>457</v>
      </c>
      <c r="K892" s="80"/>
      <c r="L892" s="80"/>
      <c r="M892" s="80"/>
      <c r="N892" s="80"/>
      <c r="O892" s="80"/>
    </row>
    <row r="893" spans="1:15" ht="28.35" hidden="1" customHeight="1" thickBot="1">
      <c r="A893" s="479" t="s">
        <v>1467</v>
      </c>
      <c r="B893" s="480"/>
      <c r="C893" s="74" t="s">
        <v>3584</v>
      </c>
      <c r="D893" s="74" t="s">
        <v>3585</v>
      </c>
      <c r="E893" s="74" t="s">
        <v>3586</v>
      </c>
      <c r="F893" s="74" t="s">
        <v>1471</v>
      </c>
      <c r="G893" s="75">
        <v>44014</v>
      </c>
      <c r="H893" s="76"/>
      <c r="I893" s="77">
        <v>116747.33</v>
      </c>
      <c r="J893" s="78" t="s">
        <v>457</v>
      </c>
      <c r="K893" s="80"/>
      <c r="L893" s="80"/>
      <c r="M893" s="80"/>
      <c r="N893" s="80"/>
      <c r="O893" s="80"/>
    </row>
    <row r="894" spans="1:15" ht="28.35" hidden="1" customHeight="1" thickBot="1">
      <c r="A894" s="479" t="s">
        <v>1050</v>
      </c>
      <c r="B894" s="480"/>
      <c r="C894" s="74" t="s">
        <v>3584</v>
      </c>
      <c r="D894" s="74" t="s">
        <v>3585</v>
      </c>
      <c r="E894" s="74" t="s">
        <v>3587</v>
      </c>
      <c r="F894" s="74" t="s">
        <v>3588</v>
      </c>
      <c r="G894" s="75">
        <v>42552</v>
      </c>
      <c r="H894" s="76"/>
      <c r="I894" s="77">
        <v>105875.2</v>
      </c>
      <c r="J894" s="78" t="s">
        <v>457</v>
      </c>
      <c r="K894" s="80"/>
      <c r="L894" s="80"/>
      <c r="M894" s="80"/>
      <c r="N894" s="80"/>
      <c r="O894" s="80"/>
    </row>
    <row r="895" spans="1:15" ht="28.35" hidden="1" customHeight="1" thickBot="1">
      <c r="A895" s="479" t="s">
        <v>1184</v>
      </c>
      <c r="B895" s="480"/>
      <c r="C895" s="74" t="s">
        <v>3584</v>
      </c>
      <c r="D895" s="74" t="s">
        <v>3585</v>
      </c>
      <c r="E895" s="74" t="s">
        <v>3589</v>
      </c>
      <c r="F895" s="74" t="s">
        <v>1186</v>
      </c>
      <c r="G895" s="75">
        <v>44509</v>
      </c>
      <c r="H895" s="76"/>
      <c r="I895" s="77">
        <v>88928.11</v>
      </c>
      <c r="J895" s="78" t="s">
        <v>457</v>
      </c>
      <c r="K895" s="80"/>
      <c r="L895" s="80"/>
      <c r="M895" s="80"/>
      <c r="N895" s="80"/>
      <c r="O895" s="80"/>
    </row>
    <row r="896" spans="1:15" ht="28.35" hidden="1" customHeight="1" thickBot="1">
      <c r="A896" s="479" t="s">
        <v>1068</v>
      </c>
      <c r="B896" s="480"/>
      <c r="C896" s="74" t="s">
        <v>3590</v>
      </c>
      <c r="D896" s="74" t="s">
        <v>3591</v>
      </c>
      <c r="E896" s="74" t="s">
        <v>3592</v>
      </c>
      <c r="F896" s="74" t="s">
        <v>3593</v>
      </c>
      <c r="G896" s="75">
        <v>44151</v>
      </c>
      <c r="H896" s="76"/>
      <c r="I896" s="77">
        <v>84279.83</v>
      </c>
      <c r="J896" s="78" t="s">
        <v>457</v>
      </c>
      <c r="K896" s="80"/>
      <c r="L896" s="80"/>
      <c r="M896" s="80"/>
      <c r="N896" s="80"/>
      <c r="O896" s="80"/>
    </row>
    <row r="897" spans="1:15" ht="28.35" hidden="1" customHeight="1" thickBot="1">
      <c r="A897" s="479" t="s">
        <v>1894</v>
      </c>
      <c r="B897" s="480"/>
      <c r="C897" s="74" t="s">
        <v>3590</v>
      </c>
      <c r="D897" s="74" t="s">
        <v>3591</v>
      </c>
      <c r="E897" s="74" t="s">
        <v>3594</v>
      </c>
      <c r="F897" s="74" t="s">
        <v>3595</v>
      </c>
      <c r="G897" s="75">
        <v>44460</v>
      </c>
      <c r="H897" s="76"/>
      <c r="I897" s="77">
        <v>16366</v>
      </c>
      <c r="J897" s="78" t="s">
        <v>457</v>
      </c>
      <c r="K897" s="80"/>
      <c r="L897" s="80"/>
      <c r="M897" s="80"/>
      <c r="N897" s="80"/>
      <c r="O897" s="80"/>
    </row>
    <row r="898" spans="1:15" ht="28.35" hidden="1" customHeight="1" thickBot="1">
      <c r="A898" s="479" t="s">
        <v>973</v>
      </c>
      <c r="B898" s="480"/>
      <c r="C898" s="74" t="s">
        <v>3590</v>
      </c>
      <c r="D898" s="74" t="s">
        <v>3591</v>
      </c>
      <c r="E898" s="74" t="s">
        <v>3596</v>
      </c>
      <c r="F898" s="74" t="s">
        <v>1886</v>
      </c>
      <c r="G898" s="74" t="s">
        <v>3597</v>
      </c>
      <c r="H898" s="76"/>
      <c r="I898" s="77">
        <v>157507.87</v>
      </c>
      <c r="J898" s="78" t="s">
        <v>958</v>
      </c>
      <c r="K898" s="78" t="s">
        <v>3598</v>
      </c>
      <c r="L898" s="78" t="s">
        <v>1073</v>
      </c>
      <c r="M898" s="78" t="s">
        <v>3599</v>
      </c>
      <c r="N898" s="78">
        <v>0</v>
      </c>
      <c r="O898" s="78" t="s">
        <v>3600</v>
      </c>
    </row>
    <row r="899" spans="1:15" ht="28.35" hidden="1" customHeight="1" thickBot="1">
      <c r="A899" s="479" t="s">
        <v>973</v>
      </c>
      <c r="B899" s="480"/>
      <c r="C899" s="74" t="s">
        <v>3590</v>
      </c>
      <c r="D899" s="74" t="s">
        <v>3591</v>
      </c>
      <c r="E899" s="74" t="s">
        <v>3601</v>
      </c>
      <c r="F899" s="74" t="s">
        <v>1375</v>
      </c>
      <c r="G899" s="75">
        <v>44707</v>
      </c>
      <c r="H899" s="76"/>
      <c r="I899" s="77">
        <v>214186</v>
      </c>
      <c r="J899" s="78" t="s">
        <v>457</v>
      </c>
      <c r="K899" s="80"/>
      <c r="L899" s="80"/>
      <c r="M899" s="80"/>
      <c r="N899" s="80"/>
      <c r="O899" s="80"/>
    </row>
    <row r="900" spans="1:15" ht="28.35" hidden="1" customHeight="1" thickBot="1">
      <c r="A900" s="479" t="s">
        <v>1167</v>
      </c>
      <c r="B900" s="480"/>
      <c r="C900" s="74" t="s">
        <v>3590</v>
      </c>
      <c r="D900" s="74" t="s">
        <v>3591</v>
      </c>
      <c r="E900" s="74" t="s">
        <v>3602</v>
      </c>
      <c r="F900" s="74" t="s">
        <v>1169</v>
      </c>
      <c r="G900" s="75">
        <v>44120</v>
      </c>
      <c r="H900" s="76"/>
      <c r="I900" s="77">
        <v>98731.34</v>
      </c>
      <c r="J900" s="78" t="s">
        <v>457</v>
      </c>
      <c r="K900" s="80"/>
      <c r="L900" s="80"/>
      <c r="M900" s="80"/>
      <c r="N900" s="80"/>
      <c r="O900" s="80"/>
    </row>
    <row r="901" spans="1:15" ht="28.35" hidden="1" customHeight="1" thickBot="1">
      <c r="A901" s="479" t="s">
        <v>1177</v>
      </c>
      <c r="B901" s="480"/>
      <c r="C901" s="74" t="s">
        <v>3590</v>
      </c>
      <c r="D901" s="74" t="s">
        <v>3591</v>
      </c>
      <c r="E901" s="74" t="s">
        <v>3603</v>
      </c>
      <c r="F901" s="74" t="s">
        <v>1179</v>
      </c>
      <c r="G901" s="75">
        <v>44540</v>
      </c>
      <c r="H901" s="76"/>
      <c r="I901" s="77">
        <v>25023.65</v>
      </c>
      <c r="J901" s="78" t="s">
        <v>457</v>
      </c>
      <c r="K901" s="80"/>
      <c r="L901" s="80"/>
      <c r="M901" s="80"/>
      <c r="N901" s="80"/>
      <c r="O901" s="80"/>
    </row>
    <row r="902" spans="1:15" ht="28.35" hidden="1" customHeight="1" thickBot="1">
      <c r="A902" s="479" t="s">
        <v>598</v>
      </c>
      <c r="B902" s="480"/>
      <c r="C902" s="74" t="s">
        <v>3604</v>
      </c>
      <c r="D902" s="74" t="s">
        <v>3605</v>
      </c>
      <c r="E902" s="74" t="s">
        <v>3606</v>
      </c>
      <c r="F902" s="74" t="s">
        <v>3607</v>
      </c>
      <c r="G902" s="75">
        <v>44361</v>
      </c>
      <c r="H902" s="76"/>
      <c r="I902" s="77">
        <v>93772.05</v>
      </c>
      <c r="J902" s="78" t="s">
        <v>457</v>
      </c>
      <c r="K902" s="80"/>
      <c r="L902" s="80"/>
      <c r="M902" s="80"/>
      <c r="N902" s="80"/>
      <c r="O902" s="80"/>
    </row>
    <row r="903" spans="1:15" ht="28.35" hidden="1" customHeight="1" thickBot="1">
      <c r="A903" s="479" t="s">
        <v>477</v>
      </c>
      <c r="B903" s="480"/>
      <c r="C903" s="74" t="s">
        <v>3608</v>
      </c>
      <c r="D903" s="74" t="s">
        <v>3609</v>
      </c>
      <c r="E903" s="74" t="s">
        <v>3610</v>
      </c>
      <c r="F903" s="74" t="s">
        <v>3611</v>
      </c>
      <c r="G903" s="75">
        <v>44645</v>
      </c>
      <c r="H903" s="76"/>
      <c r="I903" s="77">
        <v>72740</v>
      </c>
      <c r="J903" s="78" t="s">
        <v>457</v>
      </c>
      <c r="K903" s="80"/>
      <c r="L903" s="80"/>
      <c r="M903" s="80"/>
      <c r="N903" s="80"/>
      <c r="O903" s="80"/>
    </row>
    <row r="904" spans="1:15" ht="28.35" hidden="1" customHeight="1" thickBot="1">
      <c r="A904" s="479" t="s">
        <v>1083</v>
      </c>
      <c r="B904" s="480"/>
      <c r="C904" s="74" t="s">
        <v>3612</v>
      </c>
      <c r="D904" s="74" t="s">
        <v>3613</v>
      </c>
      <c r="E904" s="74" t="s">
        <v>3614</v>
      </c>
      <c r="F904" s="74" t="s">
        <v>1615</v>
      </c>
      <c r="G904" s="75">
        <v>44141</v>
      </c>
      <c r="H904" s="76"/>
      <c r="I904" s="77">
        <v>24941.82</v>
      </c>
      <c r="J904" s="78" t="s">
        <v>457</v>
      </c>
      <c r="K904" s="78" t="s">
        <v>3615</v>
      </c>
      <c r="L904" s="78" t="s">
        <v>459</v>
      </c>
      <c r="M904" s="78" t="s">
        <v>3616</v>
      </c>
      <c r="N904" s="78">
        <v>0</v>
      </c>
      <c r="O904" s="79">
        <v>44806</v>
      </c>
    </row>
    <row r="905" spans="1:15" ht="28.35" hidden="1" customHeight="1" thickBot="1">
      <c r="A905" s="479" t="s">
        <v>1083</v>
      </c>
      <c r="B905" s="480"/>
      <c r="C905" s="74" t="s">
        <v>3612</v>
      </c>
      <c r="D905" s="74" t="s">
        <v>3613</v>
      </c>
      <c r="E905" s="74" t="s">
        <v>3617</v>
      </c>
      <c r="F905" s="74" t="s">
        <v>1102</v>
      </c>
      <c r="G905" s="75">
        <v>44742</v>
      </c>
      <c r="H905" s="76"/>
      <c r="I905" s="77">
        <v>15897.7</v>
      </c>
      <c r="J905" s="78" t="s">
        <v>457</v>
      </c>
      <c r="K905" s="80"/>
      <c r="L905" s="80"/>
      <c r="M905" s="80"/>
      <c r="N905" s="80"/>
      <c r="O905" s="80"/>
    </row>
    <row r="906" spans="1:15" ht="28.35" hidden="1" customHeight="1" thickBot="1">
      <c r="A906" s="479" t="s">
        <v>1019</v>
      </c>
      <c r="B906" s="480"/>
      <c r="C906" s="74" t="s">
        <v>3618</v>
      </c>
      <c r="D906" s="74" t="s">
        <v>3619</v>
      </c>
      <c r="E906" s="74" t="s">
        <v>3620</v>
      </c>
      <c r="F906" s="74" t="s">
        <v>1021</v>
      </c>
      <c r="G906" s="75">
        <v>44314</v>
      </c>
      <c r="H906" s="76"/>
      <c r="I906" s="77">
        <v>152544.81</v>
      </c>
      <c r="J906" s="78" t="s">
        <v>457</v>
      </c>
      <c r="K906" s="80"/>
      <c r="L906" s="80"/>
      <c r="M906" s="80"/>
      <c r="N906" s="80"/>
      <c r="O906" s="80"/>
    </row>
    <row r="907" spans="1:15" ht="28.35" hidden="1" customHeight="1" thickBot="1">
      <c r="A907" s="479" t="s">
        <v>1002</v>
      </c>
      <c r="B907" s="480"/>
      <c r="C907" s="74" t="s">
        <v>3621</v>
      </c>
      <c r="D907" s="74" t="s">
        <v>3622</v>
      </c>
      <c r="E907" s="74" t="s">
        <v>3623</v>
      </c>
      <c r="F907" s="74" t="s">
        <v>1296</v>
      </c>
      <c r="G907" s="75">
        <v>44442</v>
      </c>
      <c r="H907" s="76"/>
      <c r="I907" s="77">
        <v>129814.86</v>
      </c>
      <c r="J907" s="78" t="s">
        <v>457</v>
      </c>
      <c r="K907" s="80"/>
      <c r="L907" s="80"/>
      <c r="M907" s="80"/>
      <c r="N907" s="80"/>
      <c r="O907" s="80"/>
    </row>
    <row r="908" spans="1:15" ht="28.35" hidden="1" customHeight="1" thickBot="1">
      <c r="A908" s="479" t="s">
        <v>1076</v>
      </c>
      <c r="B908" s="480"/>
      <c r="C908" s="74" t="s">
        <v>3621</v>
      </c>
      <c r="D908" s="74" t="s">
        <v>3622</v>
      </c>
      <c r="E908" s="74" t="s">
        <v>3624</v>
      </c>
      <c r="F908" s="74" t="s">
        <v>3625</v>
      </c>
      <c r="G908" s="75">
        <v>42572</v>
      </c>
      <c r="H908" s="76"/>
      <c r="I908" s="77">
        <v>90480.31</v>
      </c>
      <c r="J908" s="78" t="s">
        <v>457</v>
      </c>
      <c r="K908" s="80"/>
      <c r="L908" s="80"/>
      <c r="M908" s="80"/>
      <c r="N908" s="80"/>
      <c r="O908" s="80"/>
    </row>
    <row r="909" spans="1:15" ht="28.35" hidden="1" customHeight="1" thickBot="1">
      <c r="A909" s="479" t="s">
        <v>1033</v>
      </c>
      <c r="B909" s="480"/>
      <c r="C909" s="74" t="s">
        <v>3621</v>
      </c>
      <c r="D909" s="74" t="s">
        <v>3622</v>
      </c>
      <c r="E909" s="74" t="s">
        <v>3626</v>
      </c>
      <c r="F909" s="74" t="s">
        <v>1309</v>
      </c>
      <c r="G909" s="75">
        <v>44497</v>
      </c>
      <c r="H909" s="76"/>
      <c r="I909" s="77">
        <v>87379</v>
      </c>
      <c r="J909" s="78" t="s">
        <v>457</v>
      </c>
      <c r="K909" s="80"/>
      <c r="L909" s="80"/>
      <c r="M909" s="80"/>
      <c r="N909" s="80"/>
      <c r="O909" s="80"/>
    </row>
    <row r="910" spans="1:15" ht="28.35" hidden="1" customHeight="1" thickBot="1">
      <c r="A910" s="479" t="s">
        <v>1157</v>
      </c>
      <c r="B910" s="480"/>
      <c r="C910" s="74" t="s">
        <v>3627</v>
      </c>
      <c r="D910" s="74" t="s">
        <v>3628</v>
      </c>
      <c r="E910" s="74" t="s">
        <v>3629</v>
      </c>
      <c r="F910" s="74" t="s">
        <v>3630</v>
      </c>
      <c r="G910" s="74" t="s">
        <v>3631</v>
      </c>
      <c r="H910" s="76"/>
      <c r="I910" s="77">
        <v>37594.46</v>
      </c>
      <c r="J910" s="78" t="s">
        <v>958</v>
      </c>
      <c r="K910" s="78" t="s">
        <v>3632</v>
      </c>
      <c r="L910" s="78" t="s">
        <v>1073</v>
      </c>
      <c r="M910" s="78" t="s">
        <v>3633</v>
      </c>
      <c r="N910" s="78">
        <v>0</v>
      </c>
      <c r="O910" s="78" t="s">
        <v>3634</v>
      </c>
    </row>
    <row r="911" spans="1:15" ht="28.35" hidden="1" customHeight="1" thickBot="1">
      <c r="A911" s="479" t="s">
        <v>1248</v>
      </c>
      <c r="B911" s="480"/>
      <c r="C911" s="74" t="s">
        <v>3627</v>
      </c>
      <c r="D911" s="74" t="s">
        <v>3628</v>
      </c>
      <c r="E911" s="74" t="s">
        <v>3635</v>
      </c>
      <c r="F911" s="74" t="s">
        <v>1250</v>
      </c>
      <c r="G911" s="75">
        <v>44424</v>
      </c>
      <c r="H911" s="76"/>
      <c r="I911" s="77">
        <v>66473.81</v>
      </c>
      <c r="J911" s="78" t="s">
        <v>457</v>
      </c>
      <c r="K911" s="80"/>
      <c r="L911" s="80"/>
      <c r="M911" s="80"/>
      <c r="N911" s="80"/>
      <c r="O911" s="80"/>
    </row>
    <row r="912" spans="1:15" ht="28.35" hidden="1" customHeight="1" thickBot="1">
      <c r="A912" s="479" t="s">
        <v>944</v>
      </c>
      <c r="B912" s="480"/>
      <c r="C912" s="74" t="s">
        <v>3636</v>
      </c>
      <c r="D912" s="74" t="s">
        <v>3637</v>
      </c>
      <c r="E912" s="74" t="s">
        <v>3638</v>
      </c>
      <c r="F912" s="74" t="s">
        <v>3639</v>
      </c>
      <c r="G912" s="75">
        <v>44530</v>
      </c>
      <c r="H912" s="76"/>
      <c r="I912" s="77">
        <v>78272.600000000006</v>
      </c>
      <c r="J912" s="78" t="s">
        <v>457</v>
      </c>
      <c r="K912" s="80"/>
      <c r="L912" s="80"/>
      <c r="M912" s="80"/>
      <c r="N912" s="80"/>
      <c r="O912" s="80"/>
    </row>
    <row r="913" spans="1:15" ht="28.35" hidden="1" customHeight="1" thickBot="1">
      <c r="A913" s="479" t="s">
        <v>520</v>
      </c>
      <c r="B913" s="480"/>
      <c r="C913" s="74" t="s">
        <v>3640</v>
      </c>
      <c r="D913" s="74" t="s">
        <v>3641</v>
      </c>
      <c r="E913" s="74" t="s">
        <v>3642</v>
      </c>
      <c r="F913" s="74" t="s">
        <v>3643</v>
      </c>
      <c r="G913" s="75">
        <v>44120</v>
      </c>
      <c r="H913" s="76"/>
      <c r="I913" s="77">
        <v>214906.72</v>
      </c>
      <c r="J913" s="78" t="s">
        <v>457</v>
      </c>
      <c r="K913" s="78" t="s">
        <v>3644</v>
      </c>
      <c r="L913" s="78" t="s">
        <v>459</v>
      </c>
      <c r="M913" s="78" t="s">
        <v>3645</v>
      </c>
      <c r="N913" s="78">
        <v>0</v>
      </c>
      <c r="O913" s="79">
        <v>44382</v>
      </c>
    </row>
    <row r="914" spans="1:15" ht="28.35" hidden="1" customHeight="1" thickBot="1">
      <c r="A914" s="479" t="s">
        <v>1107</v>
      </c>
      <c r="B914" s="480"/>
      <c r="C914" s="74" t="s">
        <v>3640</v>
      </c>
      <c r="D914" s="74" t="s">
        <v>3641</v>
      </c>
      <c r="E914" s="74" t="s">
        <v>3646</v>
      </c>
      <c r="F914" s="74" t="s">
        <v>3647</v>
      </c>
      <c r="G914" s="75">
        <v>44201</v>
      </c>
      <c r="H914" s="76"/>
      <c r="I914" s="77">
        <v>19753.63</v>
      </c>
      <c r="J914" s="78" t="s">
        <v>457</v>
      </c>
      <c r="K914" s="80"/>
      <c r="L914" s="80"/>
      <c r="M914" s="80"/>
      <c r="N914" s="80"/>
      <c r="O914" s="80"/>
    </row>
    <row r="915" spans="1:15" ht="28.35" hidden="1" customHeight="1" thickBot="1">
      <c r="A915" s="479" t="s">
        <v>1107</v>
      </c>
      <c r="B915" s="480"/>
      <c r="C915" s="74" t="s">
        <v>3640</v>
      </c>
      <c r="D915" s="74" t="s">
        <v>3641</v>
      </c>
      <c r="E915" s="74" t="s">
        <v>3648</v>
      </c>
      <c r="F915" s="74" t="s">
        <v>3649</v>
      </c>
      <c r="G915" s="75">
        <v>44315</v>
      </c>
      <c r="H915" s="76"/>
      <c r="I915" s="77">
        <v>44348.480000000003</v>
      </c>
      <c r="J915" s="78" t="s">
        <v>457</v>
      </c>
      <c r="K915" s="80"/>
      <c r="L915" s="80"/>
      <c r="M915" s="80"/>
      <c r="N915" s="80"/>
      <c r="O915" s="80"/>
    </row>
    <row r="916" spans="1:15" ht="28.35" hidden="1" customHeight="1" thickBot="1">
      <c r="A916" s="479" t="s">
        <v>527</v>
      </c>
      <c r="B916" s="480"/>
      <c r="C916" s="74" t="s">
        <v>3640</v>
      </c>
      <c r="D916" s="74" t="s">
        <v>3641</v>
      </c>
      <c r="E916" s="74" t="s">
        <v>3650</v>
      </c>
      <c r="F916" s="74" t="s">
        <v>2167</v>
      </c>
      <c r="G916" s="75">
        <v>44743</v>
      </c>
      <c r="H916" s="76"/>
      <c r="I916" s="77">
        <v>33813.550000000003</v>
      </c>
      <c r="J916" s="78" t="s">
        <v>457</v>
      </c>
      <c r="K916" s="80"/>
      <c r="L916" s="80"/>
      <c r="M916" s="80"/>
      <c r="N916" s="80"/>
      <c r="O916" s="80"/>
    </row>
    <row r="917" spans="1:15" ht="28.35" hidden="1" customHeight="1" thickBot="1">
      <c r="A917" s="479" t="s">
        <v>3651</v>
      </c>
      <c r="B917" s="480"/>
      <c r="C917" s="74" t="s">
        <v>3652</v>
      </c>
      <c r="D917" s="74" t="s">
        <v>3653</v>
      </c>
      <c r="E917" s="74" t="s">
        <v>3654</v>
      </c>
      <c r="F917" s="74" t="s">
        <v>3655</v>
      </c>
      <c r="G917" s="75">
        <v>44742</v>
      </c>
      <c r="H917" s="76"/>
      <c r="I917" s="77">
        <v>37749.870000000003</v>
      </c>
      <c r="J917" s="78" t="s">
        <v>457</v>
      </c>
      <c r="K917" s="80"/>
      <c r="L917" s="80"/>
      <c r="M917" s="80"/>
      <c r="N917" s="80"/>
      <c r="O917" s="80"/>
    </row>
    <row r="918" spans="1:15" ht="28.35" hidden="1" customHeight="1" thickBot="1">
      <c r="A918" s="479" t="s">
        <v>3656</v>
      </c>
      <c r="B918" s="480"/>
      <c r="C918" s="74" t="s">
        <v>3657</v>
      </c>
      <c r="D918" s="74" t="s">
        <v>3658</v>
      </c>
      <c r="E918" s="74" t="s">
        <v>3659</v>
      </c>
      <c r="F918" s="74" t="s">
        <v>3660</v>
      </c>
      <c r="G918" s="75">
        <v>44120</v>
      </c>
      <c r="H918" s="76"/>
      <c r="I918" s="77">
        <v>36502.75</v>
      </c>
      <c r="J918" s="78" t="s">
        <v>457</v>
      </c>
      <c r="K918" s="78" t="s">
        <v>3661</v>
      </c>
      <c r="L918" s="78" t="s">
        <v>989</v>
      </c>
      <c r="M918" s="78" t="s">
        <v>3662</v>
      </c>
      <c r="N918" s="78">
        <v>0</v>
      </c>
      <c r="O918" s="79">
        <v>44734</v>
      </c>
    </row>
    <row r="919" spans="1:15" ht="28.35" hidden="1" customHeight="1" thickBot="1">
      <c r="A919" s="479" t="s">
        <v>3656</v>
      </c>
      <c r="B919" s="480"/>
      <c r="C919" s="74" t="s">
        <v>3657</v>
      </c>
      <c r="D919" s="74" t="s">
        <v>3658</v>
      </c>
      <c r="E919" s="74" t="s">
        <v>3663</v>
      </c>
      <c r="F919" s="74" t="s">
        <v>3664</v>
      </c>
      <c r="G919" s="75">
        <v>44120</v>
      </c>
      <c r="H919" s="76"/>
      <c r="I919" s="77">
        <v>33456.03</v>
      </c>
      <c r="J919" s="78" t="s">
        <v>457</v>
      </c>
      <c r="K919" s="78" t="s">
        <v>3665</v>
      </c>
      <c r="L919" s="78" t="s">
        <v>989</v>
      </c>
      <c r="M919" s="78" t="s">
        <v>3666</v>
      </c>
      <c r="N919" s="78">
        <v>0</v>
      </c>
      <c r="O919" s="79">
        <v>44719</v>
      </c>
    </row>
    <row r="920" spans="1:15" ht="28.35" hidden="1" customHeight="1" thickBot="1">
      <c r="A920" s="479" t="s">
        <v>1232</v>
      </c>
      <c r="B920" s="480"/>
      <c r="C920" s="74" t="s">
        <v>3657</v>
      </c>
      <c r="D920" s="74" t="s">
        <v>3658</v>
      </c>
      <c r="E920" s="74" t="s">
        <v>3667</v>
      </c>
      <c r="F920" s="74" t="s">
        <v>2983</v>
      </c>
      <c r="G920" s="75">
        <v>43592</v>
      </c>
      <c r="H920" s="76"/>
      <c r="I920" s="77">
        <v>26089.29</v>
      </c>
      <c r="J920" s="78" t="s">
        <v>457</v>
      </c>
      <c r="K920" s="80"/>
      <c r="L920" s="80"/>
      <c r="M920" s="80"/>
      <c r="N920" s="80"/>
      <c r="O920" s="80"/>
    </row>
    <row r="921" spans="1:15" ht="28.35" hidden="1" customHeight="1" thickBot="1">
      <c r="A921" s="479" t="s">
        <v>1232</v>
      </c>
      <c r="B921" s="480"/>
      <c r="C921" s="74" t="s">
        <v>3657</v>
      </c>
      <c r="D921" s="74" t="s">
        <v>3658</v>
      </c>
      <c r="E921" s="74" t="s">
        <v>3668</v>
      </c>
      <c r="F921" s="74" t="s">
        <v>1599</v>
      </c>
      <c r="G921" s="75">
        <v>44120</v>
      </c>
      <c r="H921" s="76"/>
      <c r="I921" s="77">
        <v>36370</v>
      </c>
      <c r="J921" s="78" t="s">
        <v>457</v>
      </c>
      <c r="K921" s="80"/>
      <c r="L921" s="80"/>
      <c r="M921" s="80"/>
      <c r="N921" s="80"/>
      <c r="O921" s="80"/>
    </row>
    <row r="922" spans="1:15" ht="28.35" hidden="1" customHeight="1" thickBot="1">
      <c r="A922" s="479" t="s">
        <v>1076</v>
      </c>
      <c r="B922" s="480"/>
      <c r="C922" s="74" t="s">
        <v>3657</v>
      </c>
      <c r="D922" s="74" t="s">
        <v>3658</v>
      </c>
      <c r="E922" s="74" t="s">
        <v>3669</v>
      </c>
      <c r="F922" s="74" t="s">
        <v>3670</v>
      </c>
      <c r="G922" s="75">
        <v>42563</v>
      </c>
      <c r="H922" s="76"/>
      <c r="I922" s="77">
        <v>98715.15</v>
      </c>
      <c r="J922" s="78" t="s">
        <v>457</v>
      </c>
      <c r="K922" s="80"/>
      <c r="L922" s="80"/>
      <c r="M922" s="80"/>
      <c r="N922" s="80"/>
      <c r="O922" s="80"/>
    </row>
    <row r="923" spans="1:15" ht="28.35" hidden="1" customHeight="1" thickBot="1">
      <c r="A923" s="479" t="s">
        <v>1929</v>
      </c>
      <c r="B923" s="480"/>
      <c r="C923" s="74" t="s">
        <v>3657</v>
      </c>
      <c r="D923" s="74" t="s">
        <v>3658</v>
      </c>
      <c r="E923" s="74" t="s">
        <v>3671</v>
      </c>
      <c r="F923" s="74" t="s">
        <v>3672</v>
      </c>
      <c r="G923" s="75">
        <v>44133</v>
      </c>
      <c r="H923" s="76"/>
      <c r="I923" s="77">
        <v>18185</v>
      </c>
      <c r="J923" s="78" t="s">
        <v>457</v>
      </c>
      <c r="K923" s="80"/>
      <c r="L923" s="80"/>
      <c r="M923" s="80"/>
      <c r="N923" s="80"/>
      <c r="O923" s="80"/>
    </row>
    <row r="924" spans="1:15" ht="28.35" hidden="1" customHeight="1" thickBot="1">
      <c r="A924" s="479" t="s">
        <v>1929</v>
      </c>
      <c r="B924" s="480"/>
      <c r="C924" s="74" t="s">
        <v>3657</v>
      </c>
      <c r="D924" s="74" t="s">
        <v>3658</v>
      </c>
      <c r="E924" s="74" t="s">
        <v>3673</v>
      </c>
      <c r="F924" s="74" t="s">
        <v>3674</v>
      </c>
      <c r="G924" s="75">
        <v>44139</v>
      </c>
      <c r="H924" s="76"/>
      <c r="I924" s="77">
        <v>18185</v>
      </c>
      <c r="J924" s="78" t="s">
        <v>457</v>
      </c>
      <c r="K924" s="80"/>
      <c r="L924" s="80"/>
      <c r="M924" s="80"/>
      <c r="N924" s="80"/>
      <c r="O924" s="80"/>
    </row>
    <row r="925" spans="1:15" ht="28.35" hidden="1" customHeight="1" thickBot="1">
      <c r="A925" s="479" t="s">
        <v>1929</v>
      </c>
      <c r="B925" s="480"/>
      <c r="C925" s="74" t="s">
        <v>3657</v>
      </c>
      <c r="D925" s="74" t="s">
        <v>3658</v>
      </c>
      <c r="E925" s="74" t="s">
        <v>3675</v>
      </c>
      <c r="F925" s="74" t="s">
        <v>3676</v>
      </c>
      <c r="G925" s="75">
        <v>44214</v>
      </c>
      <c r="H925" s="76"/>
      <c r="I925" s="77">
        <v>33374.93</v>
      </c>
      <c r="J925" s="78" t="s">
        <v>457</v>
      </c>
      <c r="K925" s="80"/>
      <c r="L925" s="80"/>
      <c r="M925" s="80"/>
      <c r="N925" s="80"/>
      <c r="O925" s="80"/>
    </row>
    <row r="926" spans="1:15" ht="28.35" hidden="1" customHeight="1" thickBot="1">
      <c r="A926" s="479" t="s">
        <v>1929</v>
      </c>
      <c r="B926" s="480"/>
      <c r="C926" s="74" t="s">
        <v>3657</v>
      </c>
      <c r="D926" s="74" t="s">
        <v>3658</v>
      </c>
      <c r="E926" s="74" t="s">
        <v>3677</v>
      </c>
      <c r="F926" s="74" t="s">
        <v>3678</v>
      </c>
      <c r="G926" s="75">
        <v>44214</v>
      </c>
      <c r="H926" s="76"/>
      <c r="I926" s="77">
        <v>18185</v>
      </c>
      <c r="J926" s="78" t="s">
        <v>457</v>
      </c>
      <c r="K926" s="80"/>
      <c r="L926" s="80"/>
      <c r="M926" s="80"/>
      <c r="N926" s="80"/>
      <c r="O926" s="80"/>
    </row>
    <row r="927" spans="1:15" ht="28.35" hidden="1" customHeight="1" thickBot="1">
      <c r="A927" s="479" t="s">
        <v>1929</v>
      </c>
      <c r="B927" s="480"/>
      <c r="C927" s="74" t="s">
        <v>3657</v>
      </c>
      <c r="D927" s="74" t="s">
        <v>3658</v>
      </c>
      <c r="E927" s="74" t="s">
        <v>3679</v>
      </c>
      <c r="F927" s="74" t="s">
        <v>3680</v>
      </c>
      <c r="G927" s="75">
        <v>44263</v>
      </c>
      <c r="H927" s="76"/>
      <c r="I927" s="77">
        <v>18185</v>
      </c>
      <c r="J927" s="78" t="s">
        <v>457</v>
      </c>
      <c r="K927" s="80"/>
      <c r="L927" s="80"/>
      <c r="M927" s="80"/>
      <c r="N927" s="80"/>
      <c r="O927" s="80"/>
    </row>
    <row r="928" spans="1:15" ht="28.35" hidden="1" customHeight="1" thickBot="1">
      <c r="A928" s="479" t="s">
        <v>1929</v>
      </c>
      <c r="B928" s="480"/>
      <c r="C928" s="74" t="s">
        <v>3657</v>
      </c>
      <c r="D928" s="74" t="s">
        <v>3658</v>
      </c>
      <c r="E928" s="74" t="s">
        <v>3681</v>
      </c>
      <c r="F928" s="74" t="s">
        <v>3682</v>
      </c>
      <c r="G928" s="75">
        <v>44300</v>
      </c>
      <c r="H928" s="76"/>
      <c r="I928" s="77">
        <v>18185</v>
      </c>
      <c r="J928" s="78" t="s">
        <v>457</v>
      </c>
      <c r="K928" s="80"/>
      <c r="L928" s="80"/>
      <c r="M928" s="80"/>
      <c r="N928" s="80"/>
      <c r="O928" s="80"/>
    </row>
    <row r="929" spans="1:15" ht="28.35" hidden="1" customHeight="1" thickBot="1">
      <c r="A929" s="479" t="s">
        <v>1929</v>
      </c>
      <c r="B929" s="480"/>
      <c r="C929" s="74" t="s">
        <v>3657</v>
      </c>
      <c r="D929" s="74" t="s">
        <v>3658</v>
      </c>
      <c r="E929" s="74" t="s">
        <v>3683</v>
      </c>
      <c r="F929" s="74" t="s">
        <v>3684</v>
      </c>
      <c r="G929" s="75">
        <v>44312</v>
      </c>
      <c r="H929" s="76"/>
      <c r="I929" s="77">
        <v>36370</v>
      </c>
      <c r="J929" s="78" t="s">
        <v>457</v>
      </c>
      <c r="K929" s="80"/>
      <c r="L929" s="80"/>
      <c r="M929" s="80"/>
      <c r="N929" s="80"/>
      <c r="O929" s="80"/>
    </row>
    <row r="930" spans="1:15" ht="28.35" hidden="1" customHeight="1" thickBot="1">
      <c r="A930" s="479" t="s">
        <v>1929</v>
      </c>
      <c r="B930" s="480"/>
      <c r="C930" s="74" t="s">
        <v>3657</v>
      </c>
      <c r="D930" s="74" t="s">
        <v>3658</v>
      </c>
      <c r="E930" s="74" t="s">
        <v>3685</v>
      </c>
      <c r="F930" s="74" t="s">
        <v>3686</v>
      </c>
      <c r="G930" s="75">
        <v>44434</v>
      </c>
      <c r="H930" s="76"/>
      <c r="I930" s="77">
        <v>25459</v>
      </c>
      <c r="J930" s="78" t="s">
        <v>457</v>
      </c>
      <c r="K930" s="80"/>
      <c r="L930" s="80"/>
      <c r="M930" s="80"/>
      <c r="N930" s="80"/>
      <c r="O930" s="80"/>
    </row>
    <row r="931" spans="1:15" ht="28.35" hidden="1" customHeight="1" thickBot="1">
      <c r="A931" s="479" t="s">
        <v>1929</v>
      </c>
      <c r="B931" s="480"/>
      <c r="C931" s="74" t="s">
        <v>3657</v>
      </c>
      <c r="D931" s="74" t="s">
        <v>3658</v>
      </c>
      <c r="E931" s="74" t="s">
        <v>3687</v>
      </c>
      <c r="F931" s="74" t="s">
        <v>3688</v>
      </c>
      <c r="G931" s="75">
        <v>44748</v>
      </c>
      <c r="H931" s="76"/>
      <c r="I931" s="77">
        <v>18185</v>
      </c>
      <c r="J931" s="78" t="s">
        <v>457</v>
      </c>
      <c r="K931" s="80"/>
      <c r="L931" s="80"/>
      <c r="M931" s="80"/>
      <c r="N931" s="80"/>
      <c r="O931" s="80"/>
    </row>
    <row r="932" spans="1:15" ht="28.35" hidden="1" customHeight="1" thickBot="1">
      <c r="A932" s="479" t="s">
        <v>1929</v>
      </c>
      <c r="B932" s="480"/>
      <c r="C932" s="74" t="s">
        <v>3657</v>
      </c>
      <c r="D932" s="74" t="s">
        <v>3658</v>
      </c>
      <c r="E932" s="74" t="s">
        <v>3689</v>
      </c>
      <c r="F932" s="74" t="s">
        <v>3690</v>
      </c>
      <c r="G932" s="75">
        <v>44764</v>
      </c>
      <c r="H932" s="76"/>
      <c r="I932" s="77">
        <v>20003.5</v>
      </c>
      <c r="J932" s="78" t="s">
        <v>457</v>
      </c>
      <c r="K932" s="80"/>
      <c r="L932" s="80"/>
      <c r="M932" s="80"/>
      <c r="N932" s="80"/>
      <c r="O932" s="80"/>
    </row>
    <row r="933" spans="1:15" ht="28.35" hidden="1" customHeight="1" thickBot="1">
      <c r="A933" s="479" t="s">
        <v>1033</v>
      </c>
      <c r="B933" s="480"/>
      <c r="C933" s="74" t="s">
        <v>3657</v>
      </c>
      <c r="D933" s="74" t="s">
        <v>3658</v>
      </c>
      <c r="E933" s="74" t="s">
        <v>3691</v>
      </c>
      <c r="F933" s="74" t="s">
        <v>2988</v>
      </c>
      <c r="G933" s="75">
        <v>44553</v>
      </c>
      <c r="H933" s="76"/>
      <c r="I933" s="77">
        <v>290960</v>
      </c>
      <c r="J933" s="78" t="s">
        <v>457</v>
      </c>
      <c r="K933" s="80"/>
      <c r="L933" s="80"/>
      <c r="M933" s="80"/>
      <c r="N933" s="80"/>
      <c r="O933" s="80"/>
    </row>
    <row r="934" spans="1:15" ht="28.35" hidden="1" customHeight="1" thickBot="1">
      <c r="A934" s="479" t="s">
        <v>2720</v>
      </c>
      <c r="B934" s="480"/>
      <c r="C934" s="74" t="s">
        <v>3692</v>
      </c>
      <c r="D934" s="74" t="s">
        <v>3693</v>
      </c>
      <c r="E934" s="74" t="s">
        <v>3694</v>
      </c>
      <c r="F934" s="74" t="s">
        <v>3695</v>
      </c>
      <c r="G934" s="75">
        <v>43999</v>
      </c>
      <c r="H934" s="76"/>
      <c r="I934" s="77">
        <v>72568.34</v>
      </c>
      <c r="J934" s="78" t="s">
        <v>457</v>
      </c>
      <c r="K934" s="80"/>
      <c r="L934" s="80"/>
      <c r="M934" s="80"/>
      <c r="N934" s="80"/>
      <c r="O934" s="80"/>
    </row>
    <row r="935" spans="1:15" ht="28.35" hidden="1" customHeight="1" thickBot="1">
      <c r="A935" s="479" t="s">
        <v>3696</v>
      </c>
      <c r="B935" s="480"/>
      <c r="C935" s="74" t="s">
        <v>3692</v>
      </c>
      <c r="D935" s="74" t="s">
        <v>3693</v>
      </c>
      <c r="E935" s="74" t="s">
        <v>3697</v>
      </c>
      <c r="F935" s="74" t="s">
        <v>3698</v>
      </c>
      <c r="G935" s="75">
        <v>44551</v>
      </c>
      <c r="H935" s="76"/>
      <c r="I935" s="77">
        <v>104807.8</v>
      </c>
      <c r="J935" s="78" t="s">
        <v>457</v>
      </c>
      <c r="K935" s="80"/>
      <c r="L935" s="80"/>
      <c r="M935" s="80"/>
      <c r="N935" s="80"/>
      <c r="O935" s="80"/>
    </row>
    <row r="936" spans="1:15" ht="28.35" hidden="1" customHeight="1" thickBot="1">
      <c r="A936" s="479" t="s">
        <v>1586</v>
      </c>
      <c r="B936" s="480"/>
      <c r="C936" s="74" t="s">
        <v>3692</v>
      </c>
      <c r="D936" s="74" t="s">
        <v>3693</v>
      </c>
      <c r="E936" s="74" t="s">
        <v>3699</v>
      </c>
      <c r="F936" s="74" t="s">
        <v>3700</v>
      </c>
      <c r="G936" s="75">
        <v>44525</v>
      </c>
      <c r="H936" s="76"/>
      <c r="I936" s="77">
        <v>15235</v>
      </c>
      <c r="J936" s="78" t="s">
        <v>457</v>
      </c>
      <c r="K936" s="80"/>
      <c r="L936" s="80"/>
      <c r="M936" s="80"/>
      <c r="N936" s="80"/>
      <c r="O936" s="80"/>
    </row>
    <row r="937" spans="1:15" ht="28.35" hidden="1" customHeight="1" thickBot="1">
      <c r="A937" s="479" t="s">
        <v>1083</v>
      </c>
      <c r="B937" s="480"/>
      <c r="C937" s="74" t="s">
        <v>3692</v>
      </c>
      <c r="D937" s="74" t="s">
        <v>3693</v>
      </c>
      <c r="E937" s="74" t="s">
        <v>3701</v>
      </c>
      <c r="F937" s="74" t="s">
        <v>1615</v>
      </c>
      <c r="G937" s="75">
        <v>44180</v>
      </c>
      <c r="H937" s="76"/>
      <c r="I937" s="77">
        <v>43498.16</v>
      </c>
      <c r="J937" s="78" t="s">
        <v>457</v>
      </c>
      <c r="K937" s="78" t="s">
        <v>3702</v>
      </c>
      <c r="L937" s="78" t="s">
        <v>459</v>
      </c>
      <c r="M937" s="78" t="s">
        <v>3703</v>
      </c>
      <c r="N937" s="78" t="s">
        <v>2578</v>
      </c>
      <c r="O937" s="79">
        <v>44806</v>
      </c>
    </row>
    <row r="938" spans="1:15" ht="28.35" hidden="1" customHeight="1" thickBot="1">
      <c r="A938" s="479" t="s">
        <v>452</v>
      </c>
      <c r="B938" s="480"/>
      <c r="C938" s="74" t="s">
        <v>3704</v>
      </c>
      <c r="D938" s="74" t="s">
        <v>3705</v>
      </c>
      <c r="E938" s="74" t="s">
        <v>3706</v>
      </c>
      <c r="F938" s="74" t="s">
        <v>3707</v>
      </c>
      <c r="G938" s="75">
        <v>44251</v>
      </c>
      <c r="H938" s="76"/>
      <c r="I938" s="77">
        <v>52641.57</v>
      </c>
      <c r="J938" s="78" t="s">
        <v>457</v>
      </c>
      <c r="K938" s="80"/>
      <c r="L938" s="80"/>
      <c r="M938" s="80"/>
      <c r="N938" s="80"/>
      <c r="O938" s="80"/>
    </row>
    <row r="939" spans="1:15" ht="28.35" hidden="1" customHeight="1" thickBot="1">
      <c r="A939" s="479" t="s">
        <v>1177</v>
      </c>
      <c r="B939" s="480"/>
      <c r="C939" s="74" t="s">
        <v>3708</v>
      </c>
      <c r="D939" s="74" t="s">
        <v>3709</v>
      </c>
      <c r="E939" s="74" t="s">
        <v>3710</v>
      </c>
      <c r="F939" s="74" t="s">
        <v>1993</v>
      </c>
      <c r="G939" s="75">
        <v>44790</v>
      </c>
      <c r="H939" s="76"/>
      <c r="I939" s="77">
        <v>728201.95</v>
      </c>
      <c r="J939" s="78" t="s">
        <v>457</v>
      </c>
      <c r="K939" s="80"/>
      <c r="L939" s="80"/>
      <c r="M939" s="80"/>
      <c r="N939" s="80"/>
      <c r="O939" s="80"/>
    </row>
    <row r="940" spans="1:15" ht="28.35" hidden="1" customHeight="1" thickBot="1">
      <c r="A940" s="479" t="s">
        <v>512</v>
      </c>
      <c r="B940" s="480"/>
      <c r="C940" s="74" t="s">
        <v>3711</v>
      </c>
      <c r="D940" s="74" t="s">
        <v>3712</v>
      </c>
      <c r="E940" s="74" t="s">
        <v>3713</v>
      </c>
      <c r="F940" s="74" t="s">
        <v>3714</v>
      </c>
      <c r="G940" s="74" t="s">
        <v>957</v>
      </c>
      <c r="H940" s="76"/>
      <c r="I940" s="77">
        <v>164341.66</v>
      </c>
      <c r="J940" s="78" t="s">
        <v>958</v>
      </c>
      <c r="K940" s="78" t="s">
        <v>3715</v>
      </c>
      <c r="L940" s="78" t="s">
        <v>960</v>
      </c>
      <c r="M940" s="78" t="s">
        <v>3716</v>
      </c>
      <c r="N940" s="78">
        <v>0</v>
      </c>
      <c r="O940" s="78" t="s">
        <v>3717</v>
      </c>
    </row>
    <row r="941" spans="1:15" ht="28.35" hidden="1" customHeight="1" thickBot="1">
      <c r="A941" s="479" t="s">
        <v>467</v>
      </c>
      <c r="B941" s="480"/>
      <c r="C941" s="74" t="s">
        <v>3718</v>
      </c>
      <c r="D941" s="74" t="s">
        <v>3719</v>
      </c>
      <c r="E941" s="74" t="s">
        <v>3720</v>
      </c>
      <c r="F941" s="74" t="s">
        <v>3721</v>
      </c>
      <c r="G941" s="75">
        <v>44120</v>
      </c>
      <c r="H941" s="76"/>
      <c r="I941" s="77">
        <v>74203.89</v>
      </c>
      <c r="J941" s="78" t="s">
        <v>457</v>
      </c>
      <c r="K941" s="80"/>
      <c r="L941" s="80"/>
      <c r="M941" s="80"/>
      <c r="N941" s="80"/>
      <c r="O941" s="80"/>
    </row>
    <row r="942" spans="1:15" ht="28.35" hidden="1" customHeight="1" thickBot="1">
      <c r="A942" s="479" t="s">
        <v>1033</v>
      </c>
      <c r="B942" s="480"/>
      <c r="C942" s="74" t="s">
        <v>3722</v>
      </c>
      <c r="D942" s="74" t="s">
        <v>3723</v>
      </c>
      <c r="E942" s="74" t="s">
        <v>3724</v>
      </c>
      <c r="F942" s="74" t="s">
        <v>1082</v>
      </c>
      <c r="G942" s="75">
        <v>44222</v>
      </c>
      <c r="H942" s="76"/>
      <c r="I942" s="77">
        <v>114565.5</v>
      </c>
      <c r="J942" s="78" t="s">
        <v>457</v>
      </c>
      <c r="K942" s="80"/>
      <c r="L942" s="80"/>
      <c r="M942" s="80"/>
      <c r="N942" s="80"/>
      <c r="O942" s="80"/>
    </row>
    <row r="943" spans="1:15" ht="28.35" hidden="1" customHeight="1" thickBot="1">
      <c r="A943" s="479" t="s">
        <v>973</v>
      </c>
      <c r="B943" s="480"/>
      <c r="C943" s="74" t="s">
        <v>3722</v>
      </c>
      <c r="D943" s="74" t="s">
        <v>3723</v>
      </c>
      <c r="E943" s="74" t="s">
        <v>3725</v>
      </c>
      <c r="F943" s="74" t="s">
        <v>1886</v>
      </c>
      <c r="G943" s="75">
        <v>44298</v>
      </c>
      <c r="H943" s="76"/>
      <c r="I943" s="77">
        <v>61043.27</v>
      </c>
      <c r="J943" s="78" t="s">
        <v>457</v>
      </c>
      <c r="K943" s="80"/>
      <c r="L943" s="80"/>
      <c r="M943" s="80"/>
      <c r="N943" s="80"/>
      <c r="O943" s="80"/>
    </row>
    <row r="944" spans="1:15" ht="28.35" hidden="1" customHeight="1" thickBot="1">
      <c r="A944" s="479" t="s">
        <v>1754</v>
      </c>
      <c r="B944" s="480"/>
      <c r="C944" s="74" t="s">
        <v>3726</v>
      </c>
      <c r="D944" s="74" t="s">
        <v>3727</v>
      </c>
      <c r="E944" s="74" t="s">
        <v>3728</v>
      </c>
      <c r="F944" s="74" t="s">
        <v>1758</v>
      </c>
      <c r="G944" s="74" t="s">
        <v>1759</v>
      </c>
      <c r="H944" s="76"/>
      <c r="I944" s="77">
        <v>16498.87</v>
      </c>
      <c r="J944" s="78" t="s">
        <v>958</v>
      </c>
      <c r="K944" s="78" t="s">
        <v>3729</v>
      </c>
      <c r="L944" s="78" t="s">
        <v>1073</v>
      </c>
      <c r="M944" s="78" t="s">
        <v>3730</v>
      </c>
      <c r="N944" s="78">
        <v>0</v>
      </c>
      <c r="O944" s="78" t="s">
        <v>3731</v>
      </c>
    </row>
    <row r="945" spans="1:15" ht="28.35" hidden="1" customHeight="1" thickBot="1">
      <c r="A945" s="479" t="s">
        <v>1843</v>
      </c>
      <c r="B945" s="480"/>
      <c r="C945" s="74" t="s">
        <v>3726</v>
      </c>
      <c r="D945" s="74" t="s">
        <v>3727</v>
      </c>
      <c r="E945" s="74" t="s">
        <v>3732</v>
      </c>
      <c r="F945" s="74" t="s">
        <v>3733</v>
      </c>
      <c r="G945" s="75">
        <v>42569</v>
      </c>
      <c r="H945" s="76"/>
      <c r="I945" s="77">
        <v>71173.649999999994</v>
      </c>
      <c r="J945" s="78" t="s">
        <v>457</v>
      </c>
      <c r="K945" s="80"/>
      <c r="L945" s="80"/>
      <c r="M945" s="80"/>
      <c r="N945" s="80"/>
      <c r="O945" s="80"/>
    </row>
    <row r="946" spans="1:15" ht="28.35" hidden="1" customHeight="1" thickBot="1">
      <c r="A946" s="479" t="s">
        <v>1083</v>
      </c>
      <c r="B946" s="480"/>
      <c r="C946" s="74" t="s">
        <v>3734</v>
      </c>
      <c r="D946" s="74" t="s">
        <v>3735</v>
      </c>
      <c r="E946" s="74" t="s">
        <v>3736</v>
      </c>
      <c r="F946" s="74" t="s">
        <v>1102</v>
      </c>
      <c r="G946" s="75">
        <v>44742</v>
      </c>
      <c r="H946" s="76"/>
      <c r="I946" s="77">
        <v>19483.05</v>
      </c>
      <c r="J946" s="78" t="s">
        <v>457</v>
      </c>
      <c r="K946" s="80"/>
      <c r="L946" s="80"/>
      <c r="M946" s="80"/>
      <c r="N946" s="80"/>
      <c r="O946" s="80"/>
    </row>
    <row r="947" spans="1:15" ht="28.35" hidden="1" customHeight="1" thickBot="1">
      <c r="A947" s="479" t="s">
        <v>1530</v>
      </c>
      <c r="B947" s="480"/>
      <c r="C947" s="74" t="s">
        <v>3734</v>
      </c>
      <c r="D947" s="74" t="s">
        <v>3735</v>
      </c>
      <c r="E947" s="74" t="s">
        <v>3737</v>
      </c>
      <c r="F947" s="74" t="s">
        <v>3738</v>
      </c>
      <c r="G947" s="75">
        <v>42558</v>
      </c>
      <c r="H947" s="76"/>
      <c r="I947" s="77">
        <v>26935.84</v>
      </c>
      <c r="J947" s="78" t="s">
        <v>457</v>
      </c>
      <c r="K947" s="80"/>
      <c r="L947" s="80"/>
      <c r="M947" s="80"/>
      <c r="N947" s="80"/>
      <c r="O947" s="80"/>
    </row>
    <row r="948" spans="1:15" ht="28.35" hidden="1" customHeight="1" thickBot="1">
      <c r="A948" s="479" t="s">
        <v>1581</v>
      </c>
      <c r="B948" s="480"/>
      <c r="C948" s="74" t="s">
        <v>3734</v>
      </c>
      <c r="D948" s="74" t="s">
        <v>3735</v>
      </c>
      <c r="E948" s="74" t="s">
        <v>3739</v>
      </c>
      <c r="F948" s="74" t="s">
        <v>3740</v>
      </c>
      <c r="G948" s="75">
        <v>44588</v>
      </c>
      <c r="H948" s="76"/>
      <c r="I948" s="77">
        <v>18185</v>
      </c>
      <c r="J948" s="78" t="s">
        <v>457</v>
      </c>
      <c r="K948" s="80"/>
      <c r="L948" s="80"/>
      <c r="M948" s="80"/>
      <c r="N948" s="80"/>
      <c r="O948" s="80"/>
    </row>
    <row r="949" spans="1:15" ht="28.35" hidden="1" customHeight="1" thickBot="1">
      <c r="A949" s="479" t="s">
        <v>1225</v>
      </c>
      <c r="B949" s="480"/>
      <c r="C949" s="74" t="s">
        <v>3734</v>
      </c>
      <c r="D949" s="74" t="s">
        <v>3735</v>
      </c>
      <c r="E949" s="74" t="s">
        <v>3741</v>
      </c>
      <c r="F949" s="74" t="s">
        <v>1231</v>
      </c>
      <c r="G949" s="75">
        <v>44342</v>
      </c>
      <c r="H949" s="76"/>
      <c r="I949" s="77">
        <v>17562.37</v>
      </c>
      <c r="J949" s="78" t="s">
        <v>457</v>
      </c>
      <c r="K949" s="80"/>
      <c r="L949" s="80"/>
      <c r="M949" s="80"/>
      <c r="N949" s="80"/>
      <c r="O949" s="80"/>
    </row>
    <row r="950" spans="1:15" ht="28.35" hidden="1" customHeight="1" thickBot="1">
      <c r="A950" s="479" t="s">
        <v>614</v>
      </c>
      <c r="B950" s="480"/>
      <c r="C950" s="74" t="s">
        <v>3742</v>
      </c>
      <c r="D950" s="74" t="s">
        <v>3743</v>
      </c>
      <c r="E950" s="74" t="s">
        <v>3744</v>
      </c>
      <c r="F950" s="74" t="s">
        <v>3745</v>
      </c>
      <c r="G950" s="75">
        <v>44628</v>
      </c>
      <c r="H950" s="76"/>
      <c r="I950" s="77">
        <v>42000</v>
      </c>
      <c r="J950" s="78" t="s">
        <v>457</v>
      </c>
      <c r="K950" s="80"/>
      <c r="L950" s="80"/>
      <c r="M950" s="80"/>
      <c r="N950" s="80"/>
      <c r="O950" s="80"/>
    </row>
    <row r="951" spans="1:15" ht="28.35" hidden="1" customHeight="1" thickBot="1">
      <c r="A951" s="479" t="s">
        <v>2720</v>
      </c>
      <c r="B951" s="480"/>
      <c r="C951" s="74" t="s">
        <v>3746</v>
      </c>
      <c r="D951" s="74" t="s">
        <v>3747</v>
      </c>
      <c r="E951" s="74" t="s">
        <v>3748</v>
      </c>
      <c r="F951" s="74" t="s">
        <v>3749</v>
      </c>
      <c r="G951" s="75">
        <v>44120</v>
      </c>
      <c r="H951" s="76"/>
      <c r="I951" s="77">
        <v>27150.21</v>
      </c>
      <c r="J951" s="78" t="s">
        <v>457</v>
      </c>
      <c r="K951" s="80"/>
      <c r="L951" s="80"/>
      <c r="M951" s="80"/>
      <c r="N951" s="80"/>
      <c r="O951" s="80"/>
    </row>
    <row r="952" spans="1:15" ht="28.35" hidden="1" customHeight="1" thickBot="1">
      <c r="A952" s="479" t="s">
        <v>1609</v>
      </c>
      <c r="B952" s="480"/>
      <c r="C952" s="74" t="s">
        <v>3746</v>
      </c>
      <c r="D952" s="74" t="s">
        <v>3747</v>
      </c>
      <c r="E952" s="74" t="s">
        <v>3750</v>
      </c>
      <c r="F952" s="74" t="s">
        <v>3751</v>
      </c>
      <c r="G952" s="75">
        <v>42579</v>
      </c>
      <c r="H952" s="76"/>
      <c r="I952" s="77">
        <v>34150.47</v>
      </c>
      <c r="J952" s="78" t="s">
        <v>457</v>
      </c>
      <c r="K952" s="80"/>
      <c r="L952" s="80"/>
      <c r="M952" s="80"/>
      <c r="N952" s="80"/>
      <c r="O952" s="80"/>
    </row>
    <row r="953" spans="1:15" ht="28.35" hidden="1" customHeight="1" thickBot="1">
      <c r="A953" s="479" t="s">
        <v>1083</v>
      </c>
      <c r="B953" s="480"/>
      <c r="C953" s="74" t="s">
        <v>3746</v>
      </c>
      <c r="D953" s="74" t="s">
        <v>3747</v>
      </c>
      <c r="E953" s="74" t="s">
        <v>3752</v>
      </c>
      <c r="F953" s="74" t="s">
        <v>1087</v>
      </c>
      <c r="G953" s="75">
        <v>44666</v>
      </c>
      <c r="H953" s="76"/>
      <c r="I953" s="77">
        <v>37800</v>
      </c>
      <c r="J953" s="78" t="s">
        <v>457</v>
      </c>
      <c r="K953" s="80"/>
      <c r="L953" s="80"/>
      <c r="M953" s="80"/>
      <c r="N953" s="80"/>
      <c r="O953" s="80"/>
    </row>
    <row r="954" spans="1:15" ht="28.35" hidden="1" customHeight="1" thickBot="1">
      <c r="A954" s="479" t="s">
        <v>915</v>
      </c>
      <c r="B954" s="480"/>
      <c r="C954" s="74" t="s">
        <v>3753</v>
      </c>
      <c r="D954" s="74" t="s">
        <v>3754</v>
      </c>
      <c r="E954" s="74" t="s">
        <v>3755</v>
      </c>
      <c r="F954" s="74" t="s">
        <v>3756</v>
      </c>
      <c r="G954" s="75">
        <v>44525</v>
      </c>
      <c r="H954" s="76"/>
      <c r="I954" s="77">
        <v>64441.09</v>
      </c>
      <c r="J954" s="78" t="s">
        <v>457</v>
      </c>
      <c r="K954" s="80"/>
      <c r="L954" s="80"/>
      <c r="M954" s="80"/>
      <c r="N954" s="80"/>
      <c r="O954" s="80"/>
    </row>
    <row r="955" spans="1:15" ht="28.35" hidden="1" customHeight="1" thickBot="1">
      <c r="A955" s="479" t="s">
        <v>477</v>
      </c>
      <c r="B955" s="480"/>
      <c r="C955" s="74" t="s">
        <v>3757</v>
      </c>
      <c r="D955" s="74" t="s">
        <v>3758</v>
      </c>
      <c r="E955" s="74" t="s">
        <v>3759</v>
      </c>
      <c r="F955" s="74" t="s">
        <v>3760</v>
      </c>
      <c r="G955" s="75">
        <v>44762</v>
      </c>
      <c r="H955" s="76"/>
      <c r="I955" s="77">
        <v>109110</v>
      </c>
      <c r="J955" s="78" t="s">
        <v>457</v>
      </c>
      <c r="K955" s="80"/>
      <c r="L955" s="80"/>
      <c r="M955" s="80"/>
      <c r="N955" s="80"/>
      <c r="O955" s="80"/>
    </row>
    <row r="956" spans="1:15" ht="28.35" hidden="1" customHeight="1" thickBot="1">
      <c r="A956" s="479" t="s">
        <v>3761</v>
      </c>
      <c r="B956" s="480"/>
      <c r="C956" s="74" t="s">
        <v>3762</v>
      </c>
      <c r="D956" s="74" t="s">
        <v>3763</v>
      </c>
      <c r="E956" s="74" t="s">
        <v>3764</v>
      </c>
      <c r="F956" s="74" t="s">
        <v>3765</v>
      </c>
      <c r="G956" s="75">
        <v>44714</v>
      </c>
      <c r="H956" s="76"/>
      <c r="I956" s="77">
        <v>50000</v>
      </c>
      <c r="J956" s="78" t="s">
        <v>613</v>
      </c>
      <c r="K956" s="80"/>
      <c r="L956" s="80"/>
      <c r="M956" s="80"/>
      <c r="N956" s="80"/>
      <c r="O956" s="80"/>
    </row>
    <row r="957" spans="1:15" ht="28.35" hidden="1" customHeight="1" thickBot="1">
      <c r="A957" s="479" t="s">
        <v>502</v>
      </c>
      <c r="B957" s="480"/>
      <c r="C957" s="74" t="s">
        <v>3766</v>
      </c>
      <c r="D957" s="74" t="s">
        <v>3767</v>
      </c>
      <c r="E957" s="74" t="s">
        <v>3768</v>
      </c>
      <c r="F957" s="74" t="s">
        <v>3769</v>
      </c>
      <c r="G957" s="75">
        <v>44389</v>
      </c>
      <c r="H957" s="76"/>
      <c r="I957" s="77">
        <v>107897.78</v>
      </c>
      <c r="J957" s="78" t="s">
        <v>457</v>
      </c>
      <c r="K957" s="80"/>
      <c r="L957" s="80"/>
      <c r="M957" s="80"/>
      <c r="N957" s="80"/>
      <c r="O957" s="80"/>
    </row>
    <row r="958" spans="1:15" ht="28.35" hidden="1" customHeight="1" thickBot="1">
      <c r="A958" s="479" t="s">
        <v>1530</v>
      </c>
      <c r="B958" s="480"/>
      <c r="C958" s="74" t="s">
        <v>3770</v>
      </c>
      <c r="D958" s="74" t="s">
        <v>3771</v>
      </c>
      <c r="E958" s="74" t="s">
        <v>3772</v>
      </c>
      <c r="F958" s="74" t="s">
        <v>3773</v>
      </c>
      <c r="G958" s="75">
        <v>42579</v>
      </c>
      <c r="H958" s="76"/>
      <c r="I958" s="77">
        <v>125598.31</v>
      </c>
      <c r="J958" s="78" t="s">
        <v>457</v>
      </c>
      <c r="K958" s="80"/>
      <c r="L958" s="80"/>
      <c r="M958" s="80"/>
      <c r="N958" s="80"/>
      <c r="O958" s="80"/>
    </row>
    <row r="959" spans="1:15" ht="28.35" hidden="1" customHeight="1" thickBot="1">
      <c r="A959" s="479" t="s">
        <v>1225</v>
      </c>
      <c r="B959" s="480"/>
      <c r="C959" s="74" t="s">
        <v>3770</v>
      </c>
      <c r="D959" s="74" t="s">
        <v>3771</v>
      </c>
      <c r="E959" s="74" t="s">
        <v>3774</v>
      </c>
      <c r="F959" s="74" t="s">
        <v>1229</v>
      </c>
      <c r="G959" s="75">
        <v>44266</v>
      </c>
      <c r="H959" s="76"/>
      <c r="I959" s="77">
        <v>268833.94</v>
      </c>
      <c r="J959" s="78" t="s">
        <v>457</v>
      </c>
      <c r="K959" s="80"/>
      <c r="L959" s="80"/>
      <c r="M959" s="80"/>
      <c r="N959" s="80"/>
      <c r="O959" s="80"/>
    </row>
    <row r="960" spans="1:15" ht="28.35" hidden="1" customHeight="1" thickBot="1">
      <c r="A960" s="479" t="s">
        <v>1128</v>
      </c>
      <c r="B960" s="480"/>
      <c r="C960" s="74" t="s">
        <v>3775</v>
      </c>
      <c r="D960" s="74" t="s">
        <v>3776</v>
      </c>
      <c r="E960" s="74" t="s">
        <v>3777</v>
      </c>
      <c r="F960" s="74" t="s">
        <v>3778</v>
      </c>
      <c r="G960" s="75">
        <v>44208</v>
      </c>
      <c r="H960" s="76"/>
      <c r="I960" s="77">
        <v>80340.600000000006</v>
      </c>
      <c r="J960" s="78" t="s">
        <v>457</v>
      </c>
      <c r="K960" s="78" t="s">
        <v>3779</v>
      </c>
      <c r="L960" s="78" t="s">
        <v>989</v>
      </c>
      <c r="M960" s="78" t="s">
        <v>3780</v>
      </c>
      <c r="N960" s="78">
        <v>0</v>
      </c>
      <c r="O960" s="79">
        <v>44627</v>
      </c>
    </row>
    <row r="961" spans="1:15" ht="28.35" hidden="1" customHeight="1" thickBot="1">
      <c r="A961" s="479" t="s">
        <v>1220</v>
      </c>
      <c r="B961" s="480"/>
      <c r="C961" s="74" t="s">
        <v>3775</v>
      </c>
      <c r="D961" s="74" t="s">
        <v>3776</v>
      </c>
      <c r="E961" s="74" t="s">
        <v>3781</v>
      </c>
      <c r="F961" s="74" t="s">
        <v>1224</v>
      </c>
      <c r="G961" s="75">
        <v>44347</v>
      </c>
      <c r="H961" s="76"/>
      <c r="I961" s="77">
        <v>80028</v>
      </c>
      <c r="J961" s="78" t="s">
        <v>457</v>
      </c>
      <c r="K961" s="80"/>
      <c r="L961" s="80"/>
      <c r="M961" s="80"/>
      <c r="N961" s="80"/>
      <c r="O961" s="80"/>
    </row>
    <row r="962" spans="1:15" ht="28.35" hidden="1" customHeight="1" thickBot="1">
      <c r="A962" s="479" t="s">
        <v>939</v>
      </c>
      <c r="B962" s="480"/>
      <c r="C962" s="74" t="s">
        <v>3782</v>
      </c>
      <c r="D962" s="74" t="s">
        <v>3783</v>
      </c>
      <c r="E962" s="74" t="s">
        <v>3784</v>
      </c>
      <c r="F962" s="74" t="s">
        <v>3785</v>
      </c>
      <c r="G962" s="75">
        <v>44120</v>
      </c>
      <c r="H962" s="76"/>
      <c r="I962" s="77">
        <v>58506.23</v>
      </c>
      <c r="J962" s="78" t="s">
        <v>457</v>
      </c>
      <c r="K962" s="80"/>
      <c r="L962" s="80"/>
      <c r="M962" s="80"/>
      <c r="N962" s="80"/>
      <c r="O962" s="80"/>
    </row>
    <row r="963" spans="1:15" ht="28.35" hidden="1" customHeight="1" thickBot="1">
      <c r="A963" s="479" t="s">
        <v>1205</v>
      </c>
      <c r="B963" s="480"/>
      <c r="C963" s="74" t="s">
        <v>3782</v>
      </c>
      <c r="D963" s="74" t="s">
        <v>3783</v>
      </c>
      <c r="E963" s="74" t="s">
        <v>3786</v>
      </c>
      <c r="F963" s="74" t="s">
        <v>3787</v>
      </c>
      <c r="G963" s="75">
        <v>43279</v>
      </c>
      <c r="H963" s="76"/>
      <c r="I963" s="77">
        <v>108875.46</v>
      </c>
      <c r="J963" s="78" t="s">
        <v>457</v>
      </c>
      <c r="K963" s="80"/>
      <c r="L963" s="80"/>
      <c r="M963" s="80"/>
      <c r="N963" s="80"/>
      <c r="O963" s="80"/>
    </row>
    <row r="964" spans="1:15" ht="28.35" hidden="1" customHeight="1" thickBot="1">
      <c r="A964" s="479" t="s">
        <v>3788</v>
      </c>
      <c r="B964" s="480"/>
      <c r="C964" s="74" t="s">
        <v>3789</v>
      </c>
      <c r="D964" s="74" t="s">
        <v>3790</v>
      </c>
      <c r="E964" s="74" t="s">
        <v>3791</v>
      </c>
      <c r="F964" s="74" t="s">
        <v>3792</v>
      </c>
      <c r="G964" s="74" t="s">
        <v>3793</v>
      </c>
      <c r="H964" s="76"/>
      <c r="I964" s="77">
        <v>45000</v>
      </c>
      <c r="J964" s="78" t="s">
        <v>3794</v>
      </c>
      <c r="K964" s="78" t="s">
        <v>3795</v>
      </c>
      <c r="L964" s="78" t="s">
        <v>1823</v>
      </c>
      <c r="M964" s="78" t="s">
        <v>3796</v>
      </c>
      <c r="N964" s="78">
        <v>45000</v>
      </c>
      <c r="O964" s="78" t="s">
        <v>3797</v>
      </c>
    </row>
    <row r="965" spans="1:15" ht="28.35" hidden="1" customHeight="1" thickBot="1">
      <c r="A965" s="479" t="s">
        <v>598</v>
      </c>
      <c r="B965" s="480"/>
      <c r="C965" s="74" t="s">
        <v>3798</v>
      </c>
      <c r="D965" s="74" t="s">
        <v>3799</v>
      </c>
      <c r="E965" s="74" t="s">
        <v>3800</v>
      </c>
      <c r="F965" s="74" t="s">
        <v>3801</v>
      </c>
      <c r="G965" s="75">
        <v>44176</v>
      </c>
      <c r="H965" s="76"/>
      <c r="I965" s="77">
        <v>76340.63</v>
      </c>
      <c r="J965" s="78" t="s">
        <v>457</v>
      </c>
      <c r="K965" s="80"/>
      <c r="L965" s="80"/>
      <c r="M965" s="80"/>
      <c r="N965" s="80"/>
      <c r="O965" s="80"/>
    </row>
    <row r="966" spans="1:15" ht="28.35" hidden="1" customHeight="1" thickBot="1">
      <c r="A966" s="479" t="s">
        <v>472</v>
      </c>
      <c r="B966" s="480"/>
      <c r="C966" s="74" t="s">
        <v>3802</v>
      </c>
      <c r="D966" s="74" t="s">
        <v>3803</v>
      </c>
      <c r="E966" s="74" t="s">
        <v>3804</v>
      </c>
      <c r="F966" s="74" t="s">
        <v>3805</v>
      </c>
      <c r="G966" s="75">
        <v>44406</v>
      </c>
      <c r="H966" s="76"/>
      <c r="I966" s="77">
        <v>27204.76</v>
      </c>
      <c r="J966" s="78" t="s">
        <v>457</v>
      </c>
      <c r="K966" s="80"/>
      <c r="L966" s="80"/>
      <c r="M966" s="80"/>
      <c r="N966" s="80"/>
      <c r="O966" s="80"/>
    </row>
    <row r="967" spans="1:15" ht="28.35" hidden="1" customHeight="1" thickBot="1">
      <c r="A967" s="479" t="s">
        <v>628</v>
      </c>
      <c r="B967" s="480"/>
      <c r="C967" s="74" t="s">
        <v>3806</v>
      </c>
      <c r="D967" s="74" t="s">
        <v>3807</v>
      </c>
      <c r="E967" s="74" t="s">
        <v>3808</v>
      </c>
      <c r="F967" s="74" t="s">
        <v>3809</v>
      </c>
      <c r="G967" s="75">
        <v>42893</v>
      </c>
      <c r="H967" s="76"/>
      <c r="I967" s="77">
        <v>109110</v>
      </c>
      <c r="J967" s="78" t="s">
        <v>457</v>
      </c>
      <c r="K967" s="78" t="s">
        <v>3810</v>
      </c>
      <c r="L967" s="78" t="s">
        <v>459</v>
      </c>
      <c r="M967" s="78" t="s">
        <v>3811</v>
      </c>
      <c r="N967" s="78">
        <v>109110</v>
      </c>
      <c r="O967" s="79">
        <v>43713</v>
      </c>
    </row>
    <row r="968" spans="1:15" ht="28.35" hidden="1" customHeight="1" thickBot="1">
      <c r="A968" s="479" t="s">
        <v>1929</v>
      </c>
      <c r="B968" s="480"/>
      <c r="C968" s="74" t="s">
        <v>3812</v>
      </c>
      <c r="D968" s="74" t="s">
        <v>3813</v>
      </c>
      <c r="E968" s="74" t="s">
        <v>3814</v>
      </c>
      <c r="F968" s="74" t="s">
        <v>3815</v>
      </c>
      <c r="G968" s="75">
        <v>44746</v>
      </c>
      <c r="H968" s="76"/>
      <c r="I968" s="77">
        <v>67438.7</v>
      </c>
      <c r="J968" s="78" t="s">
        <v>457</v>
      </c>
      <c r="K968" s="80"/>
      <c r="L968" s="80"/>
      <c r="M968" s="80"/>
      <c r="N968" s="80"/>
      <c r="O968" s="80"/>
    </row>
    <row r="969" spans="1:15" ht="28.35" hidden="1" customHeight="1" thickBot="1">
      <c r="A969" s="479" t="s">
        <v>1033</v>
      </c>
      <c r="B969" s="480"/>
      <c r="C969" s="74" t="s">
        <v>3812</v>
      </c>
      <c r="D969" s="74" t="s">
        <v>3813</v>
      </c>
      <c r="E969" s="74" t="s">
        <v>3816</v>
      </c>
      <c r="F969" s="74" t="s">
        <v>2016</v>
      </c>
      <c r="G969" s="75">
        <v>44623</v>
      </c>
      <c r="H969" s="76"/>
      <c r="I969" s="77">
        <v>254589</v>
      </c>
      <c r="J969" s="78" t="s">
        <v>457</v>
      </c>
      <c r="K969" s="80"/>
      <c r="L969" s="80"/>
      <c r="M969" s="80"/>
      <c r="N969" s="80"/>
      <c r="O969" s="80"/>
    </row>
    <row r="970" spans="1:15" ht="28.35" hidden="1" customHeight="1" thickBot="1">
      <c r="A970" s="479" t="s">
        <v>486</v>
      </c>
      <c r="B970" s="480"/>
      <c r="C970" s="74" t="s">
        <v>3817</v>
      </c>
      <c r="D970" s="74" t="s">
        <v>3818</v>
      </c>
      <c r="E970" s="74" t="s">
        <v>3819</v>
      </c>
      <c r="F970" s="74" t="s">
        <v>3820</v>
      </c>
      <c r="G970" s="75">
        <v>43671</v>
      </c>
      <c r="H970" s="76"/>
      <c r="I970" s="77">
        <v>4.74</v>
      </c>
      <c r="J970" s="78" t="s">
        <v>457</v>
      </c>
      <c r="K970" s="78" t="s">
        <v>3821</v>
      </c>
      <c r="L970" s="78" t="s">
        <v>459</v>
      </c>
      <c r="M970" s="78" t="s">
        <v>3822</v>
      </c>
      <c r="N970" s="78" t="s">
        <v>3823</v>
      </c>
      <c r="O970" s="79">
        <v>44664</v>
      </c>
    </row>
    <row r="971" spans="1:15" ht="28.35" hidden="1" customHeight="1" thickBot="1">
      <c r="A971" s="479" t="s">
        <v>1019</v>
      </c>
      <c r="B971" s="480"/>
      <c r="C971" s="74" t="s">
        <v>3824</v>
      </c>
      <c r="D971" s="74" t="s">
        <v>3825</v>
      </c>
      <c r="E971" s="74" t="s">
        <v>3826</v>
      </c>
      <c r="F971" s="74" t="s">
        <v>3827</v>
      </c>
      <c r="G971" s="75">
        <v>44663</v>
      </c>
      <c r="H971" s="76"/>
      <c r="I971" s="77">
        <v>74753</v>
      </c>
      <c r="J971" s="78" t="s">
        <v>457</v>
      </c>
      <c r="K971" s="80"/>
      <c r="L971" s="80"/>
      <c r="M971" s="80"/>
      <c r="N971" s="80"/>
      <c r="O971" s="80"/>
    </row>
    <row r="972" spans="1:15" ht="28.35" hidden="1" customHeight="1" thickBot="1">
      <c r="A972" s="479" t="s">
        <v>1019</v>
      </c>
      <c r="B972" s="480"/>
      <c r="C972" s="74" t="s">
        <v>3824</v>
      </c>
      <c r="D972" s="74" t="s">
        <v>3825</v>
      </c>
      <c r="E972" s="74" t="s">
        <v>3828</v>
      </c>
      <c r="F972" s="74" t="s">
        <v>3829</v>
      </c>
      <c r="G972" s="75">
        <v>44796</v>
      </c>
      <c r="H972" s="76"/>
      <c r="I972" s="77">
        <v>70222</v>
      </c>
      <c r="J972" s="78" t="s">
        <v>457</v>
      </c>
      <c r="K972" s="80"/>
      <c r="L972" s="80"/>
      <c r="M972" s="80"/>
      <c r="N972" s="80"/>
      <c r="O972" s="80"/>
    </row>
    <row r="973" spans="1:15" ht="28.35" hidden="1" customHeight="1" thickBot="1">
      <c r="A973" s="479" t="s">
        <v>1076</v>
      </c>
      <c r="B973" s="480"/>
      <c r="C973" s="74" t="s">
        <v>3830</v>
      </c>
      <c r="D973" s="74" t="s">
        <v>3831</v>
      </c>
      <c r="E973" s="74" t="s">
        <v>3832</v>
      </c>
      <c r="F973" s="74" t="s">
        <v>3833</v>
      </c>
      <c r="G973" s="75">
        <v>42571</v>
      </c>
      <c r="H973" s="76"/>
      <c r="I973" s="77">
        <v>8927.75</v>
      </c>
      <c r="J973" s="78" t="s">
        <v>457</v>
      </c>
      <c r="K973" s="80"/>
      <c r="L973" s="80"/>
      <c r="M973" s="80"/>
      <c r="N973" s="80"/>
      <c r="O973" s="80"/>
    </row>
    <row r="974" spans="1:15" ht="28.35" hidden="1" customHeight="1" thickBot="1">
      <c r="A974" s="479" t="s">
        <v>1929</v>
      </c>
      <c r="B974" s="480"/>
      <c r="C974" s="74" t="s">
        <v>3830</v>
      </c>
      <c r="D974" s="74" t="s">
        <v>3831</v>
      </c>
      <c r="E974" s="74" t="s">
        <v>3834</v>
      </c>
      <c r="F974" s="74" t="s">
        <v>3835</v>
      </c>
      <c r="G974" s="75">
        <v>44180</v>
      </c>
      <c r="H974" s="76"/>
      <c r="I974" s="77">
        <v>36370</v>
      </c>
      <c r="J974" s="78" t="s">
        <v>457</v>
      </c>
      <c r="K974" s="80"/>
      <c r="L974" s="80"/>
      <c r="M974" s="80"/>
      <c r="N974" s="80"/>
      <c r="O974" s="80"/>
    </row>
    <row r="975" spans="1:15" ht="28.35" hidden="1" customHeight="1" thickBot="1">
      <c r="A975" s="479" t="s">
        <v>472</v>
      </c>
      <c r="B975" s="480"/>
      <c r="C975" s="74" t="s">
        <v>3836</v>
      </c>
      <c r="D975" s="74" t="s">
        <v>3837</v>
      </c>
      <c r="E975" s="74" t="s">
        <v>3838</v>
      </c>
      <c r="F975" s="74" t="s">
        <v>3839</v>
      </c>
      <c r="G975" s="75">
        <v>44665</v>
      </c>
      <c r="H975" s="76"/>
      <c r="I975" s="77">
        <v>18420.68</v>
      </c>
      <c r="J975" s="78" t="s">
        <v>457</v>
      </c>
      <c r="K975" s="80"/>
      <c r="L975" s="80"/>
      <c r="M975" s="80"/>
      <c r="N975" s="80"/>
      <c r="O975" s="80"/>
    </row>
    <row r="976" spans="1:15" ht="28.35" hidden="1" customHeight="1" thickBot="1">
      <c r="A976" s="479" t="s">
        <v>477</v>
      </c>
      <c r="B976" s="480"/>
      <c r="C976" s="74" t="s">
        <v>3840</v>
      </c>
      <c r="D976" s="74" t="s">
        <v>3841</v>
      </c>
      <c r="E976" s="74" t="s">
        <v>3842</v>
      </c>
      <c r="F976" s="74" t="s">
        <v>3843</v>
      </c>
      <c r="G976" s="75">
        <v>44747</v>
      </c>
      <c r="H976" s="76"/>
      <c r="I976" s="77">
        <v>53665.02</v>
      </c>
      <c r="J976" s="78" t="s">
        <v>457</v>
      </c>
      <c r="K976" s="80"/>
      <c r="L976" s="80"/>
      <c r="M976" s="80"/>
      <c r="N976" s="80"/>
      <c r="O976" s="80"/>
    </row>
    <row r="977" spans="1:15" ht="28.35" hidden="1" customHeight="1" thickBot="1">
      <c r="A977" s="479" t="s">
        <v>614</v>
      </c>
      <c r="B977" s="480"/>
      <c r="C977" s="74" t="s">
        <v>3844</v>
      </c>
      <c r="D977" s="74" t="s">
        <v>3845</v>
      </c>
      <c r="E977" s="74" t="s">
        <v>3846</v>
      </c>
      <c r="F977" s="74" t="s">
        <v>3847</v>
      </c>
      <c r="G977" s="75">
        <v>44750</v>
      </c>
      <c r="H977" s="76"/>
      <c r="I977" s="77">
        <v>87965.93</v>
      </c>
      <c r="J977" s="78" t="s">
        <v>457</v>
      </c>
      <c r="K977" s="80"/>
      <c r="L977" s="80"/>
      <c r="M977" s="80"/>
      <c r="N977" s="80"/>
      <c r="O977" s="80"/>
    </row>
    <row r="978" spans="1:15" ht="28.35" hidden="1" customHeight="1" thickBot="1">
      <c r="A978" s="479" t="s">
        <v>565</v>
      </c>
      <c r="B978" s="480"/>
      <c r="C978" s="74" t="s">
        <v>3848</v>
      </c>
      <c r="D978" s="74" t="s">
        <v>3849</v>
      </c>
      <c r="E978" s="74" t="s">
        <v>3850</v>
      </c>
      <c r="F978" s="74" t="s">
        <v>3851</v>
      </c>
      <c r="G978" s="75">
        <v>44043</v>
      </c>
      <c r="H978" s="76"/>
      <c r="I978" s="77">
        <v>54555</v>
      </c>
      <c r="J978" s="78" t="s">
        <v>457</v>
      </c>
      <c r="K978" s="80"/>
      <c r="L978" s="80"/>
      <c r="M978" s="80"/>
      <c r="N978" s="80"/>
      <c r="O978" s="80"/>
    </row>
    <row r="979" spans="1:15" ht="28.35" hidden="1" customHeight="1" thickBot="1">
      <c r="A979" s="479" t="s">
        <v>2250</v>
      </c>
      <c r="B979" s="480"/>
      <c r="C979" s="74" t="s">
        <v>3852</v>
      </c>
      <c r="D979" s="74" t="s">
        <v>3853</v>
      </c>
      <c r="E979" s="74" t="s">
        <v>3854</v>
      </c>
      <c r="F979" s="74" t="s">
        <v>3855</v>
      </c>
      <c r="G979" s="75">
        <v>44537</v>
      </c>
      <c r="H979" s="76"/>
      <c r="I979" s="77">
        <v>20632</v>
      </c>
      <c r="J979" s="78" t="s">
        <v>457</v>
      </c>
      <c r="K979" s="80"/>
      <c r="L979" s="80"/>
      <c r="M979" s="80"/>
      <c r="N979" s="80"/>
      <c r="O979" s="80"/>
    </row>
    <row r="980" spans="1:15" ht="28.35" hidden="1" customHeight="1" thickBot="1">
      <c r="A980" s="479" t="s">
        <v>565</v>
      </c>
      <c r="B980" s="480"/>
      <c r="C980" s="74" t="s">
        <v>3856</v>
      </c>
      <c r="D980" s="74" t="s">
        <v>3857</v>
      </c>
      <c r="E980" s="74" t="s">
        <v>3858</v>
      </c>
      <c r="F980" s="74" t="s">
        <v>3859</v>
      </c>
      <c r="G980" s="75">
        <v>43049</v>
      </c>
      <c r="H980" s="76"/>
      <c r="I980" s="77">
        <v>54910.59</v>
      </c>
      <c r="J980" s="78" t="s">
        <v>457</v>
      </c>
      <c r="K980" s="78" t="s">
        <v>3860</v>
      </c>
      <c r="L980" s="78" t="s">
        <v>459</v>
      </c>
      <c r="M980" s="78" t="s">
        <v>3861</v>
      </c>
      <c r="N980" s="78" t="s">
        <v>3862</v>
      </c>
      <c r="O980" s="79">
        <v>44245</v>
      </c>
    </row>
    <row r="981" spans="1:15" ht="28.35" hidden="1" customHeight="1" thickBot="1">
      <c r="A981" s="479" t="s">
        <v>486</v>
      </c>
      <c r="B981" s="480"/>
      <c r="C981" s="74" t="s">
        <v>3863</v>
      </c>
      <c r="D981" s="74" t="s">
        <v>3864</v>
      </c>
      <c r="E981" s="74" t="s">
        <v>3865</v>
      </c>
      <c r="F981" s="74" t="s">
        <v>3866</v>
      </c>
      <c r="G981" s="75">
        <v>44120</v>
      </c>
      <c r="H981" s="76"/>
      <c r="I981" s="77">
        <v>919.77</v>
      </c>
      <c r="J981" s="78" t="s">
        <v>457</v>
      </c>
      <c r="K981" s="78" t="s">
        <v>3867</v>
      </c>
      <c r="L981" s="78" t="s">
        <v>459</v>
      </c>
      <c r="M981" s="78" t="s">
        <v>3868</v>
      </c>
      <c r="N981" s="78" t="s">
        <v>3869</v>
      </c>
      <c r="O981" s="79">
        <v>44326</v>
      </c>
    </row>
    <row r="982" spans="1:15" ht="28.35" hidden="1" customHeight="1" thickBot="1">
      <c r="A982" s="479" t="s">
        <v>623</v>
      </c>
      <c r="B982" s="480"/>
      <c r="C982" s="74" t="s">
        <v>3870</v>
      </c>
      <c r="D982" s="74" t="s">
        <v>3871</v>
      </c>
      <c r="E982" s="74" t="s">
        <v>3872</v>
      </c>
      <c r="F982" s="74" t="s">
        <v>3873</v>
      </c>
      <c r="G982" s="75">
        <v>44798</v>
      </c>
      <c r="H982" s="76"/>
      <c r="I982" s="77">
        <v>43311.21</v>
      </c>
      <c r="J982" s="78" t="s">
        <v>457</v>
      </c>
      <c r="K982" s="80"/>
      <c r="L982" s="80"/>
      <c r="M982" s="80"/>
      <c r="N982" s="80"/>
      <c r="O982" s="80"/>
    </row>
    <row r="983" spans="1:15" ht="28.35" hidden="1" customHeight="1" thickBot="1">
      <c r="A983" s="479" t="s">
        <v>467</v>
      </c>
      <c r="B983" s="480"/>
      <c r="C983" s="74" t="s">
        <v>3874</v>
      </c>
      <c r="D983" s="74" t="s">
        <v>3875</v>
      </c>
      <c r="E983" s="74" t="s">
        <v>3876</v>
      </c>
      <c r="F983" s="74" t="s">
        <v>3877</v>
      </c>
      <c r="G983" s="75">
        <v>43181</v>
      </c>
      <c r="H983" s="76"/>
      <c r="I983" s="77">
        <v>17344.48</v>
      </c>
      <c r="J983" s="78" t="s">
        <v>457</v>
      </c>
      <c r="K983" s="78" t="s">
        <v>3878</v>
      </c>
      <c r="L983" s="78" t="s">
        <v>459</v>
      </c>
      <c r="M983" s="78" t="s">
        <v>3879</v>
      </c>
      <c r="N983" s="78" t="s">
        <v>3880</v>
      </c>
      <c r="O983" s="79">
        <v>43944</v>
      </c>
    </row>
    <row r="984" spans="1:15" ht="28.35" hidden="1" customHeight="1" thickBot="1">
      <c r="A984" s="479" t="s">
        <v>467</v>
      </c>
      <c r="B984" s="480"/>
      <c r="C984" s="74" t="s">
        <v>3874</v>
      </c>
      <c r="D984" s="74" t="s">
        <v>3875</v>
      </c>
      <c r="E984" s="74" t="s">
        <v>3881</v>
      </c>
      <c r="F984" s="74" t="s">
        <v>3882</v>
      </c>
      <c r="G984" s="75">
        <v>43181</v>
      </c>
      <c r="H984" s="76"/>
      <c r="I984" s="77">
        <v>17344.48</v>
      </c>
      <c r="J984" s="78" t="s">
        <v>457</v>
      </c>
      <c r="K984" s="78" t="s">
        <v>3883</v>
      </c>
      <c r="L984" s="78" t="s">
        <v>459</v>
      </c>
      <c r="M984" s="78" t="s">
        <v>3884</v>
      </c>
      <c r="N984" s="78" t="s">
        <v>3880</v>
      </c>
      <c r="O984" s="79">
        <v>43944</v>
      </c>
    </row>
    <row r="985" spans="1:15" ht="28.35" hidden="1" customHeight="1" thickBot="1">
      <c r="A985" s="479" t="s">
        <v>467</v>
      </c>
      <c r="B985" s="480"/>
      <c r="C985" s="74" t="s">
        <v>3874</v>
      </c>
      <c r="D985" s="74" t="s">
        <v>3875</v>
      </c>
      <c r="E985" s="74" t="s">
        <v>3885</v>
      </c>
      <c r="F985" s="74" t="s">
        <v>3886</v>
      </c>
      <c r="G985" s="75">
        <v>43181</v>
      </c>
      <c r="H985" s="76"/>
      <c r="I985" s="77">
        <v>17344.48</v>
      </c>
      <c r="J985" s="78" t="s">
        <v>457</v>
      </c>
      <c r="K985" s="78" t="s">
        <v>3887</v>
      </c>
      <c r="L985" s="78" t="s">
        <v>459</v>
      </c>
      <c r="M985" s="78" t="s">
        <v>3888</v>
      </c>
      <c r="N985" s="78" t="s">
        <v>3880</v>
      </c>
      <c r="O985" s="79">
        <v>43944</v>
      </c>
    </row>
    <row r="986" spans="1:15" ht="28.35" hidden="1" customHeight="1" thickBot="1">
      <c r="A986" s="479" t="s">
        <v>2250</v>
      </c>
      <c r="B986" s="480"/>
      <c r="C986" s="74" t="s">
        <v>3889</v>
      </c>
      <c r="D986" s="74" t="s">
        <v>3890</v>
      </c>
      <c r="E986" s="74" t="s">
        <v>3891</v>
      </c>
      <c r="F986" s="74" t="s">
        <v>3892</v>
      </c>
      <c r="G986" s="75">
        <v>44284</v>
      </c>
      <c r="H986" s="76"/>
      <c r="I986" s="77">
        <v>4214.76</v>
      </c>
      <c r="J986" s="78" t="s">
        <v>457</v>
      </c>
      <c r="K986" s="78" t="s">
        <v>3893</v>
      </c>
      <c r="L986" s="78" t="s">
        <v>459</v>
      </c>
      <c r="M986" s="78" t="s">
        <v>3894</v>
      </c>
      <c r="N986" s="78" t="s">
        <v>3895</v>
      </c>
      <c r="O986" s="79">
        <v>44719</v>
      </c>
    </row>
    <row r="987" spans="1:15" ht="28.35" hidden="1" customHeight="1" thickBot="1">
      <c r="A987" s="479" t="s">
        <v>555</v>
      </c>
      <c r="B987" s="480"/>
      <c r="C987" s="74" t="s">
        <v>3896</v>
      </c>
      <c r="D987" s="74" t="s">
        <v>3897</v>
      </c>
      <c r="E987" s="74" t="s">
        <v>3898</v>
      </c>
      <c r="F987" s="74" t="s">
        <v>3899</v>
      </c>
      <c r="G987" s="75">
        <v>43062</v>
      </c>
      <c r="H987" s="76"/>
      <c r="I987" s="77">
        <v>0.12</v>
      </c>
      <c r="J987" s="78" t="s">
        <v>457</v>
      </c>
      <c r="K987" s="78" t="s">
        <v>3900</v>
      </c>
      <c r="L987" s="78" t="s">
        <v>459</v>
      </c>
      <c r="M987" s="78" t="s">
        <v>3901</v>
      </c>
      <c r="N987" s="78" t="s">
        <v>3902</v>
      </c>
      <c r="O987" s="79">
        <v>43264</v>
      </c>
    </row>
    <row r="988" spans="1:15" ht="28.35" hidden="1" customHeight="1" thickBot="1">
      <c r="A988" s="479" t="s">
        <v>614</v>
      </c>
      <c r="B988" s="480"/>
      <c r="C988" s="74" t="s">
        <v>3903</v>
      </c>
      <c r="D988" s="74" t="s">
        <v>3904</v>
      </c>
      <c r="E988" s="74" t="s">
        <v>3905</v>
      </c>
      <c r="F988" s="74" t="s">
        <v>3906</v>
      </c>
      <c r="G988" s="75">
        <v>44740</v>
      </c>
      <c r="H988" s="76"/>
      <c r="I988" s="77">
        <v>51645.4</v>
      </c>
      <c r="J988" s="78" t="s">
        <v>457</v>
      </c>
      <c r="K988" s="80"/>
      <c r="L988" s="80"/>
      <c r="M988" s="80"/>
      <c r="N988" s="80"/>
      <c r="O988" s="80"/>
    </row>
    <row r="989" spans="1:15" ht="28.35" hidden="1" customHeight="1" thickBot="1">
      <c r="A989" s="479" t="s">
        <v>2309</v>
      </c>
      <c r="B989" s="480"/>
      <c r="C989" s="74" t="s">
        <v>3907</v>
      </c>
      <c r="D989" s="74" t="s">
        <v>3908</v>
      </c>
      <c r="E989" s="74" t="s">
        <v>3909</v>
      </c>
      <c r="F989" s="74" t="s">
        <v>3910</v>
      </c>
      <c r="G989" s="75">
        <v>42935</v>
      </c>
      <c r="H989" s="76"/>
      <c r="I989" s="77">
        <v>109110</v>
      </c>
      <c r="J989" s="78" t="s">
        <v>457</v>
      </c>
      <c r="K989" s="78" t="s">
        <v>3911</v>
      </c>
      <c r="L989" s="78" t="s">
        <v>459</v>
      </c>
      <c r="M989" s="78" t="s">
        <v>3912</v>
      </c>
      <c r="N989" s="78">
        <v>109110</v>
      </c>
      <c r="O989" s="79">
        <v>43774</v>
      </c>
    </row>
    <row r="990" spans="1:15" ht="28.35" hidden="1" customHeight="1" thickBot="1">
      <c r="A990" s="479" t="s">
        <v>614</v>
      </c>
      <c r="B990" s="480"/>
      <c r="C990" s="74" t="s">
        <v>3913</v>
      </c>
      <c r="D990" s="74" t="s">
        <v>3914</v>
      </c>
      <c r="E990" s="74" t="s">
        <v>3915</v>
      </c>
      <c r="F990" s="74" t="s">
        <v>3916</v>
      </c>
      <c r="G990" s="75">
        <v>44628</v>
      </c>
      <c r="H990" s="76"/>
      <c r="I990" s="77">
        <v>24204.23</v>
      </c>
      <c r="J990" s="78" t="s">
        <v>457</v>
      </c>
      <c r="K990" s="80"/>
      <c r="L990" s="80"/>
      <c r="M990" s="80"/>
      <c r="N990" s="80"/>
      <c r="O990" s="80"/>
    </row>
    <row r="991" spans="1:15" ht="28.35" hidden="1" customHeight="1" thickBot="1">
      <c r="A991" s="479" t="s">
        <v>2338</v>
      </c>
      <c r="B991" s="480"/>
      <c r="C991" s="74" t="s">
        <v>3917</v>
      </c>
      <c r="D991" s="74" t="s">
        <v>3918</v>
      </c>
      <c r="E991" s="74" t="s">
        <v>3919</v>
      </c>
      <c r="F991" s="74" t="s">
        <v>3920</v>
      </c>
      <c r="G991" s="75">
        <v>44120</v>
      </c>
      <c r="H991" s="76"/>
      <c r="I991" s="77">
        <v>32</v>
      </c>
      <c r="J991" s="78" t="s">
        <v>457</v>
      </c>
      <c r="K991" s="78" t="s">
        <v>3921</v>
      </c>
      <c r="L991" s="78" t="s">
        <v>459</v>
      </c>
      <c r="M991" s="78" t="s">
        <v>3922</v>
      </c>
      <c r="N991" s="78">
        <v>0</v>
      </c>
      <c r="O991" s="79">
        <v>43238</v>
      </c>
    </row>
    <row r="992" spans="1:15" ht="28.35" hidden="1" customHeight="1" thickBot="1">
      <c r="A992" s="479" t="s">
        <v>507</v>
      </c>
      <c r="B992" s="480"/>
      <c r="C992" s="74" t="s">
        <v>3923</v>
      </c>
      <c r="D992" s="74" t="s">
        <v>3924</v>
      </c>
      <c r="E992" s="74" t="s">
        <v>3925</v>
      </c>
      <c r="F992" s="74" t="s">
        <v>3926</v>
      </c>
      <c r="G992" s="75">
        <v>44460</v>
      </c>
      <c r="H992" s="76"/>
      <c r="I992" s="77">
        <v>20000</v>
      </c>
      <c r="J992" s="78" t="s">
        <v>457</v>
      </c>
      <c r="K992" s="80"/>
      <c r="L992" s="80"/>
      <c r="M992" s="80"/>
      <c r="N992" s="80"/>
      <c r="O992" s="80"/>
    </row>
    <row r="993" spans="1:15" ht="28.35" hidden="1" customHeight="1" thickBot="1">
      <c r="A993" s="479" t="s">
        <v>2338</v>
      </c>
      <c r="B993" s="480"/>
      <c r="C993" s="74" t="s">
        <v>3927</v>
      </c>
      <c r="D993" s="74" t="s">
        <v>3928</v>
      </c>
      <c r="E993" s="74" t="s">
        <v>3929</v>
      </c>
      <c r="F993" s="74" t="s">
        <v>3930</v>
      </c>
      <c r="G993" s="74" t="s">
        <v>1327</v>
      </c>
      <c r="H993" s="76"/>
      <c r="I993" s="77">
        <v>4843.1000000000004</v>
      </c>
      <c r="J993" s="78" t="s">
        <v>958</v>
      </c>
      <c r="K993" s="78" t="s">
        <v>3931</v>
      </c>
      <c r="L993" s="78" t="s">
        <v>960</v>
      </c>
      <c r="M993" s="78" t="s">
        <v>3932</v>
      </c>
      <c r="N993" s="78" t="s">
        <v>3933</v>
      </c>
      <c r="O993" s="78" t="s">
        <v>3934</v>
      </c>
    </row>
    <row r="994" spans="1:15" ht="28.35" hidden="1" customHeight="1" thickBot="1">
      <c r="A994" s="479" t="s">
        <v>472</v>
      </c>
      <c r="B994" s="480"/>
      <c r="C994" s="74" t="s">
        <v>3935</v>
      </c>
      <c r="D994" s="74" t="s">
        <v>3936</v>
      </c>
      <c r="E994" s="74" t="s">
        <v>3937</v>
      </c>
      <c r="F994" s="74" t="s">
        <v>3938</v>
      </c>
      <c r="G994" s="75">
        <v>44154</v>
      </c>
      <c r="H994" s="76"/>
      <c r="I994" s="77">
        <v>54191.3</v>
      </c>
      <c r="J994" s="78" t="s">
        <v>457</v>
      </c>
      <c r="K994" s="80"/>
      <c r="L994" s="80"/>
      <c r="M994" s="80"/>
      <c r="N994" s="80"/>
      <c r="O994" s="80"/>
    </row>
    <row r="995" spans="1:15" ht="28.35" hidden="1" customHeight="1" thickBot="1">
      <c r="A995" s="479" t="s">
        <v>467</v>
      </c>
      <c r="B995" s="480"/>
      <c r="C995" s="74" t="s">
        <v>3939</v>
      </c>
      <c r="D995" s="74" t="s">
        <v>3940</v>
      </c>
      <c r="E995" s="74" t="s">
        <v>3941</v>
      </c>
      <c r="F995" s="74" t="s">
        <v>3942</v>
      </c>
      <c r="G995" s="75">
        <v>44120</v>
      </c>
      <c r="H995" s="76"/>
      <c r="I995" s="77">
        <v>72740</v>
      </c>
      <c r="J995" s="78" t="s">
        <v>457</v>
      </c>
      <c r="K995" s="80"/>
      <c r="L995" s="80"/>
      <c r="M995" s="80"/>
      <c r="N995" s="80"/>
      <c r="O995" s="80"/>
    </row>
    <row r="996" spans="1:15" ht="28.35" hidden="1" customHeight="1" thickBot="1">
      <c r="A996" s="479" t="s">
        <v>560</v>
      </c>
      <c r="B996" s="480"/>
      <c r="C996" s="74" t="s">
        <v>3943</v>
      </c>
      <c r="D996" s="74" t="s">
        <v>3944</v>
      </c>
      <c r="E996" s="74" t="s">
        <v>3945</v>
      </c>
      <c r="F996" s="74" t="s">
        <v>3946</v>
      </c>
      <c r="G996" s="75">
        <v>44257</v>
      </c>
      <c r="H996" s="76"/>
      <c r="I996" s="77">
        <v>39000</v>
      </c>
      <c r="J996" s="78" t="s">
        <v>457</v>
      </c>
      <c r="K996" s="80"/>
      <c r="L996" s="80"/>
      <c r="M996" s="80"/>
      <c r="N996" s="80"/>
      <c r="O996" s="80"/>
    </row>
    <row r="997" spans="1:15" ht="28.35" hidden="1" customHeight="1" thickBot="1">
      <c r="A997" s="479" t="s">
        <v>628</v>
      </c>
      <c r="B997" s="480"/>
      <c r="C997" s="74" t="s">
        <v>3947</v>
      </c>
      <c r="D997" s="74" t="s">
        <v>3948</v>
      </c>
      <c r="E997" s="74" t="s">
        <v>3949</v>
      </c>
      <c r="F997" s="74" t="s">
        <v>3950</v>
      </c>
      <c r="G997" s="75">
        <v>43865</v>
      </c>
      <c r="H997" s="76"/>
      <c r="I997" s="77">
        <v>65466</v>
      </c>
      <c r="J997" s="78" t="s">
        <v>457</v>
      </c>
      <c r="K997" s="80"/>
      <c r="L997" s="80"/>
      <c r="M997" s="80"/>
      <c r="N997" s="80"/>
      <c r="O997" s="80"/>
    </row>
    <row r="998" spans="1:15" ht="28.35" hidden="1" customHeight="1" thickBot="1">
      <c r="A998" s="479" t="s">
        <v>543</v>
      </c>
      <c r="B998" s="480"/>
      <c r="C998" s="74" t="s">
        <v>3947</v>
      </c>
      <c r="D998" s="74" t="s">
        <v>3948</v>
      </c>
      <c r="E998" s="74" t="s">
        <v>3951</v>
      </c>
      <c r="F998" s="74" t="s">
        <v>3952</v>
      </c>
      <c r="G998" s="75">
        <v>44756</v>
      </c>
      <c r="H998" s="76"/>
      <c r="I998" s="77">
        <v>34551.5</v>
      </c>
      <c r="J998" s="78" t="s">
        <v>457</v>
      </c>
      <c r="K998" s="80"/>
      <c r="L998" s="80"/>
      <c r="M998" s="80"/>
      <c r="N998" s="80"/>
      <c r="O998" s="80"/>
    </row>
    <row r="999" spans="1:15" ht="28.35" hidden="1" customHeight="1" thickBot="1">
      <c r="A999" s="479" t="s">
        <v>467</v>
      </c>
      <c r="B999" s="480"/>
      <c r="C999" s="74" t="s">
        <v>3953</v>
      </c>
      <c r="D999" s="74" t="s">
        <v>3954</v>
      </c>
      <c r="E999" s="74" t="s">
        <v>3955</v>
      </c>
      <c r="F999" s="74" t="s">
        <v>3956</v>
      </c>
      <c r="G999" s="75">
        <v>43888</v>
      </c>
      <c r="H999" s="76"/>
      <c r="I999" s="77">
        <v>59993</v>
      </c>
      <c r="J999" s="78" t="s">
        <v>457</v>
      </c>
      <c r="K999" s="80"/>
      <c r="L999" s="80"/>
      <c r="M999" s="80"/>
      <c r="N999" s="80"/>
      <c r="O999" s="80"/>
    </row>
    <row r="1000" spans="1:15" ht="28.35" hidden="1" customHeight="1" thickBot="1">
      <c r="A1000" s="479" t="s">
        <v>628</v>
      </c>
      <c r="B1000" s="480"/>
      <c r="C1000" s="74" t="s">
        <v>3957</v>
      </c>
      <c r="D1000" s="74" t="s">
        <v>3958</v>
      </c>
      <c r="E1000" s="74" t="s">
        <v>3959</v>
      </c>
      <c r="F1000" s="74" t="s">
        <v>3960</v>
      </c>
      <c r="G1000" s="75">
        <v>44120</v>
      </c>
      <c r="H1000" s="76"/>
      <c r="I1000" s="77">
        <v>0.19</v>
      </c>
      <c r="J1000" s="78" t="s">
        <v>457</v>
      </c>
      <c r="K1000" s="78" t="s">
        <v>3961</v>
      </c>
      <c r="L1000" s="78" t="s">
        <v>459</v>
      </c>
      <c r="M1000" s="78" t="s">
        <v>3962</v>
      </c>
      <c r="N1000" s="78" t="s">
        <v>3963</v>
      </c>
      <c r="O1000" s="79">
        <v>43781</v>
      </c>
    </row>
    <row r="1001" spans="1:15" ht="28.35" hidden="1" customHeight="1" thickBot="1">
      <c r="A1001" s="479" t="s">
        <v>472</v>
      </c>
      <c r="B1001" s="480"/>
      <c r="C1001" s="74" t="s">
        <v>3964</v>
      </c>
      <c r="D1001" s="74" t="s">
        <v>3965</v>
      </c>
      <c r="E1001" s="74" t="s">
        <v>3966</v>
      </c>
      <c r="F1001" s="74" t="s">
        <v>3967</v>
      </c>
      <c r="G1001" s="75">
        <v>44456</v>
      </c>
      <c r="H1001" s="76"/>
      <c r="I1001" s="77">
        <v>38448</v>
      </c>
      <c r="J1001" s="78" t="s">
        <v>457</v>
      </c>
      <c r="K1001" s="80"/>
      <c r="L1001" s="80"/>
      <c r="M1001" s="80"/>
      <c r="N1001" s="80"/>
      <c r="O1001" s="80"/>
    </row>
    <row r="1002" spans="1:15" ht="28.35" hidden="1" customHeight="1" thickBot="1">
      <c r="A1002" s="479" t="s">
        <v>477</v>
      </c>
      <c r="B1002" s="480"/>
      <c r="C1002" s="74" t="s">
        <v>3968</v>
      </c>
      <c r="D1002" s="74" t="s">
        <v>3969</v>
      </c>
      <c r="E1002" s="74" t="s">
        <v>3970</v>
      </c>
      <c r="F1002" s="74" t="s">
        <v>3971</v>
      </c>
      <c r="G1002" s="75">
        <v>44540</v>
      </c>
      <c r="H1002" s="76"/>
      <c r="I1002" s="77">
        <v>72740</v>
      </c>
      <c r="J1002" s="78" t="s">
        <v>457</v>
      </c>
      <c r="K1002" s="80"/>
      <c r="L1002" s="80"/>
      <c r="M1002" s="80"/>
      <c r="N1002" s="80"/>
      <c r="O1002" s="80"/>
    </row>
    <row r="1003" spans="1:15" ht="28.35" hidden="1" customHeight="1" thickBot="1">
      <c r="A1003" s="479" t="s">
        <v>584</v>
      </c>
      <c r="B1003" s="480"/>
      <c r="C1003" s="74" t="s">
        <v>3972</v>
      </c>
      <c r="D1003" s="74" t="s">
        <v>3973</v>
      </c>
      <c r="E1003" s="74" t="s">
        <v>3974</v>
      </c>
      <c r="F1003" s="74" t="s">
        <v>3975</v>
      </c>
      <c r="G1003" s="75">
        <v>44173</v>
      </c>
      <c r="H1003" s="76"/>
      <c r="I1003" s="77">
        <v>18185</v>
      </c>
      <c r="J1003" s="78" t="s">
        <v>457</v>
      </c>
      <c r="K1003" s="80"/>
      <c r="L1003" s="80"/>
      <c r="M1003" s="80"/>
      <c r="N1003" s="80"/>
      <c r="O1003" s="80"/>
    </row>
    <row r="1004" spans="1:15" ht="28.35" hidden="1" customHeight="1" thickBot="1">
      <c r="A1004" s="479" t="s">
        <v>760</v>
      </c>
      <c r="B1004" s="480"/>
      <c r="C1004" s="74" t="s">
        <v>3976</v>
      </c>
      <c r="D1004" s="74" t="s">
        <v>3977</v>
      </c>
      <c r="E1004" s="74" t="s">
        <v>3978</v>
      </c>
      <c r="F1004" s="74" t="s">
        <v>3979</v>
      </c>
      <c r="G1004" s="74" t="s">
        <v>1327</v>
      </c>
      <c r="H1004" s="76"/>
      <c r="I1004" s="77">
        <v>29.96</v>
      </c>
      <c r="J1004" s="78" t="s">
        <v>958</v>
      </c>
      <c r="K1004" s="78" t="s">
        <v>3980</v>
      </c>
      <c r="L1004" s="78" t="s">
        <v>960</v>
      </c>
      <c r="M1004" s="78" t="s">
        <v>3981</v>
      </c>
      <c r="N1004" s="78">
        <v>0</v>
      </c>
      <c r="O1004" s="78" t="s">
        <v>3982</v>
      </c>
    </row>
    <row r="1005" spans="1:15" ht="28.35" hidden="1" customHeight="1" thickBot="1">
      <c r="A1005" s="479" t="s">
        <v>859</v>
      </c>
      <c r="B1005" s="480"/>
      <c r="C1005" s="74" t="s">
        <v>3983</v>
      </c>
      <c r="D1005" s="74" t="s">
        <v>3984</v>
      </c>
      <c r="E1005" s="74" t="s">
        <v>3985</v>
      </c>
      <c r="F1005" s="74" t="s">
        <v>3986</v>
      </c>
      <c r="G1005" s="75">
        <v>43298</v>
      </c>
      <c r="H1005" s="76"/>
      <c r="I1005" s="77">
        <v>4298.28</v>
      </c>
      <c r="J1005" s="78" t="s">
        <v>457</v>
      </c>
      <c r="K1005" s="78" t="s">
        <v>3987</v>
      </c>
      <c r="L1005" s="78" t="s">
        <v>459</v>
      </c>
      <c r="M1005" s="78" t="s">
        <v>3988</v>
      </c>
      <c r="N1005" s="78" t="s">
        <v>3989</v>
      </c>
      <c r="O1005" s="79">
        <v>44113</v>
      </c>
    </row>
    <row r="1006" spans="1:15" ht="28.35" hidden="1" customHeight="1" thickBot="1">
      <c r="A1006" s="479" t="s">
        <v>462</v>
      </c>
      <c r="B1006" s="480"/>
      <c r="C1006" s="74" t="s">
        <v>3990</v>
      </c>
      <c r="D1006" s="74" t="s">
        <v>3991</v>
      </c>
      <c r="E1006" s="74" t="s">
        <v>3992</v>
      </c>
      <c r="F1006" s="74" t="s">
        <v>3993</v>
      </c>
      <c r="G1006" s="75">
        <v>43664</v>
      </c>
      <c r="H1006" s="76"/>
      <c r="I1006" s="77">
        <v>1147.6300000000001</v>
      </c>
      <c r="J1006" s="78" t="s">
        <v>457</v>
      </c>
      <c r="K1006" s="78" t="s">
        <v>3994</v>
      </c>
      <c r="L1006" s="78" t="s">
        <v>459</v>
      </c>
      <c r="M1006" s="78" t="s">
        <v>3995</v>
      </c>
      <c r="N1006" s="78" t="s">
        <v>3996</v>
      </c>
      <c r="O1006" s="79">
        <v>44753</v>
      </c>
    </row>
    <row r="1007" spans="1:15" ht="28.35" hidden="1" customHeight="1" thickBot="1">
      <c r="A1007" s="479" t="s">
        <v>760</v>
      </c>
      <c r="B1007" s="480"/>
      <c r="C1007" s="74" t="s">
        <v>3997</v>
      </c>
      <c r="D1007" s="74" t="s">
        <v>3998</v>
      </c>
      <c r="E1007" s="74" t="s">
        <v>3999</v>
      </c>
      <c r="F1007" s="74" t="s">
        <v>4000</v>
      </c>
      <c r="G1007" s="75">
        <v>43146</v>
      </c>
      <c r="H1007" s="76"/>
      <c r="I1007" s="77">
        <v>17827.150000000001</v>
      </c>
      <c r="J1007" s="78" t="s">
        <v>457</v>
      </c>
      <c r="K1007" s="78" t="s">
        <v>4001</v>
      </c>
      <c r="L1007" s="78" t="s">
        <v>459</v>
      </c>
      <c r="M1007" s="78" t="s">
        <v>4002</v>
      </c>
      <c r="N1007" s="78" t="s">
        <v>4003</v>
      </c>
      <c r="O1007" s="79">
        <v>43991</v>
      </c>
    </row>
    <row r="1008" spans="1:15" ht="28.35" hidden="1" customHeight="1" thickBot="1">
      <c r="A1008" s="479" t="s">
        <v>565</v>
      </c>
      <c r="B1008" s="480"/>
      <c r="C1008" s="74" t="s">
        <v>4004</v>
      </c>
      <c r="D1008" s="74" t="s">
        <v>4005</v>
      </c>
      <c r="E1008" s="74" t="s">
        <v>4006</v>
      </c>
      <c r="F1008" s="74" t="s">
        <v>4007</v>
      </c>
      <c r="G1008" s="75">
        <v>44120</v>
      </c>
      <c r="H1008" s="76"/>
      <c r="I1008" s="77">
        <v>109110</v>
      </c>
      <c r="J1008" s="78" t="s">
        <v>457</v>
      </c>
      <c r="K1008" s="78" t="s">
        <v>4008</v>
      </c>
      <c r="L1008" s="78" t="s">
        <v>459</v>
      </c>
      <c r="M1008" s="78" t="s">
        <v>4009</v>
      </c>
      <c r="N1008" s="78">
        <v>109110</v>
      </c>
      <c r="O1008" s="79">
        <v>43803</v>
      </c>
    </row>
    <row r="1009" spans="1:15" ht="28.35" hidden="1" customHeight="1" thickBot="1">
      <c r="A1009" s="479" t="s">
        <v>575</v>
      </c>
      <c r="B1009" s="480"/>
      <c r="C1009" s="74" t="s">
        <v>4010</v>
      </c>
      <c r="D1009" s="74" t="s">
        <v>4011</v>
      </c>
      <c r="E1009" s="74" t="s">
        <v>4012</v>
      </c>
      <c r="F1009" s="74" t="s">
        <v>4013</v>
      </c>
      <c r="G1009" s="75">
        <v>44399</v>
      </c>
      <c r="H1009" s="76"/>
      <c r="I1009" s="77">
        <v>57861</v>
      </c>
      <c r="J1009" s="78" t="s">
        <v>457</v>
      </c>
      <c r="K1009" s="80"/>
      <c r="L1009" s="80"/>
      <c r="M1009" s="80"/>
      <c r="N1009" s="80"/>
      <c r="O1009" s="80"/>
    </row>
    <row r="1010" spans="1:15" ht="28.35" hidden="1" customHeight="1" thickBot="1">
      <c r="A1010" s="479" t="s">
        <v>472</v>
      </c>
      <c r="B1010" s="480"/>
      <c r="C1010" s="74" t="s">
        <v>4014</v>
      </c>
      <c r="D1010" s="74" t="s">
        <v>4015</v>
      </c>
      <c r="E1010" s="74" t="s">
        <v>4016</v>
      </c>
      <c r="F1010" s="74" t="s">
        <v>4017</v>
      </c>
      <c r="G1010" s="75">
        <v>44727</v>
      </c>
      <c r="H1010" s="76"/>
      <c r="I1010" s="77">
        <v>50000</v>
      </c>
      <c r="J1010" s="78" t="s">
        <v>457</v>
      </c>
      <c r="K1010" s="80"/>
      <c r="L1010" s="80"/>
      <c r="M1010" s="80"/>
      <c r="N1010" s="80"/>
      <c r="O1010" s="80"/>
    </row>
    <row r="1011" spans="1:15" ht="28.35" hidden="1" customHeight="1" thickBot="1">
      <c r="A1011" s="479" t="s">
        <v>486</v>
      </c>
      <c r="B1011" s="480"/>
      <c r="C1011" s="74" t="s">
        <v>4018</v>
      </c>
      <c r="D1011" s="74" t="s">
        <v>4019</v>
      </c>
      <c r="E1011" s="74" t="s">
        <v>4020</v>
      </c>
      <c r="F1011" s="74" t="s">
        <v>4021</v>
      </c>
      <c r="G1011" s="75">
        <v>43182</v>
      </c>
      <c r="H1011" s="76"/>
      <c r="I1011" s="77">
        <v>71157.899999999994</v>
      </c>
      <c r="J1011" s="78" t="s">
        <v>457</v>
      </c>
      <c r="K1011" s="78" t="s">
        <v>4022</v>
      </c>
      <c r="L1011" s="78" t="s">
        <v>459</v>
      </c>
      <c r="M1011" s="78" t="s">
        <v>4023</v>
      </c>
      <c r="N1011" s="78" t="s">
        <v>4024</v>
      </c>
      <c r="O1011" s="79">
        <v>44272</v>
      </c>
    </row>
    <row r="1012" spans="1:15" ht="28.35" hidden="1" customHeight="1" thickBot="1">
      <c r="A1012" s="479" t="s">
        <v>570</v>
      </c>
      <c r="B1012" s="480"/>
      <c r="C1012" s="74" t="s">
        <v>4025</v>
      </c>
      <c r="D1012" s="74" t="s">
        <v>4026</v>
      </c>
      <c r="E1012" s="74" t="s">
        <v>4027</v>
      </c>
      <c r="F1012" s="74" t="s">
        <v>4028</v>
      </c>
      <c r="G1012" s="75">
        <v>43497</v>
      </c>
      <c r="H1012" s="76"/>
      <c r="I1012" s="77">
        <v>43249.8</v>
      </c>
      <c r="J1012" s="78" t="s">
        <v>457</v>
      </c>
      <c r="K1012" s="78" t="s">
        <v>4029</v>
      </c>
      <c r="L1012" s="78" t="s">
        <v>459</v>
      </c>
      <c r="M1012" s="78" t="s">
        <v>4030</v>
      </c>
      <c r="N1012" s="78">
        <v>0</v>
      </c>
      <c r="O1012" s="79">
        <v>44606</v>
      </c>
    </row>
    <row r="1013" spans="1:15" ht="28.35" hidden="1" customHeight="1" thickBot="1">
      <c r="A1013" s="479" t="s">
        <v>575</v>
      </c>
      <c r="B1013" s="480"/>
      <c r="C1013" s="74" t="s">
        <v>4031</v>
      </c>
      <c r="D1013" s="74" t="s">
        <v>4032</v>
      </c>
      <c r="E1013" s="74" t="s">
        <v>4033</v>
      </c>
      <c r="F1013" s="74" t="s">
        <v>684</v>
      </c>
      <c r="G1013" s="75">
        <v>44252</v>
      </c>
      <c r="H1013" s="76"/>
      <c r="I1013" s="77">
        <v>18185</v>
      </c>
      <c r="J1013" s="78" t="s">
        <v>457</v>
      </c>
      <c r="K1013" s="80"/>
      <c r="L1013" s="80"/>
      <c r="M1013" s="80"/>
      <c r="N1013" s="80"/>
      <c r="O1013" s="80"/>
    </row>
    <row r="1014" spans="1:15" ht="28.35" hidden="1" customHeight="1" thickBot="1">
      <c r="A1014" s="479" t="s">
        <v>623</v>
      </c>
      <c r="B1014" s="480"/>
      <c r="C1014" s="74" t="s">
        <v>4034</v>
      </c>
      <c r="D1014" s="74" t="s">
        <v>4035</v>
      </c>
      <c r="E1014" s="74" t="s">
        <v>4036</v>
      </c>
      <c r="F1014" s="74" t="s">
        <v>4037</v>
      </c>
      <c r="G1014" s="75">
        <v>44762</v>
      </c>
      <c r="H1014" s="76"/>
      <c r="I1014" s="77">
        <v>65953.72</v>
      </c>
      <c r="J1014" s="78" t="s">
        <v>457</v>
      </c>
      <c r="K1014" s="80"/>
      <c r="L1014" s="80"/>
      <c r="M1014" s="80"/>
      <c r="N1014" s="80"/>
      <c r="O1014" s="80"/>
    </row>
    <row r="1015" spans="1:15" ht="28.35" hidden="1" customHeight="1" thickBot="1">
      <c r="A1015" s="479" t="s">
        <v>477</v>
      </c>
      <c r="B1015" s="480"/>
      <c r="C1015" s="74" t="s">
        <v>4038</v>
      </c>
      <c r="D1015" s="74" t="s">
        <v>4039</v>
      </c>
      <c r="E1015" s="74" t="s">
        <v>4040</v>
      </c>
      <c r="F1015" s="74" t="s">
        <v>4041</v>
      </c>
      <c r="G1015" s="75">
        <v>44375</v>
      </c>
      <c r="H1015" s="76"/>
      <c r="I1015" s="77">
        <v>36370</v>
      </c>
      <c r="J1015" s="78" t="s">
        <v>457</v>
      </c>
      <c r="K1015" s="80"/>
      <c r="L1015" s="80"/>
      <c r="M1015" s="80"/>
      <c r="N1015" s="80"/>
      <c r="O1015" s="80"/>
    </row>
    <row r="1016" spans="1:15" ht="28.35" hidden="1" customHeight="1" thickBot="1">
      <c r="A1016" s="479" t="s">
        <v>760</v>
      </c>
      <c r="B1016" s="480"/>
      <c r="C1016" s="74" t="s">
        <v>4042</v>
      </c>
      <c r="D1016" s="74" t="s">
        <v>4043</v>
      </c>
      <c r="E1016" s="74" t="s">
        <v>4044</v>
      </c>
      <c r="F1016" s="74" t="s">
        <v>4045</v>
      </c>
      <c r="G1016" s="75">
        <v>43152</v>
      </c>
      <c r="H1016" s="76"/>
      <c r="I1016" s="77">
        <v>0.01</v>
      </c>
      <c r="J1016" s="78" t="s">
        <v>457</v>
      </c>
      <c r="K1016" s="78" t="s">
        <v>4046</v>
      </c>
      <c r="L1016" s="78" t="s">
        <v>459</v>
      </c>
      <c r="M1016" s="78" t="s">
        <v>4047</v>
      </c>
      <c r="N1016" s="78">
        <v>0</v>
      </c>
      <c r="O1016" s="79">
        <v>43501</v>
      </c>
    </row>
    <row r="1017" spans="1:15" ht="28.35" hidden="1" customHeight="1" thickBot="1">
      <c r="A1017" s="479" t="s">
        <v>477</v>
      </c>
      <c r="B1017" s="480"/>
      <c r="C1017" s="74" t="s">
        <v>4048</v>
      </c>
      <c r="D1017" s="74" t="s">
        <v>4049</v>
      </c>
      <c r="E1017" s="74" t="s">
        <v>4050</v>
      </c>
      <c r="F1017" s="74" t="s">
        <v>4051</v>
      </c>
      <c r="G1017" s="75">
        <v>44656</v>
      </c>
      <c r="H1017" s="76"/>
      <c r="I1017" s="77">
        <v>28678.47</v>
      </c>
      <c r="J1017" s="78" t="s">
        <v>457</v>
      </c>
      <c r="K1017" s="80"/>
      <c r="L1017" s="80"/>
      <c r="M1017" s="80"/>
      <c r="N1017" s="80"/>
      <c r="O1017" s="80"/>
    </row>
    <row r="1018" spans="1:15" ht="28.35" hidden="1" customHeight="1" thickBot="1">
      <c r="A1018" s="479" t="s">
        <v>859</v>
      </c>
      <c r="B1018" s="480"/>
      <c r="C1018" s="74" t="s">
        <v>4052</v>
      </c>
      <c r="D1018" s="74" t="s">
        <v>4053</v>
      </c>
      <c r="E1018" s="74" t="s">
        <v>4054</v>
      </c>
      <c r="F1018" s="74" t="s">
        <v>4055</v>
      </c>
      <c r="G1018" s="75">
        <v>43447</v>
      </c>
      <c r="H1018" s="76"/>
      <c r="I1018" s="77">
        <v>109000</v>
      </c>
      <c r="J1018" s="78" t="s">
        <v>457</v>
      </c>
      <c r="K1018" s="80"/>
      <c r="L1018" s="80"/>
      <c r="M1018" s="80"/>
      <c r="N1018" s="80"/>
      <c r="O1018" s="80"/>
    </row>
    <row r="1019" spans="1:15" ht="28.35" hidden="1" customHeight="1" thickBot="1">
      <c r="A1019" s="479" t="s">
        <v>575</v>
      </c>
      <c r="B1019" s="480"/>
      <c r="C1019" s="74" t="s">
        <v>4056</v>
      </c>
      <c r="D1019" s="74" t="s">
        <v>4057</v>
      </c>
      <c r="E1019" s="74" t="s">
        <v>4058</v>
      </c>
      <c r="F1019" s="74" t="s">
        <v>4059</v>
      </c>
      <c r="G1019" s="75">
        <v>44517</v>
      </c>
      <c r="H1019" s="76"/>
      <c r="I1019" s="77">
        <v>63078</v>
      </c>
      <c r="J1019" s="78" t="s">
        <v>457</v>
      </c>
      <c r="K1019" s="80"/>
      <c r="L1019" s="80"/>
      <c r="M1019" s="80"/>
      <c r="N1019" s="80"/>
      <c r="O1019" s="80"/>
    </row>
    <row r="1020" spans="1:15" ht="28.35" hidden="1" customHeight="1" thickBot="1">
      <c r="A1020" s="479" t="s">
        <v>584</v>
      </c>
      <c r="B1020" s="480"/>
      <c r="C1020" s="74" t="s">
        <v>4060</v>
      </c>
      <c r="D1020" s="74" t="s">
        <v>4061</v>
      </c>
      <c r="E1020" s="74" t="s">
        <v>4062</v>
      </c>
      <c r="F1020" s="74" t="s">
        <v>4063</v>
      </c>
      <c r="G1020" s="75">
        <v>44151</v>
      </c>
      <c r="H1020" s="76"/>
      <c r="I1020" s="77">
        <v>67284.5</v>
      </c>
      <c r="J1020" s="78" t="s">
        <v>457</v>
      </c>
      <c r="K1020" s="80"/>
      <c r="L1020" s="80"/>
      <c r="M1020" s="80"/>
      <c r="N1020" s="80"/>
      <c r="O1020" s="80"/>
    </row>
    <row r="1021" spans="1:15" ht="28.35" hidden="1" customHeight="1" thickBot="1">
      <c r="A1021" s="479" t="s">
        <v>486</v>
      </c>
      <c r="B1021" s="480"/>
      <c r="C1021" s="74" t="s">
        <v>4064</v>
      </c>
      <c r="D1021" s="74" t="s">
        <v>4065</v>
      </c>
      <c r="E1021" s="74" t="s">
        <v>4066</v>
      </c>
      <c r="F1021" s="74" t="s">
        <v>4067</v>
      </c>
      <c r="G1021" s="75">
        <v>43230</v>
      </c>
      <c r="H1021" s="76"/>
      <c r="I1021" s="77">
        <v>3848.32</v>
      </c>
      <c r="J1021" s="78" t="s">
        <v>457</v>
      </c>
      <c r="K1021" s="78" t="s">
        <v>4068</v>
      </c>
      <c r="L1021" s="78" t="s">
        <v>459</v>
      </c>
      <c r="M1021" s="78" t="s">
        <v>4069</v>
      </c>
      <c r="N1021" s="78" t="s">
        <v>4070</v>
      </c>
      <c r="O1021" s="79">
        <v>43829</v>
      </c>
    </row>
    <row r="1022" spans="1:15" ht="28.35" hidden="1" customHeight="1" thickBot="1">
      <c r="A1022" s="479" t="s">
        <v>555</v>
      </c>
      <c r="B1022" s="480"/>
      <c r="C1022" s="74" t="s">
        <v>4071</v>
      </c>
      <c r="D1022" s="74" t="s">
        <v>4072</v>
      </c>
      <c r="E1022" s="74" t="s">
        <v>4073</v>
      </c>
      <c r="F1022" s="74" t="s">
        <v>4074</v>
      </c>
      <c r="G1022" s="75">
        <v>43543</v>
      </c>
      <c r="H1022" s="76"/>
      <c r="I1022" s="77">
        <v>345.96</v>
      </c>
      <c r="J1022" s="78" t="s">
        <v>457</v>
      </c>
      <c r="K1022" s="78" t="s">
        <v>4075</v>
      </c>
      <c r="L1022" s="78" t="s">
        <v>459</v>
      </c>
      <c r="M1022" s="78" t="s">
        <v>4076</v>
      </c>
      <c r="N1022" s="78" t="s">
        <v>4077</v>
      </c>
      <c r="O1022" s="79">
        <v>44715</v>
      </c>
    </row>
    <row r="1023" spans="1:15" ht="28.35" hidden="1" customHeight="1" thickBot="1">
      <c r="A1023" s="479" t="s">
        <v>486</v>
      </c>
      <c r="B1023" s="480"/>
      <c r="C1023" s="74" t="s">
        <v>4078</v>
      </c>
      <c r="D1023" s="74" t="s">
        <v>4079</v>
      </c>
      <c r="E1023" s="74" t="s">
        <v>4080</v>
      </c>
      <c r="F1023" s="74" t="s">
        <v>4081</v>
      </c>
      <c r="G1023" s="75">
        <v>43992</v>
      </c>
      <c r="H1023" s="76"/>
      <c r="I1023" s="77">
        <v>52197</v>
      </c>
      <c r="J1023" s="78" t="s">
        <v>457</v>
      </c>
      <c r="K1023" s="80"/>
      <c r="L1023" s="80"/>
      <c r="M1023" s="80"/>
      <c r="N1023" s="80"/>
      <c r="O1023" s="80"/>
    </row>
    <row r="1024" spans="1:15" ht="28.35" hidden="1" customHeight="1" thickBot="1">
      <c r="A1024" s="479" t="s">
        <v>623</v>
      </c>
      <c r="B1024" s="480"/>
      <c r="C1024" s="74" t="s">
        <v>4082</v>
      </c>
      <c r="D1024" s="74" t="s">
        <v>4083</v>
      </c>
      <c r="E1024" s="74" t="s">
        <v>4084</v>
      </c>
      <c r="F1024" s="74" t="s">
        <v>4085</v>
      </c>
      <c r="G1024" s="75">
        <v>44732</v>
      </c>
      <c r="H1024" s="76"/>
      <c r="I1024" s="77">
        <v>20044</v>
      </c>
      <c r="J1024" s="78" t="s">
        <v>457</v>
      </c>
      <c r="K1024" s="80"/>
      <c r="L1024" s="80"/>
      <c r="M1024" s="80"/>
      <c r="N1024" s="80"/>
      <c r="O1024" s="80"/>
    </row>
    <row r="1025" spans="1:15" ht="28.35" hidden="1" customHeight="1" thickBot="1">
      <c r="A1025" s="479" t="s">
        <v>598</v>
      </c>
      <c r="B1025" s="480"/>
      <c r="C1025" s="74" t="s">
        <v>4086</v>
      </c>
      <c r="D1025" s="74" t="s">
        <v>4087</v>
      </c>
      <c r="E1025" s="74" t="s">
        <v>4088</v>
      </c>
      <c r="F1025" s="74" t="s">
        <v>4089</v>
      </c>
      <c r="G1025" s="75">
        <v>44649</v>
      </c>
      <c r="H1025" s="76"/>
      <c r="I1025" s="77">
        <v>40004.46</v>
      </c>
      <c r="J1025" s="78" t="s">
        <v>457</v>
      </c>
      <c r="K1025" s="80"/>
      <c r="L1025" s="80"/>
      <c r="M1025" s="80"/>
      <c r="N1025" s="80"/>
      <c r="O1025" s="80"/>
    </row>
    <row r="1026" spans="1:15" ht="28.35" hidden="1" customHeight="1" thickBot="1">
      <c r="A1026" s="479" t="s">
        <v>598</v>
      </c>
      <c r="B1026" s="480"/>
      <c r="C1026" s="74" t="s">
        <v>4086</v>
      </c>
      <c r="D1026" s="74" t="s">
        <v>4087</v>
      </c>
      <c r="E1026" s="74" t="s">
        <v>4090</v>
      </c>
      <c r="F1026" s="74" t="s">
        <v>4091</v>
      </c>
      <c r="G1026" s="75">
        <v>44665</v>
      </c>
      <c r="H1026" s="76"/>
      <c r="I1026" s="77">
        <v>22685.07</v>
      </c>
      <c r="J1026" s="78" t="s">
        <v>457</v>
      </c>
      <c r="K1026" s="80"/>
      <c r="L1026" s="80"/>
      <c r="M1026" s="80"/>
      <c r="N1026" s="80"/>
      <c r="O1026" s="80"/>
    </row>
    <row r="1027" spans="1:15" ht="28.35" hidden="1" customHeight="1" thickBot="1">
      <c r="A1027" s="479" t="s">
        <v>477</v>
      </c>
      <c r="B1027" s="480"/>
      <c r="C1027" s="74" t="s">
        <v>4092</v>
      </c>
      <c r="D1027" s="74" t="s">
        <v>4093</v>
      </c>
      <c r="E1027" s="74" t="s">
        <v>4094</v>
      </c>
      <c r="F1027" s="74" t="s">
        <v>4095</v>
      </c>
      <c r="G1027" s="75">
        <v>44466</v>
      </c>
      <c r="H1027" s="76"/>
      <c r="I1027" s="77">
        <v>36486.75</v>
      </c>
      <c r="J1027" s="78" t="s">
        <v>457</v>
      </c>
      <c r="K1027" s="80"/>
      <c r="L1027" s="80"/>
      <c r="M1027" s="80"/>
      <c r="N1027" s="80"/>
      <c r="O1027" s="80"/>
    </row>
    <row r="1028" spans="1:15" ht="28.35" hidden="1" customHeight="1" thickBot="1">
      <c r="A1028" s="479" t="s">
        <v>760</v>
      </c>
      <c r="B1028" s="480"/>
      <c r="C1028" s="74" t="s">
        <v>4096</v>
      </c>
      <c r="D1028" s="74" t="s">
        <v>4097</v>
      </c>
      <c r="E1028" s="74" t="s">
        <v>4098</v>
      </c>
      <c r="F1028" s="74" t="s">
        <v>4099</v>
      </c>
      <c r="G1028" s="75">
        <v>43515</v>
      </c>
      <c r="H1028" s="76"/>
      <c r="I1028" s="77">
        <v>109110</v>
      </c>
      <c r="J1028" s="78" t="s">
        <v>457</v>
      </c>
      <c r="K1028" s="80"/>
      <c r="L1028" s="80"/>
      <c r="M1028" s="80"/>
      <c r="N1028" s="80"/>
      <c r="O1028" s="80"/>
    </row>
    <row r="1029" spans="1:15" ht="28.35" hidden="1" customHeight="1" thickBot="1">
      <c r="A1029" s="479" t="s">
        <v>565</v>
      </c>
      <c r="B1029" s="480"/>
      <c r="C1029" s="74" t="s">
        <v>4100</v>
      </c>
      <c r="D1029" s="74" t="s">
        <v>4101</v>
      </c>
      <c r="E1029" s="74" t="s">
        <v>4102</v>
      </c>
      <c r="F1029" s="74" t="s">
        <v>4103</v>
      </c>
      <c r="G1029" s="75">
        <v>43056</v>
      </c>
      <c r="H1029" s="76"/>
      <c r="I1029" s="77">
        <v>36370</v>
      </c>
      <c r="J1029" s="78" t="s">
        <v>457</v>
      </c>
      <c r="K1029" s="78" t="s">
        <v>4104</v>
      </c>
      <c r="L1029" s="78" t="s">
        <v>459</v>
      </c>
      <c r="M1029" s="78" t="s">
        <v>4105</v>
      </c>
      <c r="N1029" s="78">
        <v>36370</v>
      </c>
      <c r="O1029" s="79">
        <v>43873</v>
      </c>
    </row>
    <row r="1030" spans="1:15" ht="28.35" hidden="1" customHeight="1" thickBot="1">
      <c r="A1030" s="479" t="s">
        <v>603</v>
      </c>
      <c r="B1030" s="480"/>
      <c r="C1030" s="74" t="s">
        <v>4106</v>
      </c>
      <c r="D1030" s="74" t="s">
        <v>4107</v>
      </c>
      <c r="E1030" s="74" t="s">
        <v>4108</v>
      </c>
      <c r="F1030" s="74" t="s">
        <v>4109</v>
      </c>
      <c r="G1030" s="75">
        <v>44277</v>
      </c>
      <c r="H1030" s="76"/>
      <c r="I1030" s="77">
        <v>65465.27</v>
      </c>
      <c r="J1030" s="78" t="s">
        <v>457</v>
      </c>
      <c r="K1030" s="80"/>
      <c r="L1030" s="80"/>
      <c r="M1030" s="80"/>
      <c r="N1030" s="80"/>
      <c r="O1030" s="80"/>
    </row>
    <row r="1031" spans="1:15" ht="28.35" hidden="1" customHeight="1" thickBot="1">
      <c r="A1031" s="479" t="s">
        <v>452</v>
      </c>
      <c r="B1031" s="480"/>
      <c r="C1031" s="74" t="s">
        <v>4110</v>
      </c>
      <c r="D1031" s="74" t="s">
        <v>4111</v>
      </c>
      <c r="E1031" s="74" t="s">
        <v>4112</v>
      </c>
      <c r="F1031" s="74" t="s">
        <v>4113</v>
      </c>
      <c r="G1031" s="75">
        <v>44774</v>
      </c>
      <c r="H1031" s="76"/>
      <c r="I1031" s="77">
        <v>59394.02</v>
      </c>
      <c r="J1031" s="78" t="s">
        <v>457</v>
      </c>
      <c r="K1031" s="80"/>
      <c r="L1031" s="80"/>
      <c r="M1031" s="80"/>
      <c r="N1031" s="80"/>
      <c r="O1031" s="80"/>
    </row>
    <row r="1032" spans="1:15" ht="28.35" hidden="1" customHeight="1" thickBot="1">
      <c r="A1032" s="479" t="s">
        <v>724</v>
      </c>
      <c r="B1032" s="480"/>
      <c r="C1032" s="74" t="s">
        <v>4114</v>
      </c>
      <c r="D1032" s="74" t="s">
        <v>4115</v>
      </c>
      <c r="E1032" s="74" t="s">
        <v>4116</v>
      </c>
      <c r="F1032" s="74" t="s">
        <v>4117</v>
      </c>
      <c r="G1032" s="75">
        <v>44120</v>
      </c>
      <c r="H1032" s="76"/>
      <c r="I1032" s="77">
        <v>76351.539999999994</v>
      </c>
      <c r="J1032" s="78" t="s">
        <v>457</v>
      </c>
      <c r="K1032" s="78" t="s">
        <v>4118</v>
      </c>
      <c r="L1032" s="78" t="s">
        <v>459</v>
      </c>
      <c r="M1032" s="78" t="s">
        <v>4119</v>
      </c>
      <c r="N1032" s="78" t="s">
        <v>4120</v>
      </c>
      <c r="O1032" s="79">
        <v>44210</v>
      </c>
    </row>
    <row r="1033" spans="1:15" ht="28.35" hidden="1" customHeight="1" thickBot="1">
      <c r="A1033" s="479" t="s">
        <v>472</v>
      </c>
      <c r="B1033" s="480"/>
      <c r="C1033" s="74" t="s">
        <v>4121</v>
      </c>
      <c r="D1033" s="74" t="s">
        <v>4122</v>
      </c>
      <c r="E1033" s="74" t="s">
        <v>4123</v>
      </c>
      <c r="F1033" s="74" t="s">
        <v>4124</v>
      </c>
      <c r="G1033" s="75">
        <v>44672</v>
      </c>
      <c r="H1033" s="76"/>
      <c r="I1033" s="77">
        <v>53091.48</v>
      </c>
      <c r="J1033" s="78" t="s">
        <v>457</v>
      </c>
      <c r="K1033" s="80"/>
      <c r="L1033" s="80"/>
      <c r="M1033" s="80"/>
      <c r="N1033" s="80"/>
      <c r="O1033" s="80"/>
    </row>
    <row r="1034" spans="1:15" ht="28.35" hidden="1" customHeight="1" thickBot="1">
      <c r="A1034" s="479" t="s">
        <v>472</v>
      </c>
      <c r="B1034" s="480"/>
      <c r="C1034" s="74" t="s">
        <v>4125</v>
      </c>
      <c r="D1034" s="74" t="s">
        <v>4126</v>
      </c>
      <c r="E1034" s="74" t="s">
        <v>4127</v>
      </c>
      <c r="F1034" s="74" t="s">
        <v>4128</v>
      </c>
      <c r="G1034" s="75">
        <v>44117</v>
      </c>
      <c r="H1034" s="76"/>
      <c r="I1034" s="77">
        <v>72740</v>
      </c>
      <c r="J1034" s="78" t="s">
        <v>457</v>
      </c>
      <c r="K1034" s="80"/>
      <c r="L1034" s="80"/>
      <c r="M1034" s="80"/>
      <c r="N1034" s="80"/>
      <c r="O1034" s="80"/>
    </row>
    <row r="1035" spans="1:15" ht="28.35" hidden="1" customHeight="1" thickBot="1">
      <c r="A1035" s="479" t="s">
        <v>486</v>
      </c>
      <c r="B1035" s="480"/>
      <c r="C1035" s="74" t="s">
        <v>4129</v>
      </c>
      <c r="D1035" s="74" t="s">
        <v>4130</v>
      </c>
      <c r="E1035" s="74" t="s">
        <v>4131</v>
      </c>
      <c r="F1035" s="74" t="s">
        <v>4132</v>
      </c>
      <c r="G1035" s="75">
        <v>43174</v>
      </c>
      <c r="H1035" s="76"/>
      <c r="I1035" s="77">
        <v>90320.16</v>
      </c>
      <c r="J1035" s="78" t="s">
        <v>457</v>
      </c>
      <c r="K1035" s="78" t="s">
        <v>4133</v>
      </c>
      <c r="L1035" s="78" t="s">
        <v>459</v>
      </c>
      <c r="M1035" s="78" t="s">
        <v>4134</v>
      </c>
      <c r="N1035" s="78" t="s">
        <v>4135</v>
      </c>
      <c r="O1035" s="79">
        <v>44354</v>
      </c>
    </row>
    <row r="1036" spans="1:15" ht="28.35" hidden="1" customHeight="1" thickBot="1">
      <c r="A1036" s="479" t="s">
        <v>2250</v>
      </c>
      <c r="B1036" s="480"/>
      <c r="C1036" s="74" t="s">
        <v>4136</v>
      </c>
      <c r="D1036" s="74" t="s">
        <v>4137</v>
      </c>
      <c r="E1036" s="74" t="s">
        <v>4138</v>
      </c>
      <c r="F1036" s="74" t="s">
        <v>4139</v>
      </c>
      <c r="G1036" s="75">
        <v>44525</v>
      </c>
      <c r="H1036" s="76"/>
      <c r="I1036" s="77">
        <v>72554</v>
      </c>
      <c r="J1036" s="78" t="s">
        <v>457</v>
      </c>
      <c r="K1036" s="80"/>
      <c r="L1036" s="80"/>
      <c r="M1036" s="80"/>
      <c r="N1036" s="80"/>
      <c r="O1036" s="80"/>
    </row>
    <row r="1037" spans="1:15" ht="28.35" hidden="1" customHeight="1" thickBot="1">
      <c r="A1037" s="479" t="s">
        <v>560</v>
      </c>
      <c r="B1037" s="480"/>
      <c r="C1037" s="74" t="s">
        <v>4140</v>
      </c>
      <c r="D1037" s="74" t="s">
        <v>4141</v>
      </c>
      <c r="E1037" s="74" t="s">
        <v>4142</v>
      </c>
      <c r="F1037" s="74" t="s">
        <v>4143</v>
      </c>
      <c r="G1037" s="75">
        <v>44789</v>
      </c>
      <c r="H1037" s="76"/>
      <c r="I1037" s="77">
        <v>109086.35</v>
      </c>
      <c r="J1037" s="78" t="s">
        <v>1343</v>
      </c>
      <c r="K1037" s="80"/>
      <c r="L1037" s="80"/>
      <c r="M1037" s="80"/>
      <c r="N1037" s="80"/>
      <c r="O1037" s="80"/>
    </row>
    <row r="1038" spans="1:15" ht="28.35" hidden="1" customHeight="1" thickBot="1">
      <c r="A1038" s="479" t="s">
        <v>623</v>
      </c>
      <c r="B1038" s="480"/>
      <c r="C1038" s="74" t="s">
        <v>4144</v>
      </c>
      <c r="D1038" s="74" t="s">
        <v>4145</v>
      </c>
      <c r="E1038" s="74" t="s">
        <v>4146</v>
      </c>
      <c r="F1038" s="74" t="s">
        <v>4147</v>
      </c>
      <c r="G1038" s="75">
        <v>44726</v>
      </c>
      <c r="H1038" s="76"/>
      <c r="I1038" s="77">
        <v>23276.799999999999</v>
      </c>
      <c r="J1038" s="78" t="s">
        <v>457</v>
      </c>
      <c r="K1038" s="80"/>
      <c r="L1038" s="80"/>
      <c r="M1038" s="80"/>
      <c r="N1038" s="80"/>
      <c r="O1038" s="80"/>
    </row>
    <row r="1039" spans="1:15" ht="28.35" hidden="1" customHeight="1" thickBot="1">
      <c r="A1039" s="479" t="s">
        <v>2250</v>
      </c>
      <c r="B1039" s="480"/>
      <c r="C1039" s="74" t="s">
        <v>4148</v>
      </c>
      <c r="D1039" s="74" t="s">
        <v>4149</v>
      </c>
      <c r="E1039" s="74" t="s">
        <v>4150</v>
      </c>
      <c r="F1039" s="74" t="s">
        <v>4151</v>
      </c>
      <c r="G1039" s="75">
        <v>44592</v>
      </c>
      <c r="H1039" s="76"/>
      <c r="I1039" s="77">
        <v>52935</v>
      </c>
      <c r="J1039" s="78" t="s">
        <v>457</v>
      </c>
      <c r="K1039" s="80"/>
      <c r="L1039" s="80"/>
      <c r="M1039" s="80"/>
      <c r="N1039" s="80"/>
      <c r="O1039" s="80"/>
    </row>
    <row r="1040" spans="1:15" ht="28.35" hidden="1" customHeight="1" thickBot="1">
      <c r="A1040" s="479" t="s">
        <v>452</v>
      </c>
      <c r="B1040" s="480"/>
      <c r="C1040" s="74" t="s">
        <v>4152</v>
      </c>
      <c r="D1040" s="74" t="s">
        <v>4153</v>
      </c>
      <c r="E1040" s="74" t="s">
        <v>4154</v>
      </c>
      <c r="F1040" s="74" t="s">
        <v>4155</v>
      </c>
      <c r="G1040" s="75">
        <v>44242</v>
      </c>
      <c r="H1040" s="76"/>
      <c r="I1040" s="77">
        <v>54549.54</v>
      </c>
      <c r="J1040" s="78" t="s">
        <v>457</v>
      </c>
      <c r="K1040" s="78" t="s">
        <v>4156</v>
      </c>
      <c r="L1040" s="78" t="s">
        <v>459</v>
      </c>
      <c r="M1040" s="78" t="s">
        <v>4157</v>
      </c>
      <c r="N1040" s="78" t="s">
        <v>4158</v>
      </c>
      <c r="O1040" s="79">
        <v>44718</v>
      </c>
    </row>
    <row r="1041" spans="1:15" ht="28.35" hidden="1" customHeight="1" thickBot="1">
      <c r="A1041" s="479" t="s">
        <v>628</v>
      </c>
      <c r="B1041" s="480"/>
      <c r="C1041" s="74" t="s">
        <v>4159</v>
      </c>
      <c r="D1041" s="74" t="s">
        <v>4160</v>
      </c>
      <c r="E1041" s="74" t="s">
        <v>4161</v>
      </c>
      <c r="F1041" s="74" t="s">
        <v>4162</v>
      </c>
      <c r="G1041" s="75">
        <v>43175</v>
      </c>
      <c r="H1041" s="76"/>
      <c r="I1041" s="77">
        <v>0.01</v>
      </c>
      <c r="J1041" s="78" t="s">
        <v>457</v>
      </c>
      <c r="K1041" s="78" t="s">
        <v>4163</v>
      </c>
      <c r="L1041" s="78" t="s">
        <v>459</v>
      </c>
      <c r="M1041" s="78" t="s">
        <v>4164</v>
      </c>
      <c r="N1041" s="78" t="s">
        <v>2578</v>
      </c>
      <c r="O1041" s="79">
        <v>43977</v>
      </c>
    </row>
    <row r="1042" spans="1:15" ht="28.35" hidden="1" customHeight="1" thickBot="1">
      <c r="A1042" s="479" t="s">
        <v>724</v>
      </c>
      <c r="B1042" s="480"/>
      <c r="C1042" s="74" t="s">
        <v>4165</v>
      </c>
      <c r="D1042" s="74" t="s">
        <v>4166</v>
      </c>
      <c r="E1042" s="74" t="s">
        <v>4167</v>
      </c>
      <c r="F1042" s="74" t="s">
        <v>4168</v>
      </c>
      <c r="G1042" s="75">
        <v>43292</v>
      </c>
      <c r="H1042" s="76"/>
      <c r="I1042" s="77">
        <v>31335.98</v>
      </c>
      <c r="J1042" s="78" t="s">
        <v>457</v>
      </c>
      <c r="K1042" s="78" t="s">
        <v>4169</v>
      </c>
      <c r="L1042" s="78" t="s">
        <v>459</v>
      </c>
      <c r="M1042" s="78" t="s">
        <v>4170</v>
      </c>
      <c r="N1042" s="78" t="s">
        <v>4171</v>
      </c>
      <c r="O1042" s="79">
        <v>43977</v>
      </c>
    </row>
    <row r="1043" spans="1:15" ht="28.35" hidden="1" customHeight="1" thickBot="1">
      <c r="A1043" s="479" t="s">
        <v>467</v>
      </c>
      <c r="B1043" s="480"/>
      <c r="C1043" s="74" t="s">
        <v>4172</v>
      </c>
      <c r="D1043" s="74" t="s">
        <v>4173</v>
      </c>
      <c r="E1043" s="74" t="s">
        <v>4174</v>
      </c>
      <c r="F1043" s="74" t="s">
        <v>4175</v>
      </c>
      <c r="G1043" s="75">
        <v>43570</v>
      </c>
      <c r="H1043" s="76"/>
      <c r="I1043" s="77">
        <v>13023.18</v>
      </c>
      <c r="J1043" s="78" t="s">
        <v>457</v>
      </c>
      <c r="K1043" s="78" t="s">
        <v>4176</v>
      </c>
      <c r="L1043" s="78" t="s">
        <v>459</v>
      </c>
      <c r="M1043" s="78" t="s">
        <v>4177</v>
      </c>
      <c r="N1043" s="78" t="s">
        <v>4178</v>
      </c>
      <c r="O1043" s="79">
        <v>44664</v>
      </c>
    </row>
    <row r="1044" spans="1:15" ht="28.35" hidden="1" customHeight="1" thickBot="1">
      <c r="A1044" s="479" t="s">
        <v>598</v>
      </c>
      <c r="B1044" s="480"/>
      <c r="C1044" s="74" t="s">
        <v>4179</v>
      </c>
      <c r="D1044" s="74" t="s">
        <v>4180</v>
      </c>
      <c r="E1044" s="74" t="s">
        <v>4181</v>
      </c>
      <c r="F1044" s="74" t="s">
        <v>4182</v>
      </c>
      <c r="G1044" s="75">
        <v>44287</v>
      </c>
      <c r="H1044" s="76"/>
      <c r="I1044" s="77">
        <v>38032.11</v>
      </c>
      <c r="J1044" s="78" t="s">
        <v>457</v>
      </c>
      <c r="K1044" s="80"/>
      <c r="L1044" s="80"/>
      <c r="M1044" s="80"/>
      <c r="N1044" s="80"/>
      <c r="O1044" s="80"/>
    </row>
    <row r="1045" spans="1:15" ht="28.35" hidden="1" customHeight="1" thickBot="1">
      <c r="A1045" s="479" t="s">
        <v>486</v>
      </c>
      <c r="B1045" s="480"/>
      <c r="C1045" s="74" t="s">
        <v>4183</v>
      </c>
      <c r="D1045" s="74" t="s">
        <v>4184</v>
      </c>
      <c r="E1045" s="74" t="s">
        <v>4185</v>
      </c>
      <c r="F1045" s="74" t="s">
        <v>4186</v>
      </c>
      <c r="G1045" s="75">
        <v>43292</v>
      </c>
      <c r="H1045" s="76"/>
      <c r="I1045" s="77">
        <v>63192.47</v>
      </c>
      <c r="J1045" s="78" t="s">
        <v>457</v>
      </c>
      <c r="K1045" s="80"/>
      <c r="L1045" s="80"/>
      <c r="M1045" s="80"/>
      <c r="N1045" s="80"/>
      <c r="O1045" s="80"/>
    </row>
    <row r="1046" spans="1:15" ht="28.35" hidden="1" customHeight="1" thickBot="1">
      <c r="A1046" s="479" t="s">
        <v>623</v>
      </c>
      <c r="B1046" s="480"/>
      <c r="C1046" s="74" t="s">
        <v>4187</v>
      </c>
      <c r="D1046" s="74" t="s">
        <v>4188</v>
      </c>
      <c r="E1046" s="74" t="s">
        <v>4189</v>
      </c>
      <c r="F1046" s="74" t="s">
        <v>4190</v>
      </c>
      <c r="G1046" s="75">
        <v>44609</v>
      </c>
      <c r="H1046" s="76"/>
      <c r="I1046" s="77">
        <v>14941.34</v>
      </c>
      <c r="J1046" s="78" t="s">
        <v>457</v>
      </c>
      <c r="K1046" s="80"/>
      <c r="L1046" s="80"/>
      <c r="M1046" s="80"/>
      <c r="N1046" s="80"/>
      <c r="O1046" s="80"/>
    </row>
    <row r="1047" spans="1:15" ht="28.35" hidden="1" customHeight="1" thickBot="1">
      <c r="A1047" s="479" t="s">
        <v>502</v>
      </c>
      <c r="B1047" s="480"/>
      <c r="C1047" s="74" t="s">
        <v>4191</v>
      </c>
      <c r="D1047" s="74" t="s">
        <v>4192</v>
      </c>
      <c r="E1047" s="74" t="s">
        <v>4193</v>
      </c>
      <c r="F1047" s="74" t="s">
        <v>4194</v>
      </c>
      <c r="G1047" s="75">
        <v>44286</v>
      </c>
      <c r="H1047" s="76"/>
      <c r="I1047" s="77">
        <v>21822</v>
      </c>
      <c r="J1047" s="78" t="s">
        <v>457</v>
      </c>
      <c r="K1047" s="80"/>
      <c r="L1047" s="80"/>
      <c r="M1047" s="80"/>
      <c r="N1047" s="80"/>
      <c r="O1047" s="80"/>
    </row>
    <row r="1048" spans="1:15" ht="28.35" hidden="1" customHeight="1" thickBot="1">
      <c r="A1048" s="479" t="s">
        <v>462</v>
      </c>
      <c r="B1048" s="480"/>
      <c r="C1048" s="74" t="s">
        <v>4195</v>
      </c>
      <c r="D1048" s="74" t="s">
        <v>4196</v>
      </c>
      <c r="E1048" s="74" t="s">
        <v>4197</v>
      </c>
      <c r="F1048" s="74" t="s">
        <v>4198</v>
      </c>
      <c r="G1048" s="75">
        <v>44120</v>
      </c>
      <c r="H1048" s="76"/>
      <c r="I1048" s="77">
        <v>13660.98</v>
      </c>
      <c r="J1048" s="78" t="s">
        <v>457</v>
      </c>
      <c r="K1048" s="78" t="s">
        <v>4199</v>
      </c>
      <c r="L1048" s="78" t="s">
        <v>459</v>
      </c>
      <c r="M1048" s="78" t="s">
        <v>4200</v>
      </c>
      <c r="N1048" s="78" t="s">
        <v>4201</v>
      </c>
      <c r="O1048" s="79">
        <v>43942</v>
      </c>
    </row>
    <row r="1049" spans="1:15" ht="28.35" hidden="1" customHeight="1" thickBot="1">
      <c r="A1049" s="479" t="s">
        <v>555</v>
      </c>
      <c r="B1049" s="480"/>
      <c r="C1049" s="74" t="s">
        <v>4202</v>
      </c>
      <c r="D1049" s="74" t="s">
        <v>4203</v>
      </c>
      <c r="E1049" s="74" t="s">
        <v>4204</v>
      </c>
      <c r="F1049" s="74" t="s">
        <v>4205</v>
      </c>
      <c r="G1049" s="75">
        <v>43185</v>
      </c>
      <c r="H1049" s="76"/>
      <c r="I1049" s="77">
        <v>36370</v>
      </c>
      <c r="J1049" s="78" t="s">
        <v>457</v>
      </c>
      <c r="K1049" s="78" t="s">
        <v>4206</v>
      </c>
      <c r="L1049" s="78" t="s">
        <v>459</v>
      </c>
      <c r="M1049" s="78" t="s">
        <v>4207</v>
      </c>
      <c r="N1049" s="78">
        <v>36370</v>
      </c>
      <c r="O1049" s="79">
        <v>44173</v>
      </c>
    </row>
    <row r="1050" spans="1:15" ht="28.35" hidden="1" customHeight="1" thickBot="1">
      <c r="A1050" s="479" t="s">
        <v>614</v>
      </c>
      <c r="B1050" s="480"/>
      <c r="C1050" s="74" t="s">
        <v>4208</v>
      </c>
      <c r="D1050" s="74" t="s">
        <v>4209</v>
      </c>
      <c r="E1050" s="74" t="s">
        <v>4210</v>
      </c>
      <c r="F1050" s="74" t="s">
        <v>4211</v>
      </c>
      <c r="G1050" s="75">
        <v>44589</v>
      </c>
      <c r="H1050" s="76"/>
      <c r="I1050" s="77">
        <v>36370</v>
      </c>
      <c r="J1050" s="78" t="s">
        <v>457</v>
      </c>
      <c r="K1050" s="80"/>
      <c r="L1050" s="80"/>
      <c r="M1050" s="80"/>
      <c r="N1050" s="80"/>
      <c r="O1050" s="80"/>
    </row>
    <row r="1051" spans="1:15" ht="28.35" hidden="1" customHeight="1" thickBot="1">
      <c r="A1051" s="479" t="s">
        <v>452</v>
      </c>
      <c r="B1051" s="480"/>
      <c r="C1051" s="74" t="s">
        <v>4212</v>
      </c>
      <c r="D1051" s="74" t="s">
        <v>4213</v>
      </c>
      <c r="E1051" s="74" t="s">
        <v>4214</v>
      </c>
      <c r="F1051" s="74" t="s">
        <v>4215</v>
      </c>
      <c r="G1051" s="75">
        <v>44326</v>
      </c>
      <c r="H1051" s="76"/>
      <c r="I1051" s="77">
        <v>2356.84</v>
      </c>
      <c r="J1051" s="78" t="s">
        <v>457</v>
      </c>
      <c r="K1051" s="78" t="s">
        <v>4216</v>
      </c>
      <c r="L1051" s="78" t="s">
        <v>459</v>
      </c>
      <c r="M1051" s="78" t="s">
        <v>4217</v>
      </c>
      <c r="N1051" s="78" t="s">
        <v>4218</v>
      </c>
      <c r="O1051" s="79">
        <v>44704</v>
      </c>
    </row>
    <row r="1052" spans="1:15" ht="28.35" hidden="1" customHeight="1" thickBot="1">
      <c r="A1052" s="479" t="s">
        <v>565</v>
      </c>
      <c r="B1052" s="480"/>
      <c r="C1052" s="74" t="s">
        <v>4219</v>
      </c>
      <c r="D1052" s="74" t="s">
        <v>4220</v>
      </c>
      <c r="E1052" s="74" t="s">
        <v>4221</v>
      </c>
      <c r="F1052" s="74" t="s">
        <v>4222</v>
      </c>
      <c r="G1052" s="75">
        <v>44120</v>
      </c>
      <c r="H1052" s="76"/>
      <c r="I1052" s="77">
        <v>16901.14</v>
      </c>
      <c r="J1052" s="78" t="s">
        <v>457</v>
      </c>
      <c r="K1052" s="80"/>
      <c r="L1052" s="80"/>
      <c r="M1052" s="80"/>
      <c r="N1052" s="80"/>
      <c r="O1052" s="80"/>
    </row>
    <row r="1053" spans="1:15" ht="28.35" hidden="1" customHeight="1" thickBot="1">
      <c r="A1053" s="479" t="s">
        <v>452</v>
      </c>
      <c r="B1053" s="480"/>
      <c r="C1053" s="74" t="s">
        <v>4223</v>
      </c>
      <c r="D1053" s="74" t="s">
        <v>4224</v>
      </c>
      <c r="E1053" s="74" t="s">
        <v>4225</v>
      </c>
      <c r="F1053" s="74" t="s">
        <v>4226</v>
      </c>
      <c r="G1053" s="75">
        <v>44497</v>
      </c>
      <c r="H1053" s="76"/>
      <c r="I1053" s="77">
        <v>15200.84</v>
      </c>
      <c r="J1053" s="78" t="s">
        <v>457</v>
      </c>
      <c r="K1053" s="80"/>
      <c r="L1053" s="80"/>
      <c r="M1053" s="80"/>
      <c r="N1053" s="80"/>
      <c r="O1053" s="80"/>
    </row>
    <row r="1054" spans="1:15" ht="28.35" hidden="1" customHeight="1" thickBot="1">
      <c r="A1054" s="479" t="s">
        <v>2338</v>
      </c>
      <c r="B1054" s="480"/>
      <c r="C1054" s="74" t="s">
        <v>4227</v>
      </c>
      <c r="D1054" s="74" t="s">
        <v>4228</v>
      </c>
      <c r="E1054" s="74" t="s">
        <v>4229</v>
      </c>
      <c r="F1054" s="74" t="s">
        <v>4230</v>
      </c>
      <c r="G1054" s="75">
        <v>43222</v>
      </c>
      <c r="H1054" s="76"/>
      <c r="I1054" s="77">
        <v>1275.2</v>
      </c>
      <c r="J1054" s="78" t="s">
        <v>457</v>
      </c>
      <c r="K1054" s="78" t="s">
        <v>4231</v>
      </c>
      <c r="L1054" s="78" t="s">
        <v>459</v>
      </c>
      <c r="M1054" s="78" t="s">
        <v>4232</v>
      </c>
      <c r="N1054" s="78" t="s">
        <v>4233</v>
      </c>
      <c r="O1054" s="79">
        <v>43599</v>
      </c>
    </row>
    <row r="1055" spans="1:15" ht="28.35" hidden="1" customHeight="1" thickBot="1">
      <c r="A1055" s="479" t="s">
        <v>486</v>
      </c>
      <c r="B1055" s="480"/>
      <c r="C1055" s="74" t="s">
        <v>4234</v>
      </c>
      <c r="D1055" s="74" t="s">
        <v>4235</v>
      </c>
      <c r="E1055" s="74" t="s">
        <v>4236</v>
      </c>
      <c r="F1055" s="74" t="s">
        <v>4237</v>
      </c>
      <c r="G1055" s="75">
        <v>43649</v>
      </c>
      <c r="H1055" s="76"/>
      <c r="I1055" s="77">
        <v>15954.68</v>
      </c>
      <c r="J1055" s="78" t="s">
        <v>457</v>
      </c>
      <c r="K1055" s="78" t="s">
        <v>4238</v>
      </c>
      <c r="L1055" s="78" t="s">
        <v>459</v>
      </c>
      <c r="M1055" s="78" t="s">
        <v>4239</v>
      </c>
      <c r="N1055" s="78" t="s">
        <v>4240</v>
      </c>
      <c r="O1055" s="79">
        <v>44594</v>
      </c>
    </row>
    <row r="1056" spans="1:15" ht="28.35" hidden="1" customHeight="1" thickBot="1">
      <c r="A1056" s="479" t="s">
        <v>589</v>
      </c>
      <c r="B1056" s="480"/>
      <c r="C1056" s="74" t="s">
        <v>4241</v>
      </c>
      <c r="D1056" s="74" t="s">
        <v>4242</v>
      </c>
      <c r="E1056" s="74" t="s">
        <v>4243</v>
      </c>
      <c r="F1056" s="74" t="s">
        <v>4244</v>
      </c>
      <c r="G1056" s="75">
        <v>44718</v>
      </c>
      <c r="H1056" s="76"/>
      <c r="I1056" s="77">
        <v>20999</v>
      </c>
      <c r="J1056" s="78" t="s">
        <v>1343</v>
      </c>
      <c r="K1056" s="80"/>
      <c r="L1056" s="80"/>
      <c r="M1056" s="80"/>
      <c r="N1056" s="80"/>
      <c r="O1056" s="80"/>
    </row>
    <row r="1057" spans="1:15" ht="28.35" hidden="1" customHeight="1" thickBot="1">
      <c r="A1057" s="479" t="s">
        <v>598</v>
      </c>
      <c r="B1057" s="480"/>
      <c r="C1057" s="74" t="s">
        <v>4245</v>
      </c>
      <c r="D1057" s="74" t="s">
        <v>4246</v>
      </c>
      <c r="E1057" s="74" t="s">
        <v>4247</v>
      </c>
      <c r="F1057" s="74" t="s">
        <v>4248</v>
      </c>
      <c r="G1057" s="75">
        <v>44560</v>
      </c>
      <c r="H1057" s="76"/>
      <c r="I1057" s="77">
        <v>109110</v>
      </c>
      <c r="J1057" s="78" t="s">
        <v>457</v>
      </c>
      <c r="K1057" s="80"/>
      <c r="L1057" s="80"/>
      <c r="M1057" s="80"/>
      <c r="N1057" s="80"/>
      <c r="O1057" s="80"/>
    </row>
    <row r="1058" spans="1:15" ht="28.35" hidden="1" customHeight="1" thickBot="1">
      <c r="A1058" s="479" t="s">
        <v>467</v>
      </c>
      <c r="B1058" s="480"/>
      <c r="C1058" s="74" t="s">
        <v>4249</v>
      </c>
      <c r="D1058" s="74" t="s">
        <v>4250</v>
      </c>
      <c r="E1058" s="74" t="s">
        <v>4251</v>
      </c>
      <c r="F1058" s="74" t="s">
        <v>4252</v>
      </c>
      <c r="G1058" s="75">
        <v>44120</v>
      </c>
      <c r="H1058" s="76"/>
      <c r="I1058" s="77">
        <v>109022.72</v>
      </c>
      <c r="J1058" s="78" t="s">
        <v>457</v>
      </c>
      <c r="K1058" s="80"/>
      <c r="L1058" s="80"/>
      <c r="M1058" s="80"/>
      <c r="N1058" s="80"/>
      <c r="O1058" s="80"/>
    </row>
    <row r="1059" spans="1:15" ht="28.35" hidden="1" customHeight="1" thickBot="1">
      <c r="A1059" s="479" t="s">
        <v>502</v>
      </c>
      <c r="B1059" s="480"/>
      <c r="C1059" s="74" t="s">
        <v>4253</v>
      </c>
      <c r="D1059" s="74" t="s">
        <v>4254</v>
      </c>
      <c r="E1059" s="74" t="s">
        <v>4255</v>
      </c>
      <c r="F1059" s="74" t="s">
        <v>4256</v>
      </c>
      <c r="G1059" s="75">
        <v>44141</v>
      </c>
      <c r="H1059" s="76"/>
      <c r="I1059" s="77">
        <v>24573.75</v>
      </c>
      <c r="J1059" s="78" t="s">
        <v>457</v>
      </c>
      <c r="K1059" s="80"/>
      <c r="L1059" s="80"/>
      <c r="M1059" s="80"/>
      <c r="N1059" s="80"/>
      <c r="O1059" s="80"/>
    </row>
    <row r="1060" spans="1:15" ht="28.35" hidden="1" customHeight="1" thickBot="1">
      <c r="A1060" s="479" t="s">
        <v>472</v>
      </c>
      <c r="B1060" s="480"/>
      <c r="C1060" s="74" t="s">
        <v>4257</v>
      </c>
      <c r="D1060" s="74" t="s">
        <v>4258</v>
      </c>
      <c r="E1060" s="74" t="s">
        <v>4259</v>
      </c>
      <c r="F1060" s="74" t="s">
        <v>4260</v>
      </c>
      <c r="G1060" s="75">
        <v>44117</v>
      </c>
      <c r="H1060" s="76"/>
      <c r="I1060" s="77">
        <v>17821.3</v>
      </c>
      <c r="J1060" s="78" t="s">
        <v>457</v>
      </c>
      <c r="K1060" s="80"/>
      <c r="L1060" s="80"/>
      <c r="M1060" s="80"/>
      <c r="N1060" s="80"/>
      <c r="O1060" s="80"/>
    </row>
    <row r="1061" spans="1:15" ht="28.35" hidden="1" customHeight="1" thickBot="1">
      <c r="A1061" s="479" t="s">
        <v>565</v>
      </c>
      <c r="B1061" s="480"/>
      <c r="C1061" s="74" t="s">
        <v>4261</v>
      </c>
      <c r="D1061" s="74" t="s">
        <v>4262</v>
      </c>
      <c r="E1061" s="74" t="s">
        <v>4263</v>
      </c>
      <c r="F1061" s="74" t="s">
        <v>4264</v>
      </c>
      <c r="G1061" s="75">
        <v>44120</v>
      </c>
      <c r="H1061" s="76"/>
      <c r="I1061" s="77">
        <v>18881</v>
      </c>
      <c r="J1061" s="78" t="s">
        <v>457</v>
      </c>
      <c r="K1061" s="80"/>
      <c r="L1061" s="80"/>
      <c r="M1061" s="80"/>
      <c r="N1061" s="80"/>
      <c r="O1061" s="80"/>
    </row>
    <row r="1062" spans="1:15" ht="28.35" hidden="1" customHeight="1" thickBot="1">
      <c r="A1062" s="479" t="s">
        <v>555</v>
      </c>
      <c r="B1062" s="480"/>
      <c r="C1062" s="74" t="s">
        <v>4265</v>
      </c>
      <c r="D1062" s="74" t="s">
        <v>4266</v>
      </c>
      <c r="E1062" s="74" t="s">
        <v>4267</v>
      </c>
      <c r="F1062" s="74" t="s">
        <v>4268</v>
      </c>
      <c r="G1062" s="75">
        <v>43518</v>
      </c>
      <c r="H1062" s="76"/>
      <c r="I1062" s="77">
        <v>40120.69</v>
      </c>
      <c r="J1062" s="78" t="s">
        <v>457</v>
      </c>
      <c r="K1062" s="80"/>
      <c r="L1062" s="80"/>
      <c r="M1062" s="80"/>
      <c r="N1062" s="80"/>
      <c r="O1062" s="80"/>
    </row>
    <row r="1063" spans="1:15" ht="28.35" hidden="1" customHeight="1" thickBot="1">
      <c r="A1063" s="479" t="s">
        <v>598</v>
      </c>
      <c r="B1063" s="480"/>
      <c r="C1063" s="74" t="s">
        <v>4269</v>
      </c>
      <c r="D1063" s="74" t="s">
        <v>4270</v>
      </c>
      <c r="E1063" s="74" t="s">
        <v>4271</v>
      </c>
      <c r="F1063" s="74" t="s">
        <v>4272</v>
      </c>
      <c r="G1063" s="75">
        <v>44298</v>
      </c>
      <c r="H1063" s="76"/>
      <c r="I1063" s="77">
        <v>19257.91</v>
      </c>
      <c r="J1063" s="78" t="s">
        <v>457</v>
      </c>
      <c r="K1063" s="80"/>
      <c r="L1063" s="80"/>
      <c r="M1063" s="80"/>
      <c r="N1063" s="80"/>
      <c r="O1063" s="80"/>
    </row>
    <row r="1064" spans="1:15" ht="28.35" hidden="1" customHeight="1" thickBot="1">
      <c r="A1064" s="479" t="s">
        <v>628</v>
      </c>
      <c r="B1064" s="480"/>
      <c r="C1064" s="74" t="s">
        <v>4273</v>
      </c>
      <c r="D1064" s="74" t="s">
        <v>4274</v>
      </c>
      <c r="E1064" s="74" t="s">
        <v>4275</v>
      </c>
      <c r="F1064" s="74" t="s">
        <v>4276</v>
      </c>
      <c r="G1064" s="75">
        <v>43992</v>
      </c>
      <c r="H1064" s="76"/>
      <c r="I1064" s="77">
        <v>32922.86</v>
      </c>
      <c r="J1064" s="78" t="s">
        <v>457</v>
      </c>
      <c r="K1064" s="80"/>
      <c r="L1064" s="80"/>
      <c r="M1064" s="80"/>
      <c r="N1064" s="80"/>
      <c r="O1064" s="80"/>
    </row>
    <row r="1065" spans="1:15" ht="28.35" hidden="1" customHeight="1" thickBot="1">
      <c r="A1065" s="479" t="s">
        <v>799</v>
      </c>
      <c r="B1065" s="480"/>
      <c r="C1065" s="74" t="s">
        <v>4277</v>
      </c>
      <c r="D1065" s="74" t="s">
        <v>4278</v>
      </c>
      <c r="E1065" s="74" t="s">
        <v>4279</v>
      </c>
      <c r="F1065" s="74" t="s">
        <v>4280</v>
      </c>
      <c r="G1065" s="75">
        <v>42914</v>
      </c>
      <c r="H1065" s="76"/>
      <c r="I1065" s="77">
        <v>50802</v>
      </c>
      <c r="J1065" s="78" t="s">
        <v>457</v>
      </c>
      <c r="K1065" s="78" t="s">
        <v>4281</v>
      </c>
      <c r="L1065" s="78" t="s">
        <v>459</v>
      </c>
      <c r="M1065" s="78" t="s">
        <v>4282</v>
      </c>
      <c r="N1065" s="78">
        <v>50802</v>
      </c>
      <c r="O1065" s="79">
        <v>43951</v>
      </c>
    </row>
    <row r="1066" spans="1:15" ht="28.35" hidden="1" customHeight="1" thickBot="1">
      <c r="A1066" s="479" t="s">
        <v>799</v>
      </c>
      <c r="B1066" s="480"/>
      <c r="C1066" s="74" t="s">
        <v>4277</v>
      </c>
      <c r="D1066" s="74" t="s">
        <v>4278</v>
      </c>
      <c r="E1066" s="74" t="s">
        <v>4283</v>
      </c>
      <c r="F1066" s="74" t="s">
        <v>4284</v>
      </c>
      <c r="G1066" s="75">
        <v>42914</v>
      </c>
      <c r="H1066" s="76"/>
      <c r="I1066" s="77">
        <v>53328</v>
      </c>
      <c r="J1066" s="78" t="s">
        <v>457</v>
      </c>
      <c r="K1066" s="78" t="s">
        <v>4285</v>
      </c>
      <c r="L1066" s="78" t="s">
        <v>459</v>
      </c>
      <c r="M1066" s="78" t="s">
        <v>4286</v>
      </c>
      <c r="N1066" s="78">
        <v>53328</v>
      </c>
      <c r="O1066" s="79">
        <v>43951</v>
      </c>
    </row>
    <row r="1067" spans="1:15" ht="28.35" hidden="1" customHeight="1" thickBot="1">
      <c r="A1067" s="479" t="s">
        <v>502</v>
      </c>
      <c r="B1067" s="480"/>
      <c r="C1067" s="74" t="s">
        <v>4287</v>
      </c>
      <c r="D1067" s="74" t="s">
        <v>4288</v>
      </c>
      <c r="E1067" s="74" t="s">
        <v>4289</v>
      </c>
      <c r="F1067" s="74" t="s">
        <v>4290</v>
      </c>
      <c r="G1067" s="75">
        <v>44777</v>
      </c>
      <c r="H1067" s="76"/>
      <c r="I1067" s="77">
        <v>73467.03</v>
      </c>
      <c r="J1067" s="78" t="s">
        <v>457</v>
      </c>
      <c r="K1067" s="80"/>
      <c r="L1067" s="80"/>
      <c r="M1067" s="80"/>
      <c r="N1067" s="80"/>
      <c r="O1067" s="80"/>
    </row>
    <row r="1068" spans="1:15" ht="28.35" hidden="1" customHeight="1" thickBot="1">
      <c r="A1068" s="479" t="s">
        <v>477</v>
      </c>
      <c r="B1068" s="480"/>
      <c r="C1068" s="74" t="s">
        <v>4291</v>
      </c>
      <c r="D1068" s="74" t="s">
        <v>4292</v>
      </c>
      <c r="E1068" s="74" t="s">
        <v>4293</v>
      </c>
      <c r="F1068" s="74" t="s">
        <v>4294</v>
      </c>
      <c r="G1068" s="75">
        <v>44599</v>
      </c>
      <c r="H1068" s="76"/>
      <c r="I1068" s="77">
        <v>37638.58</v>
      </c>
      <c r="J1068" s="78" t="s">
        <v>457</v>
      </c>
      <c r="K1068" s="80"/>
      <c r="L1068" s="80"/>
      <c r="M1068" s="80"/>
      <c r="N1068" s="80"/>
      <c r="O1068" s="80"/>
    </row>
    <row r="1069" spans="1:15" ht="28.35" hidden="1" customHeight="1" thickBot="1">
      <c r="A1069" s="479" t="s">
        <v>502</v>
      </c>
      <c r="B1069" s="480"/>
      <c r="C1069" s="74" t="s">
        <v>4295</v>
      </c>
      <c r="D1069" s="74" t="s">
        <v>4296</v>
      </c>
      <c r="E1069" s="74" t="s">
        <v>4297</v>
      </c>
      <c r="F1069" s="74" t="s">
        <v>4298</v>
      </c>
      <c r="G1069" s="75">
        <v>44785</v>
      </c>
      <c r="H1069" s="76"/>
      <c r="I1069" s="77">
        <v>60876.46</v>
      </c>
      <c r="J1069" s="78" t="s">
        <v>457</v>
      </c>
      <c r="K1069" s="80"/>
      <c r="L1069" s="80"/>
      <c r="M1069" s="80"/>
      <c r="N1069" s="80"/>
      <c r="O1069" s="80"/>
    </row>
    <row r="1070" spans="1:15" ht="28.35" hidden="1" customHeight="1" thickBot="1">
      <c r="A1070" s="479" t="s">
        <v>543</v>
      </c>
      <c r="B1070" s="480"/>
      <c r="C1070" s="74" t="s">
        <v>4299</v>
      </c>
      <c r="D1070" s="74" t="s">
        <v>4300</v>
      </c>
      <c r="E1070" s="74" t="s">
        <v>4301</v>
      </c>
      <c r="F1070" s="74" t="s">
        <v>4302</v>
      </c>
      <c r="G1070" s="75">
        <v>44194</v>
      </c>
      <c r="H1070" s="76"/>
      <c r="I1070" s="77">
        <v>36366</v>
      </c>
      <c r="J1070" s="78" t="s">
        <v>457</v>
      </c>
      <c r="K1070" s="80"/>
      <c r="L1070" s="80"/>
      <c r="M1070" s="80"/>
      <c r="N1070" s="80"/>
      <c r="O1070" s="80"/>
    </row>
    <row r="1071" spans="1:15" ht="28.35" hidden="1" customHeight="1" thickBot="1">
      <c r="A1071" s="479" t="s">
        <v>486</v>
      </c>
      <c r="B1071" s="480"/>
      <c r="C1071" s="74" t="s">
        <v>4303</v>
      </c>
      <c r="D1071" s="74" t="s">
        <v>4304</v>
      </c>
      <c r="E1071" s="74" t="s">
        <v>4305</v>
      </c>
      <c r="F1071" s="74" t="s">
        <v>4306</v>
      </c>
      <c r="G1071" s="75">
        <v>43409</v>
      </c>
      <c r="H1071" s="76"/>
      <c r="I1071" s="77">
        <v>95875.32</v>
      </c>
      <c r="J1071" s="78" t="s">
        <v>457</v>
      </c>
      <c r="K1071" s="78" t="s">
        <v>4307</v>
      </c>
      <c r="L1071" s="78" t="s">
        <v>989</v>
      </c>
      <c r="M1071" s="78" t="s">
        <v>4308</v>
      </c>
      <c r="N1071" s="78">
        <v>0</v>
      </c>
      <c r="O1071" s="79">
        <v>44571</v>
      </c>
    </row>
    <row r="1072" spans="1:15" ht="28.35" hidden="1" customHeight="1" thickBot="1">
      <c r="A1072" s="479" t="s">
        <v>467</v>
      </c>
      <c r="B1072" s="480"/>
      <c r="C1072" s="74" t="s">
        <v>4309</v>
      </c>
      <c r="D1072" s="74" t="s">
        <v>4310</v>
      </c>
      <c r="E1072" s="74" t="s">
        <v>4311</v>
      </c>
      <c r="F1072" s="74" t="s">
        <v>4312</v>
      </c>
      <c r="G1072" s="75">
        <v>44120</v>
      </c>
      <c r="H1072" s="76"/>
      <c r="I1072" s="77">
        <v>29519.72</v>
      </c>
      <c r="J1072" s="78" t="s">
        <v>457</v>
      </c>
      <c r="K1072" s="80"/>
      <c r="L1072" s="80"/>
      <c r="M1072" s="80"/>
      <c r="N1072" s="80"/>
      <c r="O1072" s="80"/>
    </row>
    <row r="1073" spans="1:15" ht="28.35" hidden="1" customHeight="1" thickBot="1">
      <c r="A1073" s="479" t="s">
        <v>507</v>
      </c>
      <c r="B1073" s="480"/>
      <c r="C1073" s="74" t="s">
        <v>4313</v>
      </c>
      <c r="D1073" s="74" t="s">
        <v>4314</v>
      </c>
      <c r="E1073" s="74" t="s">
        <v>4315</v>
      </c>
      <c r="F1073" s="74" t="s">
        <v>4316</v>
      </c>
      <c r="G1073" s="75">
        <v>44487</v>
      </c>
      <c r="H1073" s="76"/>
      <c r="I1073" s="77">
        <v>18660</v>
      </c>
      <c r="J1073" s="78" t="s">
        <v>457</v>
      </c>
      <c r="K1073" s="80"/>
      <c r="L1073" s="80"/>
      <c r="M1073" s="80"/>
      <c r="N1073" s="80"/>
      <c r="O1073" s="80"/>
    </row>
    <row r="1074" spans="1:15" ht="28.35" hidden="1" customHeight="1" thickBot="1">
      <c r="A1074" s="479" t="s">
        <v>507</v>
      </c>
      <c r="B1074" s="480"/>
      <c r="C1074" s="74" t="s">
        <v>4313</v>
      </c>
      <c r="D1074" s="74" t="s">
        <v>4314</v>
      </c>
      <c r="E1074" s="74" t="s">
        <v>4317</v>
      </c>
      <c r="F1074" s="74" t="s">
        <v>4318</v>
      </c>
      <c r="G1074" s="75">
        <v>44755</v>
      </c>
      <c r="H1074" s="76"/>
      <c r="I1074" s="77">
        <v>29289</v>
      </c>
      <c r="J1074" s="78" t="s">
        <v>457</v>
      </c>
      <c r="K1074" s="80"/>
      <c r="L1074" s="80"/>
      <c r="M1074" s="80"/>
      <c r="N1074" s="80"/>
      <c r="O1074" s="80"/>
    </row>
    <row r="1075" spans="1:15" ht="28.35" hidden="1" customHeight="1" thickBot="1">
      <c r="A1075" s="479" t="s">
        <v>472</v>
      </c>
      <c r="B1075" s="480"/>
      <c r="C1075" s="74" t="s">
        <v>4319</v>
      </c>
      <c r="D1075" s="74" t="s">
        <v>4320</v>
      </c>
      <c r="E1075" s="74" t="s">
        <v>4321</v>
      </c>
      <c r="F1075" s="74" t="s">
        <v>4322</v>
      </c>
      <c r="G1075" s="75">
        <v>44292</v>
      </c>
      <c r="H1075" s="76"/>
      <c r="I1075" s="77">
        <v>22371</v>
      </c>
      <c r="J1075" s="78" t="s">
        <v>457</v>
      </c>
      <c r="K1075" s="80"/>
      <c r="L1075" s="80"/>
      <c r="M1075" s="80"/>
      <c r="N1075" s="80"/>
      <c r="O1075" s="80"/>
    </row>
    <row r="1076" spans="1:15" ht="28.35" hidden="1" customHeight="1" thickBot="1">
      <c r="A1076" s="479" t="s">
        <v>724</v>
      </c>
      <c r="B1076" s="480"/>
      <c r="C1076" s="74" t="s">
        <v>4323</v>
      </c>
      <c r="D1076" s="74" t="s">
        <v>4324</v>
      </c>
      <c r="E1076" s="74" t="s">
        <v>4325</v>
      </c>
      <c r="F1076" s="74" t="s">
        <v>4326</v>
      </c>
      <c r="G1076" s="75">
        <v>43258</v>
      </c>
      <c r="H1076" s="76"/>
      <c r="I1076" s="77">
        <v>43477.42</v>
      </c>
      <c r="J1076" s="78" t="s">
        <v>457</v>
      </c>
      <c r="K1076" s="80"/>
      <c r="L1076" s="80"/>
      <c r="M1076" s="80"/>
      <c r="N1076" s="80"/>
      <c r="O1076" s="80"/>
    </row>
    <row r="1077" spans="1:15" ht="28.35" hidden="1" customHeight="1" thickBot="1">
      <c r="A1077" s="479" t="s">
        <v>575</v>
      </c>
      <c r="B1077" s="480"/>
      <c r="C1077" s="74" t="s">
        <v>4327</v>
      </c>
      <c r="D1077" s="74" t="s">
        <v>4328</v>
      </c>
      <c r="E1077" s="74" t="s">
        <v>4329</v>
      </c>
      <c r="F1077" s="74" t="s">
        <v>4330</v>
      </c>
      <c r="G1077" s="75">
        <v>44693</v>
      </c>
      <c r="H1077" s="76"/>
      <c r="I1077" s="77">
        <v>85496</v>
      </c>
      <c r="J1077" s="78" t="s">
        <v>457</v>
      </c>
      <c r="K1077" s="80"/>
      <c r="L1077" s="80"/>
      <c r="M1077" s="80"/>
      <c r="N1077" s="80"/>
      <c r="O1077" s="80"/>
    </row>
    <row r="1078" spans="1:15" ht="28.35" hidden="1" customHeight="1" thickBot="1">
      <c r="A1078" s="479" t="s">
        <v>2309</v>
      </c>
      <c r="B1078" s="480"/>
      <c r="C1078" s="74" t="s">
        <v>4331</v>
      </c>
      <c r="D1078" s="74" t="s">
        <v>4332</v>
      </c>
      <c r="E1078" s="74" t="s">
        <v>4333</v>
      </c>
      <c r="F1078" s="74" t="s">
        <v>4334</v>
      </c>
      <c r="G1078" s="75">
        <v>44120</v>
      </c>
      <c r="H1078" s="76"/>
      <c r="I1078" s="77">
        <v>90000</v>
      </c>
      <c r="J1078" s="78" t="s">
        <v>457</v>
      </c>
      <c r="K1078" s="78" t="s">
        <v>4335</v>
      </c>
      <c r="L1078" s="78" t="s">
        <v>459</v>
      </c>
      <c r="M1078" s="78" t="s">
        <v>4336</v>
      </c>
      <c r="N1078" s="78">
        <v>90000</v>
      </c>
      <c r="O1078" s="79">
        <v>43783</v>
      </c>
    </row>
    <row r="1079" spans="1:15" ht="28.35" hidden="1" customHeight="1" thickBot="1">
      <c r="A1079" s="479" t="s">
        <v>477</v>
      </c>
      <c r="B1079" s="480"/>
      <c r="C1079" s="74" t="s">
        <v>4337</v>
      </c>
      <c r="D1079" s="74" t="s">
        <v>4338</v>
      </c>
      <c r="E1079" s="74" t="s">
        <v>4339</v>
      </c>
      <c r="F1079" s="74" t="s">
        <v>4340</v>
      </c>
      <c r="G1079" s="75">
        <v>44375</v>
      </c>
      <c r="H1079" s="76"/>
      <c r="I1079" s="77">
        <v>109110</v>
      </c>
      <c r="J1079" s="78" t="s">
        <v>457</v>
      </c>
      <c r="K1079" s="80"/>
      <c r="L1079" s="80"/>
      <c r="M1079" s="80"/>
      <c r="N1079" s="80"/>
      <c r="O1079" s="80"/>
    </row>
    <row r="1080" spans="1:15" ht="28.35" hidden="1" customHeight="1" thickBot="1">
      <c r="A1080" s="479" t="s">
        <v>575</v>
      </c>
      <c r="B1080" s="480"/>
      <c r="C1080" s="74" t="s">
        <v>4341</v>
      </c>
      <c r="D1080" s="74" t="s">
        <v>4342</v>
      </c>
      <c r="E1080" s="74" t="s">
        <v>4343</v>
      </c>
      <c r="F1080" s="74" t="s">
        <v>4344</v>
      </c>
      <c r="G1080" s="75">
        <v>44740</v>
      </c>
      <c r="H1080" s="76"/>
      <c r="I1080" s="77">
        <v>109100</v>
      </c>
      <c r="J1080" s="78" t="s">
        <v>457</v>
      </c>
      <c r="K1080" s="80"/>
      <c r="L1080" s="80"/>
      <c r="M1080" s="80"/>
      <c r="N1080" s="80"/>
      <c r="O1080" s="80"/>
    </row>
    <row r="1081" spans="1:15" ht="28.35" hidden="1" customHeight="1" thickBot="1">
      <c r="A1081" s="479" t="s">
        <v>614</v>
      </c>
      <c r="B1081" s="480"/>
      <c r="C1081" s="74" t="s">
        <v>4345</v>
      </c>
      <c r="D1081" s="74" t="s">
        <v>4346</v>
      </c>
      <c r="E1081" s="74" t="s">
        <v>4347</v>
      </c>
      <c r="F1081" s="74" t="s">
        <v>4348</v>
      </c>
      <c r="G1081" s="75">
        <v>44426</v>
      </c>
      <c r="H1081" s="76"/>
      <c r="I1081" s="77">
        <v>20003.5</v>
      </c>
      <c r="J1081" s="78" t="s">
        <v>457</v>
      </c>
      <c r="K1081" s="80"/>
      <c r="L1081" s="80"/>
      <c r="M1081" s="80"/>
      <c r="N1081" s="80"/>
      <c r="O1081" s="80"/>
    </row>
    <row r="1082" spans="1:15" ht="28.35" hidden="1" customHeight="1" thickBot="1">
      <c r="A1082" s="479" t="s">
        <v>4349</v>
      </c>
      <c r="B1082" s="480"/>
      <c r="C1082" s="74" t="s">
        <v>4350</v>
      </c>
      <c r="D1082" s="74" t="s">
        <v>4351</v>
      </c>
      <c r="E1082" s="74" t="s">
        <v>4352</v>
      </c>
      <c r="F1082" s="74" t="s">
        <v>4353</v>
      </c>
      <c r="G1082" s="75">
        <v>43248</v>
      </c>
      <c r="H1082" s="76"/>
      <c r="I1082" s="77">
        <v>40019.1</v>
      </c>
      <c r="J1082" s="78" t="s">
        <v>613</v>
      </c>
      <c r="K1082" s="78" t="s">
        <v>4354</v>
      </c>
      <c r="L1082" s="78" t="s">
        <v>459</v>
      </c>
      <c r="M1082" s="78" t="s">
        <v>4355</v>
      </c>
      <c r="N1082" s="78" t="s">
        <v>4356</v>
      </c>
      <c r="O1082" s="79">
        <v>44398</v>
      </c>
    </row>
    <row r="1083" spans="1:15" ht="28.35" hidden="1" customHeight="1" thickBot="1">
      <c r="A1083" s="479" t="s">
        <v>575</v>
      </c>
      <c r="B1083" s="480"/>
      <c r="C1083" s="74" t="s">
        <v>4357</v>
      </c>
      <c r="D1083" s="74" t="s">
        <v>4358</v>
      </c>
      <c r="E1083" s="74" t="s">
        <v>4359</v>
      </c>
      <c r="F1083" s="74" t="s">
        <v>4360</v>
      </c>
      <c r="G1083" s="75">
        <v>44315</v>
      </c>
      <c r="H1083" s="76"/>
      <c r="I1083" s="77">
        <v>98843</v>
      </c>
      <c r="J1083" s="78" t="s">
        <v>457</v>
      </c>
      <c r="K1083" s="80"/>
      <c r="L1083" s="80"/>
      <c r="M1083" s="80"/>
      <c r="N1083" s="80"/>
      <c r="O1083" s="80"/>
    </row>
    <row r="1084" spans="1:15" ht="28.35" hidden="1" customHeight="1" thickBot="1">
      <c r="A1084" s="479" t="s">
        <v>2338</v>
      </c>
      <c r="B1084" s="480"/>
      <c r="C1084" s="74" t="s">
        <v>4361</v>
      </c>
      <c r="D1084" s="74" t="s">
        <v>4362</v>
      </c>
      <c r="E1084" s="74" t="s">
        <v>4363</v>
      </c>
      <c r="F1084" s="74" t="s">
        <v>4364</v>
      </c>
      <c r="G1084" s="75">
        <v>44120</v>
      </c>
      <c r="H1084" s="76"/>
      <c r="I1084" s="77">
        <v>108100</v>
      </c>
      <c r="J1084" s="78" t="s">
        <v>457</v>
      </c>
      <c r="K1084" s="78" t="s">
        <v>4365</v>
      </c>
      <c r="L1084" s="78" t="s">
        <v>459</v>
      </c>
      <c r="M1084" s="78" t="s">
        <v>4366</v>
      </c>
      <c r="N1084" s="78">
        <v>108100</v>
      </c>
      <c r="O1084" s="79">
        <v>43985</v>
      </c>
    </row>
    <row r="1085" spans="1:15" ht="28.35" hidden="1" customHeight="1" thickBot="1">
      <c r="A1085" s="479" t="s">
        <v>799</v>
      </c>
      <c r="B1085" s="480"/>
      <c r="C1085" s="74" t="s">
        <v>4367</v>
      </c>
      <c r="D1085" s="74" t="s">
        <v>4368</v>
      </c>
      <c r="E1085" s="74" t="s">
        <v>4369</v>
      </c>
      <c r="F1085" s="74" t="s">
        <v>4370</v>
      </c>
      <c r="G1085" s="75">
        <v>43049</v>
      </c>
      <c r="H1085" s="76"/>
      <c r="I1085" s="77">
        <v>60374.2</v>
      </c>
      <c r="J1085" s="78" t="s">
        <v>457</v>
      </c>
      <c r="K1085" s="78" t="s">
        <v>4371</v>
      </c>
      <c r="L1085" s="78" t="s">
        <v>459</v>
      </c>
      <c r="M1085" s="78" t="s">
        <v>4372</v>
      </c>
      <c r="N1085" s="78" t="s">
        <v>4373</v>
      </c>
      <c r="O1085" s="79">
        <v>43903</v>
      </c>
    </row>
    <row r="1086" spans="1:15" ht="28.35" hidden="1" customHeight="1" thickBot="1">
      <c r="A1086" s="479" t="s">
        <v>628</v>
      </c>
      <c r="B1086" s="480"/>
      <c r="C1086" s="74" t="s">
        <v>4374</v>
      </c>
      <c r="D1086" s="74" t="s">
        <v>4375</v>
      </c>
      <c r="E1086" s="74" t="s">
        <v>4376</v>
      </c>
      <c r="F1086" s="74" t="s">
        <v>4377</v>
      </c>
      <c r="G1086" s="75">
        <v>44033</v>
      </c>
      <c r="H1086" s="76"/>
      <c r="I1086" s="77">
        <v>99712.71</v>
      </c>
      <c r="J1086" s="78" t="s">
        <v>457</v>
      </c>
      <c r="K1086" s="78" t="s">
        <v>4378</v>
      </c>
      <c r="L1086" s="78" t="s">
        <v>989</v>
      </c>
      <c r="M1086" s="78" t="s">
        <v>4379</v>
      </c>
      <c r="N1086" s="78">
        <v>0</v>
      </c>
      <c r="O1086" s="79">
        <v>44480</v>
      </c>
    </row>
    <row r="1087" spans="1:15" ht="28.35" hidden="1" customHeight="1" thickBot="1">
      <c r="A1087" s="479" t="s">
        <v>472</v>
      </c>
      <c r="B1087" s="480"/>
      <c r="C1087" s="74" t="s">
        <v>4380</v>
      </c>
      <c r="D1087" s="74" t="s">
        <v>4381</v>
      </c>
      <c r="E1087" s="74" t="s">
        <v>4382</v>
      </c>
      <c r="F1087" s="74" t="s">
        <v>4383</v>
      </c>
      <c r="G1087" s="75">
        <v>44452</v>
      </c>
      <c r="H1087" s="76"/>
      <c r="I1087" s="77">
        <v>17093.900000000001</v>
      </c>
      <c r="J1087" s="78" t="s">
        <v>457</v>
      </c>
      <c r="K1087" s="80"/>
      <c r="L1087" s="80"/>
      <c r="M1087" s="80"/>
      <c r="N1087" s="80"/>
      <c r="O1087" s="80"/>
    </row>
    <row r="1088" spans="1:15" ht="28.35" hidden="1" customHeight="1" thickBot="1">
      <c r="A1088" s="479" t="s">
        <v>472</v>
      </c>
      <c r="B1088" s="480"/>
      <c r="C1088" s="74" t="s">
        <v>4380</v>
      </c>
      <c r="D1088" s="74" t="s">
        <v>4381</v>
      </c>
      <c r="E1088" s="74" t="s">
        <v>4384</v>
      </c>
      <c r="F1088" s="74" t="s">
        <v>4385</v>
      </c>
      <c r="G1088" s="75">
        <v>44559</v>
      </c>
      <c r="H1088" s="76"/>
      <c r="I1088" s="77">
        <v>28368.6</v>
      </c>
      <c r="J1088" s="78" t="s">
        <v>457</v>
      </c>
      <c r="K1088" s="80"/>
      <c r="L1088" s="80"/>
      <c r="M1088" s="80"/>
      <c r="N1088" s="80"/>
      <c r="O1088" s="80"/>
    </row>
    <row r="1089" spans="1:15" ht="28.35" hidden="1" customHeight="1" thickBot="1">
      <c r="A1089" s="479" t="s">
        <v>2309</v>
      </c>
      <c r="B1089" s="480"/>
      <c r="C1089" s="74" t="s">
        <v>4386</v>
      </c>
      <c r="D1089" s="74" t="s">
        <v>4387</v>
      </c>
      <c r="E1089" s="74" t="s">
        <v>4388</v>
      </c>
      <c r="F1089" s="74" t="s">
        <v>4389</v>
      </c>
      <c r="G1089" s="75">
        <v>43578</v>
      </c>
      <c r="H1089" s="76"/>
      <c r="I1089" s="77">
        <v>49491.29</v>
      </c>
      <c r="J1089" s="78" t="s">
        <v>457</v>
      </c>
      <c r="K1089" s="78" t="s">
        <v>4390</v>
      </c>
      <c r="L1089" s="78" t="s">
        <v>989</v>
      </c>
      <c r="M1089" s="78" t="s">
        <v>4391</v>
      </c>
      <c r="N1089" s="78">
        <v>0</v>
      </c>
      <c r="O1089" s="79">
        <v>44379</v>
      </c>
    </row>
    <row r="1090" spans="1:15" ht="28.35" hidden="1" customHeight="1" thickBot="1">
      <c r="A1090" s="479" t="s">
        <v>467</v>
      </c>
      <c r="B1090" s="480"/>
      <c r="C1090" s="74" t="s">
        <v>4392</v>
      </c>
      <c r="D1090" s="74" t="s">
        <v>4393</v>
      </c>
      <c r="E1090" s="74" t="s">
        <v>4394</v>
      </c>
      <c r="F1090" s="74" t="s">
        <v>4395</v>
      </c>
      <c r="G1090" s="75">
        <v>43305</v>
      </c>
      <c r="H1090" s="76"/>
      <c r="I1090" s="77">
        <v>22185.7</v>
      </c>
      <c r="J1090" s="78" t="s">
        <v>457</v>
      </c>
      <c r="K1090" s="80"/>
      <c r="L1090" s="80"/>
      <c r="M1090" s="80"/>
      <c r="N1090" s="80"/>
      <c r="O1090" s="80"/>
    </row>
    <row r="1091" spans="1:15" ht="28.35" hidden="1" customHeight="1" thickBot="1">
      <c r="A1091" s="479" t="s">
        <v>477</v>
      </c>
      <c r="B1091" s="480"/>
      <c r="C1091" s="74" t="s">
        <v>4396</v>
      </c>
      <c r="D1091" s="74" t="s">
        <v>4397</v>
      </c>
      <c r="E1091" s="74" t="s">
        <v>4398</v>
      </c>
      <c r="F1091" s="74" t="s">
        <v>4399</v>
      </c>
      <c r="G1091" s="75">
        <v>44680</v>
      </c>
      <c r="H1091" s="76"/>
      <c r="I1091" s="77">
        <v>56000</v>
      </c>
      <c r="J1091" s="78" t="s">
        <v>457</v>
      </c>
      <c r="K1091" s="80"/>
      <c r="L1091" s="80"/>
      <c r="M1091" s="80"/>
      <c r="N1091" s="80"/>
      <c r="O1091" s="80"/>
    </row>
    <row r="1092" spans="1:15" ht="28.35" hidden="1" customHeight="1" thickBot="1">
      <c r="A1092" s="479" t="s">
        <v>486</v>
      </c>
      <c r="B1092" s="480"/>
      <c r="C1092" s="74" t="s">
        <v>4400</v>
      </c>
      <c r="D1092" s="74" t="s">
        <v>4401</v>
      </c>
      <c r="E1092" s="74" t="s">
        <v>4402</v>
      </c>
      <c r="F1092" s="74" t="s">
        <v>4403</v>
      </c>
      <c r="G1092" s="75">
        <v>44120</v>
      </c>
      <c r="H1092" s="76"/>
      <c r="I1092" s="77">
        <v>66545</v>
      </c>
      <c r="J1092" s="78" t="s">
        <v>457</v>
      </c>
      <c r="K1092" s="80"/>
      <c r="L1092" s="80"/>
      <c r="M1092" s="80"/>
      <c r="N1092" s="80"/>
      <c r="O1092" s="80"/>
    </row>
    <row r="1093" spans="1:15" ht="28.35" hidden="1" customHeight="1" thickBot="1">
      <c r="A1093" s="479" t="s">
        <v>760</v>
      </c>
      <c r="B1093" s="480"/>
      <c r="C1093" s="74" t="s">
        <v>4404</v>
      </c>
      <c r="D1093" s="74" t="s">
        <v>4405</v>
      </c>
      <c r="E1093" s="74" t="s">
        <v>4406</v>
      </c>
      <c r="F1093" s="74" t="s">
        <v>4407</v>
      </c>
      <c r="G1093" s="75">
        <v>43031</v>
      </c>
      <c r="H1093" s="76"/>
      <c r="I1093" s="77">
        <v>29460.31</v>
      </c>
      <c r="J1093" s="78" t="s">
        <v>457</v>
      </c>
      <c r="K1093" s="78" t="s">
        <v>4408</v>
      </c>
      <c r="L1093" s="78" t="s">
        <v>459</v>
      </c>
      <c r="M1093" s="78" t="s">
        <v>4409</v>
      </c>
      <c r="N1093" s="78" t="s">
        <v>4410</v>
      </c>
      <c r="O1093" s="79">
        <v>44022</v>
      </c>
    </row>
    <row r="1094" spans="1:15" ht="28.35" hidden="1" customHeight="1" thickBot="1">
      <c r="A1094" s="479" t="s">
        <v>614</v>
      </c>
      <c r="B1094" s="480"/>
      <c r="C1094" s="74" t="s">
        <v>4411</v>
      </c>
      <c r="D1094" s="74" t="s">
        <v>4412</v>
      </c>
      <c r="E1094" s="74" t="s">
        <v>4413</v>
      </c>
      <c r="F1094" s="74" t="s">
        <v>4414</v>
      </c>
      <c r="G1094" s="75">
        <v>44734</v>
      </c>
      <c r="H1094" s="76"/>
      <c r="I1094" s="77">
        <v>54555</v>
      </c>
      <c r="J1094" s="78" t="s">
        <v>457</v>
      </c>
      <c r="K1094" s="80"/>
      <c r="L1094" s="80"/>
      <c r="M1094" s="80"/>
      <c r="N1094" s="80"/>
      <c r="O1094" s="80"/>
    </row>
    <row r="1095" spans="1:15" ht="28.35" hidden="1" customHeight="1" thickBot="1">
      <c r="A1095" s="479" t="s">
        <v>598</v>
      </c>
      <c r="B1095" s="480"/>
      <c r="C1095" s="74" t="s">
        <v>4415</v>
      </c>
      <c r="D1095" s="74" t="s">
        <v>4416</v>
      </c>
      <c r="E1095" s="74" t="s">
        <v>4417</v>
      </c>
      <c r="F1095" s="74" t="s">
        <v>4418</v>
      </c>
      <c r="G1095" s="75">
        <v>44732</v>
      </c>
      <c r="H1095" s="76"/>
      <c r="I1095" s="77">
        <v>51684.32</v>
      </c>
      <c r="J1095" s="78" t="s">
        <v>457</v>
      </c>
      <c r="K1095" s="80"/>
      <c r="L1095" s="80"/>
      <c r="M1095" s="80"/>
      <c r="N1095" s="80"/>
      <c r="O1095" s="80"/>
    </row>
    <row r="1096" spans="1:15" ht="28.35" hidden="1" customHeight="1" thickBot="1">
      <c r="A1096" s="479" t="s">
        <v>598</v>
      </c>
      <c r="B1096" s="480"/>
      <c r="C1096" s="74" t="s">
        <v>4419</v>
      </c>
      <c r="D1096" s="74" t="s">
        <v>4420</v>
      </c>
      <c r="E1096" s="74" t="s">
        <v>4421</v>
      </c>
      <c r="F1096" s="74" t="s">
        <v>4422</v>
      </c>
      <c r="G1096" s="75">
        <v>44720</v>
      </c>
      <c r="H1096" s="76"/>
      <c r="I1096" s="77">
        <v>33925.21</v>
      </c>
      <c r="J1096" s="78" t="s">
        <v>457</v>
      </c>
      <c r="K1096" s="80"/>
      <c r="L1096" s="80"/>
      <c r="M1096" s="80"/>
      <c r="N1096" s="80"/>
      <c r="O1096" s="80"/>
    </row>
    <row r="1097" spans="1:15" ht="28.35" hidden="1" customHeight="1" thickBot="1">
      <c r="A1097" s="479" t="s">
        <v>486</v>
      </c>
      <c r="B1097" s="480"/>
      <c r="C1097" s="74" t="s">
        <v>4423</v>
      </c>
      <c r="D1097" s="74" t="s">
        <v>4424</v>
      </c>
      <c r="E1097" s="74" t="s">
        <v>4425</v>
      </c>
      <c r="F1097" s="74" t="s">
        <v>4426</v>
      </c>
      <c r="G1097" s="75">
        <v>44120</v>
      </c>
      <c r="H1097" s="76"/>
      <c r="I1097" s="77">
        <v>95309.4</v>
      </c>
      <c r="J1097" s="78" t="s">
        <v>457</v>
      </c>
      <c r="K1097" s="80"/>
      <c r="L1097" s="80"/>
      <c r="M1097" s="80"/>
      <c r="N1097" s="80"/>
      <c r="O1097" s="80"/>
    </row>
    <row r="1098" spans="1:15" ht="28.35" hidden="1" customHeight="1" thickBot="1">
      <c r="A1098" s="479" t="s">
        <v>565</v>
      </c>
      <c r="B1098" s="480"/>
      <c r="C1098" s="74" t="s">
        <v>4427</v>
      </c>
      <c r="D1098" s="74" t="s">
        <v>4428</v>
      </c>
      <c r="E1098" s="74" t="s">
        <v>4429</v>
      </c>
      <c r="F1098" s="74" t="s">
        <v>4430</v>
      </c>
      <c r="G1098" s="75">
        <v>43293</v>
      </c>
      <c r="H1098" s="76"/>
      <c r="I1098" s="77">
        <v>16237.97</v>
      </c>
      <c r="J1098" s="78" t="s">
        <v>457</v>
      </c>
      <c r="K1098" s="78" t="s">
        <v>4431</v>
      </c>
      <c r="L1098" s="78" t="s">
        <v>459</v>
      </c>
      <c r="M1098" s="78" t="s">
        <v>4432</v>
      </c>
      <c r="N1098" s="78" t="s">
        <v>4433</v>
      </c>
      <c r="O1098" s="79">
        <v>44239</v>
      </c>
    </row>
    <row r="1099" spans="1:15" ht="28.35" hidden="1" customHeight="1" thickBot="1">
      <c r="A1099" s="479" t="s">
        <v>565</v>
      </c>
      <c r="B1099" s="480"/>
      <c r="C1099" s="74" t="s">
        <v>4427</v>
      </c>
      <c r="D1099" s="74" t="s">
        <v>4428</v>
      </c>
      <c r="E1099" s="74" t="s">
        <v>4434</v>
      </c>
      <c r="F1099" s="74" t="s">
        <v>4435</v>
      </c>
      <c r="G1099" s="75">
        <v>44120</v>
      </c>
      <c r="H1099" s="76"/>
      <c r="I1099" s="77">
        <v>5235.96</v>
      </c>
      <c r="J1099" s="78" t="s">
        <v>457</v>
      </c>
      <c r="K1099" s="78" t="s">
        <v>4436</v>
      </c>
      <c r="L1099" s="78" t="s">
        <v>459</v>
      </c>
      <c r="M1099" s="78" t="s">
        <v>4437</v>
      </c>
      <c r="N1099" s="78" t="s">
        <v>4438</v>
      </c>
      <c r="O1099" s="79">
        <v>44519</v>
      </c>
    </row>
    <row r="1100" spans="1:15" ht="28.35" hidden="1" customHeight="1" thickBot="1">
      <c r="A1100" s="479" t="s">
        <v>2458</v>
      </c>
      <c r="B1100" s="480"/>
      <c r="C1100" s="74" t="s">
        <v>4439</v>
      </c>
      <c r="D1100" s="74" t="s">
        <v>4440</v>
      </c>
      <c r="E1100" s="74" t="s">
        <v>4441</v>
      </c>
      <c r="F1100" s="74" t="s">
        <v>4442</v>
      </c>
      <c r="G1100" s="75">
        <v>43054</v>
      </c>
      <c r="H1100" s="76"/>
      <c r="I1100" s="77">
        <v>109110</v>
      </c>
      <c r="J1100" s="78" t="s">
        <v>457</v>
      </c>
      <c r="K1100" s="78" t="s">
        <v>4443</v>
      </c>
      <c r="L1100" s="78" t="s">
        <v>459</v>
      </c>
      <c r="M1100" s="78" t="s">
        <v>4444</v>
      </c>
      <c r="N1100" s="78">
        <v>109110</v>
      </c>
      <c r="O1100" s="79">
        <v>44090</v>
      </c>
    </row>
    <row r="1101" spans="1:15" ht="28.35" hidden="1" customHeight="1" thickBot="1">
      <c r="A1101" s="479" t="s">
        <v>2250</v>
      </c>
      <c r="B1101" s="480"/>
      <c r="C1101" s="74" t="s">
        <v>4445</v>
      </c>
      <c r="D1101" s="74" t="s">
        <v>4446</v>
      </c>
      <c r="E1101" s="74" t="s">
        <v>4447</v>
      </c>
      <c r="F1101" s="74" t="s">
        <v>4448</v>
      </c>
      <c r="G1101" s="75">
        <v>44363</v>
      </c>
      <c r="H1101" s="76"/>
      <c r="I1101" s="77">
        <v>28516.98</v>
      </c>
      <c r="J1101" s="78" t="s">
        <v>457</v>
      </c>
      <c r="K1101" s="80"/>
      <c r="L1101" s="80"/>
      <c r="M1101" s="80"/>
      <c r="N1101" s="80"/>
      <c r="O1101" s="80"/>
    </row>
    <row r="1102" spans="1:15" ht="28.35" hidden="1" customHeight="1" thickBot="1">
      <c r="A1102" s="479" t="s">
        <v>560</v>
      </c>
      <c r="B1102" s="480"/>
      <c r="C1102" s="74" t="s">
        <v>4449</v>
      </c>
      <c r="D1102" s="74" t="s">
        <v>4450</v>
      </c>
      <c r="E1102" s="74" t="s">
        <v>4451</v>
      </c>
      <c r="F1102" s="74" t="s">
        <v>4452</v>
      </c>
      <c r="G1102" s="75">
        <v>44397</v>
      </c>
      <c r="H1102" s="76"/>
      <c r="I1102" s="77">
        <v>41098.1</v>
      </c>
      <c r="J1102" s="78" t="s">
        <v>457</v>
      </c>
      <c r="K1102" s="80"/>
      <c r="L1102" s="80"/>
      <c r="M1102" s="80"/>
      <c r="N1102" s="80"/>
      <c r="O1102" s="80"/>
    </row>
    <row r="1103" spans="1:15" ht="28.35" hidden="1" customHeight="1" thickBot="1">
      <c r="A1103" s="479" t="s">
        <v>799</v>
      </c>
      <c r="B1103" s="480"/>
      <c r="C1103" s="74" t="s">
        <v>4453</v>
      </c>
      <c r="D1103" s="74" t="s">
        <v>4454</v>
      </c>
      <c r="E1103" s="74" t="s">
        <v>4455</v>
      </c>
      <c r="F1103" s="74" t="s">
        <v>4456</v>
      </c>
      <c r="G1103" s="75">
        <v>43297</v>
      </c>
      <c r="H1103" s="76"/>
      <c r="I1103" s="77">
        <v>64342.81</v>
      </c>
      <c r="J1103" s="78" t="s">
        <v>457</v>
      </c>
      <c r="K1103" s="78" t="s">
        <v>4457</v>
      </c>
      <c r="L1103" s="78" t="s">
        <v>459</v>
      </c>
      <c r="M1103" s="78" t="s">
        <v>4458</v>
      </c>
      <c r="N1103" s="78" t="s">
        <v>4459</v>
      </c>
      <c r="O1103" s="79">
        <v>44109</v>
      </c>
    </row>
    <row r="1104" spans="1:15" ht="28.35" hidden="1" customHeight="1" thickBot="1">
      <c r="A1104" s="479" t="s">
        <v>467</v>
      </c>
      <c r="B1104" s="480"/>
      <c r="C1104" s="74" t="s">
        <v>4460</v>
      </c>
      <c r="D1104" s="74" t="s">
        <v>4461</v>
      </c>
      <c r="E1104" s="74" t="s">
        <v>4462</v>
      </c>
      <c r="F1104" s="74" t="s">
        <v>4463</v>
      </c>
      <c r="G1104" s="75">
        <v>43088</v>
      </c>
      <c r="H1104" s="76"/>
      <c r="I1104" s="77">
        <v>3</v>
      </c>
      <c r="J1104" s="78" t="s">
        <v>457</v>
      </c>
      <c r="K1104" s="78" t="s">
        <v>4464</v>
      </c>
      <c r="L1104" s="78" t="s">
        <v>459</v>
      </c>
      <c r="M1104" s="78" t="s">
        <v>4465</v>
      </c>
      <c r="N1104" s="78">
        <v>3</v>
      </c>
      <c r="O1104" s="79">
        <v>44008</v>
      </c>
    </row>
    <row r="1105" spans="1:15" ht="28.35" hidden="1" customHeight="1" thickBot="1">
      <c r="A1105" s="479" t="s">
        <v>614</v>
      </c>
      <c r="B1105" s="480"/>
      <c r="C1105" s="74" t="s">
        <v>4466</v>
      </c>
      <c r="D1105" s="74" t="s">
        <v>4467</v>
      </c>
      <c r="E1105" s="74" t="s">
        <v>4468</v>
      </c>
      <c r="F1105" s="74" t="s">
        <v>4469</v>
      </c>
      <c r="G1105" s="75">
        <v>44525</v>
      </c>
      <c r="H1105" s="76"/>
      <c r="I1105" s="77">
        <v>29349.87</v>
      </c>
      <c r="J1105" s="78" t="s">
        <v>457</v>
      </c>
      <c r="K1105" s="80"/>
      <c r="L1105" s="80"/>
      <c r="M1105" s="80"/>
      <c r="N1105" s="80"/>
      <c r="O1105" s="80"/>
    </row>
    <row r="1106" spans="1:15" ht="28.35" hidden="1" customHeight="1" thickBot="1">
      <c r="A1106" s="479" t="s">
        <v>614</v>
      </c>
      <c r="B1106" s="480"/>
      <c r="C1106" s="74" t="s">
        <v>4470</v>
      </c>
      <c r="D1106" s="74" t="s">
        <v>4471</v>
      </c>
      <c r="E1106" s="74" t="s">
        <v>4472</v>
      </c>
      <c r="F1106" s="74" t="s">
        <v>4473</v>
      </c>
      <c r="G1106" s="75">
        <v>44798</v>
      </c>
      <c r="H1106" s="76"/>
      <c r="I1106" s="77">
        <v>34929.379999999997</v>
      </c>
      <c r="J1106" s="78" t="s">
        <v>457</v>
      </c>
      <c r="K1106" s="80"/>
      <c r="L1106" s="80"/>
      <c r="M1106" s="80"/>
      <c r="N1106" s="80"/>
      <c r="O1106" s="80"/>
    </row>
    <row r="1107" spans="1:15" ht="28.35" hidden="1" customHeight="1" thickBot="1">
      <c r="A1107" s="479" t="s">
        <v>565</v>
      </c>
      <c r="B1107" s="480"/>
      <c r="C1107" s="74" t="s">
        <v>4474</v>
      </c>
      <c r="D1107" s="74" t="s">
        <v>4475</v>
      </c>
      <c r="E1107" s="74" t="s">
        <v>4476</v>
      </c>
      <c r="F1107" s="74" t="s">
        <v>4477</v>
      </c>
      <c r="G1107" s="75">
        <v>43417</v>
      </c>
      <c r="H1107" s="76"/>
      <c r="I1107" s="77">
        <v>21917.919999999998</v>
      </c>
      <c r="J1107" s="78" t="s">
        <v>457</v>
      </c>
      <c r="K1107" s="78" t="s">
        <v>4478</v>
      </c>
      <c r="L1107" s="78" t="s">
        <v>459</v>
      </c>
      <c r="M1107" s="78" t="s">
        <v>4479</v>
      </c>
      <c r="N1107" s="78" t="s">
        <v>4480</v>
      </c>
      <c r="O1107" s="79">
        <v>43784</v>
      </c>
    </row>
    <row r="1108" spans="1:15" ht="28.35" hidden="1" customHeight="1" thickBot="1">
      <c r="A1108" s="479" t="s">
        <v>467</v>
      </c>
      <c r="B1108" s="480"/>
      <c r="C1108" s="74" t="s">
        <v>4481</v>
      </c>
      <c r="D1108" s="74" t="s">
        <v>4482</v>
      </c>
      <c r="E1108" s="74" t="s">
        <v>4483</v>
      </c>
      <c r="F1108" s="74" t="s">
        <v>4484</v>
      </c>
      <c r="G1108" s="75">
        <v>44005</v>
      </c>
      <c r="H1108" s="76"/>
      <c r="I1108" s="77">
        <v>27204.76</v>
      </c>
      <c r="J1108" s="78" t="s">
        <v>457</v>
      </c>
      <c r="K1108" s="80"/>
      <c r="L1108" s="80"/>
      <c r="M1108" s="80"/>
      <c r="N1108" s="80"/>
      <c r="O1108" s="80"/>
    </row>
    <row r="1109" spans="1:15" ht="28.35" hidden="1" customHeight="1" thickBot="1">
      <c r="A1109" s="479" t="s">
        <v>472</v>
      </c>
      <c r="B1109" s="480"/>
      <c r="C1109" s="74" t="s">
        <v>4485</v>
      </c>
      <c r="D1109" s="74" t="s">
        <v>4486</v>
      </c>
      <c r="E1109" s="74" t="s">
        <v>4487</v>
      </c>
      <c r="F1109" s="74" t="s">
        <v>4488</v>
      </c>
      <c r="G1109" s="75">
        <v>44546</v>
      </c>
      <c r="H1109" s="76"/>
      <c r="I1109" s="77">
        <v>36370</v>
      </c>
      <c r="J1109" s="78" t="s">
        <v>457</v>
      </c>
      <c r="K1109" s="80"/>
      <c r="L1109" s="80"/>
      <c r="M1109" s="80"/>
      <c r="N1109" s="80"/>
      <c r="O1109" s="80"/>
    </row>
    <row r="1110" spans="1:15" ht="28.35" hidden="1" customHeight="1" thickBot="1">
      <c r="A1110" s="479" t="s">
        <v>584</v>
      </c>
      <c r="B1110" s="480"/>
      <c r="C1110" s="74" t="s">
        <v>4489</v>
      </c>
      <c r="D1110" s="74" t="s">
        <v>4490</v>
      </c>
      <c r="E1110" s="74" t="s">
        <v>4491</v>
      </c>
      <c r="F1110" s="74" t="s">
        <v>4492</v>
      </c>
      <c r="G1110" s="75">
        <v>44404</v>
      </c>
      <c r="H1110" s="76"/>
      <c r="I1110" s="77">
        <v>47108.800000000003</v>
      </c>
      <c r="J1110" s="78" t="s">
        <v>457</v>
      </c>
      <c r="K1110" s="78" t="s">
        <v>4493</v>
      </c>
      <c r="L1110" s="78" t="s">
        <v>459</v>
      </c>
      <c r="M1110" s="78" t="s">
        <v>4494</v>
      </c>
      <c r="N1110" s="78">
        <v>0</v>
      </c>
      <c r="O1110" s="79">
        <v>44657</v>
      </c>
    </row>
    <row r="1111" spans="1:15" ht="28.35" hidden="1" customHeight="1" thickBot="1">
      <c r="A1111" s="479" t="s">
        <v>467</v>
      </c>
      <c r="B1111" s="480"/>
      <c r="C1111" s="74" t="s">
        <v>4495</v>
      </c>
      <c r="D1111" s="74" t="s">
        <v>4496</v>
      </c>
      <c r="E1111" s="74" t="s">
        <v>4497</v>
      </c>
      <c r="F1111" s="74" t="s">
        <v>4498</v>
      </c>
      <c r="G1111" s="75">
        <v>43956</v>
      </c>
      <c r="H1111" s="76"/>
      <c r="I1111" s="77">
        <v>27204.76</v>
      </c>
      <c r="J1111" s="78" t="s">
        <v>457</v>
      </c>
      <c r="K1111" s="80"/>
      <c r="L1111" s="80"/>
      <c r="M1111" s="80"/>
      <c r="N1111" s="80"/>
      <c r="O1111" s="80"/>
    </row>
    <row r="1112" spans="1:15" ht="28.35" hidden="1" customHeight="1" thickBot="1">
      <c r="A1112" s="479" t="s">
        <v>614</v>
      </c>
      <c r="B1112" s="480"/>
      <c r="C1112" s="74" t="s">
        <v>4499</v>
      </c>
      <c r="D1112" s="74" t="s">
        <v>4500</v>
      </c>
      <c r="E1112" s="74" t="s">
        <v>4501</v>
      </c>
      <c r="F1112" s="74" t="s">
        <v>4502</v>
      </c>
      <c r="G1112" s="75">
        <v>44405</v>
      </c>
      <c r="H1112" s="76"/>
      <c r="I1112" s="77">
        <v>23325.54</v>
      </c>
      <c r="J1112" s="78" t="s">
        <v>457</v>
      </c>
      <c r="K1112" s="80"/>
      <c r="L1112" s="80"/>
      <c r="M1112" s="80"/>
      <c r="N1112" s="80"/>
      <c r="O1112" s="80"/>
    </row>
    <row r="1113" spans="1:15" ht="28.35" hidden="1" customHeight="1" thickBot="1">
      <c r="A1113" s="479" t="s">
        <v>565</v>
      </c>
      <c r="B1113" s="480"/>
      <c r="C1113" s="74" t="s">
        <v>4503</v>
      </c>
      <c r="D1113" s="74" t="s">
        <v>4504</v>
      </c>
      <c r="E1113" s="74" t="s">
        <v>4505</v>
      </c>
      <c r="F1113" s="74" t="s">
        <v>4506</v>
      </c>
      <c r="G1113" s="75">
        <v>44120</v>
      </c>
      <c r="H1113" s="76"/>
      <c r="I1113" s="77">
        <v>1839.97</v>
      </c>
      <c r="J1113" s="78" t="s">
        <v>457</v>
      </c>
      <c r="K1113" s="78" t="s">
        <v>4507</v>
      </c>
      <c r="L1113" s="78" t="s">
        <v>459</v>
      </c>
      <c r="M1113" s="78" t="s">
        <v>4508</v>
      </c>
      <c r="N1113" s="78" t="s">
        <v>4509</v>
      </c>
      <c r="O1113" s="79">
        <v>43902</v>
      </c>
    </row>
    <row r="1114" spans="1:15" ht="28.35" hidden="1" customHeight="1" thickBot="1">
      <c r="A1114" s="479" t="s">
        <v>628</v>
      </c>
      <c r="B1114" s="480"/>
      <c r="C1114" s="74" t="s">
        <v>4510</v>
      </c>
      <c r="D1114" s="74" t="s">
        <v>4511</v>
      </c>
      <c r="E1114" s="74" t="s">
        <v>4512</v>
      </c>
      <c r="F1114" s="74" t="s">
        <v>4513</v>
      </c>
      <c r="G1114" s="75">
        <v>43584</v>
      </c>
      <c r="H1114" s="76"/>
      <c r="I1114" s="77">
        <v>13606.14</v>
      </c>
      <c r="J1114" s="78" t="s">
        <v>457</v>
      </c>
      <c r="K1114" s="78" t="s">
        <v>4514</v>
      </c>
      <c r="L1114" s="78" t="s">
        <v>459</v>
      </c>
      <c r="M1114" s="78" t="s">
        <v>4515</v>
      </c>
      <c r="N1114" s="78" t="s">
        <v>4516</v>
      </c>
      <c r="O1114" s="79">
        <v>44685</v>
      </c>
    </row>
    <row r="1115" spans="1:15" ht="28.35" hidden="1" customHeight="1" thickBot="1">
      <c r="A1115" s="479" t="s">
        <v>467</v>
      </c>
      <c r="B1115" s="480"/>
      <c r="C1115" s="74" t="s">
        <v>4517</v>
      </c>
      <c r="D1115" s="74" t="s">
        <v>4518</v>
      </c>
      <c r="E1115" s="74" t="s">
        <v>4519</v>
      </c>
      <c r="F1115" s="74" t="s">
        <v>4520</v>
      </c>
      <c r="G1115" s="75">
        <v>43462</v>
      </c>
      <c r="H1115" s="76"/>
      <c r="I1115" s="77">
        <v>65987.179999999993</v>
      </c>
      <c r="J1115" s="78" t="s">
        <v>457</v>
      </c>
      <c r="K1115" s="78" t="s">
        <v>4521</v>
      </c>
      <c r="L1115" s="78" t="s">
        <v>989</v>
      </c>
      <c r="M1115" s="78" t="s">
        <v>4522</v>
      </c>
      <c r="N1115" s="78">
        <v>0</v>
      </c>
      <c r="O1115" s="79">
        <v>43886</v>
      </c>
    </row>
    <row r="1116" spans="1:15" ht="28.35" hidden="1" customHeight="1" thickBot="1">
      <c r="A1116" s="479" t="s">
        <v>467</v>
      </c>
      <c r="B1116" s="480"/>
      <c r="C1116" s="74" t="s">
        <v>4523</v>
      </c>
      <c r="D1116" s="74" t="s">
        <v>4524</v>
      </c>
      <c r="E1116" s="74" t="s">
        <v>4525</v>
      </c>
      <c r="F1116" s="74" t="s">
        <v>4526</v>
      </c>
      <c r="G1116" s="75">
        <v>44120</v>
      </c>
      <c r="H1116" s="76"/>
      <c r="I1116" s="77">
        <v>21748.89</v>
      </c>
      <c r="J1116" s="78" t="s">
        <v>457</v>
      </c>
      <c r="K1116" s="80"/>
      <c r="L1116" s="80"/>
      <c r="M1116" s="80"/>
      <c r="N1116" s="80"/>
      <c r="O1116" s="80"/>
    </row>
    <row r="1117" spans="1:15" ht="28.35" hidden="1" customHeight="1" thickBot="1">
      <c r="A1117" s="479" t="s">
        <v>2458</v>
      </c>
      <c r="B1117" s="480"/>
      <c r="C1117" s="74" t="s">
        <v>4527</v>
      </c>
      <c r="D1117" s="74" t="s">
        <v>4528</v>
      </c>
      <c r="E1117" s="74" t="s">
        <v>4529</v>
      </c>
      <c r="F1117" s="74" t="s">
        <v>4530</v>
      </c>
      <c r="G1117" s="75">
        <v>44120</v>
      </c>
      <c r="H1117" s="76"/>
      <c r="I1117" s="77">
        <v>788.81</v>
      </c>
      <c r="J1117" s="78" t="s">
        <v>457</v>
      </c>
      <c r="K1117" s="78" t="s">
        <v>4531</v>
      </c>
      <c r="L1117" s="78" t="s">
        <v>459</v>
      </c>
      <c r="M1117" s="78" t="s">
        <v>4532</v>
      </c>
      <c r="N1117" s="78" t="s">
        <v>4533</v>
      </c>
      <c r="O1117" s="79">
        <v>44417</v>
      </c>
    </row>
    <row r="1118" spans="1:15" ht="28.35" hidden="1" customHeight="1" thickBot="1">
      <c r="A1118" s="479" t="s">
        <v>570</v>
      </c>
      <c r="B1118" s="480"/>
      <c r="C1118" s="74" t="s">
        <v>4534</v>
      </c>
      <c r="D1118" s="74" t="s">
        <v>4535</v>
      </c>
      <c r="E1118" s="74" t="s">
        <v>4536</v>
      </c>
      <c r="F1118" s="74" t="s">
        <v>4537</v>
      </c>
      <c r="G1118" s="75">
        <v>43504</v>
      </c>
      <c r="H1118" s="76"/>
      <c r="I1118" s="77">
        <v>0.45</v>
      </c>
      <c r="J1118" s="78" t="s">
        <v>457</v>
      </c>
      <c r="K1118" s="78" t="s">
        <v>4538</v>
      </c>
      <c r="L1118" s="78" t="s">
        <v>459</v>
      </c>
      <c r="M1118" s="78" t="s">
        <v>4539</v>
      </c>
      <c r="N1118" s="78" t="s">
        <v>4540</v>
      </c>
      <c r="O1118" s="79">
        <v>44111</v>
      </c>
    </row>
    <row r="1119" spans="1:15" ht="28.35" hidden="1" customHeight="1" thickBot="1">
      <c r="A1119" s="479" t="s">
        <v>584</v>
      </c>
      <c r="B1119" s="480"/>
      <c r="C1119" s="74" t="s">
        <v>4541</v>
      </c>
      <c r="D1119" s="74" t="s">
        <v>4542</v>
      </c>
      <c r="E1119" s="74" t="s">
        <v>4543</v>
      </c>
      <c r="F1119" s="74" t="s">
        <v>4544</v>
      </c>
      <c r="G1119" s="75">
        <v>44117</v>
      </c>
      <c r="H1119" s="76"/>
      <c r="I1119" s="77">
        <v>24230.79</v>
      </c>
      <c r="J1119" s="78" t="s">
        <v>457</v>
      </c>
      <c r="K1119" s="80"/>
      <c r="L1119" s="80"/>
      <c r="M1119" s="80"/>
      <c r="N1119" s="80"/>
      <c r="O1119" s="80"/>
    </row>
    <row r="1120" spans="1:15" ht="28.35" hidden="1" customHeight="1" thickBot="1">
      <c r="A1120" s="479" t="s">
        <v>614</v>
      </c>
      <c r="B1120" s="480"/>
      <c r="C1120" s="74" t="s">
        <v>4545</v>
      </c>
      <c r="D1120" s="74" t="s">
        <v>4546</v>
      </c>
      <c r="E1120" s="74" t="s">
        <v>4547</v>
      </c>
      <c r="F1120" s="74" t="s">
        <v>4548</v>
      </c>
      <c r="G1120" s="75">
        <v>44628</v>
      </c>
      <c r="H1120" s="76"/>
      <c r="I1120" s="77">
        <v>32653.71</v>
      </c>
      <c r="J1120" s="78" t="s">
        <v>457</v>
      </c>
      <c r="K1120" s="80"/>
      <c r="L1120" s="80"/>
      <c r="M1120" s="80"/>
      <c r="N1120" s="80"/>
      <c r="O1120" s="80"/>
    </row>
    <row r="1121" spans="1:15" ht="28.35" hidden="1" customHeight="1" thickBot="1">
      <c r="A1121" s="479" t="s">
        <v>462</v>
      </c>
      <c r="B1121" s="480"/>
      <c r="C1121" s="74" t="s">
        <v>4549</v>
      </c>
      <c r="D1121" s="74" t="s">
        <v>4550</v>
      </c>
      <c r="E1121" s="74" t="s">
        <v>4551</v>
      </c>
      <c r="F1121" s="74" t="s">
        <v>4552</v>
      </c>
      <c r="G1121" s="75">
        <v>44029</v>
      </c>
      <c r="H1121" s="76"/>
      <c r="I1121" s="77">
        <v>54518.63</v>
      </c>
      <c r="J1121" s="78" t="s">
        <v>457</v>
      </c>
      <c r="K1121" s="80"/>
      <c r="L1121" s="80"/>
      <c r="M1121" s="80"/>
      <c r="N1121" s="80"/>
      <c r="O1121" s="80"/>
    </row>
    <row r="1122" spans="1:15" ht="28.35" hidden="1" customHeight="1" thickBot="1">
      <c r="A1122" s="479" t="s">
        <v>462</v>
      </c>
      <c r="B1122" s="480"/>
      <c r="C1122" s="74" t="s">
        <v>4553</v>
      </c>
      <c r="D1122" s="74" t="s">
        <v>4554</v>
      </c>
      <c r="E1122" s="74" t="s">
        <v>4555</v>
      </c>
      <c r="F1122" s="74" t="s">
        <v>4556</v>
      </c>
      <c r="G1122" s="75">
        <v>43523</v>
      </c>
      <c r="H1122" s="76"/>
      <c r="I1122" s="77">
        <v>34823.54</v>
      </c>
      <c r="J1122" s="78" t="s">
        <v>457</v>
      </c>
      <c r="K1122" s="80"/>
      <c r="L1122" s="80"/>
      <c r="M1122" s="80"/>
      <c r="N1122" s="80"/>
      <c r="O1122" s="80"/>
    </row>
    <row r="1123" spans="1:15" ht="28.35" hidden="1" customHeight="1" thickBot="1">
      <c r="A1123" s="479" t="s">
        <v>724</v>
      </c>
      <c r="B1123" s="480"/>
      <c r="C1123" s="74" t="s">
        <v>4557</v>
      </c>
      <c r="D1123" s="74" t="s">
        <v>4558</v>
      </c>
      <c r="E1123" s="74" t="s">
        <v>4559</v>
      </c>
      <c r="F1123" s="74" t="s">
        <v>4560</v>
      </c>
      <c r="G1123" s="75">
        <v>43516</v>
      </c>
      <c r="H1123" s="76"/>
      <c r="I1123" s="77">
        <v>43637.08</v>
      </c>
      <c r="J1123" s="78" t="s">
        <v>457</v>
      </c>
      <c r="K1123" s="78" t="s">
        <v>4561</v>
      </c>
      <c r="L1123" s="78" t="s">
        <v>459</v>
      </c>
      <c r="M1123" s="78" t="s">
        <v>4562</v>
      </c>
      <c r="N1123" s="78" t="s">
        <v>4563</v>
      </c>
      <c r="O1123" s="79">
        <v>44096</v>
      </c>
    </row>
    <row r="1124" spans="1:15" ht="28.35" hidden="1" customHeight="1" thickBot="1">
      <c r="A1124" s="479" t="s">
        <v>502</v>
      </c>
      <c r="B1124" s="480"/>
      <c r="C1124" s="74" t="s">
        <v>4564</v>
      </c>
      <c r="D1124" s="74" t="s">
        <v>4565</v>
      </c>
      <c r="E1124" s="74" t="s">
        <v>4566</v>
      </c>
      <c r="F1124" s="74" t="s">
        <v>4567</v>
      </c>
      <c r="G1124" s="75">
        <v>44113</v>
      </c>
      <c r="H1124" s="76"/>
      <c r="I1124" s="77">
        <v>18185</v>
      </c>
      <c r="J1124" s="78" t="s">
        <v>457</v>
      </c>
      <c r="K1124" s="80"/>
      <c r="L1124" s="80"/>
      <c r="M1124" s="80"/>
      <c r="N1124" s="80"/>
      <c r="O1124" s="80"/>
    </row>
    <row r="1125" spans="1:15" ht="28.35" hidden="1" customHeight="1" thickBot="1">
      <c r="A1125" s="479" t="s">
        <v>555</v>
      </c>
      <c r="B1125" s="480"/>
      <c r="C1125" s="74" t="s">
        <v>4568</v>
      </c>
      <c r="D1125" s="74" t="s">
        <v>4569</v>
      </c>
      <c r="E1125" s="74" t="s">
        <v>4570</v>
      </c>
      <c r="F1125" s="74" t="s">
        <v>4571</v>
      </c>
      <c r="G1125" s="75">
        <v>43535</v>
      </c>
      <c r="H1125" s="76"/>
      <c r="I1125" s="77">
        <v>12.4</v>
      </c>
      <c r="J1125" s="78" t="s">
        <v>457</v>
      </c>
      <c r="K1125" s="78" t="s">
        <v>4572</v>
      </c>
      <c r="L1125" s="78" t="s">
        <v>459</v>
      </c>
      <c r="M1125" s="78" t="s">
        <v>4573</v>
      </c>
      <c r="N1125" s="78" t="s">
        <v>4574</v>
      </c>
      <c r="O1125" s="79">
        <v>44746</v>
      </c>
    </row>
    <row r="1126" spans="1:15" ht="28.35" hidden="1" customHeight="1" thickBot="1">
      <c r="A1126" s="479" t="s">
        <v>575</v>
      </c>
      <c r="B1126" s="480"/>
      <c r="C1126" s="74" t="s">
        <v>4575</v>
      </c>
      <c r="D1126" s="74" t="s">
        <v>4576</v>
      </c>
      <c r="E1126" s="74" t="s">
        <v>4577</v>
      </c>
      <c r="F1126" s="74" t="s">
        <v>4578</v>
      </c>
      <c r="G1126" s="75">
        <v>44169</v>
      </c>
      <c r="H1126" s="76"/>
      <c r="I1126" s="77">
        <v>33084.910000000003</v>
      </c>
      <c r="J1126" s="78" t="s">
        <v>457</v>
      </c>
      <c r="K1126" s="78" t="s">
        <v>4579</v>
      </c>
      <c r="L1126" s="78" t="s">
        <v>459</v>
      </c>
      <c r="M1126" s="78" t="s">
        <v>4580</v>
      </c>
      <c r="N1126" s="78" t="s">
        <v>4581</v>
      </c>
      <c r="O1126" s="79">
        <v>44799</v>
      </c>
    </row>
    <row r="1127" spans="1:15" ht="28.35" hidden="1" customHeight="1" thickBot="1">
      <c r="A1127" s="479" t="s">
        <v>603</v>
      </c>
      <c r="B1127" s="480"/>
      <c r="C1127" s="74" t="s">
        <v>4582</v>
      </c>
      <c r="D1127" s="74" t="s">
        <v>4583</v>
      </c>
      <c r="E1127" s="74" t="s">
        <v>4584</v>
      </c>
      <c r="F1127" s="74" t="s">
        <v>4585</v>
      </c>
      <c r="G1127" s="75">
        <v>44475</v>
      </c>
      <c r="H1127" s="76"/>
      <c r="I1127" s="77">
        <v>57579</v>
      </c>
      <c r="J1127" s="78" t="s">
        <v>457</v>
      </c>
      <c r="K1127" s="80"/>
      <c r="L1127" s="80"/>
      <c r="M1127" s="80"/>
      <c r="N1127" s="80"/>
      <c r="O1127" s="80"/>
    </row>
    <row r="1128" spans="1:15" ht="28.35" hidden="1" customHeight="1" thickBot="1">
      <c r="A1128" s="479" t="s">
        <v>2250</v>
      </c>
      <c r="B1128" s="480"/>
      <c r="C1128" s="74" t="s">
        <v>4586</v>
      </c>
      <c r="D1128" s="74" t="s">
        <v>4587</v>
      </c>
      <c r="E1128" s="74" t="s">
        <v>4588</v>
      </c>
      <c r="F1128" s="74" t="s">
        <v>4589</v>
      </c>
      <c r="G1128" s="75">
        <v>44315</v>
      </c>
      <c r="H1128" s="76"/>
      <c r="I1128" s="77">
        <v>84566</v>
      </c>
      <c r="J1128" s="78" t="s">
        <v>457</v>
      </c>
      <c r="K1128" s="80"/>
      <c r="L1128" s="80"/>
      <c r="M1128" s="80"/>
      <c r="N1128" s="80"/>
      <c r="O1128" s="80"/>
    </row>
    <row r="1129" spans="1:15" ht="28.35" hidden="1" customHeight="1" thickBot="1">
      <c r="A1129" s="479" t="s">
        <v>467</v>
      </c>
      <c r="B1129" s="480"/>
      <c r="C1129" s="74" t="s">
        <v>4590</v>
      </c>
      <c r="D1129" s="74" t="s">
        <v>4591</v>
      </c>
      <c r="E1129" s="74" t="s">
        <v>4592</v>
      </c>
      <c r="F1129" s="74" t="s">
        <v>4593</v>
      </c>
      <c r="G1129" s="75">
        <v>43648</v>
      </c>
      <c r="H1129" s="76"/>
      <c r="I1129" s="77">
        <v>20.079999999999998</v>
      </c>
      <c r="J1129" s="78" t="s">
        <v>457</v>
      </c>
      <c r="K1129" s="78" t="s">
        <v>4594</v>
      </c>
      <c r="L1129" s="78" t="s">
        <v>459</v>
      </c>
      <c r="M1129" s="78" t="s">
        <v>4595</v>
      </c>
      <c r="N1129" s="78" t="s">
        <v>4596</v>
      </c>
      <c r="O1129" s="79">
        <v>44652</v>
      </c>
    </row>
    <row r="1130" spans="1:15" ht="28.35" hidden="1" customHeight="1" thickBot="1">
      <c r="A1130" s="479" t="s">
        <v>462</v>
      </c>
      <c r="B1130" s="480"/>
      <c r="C1130" s="74" t="s">
        <v>4597</v>
      </c>
      <c r="D1130" s="74" t="s">
        <v>4598</v>
      </c>
      <c r="E1130" s="74" t="s">
        <v>4599</v>
      </c>
      <c r="F1130" s="74" t="s">
        <v>4600</v>
      </c>
      <c r="G1130" s="75">
        <v>43620</v>
      </c>
      <c r="H1130" s="76"/>
      <c r="I1130" s="77">
        <v>50083.8</v>
      </c>
      <c r="J1130" s="78" t="s">
        <v>457</v>
      </c>
      <c r="K1130" s="78" t="s">
        <v>4601</v>
      </c>
      <c r="L1130" s="78" t="s">
        <v>459</v>
      </c>
      <c r="M1130" s="78" t="s">
        <v>4602</v>
      </c>
      <c r="N1130" s="78" t="s">
        <v>4603</v>
      </c>
      <c r="O1130" s="79">
        <v>44610</v>
      </c>
    </row>
    <row r="1131" spans="1:15" ht="28.35" hidden="1" customHeight="1" thickBot="1">
      <c r="A1131" s="479" t="s">
        <v>467</v>
      </c>
      <c r="B1131" s="480"/>
      <c r="C1131" s="74" t="s">
        <v>4604</v>
      </c>
      <c r="D1131" s="74" t="s">
        <v>4605</v>
      </c>
      <c r="E1131" s="74" t="s">
        <v>4606</v>
      </c>
      <c r="F1131" s="74" t="s">
        <v>4607</v>
      </c>
      <c r="G1131" s="75">
        <v>43664</v>
      </c>
      <c r="H1131" s="76"/>
      <c r="I1131" s="77">
        <v>32152.1</v>
      </c>
      <c r="J1131" s="78" t="s">
        <v>457</v>
      </c>
      <c r="K1131" s="78" t="s">
        <v>4608</v>
      </c>
      <c r="L1131" s="78" t="s">
        <v>459</v>
      </c>
      <c r="M1131" s="78" t="s">
        <v>4609</v>
      </c>
      <c r="N1131" s="78" t="s">
        <v>4610</v>
      </c>
      <c r="O1131" s="79">
        <v>44445</v>
      </c>
    </row>
    <row r="1132" spans="1:15" ht="28.35" hidden="1" customHeight="1" thickBot="1">
      <c r="A1132" s="479" t="s">
        <v>477</v>
      </c>
      <c r="B1132" s="480"/>
      <c r="C1132" s="74" t="s">
        <v>4611</v>
      </c>
      <c r="D1132" s="74" t="s">
        <v>4612</v>
      </c>
      <c r="E1132" s="74" t="s">
        <v>4613</v>
      </c>
      <c r="F1132" s="74" t="s">
        <v>4614</v>
      </c>
      <c r="G1132" s="75">
        <v>44706</v>
      </c>
      <c r="H1132" s="76"/>
      <c r="I1132" s="77">
        <v>72740</v>
      </c>
      <c r="J1132" s="78" t="s">
        <v>457</v>
      </c>
      <c r="K1132" s="80"/>
      <c r="L1132" s="80"/>
      <c r="M1132" s="80"/>
      <c r="N1132" s="80"/>
      <c r="O1132" s="80"/>
    </row>
    <row r="1133" spans="1:15" ht="28.35" hidden="1" customHeight="1" thickBot="1">
      <c r="A1133" s="479" t="s">
        <v>486</v>
      </c>
      <c r="B1133" s="480"/>
      <c r="C1133" s="74" t="s">
        <v>4615</v>
      </c>
      <c r="D1133" s="74" t="s">
        <v>4616</v>
      </c>
      <c r="E1133" s="74" t="s">
        <v>4617</v>
      </c>
      <c r="F1133" s="74" t="s">
        <v>4618</v>
      </c>
      <c r="G1133" s="75">
        <v>43215</v>
      </c>
      <c r="H1133" s="76"/>
      <c r="I1133" s="77">
        <v>11953.01</v>
      </c>
      <c r="J1133" s="78" t="s">
        <v>457</v>
      </c>
      <c r="K1133" s="78" t="s">
        <v>4619</v>
      </c>
      <c r="L1133" s="78" t="s">
        <v>459</v>
      </c>
      <c r="M1133" s="78" t="s">
        <v>4620</v>
      </c>
      <c r="N1133" s="78" t="s">
        <v>4621</v>
      </c>
      <c r="O1133" s="79">
        <v>43809</v>
      </c>
    </row>
    <row r="1134" spans="1:15" ht="28.35" hidden="1" customHeight="1" thickBot="1">
      <c r="A1134" s="479" t="s">
        <v>477</v>
      </c>
      <c r="B1134" s="480"/>
      <c r="C1134" s="74" t="s">
        <v>4622</v>
      </c>
      <c r="D1134" s="74" t="s">
        <v>4623</v>
      </c>
      <c r="E1134" s="74" t="s">
        <v>4624</v>
      </c>
      <c r="F1134" s="74" t="s">
        <v>4625</v>
      </c>
      <c r="G1134" s="75">
        <v>44760</v>
      </c>
      <c r="H1134" s="76"/>
      <c r="I1134" s="77">
        <v>49099.5</v>
      </c>
      <c r="J1134" s="78" t="s">
        <v>457</v>
      </c>
      <c r="K1134" s="80"/>
      <c r="L1134" s="80"/>
      <c r="M1134" s="80"/>
      <c r="N1134" s="80"/>
      <c r="O1134" s="80"/>
    </row>
    <row r="1135" spans="1:15" ht="28.35" hidden="1" customHeight="1" thickBot="1">
      <c r="A1135" s="479" t="s">
        <v>603</v>
      </c>
      <c r="B1135" s="480"/>
      <c r="C1135" s="74" t="s">
        <v>4626</v>
      </c>
      <c r="D1135" s="74" t="s">
        <v>4627</v>
      </c>
      <c r="E1135" s="74" t="s">
        <v>4628</v>
      </c>
      <c r="F1135" s="74" t="s">
        <v>4629</v>
      </c>
      <c r="G1135" s="75">
        <v>44595</v>
      </c>
      <c r="H1135" s="76"/>
      <c r="I1135" s="77">
        <v>87281</v>
      </c>
      <c r="J1135" s="78" t="s">
        <v>457</v>
      </c>
      <c r="K1135" s="80"/>
      <c r="L1135" s="80"/>
      <c r="M1135" s="80"/>
      <c r="N1135" s="80"/>
      <c r="O1135" s="80"/>
    </row>
    <row r="1136" spans="1:15" ht="28.35" hidden="1" customHeight="1" thickBot="1">
      <c r="A1136" s="479" t="s">
        <v>614</v>
      </c>
      <c r="B1136" s="480"/>
      <c r="C1136" s="74" t="s">
        <v>4630</v>
      </c>
      <c r="D1136" s="74" t="s">
        <v>4631</v>
      </c>
      <c r="E1136" s="74" t="s">
        <v>4632</v>
      </c>
      <c r="F1136" s="74" t="s">
        <v>4633</v>
      </c>
      <c r="G1136" s="75">
        <v>44397</v>
      </c>
      <c r="H1136" s="76"/>
      <c r="I1136" s="77">
        <v>59524</v>
      </c>
      <c r="J1136" s="78" t="s">
        <v>457</v>
      </c>
      <c r="K1136" s="80"/>
      <c r="L1136" s="80"/>
      <c r="M1136" s="80"/>
      <c r="N1136" s="80"/>
      <c r="O1136" s="80"/>
    </row>
    <row r="1137" spans="1:15" ht="28.35" hidden="1" customHeight="1" thickBot="1">
      <c r="A1137" s="479" t="s">
        <v>623</v>
      </c>
      <c r="B1137" s="480"/>
      <c r="C1137" s="74" t="s">
        <v>4634</v>
      </c>
      <c r="D1137" s="74" t="s">
        <v>4635</v>
      </c>
      <c r="E1137" s="74" t="s">
        <v>4636</v>
      </c>
      <c r="F1137" s="74" t="s">
        <v>4637</v>
      </c>
      <c r="G1137" s="75">
        <v>44740</v>
      </c>
      <c r="H1137" s="76"/>
      <c r="I1137" s="77">
        <v>21785.63</v>
      </c>
      <c r="J1137" s="78" t="s">
        <v>457</v>
      </c>
      <c r="K1137" s="80"/>
      <c r="L1137" s="80"/>
      <c r="M1137" s="80"/>
      <c r="N1137" s="80"/>
      <c r="O1137" s="80"/>
    </row>
    <row r="1138" spans="1:15" ht="28.35" hidden="1" customHeight="1" thickBot="1">
      <c r="A1138" s="479" t="s">
        <v>486</v>
      </c>
      <c r="B1138" s="480"/>
      <c r="C1138" s="74" t="s">
        <v>4638</v>
      </c>
      <c r="D1138" s="74" t="s">
        <v>4639</v>
      </c>
      <c r="E1138" s="74" t="s">
        <v>4640</v>
      </c>
      <c r="F1138" s="74" t="s">
        <v>4641</v>
      </c>
      <c r="G1138" s="75">
        <v>43640</v>
      </c>
      <c r="H1138" s="76"/>
      <c r="I1138" s="77">
        <v>22630.3</v>
      </c>
      <c r="J1138" s="78" t="s">
        <v>457</v>
      </c>
      <c r="K1138" s="80"/>
      <c r="L1138" s="80"/>
      <c r="M1138" s="80"/>
      <c r="N1138" s="80"/>
      <c r="O1138" s="80"/>
    </row>
    <row r="1139" spans="1:15" ht="28.35" hidden="1" customHeight="1" thickBot="1">
      <c r="A1139" s="479" t="s">
        <v>623</v>
      </c>
      <c r="B1139" s="480"/>
      <c r="C1139" s="74" t="s">
        <v>4642</v>
      </c>
      <c r="D1139" s="74" t="s">
        <v>4643</v>
      </c>
      <c r="E1139" s="74" t="s">
        <v>4644</v>
      </c>
      <c r="F1139" s="74" t="s">
        <v>4645</v>
      </c>
      <c r="G1139" s="75">
        <v>44413</v>
      </c>
      <c r="H1139" s="76"/>
      <c r="I1139" s="77">
        <v>54555</v>
      </c>
      <c r="J1139" s="78" t="s">
        <v>457</v>
      </c>
      <c r="K1139" s="80"/>
      <c r="L1139" s="80"/>
      <c r="M1139" s="80"/>
      <c r="N1139" s="80"/>
      <c r="O1139" s="80"/>
    </row>
    <row r="1140" spans="1:15" ht="28.35" hidden="1" customHeight="1" thickBot="1">
      <c r="A1140" s="479" t="s">
        <v>472</v>
      </c>
      <c r="B1140" s="480"/>
      <c r="C1140" s="74" t="s">
        <v>4646</v>
      </c>
      <c r="D1140" s="74" t="s">
        <v>4647</v>
      </c>
      <c r="E1140" s="74" t="s">
        <v>4648</v>
      </c>
      <c r="F1140" s="74" t="s">
        <v>4649</v>
      </c>
      <c r="G1140" s="75">
        <v>44265</v>
      </c>
      <c r="H1140" s="76"/>
      <c r="I1140" s="77">
        <v>45133.35</v>
      </c>
      <c r="J1140" s="78" t="s">
        <v>457</v>
      </c>
      <c r="K1140" s="80"/>
      <c r="L1140" s="80"/>
      <c r="M1140" s="80"/>
      <c r="N1140" s="80"/>
      <c r="O1140" s="80"/>
    </row>
    <row r="1141" spans="1:15" ht="28.35" hidden="1" customHeight="1" thickBot="1">
      <c r="A1141" s="479" t="s">
        <v>486</v>
      </c>
      <c r="B1141" s="480"/>
      <c r="C1141" s="74" t="s">
        <v>4650</v>
      </c>
      <c r="D1141" s="74" t="s">
        <v>4651</v>
      </c>
      <c r="E1141" s="74" t="s">
        <v>4652</v>
      </c>
      <c r="F1141" s="74" t="s">
        <v>4653</v>
      </c>
      <c r="G1141" s="75">
        <v>43647</v>
      </c>
      <c r="H1141" s="76"/>
      <c r="I1141" s="77">
        <v>72092</v>
      </c>
      <c r="J1141" s="78" t="s">
        <v>457</v>
      </c>
      <c r="K1141" s="78" t="s">
        <v>4654</v>
      </c>
      <c r="L1141" s="78" t="s">
        <v>459</v>
      </c>
      <c r="M1141" s="78" t="s">
        <v>4655</v>
      </c>
      <c r="N1141" s="78">
        <v>72092</v>
      </c>
      <c r="O1141" s="79">
        <v>44245</v>
      </c>
    </row>
    <row r="1142" spans="1:15" ht="28.35" hidden="1" customHeight="1" thickBot="1">
      <c r="A1142" s="479" t="s">
        <v>565</v>
      </c>
      <c r="B1142" s="480"/>
      <c r="C1142" s="74" t="s">
        <v>4656</v>
      </c>
      <c r="D1142" s="74" t="s">
        <v>4657</v>
      </c>
      <c r="E1142" s="74" t="s">
        <v>4658</v>
      </c>
      <c r="F1142" s="74" t="s">
        <v>4659</v>
      </c>
      <c r="G1142" s="75">
        <v>44120</v>
      </c>
      <c r="H1142" s="76"/>
      <c r="I1142" s="77">
        <v>91346.9</v>
      </c>
      <c r="J1142" s="78" t="s">
        <v>457</v>
      </c>
      <c r="K1142" s="80"/>
      <c r="L1142" s="80"/>
      <c r="M1142" s="80"/>
      <c r="N1142" s="80"/>
      <c r="O1142" s="80"/>
    </row>
    <row r="1143" spans="1:15" ht="28.35" hidden="1" customHeight="1" thickBot="1">
      <c r="A1143" s="479" t="s">
        <v>575</v>
      </c>
      <c r="B1143" s="480"/>
      <c r="C1143" s="74" t="s">
        <v>4660</v>
      </c>
      <c r="D1143" s="74" t="s">
        <v>4661</v>
      </c>
      <c r="E1143" s="74" t="s">
        <v>4662</v>
      </c>
      <c r="F1143" s="74" t="s">
        <v>4663</v>
      </c>
      <c r="G1143" s="75">
        <v>44434</v>
      </c>
      <c r="H1143" s="76"/>
      <c r="I1143" s="77">
        <v>77751</v>
      </c>
      <c r="J1143" s="78" t="s">
        <v>457</v>
      </c>
      <c r="K1143" s="80"/>
      <c r="L1143" s="80"/>
      <c r="M1143" s="80"/>
      <c r="N1143" s="80"/>
      <c r="O1143" s="80"/>
    </row>
    <row r="1144" spans="1:15" ht="28.35" hidden="1" customHeight="1" thickBot="1">
      <c r="A1144" s="479" t="s">
        <v>486</v>
      </c>
      <c r="B1144" s="480"/>
      <c r="C1144" s="74" t="s">
        <v>4664</v>
      </c>
      <c r="D1144" s="74" t="s">
        <v>4665</v>
      </c>
      <c r="E1144" s="74" t="s">
        <v>4666</v>
      </c>
      <c r="F1144" s="74" t="s">
        <v>4667</v>
      </c>
      <c r="G1144" s="75">
        <v>44120</v>
      </c>
      <c r="H1144" s="76"/>
      <c r="I1144" s="77">
        <v>36915</v>
      </c>
      <c r="J1144" s="78" t="s">
        <v>457</v>
      </c>
      <c r="K1144" s="80"/>
      <c r="L1144" s="80"/>
      <c r="M1144" s="80"/>
      <c r="N1144" s="80"/>
      <c r="O1144" s="80"/>
    </row>
    <row r="1145" spans="1:15" ht="28.35" hidden="1" customHeight="1" thickBot="1">
      <c r="A1145" s="479" t="s">
        <v>472</v>
      </c>
      <c r="B1145" s="480"/>
      <c r="C1145" s="74" t="s">
        <v>4668</v>
      </c>
      <c r="D1145" s="74" t="s">
        <v>4669</v>
      </c>
      <c r="E1145" s="74" t="s">
        <v>4670</v>
      </c>
      <c r="F1145" s="74" t="s">
        <v>4671</v>
      </c>
      <c r="G1145" s="75">
        <v>44316</v>
      </c>
      <c r="H1145" s="76"/>
      <c r="I1145" s="77">
        <v>48829.279999999999</v>
      </c>
      <c r="J1145" s="78" t="s">
        <v>457</v>
      </c>
      <c r="K1145" s="80"/>
      <c r="L1145" s="80"/>
      <c r="M1145" s="80"/>
      <c r="N1145" s="80"/>
      <c r="O1145" s="80"/>
    </row>
    <row r="1146" spans="1:15" ht="28.35" hidden="1" customHeight="1" thickBot="1">
      <c r="A1146" s="479" t="s">
        <v>724</v>
      </c>
      <c r="B1146" s="480"/>
      <c r="C1146" s="74" t="s">
        <v>4672</v>
      </c>
      <c r="D1146" s="74" t="s">
        <v>4673</v>
      </c>
      <c r="E1146" s="74" t="s">
        <v>4674</v>
      </c>
      <c r="F1146" s="74" t="s">
        <v>4675</v>
      </c>
      <c r="G1146" s="75">
        <v>44120</v>
      </c>
      <c r="H1146" s="76"/>
      <c r="I1146" s="77">
        <v>34254.06</v>
      </c>
      <c r="J1146" s="78" t="s">
        <v>457</v>
      </c>
      <c r="K1146" s="78" t="s">
        <v>4676</v>
      </c>
      <c r="L1146" s="78" t="s">
        <v>459</v>
      </c>
      <c r="M1146" s="78" t="s">
        <v>4677</v>
      </c>
      <c r="N1146" s="78">
        <v>0</v>
      </c>
      <c r="O1146" s="79">
        <v>44777</v>
      </c>
    </row>
    <row r="1147" spans="1:15" ht="28.35" hidden="1" customHeight="1" thickBot="1">
      <c r="A1147" s="479" t="s">
        <v>623</v>
      </c>
      <c r="B1147" s="480"/>
      <c r="C1147" s="74" t="s">
        <v>4678</v>
      </c>
      <c r="D1147" s="74" t="s">
        <v>4679</v>
      </c>
      <c r="E1147" s="74" t="s">
        <v>4680</v>
      </c>
      <c r="F1147" s="74" t="s">
        <v>4681</v>
      </c>
      <c r="G1147" s="75">
        <v>44649</v>
      </c>
      <c r="H1147" s="76"/>
      <c r="I1147" s="77">
        <v>17000</v>
      </c>
      <c r="J1147" s="78" t="s">
        <v>457</v>
      </c>
      <c r="K1147" s="80"/>
      <c r="L1147" s="80"/>
      <c r="M1147" s="80"/>
      <c r="N1147" s="80"/>
      <c r="O1147" s="80"/>
    </row>
    <row r="1148" spans="1:15" ht="28.35" hidden="1" customHeight="1" thickBot="1">
      <c r="A1148" s="479" t="s">
        <v>614</v>
      </c>
      <c r="B1148" s="480"/>
      <c r="C1148" s="74" t="s">
        <v>4682</v>
      </c>
      <c r="D1148" s="74" t="s">
        <v>4683</v>
      </c>
      <c r="E1148" s="74" t="s">
        <v>4684</v>
      </c>
      <c r="F1148" s="74" t="s">
        <v>4685</v>
      </c>
      <c r="G1148" s="75">
        <v>44365</v>
      </c>
      <c r="H1148" s="76"/>
      <c r="I1148" s="77">
        <v>35642.6</v>
      </c>
      <c r="J1148" s="78" t="s">
        <v>457</v>
      </c>
      <c r="K1148" s="80"/>
      <c r="L1148" s="80"/>
      <c r="M1148" s="80"/>
      <c r="N1148" s="80"/>
      <c r="O1148" s="80"/>
    </row>
    <row r="1149" spans="1:15" ht="28.35" hidden="1" customHeight="1" thickBot="1">
      <c r="A1149" s="479" t="s">
        <v>575</v>
      </c>
      <c r="B1149" s="480"/>
      <c r="C1149" s="74" t="s">
        <v>4686</v>
      </c>
      <c r="D1149" s="74" t="s">
        <v>4687</v>
      </c>
      <c r="E1149" s="74" t="s">
        <v>4688</v>
      </c>
      <c r="F1149" s="74" t="s">
        <v>4689</v>
      </c>
      <c r="G1149" s="75">
        <v>44356</v>
      </c>
      <c r="H1149" s="76"/>
      <c r="I1149" s="77">
        <v>24388</v>
      </c>
      <c r="J1149" s="78" t="s">
        <v>457</v>
      </c>
      <c r="K1149" s="80"/>
      <c r="L1149" s="80"/>
      <c r="M1149" s="80"/>
      <c r="N1149" s="80"/>
      <c r="O1149" s="80"/>
    </row>
    <row r="1150" spans="1:15" ht="28.35" hidden="1" customHeight="1" thickBot="1">
      <c r="A1150" s="479" t="s">
        <v>859</v>
      </c>
      <c r="B1150" s="480"/>
      <c r="C1150" s="74" t="s">
        <v>4690</v>
      </c>
      <c r="D1150" s="74" t="s">
        <v>4691</v>
      </c>
      <c r="E1150" s="74" t="s">
        <v>4692</v>
      </c>
      <c r="F1150" s="74" t="s">
        <v>4693</v>
      </c>
      <c r="G1150" s="75">
        <v>44120</v>
      </c>
      <c r="H1150" s="76"/>
      <c r="I1150" s="77">
        <v>109110</v>
      </c>
      <c r="J1150" s="78" t="s">
        <v>457</v>
      </c>
      <c r="K1150" s="80"/>
      <c r="L1150" s="80"/>
      <c r="M1150" s="80"/>
      <c r="N1150" s="80"/>
      <c r="O1150" s="80"/>
    </row>
    <row r="1151" spans="1:15" ht="28.35" hidden="1" customHeight="1" thickBot="1">
      <c r="A1151" s="479" t="s">
        <v>565</v>
      </c>
      <c r="B1151" s="480"/>
      <c r="C1151" s="74" t="s">
        <v>4694</v>
      </c>
      <c r="D1151" s="74" t="s">
        <v>4695</v>
      </c>
      <c r="E1151" s="74" t="s">
        <v>4696</v>
      </c>
      <c r="F1151" s="74" t="s">
        <v>4697</v>
      </c>
      <c r="G1151" s="75">
        <v>44120</v>
      </c>
      <c r="H1151" s="76"/>
      <c r="I1151" s="77">
        <v>0.19</v>
      </c>
      <c r="J1151" s="78" t="s">
        <v>457</v>
      </c>
      <c r="K1151" s="78" t="s">
        <v>4698</v>
      </c>
      <c r="L1151" s="78" t="s">
        <v>459</v>
      </c>
      <c r="M1151" s="78" t="s">
        <v>4699</v>
      </c>
      <c r="N1151" s="78" t="s">
        <v>3963</v>
      </c>
      <c r="O1151" s="79">
        <v>43965</v>
      </c>
    </row>
    <row r="1152" spans="1:15" ht="28.35" hidden="1" customHeight="1" thickBot="1">
      <c r="A1152" s="479" t="s">
        <v>530</v>
      </c>
      <c r="B1152" s="480"/>
      <c r="C1152" s="74" t="s">
        <v>4700</v>
      </c>
      <c r="D1152" s="74" t="s">
        <v>4701</v>
      </c>
      <c r="E1152" s="74" t="s">
        <v>4702</v>
      </c>
      <c r="F1152" s="74" t="s">
        <v>4703</v>
      </c>
      <c r="G1152" s="75">
        <v>44025</v>
      </c>
      <c r="H1152" s="76"/>
      <c r="I1152" s="77">
        <v>109110</v>
      </c>
      <c r="J1152" s="78" t="s">
        <v>457</v>
      </c>
      <c r="K1152" s="80"/>
      <c r="L1152" s="80"/>
      <c r="M1152" s="80"/>
      <c r="N1152" s="80"/>
      <c r="O1152" s="80"/>
    </row>
    <row r="1153" spans="1:15" ht="28.35" hidden="1" customHeight="1" thickBot="1">
      <c r="A1153" s="479" t="s">
        <v>467</v>
      </c>
      <c r="B1153" s="480"/>
      <c r="C1153" s="74" t="s">
        <v>4704</v>
      </c>
      <c r="D1153" s="74" t="s">
        <v>4705</v>
      </c>
      <c r="E1153" s="74" t="s">
        <v>4706</v>
      </c>
      <c r="F1153" s="74" t="s">
        <v>4707</v>
      </c>
      <c r="G1153" s="75">
        <v>43997</v>
      </c>
      <c r="H1153" s="76"/>
      <c r="I1153" s="77">
        <v>26965.81</v>
      </c>
      <c r="J1153" s="78" t="s">
        <v>457</v>
      </c>
      <c r="K1153" s="80"/>
      <c r="L1153" s="80"/>
      <c r="M1153" s="80"/>
      <c r="N1153" s="80"/>
      <c r="O1153" s="80"/>
    </row>
    <row r="1154" spans="1:15" ht="28.35" hidden="1" customHeight="1" thickBot="1">
      <c r="A1154" s="479" t="s">
        <v>623</v>
      </c>
      <c r="B1154" s="480"/>
      <c r="C1154" s="74" t="s">
        <v>4708</v>
      </c>
      <c r="D1154" s="74" t="s">
        <v>4709</v>
      </c>
      <c r="E1154" s="74" t="s">
        <v>4710</v>
      </c>
      <c r="F1154" s="74" t="s">
        <v>4711</v>
      </c>
      <c r="G1154" s="75">
        <v>44750</v>
      </c>
      <c r="H1154" s="76"/>
      <c r="I1154" s="77">
        <v>45644.35</v>
      </c>
      <c r="J1154" s="78" t="s">
        <v>457</v>
      </c>
      <c r="K1154" s="80"/>
      <c r="L1154" s="80"/>
      <c r="M1154" s="80"/>
      <c r="N1154" s="80"/>
      <c r="O1154" s="80"/>
    </row>
    <row r="1155" spans="1:15" ht="28.35" hidden="1" customHeight="1" thickBot="1">
      <c r="A1155" s="479" t="s">
        <v>472</v>
      </c>
      <c r="B1155" s="480"/>
      <c r="C1155" s="74" t="s">
        <v>4712</v>
      </c>
      <c r="D1155" s="74" t="s">
        <v>4713</v>
      </c>
      <c r="E1155" s="74" t="s">
        <v>4714</v>
      </c>
      <c r="F1155" s="74" t="s">
        <v>4715</v>
      </c>
      <c r="G1155" s="75">
        <v>44162</v>
      </c>
      <c r="H1155" s="76"/>
      <c r="I1155" s="77">
        <v>54555</v>
      </c>
      <c r="J1155" s="78" t="s">
        <v>457</v>
      </c>
      <c r="K1155" s="80"/>
      <c r="L1155" s="80"/>
      <c r="M1155" s="80"/>
      <c r="N1155" s="80"/>
      <c r="O1155" s="80"/>
    </row>
    <row r="1156" spans="1:15" ht="28.35" hidden="1" customHeight="1" thickBot="1">
      <c r="A1156" s="479" t="s">
        <v>467</v>
      </c>
      <c r="B1156" s="480"/>
      <c r="C1156" s="74" t="s">
        <v>4716</v>
      </c>
      <c r="D1156" s="74" t="s">
        <v>4717</v>
      </c>
      <c r="E1156" s="74" t="s">
        <v>4718</v>
      </c>
      <c r="F1156" s="74" t="s">
        <v>4719</v>
      </c>
      <c r="G1156" s="75">
        <v>44120</v>
      </c>
      <c r="H1156" s="76"/>
      <c r="I1156" s="77">
        <v>44381.11</v>
      </c>
      <c r="J1156" s="78" t="s">
        <v>457</v>
      </c>
      <c r="K1156" s="80"/>
      <c r="L1156" s="80"/>
      <c r="M1156" s="80"/>
      <c r="N1156" s="80"/>
      <c r="O1156" s="80"/>
    </row>
    <row r="1157" spans="1:15" ht="28.35" hidden="1" customHeight="1" thickBot="1">
      <c r="A1157" s="479" t="s">
        <v>584</v>
      </c>
      <c r="B1157" s="480"/>
      <c r="C1157" s="74" t="s">
        <v>4720</v>
      </c>
      <c r="D1157" s="74" t="s">
        <v>4721</v>
      </c>
      <c r="E1157" s="74" t="s">
        <v>4722</v>
      </c>
      <c r="F1157" s="74" t="s">
        <v>4723</v>
      </c>
      <c r="G1157" s="75">
        <v>44347</v>
      </c>
      <c r="H1157" s="76"/>
      <c r="I1157" s="77">
        <v>72740</v>
      </c>
      <c r="J1157" s="78" t="s">
        <v>457</v>
      </c>
      <c r="K1157" s="80"/>
      <c r="L1157" s="80"/>
      <c r="M1157" s="80"/>
      <c r="N1157" s="80"/>
      <c r="O1157" s="80"/>
    </row>
    <row r="1158" spans="1:15" ht="28.35" hidden="1" customHeight="1" thickBot="1">
      <c r="A1158" s="479" t="s">
        <v>555</v>
      </c>
      <c r="B1158" s="480"/>
      <c r="C1158" s="74" t="s">
        <v>4724</v>
      </c>
      <c r="D1158" s="74" t="s">
        <v>4725</v>
      </c>
      <c r="E1158" s="74" t="s">
        <v>4726</v>
      </c>
      <c r="F1158" s="74" t="s">
        <v>4727</v>
      </c>
      <c r="G1158" s="75">
        <v>44120</v>
      </c>
      <c r="H1158" s="76"/>
      <c r="I1158" s="77">
        <v>21598.27</v>
      </c>
      <c r="J1158" s="78" t="s">
        <v>1048</v>
      </c>
      <c r="K1158" s="78" t="s">
        <v>4728</v>
      </c>
      <c r="L1158" s="78" t="s">
        <v>459</v>
      </c>
      <c r="M1158" s="78" t="s">
        <v>4729</v>
      </c>
      <c r="N1158" s="78" t="s">
        <v>4730</v>
      </c>
      <c r="O1158" s="79">
        <v>44194</v>
      </c>
    </row>
    <row r="1159" spans="1:15" ht="28.35" hidden="1" customHeight="1" thickBot="1">
      <c r="A1159" s="479" t="s">
        <v>623</v>
      </c>
      <c r="B1159" s="480"/>
      <c r="C1159" s="74" t="s">
        <v>4731</v>
      </c>
      <c r="D1159" s="74" t="s">
        <v>4732</v>
      </c>
      <c r="E1159" s="74" t="s">
        <v>4733</v>
      </c>
      <c r="F1159" s="74" t="s">
        <v>4734</v>
      </c>
      <c r="G1159" s="75">
        <v>44803</v>
      </c>
      <c r="H1159" s="76"/>
      <c r="I1159" s="77">
        <v>24931.64</v>
      </c>
      <c r="J1159" s="78" t="s">
        <v>457</v>
      </c>
      <c r="K1159" s="80"/>
      <c r="L1159" s="80"/>
      <c r="M1159" s="80"/>
      <c r="N1159" s="80"/>
      <c r="O1159" s="80"/>
    </row>
    <row r="1160" spans="1:15" ht="28.35" customHeight="1" thickBot="1">
      <c r="A1160" s="479"/>
      <c r="B1160" s="480"/>
      <c r="C1160" s="74"/>
      <c r="D1160" s="74"/>
      <c r="E1160" s="74"/>
      <c r="F1160" s="74"/>
      <c r="G1160" s="74"/>
      <c r="H1160" s="77"/>
      <c r="I1160" s="76"/>
      <c r="J1160" s="78"/>
      <c r="K1160" s="78"/>
      <c r="L1160" s="78"/>
      <c r="M1160" s="78"/>
      <c r="N1160" s="78"/>
      <c r="O1160" s="78"/>
    </row>
    <row r="1161" spans="1:15" ht="28.35" hidden="1" customHeight="1" thickBot="1">
      <c r="A1161" s="479" t="s">
        <v>697</v>
      </c>
      <c r="B1161" s="480"/>
      <c r="C1161" s="74" t="s">
        <v>4735</v>
      </c>
      <c r="D1161" s="74" t="s">
        <v>4736</v>
      </c>
      <c r="E1161" s="74" t="s">
        <v>4737</v>
      </c>
      <c r="F1161" s="74" t="s">
        <v>4738</v>
      </c>
      <c r="G1161" s="75">
        <v>43650</v>
      </c>
      <c r="H1161" s="76"/>
      <c r="I1161" s="77">
        <v>90561</v>
      </c>
      <c r="J1161" s="78" t="s">
        <v>457</v>
      </c>
      <c r="K1161" s="80"/>
      <c r="L1161" s="80"/>
      <c r="M1161" s="80"/>
      <c r="N1161" s="80"/>
      <c r="O1161" s="80"/>
    </row>
    <row r="1162" spans="1:15" ht="28.35" hidden="1" customHeight="1" thickBot="1">
      <c r="A1162" s="479" t="s">
        <v>467</v>
      </c>
      <c r="B1162" s="480"/>
      <c r="C1162" s="74" t="s">
        <v>4739</v>
      </c>
      <c r="D1162" s="74" t="s">
        <v>4740</v>
      </c>
      <c r="E1162" s="74" t="s">
        <v>4741</v>
      </c>
      <c r="F1162" s="74" t="s">
        <v>4742</v>
      </c>
      <c r="G1162" s="75">
        <v>44120</v>
      </c>
      <c r="H1162" s="76"/>
      <c r="I1162" s="77">
        <v>76069.09</v>
      </c>
      <c r="J1162" s="78" t="s">
        <v>457</v>
      </c>
      <c r="K1162" s="78" t="s">
        <v>4743</v>
      </c>
      <c r="L1162" s="78" t="s">
        <v>989</v>
      </c>
      <c r="M1162" s="78" t="s">
        <v>4744</v>
      </c>
      <c r="N1162" s="78">
        <v>0</v>
      </c>
      <c r="O1162" s="79">
        <v>44761</v>
      </c>
    </row>
    <row r="1163" spans="1:15" ht="28.35" hidden="1" customHeight="1" thickBot="1">
      <c r="A1163" s="479" t="s">
        <v>452</v>
      </c>
      <c r="B1163" s="480"/>
      <c r="C1163" s="74" t="s">
        <v>4745</v>
      </c>
      <c r="D1163" s="74" t="s">
        <v>4746</v>
      </c>
      <c r="E1163" s="74" t="s">
        <v>4747</v>
      </c>
      <c r="F1163" s="74" t="s">
        <v>4748</v>
      </c>
      <c r="G1163" s="75">
        <v>44326</v>
      </c>
      <c r="H1163" s="76"/>
      <c r="I1163" s="77">
        <v>18194.810000000001</v>
      </c>
      <c r="J1163" s="78" t="s">
        <v>457</v>
      </c>
      <c r="K1163" s="80"/>
      <c r="L1163" s="80"/>
      <c r="M1163" s="80"/>
      <c r="N1163" s="80"/>
      <c r="O1163" s="80"/>
    </row>
    <row r="1164" spans="1:15" ht="28.35" hidden="1" customHeight="1" thickBot="1">
      <c r="A1164" s="479" t="s">
        <v>452</v>
      </c>
      <c r="B1164" s="480"/>
      <c r="C1164" s="74" t="s">
        <v>4745</v>
      </c>
      <c r="D1164" s="74" t="s">
        <v>4746</v>
      </c>
      <c r="E1164" s="74" t="s">
        <v>4749</v>
      </c>
      <c r="F1164" s="74" t="s">
        <v>4750</v>
      </c>
      <c r="G1164" s="75">
        <v>44329</v>
      </c>
      <c r="H1164" s="76"/>
      <c r="I1164" s="77">
        <v>15525.98</v>
      </c>
      <c r="J1164" s="78" t="s">
        <v>457</v>
      </c>
      <c r="K1164" s="80"/>
      <c r="L1164" s="80"/>
      <c r="M1164" s="80"/>
      <c r="N1164" s="80"/>
      <c r="O1164" s="80"/>
    </row>
    <row r="1165" spans="1:15" ht="28.35" hidden="1" customHeight="1" thickBot="1">
      <c r="A1165" s="479" t="s">
        <v>565</v>
      </c>
      <c r="B1165" s="480"/>
      <c r="C1165" s="74" t="s">
        <v>4751</v>
      </c>
      <c r="D1165" s="74" t="s">
        <v>4752</v>
      </c>
      <c r="E1165" s="74" t="s">
        <v>4753</v>
      </c>
      <c r="F1165" s="74" t="s">
        <v>4754</v>
      </c>
      <c r="G1165" s="75">
        <v>44006</v>
      </c>
      <c r="H1165" s="76"/>
      <c r="I1165" s="77">
        <v>72740</v>
      </c>
      <c r="J1165" s="78" t="s">
        <v>457</v>
      </c>
      <c r="K1165" s="80"/>
      <c r="L1165" s="80"/>
      <c r="M1165" s="80"/>
      <c r="N1165" s="80"/>
      <c r="O1165" s="80"/>
    </row>
    <row r="1166" spans="1:15" ht="28.35" hidden="1" customHeight="1" thickBot="1">
      <c r="A1166" s="479" t="s">
        <v>2250</v>
      </c>
      <c r="B1166" s="480"/>
      <c r="C1166" s="74" t="s">
        <v>4755</v>
      </c>
      <c r="D1166" s="74" t="s">
        <v>4756</v>
      </c>
      <c r="E1166" s="74" t="s">
        <v>4757</v>
      </c>
      <c r="F1166" s="74" t="s">
        <v>4758</v>
      </c>
      <c r="G1166" s="75">
        <v>44172</v>
      </c>
      <c r="H1166" s="76"/>
      <c r="I1166" s="77">
        <v>35758</v>
      </c>
      <c r="J1166" s="78" t="s">
        <v>457</v>
      </c>
      <c r="K1166" s="80"/>
      <c r="L1166" s="80"/>
      <c r="M1166" s="80"/>
      <c r="N1166" s="80"/>
      <c r="O1166" s="80"/>
    </row>
    <row r="1167" spans="1:15" ht="28.35" hidden="1" customHeight="1" thickBot="1">
      <c r="A1167" s="479" t="s">
        <v>467</v>
      </c>
      <c r="B1167" s="480"/>
      <c r="C1167" s="74" t="s">
        <v>4759</v>
      </c>
      <c r="D1167" s="74" t="s">
        <v>4760</v>
      </c>
      <c r="E1167" s="74" t="s">
        <v>4761</v>
      </c>
      <c r="F1167" s="74" t="s">
        <v>4762</v>
      </c>
      <c r="G1167" s="75">
        <v>43389</v>
      </c>
      <c r="H1167" s="76"/>
      <c r="I1167" s="77">
        <v>47281</v>
      </c>
      <c r="J1167" s="78" t="s">
        <v>457</v>
      </c>
      <c r="K1167" s="80"/>
      <c r="L1167" s="80"/>
      <c r="M1167" s="80"/>
      <c r="N1167" s="80"/>
      <c r="O1167" s="80"/>
    </row>
    <row r="1168" spans="1:15" ht="28.35" hidden="1" customHeight="1" thickBot="1">
      <c r="A1168" s="479" t="s">
        <v>2250</v>
      </c>
      <c r="B1168" s="480"/>
      <c r="C1168" s="74" t="s">
        <v>4763</v>
      </c>
      <c r="D1168" s="74" t="s">
        <v>4764</v>
      </c>
      <c r="E1168" s="74" t="s">
        <v>4765</v>
      </c>
      <c r="F1168" s="74" t="s">
        <v>4766</v>
      </c>
      <c r="G1168" s="75">
        <v>44411</v>
      </c>
      <c r="H1168" s="76"/>
      <c r="I1168" s="77">
        <v>28947.61</v>
      </c>
      <c r="J1168" s="78" t="s">
        <v>457</v>
      </c>
      <c r="K1168" s="80"/>
      <c r="L1168" s="80"/>
      <c r="M1168" s="80"/>
      <c r="N1168" s="80"/>
      <c r="O1168" s="80"/>
    </row>
    <row r="1169" spans="1:15" ht="28.35" hidden="1" customHeight="1" thickBot="1">
      <c r="A1169" s="479" t="s">
        <v>462</v>
      </c>
      <c r="B1169" s="480"/>
      <c r="C1169" s="74" t="s">
        <v>4767</v>
      </c>
      <c r="D1169" s="74" t="s">
        <v>4768</v>
      </c>
      <c r="E1169" s="74" t="s">
        <v>4769</v>
      </c>
      <c r="F1169" s="74" t="s">
        <v>4770</v>
      </c>
      <c r="G1169" s="75">
        <v>43806</v>
      </c>
      <c r="H1169" s="76"/>
      <c r="I1169" s="77">
        <v>36299</v>
      </c>
      <c r="J1169" s="78" t="s">
        <v>457</v>
      </c>
      <c r="K1169" s="80"/>
      <c r="L1169" s="80"/>
      <c r="M1169" s="80"/>
      <c r="N1169" s="80"/>
      <c r="O1169" s="80"/>
    </row>
    <row r="1170" spans="1:15" ht="28.35" hidden="1" customHeight="1" thickBot="1">
      <c r="A1170" s="479" t="s">
        <v>570</v>
      </c>
      <c r="B1170" s="480"/>
      <c r="C1170" s="74" t="s">
        <v>4771</v>
      </c>
      <c r="D1170" s="74" t="s">
        <v>4772</v>
      </c>
      <c r="E1170" s="74" t="s">
        <v>4773</v>
      </c>
      <c r="F1170" s="74" t="s">
        <v>4774</v>
      </c>
      <c r="G1170" s="75">
        <v>44120</v>
      </c>
      <c r="H1170" s="76"/>
      <c r="I1170" s="77">
        <v>1.55</v>
      </c>
      <c r="J1170" s="78" t="s">
        <v>457</v>
      </c>
      <c r="K1170" s="78" t="s">
        <v>4775</v>
      </c>
      <c r="L1170" s="78" t="s">
        <v>459</v>
      </c>
      <c r="M1170" s="78" t="s">
        <v>4776</v>
      </c>
      <c r="N1170" s="78" t="s">
        <v>4777</v>
      </c>
      <c r="O1170" s="79">
        <v>43948</v>
      </c>
    </row>
    <row r="1171" spans="1:15" ht="28.35" hidden="1" customHeight="1" thickBot="1">
      <c r="A1171" s="479" t="s">
        <v>697</v>
      </c>
      <c r="B1171" s="480"/>
      <c r="C1171" s="74" t="s">
        <v>4778</v>
      </c>
      <c r="D1171" s="74" t="s">
        <v>4779</v>
      </c>
      <c r="E1171" s="74" t="s">
        <v>4780</v>
      </c>
      <c r="F1171" s="74" t="s">
        <v>4781</v>
      </c>
      <c r="G1171" s="74" t="s">
        <v>1327</v>
      </c>
      <c r="H1171" s="76"/>
      <c r="I1171" s="77">
        <v>81832</v>
      </c>
      <c r="J1171" s="78" t="s">
        <v>958</v>
      </c>
      <c r="K1171" s="78" t="s">
        <v>4782</v>
      </c>
      <c r="L1171" s="78" t="s">
        <v>960</v>
      </c>
      <c r="M1171" s="78" t="s">
        <v>4783</v>
      </c>
      <c r="N1171" s="78">
        <v>81832</v>
      </c>
      <c r="O1171" s="78" t="s">
        <v>4784</v>
      </c>
    </row>
    <row r="1172" spans="1:15" ht="28.35" hidden="1" customHeight="1" thickBot="1">
      <c r="A1172" s="479" t="s">
        <v>462</v>
      </c>
      <c r="B1172" s="480"/>
      <c r="C1172" s="74" t="s">
        <v>4785</v>
      </c>
      <c r="D1172" s="74" t="s">
        <v>4786</v>
      </c>
      <c r="E1172" s="74" t="s">
        <v>4787</v>
      </c>
      <c r="F1172" s="74" t="s">
        <v>4788</v>
      </c>
      <c r="G1172" s="75">
        <v>43874</v>
      </c>
      <c r="H1172" s="76"/>
      <c r="I1172" s="77">
        <v>6850.3</v>
      </c>
      <c r="J1172" s="78" t="s">
        <v>457</v>
      </c>
      <c r="K1172" s="80"/>
      <c r="L1172" s="80"/>
      <c r="M1172" s="80"/>
      <c r="N1172" s="80"/>
      <c r="O1172" s="80"/>
    </row>
    <row r="1173" spans="1:15" ht="28.35" hidden="1" customHeight="1" thickBot="1">
      <c r="A1173" s="479" t="s">
        <v>462</v>
      </c>
      <c r="B1173" s="480"/>
      <c r="C1173" s="74" t="s">
        <v>4789</v>
      </c>
      <c r="D1173" s="74" t="s">
        <v>4790</v>
      </c>
      <c r="E1173" s="74" t="s">
        <v>4791</v>
      </c>
      <c r="F1173" s="74" t="s">
        <v>4792</v>
      </c>
      <c r="G1173" s="75">
        <v>43992</v>
      </c>
      <c r="H1173" s="76"/>
      <c r="I1173" s="77">
        <v>62516.39</v>
      </c>
      <c r="J1173" s="78" t="s">
        <v>457</v>
      </c>
      <c r="K1173" s="80"/>
      <c r="L1173" s="80"/>
      <c r="M1173" s="80"/>
      <c r="N1173" s="80"/>
      <c r="O1173" s="80"/>
    </row>
    <row r="1174" spans="1:15" ht="28.35" hidden="1" customHeight="1" thickBot="1">
      <c r="A1174" s="479" t="s">
        <v>2250</v>
      </c>
      <c r="B1174" s="480"/>
      <c r="C1174" s="74" t="s">
        <v>4793</v>
      </c>
      <c r="D1174" s="74" t="s">
        <v>4794</v>
      </c>
      <c r="E1174" s="74" t="s">
        <v>4795</v>
      </c>
      <c r="F1174" s="74" t="s">
        <v>4796</v>
      </c>
      <c r="G1174" s="75">
        <v>44348</v>
      </c>
      <c r="H1174" s="76"/>
      <c r="I1174" s="77">
        <v>76637</v>
      </c>
      <c r="J1174" s="78" t="s">
        <v>457</v>
      </c>
      <c r="K1174" s="80"/>
      <c r="L1174" s="80"/>
      <c r="M1174" s="80"/>
      <c r="N1174" s="80"/>
      <c r="O1174" s="80"/>
    </row>
    <row r="1175" spans="1:15" ht="28.35" hidden="1" customHeight="1" thickBot="1">
      <c r="A1175" s="479" t="s">
        <v>477</v>
      </c>
      <c r="B1175" s="480"/>
      <c r="C1175" s="74" t="s">
        <v>4797</v>
      </c>
      <c r="D1175" s="74" t="s">
        <v>4798</v>
      </c>
      <c r="E1175" s="74" t="s">
        <v>4799</v>
      </c>
      <c r="F1175" s="74" t="s">
        <v>4800</v>
      </c>
      <c r="G1175" s="75">
        <v>44396</v>
      </c>
      <c r="H1175" s="76"/>
      <c r="I1175" s="77">
        <v>0.39</v>
      </c>
      <c r="J1175" s="78" t="s">
        <v>457</v>
      </c>
      <c r="K1175" s="80"/>
      <c r="L1175" s="80"/>
      <c r="M1175" s="80"/>
      <c r="N1175" s="80"/>
      <c r="O1175" s="80"/>
    </row>
    <row r="1176" spans="1:15" ht="28.35" hidden="1" customHeight="1" thickBot="1">
      <c r="A1176" s="479" t="s">
        <v>472</v>
      </c>
      <c r="B1176" s="480"/>
      <c r="C1176" s="74" t="s">
        <v>4801</v>
      </c>
      <c r="D1176" s="74" t="s">
        <v>4802</v>
      </c>
      <c r="E1176" s="74" t="s">
        <v>4803</v>
      </c>
      <c r="F1176" s="74" t="s">
        <v>4804</v>
      </c>
      <c r="G1176" s="75">
        <v>44546</v>
      </c>
      <c r="H1176" s="76"/>
      <c r="I1176" s="77">
        <v>54555</v>
      </c>
      <c r="J1176" s="78" t="s">
        <v>457</v>
      </c>
      <c r="K1176" s="80"/>
      <c r="L1176" s="80"/>
      <c r="M1176" s="80"/>
      <c r="N1176" s="80"/>
      <c r="O1176" s="80"/>
    </row>
    <row r="1177" spans="1:15" ht="28.35" hidden="1" customHeight="1" thickBot="1">
      <c r="A1177" s="479" t="s">
        <v>598</v>
      </c>
      <c r="B1177" s="480"/>
      <c r="C1177" s="74" t="s">
        <v>4805</v>
      </c>
      <c r="D1177" s="74" t="s">
        <v>4806</v>
      </c>
      <c r="E1177" s="74" t="s">
        <v>4807</v>
      </c>
      <c r="F1177" s="74" t="s">
        <v>4808</v>
      </c>
      <c r="G1177" s="75">
        <v>44252</v>
      </c>
      <c r="H1177" s="76"/>
      <c r="I1177" s="77">
        <v>45410.86</v>
      </c>
      <c r="J1177" s="78" t="s">
        <v>457</v>
      </c>
      <c r="K1177" s="80"/>
      <c r="L1177" s="80"/>
      <c r="M1177" s="80"/>
      <c r="N1177" s="80"/>
      <c r="O1177" s="80"/>
    </row>
    <row r="1178" spans="1:15" ht="28.35" hidden="1" customHeight="1" thickBot="1">
      <c r="A1178" s="479" t="s">
        <v>859</v>
      </c>
      <c r="B1178" s="480"/>
      <c r="C1178" s="74" t="s">
        <v>4809</v>
      </c>
      <c r="D1178" s="74" t="s">
        <v>4810</v>
      </c>
      <c r="E1178" s="74" t="s">
        <v>4811</v>
      </c>
      <c r="F1178" s="74" t="s">
        <v>4812</v>
      </c>
      <c r="G1178" s="75">
        <v>43454</v>
      </c>
      <c r="H1178" s="76"/>
      <c r="I1178" s="77">
        <v>9236.89</v>
      </c>
      <c r="J1178" s="78" t="s">
        <v>457</v>
      </c>
      <c r="K1178" s="78" t="s">
        <v>4813</v>
      </c>
      <c r="L1178" s="78" t="s">
        <v>459</v>
      </c>
      <c r="M1178" s="78" t="s">
        <v>4814</v>
      </c>
      <c r="N1178" s="78" t="s">
        <v>4815</v>
      </c>
      <c r="O1178" s="79">
        <v>44090</v>
      </c>
    </row>
    <row r="1179" spans="1:15" ht="28.35" hidden="1" customHeight="1" thickBot="1">
      <c r="A1179" s="479" t="s">
        <v>598</v>
      </c>
      <c r="B1179" s="480"/>
      <c r="C1179" s="74" t="s">
        <v>4816</v>
      </c>
      <c r="D1179" s="74" t="s">
        <v>4817</v>
      </c>
      <c r="E1179" s="74" t="s">
        <v>4818</v>
      </c>
      <c r="F1179" s="74" t="s">
        <v>4819</v>
      </c>
      <c r="G1179" s="75">
        <v>44272</v>
      </c>
      <c r="H1179" s="76"/>
      <c r="I1179" s="77">
        <v>72720.72</v>
      </c>
      <c r="J1179" s="78" t="s">
        <v>457</v>
      </c>
      <c r="K1179" s="80"/>
      <c r="L1179" s="80"/>
      <c r="M1179" s="80"/>
      <c r="N1179" s="80"/>
      <c r="O1179" s="80"/>
    </row>
    <row r="1180" spans="1:15" ht="28.35" hidden="1" customHeight="1" thickBot="1">
      <c r="A1180" s="479" t="s">
        <v>467</v>
      </c>
      <c r="B1180" s="480"/>
      <c r="C1180" s="74" t="s">
        <v>4820</v>
      </c>
      <c r="D1180" s="74" t="s">
        <v>4821</v>
      </c>
      <c r="E1180" s="74" t="s">
        <v>4822</v>
      </c>
      <c r="F1180" s="74" t="s">
        <v>4823</v>
      </c>
      <c r="G1180" s="75">
        <v>43448</v>
      </c>
      <c r="H1180" s="76"/>
      <c r="I1180" s="77">
        <v>10468.719999999999</v>
      </c>
      <c r="J1180" s="78" t="s">
        <v>457</v>
      </c>
      <c r="K1180" s="78" t="s">
        <v>4824</v>
      </c>
      <c r="L1180" s="78" t="s">
        <v>459</v>
      </c>
      <c r="M1180" s="78" t="s">
        <v>4825</v>
      </c>
      <c r="N1180" s="78" t="s">
        <v>4826</v>
      </c>
      <c r="O1180" s="79">
        <v>44652</v>
      </c>
    </row>
    <row r="1181" spans="1:15" ht="28.35" hidden="1" customHeight="1" thickBot="1">
      <c r="A1181" s="479" t="s">
        <v>589</v>
      </c>
      <c r="B1181" s="480"/>
      <c r="C1181" s="74" t="s">
        <v>4827</v>
      </c>
      <c r="D1181" s="74" t="s">
        <v>4828</v>
      </c>
      <c r="E1181" s="74" t="s">
        <v>4829</v>
      </c>
      <c r="F1181" s="74" t="s">
        <v>4830</v>
      </c>
      <c r="G1181" s="75">
        <v>44363</v>
      </c>
      <c r="H1181" s="76"/>
      <c r="I1181" s="77">
        <v>9799.26</v>
      </c>
      <c r="J1181" s="78" t="s">
        <v>457</v>
      </c>
      <c r="K1181" s="80"/>
      <c r="L1181" s="80"/>
      <c r="M1181" s="80"/>
      <c r="N1181" s="80"/>
      <c r="O1181" s="80"/>
    </row>
    <row r="1182" spans="1:15" ht="28.35" hidden="1" customHeight="1" thickBot="1">
      <c r="A1182" s="479" t="s">
        <v>598</v>
      </c>
      <c r="B1182" s="480"/>
      <c r="C1182" s="74" t="s">
        <v>4831</v>
      </c>
      <c r="D1182" s="74" t="s">
        <v>4832</v>
      </c>
      <c r="E1182" s="74" t="s">
        <v>4833</v>
      </c>
      <c r="F1182" s="74" t="s">
        <v>4834</v>
      </c>
      <c r="G1182" s="75">
        <v>44762</v>
      </c>
      <c r="H1182" s="76"/>
      <c r="I1182" s="77">
        <v>48591.05</v>
      </c>
      <c r="J1182" s="78" t="s">
        <v>457</v>
      </c>
      <c r="K1182" s="80"/>
      <c r="L1182" s="80"/>
      <c r="M1182" s="80"/>
      <c r="N1182" s="80"/>
      <c r="O1182" s="80"/>
    </row>
    <row r="1183" spans="1:15" ht="28.35" hidden="1" customHeight="1" thickBot="1">
      <c r="A1183" s="479" t="s">
        <v>462</v>
      </c>
      <c r="B1183" s="480"/>
      <c r="C1183" s="74" t="s">
        <v>4835</v>
      </c>
      <c r="D1183" s="74" t="s">
        <v>4836</v>
      </c>
      <c r="E1183" s="74" t="s">
        <v>4837</v>
      </c>
      <c r="F1183" s="74" t="s">
        <v>4838</v>
      </c>
      <c r="G1183" s="74" t="s">
        <v>4839</v>
      </c>
      <c r="H1183" s="76"/>
      <c r="I1183" s="77">
        <v>1.81</v>
      </c>
      <c r="J1183" s="78" t="s">
        <v>2045</v>
      </c>
      <c r="K1183" s="78" t="s">
        <v>4840</v>
      </c>
      <c r="L1183" s="78" t="s">
        <v>4841</v>
      </c>
      <c r="M1183" s="78" t="s">
        <v>4842</v>
      </c>
      <c r="N1183" s="78" t="s">
        <v>4843</v>
      </c>
      <c r="O1183" s="78" t="s">
        <v>4844</v>
      </c>
    </row>
    <row r="1184" spans="1:15" ht="28.35" hidden="1" customHeight="1" thickBot="1">
      <c r="A1184" s="479" t="s">
        <v>570</v>
      </c>
      <c r="B1184" s="480"/>
      <c r="C1184" s="74" t="s">
        <v>4845</v>
      </c>
      <c r="D1184" s="74" t="s">
        <v>4846</v>
      </c>
      <c r="E1184" s="74" t="s">
        <v>4847</v>
      </c>
      <c r="F1184" s="74" t="s">
        <v>4848</v>
      </c>
      <c r="G1184" s="75">
        <v>44022</v>
      </c>
      <c r="H1184" s="76"/>
      <c r="I1184" s="77">
        <v>21795.45</v>
      </c>
      <c r="J1184" s="78" t="s">
        <v>457</v>
      </c>
      <c r="K1184" s="80"/>
      <c r="L1184" s="80"/>
      <c r="M1184" s="80"/>
      <c r="N1184" s="80"/>
      <c r="O1184" s="80"/>
    </row>
    <row r="1185" spans="1:15" ht="28.35" hidden="1" customHeight="1" thickBot="1">
      <c r="A1185" s="479" t="s">
        <v>565</v>
      </c>
      <c r="B1185" s="480"/>
      <c r="C1185" s="74" t="s">
        <v>4849</v>
      </c>
      <c r="D1185" s="74" t="s">
        <v>4850</v>
      </c>
      <c r="E1185" s="74" t="s">
        <v>4851</v>
      </c>
      <c r="F1185" s="74" t="s">
        <v>4852</v>
      </c>
      <c r="G1185" s="75">
        <v>43644</v>
      </c>
      <c r="H1185" s="76"/>
      <c r="I1185" s="77">
        <v>38188.5</v>
      </c>
      <c r="J1185" s="78" t="s">
        <v>457</v>
      </c>
      <c r="K1185" s="80"/>
      <c r="L1185" s="80"/>
      <c r="M1185" s="80"/>
      <c r="N1185" s="80"/>
      <c r="O1185" s="80"/>
    </row>
    <row r="1186" spans="1:15" ht="28.35" hidden="1" customHeight="1" thickBot="1">
      <c r="A1186" s="479" t="s">
        <v>628</v>
      </c>
      <c r="B1186" s="480"/>
      <c r="C1186" s="74" t="s">
        <v>4853</v>
      </c>
      <c r="D1186" s="74" t="s">
        <v>4854</v>
      </c>
      <c r="E1186" s="74" t="s">
        <v>4855</v>
      </c>
      <c r="F1186" s="74" t="s">
        <v>4856</v>
      </c>
      <c r="G1186" s="75">
        <v>44120</v>
      </c>
      <c r="H1186" s="76"/>
      <c r="I1186" s="77">
        <v>109110</v>
      </c>
      <c r="J1186" s="78" t="s">
        <v>457</v>
      </c>
      <c r="K1186" s="80"/>
      <c r="L1186" s="80"/>
      <c r="M1186" s="80"/>
      <c r="N1186" s="80"/>
      <c r="O1186" s="80"/>
    </row>
    <row r="1187" spans="1:15" ht="28.35" hidden="1" customHeight="1" thickBot="1">
      <c r="A1187" s="479" t="s">
        <v>2458</v>
      </c>
      <c r="B1187" s="480"/>
      <c r="C1187" s="74" t="s">
        <v>4857</v>
      </c>
      <c r="D1187" s="74" t="s">
        <v>4858</v>
      </c>
      <c r="E1187" s="74" t="s">
        <v>4859</v>
      </c>
      <c r="F1187" s="74" t="s">
        <v>4860</v>
      </c>
      <c r="G1187" s="75">
        <v>44032</v>
      </c>
      <c r="H1187" s="76"/>
      <c r="I1187" s="77">
        <v>48907</v>
      </c>
      <c r="J1187" s="78" t="s">
        <v>457</v>
      </c>
      <c r="K1187" s="80"/>
      <c r="L1187" s="80"/>
      <c r="M1187" s="80"/>
      <c r="N1187" s="80"/>
      <c r="O1187" s="80"/>
    </row>
    <row r="1188" spans="1:15" ht="28.35" hidden="1" customHeight="1" thickBot="1">
      <c r="A1188" s="479" t="s">
        <v>507</v>
      </c>
      <c r="B1188" s="480"/>
      <c r="C1188" s="74" t="s">
        <v>4861</v>
      </c>
      <c r="D1188" s="74" t="s">
        <v>4862</v>
      </c>
      <c r="E1188" s="74" t="s">
        <v>4863</v>
      </c>
      <c r="F1188" s="74" t="s">
        <v>4864</v>
      </c>
      <c r="G1188" s="75">
        <v>44615</v>
      </c>
      <c r="H1188" s="76"/>
      <c r="I1188" s="77">
        <v>17100</v>
      </c>
      <c r="J1188" s="78" t="s">
        <v>457</v>
      </c>
      <c r="K1188" s="80"/>
      <c r="L1188" s="80"/>
      <c r="M1188" s="80"/>
      <c r="N1188" s="80"/>
      <c r="O1188" s="80"/>
    </row>
    <row r="1189" spans="1:15" ht="28.35" hidden="1" customHeight="1" thickBot="1">
      <c r="A1189" s="479" t="s">
        <v>477</v>
      </c>
      <c r="B1189" s="480"/>
      <c r="C1189" s="74" t="s">
        <v>4865</v>
      </c>
      <c r="D1189" s="74" t="s">
        <v>4866</v>
      </c>
      <c r="E1189" s="74" t="s">
        <v>4867</v>
      </c>
      <c r="F1189" s="74" t="s">
        <v>4868</v>
      </c>
      <c r="G1189" s="75">
        <v>44631</v>
      </c>
      <c r="H1189" s="76"/>
      <c r="I1189" s="77">
        <v>72740</v>
      </c>
      <c r="J1189" s="78" t="s">
        <v>457</v>
      </c>
      <c r="K1189" s="80"/>
      <c r="L1189" s="80"/>
      <c r="M1189" s="80"/>
      <c r="N1189" s="80"/>
      <c r="O1189" s="80"/>
    </row>
    <row r="1190" spans="1:15" ht="28.35" hidden="1" customHeight="1" thickBot="1">
      <c r="A1190" s="479" t="s">
        <v>467</v>
      </c>
      <c r="B1190" s="480"/>
      <c r="C1190" s="74" t="s">
        <v>4869</v>
      </c>
      <c r="D1190" s="74" t="s">
        <v>4870</v>
      </c>
      <c r="E1190" s="74" t="s">
        <v>4871</v>
      </c>
      <c r="F1190" s="74" t="s">
        <v>4872</v>
      </c>
      <c r="G1190" s="75">
        <v>44120</v>
      </c>
      <c r="H1190" s="76"/>
      <c r="I1190" s="77">
        <v>68.45</v>
      </c>
      <c r="J1190" s="78" t="s">
        <v>457</v>
      </c>
      <c r="K1190" s="78" t="s">
        <v>4873</v>
      </c>
      <c r="L1190" s="78" t="s">
        <v>459</v>
      </c>
      <c r="M1190" s="78" t="s">
        <v>4874</v>
      </c>
      <c r="N1190" s="78" t="s">
        <v>4875</v>
      </c>
      <c r="O1190" s="79">
        <v>44748</v>
      </c>
    </row>
    <row r="1191" spans="1:15" ht="28.35" hidden="1" customHeight="1" thickBot="1">
      <c r="A1191" s="479" t="s">
        <v>467</v>
      </c>
      <c r="B1191" s="480"/>
      <c r="C1191" s="74" t="s">
        <v>4876</v>
      </c>
      <c r="D1191" s="74" t="s">
        <v>4877</v>
      </c>
      <c r="E1191" s="74" t="s">
        <v>4878</v>
      </c>
      <c r="F1191" s="74" t="s">
        <v>4879</v>
      </c>
      <c r="G1191" s="75">
        <v>43501</v>
      </c>
      <c r="H1191" s="76"/>
      <c r="I1191" s="77">
        <v>72740</v>
      </c>
      <c r="J1191" s="78" t="s">
        <v>457</v>
      </c>
      <c r="K1191" s="78" t="s">
        <v>4880</v>
      </c>
      <c r="L1191" s="78" t="s">
        <v>459</v>
      </c>
      <c r="M1191" s="78" t="s">
        <v>4881</v>
      </c>
      <c r="N1191" s="78">
        <v>72740</v>
      </c>
      <c r="O1191" s="79">
        <v>44383</v>
      </c>
    </row>
    <row r="1192" spans="1:15" ht="28.35" hidden="1" customHeight="1" thickBot="1">
      <c r="A1192" s="479" t="s">
        <v>724</v>
      </c>
      <c r="B1192" s="480"/>
      <c r="C1192" s="74" t="s">
        <v>4882</v>
      </c>
      <c r="D1192" s="74" t="s">
        <v>4883</v>
      </c>
      <c r="E1192" s="74" t="s">
        <v>4884</v>
      </c>
      <c r="F1192" s="74" t="s">
        <v>4885</v>
      </c>
      <c r="G1192" s="75">
        <v>44120</v>
      </c>
      <c r="H1192" s="76"/>
      <c r="I1192" s="77">
        <v>37974.28</v>
      </c>
      <c r="J1192" s="78" t="s">
        <v>457</v>
      </c>
      <c r="K1192" s="78" t="s">
        <v>4886</v>
      </c>
      <c r="L1192" s="78" t="s">
        <v>459</v>
      </c>
      <c r="M1192" s="78" t="s">
        <v>4887</v>
      </c>
      <c r="N1192" s="78" t="s">
        <v>4888</v>
      </c>
      <c r="O1192" s="79">
        <v>44805</v>
      </c>
    </row>
    <row r="1193" spans="1:15" ht="28.35" hidden="1" customHeight="1" thickBot="1">
      <c r="A1193" s="479" t="s">
        <v>2458</v>
      </c>
      <c r="B1193" s="480"/>
      <c r="C1193" s="74" t="s">
        <v>4889</v>
      </c>
      <c r="D1193" s="74" t="s">
        <v>4890</v>
      </c>
      <c r="E1193" s="74" t="s">
        <v>4891</v>
      </c>
      <c r="F1193" s="74" t="s">
        <v>4892</v>
      </c>
      <c r="G1193" s="75">
        <v>43777</v>
      </c>
      <c r="H1193" s="76"/>
      <c r="I1193" s="77">
        <v>58.14</v>
      </c>
      <c r="J1193" s="78" t="s">
        <v>457</v>
      </c>
      <c r="K1193" s="78" t="s">
        <v>4893</v>
      </c>
      <c r="L1193" s="78" t="s">
        <v>459</v>
      </c>
      <c r="M1193" s="78" t="s">
        <v>4894</v>
      </c>
      <c r="N1193" s="78" t="s">
        <v>4895</v>
      </c>
      <c r="O1193" s="79">
        <v>44537</v>
      </c>
    </row>
    <row r="1194" spans="1:15" ht="28.35" hidden="1" customHeight="1" thickBot="1">
      <c r="A1194" s="479" t="s">
        <v>472</v>
      </c>
      <c r="B1194" s="480"/>
      <c r="C1194" s="74" t="s">
        <v>4896</v>
      </c>
      <c r="D1194" s="74" t="s">
        <v>4897</v>
      </c>
      <c r="E1194" s="74" t="s">
        <v>4898</v>
      </c>
      <c r="F1194" s="74" t="s">
        <v>4899</v>
      </c>
      <c r="G1194" s="75">
        <v>44174</v>
      </c>
      <c r="H1194" s="76"/>
      <c r="I1194" s="77">
        <v>84416.95</v>
      </c>
      <c r="J1194" s="78" t="s">
        <v>457</v>
      </c>
      <c r="K1194" s="80"/>
      <c r="L1194" s="80"/>
      <c r="M1194" s="80"/>
      <c r="N1194" s="80"/>
      <c r="O1194" s="80"/>
    </row>
    <row r="1195" spans="1:15" ht="28.35" hidden="1" customHeight="1" thickBot="1">
      <c r="A1195" s="479" t="s">
        <v>507</v>
      </c>
      <c r="B1195" s="480"/>
      <c r="C1195" s="74" t="s">
        <v>4900</v>
      </c>
      <c r="D1195" s="74" t="s">
        <v>4901</v>
      </c>
      <c r="E1195" s="74" t="s">
        <v>4902</v>
      </c>
      <c r="F1195" s="74" t="s">
        <v>4903</v>
      </c>
      <c r="G1195" s="75">
        <v>44182</v>
      </c>
      <c r="H1195" s="76"/>
      <c r="I1195" s="77">
        <v>109110</v>
      </c>
      <c r="J1195" s="78" t="s">
        <v>457</v>
      </c>
      <c r="K1195" s="80"/>
      <c r="L1195" s="80"/>
      <c r="M1195" s="80"/>
      <c r="N1195" s="80"/>
      <c r="O1195" s="80"/>
    </row>
    <row r="1196" spans="1:15" ht="28.35" hidden="1" customHeight="1" thickBot="1">
      <c r="A1196" s="479" t="s">
        <v>589</v>
      </c>
      <c r="B1196" s="480"/>
      <c r="C1196" s="74" t="s">
        <v>4904</v>
      </c>
      <c r="D1196" s="74" t="s">
        <v>4905</v>
      </c>
      <c r="E1196" s="74" t="s">
        <v>4906</v>
      </c>
      <c r="F1196" s="74" t="s">
        <v>4907</v>
      </c>
      <c r="G1196" s="75">
        <v>44691</v>
      </c>
      <c r="H1196" s="76"/>
      <c r="I1196" s="77">
        <v>29748.47</v>
      </c>
      <c r="J1196" s="78" t="s">
        <v>457</v>
      </c>
      <c r="K1196" s="80"/>
      <c r="L1196" s="80"/>
      <c r="M1196" s="80"/>
      <c r="N1196" s="80"/>
      <c r="O1196" s="80"/>
    </row>
    <row r="1197" spans="1:15" ht="28.35" hidden="1" customHeight="1" thickBot="1">
      <c r="A1197" s="479" t="s">
        <v>697</v>
      </c>
      <c r="B1197" s="480"/>
      <c r="C1197" s="74" t="s">
        <v>4908</v>
      </c>
      <c r="D1197" s="74" t="s">
        <v>4909</v>
      </c>
      <c r="E1197" s="74" t="s">
        <v>4910</v>
      </c>
      <c r="F1197" s="74" t="s">
        <v>4911</v>
      </c>
      <c r="G1197" s="75">
        <v>43600</v>
      </c>
      <c r="H1197" s="76"/>
      <c r="I1197" s="77">
        <v>90375.82</v>
      </c>
      <c r="J1197" s="78" t="s">
        <v>457</v>
      </c>
      <c r="K1197" s="80"/>
      <c r="L1197" s="80"/>
      <c r="M1197" s="80"/>
      <c r="N1197" s="80"/>
      <c r="O1197" s="80"/>
    </row>
    <row r="1198" spans="1:15" ht="28.35" hidden="1" customHeight="1" thickBot="1">
      <c r="A1198" s="479" t="s">
        <v>2458</v>
      </c>
      <c r="B1198" s="480"/>
      <c r="C1198" s="74" t="s">
        <v>4912</v>
      </c>
      <c r="D1198" s="74" t="s">
        <v>4913</v>
      </c>
      <c r="E1198" s="74" t="s">
        <v>4914</v>
      </c>
      <c r="F1198" s="74" t="s">
        <v>4915</v>
      </c>
      <c r="G1198" s="75">
        <v>43809</v>
      </c>
      <c r="H1198" s="76"/>
      <c r="I1198" s="77">
        <v>31802</v>
      </c>
      <c r="J1198" s="78" t="s">
        <v>457</v>
      </c>
      <c r="K1198" s="80"/>
      <c r="L1198" s="80"/>
      <c r="M1198" s="80"/>
      <c r="N1198" s="80"/>
      <c r="O1198" s="80"/>
    </row>
    <row r="1199" spans="1:15" ht="28.35" hidden="1" customHeight="1" thickBot="1">
      <c r="A1199" s="479" t="s">
        <v>472</v>
      </c>
      <c r="B1199" s="480"/>
      <c r="C1199" s="74" t="s">
        <v>4916</v>
      </c>
      <c r="D1199" s="74" t="s">
        <v>4917</v>
      </c>
      <c r="E1199" s="74" t="s">
        <v>4918</v>
      </c>
      <c r="F1199" s="74" t="s">
        <v>4919</v>
      </c>
      <c r="G1199" s="75">
        <v>44574</v>
      </c>
      <c r="H1199" s="76"/>
      <c r="I1199" s="77">
        <v>18185</v>
      </c>
      <c r="J1199" s="78" t="s">
        <v>457</v>
      </c>
      <c r="K1199" s="80"/>
      <c r="L1199" s="80"/>
      <c r="M1199" s="80"/>
      <c r="N1199" s="80"/>
      <c r="O1199" s="80"/>
    </row>
    <row r="1200" spans="1:15" ht="28.35" hidden="1" customHeight="1" thickBot="1">
      <c r="A1200" s="479" t="s">
        <v>859</v>
      </c>
      <c r="B1200" s="480"/>
      <c r="C1200" s="74" t="s">
        <v>4920</v>
      </c>
      <c r="D1200" s="74" t="s">
        <v>4921</v>
      </c>
      <c r="E1200" s="74" t="s">
        <v>4922</v>
      </c>
      <c r="F1200" s="74" t="s">
        <v>4923</v>
      </c>
      <c r="G1200" s="75">
        <v>44120</v>
      </c>
      <c r="H1200" s="76"/>
      <c r="I1200" s="77">
        <v>109110</v>
      </c>
      <c r="J1200" s="78" t="s">
        <v>457</v>
      </c>
      <c r="K1200" s="80"/>
      <c r="L1200" s="80"/>
      <c r="M1200" s="80"/>
      <c r="N1200" s="80"/>
      <c r="O1200" s="80"/>
    </row>
    <row r="1201" spans="1:15" ht="28.35" hidden="1" customHeight="1" thickBot="1">
      <c r="A1201" s="479" t="s">
        <v>543</v>
      </c>
      <c r="B1201" s="480"/>
      <c r="C1201" s="74" t="s">
        <v>4924</v>
      </c>
      <c r="D1201" s="74" t="s">
        <v>4925</v>
      </c>
      <c r="E1201" s="74" t="s">
        <v>4926</v>
      </c>
      <c r="F1201" s="74" t="s">
        <v>4927</v>
      </c>
      <c r="G1201" s="75">
        <v>44382</v>
      </c>
      <c r="H1201" s="76"/>
      <c r="I1201" s="77">
        <v>61101.599999999999</v>
      </c>
      <c r="J1201" s="78" t="s">
        <v>457</v>
      </c>
      <c r="K1201" s="80"/>
      <c r="L1201" s="80"/>
      <c r="M1201" s="80"/>
      <c r="N1201" s="80"/>
      <c r="O1201" s="80"/>
    </row>
    <row r="1202" spans="1:15" ht="28.35" hidden="1" customHeight="1" thickBot="1">
      <c r="A1202" s="479" t="s">
        <v>507</v>
      </c>
      <c r="B1202" s="480"/>
      <c r="C1202" s="74" t="s">
        <v>4928</v>
      </c>
      <c r="D1202" s="74" t="s">
        <v>4929</v>
      </c>
      <c r="E1202" s="74" t="s">
        <v>4930</v>
      </c>
      <c r="F1202" s="74" t="s">
        <v>4931</v>
      </c>
      <c r="G1202" s="75">
        <v>44624</v>
      </c>
      <c r="H1202" s="76"/>
      <c r="I1202" s="77">
        <v>17100</v>
      </c>
      <c r="J1202" s="78" t="s">
        <v>457</v>
      </c>
      <c r="K1202" s="80"/>
      <c r="L1202" s="80"/>
      <c r="M1202" s="80"/>
      <c r="N1202" s="80"/>
      <c r="O1202" s="80"/>
    </row>
    <row r="1203" spans="1:15" ht="28.35" hidden="1" customHeight="1" thickBot="1">
      <c r="A1203" s="479" t="s">
        <v>462</v>
      </c>
      <c r="B1203" s="480"/>
      <c r="C1203" s="74" t="s">
        <v>4932</v>
      </c>
      <c r="D1203" s="74" t="s">
        <v>4933</v>
      </c>
      <c r="E1203" s="74" t="s">
        <v>4934</v>
      </c>
      <c r="F1203" s="74" t="s">
        <v>4935</v>
      </c>
      <c r="G1203" s="75">
        <v>44120</v>
      </c>
      <c r="H1203" s="76"/>
      <c r="I1203" s="77">
        <v>64011.199999999997</v>
      </c>
      <c r="J1203" s="78" t="s">
        <v>457</v>
      </c>
      <c r="K1203" s="80"/>
      <c r="L1203" s="80"/>
      <c r="M1203" s="80"/>
      <c r="N1203" s="80"/>
      <c r="O1203" s="80"/>
    </row>
    <row r="1204" spans="1:15" ht="28.35" hidden="1" customHeight="1" thickBot="1">
      <c r="A1204" s="479" t="s">
        <v>724</v>
      </c>
      <c r="B1204" s="480"/>
      <c r="C1204" s="74" t="s">
        <v>4936</v>
      </c>
      <c r="D1204" s="74" t="s">
        <v>4937</v>
      </c>
      <c r="E1204" s="74" t="s">
        <v>4938</v>
      </c>
      <c r="F1204" s="74" t="s">
        <v>4939</v>
      </c>
      <c r="G1204" s="75">
        <v>43566</v>
      </c>
      <c r="H1204" s="76"/>
      <c r="I1204" s="77">
        <v>63592.21</v>
      </c>
      <c r="J1204" s="78" t="s">
        <v>457</v>
      </c>
      <c r="K1204" s="80"/>
      <c r="L1204" s="80"/>
      <c r="M1204" s="80"/>
      <c r="N1204" s="80"/>
      <c r="O1204" s="80"/>
    </row>
    <row r="1205" spans="1:15" ht="28.35" hidden="1" customHeight="1" thickBot="1">
      <c r="A1205" s="479" t="s">
        <v>507</v>
      </c>
      <c r="B1205" s="480"/>
      <c r="C1205" s="74" t="s">
        <v>4940</v>
      </c>
      <c r="D1205" s="74" t="s">
        <v>4941</v>
      </c>
      <c r="E1205" s="74" t="s">
        <v>4942</v>
      </c>
      <c r="F1205" s="74" t="s">
        <v>4943</v>
      </c>
      <c r="G1205" s="75">
        <v>44405</v>
      </c>
      <c r="H1205" s="76"/>
      <c r="I1205" s="77">
        <v>67000</v>
      </c>
      <c r="J1205" s="78" t="s">
        <v>457</v>
      </c>
      <c r="K1205" s="80"/>
      <c r="L1205" s="80"/>
      <c r="M1205" s="80"/>
      <c r="N1205" s="80"/>
      <c r="O1205" s="80"/>
    </row>
    <row r="1206" spans="1:15" ht="28.35" hidden="1" customHeight="1" thickBot="1">
      <c r="A1206" s="479" t="s">
        <v>486</v>
      </c>
      <c r="B1206" s="480"/>
      <c r="C1206" s="74" t="s">
        <v>4944</v>
      </c>
      <c r="D1206" s="74" t="s">
        <v>4945</v>
      </c>
      <c r="E1206" s="74" t="s">
        <v>4946</v>
      </c>
      <c r="F1206" s="74" t="s">
        <v>4947</v>
      </c>
      <c r="G1206" s="75">
        <v>43570</v>
      </c>
      <c r="H1206" s="76"/>
      <c r="I1206" s="77">
        <v>28982</v>
      </c>
      <c r="J1206" s="78" t="s">
        <v>457</v>
      </c>
      <c r="K1206" s="80"/>
      <c r="L1206" s="80"/>
      <c r="M1206" s="80"/>
      <c r="N1206" s="80"/>
      <c r="O1206" s="80"/>
    </row>
    <row r="1207" spans="1:15" ht="28.35" hidden="1" customHeight="1" thickBot="1">
      <c r="A1207" s="479" t="s">
        <v>486</v>
      </c>
      <c r="B1207" s="480"/>
      <c r="C1207" s="74" t="s">
        <v>4944</v>
      </c>
      <c r="D1207" s="74" t="s">
        <v>4945</v>
      </c>
      <c r="E1207" s="74" t="s">
        <v>4948</v>
      </c>
      <c r="F1207" s="74" t="s">
        <v>4949</v>
      </c>
      <c r="G1207" s="75">
        <v>43986</v>
      </c>
      <c r="H1207" s="76"/>
      <c r="I1207" s="77">
        <v>36219</v>
      </c>
      <c r="J1207" s="78" t="s">
        <v>457</v>
      </c>
      <c r="K1207" s="80"/>
      <c r="L1207" s="80"/>
      <c r="M1207" s="80"/>
      <c r="N1207" s="80"/>
      <c r="O1207" s="80"/>
    </row>
    <row r="1208" spans="1:15" ht="28.35" hidden="1" customHeight="1" thickBot="1">
      <c r="A1208" s="479" t="s">
        <v>575</v>
      </c>
      <c r="B1208" s="480"/>
      <c r="C1208" s="74" t="s">
        <v>4944</v>
      </c>
      <c r="D1208" s="74" t="s">
        <v>4945</v>
      </c>
      <c r="E1208" s="74" t="s">
        <v>4950</v>
      </c>
      <c r="F1208" s="74" t="s">
        <v>4951</v>
      </c>
      <c r="G1208" s="75">
        <v>44116</v>
      </c>
      <c r="H1208" s="76"/>
      <c r="I1208" s="77">
        <v>19764</v>
      </c>
      <c r="J1208" s="78" t="s">
        <v>457</v>
      </c>
      <c r="K1208" s="80"/>
      <c r="L1208" s="80"/>
      <c r="M1208" s="80"/>
      <c r="N1208" s="80"/>
      <c r="O1208" s="80"/>
    </row>
    <row r="1209" spans="1:15" ht="28.35" hidden="1" customHeight="1" thickBot="1">
      <c r="A1209" s="479" t="s">
        <v>575</v>
      </c>
      <c r="B1209" s="480"/>
      <c r="C1209" s="74" t="s">
        <v>4944</v>
      </c>
      <c r="D1209" s="74" t="s">
        <v>4945</v>
      </c>
      <c r="E1209" s="74" t="s">
        <v>4952</v>
      </c>
      <c r="F1209" s="74" t="s">
        <v>4953</v>
      </c>
      <c r="G1209" s="75">
        <v>44116</v>
      </c>
      <c r="H1209" s="76"/>
      <c r="I1209" s="77">
        <v>18035</v>
      </c>
      <c r="J1209" s="78" t="s">
        <v>457</v>
      </c>
      <c r="K1209" s="80"/>
      <c r="L1209" s="80"/>
      <c r="M1209" s="80"/>
      <c r="N1209" s="80"/>
      <c r="O1209" s="80"/>
    </row>
    <row r="1210" spans="1:15" ht="28.35" hidden="1" customHeight="1" thickBot="1">
      <c r="A1210" s="479" t="s">
        <v>472</v>
      </c>
      <c r="B1210" s="480"/>
      <c r="C1210" s="74" t="s">
        <v>4954</v>
      </c>
      <c r="D1210" s="74" t="s">
        <v>4955</v>
      </c>
      <c r="E1210" s="74" t="s">
        <v>4956</v>
      </c>
      <c r="F1210" s="74" t="s">
        <v>4957</v>
      </c>
      <c r="G1210" s="75">
        <v>44292</v>
      </c>
      <c r="H1210" s="76"/>
      <c r="I1210" s="77">
        <v>79147.31</v>
      </c>
      <c r="J1210" s="78" t="s">
        <v>457</v>
      </c>
      <c r="K1210" s="80"/>
      <c r="L1210" s="80"/>
      <c r="M1210" s="80"/>
      <c r="N1210" s="80"/>
      <c r="O1210" s="80"/>
    </row>
    <row r="1211" spans="1:15" ht="28.35" hidden="1" customHeight="1" thickBot="1">
      <c r="A1211" s="479" t="s">
        <v>614</v>
      </c>
      <c r="B1211" s="480"/>
      <c r="C1211" s="74" t="s">
        <v>4958</v>
      </c>
      <c r="D1211" s="74" t="s">
        <v>4959</v>
      </c>
      <c r="E1211" s="74" t="s">
        <v>4960</v>
      </c>
      <c r="F1211" s="74" t="s">
        <v>4961</v>
      </c>
      <c r="G1211" s="75">
        <v>44579</v>
      </c>
      <c r="H1211" s="76"/>
      <c r="I1211" s="77">
        <v>52406.62</v>
      </c>
      <c r="J1211" s="78" t="s">
        <v>457</v>
      </c>
      <c r="K1211" s="80"/>
      <c r="L1211" s="80"/>
      <c r="M1211" s="80"/>
      <c r="N1211" s="80"/>
      <c r="O1211" s="80"/>
    </row>
    <row r="1212" spans="1:15" ht="28.35" hidden="1" customHeight="1" thickBot="1">
      <c r="A1212" s="479" t="s">
        <v>859</v>
      </c>
      <c r="B1212" s="480"/>
      <c r="C1212" s="74" t="s">
        <v>4962</v>
      </c>
      <c r="D1212" s="74" t="s">
        <v>4963</v>
      </c>
      <c r="E1212" s="74" t="s">
        <v>4964</v>
      </c>
      <c r="F1212" s="74" t="s">
        <v>4965</v>
      </c>
      <c r="G1212" s="75">
        <v>43585</v>
      </c>
      <c r="H1212" s="76"/>
      <c r="I1212" s="77">
        <v>53965.07</v>
      </c>
      <c r="J1212" s="78" t="s">
        <v>457</v>
      </c>
      <c r="K1212" s="78" t="s">
        <v>4966</v>
      </c>
      <c r="L1212" s="78" t="s">
        <v>459</v>
      </c>
      <c r="M1212" s="78" t="s">
        <v>4967</v>
      </c>
      <c r="N1212" s="78" t="s">
        <v>4968</v>
      </c>
      <c r="O1212" s="79">
        <v>44557</v>
      </c>
    </row>
    <row r="1213" spans="1:15" ht="28.35" hidden="1" customHeight="1" thickBot="1">
      <c r="A1213" s="479" t="s">
        <v>502</v>
      </c>
      <c r="B1213" s="480"/>
      <c r="C1213" s="74" t="s">
        <v>4969</v>
      </c>
      <c r="D1213" s="74" t="s">
        <v>4970</v>
      </c>
      <c r="E1213" s="74" t="s">
        <v>4971</v>
      </c>
      <c r="F1213" s="74" t="s">
        <v>4972</v>
      </c>
      <c r="G1213" s="75">
        <v>44393</v>
      </c>
      <c r="H1213" s="76"/>
      <c r="I1213" s="77">
        <v>54555</v>
      </c>
      <c r="J1213" s="78" t="s">
        <v>457</v>
      </c>
      <c r="K1213" s="80"/>
      <c r="L1213" s="80"/>
      <c r="M1213" s="80"/>
      <c r="N1213" s="80"/>
      <c r="O1213" s="80"/>
    </row>
    <row r="1214" spans="1:15" ht="28.35" hidden="1" customHeight="1" thickBot="1">
      <c r="A1214" s="479" t="s">
        <v>724</v>
      </c>
      <c r="B1214" s="480"/>
      <c r="C1214" s="74" t="s">
        <v>4973</v>
      </c>
      <c r="D1214" s="74" t="s">
        <v>4974</v>
      </c>
      <c r="E1214" s="74" t="s">
        <v>4975</v>
      </c>
      <c r="F1214" s="74" t="s">
        <v>4976</v>
      </c>
      <c r="G1214" s="75">
        <v>43899</v>
      </c>
      <c r="H1214" s="76"/>
      <c r="I1214" s="77">
        <v>72469.77</v>
      </c>
      <c r="J1214" s="78" t="s">
        <v>457</v>
      </c>
      <c r="K1214" s="80"/>
      <c r="L1214" s="80"/>
      <c r="M1214" s="80"/>
      <c r="N1214" s="80"/>
      <c r="O1214" s="80"/>
    </row>
    <row r="1215" spans="1:15" ht="28.35" hidden="1" customHeight="1" thickBot="1">
      <c r="A1215" s="479" t="s">
        <v>614</v>
      </c>
      <c r="B1215" s="480"/>
      <c r="C1215" s="74" t="s">
        <v>4977</v>
      </c>
      <c r="D1215" s="74" t="s">
        <v>4978</v>
      </c>
      <c r="E1215" s="74" t="s">
        <v>4979</v>
      </c>
      <c r="F1215" s="74" t="s">
        <v>4980</v>
      </c>
      <c r="G1215" s="75">
        <v>44508</v>
      </c>
      <c r="H1215" s="76"/>
      <c r="I1215" s="77">
        <v>20003.5</v>
      </c>
      <c r="J1215" s="78" t="s">
        <v>457</v>
      </c>
      <c r="K1215" s="80"/>
      <c r="L1215" s="80"/>
      <c r="M1215" s="80"/>
      <c r="N1215" s="80"/>
      <c r="O1215" s="80"/>
    </row>
    <row r="1216" spans="1:15" ht="28.35" hidden="1" customHeight="1" thickBot="1">
      <c r="A1216" s="479" t="s">
        <v>584</v>
      </c>
      <c r="B1216" s="480"/>
      <c r="C1216" s="74" t="s">
        <v>4981</v>
      </c>
      <c r="D1216" s="74" t="s">
        <v>4982</v>
      </c>
      <c r="E1216" s="74" t="s">
        <v>4983</v>
      </c>
      <c r="F1216" s="74" t="s">
        <v>4984</v>
      </c>
      <c r="G1216" s="75">
        <v>44768</v>
      </c>
      <c r="H1216" s="76"/>
      <c r="I1216" s="77">
        <v>71051.710000000006</v>
      </c>
      <c r="J1216" s="78" t="s">
        <v>457</v>
      </c>
      <c r="K1216" s="80"/>
      <c r="L1216" s="80"/>
      <c r="M1216" s="80"/>
      <c r="N1216" s="80"/>
      <c r="O1216" s="80"/>
    </row>
    <row r="1217" spans="1:15" ht="28.35" hidden="1" customHeight="1" thickBot="1">
      <c r="A1217" s="479" t="s">
        <v>584</v>
      </c>
      <c r="B1217" s="480"/>
      <c r="C1217" s="74" t="s">
        <v>4985</v>
      </c>
      <c r="D1217" s="74" t="s">
        <v>4986</v>
      </c>
      <c r="E1217" s="74" t="s">
        <v>4987</v>
      </c>
      <c r="F1217" s="74" t="s">
        <v>4988</v>
      </c>
      <c r="G1217" s="75">
        <v>44160</v>
      </c>
      <c r="H1217" s="76"/>
      <c r="I1217" s="77">
        <v>32660</v>
      </c>
      <c r="J1217" s="78" t="s">
        <v>457</v>
      </c>
      <c r="K1217" s="80"/>
      <c r="L1217" s="80"/>
      <c r="M1217" s="80"/>
      <c r="N1217" s="80"/>
      <c r="O1217" s="80"/>
    </row>
    <row r="1218" spans="1:15" ht="28.35" hidden="1" customHeight="1" thickBot="1">
      <c r="A1218" s="479" t="s">
        <v>623</v>
      </c>
      <c r="B1218" s="480"/>
      <c r="C1218" s="74" t="s">
        <v>4989</v>
      </c>
      <c r="D1218" s="74" t="s">
        <v>4990</v>
      </c>
      <c r="E1218" s="74" t="s">
        <v>4991</v>
      </c>
      <c r="F1218" s="74" t="s">
        <v>4992</v>
      </c>
      <c r="G1218" s="75">
        <v>44748</v>
      </c>
      <c r="H1218" s="76"/>
      <c r="I1218" s="77">
        <v>20709.080000000002</v>
      </c>
      <c r="J1218" s="78" t="s">
        <v>457</v>
      </c>
      <c r="K1218" s="80"/>
      <c r="L1218" s="80"/>
      <c r="M1218" s="80"/>
      <c r="N1218" s="80"/>
      <c r="O1218" s="80"/>
    </row>
    <row r="1219" spans="1:15" ht="28.35" hidden="1" customHeight="1" thickBot="1">
      <c r="A1219" s="479" t="s">
        <v>560</v>
      </c>
      <c r="B1219" s="480"/>
      <c r="C1219" s="74" t="s">
        <v>4993</v>
      </c>
      <c r="D1219" s="74" t="s">
        <v>4994</v>
      </c>
      <c r="E1219" s="74" t="s">
        <v>4995</v>
      </c>
      <c r="F1219" s="74" t="s">
        <v>4996</v>
      </c>
      <c r="G1219" s="75">
        <v>44799</v>
      </c>
      <c r="H1219" s="76"/>
      <c r="I1219" s="77">
        <v>24004.2</v>
      </c>
      <c r="J1219" s="78" t="s">
        <v>457</v>
      </c>
      <c r="K1219" s="80"/>
      <c r="L1219" s="80"/>
      <c r="M1219" s="80"/>
      <c r="N1219" s="80"/>
      <c r="O1219" s="80"/>
    </row>
    <row r="1220" spans="1:15" ht="28.35" hidden="1" customHeight="1" thickBot="1">
      <c r="A1220" s="479" t="s">
        <v>614</v>
      </c>
      <c r="B1220" s="480"/>
      <c r="C1220" s="74" t="s">
        <v>4997</v>
      </c>
      <c r="D1220" s="74" t="s">
        <v>4998</v>
      </c>
      <c r="E1220" s="74" t="s">
        <v>4999</v>
      </c>
      <c r="F1220" s="74" t="s">
        <v>5000</v>
      </c>
      <c r="G1220" s="75">
        <v>44491</v>
      </c>
      <c r="H1220" s="76"/>
      <c r="I1220" s="77">
        <v>20003.5</v>
      </c>
      <c r="J1220" s="78" t="s">
        <v>457</v>
      </c>
      <c r="K1220" s="80"/>
      <c r="L1220" s="80"/>
      <c r="M1220" s="80"/>
      <c r="N1220" s="80"/>
      <c r="O1220" s="80"/>
    </row>
    <row r="1221" spans="1:15" ht="28.35" hidden="1" customHeight="1" thickBot="1">
      <c r="A1221" s="479" t="s">
        <v>584</v>
      </c>
      <c r="B1221" s="480"/>
      <c r="C1221" s="74" t="s">
        <v>5001</v>
      </c>
      <c r="D1221" s="74" t="s">
        <v>5002</v>
      </c>
      <c r="E1221" s="74" t="s">
        <v>5003</v>
      </c>
      <c r="F1221" s="74" t="s">
        <v>5004</v>
      </c>
      <c r="G1221" s="75">
        <v>44144</v>
      </c>
      <c r="H1221" s="76"/>
      <c r="I1221" s="77">
        <v>15373.24</v>
      </c>
      <c r="J1221" s="78" t="s">
        <v>457</v>
      </c>
      <c r="K1221" s="80"/>
      <c r="L1221" s="80"/>
      <c r="M1221" s="80"/>
      <c r="N1221" s="80"/>
      <c r="O1221" s="80"/>
    </row>
    <row r="1222" spans="1:15" ht="28.35" hidden="1" customHeight="1" thickBot="1">
      <c r="A1222" s="479" t="s">
        <v>628</v>
      </c>
      <c r="B1222" s="480"/>
      <c r="C1222" s="74" t="s">
        <v>5005</v>
      </c>
      <c r="D1222" s="74" t="s">
        <v>5006</v>
      </c>
      <c r="E1222" s="74" t="s">
        <v>5007</v>
      </c>
      <c r="F1222" s="74" t="s">
        <v>5008</v>
      </c>
      <c r="G1222" s="75">
        <v>43963</v>
      </c>
      <c r="H1222" s="76"/>
      <c r="I1222" s="77">
        <v>6.96</v>
      </c>
      <c r="J1222" s="78" t="s">
        <v>457</v>
      </c>
      <c r="K1222" s="78" t="s">
        <v>5009</v>
      </c>
      <c r="L1222" s="78" t="s">
        <v>459</v>
      </c>
      <c r="M1222" s="78" t="s">
        <v>5010</v>
      </c>
      <c r="N1222" s="78" t="s">
        <v>5011</v>
      </c>
      <c r="O1222" s="79">
        <v>44784</v>
      </c>
    </row>
    <row r="1223" spans="1:15" ht="28.35" hidden="1" customHeight="1" thickBot="1">
      <c r="A1223" s="479" t="s">
        <v>462</v>
      </c>
      <c r="B1223" s="480"/>
      <c r="C1223" s="74" t="s">
        <v>5012</v>
      </c>
      <c r="D1223" s="74" t="s">
        <v>5013</v>
      </c>
      <c r="E1223" s="74" t="s">
        <v>5014</v>
      </c>
      <c r="F1223" s="74" t="s">
        <v>5015</v>
      </c>
      <c r="G1223" s="75">
        <v>43893</v>
      </c>
      <c r="H1223" s="76"/>
      <c r="I1223" s="77">
        <v>72740</v>
      </c>
      <c r="J1223" s="78" t="s">
        <v>457</v>
      </c>
      <c r="K1223" s="80"/>
      <c r="L1223" s="80"/>
      <c r="M1223" s="80"/>
      <c r="N1223" s="80"/>
      <c r="O1223" s="80"/>
    </row>
    <row r="1224" spans="1:15" ht="28.35" hidden="1" customHeight="1" thickBot="1">
      <c r="A1224" s="479" t="s">
        <v>472</v>
      </c>
      <c r="B1224" s="480"/>
      <c r="C1224" s="74" t="s">
        <v>5016</v>
      </c>
      <c r="D1224" s="74" t="s">
        <v>5017</v>
      </c>
      <c r="E1224" s="74" t="s">
        <v>5018</v>
      </c>
      <c r="F1224" s="74" t="s">
        <v>5019</v>
      </c>
      <c r="G1224" s="75">
        <v>44714</v>
      </c>
      <c r="H1224" s="76"/>
      <c r="I1224" s="77">
        <v>18185</v>
      </c>
      <c r="J1224" s="78" t="s">
        <v>457</v>
      </c>
      <c r="K1224" s="80"/>
      <c r="L1224" s="80"/>
      <c r="M1224" s="80"/>
      <c r="N1224" s="80"/>
      <c r="O1224" s="80"/>
    </row>
    <row r="1225" spans="1:15" ht="28.35" hidden="1" customHeight="1" thickBot="1">
      <c r="A1225" s="479" t="s">
        <v>584</v>
      </c>
      <c r="B1225" s="480"/>
      <c r="C1225" s="74" t="s">
        <v>5020</v>
      </c>
      <c r="D1225" s="74" t="s">
        <v>5021</v>
      </c>
      <c r="E1225" s="74" t="s">
        <v>5022</v>
      </c>
      <c r="F1225" s="74" t="s">
        <v>5023</v>
      </c>
      <c r="G1225" s="75">
        <v>44771</v>
      </c>
      <c r="H1225" s="76"/>
      <c r="I1225" s="77">
        <v>72740</v>
      </c>
      <c r="J1225" s="78" t="s">
        <v>457</v>
      </c>
      <c r="K1225" s="80"/>
      <c r="L1225" s="80"/>
      <c r="M1225" s="80"/>
      <c r="N1225" s="80"/>
      <c r="O1225" s="80"/>
    </row>
    <row r="1226" spans="1:15" ht="28.35" hidden="1" customHeight="1" thickBot="1">
      <c r="A1226" s="479" t="s">
        <v>502</v>
      </c>
      <c r="B1226" s="480"/>
      <c r="C1226" s="74" t="s">
        <v>5024</v>
      </c>
      <c r="D1226" s="74" t="s">
        <v>5025</v>
      </c>
      <c r="E1226" s="74" t="s">
        <v>5026</v>
      </c>
      <c r="F1226" s="74" t="s">
        <v>5027</v>
      </c>
      <c r="G1226" s="75">
        <v>44508</v>
      </c>
      <c r="H1226" s="76"/>
      <c r="I1226" s="77">
        <v>21598</v>
      </c>
      <c r="J1226" s="78" t="s">
        <v>457</v>
      </c>
      <c r="K1226" s="80"/>
      <c r="L1226" s="80"/>
      <c r="M1226" s="80"/>
      <c r="N1226" s="80"/>
      <c r="O1226" s="80"/>
    </row>
    <row r="1227" spans="1:15" ht="28.35" hidden="1" customHeight="1" thickBot="1">
      <c r="A1227" s="479" t="s">
        <v>565</v>
      </c>
      <c r="B1227" s="480"/>
      <c r="C1227" s="74" t="s">
        <v>5028</v>
      </c>
      <c r="D1227" s="74" t="s">
        <v>5029</v>
      </c>
      <c r="E1227" s="74" t="s">
        <v>5030</v>
      </c>
      <c r="F1227" s="74" t="s">
        <v>5031</v>
      </c>
      <c r="G1227" s="75">
        <v>43885</v>
      </c>
      <c r="H1227" s="76"/>
      <c r="I1227" s="77">
        <v>72740</v>
      </c>
      <c r="J1227" s="78" t="s">
        <v>457</v>
      </c>
      <c r="K1227" s="80"/>
      <c r="L1227" s="80"/>
      <c r="M1227" s="80"/>
      <c r="N1227" s="80"/>
      <c r="O1227" s="80"/>
    </row>
    <row r="1228" spans="1:15" ht="28.35" hidden="1" customHeight="1" thickBot="1">
      <c r="A1228" s="479" t="s">
        <v>502</v>
      </c>
      <c r="B1228" s="480"/>
      <c r="C1228" s="74" t="s">
        <v>5032</v>
      </c>
      <c r="D1228" s="74" t="s">
        <v>5033</v>
      </c>
      <c r="E1228" s="74" t="s">
        <v>5034</v>
      </c>
      <c r="F1228" s="74" t="s">
        <v>5035</v>
      </c>
      <c r="G1228" s="75">
        <v>44803</v>
      </c>
      <c r="H1228" s="76"/>
      <c r="I1228" s="77">
        <v>84742</v>
      </c>
      <c r="J1228" s="78" t="s">
        <v>457</v>
      </c>
      <c r="K1228" s="80"/>
      <c r="L1228" s="80"/>
      <c r="M1228" s="80"/>
      <c r="N1228" s="80"/>
      <c r="O1228" s="80"/>
    </row>
    <row r="1229" spans="1:15" ht="28.35" hidden="1" customHeight="1" thickBot="1">
      <c r="A1229" s="479" t="s">
        <v>584</v>
      </c>
      <c r="B1229" s="480"/>
      <c r="C1229" s="74" t="s">
        <v>5036</v>
      </c>
      <c r="D1229" s="74" t="s">
        <v>5037</v>
      </c>
      <c r="E1229" s="74" t="s">
        <v>5038</v>
      </c>
      <c r="F1229" s="74" t="s">
        <v>5039</v>
      </c>
      <c r="G1229" s="75">
        <v>44384</v>
      </c>
      <c r="H1229" s="76"/>
      <c r="I1229" s="77">
        <v>14692.98</v>
      </c>
      <c r="J1229" s="78" t="s">
        <v>457</v>
      </c>
      <c r="K1229" s="80"/>
      <c r="L1229" s="80"/>
      <c r="M1229" s="80"/>
      <c r="N1229" s="80"/>
      <c r="O1229" s="80"/>
    </row>
    <row r="1230" spans="1:15" ht="28.35" hidden="1" customHeight="1" thickBot="1">
      <c r="A1230" s="479" t="s">
        <v>477</v>
      </c>
      <c r="B1230" s="480"/>
      <c r="C1230" s="74" t="s">
        <v>5040</v>
      </c>
      <c r="D1230" s="74" t="s">
        <v>5041</v>
      </c>
      <c r="E1230" s="74" t="s">
        <v>5042</v>
      </c>
      <c r="F1230" s="74" t="s">
        <v>5043</v>
      </c>
      <c r="G1230" s="75">
        <v>44680</v>
      </c>
      <c r="H1230" s="76"/>
      <c r="I1230" s="77">
        <v>12913</v>
      </c>
      <c r="J1230" s="78" t="s">
        <v>457</v>
      </c>
      <c r="K1230" s="80"/>
      <c r="L1230" s="80"/>
      <c r="M1230" s="80"/>
      <c r="N1230" s="80"/>
      <c r="O1230" s="80"/>
    </row>
    <row r="1231" spans="1:15" ht="28.35" hidden="1" customHeight="1" thickBot="1">
      <c r="A1231" s="479" t="s">
        <v>472</v>
      </c>
      <c r="B1231" s="480"/>
      <c r="C1231" s="74" t="s">
        <v>5044</v>
      </c>
      <c r="D1231" s="74" t="s">
        <v>5045</v>
      </c>
      <c r="E1231" s="74" t="s">
        <v>5046</v>
      </c>
      <c r="F1231" s="74" t="s">
        <v>5047</v>
      </c>
      <c r="G1231" s="75">
        <v>44613</v>
      </c>
      <c r="H1231" s="76"/>
      <c r="I1231" s="77">
        <v>18185</v>
      </c>
      <c r="J1231" s="78" t="s">
        <v>1048</v>
      </c>
      <c r="K1231" s="80"/>
      <c r="L1231" s="80"/>
      <c r="M1231" s="80"/>
      <c r="N1231" s="80"/>
      <c r="O1231" s="80"/>
    </row>
    <row r="1232" spans="1:15" ht="28.35" hidden="1" customHeight="1" thickBot="1">
      <c r="A1232" s="479" t="s">
        <v>486</v>
      </c>
      <c r="B1232" s="480"/>
      <c r="C1232" s="74" t="s">
        <v>5048</v>
      </c>
      <c r="D1232" s="74" t="s">
        <v>5049</v>
      </c>
      <c r="E1232" s="74" t="s">
        <v>5050</v>
      </c>
      <c r="F1232" s="74" t="s">
        <v>5051</v>
      </c>
      <c r="G1232" s="75">
        <v>44040</v>
      </c>
      <c r="H1232" s="76"/>
      <c r="I1232" s="77">
        <v>109110</v>
      </c>
      <c r="J1232" s="78" t="s">
        <v>457</v>
      </c>
      <c r="K1232" s="80"/>
      <c r="L1232" s="80"/>
      <c r="M1232" s="80"/>
      <c r="N1232" s="80"/>
      <c r="O1232" s="80"/>
    </row>
    <row r="1233" spans="1:15" ht="28.35" hidden="1" customHeight="1" thickBot="1">
      <c r="A1233" s="479" t="s">
        <v>628</v>
      </c>
      <c r="B1233" s="480"/>
      <c r="C1233" s="74" t="s">
        <v>5052</v>
      </c>
      <c r="D1233" s="74" t="s">
        <v>5053</v>
      </c>
      <c r="E1233" s="74" t="s">
        <v>5054</v>
      </c>
      <c r="F1233" s="74" t="s">
        <v>5055</v>
      </c>
      <c r="G1233" s="75">
        <v>43992</v>
      </c>
      <c r="H1233" s="76"/>
      <c r="I1233" s="77">
        <v>25045.1</v>
      </c>
      <c r="J1233" s="78" t="s">
        <v>457</v>
      </c>
      <c r="K1233" s="80"/>
      <c r="L1233" s="80"/>
      <c r="M1233" s="80"/>
      <c r="N1233" s="80"/>
      <c r="O1233" s="80"/>
    </row>
    <row r="1234" spans="1:15" ht="28.35" hidden="1" customHeight="1" thickBot="1">
      <c r="A1234" s="479" t="s">
        <v>467</v>
      </c>
      <c r="B1234" s="480"/>
      <c r="C1234" s="74" t="s">
        <v>5056</v>
      </c>
      <c r="D1234" s="74" t="s">
        <v>5057</v>
      </c>
      <c r="E1234" s="74" t="s">
        <v>5058</v>
      </c>
      <c r="F1234" s="74" t="s">
        <v>5059</v>
      </c>
      <c r="G1234" s="75">
        <v>43670</v>
      </c>
      <c r="H1234" s="76"/>
      <c r="I1234" s="77">
        <v>36370</v>
      </c>
      <c r="J1234" s="78" t="s">
        <v>457</v>
      </c>
      <c r="K1234" s="80"/>
      <c r="L1234" s="80"/>
      <c r="M1234" s="80"/>
      <c r="N1234" s="80"/>
      <c r="O1234" s="80"/>
    </row>
    <row r="1235" spans="1:15" ht="28.35" hidden="1" customHeight="1" thickBot="1">
      <c r="A1235" s="479" t="s">
        <v>467</v>
      </c>
      <c r="B1235" s="480"/>
      <c r="C1235" s="74" t="s">
        <v>5060</v>
      </c>
      <c r="D1235" s="74" t="s">
        <v>5061</v>
      </c>
      <c r="E1235" s="74" t="s">
        <v>5062</v>
      </c>
      <c r="F1235" s="74" t="s">
        <v>5063</v>
      </c>
      <c r="G1235" s="75">
        <v>43773</v>
      </c>
      <c r="H1235" s="76"/>
      <c r="I1235" s="77">
        <v>18185</v>
      </c>
      <c r="J1235" s="78" t="s">
        <v>457</v>
      </c>
      <c r="K1235" s="80"/>
      <c r="L1235" s="80"/>
      <c r="M1235" s="80"/>
      <c r="N1235" s="80"/>
      <c r="O1235" s="80"/>
    </row>
    <row r="1236" spans="1:15" ht="28.35" hidden="1" customHeight="1" thickBot="1">
      <c r="A1236" s="479" t="s">
        <v>486</v>
      </c>
      <c r="B1236" s="480"/>
      <c r="C1236" s="74" t="s">
        <v>5064</v>
      </c>
      <c r="D1236" s="74" t="s">
        <v>5065</v>
      </c>
      <c r="E1236" s="74" t="s">
        <v>5066</v>
      </c>
      <c r="F1236" s="74" t="s">
        <v>5067</v>
      </c>
      <c r="G1236" s="75">
        <v>44043</v>
      </c>
      <c r="H1236" s="76"/>
      <c r="I1236" s="77">
        <v>54475</v>
      </c>
      <c r="J1236" s="78" t="s">
        <v>457</v>
      </c>
      <c r="K1236" s="80"/>
      <c r="L1236" s="80"/>
      <c r="M1236" s="80"/>
      <c r="N1236" s="80"/>
      <c r="O1236" s="80"/>
    </row>
    <row r="1237" spans="1:15" ht="28.35" hidden="1" customHeight="1" thickBot="1">
      <c r="A1237" s="479" t="s">
        <v>462</v>
      </c>
      <c r="B1237" s="480"/>
      <c r="C1237" s="74" t="s">
        <v>5068</v>
      </c>
      <c r="D1237" s="74" t="s">
        <v>5069</v>
      </c>
      <c r="E1237" s="74" t="s">
        <v>5070</v>
      </c>
      <c r="F1237" s="74" t="s">
        <v>5071</v>
      </c>
      <c r="G1237" s="75">
        <v>44120</v>
      </c>
      <c r="H1237" s="76"/>
      <c r="I1237" s="77">
        <v>109110</v>
      </c>
      <c r="J1237" s="78" t="s">
        <v>457</v>
      </c>
      <c r="K1237" s="80"/>
      <c r="L1237" s="80"/>
      <c r="M1237" s="80"/>
      <c r="N1237" s="80"/>
      <c r="O1237" s="80"/>
    </row>
    <row r="1238" spans="1:15" ht="28.35" hidden="1" customHeight="1" thickBot="1">
      <c r="A1238" s="479" t="s">
        <v>575</v>
      </c>
      <c r="B1238" s="480"/>
      <c r="C1238" s="74" t="s">
        <v>5072</v>
      </c>
      <c r="D1238" s="74" t="s">
        <v>5073</v>
      </c>
      <c r="E1238" s="74" t="s">
        <v>5074</v>
      </c>
      <c r="F1238" s="74" t="s">
        <v>5075</v>
      </c>
      <c r="G1238" s="75">
        <v>44158</v>
      </c>
      <c r="H1238" s="76"/>
      <c r="I1238" s="77">
        <v>181850</v>
      </c>
      <c r="J1238" s="78" t="s">
        <v>457</v>
      </c>
      <c r="K1238" s="80"/>
      <c r="L1238" s="80"/>
      <c r="M1238" s="80"/>
      <c r="N1238" s="80"/>
      <c r="O1238" s="80"/>
    </row>
    <row r="1239" spans="1:15" ht="28.35" hidden="1" customHeight="1" thickBot="1">
      <c r="A1239" s="479" t="s">
        <v>628</v>
      </c>
      <c r="B1239" s="480"/>
      <c r="C1239" s="74" t="s">
        <v>5076</v>
      </c>
      <c r="D1239" s="74" t="s">
        <v>5077</v>
      </c>
      <c r="E1239" s="74" t="s">
        <v>5078</v>
      </c>
      <c r="F1239" s="74" t="s">
        <v>5079</v>
      </c>
      <c r="G1239" s="75">
        <v>43999</v>
      </c>
      <c r="H1239" s="76"/>
      <c r="I1239" s="77">
        <v>25423.360000000001</v>
      </c>
      <c r="J1239" s="78" t="s">
        <v>457</v>
      </c>
      <c r="K1239" s="80"/>
      <c r="L1239" s="80"/>
      <c r="M1239" s="80"/>
      <c r="N1239" s="80"/>
      <c r="O1239" s="80"/>
    </row>
    <row r="1240" spans="1:15" ht="28.35" hidden="1" customHeight="1" thickBot="1">
      <c r="A1240" s="479" t="s">
        <v>628</v>
      </c>
      <c r="B1240" s="480"/>
      <c r="C1240" s="74" t="s">
        <v>5080</v>
      </c>
      <c r="D1240" s="74" t="s">
        <v>5081</v>
      </c>
      <c r="E1240" s="74" t="s">
        <v>5082</v>
      </c>
      <c r="F1240" s="74" t="s">
        <v>5083</v>
      </c>
      <c r="G1240" s="75">
        <v>43999</v>
      </c>
      <c r="H1240" s="76"/>
      <c r="I1240" s="77">
        <v>32537.69</v>
      </c>
      <c r="J1240" s="78" t="s">
        <v>457</v>
      </c>
      <c r="K1240" s="80"/>
      <c r="L1240" s="80"/>
      <c r="M1240" s="80"/>
      <c r="N1240" s="80"/>
      <c r="O1240" s="80"/>
    </row>
    <row r="1241" spans="1:15" ht="28.35" hidden="1" customHeight="1" thickBot="1">
      <c r="A1241" s="479" t="s">
        <v>543</v>
      </c>
      <c r="B1241" s="480"/>
      <c r="C1241" s="74" t="s">
        <v>5080</v>
      </c>
      <c r="D1241" s="74" t="s">
        <v>5081</v>
      </c>
      <c r="E1241" s="74" t="s">
        <v>5084</v>
      </c>
      <c r="F1241" s="74" t="s">
        <v>5085</v>
      </c>
      <c r="G1241" s="75">
        <v>44263</v>
      </c>
      <c r="H1241" s="76"/>
      <c r="I1241" s="77">
        <v>32255.09</v>
      </c>
      <c r="J1241" s="78" t="s">
        <v>457</v>
      </c>
      <c r="K1241" s="80"/>
      <c r="L1241" s="80"/>
      <c r="M1241" s="80"/>
      <c r="N1241" s="80"/>
      <c r="O1241" s="80"/>
    </row>
    <row r="1242" spans="1:15" ht="28.35" hidden="1" customHeight="1" thickBot="1">
      <c r="A1242" s="479" t="s">
        <v>462</v>
      </c>
      <c r="B1242" s="480"/>
      <c r="C1242" s="74" t="s">
        <v>5086</v>
      </c>
      <c r="D1242" s="74" t="s">
        <v>5087</v>
      </c>
      <c r="E1242" s="74" t="s">
        <v>5088</v>
      </c>
      <c r="F1242" s="74" t="s">
        <v>5089</v>
      </c>
      <c r="G1242" s="75">
        <v>44120</v>
      </c>
      <c r="H1242" s="76"/>
      <c r="I1242" s="77">
        <v>27647</v>
      </c>
      <c r="J1242" s="78" t="s">
        <v>457</v>
      </c>
      <c r="K1242" s="80"/>
      <c r="L1242" s="80"/>
      <c r="M1242" s="80"/>
      <c r="N1242" s="80"/>
      <c r="O1242" s="80"/>
    </row>
    <row r="1243" spans="1:15" ht="28.35" hidden="1" customHeight="1" thickBot="1">
      <c r="A1243" s="479" t="s">
        <v>543</v>
      </c>
      <c r="B1243" s="480"/>
      <c r="C1243" s="74" t="s">
        <v>5090</v>
      </c>
      <c r="D1243" s="74" t="s">
        <v>5091</v>
      </c>
      <c r="E1243" s="74" t="s">
        <v>5092</v>
      </c>
      <c r="F1243" s="74" t="s">
        <v>5093</v>
      </c>
      <c r="G1243" s="75">
        <v>44712</v>
      </c>
      <c r="H1243" s="76"/>
      <c r="I1243" s="77">
        <v>69103</v>
      </c>
      <c r="J1243" s="78" t="s">
        <v>457</v>
      </c>
      <c r="K1243" s="80"/>
      <c r="L1243" s="80"/>
      <c r="M1243" s="80"/>
      <c r="N1243" s="80"/>
      <c r="O1243" s="80"/>
    </row>
    <row r="1244" spans="1:15" ht="28.35" hidden="1" customHeight="1" thickBot="1">
      <c r="A1244" s="479" t="s">
        <v>2458</v>
      </c>
      <c r="B1244" s="480"/>
      <c r="C1244" s="74" t="s">
        <v>5094</v>
      </c>
      <c r="D1244" s="74" t="s">
        <v>5095</v>
      </c>
      <c r="E1244" s="74" t="s">
        <v>5096</v>
      </c>
      <c r="F1244" s="74" t="s">
        <v>5097</v>
      </c>
      <c r="G1244" s="75">
        <v>43882</v>
      </c>
      <c r="H1244" s="76"/>
      <c r="I1244" s="77">
        <v>30668.63</v>
      </c>
      <c r="J1244" s="78" t="s">
        <v>457</v>
      </c>
      <c r="K1244" s="80"/>
      <c r="L1244" s="80"/>
      <c r="M1244" s="80"/>
      <c r="N1244" s="80"/>
      <c r="O1244" s="80"/>
    </row>
    <row r="1245" spans="1:15" ht="28.35" hidden="1" customHeight="1" thickBot="1">
      <c r="A1245" s="479" t="s">
        <v>472</v>
      </c>
      <c r="B1245" s="480"/>
      <c r="C1245" s="74" t="s">
        <v>5098</v>
      </c>
      <c r="D1245" s="74" t="s">
        <v>5099</v>
      </c>
      <c r="E1245" s="74" t="s">
        <v>5100</v>
      </c>
      <c r="F1245" s="74" t="s">
        <v>5101</v>
      </c>
      <c r="G1245" s="75">
        <v>44257</v>
      </c>
      <c r="H1245" s="76"/>
      <c r="I1245" s="77">
        <v>72740</v>
      </c>
      <c r="J1245" s="78" t="s">
        <v>457</v>
      </c>
      <c r="K1245" s="80"/>
      <c r="L1245" s="80"/>
      <c r="M1245" s="80"/>
      <c r="N1245" s="80"/>
      <c r="O1245" s="80"/>
    </row>
    <row r="1246" spans="1:15" ht="28.35" hidden="1" customHeight="1" thickBot="1">
      <c r="A1246" s="479" t="s">
        <v>507</v>
      </c>
      <c r="B1246" s="480"/>
      <c r="C1246" s="74" t="s">
        <v>5102</v>
      </c>
      <c r="D1246" s="74" t="s">
        <v>5103</v>
      </c>
      <c r="E1246" s="74" t="s">
        <v>5104</v>
      </c>
      <c r="F1246" s="74" t="s">
        <v>5105</v>
      </c>
      <c r="G1246" s="75">
        <v>44713</v>
      </c>
      <c r="H1246" s="76"/>
      <c r="I1246" s="77">
        <v>109110</v>
      </c>
      <c r="J1246" s="78" t="s">
        <v>457</v>
      </c>
      <c r="K1246" s="80"/>
      <c r="L1246" s="80"/>
      <c r="M1246" s="80"/>
      <c r="N1246" s="80"/>
      <c r="O1246" s="80"/>
    </row>
    <row r="1247" spans="1:15" ht="28.35" hidden="1" customHeight="1" thickBot="1">
      <c r="A1247" s="479" t="s">
        <v>565</v>
      </c>
      <c r="B1247" s="480"/>
      <c r="C1247" s="74" t="s">
        <v>5106</v>
      </c>
      <c r="D1247" s="74" t="s">
        <v>5107</v>
      </c>
      <c r="E1247" s="74" t="s">
        <v>5108</v>
      </c>
      <c r="F1247" s="74" t="s">
        <v>5109</v>
      </c>
      <c r="G1247" s="75">
        <v>43906</v>
      </c>
      <c r="H1247" s="76"/>
      <c r="I1247" s="77">
        <v>58919</v>
      </c>
      <c r="J1247" s="78" t="s">
        <v>457</v>
      </c>
      <c r="K1247" s="80"/>
      <c r="L1247" s="80"/>
      <c r="M1247" s="80"/>
      <c r="N1247" s="80"/>
      <c r="O1247" s="80"/>
    </row>
    <row r="1248" spans="1:15" ht="28.35" hidden="1" customHeight="1" thickBot="1">
      <c r="A1248" s="479" t="s">
        <v>2338</v>
      </c>
      <c r="B1248" s="480"/>
      <c r="C1248" s="74" t="s">
        <v>5110</v>
      </c>
      <c r="D1248" s="74" t="s">
        <v>5111</v>
      </c>
      <c r="E1248" s="74" t="s">
        <v>5112</v>
      </c>
      <c r="F1248" s="74" t="s">
        <v>5113</v>
      </c>
      <c r="G1248" s="75">
        <v>44120</v>
      </c>
      <c r="H1248" s="76"/>
      <c r="I1248" s="77">
        <v>0.4</v>
      </c>
      <c r="J1248" s="78" t="s">
        <v>457</v>
      </c>
      <c r="K1248" s="78" t="s">
        <v>5114</v>
      </c>
      <c r="L1248" s="78" t="s">
        <v>989</v>
      </c>
      <c r="M1248" s="78" t="s">
        <v>5115</v>
      </c>
      <c r="N1248" s="78">
        <v>0</v>
      </c>
      <c r="O1248" s="79">
        <v>44354</v>
      </c>
    </row>
    <row r="1249" spans="1:15" ht="28.35" hidden="1" customHeight="1" thickBot="1">
      <c r="A1249" s="479" t="s">
        <v>724</v>
      </c>
      <c r="B1249" s="480"/>
      <c r="C1249" s="74" t="s">
        <v>5116</v>
      </c>
      <c r="D1249" s="74" t="s">
        <v>5117</v>
      </c>
      <c r="E1249" s="74" t="s">
        <v>5118</v>
      </c>
      <c r="F1249" s="74" t="s">
        <v>5119</v>
      </c>
      <c r="G1249" s="75">
        <v>44120</v>
      </c>
      <c r="H1249" s="76"/>
      <c r="I1249" s="77">
        <v>18185</v>
      </c>
      <c r="J1249" s="78" t="s">
        <v>457</v>
      </c>
      <c r="K1249" s="80"/>
      <c r="L1249" s="80"/>
      <c r="M1249" s="80"/>
      <c r="N1249" s="80"/>
      <c r="O1249" s="80"/>
    </row>
    <row r="1250" spans="1:15" ht="28.35" hidden="1" customHeight="1" thickBot="1">
      <c r="A1250" s="479" t="s">
        <v>502</v>
      </c>
      <c r="B1250" s="480"/>
      <c r="C1250" s="74" t="s">
        <v>5116</v>
      </c>
      <c r="D1250" s="74" t="s">
        <v>5117</v>
      </c>
      <c r="E1250" s="74" t="s">
        <v>5120</v>
      </c>
      <c r="F1250" s="74" t="s">
        <v>5121</v>
      </c>
      <c r="G1250" s="75">
        <v>44371</v>
      </c>
      <c r="H1250" s="76"/>
      <c r="I1250" s="77">
        <v>15335</v>
      </c>
      <c r="J1250" s="78" t="s">
        <v>457</v>
      </c>
      <c r="K1250" s="80"/>
      <c r="L1250" s="80"/>
      <c r="M1250" s="80"/>
      <c r="N1250" s="80"/>
      <c r="O1250" s="80"/>
    </row>
    <row r="1251" spans="1:15" ht="28.35" hidden="1" customHeight="1" thickBot="1">
      <c r="A1251" s="479" t="s">
        <v>584</v>
      </c>
      <c r="B1251" s="480"/>
      <c r="C1251" s="74" t="s">
        <v>5122</v>
      </c>
      <c r="D1251" s="74" t="s">
        <v>5123</v>
      </c>
      <c r="E1251" s="74" t="s">
        <v>5124</v>
      </c>
      <c r="F1251" s="74" t="s">
        <v>5125</v>
      </c>
      <c r="G1251" s="75">
        <v>44133</v>
      </c>
      <c r="H1251" s="76"/>
      <c r="I1251" s="77">
        <v>54000</v>
      </c>
      <c r="J1251" s="78" t="s">
        <v>457</v>
      </c>
      <c r="K1251" s="80"/>
      <c r="L1251" s="80"/>
      <c r="M1251" s="80"/>
      <c r="N1251" s="80"/>
      <c r="O1251" s="80"/>
    </row>
    <row r="1252" spans="1:15" ht="28.35" hidden="1" customHeight="1" thickBot="1">
      <c r="A1252" s="479" t="s">
        <v>555</v>
      </c>
      <c r="B1252" s="480"/>
      <c r="C1252" s="74" t="s">
        <v>5126</v>
      </c>
      <c r="D1252" s="74" t="s">
        <v>5127</v>
      </c>
      <c r="E1252" s="74" t="s">
        <v>5128</v>
      </c>
      <c r="F1252" s="74" t="s">
        <v>5129</v>
      </c>
      <c r="G1252" s="75">
        <v>43992</v>
      </c>
      <c r="H1252" s="76"/>
      <c r="I1252" s="77">
        <v>55000</v>
      </c>
      <c r="J1252" s="78" t="s">
        <v>457</v>
      </c>
      <c r="K1252" s="80"/>
      <c r="L1252" s="80"/>
      <c r="M1252" s="80"/>
      <c r="N1252" s="80"/>
      <c r="O1252" s="80"/>
    </row>
    <row r="1253" spans="1:15" ht="28.35" hidden="1" customHeight="1" thickBot="1">
      <c r="A1253" s="479" t="s">
        <v>477</v>
      </c>
      <c r="B1253" s="480"/>
      <c r="C1253" s="74" t="s">
        <v>5130</v>
      </c>
      <c r="D1253" s="74" t="s">
        <v>5131</v>
      </c>
      <c r="E1253" s="74" t="s">
        <v>5132</v>
      </c>
      <c r="F1253" s="74" t="s">
        <v>5133</v>
      </c>
      <c r="G1253" s="75">
        <v>44217</v>
      </c>
      <c r="H1253" s="76"/>
      <c r="I1253" s="77">
        <v>16572.349999999999</v>
      </c>
      <c r="J1253" s="78" t="s">
        <v>457</v>
      </c>
      <c r="K1253" s="78" t="s">
        <v>5134</v>
      </c>
      <c r="L1253" s="78" t="s">
        <v>459</v>
      </c>
      <c r="M1253" s="78" t="s">
        <v>5135</v>
      </c>
      <c r="N1253" s="78" t="s">
        <v>5136</v>
      </c>
      <c r="O1253" s="79">
        <v>44763</v>
      </c>
    </row>
    <row r="1254" spans="1:15" ht="28.35" hidden="1" customHeight="1" thickBot="1">
      <c r="A1254" s="479" t="s">
        <v>603</v>
      </c>
      <c r="B1254" s="480"/>
      <c r="C1254" s="74" t="s">
        <v>5137</v>
      </c>
      <c r="D1254" s="74" t="s">
        <v>5138</v>
      </c>
      <c r="E1254" s="74" t="s">
        <v>5139</v>
      </c>
      <c r="F1254" s="74" t="s">
        <v>5140</v>
      </c>
      <c r="G1254" s="75">
        <v>44258</v>
      </c>
      <c r="H1254" s="76"/>
      <c r="I1254" s="77">
        <v>50704</v>
      </c>
      <c r="J1254" s="78" t="s">
        <v>457</v>
      </c>
      <c r="K1254" s="80"/>
      <c r="L1254" s="80"/>
      <c r="M1254" s="80"/>
      <c r="N1254" s="80"/>
      <c r="O1254" s="80"/>
    </row>
    <row r="1255" spans="1:15" ht="28.35" hidden="1" customHeight="1" thickBot="1">
      <c r="A1255" s="479" t="s">
        <v>715</v>
      </c>
      <c r="B1255" s="480"/>
      <c r="C1255" s="74" t="s">
        <v>5141</v>
      </c>
      <c r="D1255" s="74" t="s">
        <v>5142</v>
      </c>
      <c r="E1255" s="74" t="s">
        <v>5143</v>
      </c>
      <c r="F1255" s="74" t="s">
        <v>5144</v>
      </c>
      <c r="G1255" s="75">
        <v>44216</v>
      </c>
      <c r="H1255" s="76"/>
      <c r="I1255" s="77">
        <v>74786.899999999994</v>
      </c>
      <c r="J1255" s="78" t="s">
        <v>457</v>
      </c>
      <c r="K1255" s="80"/>
      <c r="L1255" s="80"/>
      <c r="M1255" s="80"/>
      <c r="N1255" s="80"/>
      <c r="O1255" s="80"/>
    </row>
    <row r="1256" spans="1:15" ht="28.35" hidden="1" customHeight="1" thickBot="1">
      <c r="A1256" s="479" t="s">
        <v>2309</v>
      </c>
      <c r="B1256" s="480"/>
      <c r="C1256" s="74" t="s">
        <v>5145</v>
      </c>
      <c r="D1256" s="74" t="s">
        <v>5146</v>
      </c>
      <c r="E1256" s="74" t="s">
        <v>5147</v>
      </c>
      <c r="F1256" s="74" t="s">
        <v>5148</v>
      </c>
      <c r="G1256" s="75">
        <v>44015</v>
      </c>
      <c r="H1256" s="76"/>
      <c r="I1256" s="77">
        <v>108899</v>
      </c>
      <c r="J1256" s="78" t="s">
        <v>457</v>
      </c>
      <c r="K1256" s="80"/>
      <c r="L1256" s="80"/>
      <c r="M1256" s="80"/>
      <c r="N1256" s="80"/>
      <c r="O1256" s="80"/>
    </row>
    <row r="1257" spans="1:15" ht="28.35" hidden="1" customHeight="1" thickBot="1">
      <c r="A1257" s="479" t="s">
        <v>565</v>
      </c>
      <c r="B1257" s="480"/>
      <c r="C1257" s="74" t="s">
        <v>5149</v>
      </c>
      <c r="D1257" s="74" t="s">
        <v>5150</v>
      </c>
      <c r="E1257" s="74" t="s">
        <v>5151</v>
      </c>
      <c r="F1257" s="74" t="s">
        <v>5152</v>
      </c>
      <c r="G1257" s="75">
        <v>44120</v>
      </c>
      <c r="H1257" s="76"/>
      <c r="I1257" s="77">
        <v>105880.71</v>
      </c>
      <c r="J1257" s="78" t="s">
        <v>457</v>
      </c>
      <c r="K1257" s="80"/>
      <c r="L1257" s="80"/>
      <c r="M1257" s="80"/>
      <c r="N1257" s="80"/>
      <c r="O1257" s="80"/>
    </row>
    <row r="1258" spans="1:15" ht="28.35" hidden="1" customHeight="1" thickBot="1">
      <c r="A1258" s="479" t="s">
        <v>859</v>
      </c>
      <c r="B1258" s="480"/>
      <c r="C1258" s="74" t="s">
        <v>5153</v>
      </c>
      <c r="D1258" s="74" t="s">
        <v>5154</v>
      </c>
      <c r="E1258" s="74" t="s">
        <v>5155</v>
      </c>
      <c r="F1258" s="74" t="s">
        <v>5156</v>
      </c>
      <c r="G1258" s="75">
        <v>44120</v>
      </c>
      <c r="H1258" s="76"/>
      <c r="I1258" s="77">
        <v>74785.81</v>
      </c>
      <c r="J1258" s="78" t="s">
        <v>457</v>
      </c>
      <c r="K1258" s="80"/>
      <c r="L1258" s="80"/>
      <c r="M1258" s="80"/>
      <c r="N1258" s="80"/>
      <c r="O1258" s="80"/>
    </row>
    <row r="1259" spans="1:15" ht="28.35" hidden="1" customHeight="1" thickBot="1">
      <c r="A1259" s="479" t="s">
        <v>598</v>
      </c>
      <c r="B1259" s="480"/>
      <c r="C1259" s="74" t="s">
        <v>5157</v>
      </c>
      <c r="D1259" s="74" t="s">
        <v>5158</v>
      </c>
      <c r="E1259" s="74" t="s">
        <v>5159</v>
      </c>
      <c r="F1259" s="74" t="s">
        <v>5160</v>
      </c>
      <c r="G1259" s="75">
        <v>44308</v>
      </c>
      <c r="H1259" s="76"/>
      <c r="I1259" s="77">
        <v>109110</v>
      </c>
      <c r="J1259" s="78" t="s">
        <v>457</v>
      </c>
      <c r="K1259" s="80"/>
      <c r="L1259" s="80"/>
      <c r="M1259" s="80"/>
      <c r="N1259" s="80"/>
      <c r="O1259" s="80"/>
    </row>
    <row r="1260" spans="1:15" ht="28.35" hidden="1" customHeight="1" thickBot="1">
      <c r="A1260" s="479" t="s">
        <v>472</v>
      </c>
      <c r="B1260" s="480"/>
      <c r="C1260" s="74" t="s">
        <v>5161</v>
      </c>
      <c r="D1260" s="74" t="s">
        <v>5162</v>
      </c>
      <c r="E1260" s="74" t="s">
        <v>5163</v>
      </c>
      <c r="F1260" s="74" t="s">
        <v>5164</v>
      </c>
      <c r="G1260" s="75">
        <v>44734</v>
      </c>
      <c r="H1260" s="76"/>
      <c r="I1260" s="77">
        <v>36370</v>
      </c>
      <c r="J1260" s="78" t="s">
        <v>457</v>
      </c>
      <c r="K1260" s="80"/>
      <c r="L1260" s="80"/>
      <c r="M1260" s="80"/>
      <c r="N1260" s="80"/>
      <c r="O1260" s="80"/>
    </row>
    <row r="1261" spans="1:15" ht="28.35" hidden="1" customHeight="1" thickBot="1">
      <c r="A1261" s="479" t="s">
        <v>565</v>
      </c>
      <c r="B1261" s="480"/>
      <c r="C1261" s="74" t="s">
        <v>5165</v>
      </c>
      <c r="D1261" s="74" t="s">
        <v>5166</v>
      </c>
      <c r="E1261" s="74" t="s">
        <v>5167</v>
      </c>
      <c r="F1261" s="74" t="s">
        <v>5168</v>
      </c>
      <c r="G1261" s="75">
        <v>44120</v>
      </c>
      <c r="H1261" s="76"/>
      <c r="I1261" s="77">
        <v>76837.81</v>
      </c>
      <c r="J1261" s="78" t="s">
        <v>457</v>
      </c>
      <c r="K1261" s="80"/>
      <c r="L1261" s="80"/>
      <c r="M1261" s="80"/>
      <c r="N1261" s="80"/>
      <c r="O1261" s="80"/>
    </row>
    <row r="1262" spans="1:15" ht="28.35" hidden="1" customHeight="1" thickBot="1">
      <c r="A1262" s="479" t="s">
        <v>2338</v>
      </c>
      <c r="B1262" s="480"/>
      <c r="C1262" s="74" t="s">
        <v>5169</v>
      </c>
      <c r="D1262" s="74" t="s">
        <v>5170</v>
      </c>
      <c r="E1262" s="74" t="s">
        <v>5171</v>
      </c>
      <c r="F1262" s="74" t="s">
        <v>5172</v>
      </c>
      <c r="G1262" s="74" t="s">
        <v>5173</v>
      </c>
      <c r="H1262" s="76"/>
      <c r="I1262" s="77">
        <v>1065.31</v>
      </c>
      <c r="J1262" s="78" t="s">
        <v>958</v>
      </c>
      <c r="K1262" s="78" t="s">
        <v>5174</v>
      </c>
      <c r="L1262" s="78" t="s">
        <v>960</v>
      </c>
      <c r="M1262" s="78" t="s">
        <v>5175</v>
      </c>
      <c r="N1262" s="78" t="s">
        <v>5176</v>
      </c>
      <c r="O1262" s="78" t="s">
        <v>5177</v>
      </c>
    </row>
    <row r="1263" spans="1:15" ht="28.35" hidden="1" customHeight="1" thickBot="1">
      <c r="A1263" s="479" t="s">
        <v>467</v>
      </c>
      <c r="B1263" s="480"/>
      <c r="C1263" s="74" t="s">
        <v>5178</v>
      </c>
      <c r="D1263" s="74" t="s">
        <v>5179</v>
      </c>
      <c r="E1263" s="74" t="s">
        <v>5180</v>
      </c>
      <c r="F1263" s="74" t="s">
        <v>5181</v>
      </c>
      <c r="G1263" s="75">
        <v>44120</v>
      </c>
      <c r="H1263" s="76"/>
      <c r="I1263" s="77">
        <v>72740</v>
      </c>
      <c r="J1263" s="78" t="s">
        <v>457</v>
      </c>
      <c r="K1263" s="80"/>
      <c r="L1263" s="80"/>
      <c r="M1263" s="80"/>
      <c r="N1263" s="80"/>
      <c r="O1263" s="80"/>
    </row>
    <row r="1264" spans="1:15" ht="28.35" hidden="1" customHeight="1" thickBot="1">
      <c r="A1264" s="479" t="s">
        <v>715</v>
      </c>
      <c r="B1264" s="480"/>
      <c r="C1264" s="74" t="s">
        <v>5182</v>
      </c>
      <c r="D1264" s="74" t="s">
        <v>5183</v>
      </c>
      <c r="E1264" s="74" t="s">
        <v>5184</v>
      </c>
      <c r="F1264" s="74" t="s">
        <v>5185</v>
      </c>
      <c r="G1264" s="75">
        <v>44180</v>
      </c>
      <c r="H1264" s="76"/>
      <c r="I1264" s="77">
        <v>109110</v>
      </c>
      <c r="J1264" s="78" t="s">
        <v>457</v>
      </c>
      <c r="K1264" s="80"/>
      <c r="L1264" s="80"/>
      <c r="M1264" s="80"/>
      <c r="N1264" s="80"/>
      <c r="O1264" s="80"/>
    </row>
    <row r="1265" spans="1:15" ht="28.35" hidden="1" customHeight="1" thickBot="1">
      <c r="A1265" s="479" t="s">
        <v>575</v>
      </c>
      <c r="B1265" s="480"/>
      <c r="C1265" s="74" t="s">
        <v>5186</v>
      </c>
      <c r="D1265" s="74" t="s">
        <v>5187</v>
      </c>
      <c r="E1265" s="74" t="s">
        <v>5188</v>
      </c>
      <c r="F1265" s="74" t="s">
        <v>5189</v>
      </c>
      <c r="G1265" s="75">
        <v>44337</v>
      </c>
      <c r="H1265" s="76"/>
      <c r="I1265" s="77">
        <v>109000</v>
      </c>
      <c r="J1265" s="78" t="s">
        <v>457</v>
      </c>
      <c r="K1265" s="80"/>
      <c r="L1265" s="80"/>
      <c r="M1265" s="80"/>
      <c r="N1265" s="80"/>
      <c r="O1265" s="80"/>
    </row>
    <row r="1266" spans="1:15" ht="28.35" hidden="1" customHeight="1" thickBot="1">
      <c r="A1266" s="479" t="s">
        <v>2338</v>
      </c>
      <c r="B1266" s="480"/>
      <c r="C1266" s="74" t="s">
        <v>5190</v>
      </c>
      <c r="D1266" s="74" t="s">
        <v>5191</v>
      </c>
      <c r="E1266" s="74" t="s">
        <v>5192</v>
      </c>
      <c r="F1266" s="74" t="s">
        <v>5193</v>
      </c>
      <c r="G1266" s="75">
        <v>44120</v>
      </c>
      <c r="H1266" s="76"/>
      <c r="I1266" s="77">
        <v>54047</v>
      </c>
      <c r="J1266" s="78" t="s">
        <v>457</v>
      </c>
      <c r="K1266" s="80"/>
      <c r="L1266" s="80"/>
      <c r="M1266" s="80"/>
      <c r="N1266" s="80"/>
      <c r="O1266" s="80"/>
    </row>
    <row r="1267" spans="1:15" ht="28.35" hidden="1" customHeight="1" thickBot="1">
      <c r="A1267" s="479" t="s">
        <v>2309</v>
      </c>
      <c r="B1267" s="480"/>
      <c r="C1267" s="74" t="s">
        <v>5194</v>
      </c>
      <c r="D1267" s="74" t="s">
        <v>5195</v>
      </c>
      <c r="E1267" s="74" t="s">
        <v>5196</v>
      </c>
      <c r="F1267" s="74" t="s">
        <v>5197</v>
      </c>
      <c r="G1267" s="75">
        <v>44014</v>
      </c>
      <c r="H1267" s="76"/>
      <c r="I1267" s="77">
        <v>109110</v>
      </c>
      <c r="J1267" s="78" t="s">
        <v>457</v>
      </c>
      <c r="K1267" s="80"/>
      <c r="L1267" s="80"/>
      <c r="M1267" s="80"/>
      <c r="N1267" s="80"/>
      <c r="O1267" s="80"/>
    </row>
    <row r="1268" spans="1:15" ht="28.35" hidden="1" customHeight="1" thickBot="1">
      <c r="A1268" s="479" t="s">
        <v>565</v>
      </c>
      <c r="B1268" s="480"/>
      <c r="C1268" s="74" t="s">
        <v>5198</v>
      </c>
      <c r="D1268" s="74" t="s">
        <v>5199</v>
      </c>
      <c r="E1268" s="74" t="s">
        <v>5200</v>
      </c>
      <c r="F1268" s="74" t="s">
        <v>5201</v>
      </c>
      <c r="G1268" s="75">
        <v>43998</v>
      </c>
      <c r="H1268" s="76"/>
      <c r="I1268" s="77">
        <v>49000</v>
      </c>
      <c r="J1268" s="78" t="s">
        <v>457</v>
      </c>
      <c r="K1268" s="80"/>
      <c r="L1268" s="80"/>
      <c r="M1268" s="80"/>
      <c r="N1268" s="80"/>
      <c r="O1268" s="80"/>
    </row>
    <row r="1269" spans="1:15" ht="28.35" hidden="1" customHeight="1" thickBot="1">
      <c r="A1269" s="479" t="s">
        <v>486</v>
      </c>
      <c r="B1269" s="480"/>
      <c r="C1269" s="74" t="s">
        <v>5202</v>
      </c>
      <c r="D1269" s="74" t="s">
        <v>5203</v>
      </c>
      <c r="E1269" s="74" t="s">
        <v>5204</v>
      </c>
      <c r="F1269" s="74" t="s">
        <v>5205</v>
      </c>
      <c r="G1269" s="75">
        <v>44120</v>
      </c>
      <c r="H1269" s="76"/>
      <c r="I1269" s="77">
        <v>24189.55</v>
      </c>
      <c r="J1269" s="78" t="s">
        <v>457</v>
      </c>
      <c r="K1269" s="78" t="s">
        <v>5206</v>
      </c>
      <c r="L1269" s="78" t="s">
        <v>459</v>
      </c>
      <c r="M1269" s="78" t="s">
        <v>5207</v>
      </c>
      <c r="N1269" s="78" t="s">
        <v>5208</v>
      </c>
      <c r="O1269" s="79">
        <v>44764</v>
      </c>
    </row>
    <row r="1270" spans="1:15" ht="28.35" hidden="1" customHeight="1" thickBot="1">
      <c r="A1270" s="479" t="s">
        <v>2250</v>
      </c>
      <c r="B1270" s="480"/>
      <c r="C1270" s="74" t="s">
        <v>5209</v>
      </c>
      <c r="D1270" s="74" t="s">
        <v>5210</v>
      </c>
      <c r="E1270" s="74" t="s">
        <v>5211</v>
      </c>
      <c r="F1270" s="74" t="s">
        <v>5212</v>
      </c>
      <c r="G1270" s="75">
        <v>44595</v>
      </c>
      <c r="H1270" s="76"/>
      <c r="I1270" s="77">
        <v>54555</v>
      </c>
      <c r="J1270" s="78" t="s">
        <v>457</v>
      </c>
      <c r="K1270" s="80"/>
      <c r="L1270" s="80"/>
      <c r="M1270" s="80"/>
      <c r="N1270" s="80"/>
      <c r="O1270" s="80"/>
    </row>
    <row r="1271" spans="1:15" ht="28.35" hidden="1" customHeight="1" thickBot="1">
      <c r="A1271" s="479" t="s">
        <v>584</v>
      </c>
      <c r="B1271" s="480"/>
      <c r="C1271" s="74" t="s">
        <v>5213</v>
      </c>
      <c r="D1271" s="74" t="s">
        <v>5214</v>
      </c>
      <c r="E1271" s="74" t="s">
        <v>5215</v>
      </c>
      <c r="F1271" s="74" t="s">
        <v>5216</v>
      </c>
      <c r="G1271" s="75">
        <v>44320</v>
      </c>
      <c r="H1271" s="76"/>
      <c r="I1271" s="77">
        <v>76426.850000000006</v>
      </c>
      <c r="J1271" s="78" t="s">
        <v>457</v>
      </c>
      <c r="K1271" s="78" t="s">
        <v>5217</v>
      </c>
      <c r="L1271" s="78" t="s">
        <v>989</v>
      </c>
      <c r="M1271" s="78" t="s">
        <v>5218</v>
      </c>
      <c r="N1271" s="78">
        <v>0</v>
      </c>
      <c r="O1271" s="79">
        <v>44687</v>
      </c>
    </row>
    <row r="1272" spans="1:15" ht="28.35" hidden="1" customHeight="1" thickBot="1">
      <c r="A1272" s="479" t="s">
        <v>472</v>
      </c>
      <c r="B1272" s="480"/>
      <c r="C1272" s="74" t="s">
        <v>5219</v>
      </c>
      <c r="D1272" s="74" t="s">
        <v>5220</v>
      </c>
      <c r="E1272" s="74" t="s">
        <v>5221</v>
      </c>
      <c r="F1272" s="74" t="s">
        <v>5222</v>
      </c>
      <c r="G1272" s="75">
        <v>44740</v>
      </c>
      <c r="H1272" s="76"/>
      <c r="I1272" s="77">
        <v>53236</v>
      </c>
      <c r="J1272" s="78" t="s">
        <v>457</v>
      </c>
      <c r="K1272" s="80"/>
      <c r="L1272" s="80"/>
      <c r="M1272" s="80"/>
      <c r="N1272" s="80"/>
      <c r="O1272" s="80"/>
    </row>
    <row r="1273" spans="1:15" ht="28.35" hidden="1" customHeight="1" thickBot="1">
      <c r="A1273" s="479" t="s">
        <v>598</v>
      </c>
      <c r="B1273" s="480"/>
      <c r="C1273" s="74" t="s">
        <v>5223</v>
      </c>
      <c r="D1273" s="74" t="s">
        <v>5224</v>
      </c>
      <c r="E1273" s="74" t="s">
        <v>5225</v>
      </c>
      <c r="F1273" s="74" t="s">
        <v>5226</v>
      </c>
      <c r="G1273" s="75">
        <v>44720</v>
      </c>
      <c r="H1273" s="76"/>
      <c r="I1273" s="77">
        <v>18674.900000000001</v>
      </c>
      <c r="J1273" s="78" t="s">
        <v>457</v>
      </c>
      <c r="K1273" s="80"/>
      <c r="L1273" s="80"/>
      <c r="M1273" s="80"/>
      <c r="N1273" s="80"/>
      <c r="O1273" s="80"/>
    </row>
    <row r="1274" spans="1:15" ht="28.35" hidden="1" customHeight="1" thickBot="1">
      <c r="A1274" s="479" t="s">
        <v>584</v>
      </c>
      <c r="B1274" s="480"/>
      <c r="C1274" s="74" t="s">
        <v>5227</v>
      </c>
      <c r="D1274" s="74" t="s">
        <v>5228</v>
      </c>
      <c r="E1274" s="74" t="s">
        <v>5229</v>
      </c>
      <c r="F1274" s="74" t="s">
        <v>5230</v>
      </c>
      <c r="G1274" s="75">
        <v>44181</v>
      </c>
      <c r="H1274" s="76"/>
      <c r="I1274" s="77">
        <v>67306</v>
      </c>
      <c r="J1274" s="78" t="s">
        <v>457</v>
      </c>
      <c r="K1274" s="80"/>
      <c r="L1274" s="80"/>
      <c r="M1274" s="80"/>
      <c r="N1274" s="80"/>
      <c r="O1274" s="80"/>
    </row>
    <row r="1275" spans="1:15" ht="28.35" hidden="1" customHeight="1" thickBot="1">
      <c r="A1275" s="479" t="s">
        <v>2250</v>
      </c>
      <c r="B1275" s="480"/>
      <c r="C1275" s="74" t="s">
        <v>5231</v>
      </c>
      <c r="D1275" s="74" t="s">
        <v>5232</v>
      </c>
      <c r="E1275" s="74" t="s">
        <v>5233</v>
      </c>
      <c r="F1275" s="74" t="s">
        <v>5234</v>
      </c>
      <c r="G1275" s="75">
        <v>44340</v>
      </c>
      <c r="H1275" s="76"/>
      <c r="I1275" s="77">
        <v>51385</v>
      </c>
      <c r="J1275" s="78" t="s">
        <v>457</v>
      </c>
      <c r="K1275" s="80"/>
      <c r="L1275" s="80"/>
      <c r="M1275" s="80"/>
      <c r="N1275" s="80"/>
      <c r="O1275" s="80"/>
    </row>
    <row r="1276" spans="1:15" ht="28.35" hidden="1" customHeight="1" thickBot="1">
      <c r="A1276" s="479" t="s">
        <v>507</v>
      </c>
      <c r="B1276" s="480"/>
      <c r="C1276" s="74" t="s">
        <v>5235</v>
      </c>
      <c r="D1276" s="74" t="s">
        <v>5236</v>
      </c>
      <c r="E1276" s="74" t="s">
        <v>5237</v>
      </c>
      <c r="F1276" s="74" t="s">
        <v>5238</v>
      </c>
      <c r="G1276" s="75">
        <v>44412</v>
      </c>
      <c r="H1276" s="76"/>
      <c r="I1276" s="77">
        <v>83383</v>
      </c>
      <c r="J1276" s="78" t="s">
        <v>457</v>
      </c>
      <c r="K1276" s="78" t="s">
        <v>5239</v>
      </c>
      <c r="L1276" s="78" t="s">
        <v>459</v>
      </c>
      <c r="M1276" s="78" t="s">
        <v>5240</v>
      </c>
      <c r="N1276" s="78">
        <v>83383</v>
      </c>
      <c r="O1276" s="79">
        <v>44764</v>
      </c>
    </row>
    <row r="1277" spans="1:15" ht="28.35" hidden="1" customHeight="1" thickBot="1">
      <c r="A1277" s="479" t="s">
        <v>724</v>
      </c>
      <c r="B1277" s="480"/>
      <c r="C1277" s="74" t="s">
        <v>5241</v>
      </c>
      <c r="D1277" s="74" t="s">
        <v>5242</v>
      </c>
      <c r="E1277" s="74" t="s">
        <v>5243</v>
      </c>
      <c r="F1277" s="74" t="s">
        <v>5244</v>
      </c>
      <c r="G1277" s="75">
        <v>43790</v>
      </c>
      <c r="H1277" s="76"/>
      <c r="I1277" s="77">
        <v>98265.81</v>
      </c>
      <c r="J1277" s="78" t="s">
        <v>457</v>
      </c>
      <c r="K1277" s="78" t="s">
        <v>5245</v>
      </c>
      <c r="L1277" s="78" t="s">
        <v>459</v>
      </c>
      <c r="M1277" s="78" t="s">
        <v>5246</v>
      </c>
      <c r="N1277" s="78">
        <v>0</v>
      </c>
      <c r="O1277" s="79">
        <v>44777</v>
      </c>
    </row>
    <row r="1278" spans="1:15" ht="28.35" hidden="1" customHeight="1" thickBot="1">
      <c r="A1278" s="479" t="s">
        <v>614</v>
      </c>
      <c r="B1278" s="480"/>
      <c r="C1278" s="74" t="s">
        <v>5247</v>
      </c>
      <c r="D1278" s="74" t="s">
        <v>5248</v>
      </c>
      <c r="E1278" s="74" t="s">
        <v>5249</v>
      </c>
      <c r="F1278" s="74" t="s">
        <v>5250</v>
      </c>
      <c r="G1278" s="75">
        <v>44134</v>
      </c>
      <c r="H1278" s="76"/>
      <c r="I1278" s="77">
        <v>76373.36</v>
      </c>
      <c r="J1278" s="78" t="s">
        <v>457</v>
      </c>
      <c r="K1278" s="80"/>
      <c r="L1278" s="80"/>
      <c r="M1278" s="80"/>
      <c r="N1278" s="80"/>
      <c r="O1278" s="80"/>
    </row>
    <row r="1279" spans="1:15" ht="28.35" hidden="1" customHeight="1" thickBot="1">
      <c r="A1279" s="479" t="s">
        <v>614</v>
      </c>
      <c r="B1279" s="480"/>
      <c r="C1279" s="74" t="s">
        <v>5251</v>
      </c>
      <c r="D1279" s="74" t="s">
        <v>5252</v>
      </c>
      <c r="E1279" s="74" t="s">
        <v>5253</v>
      </c>
      <c r="F1279" s="74" t="s">
        <v>5254</v>
      </c>
      <c r="G1279" s="75">
        <v>44677</v>
      </c>
      <c r="H1279" s="76"/>
      <c r="I1279" s="77">
        <v>23640.5</v>
      </c>
      <c r="J1279" s="78" t="s">
        <v>457</v>
      </c>
      <c r="K1279" s="80"/>
      <c r="L1279" s="80"/>
      <c r="M1279" s="80"/>
      <c r="N1279" s="80"/>
      <c r="O1279" s="80"/>
    </row>
    <row r="1280" spans="1:15" ht="28.35" hidden="1" customHeight="1" thickBot="1">
      <c r="A1280" s="479" t="s">
        <v>598</v>
      </c>
      <c r="B1280" s="480"/>
      <c r="C1280" s="74" t="s">
        <v>5255</v>
      </c>
      <c r="D1280" s="74" t="s">
        <v>5256</v>
      </c>
      <c r="E1280" s="74" t="s">
        <v>5257</v>
      </c>
      <c r="F1280" s="74" t="s">
        <v>5258</v>
      </c>
      <c r="G1280" s="75">
        <v>44678</v>
      </c>
      <c r="H1280" s="76"/>
      <c r="I1280" s="77">
        <v>52324.800000000003</v>
      </c>
      <c r="J1280" s="78" t="s">
        <v>457</v>
      </c>
      <c r="K1280" s="80"/>
      <c r="L1280" s="80"/>
      <c r="M1280" s="80"/>
      <c r="N1280" s="80"/>
      <c r="O1280" s="80"/>
    </row>
    <row r="1281" spans="1:15" ht="28.35" hidden="1" customHeight="1" thickBot="1">
      <c r="A1281" s="479" t="s">
        <v>570</v>
      </c>
      <c r="B1281" s="480"/>
      <c r="C1281" s="74" t="s">
        <v>5259</v>
      </c>
      <c r="D1281" s="74" t="s">
        <v>5260</v>
      </c>
      <c r="E1281" s="74" t="s">
        <v>5261</v>
      </c>
      <c r="F1281" s="74" t="s">
        <v>5262</v>
      </c>
      <c r="G1281" s="75">
        <v>44105</v>
      </c>
      <c r="H1281" s="76"/>
      <c r="I1281" s="77">
        <v>29096</v>
      </c>
      <c r="J1281" s="78" t="s">
        <v>457</v>
      </c>
      <c r="K1281" s="80"/>
      <c r="L1281" s="80"/>
      <c r="M1281" s="80"/>
      <c r="N1281" s="80"/>
      <c r="O1281" s="80"/>
    </row>
    <row r="1282" spans="1:15" ht="28.35" hidden="1" customHeight="1" thickBot="1">
      <c r="A1282" s="479" t="s">
        <v>467</v>
      </c>
      <c r="B1282" s="480"/>
      <c r="C1282" s="74" t="s">
        <v>5263</v>
      </c>
      <c r="D1282" s="74" t="s">
        <v>5264</v>
      </c>
      <c r="E1282" s="74" t="s">
        <v>5265</v>
      </c>
      <c r="F1282" s="74" t="s">
        <v>5266</v>
      </c>
      <c r="G1282" s="75">
        <v>44120</v>
      </c>
      <c r="H1282" s="76"/>
      <c r="I1282" s="77">
        <v>109110</v>
      </c>
      <c r="J1282" s="78" t="s">
        <v>457</v>
      </c>
      <c r="K1282" s="80"/>
      <c r="L1282" s="80"/>
      <c r="M1282" s="80"/>
      <c r="N1282" s="80"/>
      <c r="O1282" s="80"/>
    </row>
    <row r="1283" spans="1:15" ht="28.35" hidden="1" customHeight="1" thickBot="1">
      <c r="A1283" s="479" t="s">
        <v>452</v>
      </c>
      <c r="B1283" s="480"/>
      <c r="C1283" s="74" t="s">
        <v>5267</v>
      </c>
      <c r="D1283" s="74" t="s">
        <v>5268</v>
      </c>
      <c r="E1283" s="74" t="s">
        <v>5269</v>
      </c>
      <c r="F1283" s="74" t="s">
        <v>5270</v>
      </c>
      <c r="G1283" s="75">
        <v>44649</v>
      </c>
      <c r="H1283" s="76"/>
      <c r="I1283" s="77">
        <v>42209.2</v>
      </c>
      <c r="J1283" s="78" t="s">
        <v>457</v>
      </c>
      <c r="K1283" s="80"/>
      <c r="L1283" s="80"/>
      <c r="M1283" s="80"/>
      <c r="N1283" s="80"/>
      <c r="O1283" s="80"/>
    </row>
    <row r="1284" spans="1:15" ht="28.35" hidden="1" customHeight="1" thickBot="1">
      <c r="A1284" s="479" t="s">
        <v>2458</v>
      </c>
      <c r="B1284" s="480"/>
      <c r="C1284" s="74" t="s">
        <v>5271</v>
      </c>
      <c r="D1284" s="74" t="s">
        <v>5272</v>
      </c>
      <c r="E1284" s="74" t="s">
        <v>5273</v>
      </c>
      <c r="F1284" s="74" t="s">
        <v>5274</v>
      </c>
      <c r="G1284" s="75">
        <v>44120</v>
      </c>
      <c r="H1284" s="76"/>
      <c r="I1284" s="77">
        <v>54050</v>
      </c>
      <c r="J1284" s="78" t="s">
        <v>457</v>
      </c>
      <c r="K1284" s="80"/>
      <c r="L1284" s="80"/>
      <c r="M1284" s="80"/>
      <c r="N1284" s="80"/>
      <c r="O1284" s="80"/>
    </row>
    <row r="1285" spans="1:15" ht="28.35" hidden="1" customHeight="1" thickBot="1">
      <c r="A1285" s="479" t="s">
        <v>472</v>
      </c>
      <c r="B1285" s="480"/>
      <c r="C1285" s="74" t="s">
        <v>5275</v>
      </c>
      <c r="D1285" s="74" t="s">
        <v>5276</v>
      </c>
      <c r="E1285" s="74" t="s">
        <v>5277</v>
      </c>
      <c r="F1285" s="74" t="s">
        <v>5278</v>
      </c>
      <c r="G1285" s="75">
        <v>44294</v>
      </c>
      <c r="H1285" s="76"/>
      <c r="I1285" s="77">
        <v>47667</v>
      </c>
      <c r="J1285" s="78" t="s">
        <v>457</v>
      </c>
      <c r="K1285" s="80"/>
      <c r="L1285" s="80"/>
      <c r="M1285" s="80"/>
      <c r="N1285" s="80"/>
      <c r="O1285" s="80"/>
    </row>
    <row r="1286" spans="1:15" ht="28.35" hidden="1" customHeight="1" thickBot="1">
      <c r="A1286" s="479" t="s">
        <v>697</v>
      </c>
      <c r="B1286" s="480"/>
      <c r="C1286" s="74" t="s">
        <v>5279</v>
      </c>
      <c r="D1286" s="74" t="s">
        <v>5280</v>
      </c>
      <c r="E1286" s="74" t="s">
        <v>5281</v>
      </c>
      <c r="F1286" s="74" t="s">
        <v>5282</v>
      </c>
      <c r="G1286" s="75">
        <v>44018</v>
      </c>
      <c r="H1286" s="76"/>
      <c r="I1286" s="77">
        <v>456.8</v>
      </c>
      <c r="J1286" s="78" t="s">
        <v>457</v>
      </c>
      <c r="K1286" s="80"/>
      <c r="L1286" s="80"/>
      <c r="M1286" s="80"/>
      <c r="N1286" s="80"/>
      <c r="O1286" s="80"/>
    </row>
    <row r="1287" spans="1:15" ht="28.35" hidden="1" customHeight="1" thickBot="1">
      <c r="A1287" s="479" t="s">
        <v>452</v>
      </c>
      <c r="B1287" s="480"/>
      <c r="C1287" s="74" t="s">
        <v>5283</v>
      </c>
      <c r="D1287" s="74" t="s">
        <v>5284</v>
      </c>
      <c r="E1287" s="74" t="s">
        <v>5285</v>
      </c>
      <c r="F1287" s="74" t="s">
        <v>5286</v>
      </c>
      <c r="G1287" s="75">
        <v>44466</v>
      </c>
      <c r="H1287" s="76"/>
      <c r="I1287" s="77">
        <v>72739.990000000005</v>
      </c>
      <c r="J1287" s="78" t="s">
        <v>457</v>
      </c>
      <c r="K1287" s="80"/>
      <c r="L1287" s="80"/>
      <c r="M1287" s="80"/>
      <c r="N1287" s="80"/>
      <c r="O1287" s="80"/>
    </row>
    <row r="1288" spans="1:15" ht="28.35" hidden="1" customHeight="1" thickBot="1">
      <c r="A1288" s="479" t="s">
        <v>452</v>
      </c>
      <c r="B1288" s="480"/>
      <c r="C1288" s="74" t="s">
        <v>5283</v>
      </c>
      <c r="D1288" s="74" t="s">
        <v>5284</v>
      </c>
      <c r="E1288" s="74" t="s">
        <v>5287</v>
      </c>
      <c r="F1288" s="74" t="s">
        <v>5288</v>
      </c>
      <c r="G1288" s="75">
        <v>44466</v>
      </c>
      <c r="H1288" s="76"/>
      <c r="I1288" s="77">
        <v>33929.199999999997</v>
      </c>
      <c r="J1288" s="78" t="s">
        <v>457</v>
      </c>
      <c r="K1288" s="80"/>
      <c r="L1288" s="80"/>
      <c r="M1288" s="80"/>
      <c r="N1288" s="80"/>
      <c r="O1288" s="80"/>
    </row>
    <row r="1289" spans="1:15" ht="28.35" hidden="1" customHeight="1" thickBot="1">
      <c r="A1289" s="479" t="s">
        <v>467</v>
      </c>
      <c r="B1289" s="480"/>
      <c r="C1289" s="74" t="s">
        <v>5289</v>
      </c>
      <c r="D1289" s="74" t="s">
        <v>5290</v>
      </c>
      <c r="E1289" s="74" t="s">
        <v>5291</v>
      </c>
      <c r="F1289" s="74" t="s">
        <v>5292</v>
      </c>
      <c r="G1289" s="75">
        <v>43795</v>
      </c>
      <c r="H1289" s="76"/>
      <c r="I1289" s="77">
        <v>6860.98</v>
      </c>
      <c r="J1289" s="78" t="s">
        <v>457</v>
      </c>
      <c r="K1289" s="78" t="s">
        <v>5293</v>
      </c>
      <c r="L1289" s="78" t="s">
        <v>459</v>
      </c>
      <c r="M1289" s="78" t="s">
        <v>5294</v>
      </c>
      <c r="N1289" s="78" t="s">
        <v>5295</v>
      </c>
      <c r="O1289" s="79">
        <v>44725</v>
      </c>
    </row>
    <row r="1290" spans="1:15" ht="28.35" hidden="1" customHeight="1" thickBot="1">
      <c r="A1290" s="479" t="s">
        <v>472</v>
      </c>
      <c r="B1290" s="480"/>
      <c r="C1290" s="74" t="s">
        <v>5296</v>
      </c>
      <c r="D1290" s="74" t="s">
        <v>5297</v>
      </c>
      <c r="E1290" s="74" t="s">
        <v>5298</v>
      </c>
      <c r="F1290" s="74" t="s">
        <v>5299</v>
      </c>
      <c r="G1290" s="75">
        <v>44540</v>
      </c>
      <c r="H1290" s="76"/>
      <c r="I1290" s="77">
        <v>36370</v>
      </c>
      <c r="J1290" s="78" t="s">
        <v>457</v>
      </c>
      <c r="K1290" s="80"/>
      <c r="L1290" s="80"/>
      <c r="M1290" s="80"/>
      <c r="N1290" s="80"/>
      <c r="O1290" s="80"/>
    </row>
    <row r="1291" spans="1:15" ht="28.35" hidden="1" customHeight="1" thickBot="1">
      <c r="A1291" s="479" t="s">
        <v>760</v>
      </c>
      <c r="B1291" s="480"/>
      <c r="C1291" s="74" t="s">
        <v>5300</v>
      </c>
      <c r="D1291" s="74" t="s">
        <v>5301</v>
      </c>
      <c r="E1291" s="74" t="s">
        <v>5302</v>
      </c>
      <c r="F1291" s="74" t="s">
        <v>5303</v>
      </c>
      <c r="G1291" s="75">
        <v>44120</v>
      </c>
      <c r="H1291" s="76"/>
      <c r="I1291" s="77">
        <v>15486.35</v>
      </c>
      <c r="J1291" s="78" t="s">
        <v>457</v>
      </c>
      <c r="K1291" s="80"/>
      <c r="L1291" s="80"/>
      <c r="M1291" s="80"/>
      <c r="N1291" s="80"/>
      <c r="O1291" s="80"/>
    </row>
    <row r="1292" spans="1:15" ht="28.35" hidden="1" customHeight="1" thickBot="1">
      <c r="A1292" s="479" t="s">
        <v>560</v>
      </c>
      <c r="B1292" s="480"/>
      <c r="C1292" s="74" t="s">
        <v>5304</v>
      </c>
      <c r="D1292" s="74" t="s">
        <v>5305</v>
      </c>
      <c r="E1292" s="74" t="s">
        <v>5306</v>
      </c>
      <c r="F1292" s="74" t="s">
        <v>5307</v>
      </c>
      <c r="G1292" s="75">
        <v>44413</v>
      </c>
      <c r="H1292" s="76"/>
      <c r="I1292" s="77">
        <v>36370</v>
      </c>
      <c r="J1292" s="78" t="s">
        <v>457</v>
      </c>
      <c r="K1292" s="80"/>
      <c r="L1292" s="80"/>
      <c r="M1292" s="80"/>
      <c r="N1292" s="80"/>
      <c r="O1292" s="80"/>
    </row>
    <row r="1293" spans="1:15" ht="28.35" hidden="1" customHeight="1" thickBot="1">
      <c r="A1293" s="479" t="s">
        <v>614</v>
      </c>
      <c r="B1293" s="480"/>
      <c r="C1293" s="74" t="s">
        <v>5308</v>
      </c>
      <c r="D1293" s="74" t="s">
        <v>5309</v>
      </c>
      <c r="E1293" s="74" t="s">
        <v>5310</v>
      </c>
      <c r="F1293" s="74" t="s">
        <v>5311</v>
      </c>
      <c r="G1293" s="75">
        <v>44714</v>
      </c>
      <c r="H1293" s="76"/>
      <c r="I1293" s="77">
        <v>82664</v>
      </c>
      <c r="J1293" s="78" t="s">
        <v>457</v>
      </c>
      <c r="K1293" s="80"/>
      <c r="L1293" s="80"/>
      <c r="M1293" s="80"/>
      <c r="N1293" s="80"/>
      <c r="O1293" s="80"/>
    </row>
    <row r="1294" spans="1:15" ht="28.35" hidden="1" customHeight="1" thickBot="1">
      <c r="A1294" s="479" t="s">
        <v>2458</v>
      </c>
      <c r="B1294" s="480"/>
      <c r="C1294" s="74" t="s">
        <v>5312</v>
      </c>
      <c r="D1294" s="74" t="s">
        <v>5313</v>
      </c>
      <c r="E1294" s="74" t="s">
        <v>5314</v>
      </c>
      <c r="F1294" s="74" t="s">
        <v>5315</v>
      </c>
      <c r="G1294" s="75">
        <v>44120</v>
      </c>
      <c r="H1294" s="76"/>
      <c r="I1294" s="77">
        <v>38901.35</v>
      </c>
      <c r="J1294" s="78" t="s">
        <v>457</v>
      </c>
      <c r="K1294" s="78" t="s">
        <v>5316</v>
      </c>
      <c r="L1294" s="78" t="s">
        <v>989</v>
      </c>
      <c r="M1294" s="78" t="s">
        <v>5317</v>
      </c>
      <c r="N1294" s="78">
        <v>0</v>
      </c>
      <c r="O1294" s="79">
        <v>44750</v>
      </c>
    </row>
    <row r="1295" spans="1:15" ht="28.35" hidden="1" customHeight="1" thickBot="1">
      <c r="A1295" s="479" t="s">
        <v>575</v>
      </c>
      <c r="B1295" s="480"/>
      <c r="C1295" s="74" t="s">
        <v>5318</v>
      </c>
      <c r="D1295" s="74" t="s">
        <v>5319</v>
      </c>
      <c r="E1295" s="74" t="s">
        <v>5320</v>
      </c>
      <c r="F1295" s="74" t="s">
        <v>5321</v>
      </c>
      <c r="G1295" s="75">
        <v>44180</v>
      </c>
      <c r="H1295" s="76"/>
      <c r="I1295" s="77">
        <v>67666</v>
      </c>
      <c r="J1295" s="78" t="s">
        <v>457</v>
      </c>
      <c r="K1295" s="80"/>
      <c r="L1295" s="80"/>
      <c r="M1295" s="80"/>
      <c r="N1295" s="80"/>
      <c r="O1295" s="80"/>
    </row>
    <row r="1296" spans="1:15" ht="28.35" hidden="1" customHeight="1" thickBot="1">
      <c r="A1296" s="479" t="s">
        <v>575</v>
      </c>
      <c r="B1296" s="480"/>
      <c r="C1296" s="74" t="s">
        <v>5318</v>
      </c>
      <c r="D1296" s="74" t="s">
        <v>5319</v>
      </c>
      <c r="E1296" s="74" t="s">
        <v>5322</v>
      </c>
      <c r="F1296" s="74" t="s">
        <v>5323</v>
      </c>
      <c r="G1296" s="75">
        <v>44699</v>
      </c>
      <c r="H1296" s="76"/>
      <c r="I1296" s="77">
        <v>37679.32</v>
      </c>
      <c r="J1296" s="78" t="s">
        <v>457</v>
      </c>
      <c r="K1296" s="80"/>
      <c r="L1296" s="80"/>
      <c r="M1296" s="80"/>
      <c r="N1296" s="80"/>
      <c r="O1296" s="80"/>
    </row>
    <row r="1297" spans="1:15" ht="28.35" hidden="1" customHeight="1" thickBot="1">
      <c r="A1297" s="479" t="s">
        <v>614</v>
      </c>
      <c r="B1297" s="480"/>
      <c r="C1297" s="74" t="s">
        <v>5324</v>
      </c>
      <c r="D1297" s="74" t="s">
        <v>5325</v>
      </c>
      <c r="E1297" s="74" t="s">
        <v>5326</v>
      </c>
      <c r="F1297" s="74" t="s">
        <v>5327</v>
      </c>
      <c r="G1297" s="75">
        <v>44690</v>
      </c>
      <c r="H1297" s="76"/>
      <c r="I1297" s="77">
        <v>47779.26</v>
      </c>
      <c r="J1297" s="78" t="s">
        <v>457</v>
      </c>
      <c r="K1297" s="80"/>
      <c r="L1297" s="80"/>
      <c r="M1297" s="80"/>
      <c r="N1297" s="80"/>
      <c r="O1297" s="80"/>
    </row>
    <row r="1298" spans="1:15" ht="28.35" hidden="1" customHeight="1" thickBot="1">
      <c r="A1298" s="479" t="s">
        <v>575</v>
      </c>
      <c r="B1298" s="480"/>
      <c r="C1298" s="74" t="s">
        <v>5328</v>
      </c>
      <c r="D1298" s="74" t="s">
        <v>5329</v>
      </c>
      <c r="E1298" s="74" t="s">
        <v>5330</v>
      </c>
      <c r="F1298" s="74" t="s">
        <v>5331</v>
      </c>
      <c r="G1298" s="75">
        <v>44134</v>
      </c>
      <c r="H1298" s="76"/>
      <c r="I1298" s="77">
        <v>107691.57</v>
      </c>
      <c r="J1298" s="78" t="s">
        <v>457</v>
      </c>
      <c r="K1298" s="80"/>
      <c r="L1298" s="80"/>
      <c r="M1298" s="80"/>
      <c r="N1298" s="80"/>
      <c r="O1298" s="80"/>
    </row>
    <row r="1299" spans="1:15" ht="28.35" hidden="1" customHeight="1" thickBot="1">
      <c r="A1299" s="479" t="s">
        <v>575</v>
      </c>
      <c r="B1299" s="480"/>
      <c r="C1299" s="74" t="s">
        <v>5332</v>
      </c>
      <c r="D1299" s="74" t="s">
        <v>5333</v>
      </c>
      <c r="E1299" s="74" t="s">
        <v>5334</v>
      </c>
      <c r="F1299" s="74" t="s">
        <v>5335</v>
      </c>
      <c r="G1299" s="75">
        <v>44356</v>
      </c>
      <c r="H1299" s="76"/>
      <c r="I1299" s="77">
        <v>56118</v>
      </c>
      <c r="J1299" s="78" t="s">
        <v>457</v>
      </c>
      <c r="K1299" s="80"/>
      <c r="L1299" s="80"/>
      <c r="M1299" s="80"/>
      <c r="N1299" s="80"/>
      <c r="O1299" s="80"/>
    </row>
    <row r="1300" spans="1:15" ht="28.35" hidden="1" customHeight="1" thickBot="1">
      <c r="A1300" s="479" t="s">
        <v>472</v>
      </c>
      <c r="B1300" s="480"/>
      <c r="C1300" s="74" t="s">
        <v>5336</v>
      </c>
      <c r="D1300" s="74" t="s">
        <v>5337</v>
      </c>
      <c r="E1300" s="74" t="s">
        <v>5338</v>
      </c>
      <c r="F1300" s="74" t="s">
        <v>5339</v>
      </c>
      <c r="G1300" s="75">
        <v>44643</v>
      </c>
      <c r="H1300" s="76"/>
      <c r="I1300" s="77">
        <v>18185</v>
      </c>
      <c r="J1300" s="78" t="s">
        <v>457</v>
      </c>
      <c r="K1300" s="80"/>
      <c r="L1300" s="80"/>
      <c r="M1300" s="80"/>
      <c r="N1300" s="80"/>
      <c r="O1300" s="80"/>
    </row>
    <row r="1301" spans="1:15" ht="28.35" hidden="1" customHeight="1" thickBot="1">
      <c r="A1301" s="479" t="s">
        <v>477</v>
      </c>
      <c r="B1301" s="480"/>
      <c r="C1301" s="74" t="s">
        <v>5340</v>
      </c>
      <c r="D1301" s="74" t="s">
        <v>5341</v>
      </c>
      <c r="E1301" s="74" t="s">
        <v>5342</v>
      </c>
      <c r="F1301" s="74" t="s">
        <v>5343</v>
      </c>
      <c r="G1301" s="75">
        <v>44375</v>
      </c>
      <c r="H1301" s="76"/>
      <c r="I1301" s="77">
        <v>50918</v>
      </c>
      <c r="J1301" s="78" t="s">
        <v>457</v>
      </c>
      <c r="K1301" s="80"/>
      <c r="L1301" s="80"/>
      <c r="M1301" s="80"/>
      <c r="N1301" s="80"/>
      <c r="O1301" s="80"/>
    </row>
    <row r="1302" spans="1:15" ht="28.35" hidden="1" customHeight="1" thickBot="1">
      <c r="A1302" s="479" t="s">
        <v>603</v>
      </c>
      <c r="B1302" s="480"/>
      <c r="C1302" s="74" t="s">
        <v>5344</v>
      </c>
      <c r="D1302" s="74" t="s">
        <v>5345</v>
      </c>
      <c r="E1302" s="74" t="s">
        <v>5346</v>
      </c>
      <c r="F1302" s="74" t="s">
        <v>5347</v>
      </c>
      <c r="G1302" s="75">
        <v>44677</v>
      </c>
      <c r="H1302" s="76"/>
      <c r="I1302" s="77">
        <v>90925</v>
      </c>
      <c r="J1302" s="78" t="s">
        <v>457</v>
      </c>
      <c r="K1302" s="80"/>
      <c r="L1302" s="80"/>
      <c r="M1302" s="80"/>
      <c r="N1302" s="80"/>
      <c r="O1302" s="80"/>
    </row>
    <row r="1303" spans="1:15" ht="28.35" hidden="1" customHeight="1" thickBot="1">
      <c r="A1303" s="479" t="s">
        <v>570</v>
      </c>
      <c r="B1303" s="480"/>
      <c r="C1303" s="74" t="s">
        <v>5348</v>
      </c>
      <c r="D1303" s="74" t="s">
        <v>5349</v>
      </c>
      <c r="E1303" s="74" t="s">
        <v>5350</v>
      </c>
      <c r="F1303" s="74" t="s">
        <v>5351</v>
      </c>
      <c r="G1303" s="75">
        <v>44120</v>
      </c>
      <c r="H1303" s="76"/>
      <c r="I1303" s="77">
        <v>64000</v>
      </c>
      <c r="J1303" s="78" t="s">
        <v>457</v>
      </c>
      <c r="K1303" s="80"/>
      <c r="L1303" s="80"/>
      <c r="M1303" s="80"/>
      <c r="N1303" s="80"/>
      <c r="O1303" s="80"/>
    </row>
    <row r="1304" spans="1:15" ht="28.35" hidden="1" customHeight="1" thickBot="1">
      <c r="A1304" s="479" t="s">
        <v>565</v>
      </c>
      <c r="B1304" s="480"/>
      <c r="C1304" s="74" t="s">
        <v>5352</v>
      </c>
      <c r="D1304" s="74" t="s">
        <v>5353</v>
      </c>
      <c r="E1304" s="74" t="s">
        <v>5354</v>
      </c>
      <c r="F1304" s="74" t="s">
        <v>5355</v>
      </c>
      <c r="G1304" s="75">
        <v>44036</v>
      </c>
      <c r="H1304" s="76"/>
      <c r="I1304" s="77">
        <v>53989.81</v>
      </c>
      <c r="J1304" s="78" t="s">
        <v>457</v>
      </c>
      <c r="K1304" s="78" t="s">
        <v>5356</v>
      </c>
      <c r="L1304" s="78" t="s">
        <v>989</v>
      </c>
      <c r="M1304" s="78" t="s">
        <v>5357</v>
      </c>
      <c r="N1304" s="78">
        <v>0</v>
      </c>
      <c r="O1304" s="79">
        <v>44686</v>
      </c>
    </row>
    <row r="1305" spans="1:15" ht="28.35" hidden="1" customHeight="1" thickBot="1">
      <c r="A1305" s="479" t="s">
        <v>472</v>
      </c>
      <c r="B1305" s="480"/>
      <c r="C1305" s="74" t="s">
        <v>5358</v>
      </c>
      <c r="D1305" s="74" t="s">
        <v>5359</v>
      </c>
      <c r="E1305" s="74" t="s">
        <v>5360</v>
      </c>
      <c r="F1305" s="74" t="s">
        <v>5361</v>
      </c>
      <c r="G1305" s="75">
        <v>44180</v>
      </c>
      <c r="H1305" s="76"/>
      <c r="I1305" s="77">
        <v>109110</v>
      </c>
      <c r="J1305" s="78" t="s">
        <v>457</v>
      </c>
      <c r="K1305" s="80"/>
      <c r="L1305" s="80"/>
      <c r="M1305" s="80"/>
      <c r="N1305" s="80"/>
      <c r="O1305" s="80"/>
    </row>
    <row r="1306" spans="1:15" ht="28.35" hidden="1" customHeight="1" thickBot="1">
      <c r="A1306" s="479" t="s">
        <v>560</v>
      </c>
      <c r="B1306" s="480"/>
      <c r="C1306" s="74" t="s">
        <v>5362</v>
      </c>
      <c r="D1306" s="74" t="s">
        <v>5363</v>
      </c>
      <c r="E1306" s="74" t="s">
        <v>5364</v>
      </c>
      <c r="F1306" s="74" t="s">
        <v>5365</v>
      </c>
      <c r="G1306" s="75">
        <v>44539</v>
      </c>
      <c r="H1306" s="76"/>
      <c r="I1306" s="77">
        <v>29046.9</v>
      </c>
      <c r="J1306" s="78" t="s">
        <v>457</v>
      </c>
      <c r="K1306" s="80"/>
      <c r="L1306" s="80"/>
      <c r="M1306" s="80"/>
      <c r="N1306" s="80"/>
      <c r="O1306" s="80"/>
    </row>
    <row r="1307" spans="1:15" ht="28.35" hidden="1" customHeight="1" thickBot="1">
      <c r="A1307" s="479" t="s">
        <v>477</v>
      </c>
      <c r="B1307" s="480"/>
      <c r="C1307" s="74" t="s">
        <v>5366</v>
      </c>
      <c r="D1307" s="74" t="s">
        <v>5367</v>
      </c>
      <c r="E1307" s="74" t="s">
        <v>5368</v>
      </c>
      <c r="F1307" s="74" t="s">
        <v>5369</v>
      </c>
      <c r="G1307" s="75">
        <v>44446</v>
      </c>
      <c r="H1307" s="76"/>
      <c r="I1307" s="77">
        <v>16293.75</v>
      </c>
      <c r="J1307" s="78" t="s">
        <v>457</v>
      </c>
      <c r="K1307" s="80"/>
      <c r="L1307" s="80"/>
      <c r="M1307" s="80"/>
      <c r="N1307" s="80"/>
      <c r="O1307" s="80"/>
    </row>
    <row r="1308" spans="1:15" ht="28.35" hidden="1" customHeight="1" thickBot="1">
      <c r="A1308" s="479" t="s">
        <v>543</v>
      </c>
      <c r="B1308" s="480"/>
      <c r="C1308" s="74" t="s">
        <v>5370</v>
      </c>
      <c r="D1308" s="74" t="s">
        <v>5371</v>
      </c>
      <c r="E1308" s="74" t="s">
        <v>5372</v>
      </c>
      <c r="F1308" s="74" t="s">
        <v>5373</v>
      </c>
      <c r="G1308" s="75">
        <v>44322</v>
      </c>
      <c r="H1308" s="76"/>
      <c r="I1308" s="77">
        <v>109110</v>
      </c>
      <c r="J1308" s="78" t="s">
        <v>457</v>
      </c>
      <c r="K1308" s="80"/>
      <c r="L1308" s="80"/>
      <c r="M1308" s="80"/>
      <c r="N1308" s="80"/>
      <c r="O1308" s="80"/>
    </row>
    <row r="1309" spans="1:15" ht="28.35" hidden="1" customHeight="1" thickBot="1">
      <c r="A1309" s="479" t="s">
        <v>477</v>
      </c>
      <c r="B1309" s="480"/>
      <c r="C1309" s="74" t="s">
        <v>5374</v>
      </c>
      <c r="D1309" s="74" t="s">
        <v>5375</v>
      </c>
      <c r="E1309" s="74" t="s">
        <v>5376</v>
      </c>
      <c r="F1309" s="74" t="s">
        <v>5377</v>
      </c>
      <c r="G1309" s="75">
        <v>44249</v>
      </c>
      <c r="H1309" s="76"/>
      <c r="I1309" s="77">
        <v>28732.3</v>
      </c>
      <c r="J1309" s="78" t="s">
        <v>457</v>
      </c>
      <c r="K1309" s="80"/>
      <c r="L1309" s="80"/>
      <c r="M1309" s="80"/>
      <c r="N1309" s="80"/>
      <c r="O1309" s="80"/>
    </row>
    <row r="1310" spans="1:15" ht="28.35" hidden="1" customHeight="1" thickBot="1">
      <c r="A1310" s="479" t="s">
        <v>2250</v>
      </c>
      <c r="B1310" s="480"/>
      <c r="C1310" s="74" t="s">
        <v>5378</v>
      </c>
      <c r="D1310" s="74" t="s">
        <v>5379</v>
      </c>
      <c r="E1310" s="74" t="s">
        <v>5380</v>
      </c>
      <c r="F1310" s="74" t="s">
        <v>5381</v>
      </c>
      <c r="G1310" s="75">
        <v>44309</v>
      </c>
      <c r="H1310" s="76"/>
      <c r="I1310" s="77">
        <v>31332.03</v>
      </c>
      <c r="J1310" s="78" t="s">
        <v>457</v>
      </c>
      <c r="K1310" s="78" t="s">
        <v>5382</v>
      </c>
      <c r="L1310" s="78" t="s">
        <v>989</v>
      </c>
      <c r="M1310" s="78" t="s">
        <v>5383</v>
      </c>
      <c r="N1310" s="78">
        <v>0</v>
      </c>
      <c r="O1310" s="79">
        <v>44663</v>
      </c>
    </row>
    <row r="1311" spans="1:15" ht="28.35" hidden="1" customHeight="1" thickBot="1">
      <c r="A1311" s="479" t="s">
        <v>477</v>
      </c>
      <c r="B1311" s="480"/>
      <c r="C1311" s="74" t="s">
        <v>5384</v>
      </c>
      <c r="D1311" s="74" t="s">
        <v>5385</v>
      </c>
      <c r="E1311" s="74" t="s">
        <v>5386</v>
      </c>
      <c r="F1311" s="74" t="s">
        <v>5387</v>
      </c>
      <c r="G1311" s="75">
        <v>44608</v>
      </c>
      <c r="H1311" s="76"/>
      <c r="I1311" s="77">
        <v>28222.39</v>
      </c>
      <c r="J1311" s="78" t="s">
        <v>457</v>
      </c>
      <c r="K1311" s="80"/>
      <c r="L1311" s="80"/>
      <c r="M1311" s="80"/>
      <c r="N1311" s="80"/>
      <c r="O1311" s="80"/>
    </row>
    <row r="1312" spans="1:15" ht="28.35" hidden="1" customHeight="1" thickBot="1">
      <c r="A1312" s="479" t="s">
        <v>477</v>
      </c>
      <c r="B1312" s="480"/>
      <c r="C1312" s="74" t="s">
        <v>5388</v>
      </c>
      <c r="D1312" s="74" t="s">
        <v>5389</v>
      </c>
      <c r="E1312" s="74" t="s">
        <v>5390</v>
      </c>
      <c r="F1312" s="74" t="s">
        <v>5391</v>
      </c>
      <c r="G1312" s="75">
        <v>44489</v>
      </c>
      <c r="H1312" s="76"/>
      <c r="I1312" s="77">
        <v>50918</v>
      </c>
      <c r="J1312" s="78" t="s">
        <v>457</v>
      </c>
      <c r="K1312" s="80"/>
      <c r="L1312" s="80"/>
      <c r="M1312" s="80"/>
      <c r="N1312" s="80"/>
      <c r="O1312" s="80"/>
    </row>
    <row r="1313" spans="1:15" ht="28.35" hidden="1" customHeight="1" thickBot="1">
      <c r="A1313" s="479" t="s">
        <v>477</v>
      </c>
      <c r="B1313" s="480"/>
      <c r="C1313" s="74" t="s">
        <v>5392</v>
      </c>
      <c r="D1313" s="74" t="s">
        <v>5393</v>
      </c>
      <c r="E1313" s="74" t="s">
        <v>5394</v>
      </c>
      <c r="F1313" s="74" t="s">
        <v>5395</v>
      </c>
      <c r="G1313" s="75">
        <v>44411</v>
      </c>
      <c r="H1313" s="76"/>
      <c r="I1313" s="77">
        <v>26172.94</v>
      </c>
      <c r="J1313" s="78" t="s">
        <v>457</v>
      </c>
      <c r="K1313" s="80"/>
      <c r="L1313" s="80"/>
      <c r="M1313" s="80"/>
      <c r="N1313" s="80"/>
      <c r="O1313" s="80"/>
    </row>
    <row r="1314" spans="1:15" ht="28.35" hidden="1" customHeight="1" thickBot="1">
      <c r="A1314" s="479" t="s">
        <v>507</v>
      </c>
      <c r="B1314" s="480"/>
      <c r="C1314" s="74" t="s">
        <v>5396</v>
      </c>
      <c r="D1314" s="74" t="s">
        <v>5397</v>
      </c>
      <c r="E1314" s="74" t="s">
        <v>5398</v>
      </c>
      <c r="F1314" s="74" t="s">
        <v>5399</v>
      </c>
      <c r="G1314" s="75">
        <v>44537</v>
      </c>
      <c r="H1314" s="76"/>
      <c r="I1314" s="77">
        <v>72725</v>
      </c>
      <c r="J1314" s="78" t="s">
        <v>457</v>
      </c>
      <c r="K1314" s="80"/>
      <c r="L1314" s="80"/>
      <c r="M1314" s="80"/>
      <c r="N1314" s="80"/>
      <c r="O1314" s="80"/>
    </row>
    <row r="1315" spans="1:15" ht="28.35" hidden="1" customHeight="1" thickBot="1">
      <c r="A1315" s="479" t="s">
        <v>560</v>
      </c>
      <c r="B1315" s="480"/>
      <c r="C1315" s="74" t="s">
        <v>5400</v>
      </c>
      <c r="D1315" s="74" t="s">
        <v>5401</v>
      </c>
      <c r="E1315" s="74" t="s">
        <v>5402</v>
      </c>
      <c r="F1315" s="74" t="s">
        <v>5403</v>
      </c>
      <c r="G1315" s="75">
        <v>44789</v>
      </c>
      <c r="H1315" s="76"/>
      <c r="I1315" s="77">
        <v>109110</v>
      </c>
      <c r="J1315" s="78" t="s">
        <v>1343</v>
      </c>
      <c r="K1315" s="80"/>
      <c r="L1315" s="80"/>
      <c r="M1315" s="80"/>
      <c r="N1315" s="80"/>
      <c r="O1315" s="80"/>
    </row>
    <row r="1316" spans="1:15" ht="28.35" hidden="1" customHeight="1" thickBot="1">
      <c r="A1316" s="479" t="s">
        <v>555</v>
      </c>
      <c r="B1316" s="480"/>
      <c r="C1316" s="74" t="s">
        <v>5404</v>
      </c>
      <c r="D1316" s="74" t="s">
        <v>5405</v>
      </c>
      <c r="E1316" s="74" t="s">
        <v>5406</v>
      </c>
      <c r="F1316" s="74" t="s">
        <v>5407</v>
      </c>
      <c r="G1316" s="75">
        <v>44120</v>
      </c>
      <c r="H1316" s="76"/>
      <c r="I1316" s="77">
        <v>32000</v>
      </c>
      <c r="J1316" s="78" t="s">
        <v>457</v>
      </c>
      <c r="K1316" s="80"/>
      <c r="L1316" s="80"/>
      <c r="M1316" s="80"/>
      <c r="N1316" s="80"/>
      <c r="O1316" s="80"/>
    </row>
    <row r="1317" spans="1:15" ht="28.35" hidden="1" customHeight="1" thickBot="1">
      <c r="A1317" s="479" t="s">
        <v>584</v>
      </c>
      <c r="B1317" s="480"/>
      <c r="C1317" s="74" t="s">
        <v>5408</v>
      </c>
      <c r="D1317" s="74" t="s">
        <v>5409</v>
      </c>
      <c r="E1317" s="74" t="s">
        <v>5410</v>
      </c>
      <c r="F1317" s="74" t="s">
        <v>5411</v>
      </c>
      <c r="G1317" s="75">
        <v>44200</v>
      </c>
      <c r="H1317" s="76"/>
      <c r="I1317" s="77">
        <v>9092.5</v>
      </c>
      <c r="J1317" s="78" t="s">
        <v>457</v>
      </c>
      <c r="K1317" s="80"/>
      <c r="L1317" s="80"/>
      <c r="M1317" s="80"/>
      <c r="N1317" s="80"/>
      <c r="O1317" s="80"/>
    </row>
    <row r="1318" spans="1:15" ht="28.35" hidden="1" customHeight="1" thickBot="1">
      <c r="A1318" s="479" t="s">
        <v>477</v>
      </c>
      <c r="B1318" s="480"/>
      <c r="C1318" s="74" t="s">
        <v>5412</v>
      </c>
      <c r="D1318" s="74" t="s">
        <v>5413</v>
      </c>
      <c r="E1318" s="74" t="s">
        <v>5414</v>
      </c>
      <c r="F1318" s="74" t="s">
        <v>5415</v>
      </c>
      <c r="G1318" s="75">
        <v>44690</v>
      </c>
      <c r="H1318" s="76"/>
      <c r="I1318" s="77">
        <v>28031.81</v>
      </c>
      <c r="J1318" s="78" t="s">
        <v>457</v>
      </c>
      <c r="K1318" s="80"/>
      <c r="L1318" s="80"/>
      <c r="M1318" s="80"/>
      <c r="N1318" s="80"/>
      <c r="O1318" s="80"/>
    </row>
    <row r="1319" spans="1:15" ht="28.35" hidden="1" customHeight="1" thickBot="1">
      <c r="A1319" s="479" t="s">
        <v>584</v>
      </c>
      <c r="B1319" s="480"/>
      <c r="C1319" s="74" t="s">
        <v>5416</v>
      </c>
      <c r="D1319" s="74" t="s">
        <v>5417</v>
      </c>
      <c r="E1319" s="74" t="s">
        <v>5418</v>
      </c>
      <c r="F1319" s="74" t="s">
        <v>5419</v>
      </c>
      <c r="G1319" s="75">
        <v>44294</v>
      </c>
      <c r="H1319" s="76"/>
      <c r="I1319" s="77">
        <v>64118.13</v>
      </c>
      <c r="J1319" s="78" t="s">
        <v>457</v>
      </c>
      <c r="K1319" s="80"/>
      <c r="L1319" s="80"/>
      <c r="M1319" s="80"/>
      <c r="N1319" s="80"/>
      <c r="O1319" s="80"/>
    </row>
    <row r="1320" spans="1:15" ht="28.35" hidden="1" customHeight="1" thickBot="1">
      <c r="A1320" s="479" t="s">
        <v>589</v>
      </c>
      <c r="B1320" s="480"/>
      <c r="C1320" s="74" t="s">
        <v>5420</v>
      </c>
      <c r="D1320" s="74" t="s">
        <v>5421</v>
      </c>
      <c r="E1320" s="74" t="s">
        <v>5422</v>
      </c>
      <c r="F1320" s="74" t="s">
        <v>4244</v>
      </c>
      <c r="G1320" s="75">
        <v>44718</v>
      </c>
      <c r="H1320" s="76"/>
      <c r="I1320" s="77">
        <v>14411</v>
      </c>
      <c r="J1320" s="78" t="s">
        <v>1343</v>
      </c>
      <c r="K1320" s="80"/>
      <c r="L1320" s="80"/>
      <c r="M1320" s="80"/>
      <c r="N1320" s="80"/>
      <c r="O1320" s="80"/>
    </row>
    <row r="1321" spans="1:15" ht="28.35" hidden="1" customHeight="1" thickBot="1">
      <c r="A1321" s="479" t="s">
        <v>584</v>
      </c>
      <c r="B1321" s="480"/>
      <c r="C1321" s="74" t="s">
        <v>5423</v>
      </c>
      <c r="D1321" s="74" t="s">
        <v>5424</v>
      </c>
      <c r="E1321" s="74" t="s">
        <v>5425</v>
      </c>
      <c r="F1321" s="74" t="s">
        <v>5426</v>
      </c>
      <c r="G1321" s="75">
        <v>44575</v>
      </c>
      <c r="H1321" s="76"/>
      <c r="I1321" s="77">
        <v>36370</v>
      </c>
      <c r="J1321" s="78" t="s">
        <v>457</v>
      </c>
      <c r="K1321" s="80"/>
      <c r="L1321" s="80"/>
      <c r="M1321" s="80"/>
      <c r="N1321" s="80"/>
      <c r="O1321" s="80"/>
    </row>
    <row r="1322" spans="1:15" ht="28.35" hidden="1" customHeight="1" thickBot="1">
      <c r="A1322" s="479" t="s">
        <v>560</v>
      </c>
      <c r="B1322" s="480"/>
      <c r="C1322" s="74" t="s">
        <v>5427</v>
      </c>
      <c r="D1322" s="74" t="s">
        <v>5428</v>
      </c>
      <c r="E1322" s="74" t="s">
        <v>5429</v>
      </c>
      <c r="F1322" s="74" t="s">
        <v>5430</v>
      </c>
      <c r="G1322" s="75">
        <v>44803</v>
      </c>
      <c r="H1322" s="76"/>
      <c r="I1322" s="77">
        <v>22367.91</v>
      </c>
      <c r="J1322" s="78" t="s">
        <v>457</v>
      </c>
      <c r="K1322" s="80"/>
      <c r="L1322" s="80"/>
      <c r="M1322" s="80"/>
      <c r="N1322" s="80"/>
      <c r="O1322" s="80"/>
    </row>
    <row r="1323" spans="1:15" ht="28.35" hidden="1" customHeight="1" thickBot="1">
      <c r="A1323" s="479" t="s">
        <v>628</v>
      </c>
      <c r="B1323" s="480"/>
      <c r="C1323" s="74" t="s">
        <v>5431</v>
      </c>
      <c r="D1323" s="74" t="s">
        <v>5432</v>
      </c>
      <c r="E1323" s="74" t="s">
        <v>5433</v>
      </c>
      <c r="F1323" s="74" t="s">
        <v>5434</v>
      </c>
      <c r="G1323" s="75">
        <v>44120</v>
      </c>
      <c r="H1323" s="76"/>
      <c r="I1323" s="77">
        <v>6273.04</v>
      </c>
      <c r="J1323" s="78" t="s">
        <v>457</v>
      </c>
      <c r="K1323" s="78" t="s">
        <v>5435</v>
      </c>
      <c r="L1323" s="78" t="s">
        <v>459</v>
      </c>
      <c r="M1323" s="78" t="s">
        <v>5436</v>
      </c>
      <c r="N1323" s="78" t="s">
        <v>5437</v>
      </c>
      <c r="O1323" s="79">
        <v>44616</v>
      </c>
    </row>
    <row r="1324" spans="1:15" ht="28.35" hidden="1" customHeight="1" thickBot="1">
      <c r="A1324" s="479" t="s">
        <v>2250</v>
      </c>
      <c r="B1324" s="480"/>
      <c r="C1324" s="74" t="s">
        <v>5438</v>
      </c>
      <c r="D1324" s="74" t="s">
        <v>5439</v>
      </c>
      <c r="E1324" s="74" t="s">
        <v>5440</v>
      </c>
      <c r="F1324" s="74" t="s">
        <v>5441</v>
      </c>
      <c r="G1324" s="75">
        <v>44551</v>
      </c>
      <c r="H1324" s="76"/>
      <c r="I1324" s="77">
        <v>51438</v>
      </c>
      <c r="J1324" s="78" t="s">
        <v>457</v>
      </c>
      <c r="K1324" s="80"/>
      <c r="L1324" s="80"/>
      <c r="M1324" s="80"/>
      <c r="N1324" s="80"/>
      <c r="O1324" s="80"/>
    </row>
    <row r="1325" spans="1:15" ht="28.35" hidden="1" customHeight="1" thickBot="1">
      <c r="A1325" s="479" t="s">
        <v>462</v>
      </c>
      <c r="B1325" s="480"/>
      <c r="C1325" s="74" t="s">
        <v>5442</v>
      </c>
      <c r="D1325" s="74" t="s">
        <v>5443</v>
      </c>
      <c r="E1325" s="74" t="s">
        <v>5444</v>
      </c>
      <c r="F1325" s="74" t="s">
        <v>5445</v>
      </c>
      <c r="G1325" s="75">
        <v>43866</v>
      </c>
      <c r="H1325" s="76"/>
      <c r="I1325" s="77">
        <v>80166.75</v>
      </c>
      <c r="J1325" s="78" t="s">
        <v>457</v>
      </c>
      <c r="K1325" s="80"/>
      <c r="L1325" s="80"/>
      <c r="M1325" s="80"/>
      <c r="N1325" s="80"/>
      <c r="O1325" s="80"/>
    </row>
    <row r="1326" spans="1:15" ht="28.35" hidden="1" customHeight="1" thickBot="1">
      <c r="A1326" s="479" t="s">
        <v>477</v>
      </c>
      <c r="B1326" s="480"/>
      <c r="C1326" s="74" t="s">
        <v>5446</v>
      </c>
      <c r="D1326" s="74" t="s">
        <v>5447</v>
      </c>
      <c r="E1326" s="74" t="s">
        <v>5448</v>
      </c>
      <c r="F1326" s="74" t="s">
        <v>5449</v>
      </c>
      <c r="G1326" s="75">
        <v>44398</v>
      </c>
      <c r="H1326" s="76"/>
      <c r="I1326" s="77">
        <v>109110</v>
      </c>
      <c r="J1326" s="78" t="s">
        <v>457</v>
      </c>
      <c r="K1326" s="80"/>
      <c r="L1326" s="80"/>
      <c r="M1326" s="80"/>
      <c r="N1326" s="80"/>
      <c r="O1326" s="80"/>
    </row>
    <row r="1327" spans="1:15" ht="28.35" hidden="1" customHeight="1" thickBot="1">
      <c r="A1327" s="479" t="s">
        <v>472</v>
      </c>
      <c r="B1327" s="480"/>
      <c r="C1327" s="74" t="s">
        <v>5450</v>
      </c>
      <c r="D1327" s="74" t="s">
        <v>5451</v>
      </c>
      <c r="E1327" s="74" t="s">
        <v>5452</v>
      </c>
      <c r="F1327" s="74" t="s">
        <v>5453</v>
      </c>
      <c r="G1327" s="75">
        <v>44372</v>
      </c>
      <c r="H1327" s="76"/>
      <c r="I1327" s="77">
        <v>109100.55</v>
      </c>
      <c r="J1327" s="78" t="s">
        <v>457</v>
      </c>
      <c r="K1327" s="80"/>
      <c r="L1327" s="80"/>
      <c r="M1327" s="80"/>
      <c r="N1327" s="80"/>
      <c r="O1327" s="80"/>
    </row>
    <row r="1328" spans="1:15" ht="28.35" hidden="1" customHeight="1" thickBot="1">
      <c r="A1328" s="479" t="s">
        <v>575</v>
      </c>
      <c r="B1328" s="480"/>
      <c r="C1328" s="74" t="s">
        <v>5454</v>
      </c>
      <c r="D1328" s="74" t="s">
        <v>5455</v>
      </c>
      <c r="E1328" s="74" t="s">
        <v>5456</v>
      </c>
      <c r="F1328" s="74" t="s">
        <v>5457</v>
      </c>
      <c r="G1328" s="75">
        <v>44168</v>
      </c>
      <c r="H1328" s="76"/>
      <c r="I1328" s="77">
        <v>99271</v>
      </c>
      <c r="J1328" s="78" t="s">
        <v>457</v>
      </c>
      <c r="K1328" s="80"/>
      <c r="L1328" s="80"/>
      <c r="M1328" s="80"/>
      <c r="N1328" s="80"/>
      <c r="O1328" s="80"/>
    </row>
    <row r="1329" spans="1:15" ht="28.35" hidden="1" customHeight="1" thickBot="1">
      <c r="A1329" s="479" t="s">
        <v>543</v>
      </c>
      <c r="B1329" s="480"/>
      <c r="C1329" s="74" t="s">
        <v>5458</v>
      </c>
      <c r="D1329" s="74" t="s">
        <v>5459</v>
      </c>
      <c r="E1329" s="74" t="s">
        <v>5460</v>
      </c>
      <c r="F1329" s="74" t="s">
        <v>5461</v>
      </c>
      <c r="G1329" s="75">
        <v>44314</v>
      </c>
      <c r="H1329" s="76"/>
      <c r="I1329" s="77">
        <v>84176</v>
      </c>
      <c r="J1329" s="78" t="s">
        <v>457</v>
      </c>
      <c r="K1329" s="80"/>
      <c r="L1329" s="80"/>
      <c r="M1329" s="80"/>
      <c r="N1329" s="80"/>
      <c r="O1329" s="80"/>
    </row>
    <row r="1330" spans="1:15" ht="28.35" hidden="1" customHeight="1" thickBot="1">
      <c r="A1330" s="479" t="s">
        <v>614</v>
      </c>
      <c r="B1330" s="480"/>
      <c r="C1330" s="74" t="s">
        <v>5462</v>
      </c>
      <c r="D1330" s="74" t="s">
        <v>5463</v>
      </c>
      <c r="E1330" s="74" t="s">
        <v>5464</v>
      </c>
      <c r="F1330" s="74" t="s">
        <v>5465</v>
      </c>
      <c r="G1330" s="75">
        <v>44176</v>
      </c>
      <c r="H1330" s="76"/>
      <c r="I1330" s="77">
        <v>64000</v>
      </c>
      <c r="J1330" s="78" t="s">
        <v>457</v>
      </c>
      <c r="K1330" s="80"/>
      <c r="L1330" s="80"/>
      <c r="M1330" s="80"/>
      <c r="N1330" s="80"/>
      <c r="O1330" s="80"/>
    </row>
    <row r="1331" spans="1:15" ht="28.35" hidden="1" customHeight="1" thickBot="1">
      <c r="A1331" s="479" t="s">
        <v>715</v>
      </c>
      <c r="B1331" s="480"/>
      <c r="C1331" s="74" t="s">
        <v>5466</v>
      </c>
      <c r="D1331" s="74" t="s">
        <v>5467</v>
      </c>
      <c r="E1331" s="74" t="s">
        <v>5468</v>
      </c>
      <c r="F1331" s="74" t="s">
        <v>5469</v>
      </c>
      <c r="G1331" s="75">
        <v>44560</v>
      </c>
      <c r="H1331" s="76"/>
      <c r="I1331" s="77">
        <v>107594.47</v>
      </c>
      <c r="J1331" s="78" t="s">
        <v>457</v>
      </c>
      <c r="K1331" s="78" t="s">
        <v>5470</v>
      </c>
      <c r="L1331" s="78" t="s">
        <v>989</v>
      </c>
      <c r="M1331" s="78" t="s">
        <v>5471</v>
      </c>
      <c r="N1331" s="78">
        <v>0</v>
      </c>
      <c r="O1331" s="79">
        <v>44802</v>
      </c>
    </row>
    <row r="1332" spans="1:15" ht="28.35" hidden="1" customHeight="1" thickBot="1">
      <c r="A1332" s="479" t="s">
        <v>589</v>
      </c>
      <c r="B1332" s="480"/>
      <c r="C1332" s="74" t="s">
        <v>5472</v>
      </c>
      <c r="D1332" s="74" t="s">
        <v>5473</v>
      </c>
      <c r="E1332" s="74" t="s">
        <v>5474</v>
      </c>
      <c r="F1332" s="74" t="s">
        <v>5475</v>
      </c>
      <c r="G1332" s="75">
        <v>44386</v>
      </c>
      <c r="H1332" s="76"/>
      <c r="I1332" s="77">
        <v>54000</v>
      </c>
      <c r="J1332" s="78" t="s">
        <v>457</v>
      </c>
      <c r="K1332" s="80"/>
      <c r="L1332" s="80"/>
      <c r="M1332" s="80"/>
      <c r="N1332" s="80"/>
      <c r="O1332" s="80"/>
    </row>
    <row r="1333" spans="1:15" ht="28.35" hidden="1" customHeight="1" thickBot="1">
      <c r="A1333" s="479" t="s">
        <v>502</v>
      </c>
      <c r="B1333" s="480"/>
      <c r="C1333" s="74" t="s">
        <v>5476</v>
      </c>
      <c r="D1333" s="74" t="s">
        <v>5477</v>
      </c>
      <c r="E1333" s="74" t="s">
        <v>5478</v>
      </c>
      <c r="F1333" s="74" t="s">
        <v>5479</v>
      </c>
      <c r="G1333" s="74" t="s">
        <v>5480</v>
      </c>
      <c r="H1333" s="76"/>
      <c r="I1333" s="77">
        <v>57275</v>
      </c>
      <c r="J1333" s="78" t="s">
        <v>754</v>
      </c>
      <c r="K1333" s="78" t="s">
        <v>5481</v>
      </c>
      <c r="L1333" s="78" t="s">
        <v>756</v>
      </c>
      <c r="M1333" s="78" t="s">
        <v>5482</v>
      </c>
      <c r="N1333" s="78">
        <v>0</v>
      </c>
      <c r="O1333" s="78" t="s">
        <v>5483</v>
      </c>
    </row>
    <row r="1334" spans="1:15" ht="28.35" hidden="1" customHeight="1" thickBot="1">
      <c r="A1334" s="479" t="s">
        <v>477</v>
      </c>
      <c r="B1334" s="480"/>
      <c r="C1334" s="74" t="s">
        <v>5484</v>
      </c>
      <c r="D1334" s="74" t="s">
        <v>5485</v>
      </c>
      <c r="E1334" s="74" t="s">
        <v>5486</v>
      </c>
      <c r="F1334" s="74" t="s">
        <v>5487</v>
      </c>
      <c r="G1334" s="75">
        <v>44391</v>
      </c>
      <c r="H1334" s="76"/>
      <c r="I1334" s="77">
        <v>109110</v>
      </c>
      <c r="J1334" s="78" t="s">
        <v>457</v>
      </c>
      <c r="K1334" s="80"/>
      <c r="L1334" s="80"/>
      <c r="M1334" s="80"/>
      <c r="N1334" s="80"/>
      <c r="O1334" s="80"/>
    </row>
    <row r="1335" spans="1:15" ht="28.35" hidden="1" customHeight="1" thickBot="1">
      <c r="A1335" s="479" t="s">
        <v>5488</v>
      </c>
      <c r="B1335" s="480"/>
      <c r="C1335" s="74" t="s">
        <v>5489</v>
      </c>
      <c r="D1335" s="74" t="s">
        <v>5490</v>
      </c>
      <c r="E1335" s="74" t="s">
        <v>5491</v>
      </c>
      <c r="F1335" s="74" t="s">
        <v>5492</v>
      </c>
      <c r="G1335" s="75">
        <v>44749</v>
      </c>
      <c r="H1335" s="76"/>
      <c r="I1335" s="77">
        <v>50000</v>
      </c>
      <c r="J1335" s="78" t="s">
        <v>613</v>
      </c>
      <c r="K1335" s="80"/>
      <c r="L1335" s="80"/>
      <c r="M1335" s="80"/>
      <c r="N1335" s="80"/>
      <c r="O1335" s="80"/>
    </row>
    <row r="1336" spans="1:15" ht="28.35" hidden="1" customHeight="1" thickBot="1">
      <c r="A1336" s="479" t="s">
        <v>575</v>
      </c>
      <c r="B1336" s="480"/>
      <c r="C1336" s="74" t="s">
        <v>5493</v>
      </c>
      <c r="D1336" s="74" t="s">
        <v>5494</v>
      </c>
      <c r="E1336" s="74" t="s">
        <v>5495</v>
      </c>
      <c r="F1336" s="74" t="s">
        <v>5496</v>
      </c>
      <c r="G1336" s="75">
        <v>44236</v>
      </c>
      <c r="H1336" s="76"/>
      <c r="I1336" s="77">
        <v>45462.5</v>
      </c>
      <c r="J1336" s="78" t="s">
        <v>457</v>
      </c>
      <c r="K1336" s="80"/>
      <c r="L1336" s="80"/>
      <c r="M1336" s="80"/>
      <c r="N1336" s="80"/>
      <c r="O1336" s="80"/>
    </row>
    <row r="1337" spans="1:15" ht="28.35" hidden="1" customHeight="1" thickBot="1">
      <c r="A1337" s="479" t="s">
        <v>715</v>
      </c>
      <c r="B1337" s="480"/>
      <c r="C1337" s="74" t="s">
        <v>5497</v>
      </c>
      <c r="D1337" s="74" t="s">
        <v>5498</v>
      </c>
      <c r="E1337" s="74" t="s">
        <v>5499</v>
      </c>
      <c r="F1337" s="74" t="s">
        <v>5500</v>
      </c>
      <c r="G1337" s="75">
        <v>44693</v>
      </c>
      <c r="H1337" s="76"/>
      <c r="I1337" s="77">
        <v>106927.8</v>
      </c>
      <c r="J1337" s="78" t="s">
        <v>457</v>
      </c>
      <c r="K1337" s="80"/>
      <c r="L1337" s="80"/>
      <c r="M1337" s="80"/>
      <c r="N1337" s="80"/>
      <c r="O1337" s="80"/>
    </row>
    <row r="1338" spans="1:15" ht="28.35" hidden="1" customHeight="1" thickBot="1">
      <c r="A1338" s="479" t="s">
        <v>614</v>
      </c>
      <c r="B1338" s="480"/>
      <c r="C1338" s="74" t="s">
        <v>5501</v>
      </c>
      <c r="D1338" s="74" t="s">
        <v>5502</v>
      </c>
      <c r="E1338" s="74" t="s">
        <v>5503</v>
      </c>
      <c r="F1338" s="74" t="s">
        <v>5504</v>
      </c>
      <c r="G1338" s="75">
        <v>44690</v>
      </c>
      <c r="H1338" s="76"/>
      <c r="I1338" s="77">
        <v>70000</v>
      </c>
      <c r="J1338" s="78" t="s">
        <v>457</v>
      </c>
      <c r="K1338" s="80"/>
      <c r="L1338" s="80"/>
      <c r="M1338" s="80"/>
      <c r="N1338" s="80"/>
      <c r="O1338" s="80"/>
    </row>
    <row r="1339" spans="1:15" ht="28.35" hidden="1" customHeight="1" thickBot="1">
      <c r="A1339" s="479" t="s">
        <v>614</v>
      </c>
      <c r="B1339" s="480"/>
      <c r="C1339" s="74" t="s">
        <v>5505</v>
      </c>
      <c r="D1339" s="74" t="s">
        <v>5506</v>
      </c>
      <c r="E1339" s="74" t="s">
        <v>5507</v>
      </c>
      <c r="F1339" s="74" t="s">
        <v>5508</v>
      </c>
      <c r="G1339" s="75">
        <v>44165</v>
      </c>
      <c r="H1339" s="76"/>
      <c r="I1339" s="77">
        <v>24000</v>
      </c>
      <c r="J1339" s="78" t="s">
        <v>457</v>
      </c>
      <c r="K1339" s="80"/>
      <c r="L1339" s="80"/>
      <c r="M1339" s="80"/>
      <c r="N1339" s="80"/>
      <c r="O1339" s="80"/>
    </row>
    <row r="1340" spans="1:15" ht="28.35" hidden="1" customHeight="1" thickBot="1">
      <c r="A1340" s="479" t="s">
        <v>575</v>
      </c>
      <c r="B1340" s="480"/>
      <c r="C1340" s="74" t="s">
        <v>5509</v>
      </c>
      <c r="D1340" s="74" t="s">
        <v>5510</v>
      </c>
      <c r="E1340" s="74" t="s">
        <v>5511</v>
      </c>
      <c r="F1340" s="74" t="s">
        <v>5512</v>
      </c>
      <c r="G1340" s="75">
        <v>44131</v>
      </c>
      <c r="H1340" s="76"/>
      <c r="I1340" s="77">
        <v>49561.7</v>
      </c>
      <c r="J1340" s="78" t="s">
        <v>457</v>
      </c>
      <c r="K1340" s="78" t="s">
        <v>5513</v>
      </c>
      <c r="L1340" s="78" t="s">
        <v>459</v>
      </c>
      <c r="M1340" s="78" t="s">
        <v>5514</v>
      </c>
      <c r="N1340" s="78">
        <v>0</v>
      </c>
      <c r="O1340" s="79">
        <v>44448</v>
      </c>
    </row>
    <row r="1341" spans="1:15" ht="28.35" hidden="1" customHeight="1" thickBot="1">
      <c r="A1341" s="479" t="s">
        <v>560</v>
      </c>
      <c r="B1341" s="480"/>
      <c r="C1341" s="74" t="s">
        <v>5515</v>
      </c>
      <c r="D1341" s="74" t="s">
        <v>5516</v>
      </c>
      <c r="E1341" s="74" t="s">
        <v>5517</v>
      </c>
      <c r="F1341" s="74" t="s">
        <v>5518</v>
      </c>
      <c r="G1341" s="75">
        <v>44186</v>
      </c>
      <c r="H1341" s="76"/>
      <c r="I1341" s="77">
        <v>19731</v>
      </c>
      <c r="J1341" s="78" t="s">
        <v>457</v>
      </c>
      <c r="K1341" s="80"/>
      <c r="L1341" s="80"/>
      <c r="M1341" s="80"/>
      <c r="N1341" s="80"/>
      <c r="O1341" s="80"/>
    </row>
    <row r="1342" spans="1:15" ht="28.35" hidden="1" customHeight="1" thickBot="1">
      <c r="A1342" s="479" t="s">
        <v>584</v>
      </c>
      <c r="B1342" s="480"/>
      <c r="C1342" s="74" t="s">
        <v>5519</v>
      </c>
      <c r="D1342" s="74" t="s">
        <v>5520</v>
      </c>
      <c r="E1342" s="74" t="s">
        <v>5521</v>
      </c>
      <c r="F1342" s="74" t="s">
        <v>5522</v>
      </c>
      <c r="G1342" s="75">
        <v>44760</v>
      </c>
      <c r="H1342" s="76"/>
      <c r="I1342" s="77">
        <v>72740</v>
      </c>
      <c r="J1342" s="78" t="s">
        <v>457</v>
      </c>
      <c r="K1342" s="80"/>
      <c r="L1342" s="80"/>
      <c r="M1342" s="80"/>
      <c r="N1342" s="80"/>
      <c r="O1342" s="80"/>
    </row>
    <row r="1343" spans="1:15" ht="28.35" hidden="1" customHeight="1" thickBot="1">
      <c r="A1343" s="479" t="s">
        <v>575</v>
      </c>
      <c r="B1343" s="480"/>
      <c r="C1343" s="74" t="s">
        <v>5523</v>
      </c>
      <c r="D1343" s="74" t="s">
        <v>5524</v>
      </c>
      <c r="E1343" s="74" t="s">
        <v>5525</v>
      </c>
      <c r="F1343" s="74" t="s">
        <v>5526</v>
      </c>
      <c r="G1343" s="75">
        <v>44365</v>
      </c>
      <c r="H1343" s="76"/>
      <c r="I1343" s="77">
        <v>55625</v>
      </c>
      <c r="J1343" s="78" t="s">
        <v>457</v>
      </c>
      <c r="K1343" s="80"/>
      <c r="L1343" s="80"/>
      <c r="M1343" s="80"/>
      <c r="N1343" s="80"/>
      <c r="O1343" s="80"/>
    </row>
    <row r="1344" spans="1:15" ht="28.35" hidden="1" customHeight="1" thickBot="1">
      <c r="A1344" s="479" t="s">
        <v>467</v>
      </c>
      <c r="B1344" s="480"/>
      <c r="C1344" s="74" t="s">
        <v>5527</v>
      </c>
      <c r="D1344" s="74" t="s">
        <v>5528</v>
      </c>
      <c r="E1344" s="74" t="s">
        <v>5529</v>
      </c>
      <c r="F1344" s="74" t="s">
        <v>5530</v>
      </c>
      <c r="G1344" s="75">
        <v>43936</v>
      </c>
      <c r="H1344" s="76"/>
      <c r="I1344" s="77">
        <v>18185</v>
      </c>
      <c r="J1344" s="78" t="s">
        <v>457</v>
      </c>
      <c r="K1344" s="80"/>
      <c r="L1344" s="80"/>
      <c r="M1344" s="80"/>
      <c r="N1344" s="80"/>
      <c r="O1344" s="80"/>
    </row>
    <row r="1345" spans="1:15" ht="28.35" hidden="1" customHeight="1" thickBot="1">
      <c r="A1345" s="479" t="s">
        <v>486</v>
      </c>
      <c r="B1345" s="480"/>
      <c r="C1345" s="74" t="s">
        <v>5531</v>
      </c>
      <c r="D1345" s="74" t="s">
        <v>5532</v>
      </c>
      <c r="E1345" s="74" t="s">
        <v>5533</v>
      </c>
      <c r="F1345" s="74" t="s">
        <v>5534</v>
      </c>
      <c r="G1345" s="75">
        <v>44008</v>
      </c>
      <c r="H1345" s="76"/>
      <c r="I1345" s="77">
        <v>34742.839999999997</v>
      </c>
      <c r="J1345" s="78" t="s">
        <v>457</v>
      </c>
      <c r="K1345" s="80"/>
      <c r="L1345" s="80"/>
      <c r="M1345" s="80"/>
      <c r="N1345" s="80"/>
      <c r="O1345" s="80"/>
    </row>
    <row r="1346" spans="1:15" ht="28.35" hidden="1" customHeight="1" thickBot="1">
      <c r="A1346" s="479" t="s">
        <v>2309</v>
      </c>
      <c r="B1346" s="480"/>
      <c r="C1346" s="74" t="s">
        <v>5535</v>
      </c>
      <c r="D1346" s="74" t="s">
        <v>5536</v>
      </c>
      <c r="E1346" s="74" t="s">
        <v>5537</v>
      </c>
      <c r="F1346" s="74" t="s">
        <v>5538</v>
      </c>
      <c r="G1346" s="75">
        <v>44027</v>
      </c>
      <c r="H1346" s="76"/>
      <c r="I1346" s="77">
        <v>81842</v>
      </c>
      <c r="J1346" s="78" t="s">
        <v>457</v>
      </c>
      <c r="K1346" s="80"/>
      <c r="L1346" s="80"/>
      <c r="M1346" s="80"/>
      <c r="N1346" s="80"/>
      <c r="O1346" s="80"/>
    </row>
    <row r="1347" spans="1:15" ht="28.35" hidden="1" customHeight="1" thickBot="1">
      <c r="A1347" s="479" t="s">
        <v>2309</v>
      </c>
      <c r="B1347" s="480"/>
      <c r="C1347" s="74" t="s">
        <v>5539</v>
      </c>
      <c r="D1347" s="74" t="s">
        <v>5540</v>
      </c>
      <c r="E1347" s="74" t="s">
        <v>5541</v>
      </c>
      <c r="F1347" s="74" t="s">
        <v>5542</v>
      </c>
      <c r="G1347" s="75">
        <v>44008</v>
      </c>
      <c r="H1347" s="76"/>
      <c r="I1347" s="77">
        <v>76447.19</v>
      </c>
      <c r="J1347" s="78" t="s">
        <v>457</v>
      </c>
      <c r="K1347" s="80"/>
      <c r="L1347" s="80"/>
      <c r="M1347" s="80"/>
      <c r="N1347" s="80"/>
      <c r="O1347" s="80"/>
    </row>
    <row r="1348" spans="1:15" ht="28.35" hidden="1" customHeight="1" thickBot="1">
      <c r="A1348" s="479" t="s">
        <v>760</v>
      </c>
      <c r="B1348" s="480"/>
      <c r="C1348" s="74" t="s">
        <v>5543</v>
      </c>
      <c r="D1348" s="74" t="s">
        <v>5544</v>
      </c>
      <c r="E1348" s="74" t="s">
        <v>5545</v>
      </c>
      <c r="F1348" s="74" t="s">
        <v>5546</v>
      </c>
      <c r="G1348" s="75">
        <v>43956</v>
      </c>
      <c r="H1348" s="76"/>
      <c r="I1348" s="77">
        <v>109110</v>
      </c>
      <c r="J1348" s="78" t="s">
        <v>457</v>
      </c>
      <c r="K1348" s="80"/>
      <c r="L1348" s="80"/>
      <c r="M1348" s="80"/>
      <c r="N1348" s="80"/>
      <c r="O1348" s="80"/>
    </row>
    <row r="1349" spans="1:15" ht="28.35" hidden="1" customHeight="1" thickBot="1">
      <c r="A1349" s="479" t="s">
        <v>5547</v>
      </c>
      <c r="B1349" s="480"/>
      <c r="C1349" s="74" t="s">
        <v>5548</v>
      </c>
      <c r="D1349" s="74" t="s">
        <v>5549</v>
      </c>
      <c r="E1349" s="74" t="s">
        <v>5550</v>
      </c>
      <c r="F1349" s="74" t="s">
        <v>5551</v>
      </c>
      <c r="G1349" s="75">
        <v>44307</v>
      </c>
      <c r="H1349" s="76"/>
      <c r="I1349" s="77">
        <v>50000</v>
      </c>
      <c r="J1349" s="78" t="s">
        <v>613</v>
      </c>
      <c r="K1349" s="80"/>
      <c r="L1349" s="80"/>
      <c r="M1349" s="80"/>
      <c r="N1349" s="80"/>
      <c r="O1349" s="80"/>
    </row>
    <row r="1350" spans="1:15" ht="28.35" hidden="1" customHeight="1" thickBot="1">
      <c r="A1350" s="479" t="s">
        <v>575</v>
      </c>
      <c r="B1350" s="480"/>
      <c r="C1350" s="74" t="s">
        <v>5552</v>
      </c>
      <c r="D1350" s="74" t="s">
        <v>5553</v>
      </c>
      <c r="E1350" s="74" t="s">
        <v>5554</v>
      </c>
      <c r="F1350" s="74" t="s">
        <v>5555</v>
      </c>
      <c r="G1350" s="75">
        <v>44690</v>
      </c>
      <c r="H1350" s="76"/>
      <c r="I1350" s="77">
        <v>90900</v>
      </c>
      <c r="J1350" s="78" t="s">
        <v>457</v>
      </c>
      <c r="K1350" s="80"/>
      <c r="L1350" s="80"/>
      <c r="M1350" s="80"/>
      <c r="N1350" s="80"/>
      <c r="O1350" s="80"/>
    </row>
    <row r="1351" spans="1:15" ht="28.35" hidden="1" customHeight="1" thickBot="1">
      <c r="A1351" s="479" t="s">
        <v>628</v>
      </c>
      <c r="B1351" s="480"/>
      <c r="C1351" s="74" t="s">
        <v>5556</v>
      </c>
      <c r="D1351" s="74" t="s">
        <v>5557</v>
      </c>
      <c r="E1351" s="74" t="s">
        <v>5558</v>
      </c>
      <c r="F1351" s="74" t="s">
        <v>5559</v>
      </c>
      <c r="G1351" s="75">
        <v>43977</v>
      </c>
      <c r="H1351" s="76"/>
      <c r="I1351" s="77">
        <v>20886.189999999999</v>
      </c>
      <c r="J1351" s="78" t="s">
        <v>457</v>
      </c>
      <c r="K1351" s="80"/>
      <c r="L1351" s="80"/>
      <c r="M1351" s="80"/>
      <c r="N1351" s="80"/>
      <c r="O1351" s="80"/>
    </row>
    <row r="1352" spans="1:15" ht="28.35" hidden="1" customHeight="1" thickBot="1">
      <c r="A1352" s="479" t="s">
        <v>543</v>
      </c>
      <c r="B1352" s="480"/>
      <c r="C1352" s="74" t="s">
        <v>5560</v>
      </c>
      <c r="D1352" s="74" t="s">
        <v>5561</v>
      </c>
      <c r="E1352" s="74" t="s">
        <v>5562</v>
      </c>
      <c r="F1352" s="74" t="s">
        <v>5563</v>
      </c>
      <c r="G1352" s="75">
        <v>44302</v>
      </c>
      <c r="H1352" s="76"/>
      <c r="I1352" s="77">
        <v>32587</v>
      </c>
      <c r="J1352" s="78" t="s">
        <v>457</v>
      </c>
      <c r="K1352" s="80"/>
      <c r="L1352" s="80"/>
      <c r="M1352" s="80"/>
      <c r="N1352" s="80"/>
      <c r="O1352" s="80"/>
    </row>
    <row r="1353" spans="1:15" ht="28.35" hidden="1" customHeight="1" thickBot="1">
      <c r="A1353" s="479" t="s">
        <v>530</v>
      </c>
      <c r="B1353" s="480"/>
      <c r="C1353" s="74" t="s">
        <v>5564</v>
      </c>
      <c r="D1353" s="74" t="s">
        <v>5565</v>
      </c>
      <c r="E1353" s="74" t="s">
        <v>5566</v>
      </c>
      <c r="F1353" s="74" t="s">
        <v>5567</v>
      </c>
      <c r="G1353" s="75">
        <v>44120</v>
      </c>
      <c r="H1353" s="76"/>
      <c r="I1353" s="77">
        <v>54555</v>
      </c>
      <c r="J1353" s="78" t="s">
        <v>457</v>
      </c>
      <c r="K1353" s="80"/>
      <c r="L1353" s="80"/>
      <c r="M1353" s="80"/>
      <c r="N1353" s="80"/>
      <c r="O1353" s="80"/>
    </row>
    <row r="1354" spans="1:15" ht="28.35" hidden="1" customHeight="1" thickBot="1">
      <c r="A1354" s="479" t="s">
        <v>603</v>
      </c>
      <c r="B1354" s="480"/>
      <c r="C1354" s="74" t="s">
        <v>5568</v>
      </c>
      <c r="D1354" s="74" t="s">
        <v>5569</v>
      </c>
      <c r="E1354" s="74" t="s">
        <v>5570</v>
      </c>
      <c r="F1354" s="74" t="s">
        <v>5571</v>
      </c>
      <c r="G1354" s="75">
        <v>44638</v>
      </c>
      <c r="H1354" s="76"/>
      <c r="I1354" s="77">
        <v>75405.55</v>
      </c>
      <c r="J1354" s="78" t="s">
        <v>457</v>
      </c>
      <c r="K1354" s="80"/>
      <c r="L1354" s="80"/>
      <c r="M1354" s="80"/>
      <c r="N1354" s="80"/>
      <c r="O1354" s="80"/>
    </row>
    <row r="1355" spans="1:15" ht="28.35" hidden="1" customHeight="1" thickBot="1">
      <c r="A1355" s="479" t="s">
        <v>543</v>
      </c>
      <c r="B1355" s="480"/>
      <c r="C1355" s="74" t="s">
        <v>5572</v>
      </c>
      <c r="D1355" s="74" t="s">
        <v>5573</v>
      </c>
      <c r="E1355" s="74" t="s">
        <v>5574</v>
      </c>
      <c r="F1355" s="74" t="s">
        <v>5575</v>
      </c>
      <c r="G1355" s="75">
        <v>44393</v>
      </c>
      <c r="H1355" s="76"/>
      <c r="I1355" s="77">
        <v>72740</v>
      </c>
      <c r="J1355" s="78" t="s">
        <v>457</v>
      </c>
      <c r="K1355" s="80"/>
      <c r="L1355" s="80"/>
      <c r="M1355" s="80"/>
      <c r="N1355" s="80"/>
      <c r="O1355" s="80"/>
    </row>
    <row r="1356" spans="1:15" ht="28.35" hidden="1" customHeight="1" thickBot="1">
      <c r="A1356" s="479" t="s">
        <v>589</v>
      </c>
      <c r="B1356" s="480"/>
      <c r="C1356" s="74" t="s">
        <v>5576</v>
      </c>
      <c r="D1356" s="74" t="s">
        <v>5577</v>
      </c>
      <c r="E1356" s="74" t="s">
        <v>5578</v>
      </c>
      <c r="F1356" s="74" t="s">
        <v>5579</v>
      </c>
      <c r="G1356" s="75">
        <v>44239</v>
      </c>
      <c r="H1356" s="76"/>
      <c r="I1356" s="77">
        <v>55206.18</v>
      </c>
      <c r="J1356" s="78" t="s">
        <v>457</v>
      </c>
      <c r="K1356" s="78" t="s">
        <v>5580</v>
      </c>
      <c r="L1356" s="78" t="s">
        <v>989</v>
      </c>
      <c r="M1356" s="78" t="s">
        <v>5581</v>
      </c>
      <c r="N1356" s="78">
        <v>0</v>
      </c>
      <c r="O1356" s="79">
        <v>44763</v>
      </c>
    </row>
    <row r="1357" spans="1:15" ht="28.35" hidden="1" customHeight="1" thickBot="1">
      <c r="A1357" s="479" t="s">
        <v>472</v>
      </c>
      <c r="B1357" s="480"/>
      <c r="C1357" s="74" t="s">
        <v>5582</v>
      </c>
      <c r="D1357" s="74" t="s">
        <v>5583</v>
      </c>
      <c r="E1357" s="74" t="s">
        <v>5584</v>
      </c>
      <c r="F1357" s="74" t="s">
        <v>5585</v>
      </c>
      <c r="G1357" s="75">
        <v>44267</v>
      </c>
      <c r="H1357" s="76"/>
      <c r="I1357" s="77">
        <v>45479</v>
      </c>
      <c r="J1357" s="78" t="s">
        <v>457</v>
      </c>
      <c r="K1357" s="80"/>
      <c r="L1357" s="80"/>
      <c r="M1357" s="80"/>
      <c r="N1357" s="80"/>
      <c r="O1357" s="80"/>
    </row>
    <row r="1358" spans="1:15" ht="28.35" hidden="1" customHeight="1" thickBot="1">
      <c r="A1358" s="479" t="s">
        <v>614</v>
      </c>
      <c r="B1358" s="480"/>
      <c r="C1358" s="74" t="s">
        <v>5586</v>
      </c>
      <c r="D1358" s="74" t="s">
        <v>5587</v>
      </c>
      <c r="E1358" s="74" t="s">
        <v>5588</v>
      </c>
      <c r="F1358" s="74" t="s">
        <v>5589</v>
      </c>
      <c r="G1358" s="75">
        <v>44242</v>
      </c>
      <c r="H1358" s="76"/>
      <c r="I1358" s="77">
        <v>35316.730000000003</v>
      </c>
      <c r="J1358" s="78" t="s">
        <v>457</v>
      </c>
      <c r="K1358" s="80"/>
      <c r="L1358" s="80"/>
      <c r="M1358" s="80"/>
      <c r="N1358" s="80"/>
      <c r="O1358" s="80"/>
    </row>
    <row r="1359" spans="1:15" ht="28.35" hidden="1" customHeight="1" thickBot="1">
      <c r="A1359" s="479" t="s">
        <v>472</v>
      </c>
      <c r="B1359" s="480"/>
      <c r="C1359" s="74" t="s">
        <v>5590</v>
      </c>
      <c r="D1359" s="74" t="s">
        <v>5591</v>
      </c>
      <c r="E1359" s="74" t="s">
        <v>5592</v>
      </c>
      <c r="F1359" s="74" t="s">
        <v>5593</v>
      </c>
      <c r="G1359" s="75">
        <v>44267</v>
      </c>
      <c r="H1359" s="76"/>
      <c r="I1359" s="77">
        <v>44270</v>
      </c>
      <c r="J1359" s="78" t="s">
        <v>457</v>
      </c>
      <c r="K1359" s="80"/>
      <c r="L1359" s="80"/>
      <c r="M1359" s="80"/>
      <c r="N1359" s="80"/>
      <c r="O1359" s="80"/>
    </row>
    <row r="1360" spans="1:15" ht="28.35" hidden="1" customHeight="1" thickBot="1">
      <c r="A1360" s="479" t="s">
        <v>598</v>
      </c>
      <c r="B1360" s="480"/>
      <c r="C1360" s="74" t="s">
        <v>5594</v>
      </c>
      <c r="D1360" s="74" t="s">
        <v>5595</v>
      </c>
      <c r="E1360" s="74" t="s">
        <v>5596</v>
      </c>
      <c r="F1360" s="74" t="s">
        <v>5597</v>
      </c>
      <c r="G1360" s="75">
        <v>44309</v>
      </c>
      <c r="H1360" s="76"/>
      <c r="I1360" s="77">
        <v>104180.78</v>
      </c>
      <c r="J1360" s="78" t="s">
        <v>457</v>
      </c>
      <c r="K1360" s="80"/>
      <c r="L1360" s="80"/>
      <c r="M1360" s="80"/>
      <c r="N1360" s="80"/>
      <c r="O1360" s="80"/>
    </row>
    <row r="1361" spans="1:15" ht="28.35" hidden="1" customHeight="1" thickBot="1">
      <c r="A1361" s="479" t="s">
        <v>614</v>
      </c>
      <c r="B1361" s="480"/>
      <c r="C1361" s="74" t="s">
        <v>5598</v>
      </c>
      <c r="D1361" s="74" t="s">
        <v>5599</v>
      </c>
      <c r="E1361" s="74" t="s">
        <v>5600</v>
      </c>
      <c r="F1361" s="74" t="s">
        <v>5601</v>
      </c>
      <c r="G1361" s="75">
        <v>44343</v>
      </c>
      <c r="H1361" s="76"/>
      <c r="I1361" s="77">
        <v>22713.07</v>
      </c>
      <c r="J1361" s="78" t="s">
        <v>457</v>
      </c>
      <c r="K1361" s="80"/>
      <c r="L1361" s="80"/>
      <c r="M1361" s="80"/>
      <c r="N1361" s="80"/>
      <c r="O1361" s="80"/>
    </row>
    <row r="1362" spans="1:15" ht="28.35" hidden="1" customHeight="1" thickBot="1">
      <c r="A1362" s="479" t="s">
        <v>614</v>
      </c>
      <c r="B1362" s="480"/>
      <c r="C1362" s="74" t="s">
        <v>5598</v>
      </c>
      <c r="D1362" s="74" t="s">
        <v>5599</v>
      </c>
      <c r="E1362" s="74" t="s">
        <v>5602</v>
      </c>
      <c r="F1362" s="74" t="s">
        <v>5603</v>
      </c>
      <c r="G1362" s="75">
        <v>44579</v>
      </c>
      <c r="H1362" s="76"/>
      <c r="I1362" s="77">
        <v>23620.14</v>
      </c>
      <c r="J1362" s="78" t="s">
        <v>457</v>
      </c>
      <c r="K1362" s="80"/>
      <c r="L1362" s="80"/>
      <c r="M1362" s="80"/>
      <c r="N1362" s="80"/>
      <c r="O1362" s="80"/>
    </row>
    <row r="1363" spans="1:15" ht="28.35" hidden="1" customHeight="1" thickBot="1">
      <c r="A1363" s="479" t="s">
        <v>589</v>
      </c>
      <c r="B1363" s="480"/>
      <c r="C1363" s="74" t="s">
        <v>5604</v>
      </c>
      <c r="D1363" s="74" t="s">
        <v>5605</v>
      </c>
      <c r="E1363" s="74" t="s">
        <v>5606</v>
      </c>
      <c r="F1363" s="74" t="s">
        <v>5607</v>
      </c>
      <c r="G1363" s="75">
        <v>44620</v>
      </c>
      <c r="H1363" s="76"/>
      <c r="I1363" s="77">
        <v>109110</v>
      </c>
      <c r="J1363" s="78" t="s">
        <v>457</v>
      </c>
      <c r="K1363" s="80"/>
      <c r="L1363" s="80"/>
      <c r="M1363" s="80"/>
      <c r="N1363" s="80"/>
      <c r="O1363" s="80"/>
    </row>
    <row r="1364" spans="1:15" ht="28.35" hidden="1" customHeight="1" thickBot="1">
      <c r="A1364" s="479" t="s">
        <v>575</v>
      </c>
      <c r="B1364" s="480"/>
      <c r="C1364" s="74" t="s">
        <v>5608</v>
      </c>
      <c r="D1364" s="74" t="s">
        <v>5609</v>
      </c>
      <c r="E1364" s="74" t="s">
        <v>5610</v>
      </c>
      <c r="F1364" s="74" t="s">
        <v>5611</v>
      </c>
      <c r="G1364" s="75">
        <v>44635</v>
      </c>
      <c r="H1364" s="76"/>
      <c r="I1364" s="77">
        <v>81723</v>
      </c>
      <c r="J1364" s="78" t="s">
        <v>457</v>
      </c>
      <c r="K1364" s="80"/>
      <c r="L1364" s="80"/>
      <c r="M1364" s="80"/>
      <c r="N1364" s="80"/>
      <c r="O1364" s="80"/>
    </row>
    <row r="1365" spans="1:15" ht="28.35" hidden="1" customHeight="1" thickBot="1">
      <c r="A1365" s="479" t="s">
        <v>486</v>
      </c>
      <c r="B1365" s="480"/>
      <c r="C1365" s="74" t="s">
        <v>5612</v>
      </c>
      <c r="D1365" s="74" t="s">
        <v>5613</v>
      </c>
      <c r="E1365" s="74" t="s">
        <v>5614</v>
      </c>
      <c r="F1365" s="74" t="s">
        <v>5615</v>
      </c>
      <c r="G1365" s="75">
        <v>44036</v>
      </c>
      <c r="H1365" s="76"/>
      <c r="I1365" s="77">
        <v>181850</v>
      </c>
      <c r="J1365" s="78" t="s">
        <v>457</v>
      </c>
      <c r="K1365" s="80"/>
      <c r="L1365" s="80"/>
      <c r="M1365" s="80"/>
      <c r="N1365" s="80"/>
      <c r="O1365" s="80"/>
    </row>
    <row r="1366" spans="1:15" ht="28.35" hidden="1" customHeight="1" thickBot="1">
      <c r="A1366" s="479" t="s">
        <v>477</v>
      </c>
      <c r="B1366" s="480"/>
      <c r="C1366" s="74" t="s">
        <v>5616</v>
      </c>
      <c r="D1366" s="74" t="s">
        <v>5617</v>
      </c>
      <c r="E1366" s="74" t="s">
        <v>5618</v>
      </c>
      <c r="F1366" s="74" t="s">
        <v>5619</v>
      </c>
      <c r="G1366" s="75">
        <v>44372</v>
      </c>
      <c r="H1366" s="76"/>
      <c r="I1366" s="77">
        <v>72740</v>
      </c>
      <c r="J1366" s="78" t="s">
        <v>457</v>
      </c>
      <c r="K1366" s="80"/>
      <c r="L1366" s="80"/>
      <c r="M1366" s="80"/>
      <c r="N1366" s="80"/>
      <c r="O1366" s="80"/>
    </row>
    <row r="1367" spans="1:15" ht="28.35" hidden="1" customHeight="1" thickBot="1">
      <c r="A1367" s="479" t="s">
        <v>477</v>
      </c>
      <c r="B1367" s="480"/>
      <c r="C1367" s="74" t="s">
        <v>5616</v>
      </c>
      <c r="D1367" s="74" t="s">
        <v>5617</v>
      </c>
      <c r="E1367" s="74" t="s">
        <v>5620</v>
      </c>
      <c r="F1367" s="74" t="s">
        <v>5621</v>
      </c>
      <c r="G1367" s="75">
        <v>44526</v>
      </c>
      <c r="H1367" s="76"/>
      <c r="I1367" s="77">
        <v>36370</v>
      </c>
      <c r="J1367" s="78" t="s">
        <v>457</v>
      </c>
      <c r="K1367" s="80"/>
      <c r="L1367" s="80"/>
      <c r="M1367" s="80"/>
      <c r="N1367" s="80"/>
      <c r="O1367" s="80"/>
    </row>
    <row r="1368" spans="1:15" ht="28.35" hidden="1" customHeight="1" thickBot="1">
      <c r="A1368" s="479" t="s">
        <v>598</v>
      </c>
      <c r="B1368" s="480"/>
      <c r="C1368" s="74" t="s">
        <v>5622</v>
      </c>
      <c r="D1368" s="74" t="s">
        <v>5623</v>
      </c>
      <c r="E1368" s="74" t="s">
        <v>5624</v>
      </c>
      <c r="F1368" s="74" t="s">
        <v>5625</v>
      </c>
      <c r="G1368" s="75">
        <v>44209</v>
      </c>
      <c r="H1368" s="76"/>
      <c r="I1368" s="77">
        <v>13583.47</v>
      </c>
      <c r="J1368" s="78" t="s">
        <v>457</v>
      </c>
      <c r="K1368" s="80"/>
      <c r="L1368" s="80"/>
      <c r="M1368" s="80"/>
      <c r="N1368" s="80"/>
      <c r="O1368" s="80"/>
    </row>
    <row r="1369" spans="1:15" ht="28.35" hidden="1" customHeight="1" thickBot="1">
      <c r="A1369" s="479" t="s">
        <v>715</v>
      </c>
      <c r="B1369" s="480"/>
      <c r="C1369" s="74" t="s">
        <v>5626</v>
      </c>
      <c r="D1369" s="74" t="s">
        <v>5627</v>
      </c>
      <c r="E1369" s="74" t="s">
        <v>5628</v>
      </c>
      <c r="F1369" s="74" t="s">
        <v>5629</v>
      </c>
      <c r="G1369" s="75">
        <v>44417</v>
      </c>
      <c r="H1369" s="76"/>
      <c r="I1369" s="77">
        <v>48833.99</v>
      </c>
      <c r="J1369" s="78" t="s">
        <v>457</v>
      </c>
      <c r="K1369" s="80"/>
      <c r="L1369" s="80"/>
      <c r="M1369" s="80"/>
      <c r="N1369" s="80"/>
      <c r="O1369" s="80"/>
    </row>
    <row r="1370" spans="1:15" ht="28.35" hidden="1" customHeight="1" thickBot="1">
      <c r="A1370" s="479" t="s">
        <v>5630</v>
      </c>
      <c r="B1370" s="480"/>
      <c r="C1370" s="74" t="s">
        <v>5631</v>
      </c>
      <c r="D1370" s="74" t="s">
        <v>5632</v>
      </c>
      <c r="E1370" s="74" t="s">
        <v>5633</v>
      </c>
      <c r="F1370" s="74" t="s">
        <v>5634</v>
      </c>
      <c r="G1370" s="75">
        <v>44284</v>
      </c>
      <c r="H1370" s="76"/>
      <c r="I1370" s="77">
        <v>18904.330000000002</v>
      </c>
      <c r="J1370" s="78" t="s">
        <v>613</v>
      </c>
      <c r="K1370" s="80"/>
      <c r="L1370" s="80"/>
      <c r="M1370" s="80"/>
      <c r="N1370" s="80"/>
      <c r="O1370" s="80"/>
    </row>
    <row r="1371" spans="1:15" ht="28.35" hidden="1" customHeight="1" thickBot="1">
      <c r="A1371" s="479" t="s">
        <v>598</v>
      </c>
      <c r="B1371" s="480"/>
      <c r="C1371" s="74" t="s">
        <v>5635</v>
      </c>
      <c r="D1371" s="74" t="s">
        <v>5636</v>
      </c>
      <c r="E1371" s="74" t="s">
        <v>5637</v>
      </c>
      <c r="F1371" s="74" t="s">
        <v>5638</v>
      </c>
      <c r="G1371" s="75">
        <v>44617</v>
      </c>
      <c r="H1371" s="76"/>
      <c r="I1371" s="77">
        <v>28914.15</v>
      </c>
      <c r="J1371" s="78" t="s">
        <v>457</v>
      </c>
      <c r="K1371" s="80"/>
      <c r="L1371" s="80"/>
      <c r="M1371" s="80"/>
      <c r="N1371" s="80"/>
      <c r="O1371" s="80"/>
    </row>
    <row r="1372" spans="1:15" ht="28.35" hidden="1" customHeight="1" thickBot="1">
      <c r="A1372" s="479" t="s">
        <v>486</v>
      </c>
      <c r="B1372" s="480"/>
      <c r="C1372" s="74" t="s">
        <v>5639</v>
      </c>
      <c r="D1372" s="74" t="s">
        <v>5640</v>
      </c>
      <c r="E1372" s="74" t="s">
        <v>5641</v>
      </c>
      <c r="F1372" s="74" t="s">
        <v>5642</v>
      </c>
      <c r="G1372" s="75">
        <v>44120</v>
      </c>
      <c r="H1372" s="76"/>
      <c r="I1372" s="77">
        <v>55000</v>
      </c>
      <c r="J1372" s="78" t="s">
        <v>457</v>
      </c>
      <c r="K1372" s="80"/>
      <c r="L1372" s="80"/>
      <c r="M1372" s="80"/>
      <c r="N1372" s="80"/>
      <c r="O1372" s="80"/>
    </row>
    <row r="1373" spans="1:15" ht="28.35" hidden="1" customHeight="1" thickBot="1">
      <c r="A1373" s="479" t="s">
        <v>2250</v>
      </c>
      <c r="B1373" s="480"/>
      <c r="C1373" s="74" t="s">
        <v>5643</v>
      </c>
      <c r="D1373" s="74" t="s">
        <v>5644</v>
      </c>
      <c r="E1373" s="74" t="s">
        <v>5645</v>
      </c>
      <c r="F1373" s="74" t="s">
        <v>5646</v>
      </c>
      <c r="G1373" s="75">
        <v>44571</v>
      </c>
      <c r="H1373" s="76"/>
      <c r="I1373" s="77">
        <v>72739</v>
      </c>
      <c r="J1373" s="78" t="s">
        <v>457</v>
      </c>
      <c r="K1373" s="80"/>
      <c r="L1373" s="80"/>
      <c r="M1373" s="80"/>
      <c r="N1373" s="80"/>
      <c r="O1373" s="80"/>
    </row>
    <row r="1374" spans="1:15" ht="28.35" hidden="1" customHeight="1" thickBot="1">
      <c r="A1374" s="479" t="s">
        <v>715</v>
      </c>
      <c r="B1374" s="480"/>
      <c r="C1374" s="74" t="s">
        <v>5647</v>
      </c>
      <c r="D1374" s="74" t="s">
        <v>5648</v>
      </c>
      <c r="E1374" s="74" t="s">
        <v>5649</v>
      </c>
      <c r="F1374" s="74" t="s">
        <v>5650</v>
      </c>
      <c r="G1374" s="75">
        <v>44551</v>
      </c>
      <c r="H1374" s="76"/>
      <c r="I1374" s="77">
        <v>101654.15</v>
      </c>
      <c r="J1374" s="78" t="s">
        <v>457</v>
      </c>
      <c r="K1374" s="80"/>
      <c r="L1374" s="80"/>
      <c r="M1374" s="80"/>
      <c r="N1374" s="80"/>
      <c r="O1374" s="80"/>
    </row>
    <row r="1375" spans="1:15" ht="28.35" hidden="1" customHeight="1" thickBot="1">
      <c r="A1375" s="479" t="s">
        <v>598</v>
      </c>
      <c r="B1375" s="480"/>
      <c r="C1375" s="74" t="s">
        <v>5651</v>
      </c>
      <c r="D1375" s="74" t="s">
        <v>5652</v>
      </c>
      <c r="E1375" s="74" t="s">
        <v>5653</v>
      </c>
      <c r="F1375" s="74" t="s">
        <v>5654</v>
      </c>
      <c r="G1375" s="75">
        <v>44433</v>
      </c>
      <c r="H1375" s="76"/>
      <c r="I1375" s="77">
        <v>51795.61</v>
      </c>
      <c r="J1375" s="78" t="s">
        <v>457</v>
      </c>
      <c r="K1375" s="80"/>
      <c r="L1375" s="80"/>
      <c r="M1375" s="80"/>
      <c r="N1375" s="80"/>
      <c r="O1375" s="80"/>
    </row>
    <row r="1376" spans="1:15" ht="28.35" hidden="1" customHeight="1" thickBot="1">
      <c r="A1376" s="479" t="s">
        <v>477</v>
      </c>
      <c r="B1376" s="480"/>
      <c r="C1376" s="74" t="s">
        <v>5655</v>
      </c>
      <c r="D1376" s="74" t="s">
        <v>5656</v>
      </c>
      <c r="E1376" s="74" t="s">
        <v>5657</v>
      </c>
      <c r="F1376" s="74" t="s">
        <v>5658</v>
      </c>
      <c r="G1376" s="75">
        <v>44547</v>
      </c>
      <c r="H1376" s="76"/>
      <c r="I1376" s="77">
        <v>98344.48</v>
      </c>
      <c r="J1376" s="78" t="s">
        <v>457</v>
      </c>
      <c r="K1376" s="80"/>
      <c r="L1376" s="80"/>
      <c r="M1376" s="80"/>
      <c r="N1376" s="80"/>
      <c r="O1376" s="80"/>
    </row>
    <row r="1377" spans="1:15" ht="28.35" hidden="1" customHeight="1" thickBot="1">
      <c r="A1377" s="479" t="s">
        <v>603</v>
      </c>
      <c r="B1377" s="480"/>
      <c r="C1377" s="74" t="s">
        <v>5659</v>
      </c>
      <c r="D1377" s="74" t="s">
        <v>5660</v>
      </c>
      <c r="E1377" s="74" t="s">
        <v>5661</v>
      </c>
      <c r="F1377" s="74" t="s">
        <v>5662</v>
      </c>
      <c r="G1377" s="75">
        <v>44330</v>
      </c>
      <c r="H1377" s="76"/>
      <c r="I1377" s="77">
        <v>43644</v>
      </c>
      <c r="J1377" s="78" t="s">
        <v>457</v>
      </c>
      <c r="K1377" s="80"/>
      <c r="L1377" s="80"/>
      <c r="M1377" s="80"/>
      <c r="N1377" s="80"/>
      <c r="O1377" s="80"/>
    </row>
    <row r="1378" spans="1:15" ht="28.35" hidden="1" customHeight="1" thickBot="1">
      <c r="A1378" s="479" t="s">
        <v>2309</v>
      </c>
      <c r="B1378" s="480"/>
      <c r="C1378" s="74" t="s">
        <v>5663</v>
      </c>
      <c r="D1378" s="74" t="s">
        <v>5664</v>
      </c>
      <c r="E1378" s="74" t="s">
        <v>5665</v>
      </c>
      <c r="F1378" s="74" t="s">
        <v>5666</v>
      </c>
      <c r="G1378" s="75">
        <v>44120</v>
      </c>
      <c r="H1378" s="76"/>
      <c r="I1378" s="77">
        <v>23000</v>
      </c>
      <c r="J1378" s="78" t="s">
        <v>457</v>
      </c>
      <c r="K1378" s="80"/>
      <c r="L1378" s="80"/>
      <c r="M1378" s="80"/>
      <c r="N1378" s="80"/>
      <c r="O1378" s="80"/>
    </row>
    <row r="1379" spans="1:15" ht="28.35" hidden="1" customHeight="1" thickBot="1">
      <c r="A1379" s="479" t="s">
        <v>543</v>
      </c>
      <c r="B1379" s="480"/>
      <c r="C1379" s="74" t="s">
        <v>5667</v>
      </c>
      <c r="D1379" s="74" t="s">
        <v>5668</v>
      </c>
      <c r="E1379" s="74" t="s">
        <v>5669</v>
      </c>
      <c r="F1379" s="74" t="s">
        <v>5670</v>
      </c>
      <c r="G1379" s="75">
        <v>44550</v>
      </c>
      <c r="H1379" s="76"/>
      <c r="I1379" s="77">
        <v>50105.34</v>
      </c>
      <c r="J1379" s="78" t="s">
        <v>457</v>
      </c>
      <c r="K1379" s="80"/>
      <c r="L1379" s="80"/>
      <c r="M1379" s="80"/>
      <c r="N1379" s="80"/>
      <c r="O1379" s="80"/>
    </row>
    <row r="1380" spans="1:15" ht="28.35" hidden="1" customHeight="1" thickBot="1">
      <c r="A1380" s="479" t="s">
        <v>5671</v>
      </c>
      <c r="B1380" s="480"/>
      <c r="C1380" s="74" t="s">
        <v>5672</v>
      </c>
      <c r="D1380" s="74" t="s">
        <v>5673</v>
      </c>
      <c r="E1380" s="74" t="s">
        <v>5674</v>
      </c>
      <c r="F1380" s="74" t="s">
        <v>5675</v>
      </c>
      <c r="G1380" s="75">
        <v>44285</v>
      </c>
      <c r="H1380" s="76"/>
      <c r="I1380" s="77">
        <v>998.19</v>
      </c>
      <c r="J1380" s="78" t="s">
        <v>613</v>
      </c>
      <c r="K1380" s="80"/>
      <c r="L1380" s="80"/>
      <c r="M1380" s="80"/>
      <c r="N1380" s="80"/>
      <c r="O1380" s="80"/>
    </row>
    <row r="1381" spans="1:15" ht="28.35" hidden="1" customHeight="1" thickBot="1">
      <c r="A1381" s="479" t="s">
        <v>472</v>
      </c>
      <c r="B1381" s="480"/>
      <c r="C1381" s="74" t="s">
        <v>5676</v>
      </c>
      <c r="D1381" s="74" t="s">
        <v>5677</v>
      </c>
      <c r="E1381" s="74" t="s">
        <v>5678</v>
      </c>
      <c r="F1381" s="74" t="s">
        <v>5679</v>
      </c>
      <c r="G1381" s="75">
        <v>44341</v>
      </c>
      <c r="H1381" s="76"/>
      <c r="I1381" s="77">
        <v>18185</v>
      </c>
      <c r="J1381" s="78" t="s">
        <v>457</v>
      </c>
      <c r="K1381" s="80"/>
      <c r="L1381" s="80"/>
      <c r="M1381" s="80"/>
      <c r="N1381" s="80"/>
      <c r="O1381" s="80"/>
    </row>
    <row r="1382" spans="1:15" ht="28.35" hidden="1" customHeight="1" thickBot="1">
      <c r="A1382" s="479" t="s">
        <v>472</v>
      </c>
      <c r="B1382" s="480"/>
      <c r="C1382" s="74" t="s">
        <v>5676</v>
      </c>
      <c r="D1382" s="74" t="s">
        <v>5677</v>
      </c>
      <c r="E1382" s="74" t="s">
        <v>5680</v>
      </c>
      <c r="F1382" s="74" t="s">
        <v>5681</v>
      </c>
      <c r="G1382" s="75">
        <v>44341</v>
      </c>
      <c r="H1382" s="76"/>
      <c r="I1382" s="77">
        <v>18068.25</v>
      </c>
      <c r="J1382" s="78" t="s">
        <v>457</v>
      </c>
      <c r="K1382" s="80"/>
      <c r="L1382" s="80"/>
      <c r="M1382" s="80"/>
      <c r="N1382" s="80"/>
      <c r="O1382" s="80"/>
    </row>
    <row r="1383" spans="1:15" ht="28.35" hidden="1" customHeight="1" thickBot="1">
      <c r="A1383" s="479" t="s">
        <v>598</v>
      </c>
      <c r="B1383" s="480"/>
      <c r="C1383" s="74" t="s">
        <v>5682</v>
      </c>
      <c r="D1383" s="74" t="s">
        <v>5683</v>
      </c>
      <c r="E1383" s="74" t="s">
        <v>5684</v>
      </c>
      <c r="F1383" s="74" t="s">
        <v>5685</v>
      </c>
      <c r="G1383" s="75">
        <v>44312</v>
      </c>
      <c r="H1383" s="76"/>
      <c r="I1383" s="77">
        <v>105738.14</v>
      </c>
      <c r="J1383" s="78" t="s">
        <v>457</v>
      </c>
      <c r="K1383" s="78" t="s">
        <v>5686</v>
      </c>
      <c r="L1383" s="78" t="s">
        <v>459</v>
      </c>
      <c r="M1383" s="78" t="s">
        <v>5687</v>
      </c>
      <c r="N1383" s="78" t="s">
        <v>5688</v>
      </c>
      <c r="O1383" s="79">
        <v>44757</v>
      </c>
    </row>
    <row r="1384" spans="1:15" ht="28.35" hidden="1" customHeight="1" thickBot="1">
      <c r="A1384" s="479" t="s">
        <v>472</v>
      </c>
      <c r="B1384" s="480"/>
      <c r="C1384" s="74" t="s">
        <v>5689</v>
      </c>
      <c r="D1384" s="74" t="s">
        <v>5690</v>
      </c>
      <c r="E1384" s="74" t="s">
        <v>5691</v>
      </c>
      <c r="F1384" s="74" t="s">
        <v>5692</v>
      </c>
      <c r="G1384" s="75">
        <v>44340</v>
      </c>
      <c r="H1384" s="76"/>
      <c r="I1384" s="77">
        <v>24405.360000000001</v>
      </c>
      <c r="J1384" s="78" t="s">
        <v>457</v>
      </c>
      <c r="K1384" s="80"/>
      <c r="L1384" s="80"/>
      <c r="M1384" s="80"/>
      <c r="N1384" s="80"/>
      <c r="O1384" s="80"/>
    </row>
    <row r="1385" spans="1:15" ht="28.35" hidden="1" customHeight="1" thickBot="1">
      <c r="A1385" s="479" t="s">
        <v>575</v>
      </c>
      <c r="B1385" s="480"/>
      <c r="C1385" s="74" t="s">
        <v>5693</v>
      </c>
      <c r="D1385" s="74" t="s">
        <v>5694</v>
      </c>
      <c r="E1385" s="74" t="s">
        <v>5695</v>
      </c>
      <c r="F1385" s="74" t="s">
        <v>5696</v>
      </c>
      <c r="G1385" s="75">
        <v>44358</v>
      </c>
      <c r="H1385" s="76"/>
      <c r="I1385" s="77">
        <v>18185</v>
      </c>
      <c r="J1385" s="78" t="s">
        <v>457</v>
      </c>
      <c r="K1385" s="80"/>
      <c r="L1385" s="80"/>
      <c r="M1385" s="80"/>
      <c r="N1385" s="80"/>
      <c r="O1385" s="80"/>
    </row>
    <row r="1386" spans="1:15" ht="28.35" hidden="1" customHeight="1" thickBot="1">
      <c r="A1386" s="479" t="s">
        <v>760</v>
      </c>
      <c r="B1386" s="480"/>
      <c r="C1386" s="74" t="s">
        <v>5697</v>
      </c>
      <c r="D1386" s="74" t="s">
        <v>5698</v>
      </c>
      <c r="E1386" s="74" t="s">
        <v>5699</v>
      </c>
      <c r="F1386" s="74" t="s">
        <v>5700</v>
      </c>
      <c r="G1386" s="75">
        <v>44120</v>
      </c>
      <c r="H1386" s="76"/>
      <c r="I1386" s="77">
        <v>9957.74</v>
      </c>
      <c r="J1386" s="78" t="s">
        <v>457</v>
      </c>
      <c r="K1386" s="80"/>
      <c r="L1386" s="80"/>
      <c r="M1386" s="80"/>
      <c r="N1386" s="80"/>
      <c r="O1386" s="80"/>
    </row>
    <row r="1387" spans="1:15" ht="28.35" hidden="1" customHeight="1" thickBot="1">
      <c r="A1387" s="479" t="s">
        <v>697</v>
      </c>
      <c r="B1387" s="480"/>
      <c r="C1387" s="74" t="s">
        <v>5701</v>
      </c>
      <c r="D1387" s="74" t="s">
        <v>5702</v>
      </c>
      <c r="E1387" s="74" t="s">
        <v>5703</v>
      </c>
      <c r="F1387" s="74" t="s">
        <v>5704</v>
      </c>
      <c r="G1387" s="75">
        <v>44120</v>
      </c>
      <c r="H1387" s="76"/>
      <c r="I1387" s="77">
        <v>51310</v>
      </c>
      <c r="J1387" s="78" t="s">
        <v>1048</v>
      </c>
      <c r="K1387" s="80"/>
      <c r="L1387" s="80"/>
      <c r="M1387" s="80"/>
      <c r="N1387" s="80"/>
      <c r="O1387" s="80"/>
    </row>
    <row r="1388" spans="1:15" ht="28.35" hidden="1" customHeight="1" thickBot="1">
      <c r="A1388" s="479" t="s">
        <v>614</v>
      </c>
      <c r="B1388" s="480"/>
      <c r="C1388" s="74" t="s">
        <v>5705</v>
      </c>
      <c r="D1388" s="74" t="s">
        <v>5706</v>
      </c>
      <c r="E1388" s="74" t="s">
        <v>5707</v>
      </c>
      <c r="F1388" s="74" t="s">
        <v>5708</v>
      </c>
      <c r="G1388" s="75">
        <v>44587</v>
      </c>
      <c r="H1388" s="76"/>
      <c r="I1388" s="77">
        <v>72740</v>
      </c>
      <c r="J1388" s="78" t="s">
        <v>457</v>
      </c>
      <c r="K1388" s="80"/>
      <c r="L1388" s="80"/>
      <c r="M1388" s="80"/>
      <c r="N1388" s="80"/>
      <c r="O1388" s="80"/>
    </row>
    <row r="1389" spans="1:15" ht="28.35" hidden="1" customHeight="1" thickBot="1">
      <c r="A1389" s="479" t="s">
        <v>477</v>
      </c>
      <c r="B1389" s="480"/>
      <c r="C1389" s="74" t="s">
        <v>5709</v>
      </c>
      <c r="D1389" s="74" t="s">
        <v>5710</v>
      </c>
      <c r="E1389" s="74" t="s">
        <v>5711</v>
      </c>
      <c r="F1389" s="74" t="s">
        <v>5712</v>
      </c>
      <c r="G1389" s="75">
        <v>44530</v>
      </c>
      <c r="H1389" s="76"/>
      <c r="I1389" s="77">
        <v>72740</v>
      </c>
      <c r="J1389" s="78" t="s">
        <v>457</v>
      </c>
      <c r="K1389" s="80"/>
      <c r="L1389" s="80"/>
      <c r="M1389" s="80"/>
      <c r="N1389" s="80"/>
      <c r="O1389" s="80"/>
    </row>
    <row r="1390" spans="1:15" ht="28.35" hidden="1" customHeight="1" thickBot="1">
      <c r="A1390" s="479" t="s">
        <v>543</v>
      </c>
      <c r="B1390" s="480"/>
      <c r="C1390" s="74" t="s">
        <v>5713</v>
      </c>
      <c r="D1390" s="74" t="s">
        <v>5714</v>
      </c>
      <c r="E1390" s="74" t="s">
        <v>5715</v>
      </c>
      <c r="F1390" s="74" t="s">
        <v>5716</v>
      </c>
      <c r="G1390" s="75">
        <v>44385</v>
      </c>
      <c r="H1390" s="76"/>
      <c r="I1390" s="77">
        <v>109110</v>
      </c>
      <c r="J1390" s="78" t="s">
        <v>457</v>
      </c>
      <c r="K1390" s="80"/>
      <c r="L1390" s="80"/>
      <c r="M1390" s="80"/>
      <c r="N1390" s="80"/>
      <c r="O1390" s="80"/>
    </row>
    <row r="1391" spans="1:15" ht="28.35" hidden="1" customHeight="1" thickBot="1">
      <c r="A1391" s="479" t="s">
        <v>543</v>
      </c>
      <c r="B1391" s="480"/>
      <c r="C1391" s="74" t="s">
        <v>5717</v>
      </c>
      <c r="D1391" s="74" t="s">
        <v>5718</v>
      </c>
      <c r="E1391" s="74" t="s">
        <v>5719</v>
      </c>
      <c r="F1391" s="74" t="s">
        <v>5720</v>
      </c>
      <c r="G1391" s="75">
        <v>44461</v>
      </c>
      <c r="H1391" s="76"/>
      <c r="I1391" s="77">
        <v>52021.13</v>
      </c>
      <c r="J1391" s="78" t="s">
        <v>457</v>
      </c>
      <c r="K1391" s="80"/>
      <c r="L1391" s="80"/>
      <c r="M1391" s="80"/>
      <c r="N1391" s="80"/>
      <c r="O1391" s="80"/>
    </row>
    <row r="1392" spans="1:15" ht="28.35" hidden="1" customHeight="1" thickBot="1">
      <c r="A1392" s="479" t="s">
        <v>477</v>
      </c>
      <c r="B1392" s="480"/>
      <c r="C1392" s="74" t="s">
        <v>5721</v>
      </c>
      <c r="D1392" s="74" t="s">
        <v>5722</v>
      </c>
      <c r="E1392" s="74" t="s">
        <v>5723</v>
      </c>
      <c r="F1392" s="74" t="s">
        <v>5724</v>
      </c>
      <c r="G1392" s="75">
        <v>44783</v>
      </c>
      <c r="H1392" s="76"/>
      <c r="I1392" s="77">
        <v>22942</v>
      </c>
      <c r="J1392" s="78" t="s">
        <v>457</v>
      </c>
      <c r="K1392" s="80"/>
      <c r="L1392" s="80"/>
      <c r="M1392" s="80"/>
      <c r="N1392" s="80"/>
      <c r="O1392" s="80"/>
    </row>
    <row r="1393" spans="1:15" ht="28.35" hidden="1" customHeight="1" thickBot="1">
      <c r="A1393" s="479" t="s">
        <v>584</v>
      </c>
      <c r="B1393" s="480"/>
      <c r="C1393" s="74" t="s">
        <v>5725</v>
      </c>
      <c r="D1393" s="74" t="s">
        <v>5726</v>
      </c>
      <c r="E1393" s="74" t="s">
        <v>5727</v>
      </c>
      <c r="F1393" s="74" t="s">
        <v>5728</v>
      </c>
      <c r="G1393" s="75">
        <v>44272</v>
      </c>
      <c r="H1393" s="76"/>
      <c r="I1393" s="77">
        <v>36370</v>
      </c>
      <c r="J1393" s="78" t="s">
        <v>457</v>
      </c>
      <c r="K1393" s="80"/>
      <c r="L1393" s="80"/>
      <c r="M1393" s="80"/>
      <c r="N1393" s="80"/>
      <c r="O1393" s="80"/>
    </row>
    <row r="1394" spans="1:15" ht="28.35" hidden="1" customHeight="1" thickBot="1">
      <c r="A1394" s="479" t="s">
        <v>603</v>
      </c>
      <c r="B1394" s="480"/>
      <c r="C1394" s="74" t="s">
        <v>5729</v>
      </c>
      <c r="D1394" s="74" t="s">
        <v>5730</v>
      </c>
      <c r="E1394" s="74" t="s">
        <v>5731</v>
      </c>
      <c r="F1394" s="74" t="s">
        <v>5732</v>
      </c>
      <c r="G1394" s="75">
        <v>44636</v>
      </c>
      <c r="H1394" s="76"/>
      <c r="I1394" s="77">
        <v>59550</v>
      </c>
      <c r="J1394" s="78" t="s">
        <v>457</v>
      </c>
      <c r="K1394" s="80"/>
      <c r="L1394" s="80"/>
      <c r="M1394" s="80"/>
      <c r="N1394" s="80"/>
      <c r="O1394" s="80"/>
    </row>
    <row r="1395" spans="1:15" ht="28.35" hidden="1" customHeight="1" thickBot="1">
      <c r="A1395" s="479" t="s">
        <v>2250</v>
      </c>
      <c r="B1395" s="480"/>
      <c r="C1395" s="74" t="s">
        <v>5733</v>
      </c>
      <c r="D1395" s="74" t="s">
        <v>5734</v>
      </c>
      <c r="E1395" s="74" t="s">
        <v>5735</v>
      </c>
      <c r="F1395" s="74" t="s">
        <v>5736</v>
      </c>
      <c r="G1395" s="75">
        <v>44363</v>
      </c>
      <c r="H1395" s="76"/>
      <c r="I1395" s="77">
        <v>15815.27</v>
      </c>
      <c r="J1395" s="78" t="s">
        <v>457</v>
      </c>
      <c r="K1395" s="80"/>
      <c r="L1395" s="80"/>
      <c r="M1395" s="80"/>
      <c r="N1395" s="80"/>
      <c r="O1395" s="80"/>
    </row>
    <row r="1396" spans="1:15" ht="28.35" hidden="1" customHeight="1" thickBot="1">
      <c r="A1396" s="479" t="s">
        <v>2250</v>
      </c>
      <c r="B1396" s="480"/>
      <c r="C1396" s="74" t="s">
        <v>5733</v>
      </c>
      <c r="D1396" s="74" t="s">
        <v>5734</v>
      </c>
      <c r="E1396" s="74" t="s">
        <v>5737</v>
      </c>
      <c r="F1396" s="74" t="s">
        <v>5738</v>
      </c>
      <c r="G1396" s="75">
        <v>44649</v>
      </c>
      <c r="H1396" s="76"/>
      <c r="I1396" s="77">
        <v>56930</v>
      </c>
      <c r="J1396" s="78" t="s">
        <v>457</v>
      </c>
      <c r="K1396" s="80"/>
      <c r="L1396" s="80"/>
      <c r="M1396" s="80"/>
      <c r="N1396" s="80"/>
      <c r="O1396" s="80"/>
    </row>
    <row r="1397" spans="1:15" ht="28.35" hidden="1" customHeight="1" thickBot="1">
      <c r="A1397" s="479" t="s">
        <v>584</v>
      </c>
      <c r="B1397" s="480"/>
      <c r="C1397" s="74" t="s">
        <v>5739</v>
      </c>
      <c r="D1397" s="74" t="s">
        <v>5740</v>
      </c>
      <c r="E1397" s="74" t="s">
        <v>5741</v>
      </c>
      <c r="F1397" s="74" t="s">
        <v>5742</v>
      </c>
      <c r="G1397" s="75">
        <v>44372</v>
      </c>
      <c r="H1397" s="76"/>
      <c r="I1397" s="77">
        <v>17591.45</v>
      </c>
      <c r="J1397" s="78" t="s">
        <v>457</v>
      </c>
      <c r="K1397" s="80"/>
      <c r="L1397" s="80"/>
      <c r="M1397" s="80"/>
      <c r="N1397" s="80"/>
      <c r="O1397" s="80"/>
    </row>
    <row r="1398" spans="1:15" ht="28.35" hidden="1" customHeight="1" thickBot="1">
      <c r="A1398" s="479" t="s">
        <v>715</v>
      </c>
      <c r="B1398" s="480"/>
      <c r="C1398" s="74" t="s">
        <v>5743</v>
      </c>
      <c r="D1398" s="74" t="s">
        <v>5744</v>
      </c>
      <c r="E1398" s="74" t="s">
        <v>5745</v>
      </c>
      <c r="F1398" s="74" t="s">
        <v>5746</v>
      </c>
      <c r="G1398" s="75">
        <v>44475</v>
      </c>
      <c r="H1398" s="76"/>
      <c r="I1398" s="77">
        <v>104937.99</v>
      </c>
      <c r="J1398" s="78" t="s">
        <v>457</v>
      </c>
      <c r="K1398" s="80"/>
      <c r="L1398" s="80"/>
      <c r="M1398" s="80"/>
      <c r="N1398" s="80"/>
      <c r="O1398" s="80"/>
    </row>
    <row r="1399" spans="1:15" ht="28.35" hidden="1" customHeight="1" thickBot="1">
      <c r="A1399" s="479" t="s">
        <v>575</v>
      </c>
      <c r="B1399" s="480"/>
      <c r="C1399" s="74" t="s">
        <v>5747</v>
      </c>
      <c r="D1399" s="74" t="s">
        <v>5748</v>
      </c>
      <c r="E1399" s="74" t="s">
        <v>5749</v>
      </c>
      <c r="F1399" s="74" t="s">
        <v>5750</v>
      </c>
      <c r="G1399" s="75">
        <v>44412</v>
      </c>
      <c r="H1399" s="76"/>
      <c r="I1399" s="77">
        <v>109110</v>
      </c>
      <c r="J1399" s="78" t="s">
        <v>457</v>
      </c>
      <c r="K1399" s="80"/>
      <c r="L1399" s="80"/>
      <c r="M1399" s="80"/>
      <c r="N1399" s="80"/>
      <c r="O1399" s="80"/>
    </row>
    <row r="1400" spans="1:15" ht="28.35" hidden="1" customHeight="1" thickBot="1">
      <c r="A1400" s="479" t="s">
        <v>589</v>
      </c>
      <c r="B1400" s="480"/>
      <c r="C1400" s="74" t="s">
        <v>5751</v>
      </c>
      <c r="D1400" s="74" t="s">
        <v>5752</v>
      </c>
      <c r="E1400" s="74" t="s">
        <v>5753</v>
      </c>
      <c r="F1400" s="74" t="s">
        <v>5754</v>
      </c>
      <c r="G1400" s="75">
        <v>44354</v>
      </c>
      <c r="H1400" s="76"/>
      <c r="I1400" s="77">
        <v>81458.62</v>
      </c>
      <c r="J1400" s="78" t="s">
        <v>457</v>
      </c>
      <c r="K1400" s="80"/>
      <c r="L1400" s="80"/>
      <c r="M1400" s="80"/>
      <c r="N1400" s="80"/>
      <c r="O1400" s="80"/>
    </row>
    <row r="1401" spans="1:15" ht="28.35" hidden="1" customHeight="1" thickBot="1">
      <c r="A1401" s="479" t="s">
        <v>584</v>
      </c>
      <c r="B1401" s="480"/>
      <c r="C1401" s="74" t="s">
        <v>5755</v>
      </c>
      <c r="D1401" s="74" t="s">
        <v>5756</v>
      </c>
      <c r="E1401" s="74" t="s">
        <v>5757</v>
      </c>
      <c r="F1401" s="74" t="s">
        <v>5758</v>
      </c>
      <c r="G1401" s="75">
        <v>44287</v>
      </c>
      <c r="H1401" s="76"/>
      <c r="I1401" s="77">
        <v>33724.81</v>
      </c>
      <c r="J1401" s="78" t="s">
        <v>457</v>
      </c>
      <c r="K1401" s="80"/>
      <c r="L1401" s="80"/>
      <c r="M1401" s="80"/>
      <c r="N1401" s="80"/>
      <c r="O1401" s="80"/>
    </row>
    <row r="1402" spans="1:15" ht="28.35" hidden="1" customHeight="1" thickBot="1">
      <c r="A1402" s="479" t="s">
        <v>575</v>
      </c>
      <c r="B1402" s="480"/>
      <c r="C1402" s="74" t="s">
        <v>5759</v>
      </c>
      <c r="D1402" s="74" t="s">
        <v>5760</v>
      </c>
      <c r="E1402" s="74" t="s">
        <v>5761</v>
      </c>
      <c r="F1402" s="74" t="s">
        <v>5762</v>
      </c>
      <c r="G1402" s="75">
        <v>44592</v>
      </c>
      <c r="H1402" s="76"/>
      <c r="I1402" s="77">
        <v>77837</v>
      </c>
      <c r="J1402" s="78" t="s">
        <v>457</v>
      </c>
      <c r="K1402" s="80"/>
      <c r="L1402" s="80"/>
      <c r="M1402" s="80"/>
      <c r="N1402" s="80"/>
      <c r="O1402" s="80"/>
    </row>
    <row r="1403" spans="1:15" ht="28.35" hidden="1" customHeight="1" thickBot="1">
      <c r="A1403" s="479" t="s">
        <v>623</v>
      </c>
      <c r="B1403" s="480"/>
      <c r="C1403" s="74" t="s">
        <v>5763</v>
      </c>
      <c r="D1403" s="74" t="s">
        <v>5764</v>
      </c>
      <c r="E1403" s="74" t="s">
        <v>5765</v>
      </c>
      <c r="F1403" s="74" t="s">
        <v>5766</v>
      </c>
      <c r="G1403" s="75">
        <v>44553</v>
      </c>
      <c r="H1403" s="76"/>
      <c r="I1403" s="77">
        <v>36333.629999999997</v>
      </c>
      <c r="J1403" s="78" t="s">
        <v>1048</v>
      </c>
      <c r="K1403" s="80"/>
      <c r="L1403" s="80"/>
      <c r="M1403" s="80"/>
      <c r="N1403" s="80"/>
      <c r="O1403" s="80"/>
    </row>
    <row r="1404" spans="1:15" ht="28.35" hidden="1" customHeight="1" thickBot="1">
      <c r="A1404" s="479" t="s">
        <v>598</v>
      </c>
      <c r="B1404" s="480"/>
      <c r="C1404" s="74" t="s">
        <v>5767</v>
      </c>
      <c r="D1404" s="74" t="s">
        <v>5768</v>
      </c>
      <c r="E1404" s="74" t="s">
        <v>5769</v>
      </c>
      <c r="F1404" s="74" t="s">
        <v>5770</v>
      </c>
      <c r="G1404" s="75">
        <v>44418</v>
      </c>
      <c r="H1404" s="76"/>
      <c r="I1404" s="77">
        <v>22708</v>
      </c>
      <c r="J1404" s="78" t="s">
        <v>457</v>
      </c>
      <c r="K1404" s="80"/>
      <c r="L1404" s="80"/>
      <c r="M1404" s="80"/>
      <c r="N1404" s="80"/>
      <c r="O1404" s="80"/>
    </row>
    <row r="1405" spans="1:15" ht="28.35" hidden="1" customHeight="1" thickBot="1">
      <c r="A1405" s="479" t="s">
        <v>598</v>
      </c>
      <c r="B1405" s="480"/>
      <c r="C1405" s="74" t="s">
        <v>5771</v>
      </c>
      <c r="D1405" s="74" t="s">
        <v>5772</v>
      </c>
      <c r="E1405" s="74" t="s">
        <v>5773</v>
      </c>
      <c r="F1405" s="74" t="s">
        <v>5774</v>
      </c>
      <c r="G1405" s="75">
        <v>44309</v>
      </c>
      <c r="H1405" s="76"/>
      <c r="I1405" s="77">
        <v>72740</v>
      </c>
      <c r="J1405" s="78" t="s">
        <v>457</v>
      </c>
      <c r="K1405" s="78" t="s">
        <v>5775</v>
      </c>
      <c r="L1405" s="78" t="s">
        <v>989</v>
      </c>
      <c r="M1405" s="78" t="s">
        <v>5776</v>
      </c>
      <c r="N1405" s="78">
        <v>0</v>
      </c>
      <c r="O1405" s="79">
        <v>44805</v>
      </c>
    </row>
    <row r="1406" spans="1:15" ht="28.35" hidden="1" customHeight="1" thickBot="1">
      <c r="A1406" s="479" t="s">
        <v>5630</v>
      </c>
      <c r="B1406" s="480"/>
      <c r="C1406" s="74" t="s">
        <v>5777</v>
      </c>
      <c r="D1406" s="74" t="s">
        <v>5778</v>
      </c>
      <c r="E1406" s="74" t="s">
        <v>5779</v>
      </c>
      <c r="F1406" s="74" t="s">
        <v>5780</v>
      </c>
      <c r="G1406" s="75">
        <v>44382</v>
      </c>
      <c r="H1406" s="76"/>
      <c r="I1406" s="77">
        <v>50000</v>
      </c>
      <c r="J1406" s="78" t="s">
        <v>613</v>
      </c>
      <c r="K1406" s="80"/>
      <c r="L1406" s="80"/>
      <c r="M1406" s="80"/>
      <c r="N1406" s="80"/>
      <c r="O1406" s="80"/>
    </row>
    <row r="1407" spans="1:15" ht="28.35" hidden="1" customHeight="1" thickBot="1">
      <c r="A1407" s="479" t="s">
        <v>477</v>
      </c>
      <c r="B1407" s="480"/>
      <c r="C1407" s="74" t="s">
        <v>5781</v>
      </c>
      <c r="D1407" s="74" t="s">
        <v>5782</v>
      </c>
      <c r="E1407" s="74" t="s">
        <v>5783</v>
      </c>
      <c r="F1407" s="74" t="s">
        <v>5784</v>
      </c>
      <c r="G1407" s="75">
        <v>44487</v>
      </c>
      <c r="H1407" s="76"/>
      <c r="I1407" s="77">
        <v>36370</v>
      </c>
      <c r="J1407" s="78" t="s">
        <v>457</v>
      </c>
      <c r="K1407" s="80"/>
      <c r="L1407" s="80"/>
      <c r="M1407" s="80"/>
      <c r="N1407" s="80"/>
      <c r="O1407" s="80"/>
    </row>
    <row r="1408" spans="1:15" ht="28.35" hidden="1" customHeight="1" thickBot="1">
      <c r="A1408" s="479" t="s">
        <v>614</v>
      </c>
      <c r="B1408" s="480"/>
      <c r="C1408" s="74" t="s">
        <v>5785</v>
      </c>
      <c r="D1408" s="74" t="s">
        <v>5786</v>
      </c>
      <c r="E1408" s="74" t="s">
        <v>5787</v>
      </c>
      <c r="F1408" s="74" t="s">
        <v>5788</v>
      </c>
      <c r="G1408" s="75">
        <v>44406</v>
      </c>
      <c r="H1408" s="76"/>
      <c r="I1408" s="77">
        <v>23458</v>
      </c>
      <c r="J1408" s="78" t="s">
        <v>457</v>
      </c>
      <c r="K1408" s="80"/>
      <c r="L1408" s="80"/>
      <c r="M1408" s="80"/>
      <c r="N1408" s="80"/>
      <c r="O1408" s="80"/>
    </row>
    <row r="1409" spans="1:15" ht="28.35" hidden="1" customHeight="1" thickBot="1">
      <c r="A1409" s="479" t="s">
        <v>603</v>
      </c>
      <c r="B1409" s="480"/>
      <c r="C1409" s="74" t="s">
        <v>5789</v>
      </c>
      <c r="D1409" s="74" t="s">
        <v>5790</v>
      </c>
      <c r="E1409" s="74" t="s">
        <v>5791</v>
      </c>
      <c r="F1409" s="74" t="s">
        <v>5792</v>
      </c>
      <c r="G1409" s="75">
        <v>44424</v>
      </c>
      <c r="H1409" s="76"/>
      <c r="I1409" s="77">
        <v>21800</v>
      </c>
      <c r="J1409" s="78" t="s">
        <v>457</v>
      </c>
      <c r="K1409" s="80"/>
      <c r="L1409" s="80"/>
      <c r="M1409" s="80"/>
      <c r="N1409" s="80"/>
      <c r="O1409" s="80"/>
    </row>
    <row r="1410" spans="1:15" ht="28.35" hidden="1" customHeight="1" thickBot="1">
      <c r="A1410" s="479" t="s">
        <v>584</v>
      </c>
      <c r="B1410" s="480"/>
      <c r="C1410" s="74" t="s">
        <v>5793</v>
      </c>
      <c r="D1410" s="74" t="s">
        <v>5794</v>
      </c>
      <c r="E1410" s="74" t="s">
        <v>5795</v>
      </c>
      <c r="F1410" s="74" t="s">
        <v>5796</v>
      </c>
      <c r="G1410" s="75">
        <v>44712</v>
      </c>
      <c r="H1410" s="76"/>
      <c r="I1410" s="77">
        <v>35642.6</v>
      </c>
      <c r="J1410" s="78" t="s">
        <v>457</v>
      </c>
      <c r="K1410" s="80"/>
      <c r="L1410" s="80"/>
      <c r="M1410" s="80"/>
      <c r="N1410" s="80"/>
      <c r="O1410" s="80"/>
    </row>
    <row r="1411" spans="1:15" ht="28.35" hidden="1" customHeight="1" thickBot="1">
      <c r="A1411" s="479" t="s">
        <v>603</v>
      </c>
      <c r="B1411" s="480"/>
      <c r="C1411" s="74" t="s">
        <v>5797</v>
      </c>
      <c r="D1411" s="74" t="s">
        <v>5798</v>
      </c>
      <c r="E1411" s="74" t="s">
        <v>5799</v>
      </c>
      <c r="F1411" s="74" t="s">
        <v>5800</v>
      </c>
      <c r="G1411" s="75">
        <v>44445</v>
      </c>
      <c r="H1411" s="76"/>
      <c r="I1411" s="77">
        <v>78738.86</v>
      </c>
      <c r="J1411" s="78" t="s">
        <v>457</v>
      </c>
      <c r="K1411" s="80"/>
      <c r="L1411" s="80"/>
      <c r="M1411" s="80"/>
      <c r="N1411" s="80"/>
      <c r="O1411" s="80"/>
    </row>
    <row r="1412" spans="1:15" ht="28.35" hidden="1" customHeight="1" thickBot="1">
      <c r="A1412" s="479" t="s">
        <v>477</v>
      </c>
      <c r="B1412" s="480"/>
      <c r="C1412" s="74" t="s">
        <v>5801</v>
      </c>
      <c r="D1412" s="74" t="s">
        <v>5802</v>
      </c>
      <c r="E1412" s="74" t="s">
        <v>5803</v>
      </c>
      <c r="F1412" s="74" t="s">
        <v>5804</v>
      </c>
      <c r="G1412" s="74" t="s">
        <v>5805</v>
      </c>
      <c r="H1412" s="76"/>
      <c r="I1412" s="77">
        <v>68391.600000000006</v>
      </c>
      <c r="J1412" s="78" t="s">
        <v>958</v>
      </c>
      <c r="K1412" s="78" t="s">
        <v>5806</v>
      </c>
      <c r="L1412" s="78" t="s">
        <v>1073</v>
      </c>
      <c r="M1412" s="78" t="s">
        <v>5807</v>
      </c>
      <c r="N1412" s="78">
        <v>0</v>
      </c>
      <c r="O1412" s="78" t="s">
        <v>5808</v>
      </c>
    </row>
    <row r="1413" spans="1:15" ht="28.35" hidden="1" customHeight="1" thickBot="1">
      <c r="A1413" s="479" t="s">
        <v>603</v>
      </c>
      <c r="B1413" s="480"/>
      <c r="C1413" s="74" t="s">
        <v>5809</v>
      </c>
      <c r="D1413" s="74" t="s">
        <v>5810</v>
      </c>
      <c r="E1413" s="74" t="s">
        <v>5811</v>
      </c>
      <c r="F1413" s="74" t="s">
        <v>5812</v>
      </c>
      <c r="G1413" s="75">
        <v>44442</v>
      </c>
      <c r="H1413" s="76"/>
      <c r="I1413" s="77">
        <v>37461</v>
      </c>
      <c r="J1413" s="78" t="s">
        <v>457</v>
      </c>
      <c r="K1413" s="80"/>
      <c r="L1413" s="80"/>
      <c r="M1413" s="80"/>
      <c r="N1413" s="80"/>
      <c r="O1413" s="80"/>
    </row>
    <row r="1414" spans="1:15" ht="28.35" hidden="1" customHeight="1" thickBot="1">
      <c r="A1414" s="479" t="s">
        <v>603</v>
      </c>
      <c r="B1414" s="480"/>
      <c r="C1414" s="74" t="s">
        <v>5813</v>
      </c>
      <c r="D1414" s="74" t="s">
        <v>5814</v>
      </c>
      <c r="E1414" s="74" t="s">
        <v>5815</v>
      </c>
      <c r="F1414" s="74" t="s">
        <v>5816</v>
      </c>
      <c r="G1414" s="75">
        <v>44412</v>
      </c>
      <c r="H1414" s="76"/>
      <c r="I1414" s="77">
        <v>98035.33</v>
      </c>
      <c r="J1414" s="78" t="s">
        <v>457</v>
      </c>
      <c r="K1414" s="80"/>
      <c r="L1414" s="80"/>
      <c r="M1414" s="80"/>
      <c r="N1414" s="80"/>
      <c r="O1414" s="80"/>
    </row>
    <row r="1415" spans="1:15" ht="28.35" hidden="1" customHeight="1" thickBot="1">
      <c r="A1415" s="479" t="s">
        <v>614</v>
      </c>
      <c r="B1415" s="480"/>
      <c r="C1415" s="74" t="s">
        <v>5817</v>
      </c>
      <c r="D1415" s="74" t="s">
        <v>5818</v>
      </c>
      <c r="E1415" s="74" t="s">
        <v>5819</v>
      </c>
      <c r="F1415" s="74" t="s">
        <v>5820</v>
      </c>
      <c r="G1415" s="75">
        <v>44140</v>
      </c>
      <c r="H1415" s="76"/>
      <c r="I1415" s="77">
        <v>65871.88</v>
      </c>
      <c r="J1415" s="78" t="s">
        <v>457</v>
      </c>
      <c r="K1415" s="80"/>
      <c r="L1415" s="80"/>
      <c r="M1415" s="80"/>
      <c r="N1415" s="80"/>
      <c r="O1415" s="80"/>
    </row>
    <row r="1416" spans="1:15" ht="28.35" hidden="1" customHeight="1" thickBot="1">
      <c r="A1416" s="479" t="s">
        <v>452</v>
      </c>
      <c r="B1416" s="480"/>
      <c r="C1416" s="74" t="s">
        <v>5821</v>
      </c>
      <c r="D1416" s="74" t="s">
        <v>5822</v>
      </c>
      <c r="E1416" s="74" t="s">
        <v>5823</v>
      </c>
      <c r="F1416" s="74" t="s">
        <v>5824</v>
      </c>
      <c r="G1416" s="75">
        <v>44420</v>
      </c>
      <c r="H1416" s="76"/>
      <c r="I1416" s="77">
        <v>18947.669999999998</v>
      </c>
      <c r="J1416" s="78" t="s">
        <v>457</v>
      </c>
      <c r="K1416" s="80"/>
      <c r="L1416" s="80"/>
      <c r="M1416" s="80"/>
      <c r="N1416" s="80"/>
      <c r="O1416" s="80"/>
    </row>
    <row r="1417" spans="1:15" ht="28.35" hidden="1" customHeight="1" thickBot="1">
      <c r="A1417" s="479" t="s">
        <v>584</v>
      </c>
      <c r="B1417" s="480"/>
      <c r="C1417" s="74" t="s">
        <v>5825</v>
      </c>
      <c r="D1417" s="74" t="s">
        <v>5826</v>
      </c>
      <c r="E1417" s="74" t="s">
        <v>5827</v>
      </c>
      <c r="F1417" s="74" t="s">
        <v>5828</v>
      </c>
      <c r="G1417" s="75">
        <v>44445</v>
      </c>
      <c r="H1417" s="76"/>
      <c r="I1417" s="77">
        <v>20981.85</v>
      </c>
      <c r="J1417" s="78" t="s">
        <v>457</v>
      </c>
      <c r="K1417" s="80"/>
      <c r="L1417" s="80"/>
      <c r="M1417" s="80"/>
      <c r="N1417" s="80"/>
      <c r="O1417" s="80"/>
    </row>
    <row r="1418" spans="1:15" ht="28.35" hidden="1" customHeight="1" thickBot="1">
      <c r="A1418" s="479" t="s">
        <v>584</v>
      </c>
      <c r="B1418" s="480"/>
      <c r="C1418" s="74" t="s">
        <v>5829</v>
      </c>
      <c r="D1418" s="74" t="s">
        <v>5830</v>
      </c>
      <c r="E1418" s="74" t="s">
        <v>5831</v>
      </c>
      <c r="F1418" s="74" t="s">
        <v>5832</v>
      </c>
      <c r="G1418" s="75">
        <v>44516</v>
      </c>
      <c r="H1418" s="76"/>
      <c r="I1418" s="77">
        <v>30005</v>
      </c>
      <c r="J1418" s="78" t="s">
        <v>457</v>
      </c>
      <c r="K1418" s="80"/>
      <c r="L1418" s="80"/>
      <c r="M1418" s="80"/>
      <c r="N1418" s="80"/>
      <c r="O1418" s="80"/>
    </row>
    <row r="1419" spans="1:15" ht="28.35" hidden="1" customHeight="1" thickBot="1">
      <c r="A1419" s="479" t="s">
        <v>472</v>
      </c>
      <c r="B1419" s="480"/>
      <c r="C1419" s="74" t="s">
        <v>5833</v>
      </c>
      <c r="D1419" s="74" t="s">
        <v>5834</v>
      </c>
      <c r="E1419" s="74" t="s">
        <v>5835</v>
      </c>
      <c r="F1419" s="74" t="s">
        <v>5836</v>
      </c>
      <c r="G1419" s="75">
        <v>44364</v>
      </c>
      <c r="H1419" s="76"/>
      <c r="I1419" s="77">
        <v>23610.52</v>
      </c>
      <c r="J1419" s="78" t="s">
        <v>457</v>
      </c>
      <c r="K1419" s="80"/>
      <c r="L1419" s="80"/>
      <c r="M1419" s="80"/>
      <c r="N1419" s="80"/>
      <c r="O1419" s="80"/>
    </row>
    <row r="1420" spans="1:15" ht="28.35" hidden="1" customHeight="1" thickBot="1">
      <c r="A1420" s="479" t="s">
        <v>477</v>
      </c>
      <c r="B1420" s="480"/>
      <c r="C1420" s="74" t="s">
        <v>5837</v>
      </c>
      <c r="D1420" s="74" t="s">
        <v>5838</v>
      </c>
      <c r="E1420" s="74" t="s">
        <v>5839</v>
      </c>
      <c r="F1420" s="74" t="s">
        <v>5840</v>
      </c>
      <c r="G1420" s="75">
        <v>44153</v>
      </c>
      <c r="H1420" s="76"/>
      <c r="I1420" s="77">
        <v>109110</v>
      </c>
      <c r="J1420" s="78" t="s">
        <v>457</v>
      </c>
      <c r="K1420" s="80"/>
      <c r="L1420" s="80"/>
      <c r="M1420" s="80"/>
      <c r="N1420" s="80"/>
      <c r="O1420" s="80"/>
    </row>
    <row r="1421" spans="1:15" ht="28.35" hidden="1" customHeight="1" thickBot="1">
      <c r="A1421" s="479" t="s">
        <v>603</v>
      </c>
      <c r="B1421" s="480"/>
      <c r="C1421" s="74" t="s">
        <v>5841</v>
      </c>
      <c r="D1421" s="74" t="s">
        <v>5842</v>
      </c>
      <c r="E1421" s="74" t="s">
        <v>5843</v>
      </c>
      <c r="F1421" s="74" t="s">
        <v>5844</v>
      </c>
      <c r="G1421" s="75">
        <v>44372</v>
      </c>
      <c r="H1421" s="76"/>
      <c r="I1421" s="77">
        <v>44919</v>
      </c>
      <c r="J1421" s="78" t="s">
        <v>457</v>
      </c>
      <c r="K1421" s="80"/>
      <c r="L1421" s="80"/>
      <c r="M1421" s="80"/>
      <c r="N1421" s="80"/>
      <c r="O1421" s="80"/>
    </row>
    <row r="1422" spans="1:15" ht="28.35" hidden="1" customHeight="1" thickBot="1">
      <c r="A1422" s="479" t="s">
        <v>584</v>
      </c>
      <c r="B1422" s="480"/>
      <c r="C1422" s="74" t="s">
        <v>5845</v>
      </c>
      <c r="D1422" s="74" t="s">
        <v>5846</v>
      </c>
      <c r="E1422" s="74" t="s">
        <v>5847</v>
      </c>
      <c r="F1422" s="74" t="s">
        <v>5848</v>
      </c>
      <c r="G1422" s="75">
        <v>44385</v>
      </c>
      <c r="H1422" s="76"/>
      <c r="I1422" s="77">
        <v>19186.189999999999</v>
      </c>
      <c r="J1422" s="78" t="s">
        <v>457</v>
      </c>
      <c r="K1422" s="78" t="s">
        <v>5849</v>
      </c>
      <c r="L1422" s="78" t="s">
        <v>459</v>
      </c>
      <c r="M1422" s="78" t="s">
        <v>5850</v>
      </c>
      <c r="N1422" s="78">
        <v>0</v>
      </c>
      <c r="O1422" s="79">
        <v>44719</v>
      </c>
    </row>
    <row r="1423" spans="1:15" ht="28.35" hidden="1" customHeight="1" thickBot="1">
      <c r="A1423" s="479" t="s">
        <v>614</v>
      </c>
      <c r="B1423" s="480"/>
      <c r="C1423" s="74" t="s">
        <v>5851</v>
      </c>
      <c r="D1423" s="74" t="s">
        <v>5852</v>
      </c>
      <c r="E1423" s="74" t="s">
        <v>5853</v>
      </c>
      <c r="F1423" s="74" t="s">
        <v>5854</v>
      </c>
      <c r="G1423" s="75">
        <v>44390</v>
      </c>
      <c r="H1423" s="76"/>
      <c r="I1423" s="77">
        <v>20151.169999999998</v>
      </c>
      <c r="J1423" s="78" t="s">
        <v>457</v>
      </c>
      <c r="K1423" s="80"/>
      <c r="L1423" s="80"/>
      <c r="M1423" s="80"/>
      <c r="N1423" s="80"/>
      <c r="O1423" s="80"/>
    </row>
    <row r="1424" spans="1:15" ht="28.35" hidden="1" customHeight="1" thickBot="1">
      <c r="A1424" s="479" t="s">
        <v>502</v>
      </c>
      <c r="B1424" s="480"/>
      <c r="C1424" s="74" t="s">
        <v>5855</v>
      </c>
      <c r="D1424" s="74" t="s">
        <v>5856</v>
      </c>
      <c r="E1424" s="74" t="s">
        <v>5857</v>
      </c>
      <c r="F1424" s="74" t="s">
        <v>5858</v>
      </c>
      <c r="G1424" s="75">
        <v>44393</v>
      </c>
      <c r="H1424" s="76"/>
      <c r="I1424" s="77">
        <v>109110</v>
      </c>
      <c r="J1424" s="78" t="s">
        <v>457</v>
      </c>
      <c r="K1424" s="80"/>
      <c r="L1424" s="80"/>
      <c r="M1424" s="80"/>
      <c r="N1424" s="80"/>
      <c r="O1424" s="80"/>
    </row>
    <row r="1425" spans="1:15" ht="28.35" hidden="1" customHeight="1" thickBot="1">
      <c r="A1425" s="479" t="s">
        <v>584</v>
      </c>
      <c r="B1425" s="480"/>
      <c r="C1425" s="74" t="s">
        <v>5859</v>
      </c>
      <c r="D1425" s="74" t="s">
        <v>5860</v>
      </c>
      <c r="E1425" s="74" t="s">
        <v>5861</v>
      </c>
      <c r="F1425" s="74" t="s">
        <v>5862</v>
      </c>
      <c r="G1425" s="75">
        <v>44462</v>
      </c>
      <c r="H1425" s="76"/>
      <c r="I1425" s="77">
        <v>27196.400000000001</v>
      </c>
      <c r="J1425" s="78" t="s">
        <v>457</v>
      </c>
      <c r="K1425" s="80"/>
      <c r="L1425" s="80"/>
      <c r="M1425" s="80"/>
      <c r="N1425" s="80"/>
      <c r="O1425" s="80"/>
    </row>
    <row r="1426" spans="1:15" ht="28.35" hidden="1" customHeight="1" thickBot="1">
      <c r="A1426" s="479" t="s">
        <v>2250</v>
      </c>
      <c r="B1426" s="480"/>
      <c r="C1426" s="74" t="s">
        <v>5863</v>
      </c>
      <c r="D1426" s="74" t="s">
        <v>5864</v>
      </c>
      <c r="E1426" s="74" t="s">
        <v>5865</v>
      </c>
      <c r="F1426" s="74" t="s">
        <v>5866</v>
      </c>
      <c r="G1426" s="75">
        <v>44578</v>
      </c>
      <c r="H1426" s="76"/>
      <c r="I1426" s="77">
        <v>68317</v>
      </c>
      <c r="J1426" s="78" t="s">
        <v>457</v>
      </c>
      <c r="K1426" s="80"/>
      <c r="L1426" s="80"/>
      <c r="M1426" s="80"/>
      <c r="N1426" s="80"/>
      <c r="O1426" s="80"/>
    </row>
    <row r="1427" spans="1:15" ht="28.35" hidden="1" customHeight="1" thickBot="1">
      <c r="A1427" s="479" t="s">
        <v>5547</v>
      </c>
      <c r="B1427" s="480"/>
      <c r="C1427" s="74" t="s">
        <v>5867</v>
      </c>
      <c r="D1427" s="74" t="s">
        <v>5868</v>
      </c>
      <c r="E1427" s="74" t="s">
        <v>5869</v>
      </c>
      <c r="F1427" s="74" t="s">
        <v>5870</v>
      </c>
      <c r="G1427" s="75">
        <v>44432</v>
      </c>
      <c r="H1427" s="76"/>
      <c r="I1427" s="77">
        <v>50000</v>
      </c>
      <c r="J1427" s="78" t="s">
        <v>613</v>
      </c>
      <c r="K1427" s="80"/>
      <c r="L1427" s="80"/>
      <c r="M1427" s="80"/>
      <c r="N1427" s="80"/>
      <c r="O1427" s="80"/>
    </row>
    <row r="1428" spans="1:15" ht="28.35" hidden="1" customHeight="1" thickBot="1">
      <c r="A1428" s="479" t="s">
        <v>584</v>
      </c>
      <c r="B1428" s="480"/>
      <c r="C1428" s="74" t="s">
        <v>5871</v>
      </c>
      <c r="D1428" s="74" t="s">
        <v>5872</v>
      </c>
      <c r="E1428" s="74" t="s">
        <v>5873</v>
      </c>
      <c r="F1428" s="74" t="s">
        <v>5874</v>
      </c>
      <c r="G1428" s="75">
        <v>44378</v>
      </c>
      <c r="H1428" s="76"/>
      <c r="I1428" s="77">
        <v>44235.38</v>
      </c>
      <c r="J1428" s="78" t="s">
        <v>457</v>
      </c>
      <c r="K1428" s="80"/>
      <c r="L1428" s="80"/>
      <c r="M1428" s="80"/>
      <c r="N1428" s="80"/>
      <c r="O1428" s="80"/>
    </row>
    <row r="1429" spans="1:15" ht="28.35" hidden="1" customHeight="1" thickBot="1">
      <c r="A1429" s="479" t="s">
        <v>477</v>
      </c>
      <c r="B1429" s="480"/>
      <c r="C1429" s="74" t="s">
        <v>5875</v>
      </c>
      <c r="D1429" s="74" t="s">
        <v>5876</v>
      </c>
      <c r="E1429" s="74" t="s">
        <v>5877</v>
      </c>
      <c r="F1429" s="74" t="s">
        <v>5878</v>
      </c>
      <c r="G1429" s="75">
        <v>44586</v>
      </c>
      <c r="H1429" s="76"/>
      <c r="I1429" s="77">
        <v>36369</v>
      </c>
      <c r="J1429" s="78" t="s">
        <v>457</v>
      </c>
      <c r="K1429" s="80"/>
      <c r="L1429" s="80"/>
      <c r="M1429" s="80"/>
      <c r="N1429" s="80"/>
      <c r="O1429" s="80"/>
    </row>
    <row r="1430" spans="1:15" ht="28.35" hidden="1" customHeight="1" thickBot="1">
      <c r="A1430" s="479" t="s">
        <v>5488</v>
      </c>
      <c r="B1430" s="480"/>
      <c r="C1430" s="74" t="s">
        <v>5879</v>
      </c>
      <c r="D1430" s="74" t="s">
        <v>5880</v>
      </c>
      <c r="E1430" s="74" t="s">
        <v>5881</v>
      </c>
      <c r="F1430" s="74" t="s">
        <v>5882</v>
      </c>
      <c r="G1430" s="75">
        <v>44357</v>
      </c>
      <c r="H1430" s="76"/>
      <c r="I1430" s="77">
        <v>50000</v>
      </c>
      <c r="J1430" s="78" t="s">
        <v>613</v>
      </c>
      <c r="K1430" s="80"/>
      <c r="L1430" s="80"/>
      <c r="M1430" s="80"/>
      <c r="N1430" s="80"/>
      <c r="O1430" s="80"/>
    </row>
    <row r="1431" spans="1:15" ht="28.35" hidden="1" customHeight="1" thickBot="1">
      <c r="A1431" s="479" t="s">
        <v>598</v>
      </c>
      <c r="B1431" s="480"/>
      <c r="C1431" s="74" t="s">
        <v>5883</v>
      </c>
      <c r="D1431" s="74" t="s">
        <v>5884</v>
      </c>
      <c r="E1431" s="74" t="s">
        <v>5885</v>
      </c>
      <c r="F1431" s="74" t="s">
        <v>5886</v>
      </c>
      <c r="G1431" s="75">
        <v>44335</v>
      </c>
      <c r="H1431" s="76"/>
      <c r="I1431" s="77">
        <v>40784.6</v>
      </c>
      <c r="J1431" s="78" t="s">
        <v>457</v>
      </c>
      <c r="K1431" s="80"/>
      <c r="L1431" s="80"/>
      <c r="M1431" s="80"/>
      <c r="N1431" s="80"/>
      <c r="O1431" s="80"/>
    </row>
    <row r="1432" spans="1:15" ht="28.35" hidden="1" customHeight="1" thickBot="1">
      <c r="A1432" s="479" t="s">
        <v>507</v>
      </c>
      <c r="B1432" s="480"/>
      <c r="C1432" s="74" t="s">
        <v>5887</v>
      </c>
      <c r="D1432" s="74" t="s">
        <v>5888</v>
      </c>
      <c r="E1432" s="74" t="s">
        <v>5889</v>
      </c>
      <c r="F1432" s="74" t="s">
        <v>5890</v>
      </c>
      <c r="G1432" s="75">
        <v>44181</v>
      </c>
      <c r="H1432" s="76"/>
      <c r="I1432" s="77">
        <v>106000</v>
      </c>
      <c r="J1432" s="78" t="s">
        <v>457</v>
      </c>
      <c r="K1432" s="80"/>
      <c r="L1432" s="80"/>
      <c r="M1432" s="80"/>
      <c r="N1432" s="80"/>
      <c r="O1432" s="80"/>
    </row>
    <row r="1433" spans="1:15" ht="28.35" hidden="1" customHeight="1" thickBot="1">
      <c r="A1433" s="479" t="s">
        <v>560</v>
      </c>
      <c r="B1433" s="480"/>
      <c r="C1433" s="74" t="s">
        <v>5891</v>
      </c>
      <c r="D1433" s="74" t="s">
        <v>5892</v>
      </c>
      <c r="E1433" s="74" t="s">
        <v>5893</v>
      </c>
      <c r="F1433" s="74" t="s">
        <v>5894</v>
      </c>
      <c r="G1433" s="75">
        <v>44531</v>
      </c>
      <c r="H1433" s="76"/>
      <c r="I1433" s="77">
        <v>28642.83</v>
      </c>
      <c r="J1433" s="78" t="s">
        <v>457</v>
      </c>
      <c r="K1433" s="80"/>
      <c r="L1433" s="80"/>
      <c r="M1433" s="80"/>
      <c r="N1433" s="80"/>
      <c r="O1433" s="80"/>
    </row>
    <row r="1434" spans="1:15" ht="28.35" hidden="1" customHeight="1" thickBot="1">
      <c r="A1434" s="479" t="s">
        <v>603</v>
      </c>
      <c r="B1434" s="480"/>
      <c r="C1434" s="74" t="s">
        <v>5895</v>
      </c>
      <c r="D1434" s="74" t="s">
        <v>5896</v>
      </c>
      <c r="E1434" s="74" t="s">
        <v>5897</v>
      </c>
      <c r="F1434" s="74" t="s">
        <v>5898</v>
      </c>
      <c r="G1434" s="75">
        <v>44496</v>
      </c>
      <c r="H1434" s="76"/>
      <c r="I1434" s="77">
        <v>83212.740000000005</v>
      </c>
      <c r="J1434" s="78" t="s">
        <v>457</v>
      </c>
      <c r="K1434" s="80"/>
      <c r="L1434" s="80"/>
      <c r="M1434" s="80"/>
      <c r="N1434" s="80"/>
      <c r="O1434" s="80"/>
    </row>
    <row r="1435" spans="1:15" ht="28.35" hidden="1" customHeight="1" thickBot="1">
      <c r="A1435" s="479" t="s">
        <v>477</v>
      </c>
      <c r="B1435" s="480"/>
      <c r="C1435" s="74" t="s">
        <v>5899</v>
      </c>
      <c r="D1435" s="74" t="s">
        <v>5900</v>
      </c>
      <c r="E1435" s="74" t="s">
        <v>5901</v>
      </c>
      <c r="F1435" s="74" t="s">
        <v>5902</v>
      </c>
      <c r="G1435" s="75">
        <v>44532</v>
      </c>
      <c r="H1435" s="76"/>
      <c r="I1435" s="77">
        <v>64594.21</v>
      </c>
      <c r="J1435" s="78" t="s">
        <v>457</v>
      </c>
      <c r="K1435" s="80"/>
      <c r="L1435" s="80"/>
      <c r="M1435" s="80"/>
      <c r="N1435" s="80"/>
      <c r="O1435" s="80"/>
    </row>
    <row r="1436" spans="1:15" ht="28.35" hidden="1" customHeight="1" thickBot="1">
      <c r="A1436" s="479" t="s">
        <v>575</v>
      </c>
      <c r="B1436" s="480"/>
      <c r="C1436" s="74" t="s">
        <v>5903</v>
      </c>
      <c r="D1436" s="74" t="s">
        <v>5904</v>
      </c>
      <c r="E1436" s="74" t="s">
        <v>5905</v>
      </c>
      <c r="F1436" s="74" t="s">
        <v>5906</v>
      </c>
      <c r="G1436" s="75">
        <v>44438</v>
      </c>
      <c r="H1436" s="76"/>
      <c r="I1436" s="77">
        <v>80767.95</v>
      </c>
      <c r="J1436" s="78" t="s">
        <v>457</v>
      </c>
      <c r="K1436" s="78" t="s">
        <v>5907</v>
      </c>
      <c r="L1436" s="78" t="s">
        <v>989</v>
      </c>
      <c r="M1436" s="78" t="s">
        <v>5908</v>
      </c>
      <c r="N1436" s="78">
        <v>0</v>
      </c>
      <c r="O1436" s="79">
        <v>44726</v>
      </c>
    </row>
    <row r="1437" spans="1:15" ht="28.35" hidden="1" customHeight="1" thickBot="1">
      <c r="A1437" s="479" t="s">
        <v>589</v>
      </c>
      <c r="B1437" s="480"/>
      <c r="C1437" s="74" t="s">
        <v>5909</v>
      </c>
      <c r="D1437" s="74" t="s">
        <v>5910</v>
      </c>
      <c r="E1437" s="74" t="s">
        <v>5911</v>
      </c>
      <c r="F1437" s="74" t="s">
        <v>5912</v>
      </c>
      <c r="G1437" s="75">
        <v>44475</v>
      </c>
      <c r="H1437" s="76"/>
      <c r="I1437" s="77">
        <v>36292.160000000003</v>
      </c>
      <c r="J1437" s="78" t="s">
        <v>457</v>
      </c>
      <c r="K1437" s="80"/>
      <c r="L1437" s="80"/>
      <c r="M1437" s="80"/>
      <c r="N1437" s="80"/>
      <c r="O1437" s="80"/>
    </row>
    <row r="1438" spans="1:15" ht="28.35" hidden="1" customHeight="1" thickBot="1">
      <c r="A1438" s="479" t="s">
        <v>623</v>
      </c>
      <c r="B1438" s="480"/>
      <c r="C1438" s="74" t="s">
        <v>5913</v>
      </c>
      <c r="D1438" s="74" t="s">
        <v>5914</v>
      </c>
      <c r="E1438" s="74" t="s">
        <v>5915</v>
      </c>
      <c r="F1438" s="74" t="s">
        <v>5916</v>
      </c>
      <c r="G1438" s="75">
        <v>44504</v>
      </c>
      <c r="H1438" s="76"/>
      <c r="I1438" s="77">
        <v>54556</v>
      </c>
      <c r="J1438" s="78" t="s">
        <v>457</v>
      </c>
      <c r="K1438" s="80"/>
      <c r="L1438" s="80"/>
      <c r="M1438" s="80"/>
      <c r="N1438" s="80"/>
      <c r="O1438" s="80"/>
    </row>
    <row r="1439" spans="1:15" ht="28.35" hidden="1" customHeight="1" thickBot="1">
      <c r="A1439" s="479" t="s">
        <v>2250</v>
      </c>
      <c r="B1439" s="480"/>
      <c r="C1439" s="74" t="s">
        <v>5917</v>
      </c>
      <c r="D1439" s="74" t="s">
        <v>5918</v>
      </c>
      <c r="E1439" s="74" t="s">
        <v>5919</v>
      </c>
      <c r="F1439" s="74" t="s">
        <v>5920</v>
      </c>
      <c r="G1439" s="75">
        <v>44322</v>
      </c>
      <c r="H1439" s="76"/>
      <c r="I1439" s="77">
        <v>28554.32</v>
      </c>
      <c r="J1439" s="78" t="s">
        <v>457</v>
      </c>
      <c r="K1439" s="80"/>
      <c r="L1439" s="80"/>
      <c r="M1439" s="80"/>
      <c r="N1439" s="80"/>
      <c r="O1439" s="80"/>
    </row>
    <row r="1440" spans="1:15" ht="28.35" hidden="1" customHeight="1" thickBot="1">
      <c r="A1440" s="479" t="s">
        <v>589</v>
      </c>
      <c r="B1440" s="480"/>
      <c r="C1440" s="74" t="s">
        <v>5921</v>
      </c>
      <c r="D1440" s="74" t="s">
        <v>5922</v>
      </c>
      <c r="E1440" s="74" t="s">
        <v>5923</v>
      </c>
      <c r="F1440" s="74" t="s">
        <v>5924</v>
      </c>
      <c r="G1440" s="75">
        <v>44629</v>
      </c>
      <c r="H1440" s="76"/>
      <c r="I1440" s="77">
        <v>29900.14</v>
      </c>
      <c r="J1440" s="78" t="s">
        <v>457</v>
      </c>
      <c r="K1440" s="80"/>
      <c r="L1440" s="80"/>
      <c r="M1440" s="80"/>
      <c r="N1440" s="80"/>
      <c r="O1440" s="80"/>
    </row>
    <row r="1441" spans="1:15" ht="28.35" hidden="1" customHeight="1" thickBot="1">
      <c r="A1441" s="479" t="s">
        <v>452</v>
      </c>
      <c r="B1441" s="480"/>
      <c r="C1441" s="74" t="s">
        <v>5925</v>
      </c>
      <c r="D1441" s="74" t="s">
        <v>5926</v>
      </c>
      <c r="E1441" s="74" t="s">
        <v>5927</v>
      </c>
      <c r="F1441" s="74" t="s">
        <v>5928</v>
      </c>
      <c r="G1441" s="75">
        <v>44707</v>
      </c>
      <c r="H1441" s="76"/>
      <c r="I1441" s="77">
        <v>87693.88</v>
      </c>
      <c r="J1441" s="78" t="s">
        <v>457</v>
      </c>
      <c r="K1441" s="80"/>
      <c r="L1441" s="80"/>
      <c r="M1441" s="80"/>
      <c r="N1441" s="80"/>
      <c r="O1441" s="80"/>
    </row>
    <row r="1442" spans="1:15" ht="28.35" hidden="1" customHeight="1" thickBot="1">
      <c r="A1442" s="479" t="s">
        <v>575</v>
      </c>
      <c r="B1442" s="480"/>
      <c r="C1442" s="74" t="s">
        <v>5929</v>
      </c>
      <c r="D1442" s="74" t="s">
        <v>5930</v>
      </c>
      <c r="E1442" s="74" t="s">
        <v>5931</v>
      </c>
      <c r="F1442" s="74" t="s">
        <v>5932</v>
      </c>
      <c r="G1442" s="75">
        <v>44207</v>
      </c>
      <c r="H1442" s="76"/>
      <c r="I1442" s="77">
        <v>86355</v>
      </c>
      <c r="J1442" s="78" t="s">
        <v>457</v>
      </c>
      <c r="K1442" s="80"/>
      <c r="L1442" s="80"/>
      <c r="M1442" s="80"/>
      <c r="N1442" s="80"/>
      <c r="O1442" s="80"/>
    </row>
    <row r="1443" spans="1:15" ht="28.35" hidden="1" customHeight="1" thickBot="1">
      <c r="A1443" s="479" t="s">
        <v>477</v>
      </c>
      <c r="B1443" s="480"/>
      <c r="C1443" s="74" t="s">
        <v>5933</v>
      </c>
      <c r="D1443" s="74" t="s">
        <v>5934</v>
      </c>
      <c r="E1443" s="74" t="s">
        <v>5935</v>
      </c>
      <c r="F1443" s="74" t="s">
        <v>5936</v>
      </c>
      <c r="G1443" s="75">
        <v>44553</v>
      </c>
      <c r="H1443" s="76"/>
      <c r="I1443" s="77">
        <v>40734.400000000001</v>
      </c>
      <c r="J1443" s="78" t="s">
        <v>457</v>
      </c>
      <c r="K1443" s="80"/>
      <c r="L1443" s="80"/>
      <c r="M1443" s="80"/>
      <c r="N1443" s="80"/>
      <c r="O1443" s="80"/>
    </row>
    <row r="1444" spans="1:15" ht="28.35" hidden="1" customHeight="1" thickBot="1">
      <c r="A1444" s="479" t="s">
        <v>472</v>
      </c>
      <c r="B1444" s="480"/>
      <c r="C1444" s="74" t="s">
        <v>5937</v>
      </c>
      <c r="D1444" s="74" t="s">
        <v>5938</v>
      </c>
      <c r="E1444" s="74" t="s">
        <v>5939</v>
      </c>
      <c r="F1444" s="74" t="s">
        <v>5940</v>
      </c>
      <c r="G1444" s="75">
        <v>44211</v>
      </c>
      <c r="H1444" s="76"/>
      <c r="I1444" s="77">
        <v>16366.5</v>
      </c>
      <c r="J1444" s="78" t="s">
        <v>457</v>
      </c>
      <c r="K1444" s="80"/>
      <c r="L1444" s="80"/>
      <c r="M1444" s="80"/>
      <c r="N1444" s="80"/>
      <c r="O1444" s="80"/>
    </row>
    <row r="1445" spans="1:15" ht="28.35" hidden="1" customHeight="1" thickBot="1">
      <c r="A1445" s="479" t="s">
        <v>575</v>
      </c>
      <c r="B1445" s="480"/>
      <c r="C1445" s="74" t="s">
        <v>5941</v>
      </c>
      <c r="D1445" s="74" t="s">
        <v>5942</v>
      </c>
      <c r="E1445" s="74" t="s">
        <v>5943</v>
      </c>
      <c r="F1445" s="74" t="s">
        <v>5944</v>
      </c>
      <c r="G1445" s="75">
        <v>44406</v>
      </c>
      <c r="H1445" s="76"/>
      <c r="I1445" s="77">
        <v>109110</v>
      </c>
      <c r="J1445" s="78" t="s">
        <v>457</v>
      </c>
      <c r="K1445" s="80"/>
      <c r="L1445" s="80"/>
      <c r="M1445" s="80"/>
      <c r="N1445" s="80"/>
      <c r="O1445" s="80"/>
    </row>
    <row r="1446" spans="1:15" ht="28.35" hidden="1" customHeight="1" thickBot="1">
      <c r="A1446" s="479" t="s">
        <v>614</v>
      </c>
      <c r="B1446" s="480"/>
      <c r="C1446" s="74" t="s">
        <v>5945</v>
      </c>
      <c r="D1446" s="74" t="s">
        <v>5946</v>
      </c>
      <c r="E1446" s="74" t="s">
        <v>5947</v>
      </c>
      <c r="F1446" s="74" t="s">
        <v>5948</v>
      </c>
      <c r="G1446" s="75">
        <v>44504</v>
      </c>
      <c r="H1446" s="76"/>
      <c r="I1446" s="77">
        <v>54554.99</v>
      </c>
      <c r="J1446" s="78" t="s">
        <v>457</v>
      </c>
      <c r="K1446" s="80"/>
      <c r="L1446" s="80"/>
      <c r="M1446" s="80"/>
      <c r="N1446" s="80"/>
      <c r="O1446" s="80"/>
    </row>
    <row r="1447" spans="1:15" ht="28.35" hidden="1" customHeight="1" thickBot="1">
      <c r="A1447" s="479" t="s">
        <v>452</v>
      </c>
      <c r="B1447" s="480"/>
      <c r="C1447" s="74" t="s">
        <v>5949</v>
      </c>
      <c r="D1447" s="74" t="s">
        <v>5950</v>
      </c>
      <c r="E1447" s="74" t="s">
        <v>5951</v>
      </c>
      <c r="F1447" s="74" t="s">
        <v>5952</v>
      </c>
      <c r="G1447" s="75">
        <v>44777</v>
      </c>
      <c r="H1447" s="76"/>
      <c r="I1447" s="77">
        <v>47281</v>
      </c>
      <c r="J1447" s="78" t="s">
        <v>457</v>
      </c>
      <c r="K1447" s="80"/>
      <c r="L1447" s="80"/>
      <c r="M1447" s="80"/>
      <c r="N1447" s="80"/>
      <c r="O1447" s="80"/>
    </row>
    <row r="1448" spans="1:15" ht="28.35" hidden="1" customHeight="1" thickBot="1">
      <c r="A1448" s="479" t="s">
        <v>560</v>
      </c>
      <c r="B1448" s="480"/>
      <c r="C1448" s="74" t="s">
        <v>5953</v>
      </c>
      <c r="D1448" s="74" t="s">
        <v>5954</v>
      </c>
      <c r="E1448" s="74" t="s">
        <v>5955</v>
      </c>
      <c r="F1448" s="74" t="s">
        <v>5956</v>
      </c>
      <c r="G1448" s="75">
        <v>44480</v>
      </c>
      <c r="H1448" s="76"/>
      <c r="I1448" s="77">
        <v>36370</v>
      </c>
      <c r="J1448" s="78" t="s">
        <v>457</v>
      </c>
      <c r="K1448" s="80"/>
      <c r="L1448" s="80"/>
      <c r="M1448" s="80"/>
      <c r="N1448" s="80"/>
      <c r="O1448" s="80"/>
    </row>
    <row r="1449" spans="1:15" ht="28.35" hidden="1" customHeight="1" thickBot="1">
      <c r="A1449" s="479" t="s">
        <v>589</v>
      </c>
      <c r="B1449" s="480"/>
      <c r="C1449" s="74" t="s">
        <v>5957</v>
      </c>
      <c r="D1449" s="74" t="s">
        <v>5958</v>
      </c>
      <c r="E1449" s="74" t="s">
        <v>5959</v>
      </c>
      <c r="F1449" s="74" t="s">
        <v>5960</v>
      </c>
      <c r="G1449" s="75">
        <v>44666</v>
      </c>
      <c r="H1449" s="76"/>
      <c r="I1449" s="77">
        <v>60947</v>
      </c>
      <c r="J1449" s="78" t="s">
        <v>457</v>
      </c>
      <c r="K1449" s="80"/>
      <c r="L1449" s="80"/>
      <c r="M1449" s="80"/>
      <c r="N1449" s="80"/>
      <c r="O1449" s="80"/>
    </row>
    <row r="1450" spans="1:15" ht="28.35" hidden="1" customHeight="1" thickBot="1">
      <c r="A1450" s="479" t="s">
        <v>2250</v>
      </c>
      <c r="B1450" s="480"/>
      <c r="C1450" s="74" t="s">
        <v>5961</v>
      </c>
      <c r="D1450" s="74" t="s">
        <v>5962</v>
      </c>
      <c r="E1450" s="74" t="s">
        <v>5963</v>
      </c>
      <c r="F1450" s="74" t="s">
        <v>5964</v>
      </c>
      <c r="G1450" s="75">
        <v>44635</v>
      </c>
      <c r="H1450" s="76"/>
      <c r="I1450" s="77">
        <v>64163</v>
      </c>
      <c r="J1450" s="78" t="s">
        <v>457</v>
      </c>
      <c r="K1450" s="80"/>
      <c r="L1450" s="80"/>
      <c r="M1450" s="80"/>
      <c r="N1450" s="80"/>
      <c r="O1450" s="80"/>
    </row>
    <row r="1451" spans="1:15" ht="28.35" hidden="1" customHeight="1" thickBot="1">
      <c r="A1451" s="479" t="s">
        <v>614</v>
      </c>
      <c r="B1451" s="480"/>
      <c r="C1451" s="74" t="s">
        <v>5965</v>
      </c>
      <c r="D1451" s="74" t="s">
        <v>5966</v>
      </c>
      <c r="E1451" s="74" t="s">
        <v>5967</v>
      </c>
      <c r="F1451" s="74" t="s">
        <v>5968</v>
      </c>
      <c r="G1451" s="75">
        <v>44525</v>
      </c>
      <c r="H1451" s="76"/>
      <c r="I1451" s="77">
        <v>54555</v>
      </c>
      <c r="J1451" s="78" t="s">
        <v>457</v>
      </c>
      <c r="K1451" s="80"/>
      <c r="L1451" s="80"/>
      <c r="M1451" s="80"/>
      <c r="N1451" s="80"/>
      <c r="O1451" s="80"/>
    </row>
    <row r="1452" spans="1:15" ht="28.35" hidden="1" customHeight="1" thickBot="1">
      <c r="A1452" s="479" t="s">
        <v>603</v>
      </c>
      <c r="B1452" s="480"/>
      <c r="C1452" s="74" t="s">
        <v>5969</v>
      </c>
      <c r="D1452" s="74" t="s">
        <v>5970</v>
      </c>
      <c r="E1452" s="74" t="s">
        <v>5971</v>
      </c>
      <c r="F1452" s="74" t="s">
        <v>5972</v>
      </c>
      <c r="G1452" s="75">
        <v>44418</v>
      </c>
      <c r="H1452" s="76"/>
      <c r="I1452" s="77">
        <v>13254</v>
      </c>
      <c r="J1452" s="78" t="s">
        <v>457</v>
      </c>
      <c r="K1452" s="80"/>
      <c r="L1452" s="80"/>
      <c r="M1452" s="80"/>
      <c r="N1452" s="80"/>
      <c r="O1452" s="80"/>
    </row>
    <row r="1453" spans="1:15" ht="28.35" hidden="1" customHeight="1" thickBot="1">
      <c r="A1453" s="479" t="s">
        <v>623</v>
      </c>
      <c r="B1453" s="480"/>
      <c r="C1453" s="74" t="s">
        <v>5973</v>
      </c>
      <c r="D1453" s="74" t="s">
        <v>5974</v>
      </c>
      <c r="E1453" s="74" t="s">
        <v>5975</v>
      </c>
      <c r="F1453" s="74" t="s">
        <v>5976</v>
      </c>
      <c r="G1453" s="75">
        <v>44460</v>
      </c>
      <c r="H1453" s="76"/>
      <c r="I1453" s="77">
        <v>90847</v>
      </c>
      <c r="J1453" s="78" t="s">
        <v>457</v>
      </c>
      <c r="K1453" s="80"/>
      <c r="L1453" s="80"/>
      <c r="M1453" s="80"/>
      <c r="N1453" s="80"/>
      <c r="O1453" s="80"/>
    </row>
    <row r="1454" spans="1:15" ht="28.35" hidden="1" customHeight="1" thickBot="1">
      <c r="A1454" s="479" t="s">
        <v>603</v>
      </c>
      <c r="B1454" s="480"/>
      <c r="C1454" s="74" t="s">
        <v>5977</v>
      </c>
      <c r="D1454" s="74" t="s">
        <v>5978</v>
      </c>
      <c r="E1454" s="74" t="s">
        <v>5979</v>
      </c>
      <c r="F1454" s="74" t="s">
        <v>5980</v>
      </c>
      <c r="G1454" s="75">
        <v>44496</v>
      </c>
      <c r="H1454" s="76"/>
      <c r="I1454" s="77">
        <v>25382.62</v>
      </c>
      <c r="J1454" s="78" t="s">
        <v>457</v>
      </c>
      <c r="K1454" s="80"/>
      <c r="L1454" s="80"/>
      <c r="M1454" s="80"/>
      <c r="N1454" s="80"/>
      <c r="O1454" s="80"/>
    </row>
    <row r="1455" spans="1:15" ht="28.35" hidden="1" customHeight="1" thickBot="1">
      <c r="A1455" s="479" t="s">
        <v>575</v>
      </c>
      <c r="B1455" s="480"/>
      <c r="C1455" s="74" t="s">
        <v>5981</v>
      </c>
      <c r="D1455" s="74" t="s">
        <v>5982</v>
      </c>
      <c r="E1455" s="74" t="s">
        <v>5983</v>
      </c>
      <c r="F1455" s="74" t="s">
        <v>5984</v>
      </c>
      <c r="G1455" s="75">
        <v>44421</v>
      </c>
      <c r="H1455" s="76"/>
      <c r="I1455" s="77">
        <v>2669.6</v>
      </c>
      <c r="J1455" s="78" t="s">
        <v>457</v>
      </c>
      <c r="K1455" s="78" t="s">
        <v>5985</v>
      </c>
      <c r="L1455" s="78" t="s">
        <v>459</v>
      </c>
      <c r="M1455" s="78" t="s">
        <v>5986</v>
      </c>
      <c r="N1455" s="78" t="s">
        <v>5987</v>
      </c>
      <c r="O1455" s="79">
        <v>44687</v>
      </c>
    </row>
    <row r="1456" spans="1:15" ht="28.35" hidden="1" customHeight="1" thickBot="1">
      <c r="A1456" s="479" t="s">
        <v>452</v>
      </c>
      <c r="B1456" s="480"/>
      <c r="C1456" s="74" t="s">
        <v>5988</v>
      </c>
      <c r="D1456" s="74" t="s">
        <v>5989</v>
      </c>
      <c r="E1456" s="74" t="s">
        <v>5990</v>
      </c>
      <c r="F1456" s="74" t="s">
        <v>5991</v>
      </c>
      <c r="G1456" s="75">
        <v>44561</v>
      </c>
      <c r="H1456" s="76"/>
      <c r="I1456" s="77">
        <v>13342.5</v>
      </c>
      <c r="J1456" s="78" t="s">
        <v>457</v>
      </c>
      <c r="K1456" s="78" t="s">
        <v>5992</v>
      </c>
      <c r="L1456" s="78" t="s">
        <v>989</v>
      </c>
      <c r="M1456" s="78" t="s">
        <v>5993</v>
      </c>
      <c r="N1456" s="78">
        <v>0</v>
      </c>
      <c r="O1456" s="79">
        <v>44641</v>
      </c>
    </row>
    <row r="1457" spans="1:15" ht="28.35" hidden="1" customHeight="1" thickBot="1">
      <c r="A1457" s="479" t="s">
        <v>452</v>
      </c>
      <c r="B1457" s="480"/>
      <c r="C1457" s="74" t="s">
        <v>5994</v>
      </c>
      <c r="D1457" s="74" t="s">
        <v>5995</v>
      </c>
      <c r="E1457" s="74" t="s">
        <v>5996</v>
      </c>
      <c r="F1457" s="74" t="s">
        <v>5997</v>
      </c>
      <c r="G1457" s="75">
        <v>44649</v>
      </c>
      <c r="H1457" s="76"/>
      <c r="I1457" s="77">
        <v>34680</v>
      </c>
      <c r="J1457" s="78" t="s">
        <v>457</v>
      </c>
      <c r="K1457" s="80"/>
      <c r="L1457" s="80"/>
      <c r="M1457" s="80"/>
      <c r="N1457" s="80"/>
      <c r="O1457" s="80"/>
    </row>
    <row r="1458" spans="1:15" ht="28.35" hidden="1" customHeight="1" thickBot="1">
      <c r="A1458" s="479" t="s">
        <v>614</v>
      </c>
      <c r="B1458" s="480"/>
      <c r="C1458" s="74" t="s">
        <v>5998</v>
      </c>
      <c r="D1458" s="74" t="s">
        <v>5999</v>
      </c>
      <c r="E1458" s="74" t="s">
        <v>6000</v>
      </c>
      <c r="F1458" s="74" t="s">
        <v>6001</v>
      </c>
      <c r="G1458" s="75">
        <v>44491</v>
      </c>
      <c r="H1458" s="76"/>
      <c r="I1458" s="77">
        <v>36369.99</v>
      </c>
      <c r="J1458" s="78" t="s">
        <v>457</v>
      </c>
      <c r="K1458" s="80"/>
      <c r="L1458" s="80"/>
      <c r="M1458" s="80"/>
      <c r="N1458" s="80"/>
      <c r="O1458" s="80"/>
    </row>
    <row r="1459" spans="1:15" ht="28.35" hidden="1" customHeight="1" thickBot="1">
      <c r="A1459" s="479" t="s">
        <v>2250</v>
      </c>
      <c r="B1459" s="480"/>
      <c r="C1459" s="74" t="s">
        <v>6002</v>
      </c>
      <c r="D1459" s="74" t="s">
        <v>6003</v>
      </c>
      <c r="E1459" s="74" t="s">
        <v>6004</v>
      </c>
      <c r="F1459" s="74" t="s">
        <v>6005</v>
      </c>
      <c r="G1459" s="75">
        <v>44495</v>
      </c>
      <c r="H1459" s="76"/>
      <c r="I1459" s="77">
        <v>54553</v>
      </c>
      <c r="J1459" s="78" t="s">
        <v>457</v>
      </c>
      <c r="K1459" s="80"/>
      <c r="L1459" s="80"/>
      <c r="M1459" s="80"/>
      <c r="N1459" s="80"/>
      <c r="O1459" s="80"/>
    </row>
    <row r="1460" spans="1:15" ht="28.35" hidden="1" customHeight="1" thickBot="1">
      <c r="A1460" s="479" t="s">
        <v>477</v>
      </c>
      <c r="B1460" s="480"/>
      <c r="C1460" s="74" t="s">
        <v>6006</v>
      </c>
      <c r="D1460" s="74" t="s">
        <v>6007</v>
      </c>
      <c r="E1460" s="74" t="s">
        <v>6008</v>
      </c>
      <c r="F1460" s="74" t="s">
        <v>6009</v>
      </c>
      <c r="G1460" s="75">
        <v>44250</v>
      </c>
      <c r="H1460" s="76"/>
      <c r="I1460" s="77">
        <v>95597.82</v>
      </c>
      <c r="J1460" s="78" t="s">
        <v>457</v>
      </c>
      <c r="K1460" s="80"/>
      <c r="L1460" s="80"/>
      <c r="M1460" s="80"/>
      <c r="N1460" s="80"/>
      <c r="O1460" s="80"/>
    </row>
    <row r="1461" spans="1:15" ht="28.35" hidden="1" customHeight="1" thickBot="1">
      <c r="A1461" s="479" t="s">
        <v>614</v>
      </c>
      <c r="B1461" s="480"/>
      <c r="C1461" s="74" t="s">
        <v>6010</v>
      </c>
      <c r="D1461" s="74" t="s">
        <v>6011</v>
      </c>
      <c r="E1461" s="74" t="s">
        <v>6012</v>
      </c>
      <c r="F1461" s="74" t="s">
        <v>6013</v>
      </c>
      <c r="G1461" s="75">
        <v>44643</v>
      </c>
      <c r="H1461" s="76"/>
      <c r="I1461" s="77">
        <v>31928.49</v>
      </c>
      <c r="J1461" s="78" t="s">
        <v>457</v>
      </c>
      <c r="K1461" s="80"/>
      <c r="L1461" s="80"/>
      <c r="M1461" s="80"/>
      <c r="N1461" s="80"/>
      <c r="O1461" s="80"/>
    </row>
    <row r="1462" spans="1:15" ht="28.35" hidden="1" customHeight="1" thickBot="1">
      <c r="A1462" s="479" t="s">
        <v>598</v>
      </c>
      <c r="B1462" s="480"/>
      <c r="C1462" s="74" t="s">
        <v>6014</v>
      </c>
      <c r="D1462" s="74" t="s">
        <v>6015</v>
      </c>
      <c r="E1462" s="74" t="s">
        <v>6016</v>
      </c>
      <c r="F1462" s="74" t="s">
        <v>6017</v>
      </c>
      <c r="G1462" s="75">
        <v>44314</v>
      </c>
      <c r="H1462" s="76"/>
      <c r="I1462" s="77">
        <v>36370</v>
      </c>
      <c r="J1462" s="78" t="s">
        <v>457</v>
      </c>
      <c r="K1462" s="80"/>
      <c r="L1462" s="80"/>
      <c r="M1462" s="80"/>
      <c r="N1462" s="80"/>
      <c r="O1462" s="80"/>
    </row>
    <row r="1463" spans="1:15" ht="28.35" hidden="1" customHeight="1" thickBot="1">
      <c r="A1463" s="479" t="s">
        <v>623</v>
      </c>
      <c r="B1463" s="480"/>
      <c r="C1463" s="74" t="s">
        <v>6018</v>
      </c>
      <c r="D1463" s="74" t="s">
        <v>6019</v>
      </c>
      <c r="E1463" s="74" t="s">
        <v>6020</v>
      </c>
      <c r="F1463" s="74" t="s">
        <v>6021</v>
      </c>
      <c r="G1463" s="75">
        <v>44494</v>
      </c>
      <c r="H1463" s="76"/>
      <c r="I1463" s="77">
        <v>18770.55</v>
      </c>
      <c r="J1463" s="78" t="s">
        <v>457</v>
      </c>
      <c r="K1463" s="80"/>
      <c r="L1463" s="80"/>
      <c r="M1463" s="80"/>
      <c r="N1463" s="80"/>
      <c r="O1463" s="80"/>
    </row>
    <row r="1464" spans="1:15" ht="28.35" hidden="1" customHeight="1" thickBot="1">
      <c r="A1464" s="479" t="s">
        <v>614</v>
      </c>
      <c r="B1464" s="480"/>
      <c r="C1464" s="74" t="s">
        <v>6022</v>
      </c>
      <c r="D1464" s="74" t="s">
        <v>6023</v>
      </c>
      <c r="E1464" s="74" t="s">
        <v>6024</v>
      </c>
      <c r="F1464" s="74" t="s">
        <v>6025</v>
      </c>
      <c r="G1464" s="75">
        <v>44397</v>
      </c>
      <c r="H1464" s="76"/>
      <c r="I1464" s="77">
        <v>21731.43</v>
      </c>
      <c r="J1464" s="78" t="s">
        <v>457</v>
      </c>
      <c r="K1464" s="80"/>
      <c r="L1464" s="80"/>
      <c r="M1464" s="80"/>
      <c r="N1464" s="80"/>
      <c r="O1464" s="80"/>
    </row>
    <row r="1465" spans="1:15" ht="28.35" hidden="1" customHeight="1" thickBot="1">
      <c r="A1465" s="479" t="s">
        <v>623</v>
      </c>
      <c r="B1465" s="480"/>
      <c r="C1465" s="74" t="s">
        <v>6026</v>
      </c>
      <c r="D1465" s="74" t="s">
        <v>6027</v>
      </c>
      <c r="E1465" s="74" t="s">
        <v>6028</v>
      </c>
      <c r="F1465" s="74" t="s">
        <v>6029</v>
      </c>
      <c r="G1465" s="75">
        <v>44643</v>
      </c>
      <c r="H1465" s="76"/>
      <c r="I1465" s="77">
        <v>16900.419999999998</v>
      </c>
      <c r="J1465" s="78" t="s">
        <v>457</v>
      </c>
      <c r="K1465" s="80"/>
      <c r="L1465" s="80"/>
      <c r="M1465" s="80"/>
      <c r="N1465" s="80"/>
      <c r="O1465" s="80"/>
    </row>
    <row r="1466" spans="1:15" ht="28.35" hidden="1" customHeight="1" thickBot="1">
      <c r="A1466" s="479" t="s">
        <v>477</v>
      </c>
      <c r="B1466" s="480"/>
      <c r="C1466" s="74" t="s">
        <v>6030</v>
      </c>
      <c r="D1466" s="74" t="s">
        <v>6031</v>
      </c>
      <c r="E1466" s="74" t="s">
        <v>6032</v>
      </c>
      <c r="F1466" s="74" t="s">
        <v>6033</v>
      </c>
      <c r="G1466" s="75">
        <v>44672</v>
      </c>
      <c r="H1466" s="76"/>
      <c r="I1466" s="77">
        <v>109110</v>
      </c>
      <c r="J1466" s="78" t="s">
        <v>457</v>
      </c>
      <c r="K1466" s="80"/>
      <c r="L1466" s="80"/>
      <c r="M1466" s="80"/>
      <c r="N1466" s="80"/>
      <c r="O1466" s="80"/>
    </row>
    <row r="1467" spans="1:15" ht="28.35" hidden="1" customHeight="1" thickBot="1">
      <c r="A1467" s="479" t="s">
        <v>584</v>
      </c>
      <c r="B1467" s="480"/>
      <c r="C1467" s="74" t="s">
        <v>6034</v>
      </c>
      <c r="D1467" s="74" t="s">
        <v>6035</v>
      </c>
      <c r="E1467" s="74" t="s">
        <v>6036</v>
      </c>
      <c r="F1467" s="74" t="s">
        <v>6037</v>
      </c>
      <c r="G1467" s="75">
        <v>44482</v>
      </c>
      <c r="H1467" s="76"/>
      <c r="I1467" s="77">
        <v>109110</v>
      </c>
      <c r="J1467" s="78" t="s">
        <v>457</v>
      </c>
      <c r="K1467" s="80"/>
      <c r="L1467" s="80"/>
      <c r="M1467" s="80"/>
      <c r="N1467" s="80"/>
      <c r="O1467" s="80"/>
    </row>
    <row r="1468" spans="1:15" ht="28.35" hidden="1" customHeight="1" thickBot="1">
      <c r="A1468" s="479" t="s">
        <v>477</v>
      </c>
      <c r="B1468" s="480"/>
      <c r="C1468" s="74" t="s">
        <v>6038</v>
      </c>
      <c r="D1468" s="74" t="s">
        <v>6039</v>
      </c>
      <c r="E1468" s="74" t="s">
        <v>6040</v>
      </c>
      <c r="F1468" s="74" t="s">
        <v>6041</v>
      </c>
      <c r="G1468" s="75">
        <v>44574</v>
      </c>
      <c r="H1468" s="76"/>
      <c r="I1468" s="77">
        <v>72740</v>
      </c>
      <c r="J1468" s="78" t="s">
        <v>457</v>
      </c>
      <c r="K1468" s="78" t="s">
        <v>6042</v>
      </c>
      <c r="L1468" s="78" t="s">
        <v>459</v>
      </c>
      <c r="M1468" s="78" t="s">
        <v>6043</v>
      </c>
      <c r="N1468" s="78" t="s">
        <v>6044</v>
      </c>
      <c r="O1468" s="79">
        <v>44799</v>
      </c>
    </row>
    <row r="1469" spans="1:15" ht="28.35" hidden="1" customHeight="1" thickBot="1">
      <c r="A1469" s="479" t="s">
        <v>598</v>
      </c>
      <c r="B1469" s="480"/>
      <c r="C1469" s="74" t="s">
        <v>6045</v>
      </c>
      <c r="D1469" s="74" t="s">
        <v>6046</v>
      </c>
      <c r="E1469" s="74" t="s">
        <v>6047</v>
      </c>
      <c r="F1469" s="74" t="s">
        <v>6048</v>
      </c>
      <c r="G1469" s="75">
        <v>44560</v>
      </c>
      <c r="H1469" s="76"/>
      <c r="I1469" s="77">
        <v>36370</v>
      </c>
      <c r="J1469" s="78" t="s">
        <v>457</v>
      </c>
      <c r="K1469" s="80"/>
      <c r="L1469" s="80"/>
      <c r="M1469" s="80"/>
      <c r="N1469" s="80"/>
      <c r="O1469" s="80"/>
    </row>
    <row r="1470" spans="1:15" ht="28.35" hidden="1" customHeight="1" thickBot="1">
      <c r="A1470" s="479" t="s">
        <v>603</v>
      </c>
      <c r="B1470" s="480"/>
      <c r="C1470" s="74" t="s">
        <v>6049</v>
      </c>
      <c r="D1470" s="74" t="s">
        <v>6050</v>
      </c>
      <c r="E1470" s="74" t="s">
        <v>6051</v>
      </c>
      <c r="F1470" s="74" t="s">
        <v>6052</v>
      </c>
      <c r="G1470" s="75">
        <v>44279</v>
      </c>
      <c r="H1470" s="76"/>
      <c r="I1470" s="77">
        <v>18275</v>
      </c>
      <c r="J1470" s="78" t="s">
        <v>457</v>
      </c>
      <c r="K1470" s="80"/>
      <c r="L1470" s="80"/>
      <c r="M1470" s="80"/>
      <c r="N1470" s="80"/>
      <c r="O1470" s="80"/>
    </row>
    <row r="1471" spans="1:15" ht="28.35" hidden="1" customHeight="1" thickBot="1">
      <c r="A1471" s="479" t="s">
        <v>623</v>
      </c>
      <c r="B1471" s="480"/>
      <c r="C1471" s="74" t="s">
        <v>6053</v>
      </c>
      <c r="D1471" s="74" t="s">
        <v>6054</v>
      </c>
      <c r="E1471" s="74" t="s">
        <v>6055</v>
      </c>
      <c r="F1471" s="74" t="s">
        <v>6056</v>
      </c>
      <c r="G1471" s="75">
        <v>44600</v>
      </c>
      <c r="H1471" s="76"/>
      <c r="I1471" s="77">
        <v>49561</v>
      </c>
      <c r="J1471" s="78" t="s">
        <v>457</v>
      </c>
      <c r="K1471" s="80"/>
      <c r="L1471" s="80"/>
      <c r="M1471" s="80"/>
      <c r="N1471" s="80"/>
      <c r="O1471" s="80"/>
    </row>
    <row r="1472" spans="1:15" ht="28.35" hidden="1" customHeight="1" thickBot="1">
      <c r="A1472" s="479" t="s">
        <v>598</v>
      </c>
      <c r="B1472" s="480"/>
      <c r="C1472" s="74" t="s">
        <v>6057</v>
      </c>
      <c r="D1472" s="74" t="s">
        <v>6058</v>
      </c>
      <c r="E1472" s="74" t="s">
        <v>6059</v>
      </c>
      <c r="F1472" s="74" t="s">
        <v>6060</v>
      </c>
      <c r="G1472" s="75">
        <v>44525</v>
      </c>
      <c r="H1472" s="76"/>
      <c r="I1472" s="77">
        <v>26840.7</v>
      </c>
      <c r="J1472" s="78" t="s">
        <v>457</v>
      </c>
      <c r="K1472" s="80"/>
      <c r="L1472" s="80"/>
      <c r="M1472" s="80"/>
      <c r="N1472" s="80"/>
      <c r="O1472" s="80"/>
    </row>
    <row r="1473" spans="1:15" ht="28.35" hidden="1" customHeight="1" thickBot="1">
      <c r="A1473" s="479" t="s">
        <v>584</v>
      </c>
      <c r="B1473" s="480"/>
      <c r="C1473" s="74" t="s">
        <v>6061</v>
      </c>
      <c r="D1473" s="74" t="s">
        <v>6062</v>
      </c>
      <c r="E1473" s="74" t="s">
        <v>6063</v>
      </c>
      <c r="F1473" s="74" t="s">
        <v>6064</v>
      </c>
      <c r="G1473" s="75">
        <v>44281</v>
      </c>
      <c r="H1473" s="76"/>
      <c r="I1473" s="77">
        <v>63582.400000000001</v>
      </c>
      <c r="J1473" s="78" t="s">
        <v>457</v>
      </c>
      <c r="K1473" s="80"/>
      <c r="L1473" s="80"/>
      <c r="M1473" s="80"/>
      <c r="N1473" s="80"/>
      <c r="O1473" s="80"/>
    </row>
    <row r="1474" spans="1:15" ht="28.35" hidden="1" customHeight="1" thickBot="1">
      <c r="A1474" s="479" t="s">
        <v>614</v>
      </c>
      <c r="B1474" s="480"/>
      <c r="C1474" s="74" t="s">
        <v>6065</v>
      </c>
      <c r="D1474" s="74" t="s">
        <v>6066</v>
      </c>
      <c r="E1474" s="74" t="s">
        <v>6067</v>
      </c>
      <c r="F1474" s="74" t="s">
        <v>6068</v>
      </c>
      <c r="G1474" s="75">
        <v>44769</v>
      </c>
      <c r="H1474" s="76"/>
      <c r="I1474" s="77">
        <v>54395.69</v>
      </c>
      <c r="J1474" s="78" t="s">
        <v>457</v>
      </c>
      <c r="K1474" s="80"/>
      <c r="L1474" s="80"/>
      <c r="M1474" s="80"/>
      <c r="N1474" s="80"/>
      <c r="O1474" s="80"/>
    </row>
    <row r="1475" spans="1:15" ht="28.35" hidden="1" customHeight="1" thickBot="1">
      <c r="A1475" s="479" t="s">
        <v>477</v>
      </c>
      <c r="B1475" s="480"/>
      <c r="C1475" s="74" t="s">
        <v>6069</v>
      </c>
      <c r="D1475" s="74" t="s">
        <v>6070</v>
      </c>
      <c r="E1475" s="74" t="s">
        <v>6071</v>
      </c>
      <c r="F1475" s="74" t="s">
        <v>6072</v>
      </c>
      <c r="G1475" s="75">
        <v>44664</v>
      </c>
      <c r="H1475" s="76"/>
      <c r="I1475" s="77">
        <v>38523.11</v>
      </c>
      <c r="J1475" s="78" t="s">
        <v>457</v>
      </c>
      <c r="K1475" s="80"/>
      <c r="L1475" s="80"/>
      <c r="M1475" s="80"/>
      <c r="N1475" s="80"/>
      <c r="O1475" s="80"/>
    </row>
    <row r="1476" spans="1:15" ht="28.35" hidden="1" customHeight="1" thickBot="1">
      <c r="A1476" s="479" t="s">
        <v>477</v>
      </c>
      <c r="B1476" s="480"/>
      <c r="C1476" s="74" t="s">
        <v>6073</v>
      </c>
      <c r="D1476" s="74" t="s">
        <v>6074</v>
      </c>
      <c r="E1476" s="74" t="s">
        <v>6075</v>
      </c>
      <c r="F1476" s="74" t="s">
        <v>6076</v>
      </c>
      <c r="G1476" s="75">
        <v>44631</v>
      </c>
      <c r="H1476" s="76"/>
      <c r="I1476" s="77">
        <v>30000</v>
      </c>
      <c r="J1476" s="78" t="s">
        <v>457</v>
      </c>
      <c r="K1476" s="80"/>
      <c r="L1476" s="80"/>
      <c r="M1476" s="80"/>
      <c r="N1476" s="80"/>
      <c r="O1476" s="80"/>
    </row>
    <row r="1477" spans="1:15" ht="28.35" hidden="1" customHeight="1" thickBot="1">
      <c r="A1477" s="479" t="s">
        <v>452</v>
      </c>
      <c r="B1477" s="480"/>
      <c r="C1477" s="74" t="s">
        <v>6077</v>
      </c>
      <c r="D1477" s="74" t="s">
        <v>6078</v>
      </c>
      <c r="E1477" s="74" t="s">
        <v>6079</v>
      </c>
      <c r="F1477" s="74" t="s">
        <v>6080</v>
      </c>
      <c r="G1477" s="75">
        <v>44362</v>
      </c>
      <c r="H1477" s="76"/>
      <c r="I1477" s="77">
        <v>18088.259999999998</v>
      </c>
      <c r="J1477" s="78" t="s">
        <v>457</v>
      </c>
      <c r="K1477" s="78" t="s">
        <v>6081</v>
      </c>
      <c r="L1477" s="78" t="s">
        <v>989</v>
      </c>
      <c r="M1477" s="78" t="s">
        <v>6082</v>
      </c>
      <c r="N1477" s="78">
        <v>0</v>
      </c>
      <c r="O1477" s="79">
        <v>44711</v>
      </c>
    </row>
    <row r="1478" spans="1:15" ht="28.35" hidden="1" customHeight="1" thickBot="1">
      <c r="A1478" s="479" t="s">
        <v>6083</v>
      </c>
      <c r="B1478" s="480"/>
      <c r="C1478" s="74" t="s">
        <v>6084</v>
      </c>
      <c r="D1478" s="74" t="s">
        <v>6085</v>
      </c>
      <c r="E1478" s="74" t="s">
        <v>6086</v>
      </c>
      <c r="F1478" s="74" t="s">
        <v>6087</v>
      </c>
      <c r="G1478" s="75">
        <v>44537</v>
      </c>
      <c r="H1478" s="76"/>
      <c r="I1478" s="77">
        <v>50000</v>
      </c>
      <c r="J1478" s="78" t="s">
        <v>613</v>
      </c>
      <c r="K1478" s="80"/>
      <c r="L1478" s="80"/>
      <c r="M1478" s="80"/>
      <c r="N1478" s="80"/>
      <c r="O1478" s="80"/>
    </row>
    <row r="1479" spans="1:15" ht="28.35" hidden="1" customHeight="1" thickBot="1">
      <c r="A1479" s="479" t="s">
        <v>3761</v>
      </c>
      <c r="B1479" s="480"/>
      <c r="C1479" s="74" t="s">
        <v>6088</v>
      </c>
      <c r="D1479" s="74" t="s">
        <v>6089</v>
      </c>
      <c r="E1479" s="74" t="s">
        <v>6090</v>
      </c>
      <c r="F1479" s="74" t="s">
        <v>6091</v>
      </c>
      <c r="G1479" s="75">
        <v>44538</v>
      </c>
      <c r="H1479" s="76"/>
      <c r="I1479" s="77">
        <v>21167.34</v>
      </c>
      <c r="J1479" s="78" t="s">
        <v>613</v>
      </c>
      <c r="K1479" s="80"/>
      <c r="L1479" s="80"/>
      <c r="M1479" s="80"/>
      <c r="N1479" s="80"/>
      <c r="O1479" s="80"/>
    </row>
    <row r="1480" spans="1:15" ht="28.35" hidden="1" customHeight="1" thickBot="1">
      <c r="A1480" s="479" t="s">
        <v>472</v>
      </c>
      <c r="B1480" s="480"/>
      <c r="C1480" s="74" t="s">
        <v>6092</v>
      </c>
      <c r="D1480" s="74" t="s">
        <v>6093</v>
      </c>
      <c r="E1480" s="74" t="s">
        <v>6094</v>
      </c>
      <c r="F1480" s="74" t="s">
        <v>6095</v>
      </c>
      <c r="G1480" s="75">
        <v>44292</v>
      </c>
      <c r="H1480" s="76"/>
      <c r="I1480" s="77">
        <v>57402</v>
      </c>
      <c r="J1480" s="78" t="s">
        <v>457</v>
      </c>
      <c r="K1480" s="80"/>
      <c r="L1480" s="80"/>
      <c r="M1480" s="80"/>
      <c r="N1480" s="80"/>
      <c r="O1480" s="80"/>
    </row>
    <row r="1481" spans="1:15" ht="28.35" hidden="1" customHeight="1" thickBot="1">
      <c r="A1481" s="479" t="s">
        <v>472</v>
      </c>
      <c r="B1481" s="480"/>
      <c r="C1481" s="74" t="s">
        <v>6096</v>
      </c>
      <c r="D1481" s="74" t="s">
        <v>6097</v>
      </c>
      <c r="E1481" s="74" t="s">
        <v>6098</v>
      </c>
      <c r="F1481" s="74" t="s">
        <v>6099</v>
      </c>
      <c r="G1481" s="75">
        <v>44426</v>
      </c>
      <c r="H1481" s="76"/>
      <c r="I1481" s="77">
        <v>36603.5</v>
      </c>
      <c r="J1481" s="78" t="s">
        <v>457</v>
      </c>
      <c r="K1481" s="80"/>
      <c r="L1481" s="80"/>
      <c r="M1481" s="80"/>
      <c r="N1481" s="80"/>
      <c r="O1481" s="80"/>
    </row>
    <row r="1482" spans="1:15" ht="28.35" hidden="1" customHeight="1" thickBot="1">
      <c r="A1482" s="479" t="s">
        <v>5488</v>
      </c>
      <c r="B1482" s="480"/>
      <c r="C1482" s="74" t="s">
        <v>6100</v>
      </c>
      <c r="D1482" s="74" t="s">
        <v>6101</v>
      </c>
      <c r="E1482" s="74" t="s">
        <v>6102</v>
      </c>
      <c r="F1482" s="74" t="s">
        <v>6103</v>
      </c>
      <c r="G1482" s="75">
        <v>44732</v>
      </c>
      <c r="H1482" s="76"/>
      <c r="I1482" s="77">
        <v>50000</v>
      </c>
      <c r="J1482" s="78" t="s">
        <v>613</v>
      </c>
      <c r="K1482" s="80"/>
      <c r="L1482" s="80"/>
      <c r="M1482" s="80"/>
      <c r="N1482" s="80"/>
      <c r="O1482" s="80"/>
    </row>
    <row r="1483" spans="1:15" ht="28.35" hidden="1" customHeight="1" thickBot="1">
      <c r="A1483" s="479" t="s">
        <v>614</v>
      </c>
      <c r="B1483" s="480"/>
      <c r="C1483" s="74" t="s">
        <v>6104</v>
      </c>
      <c r="D1483" s="74" t="s">
        <v>6105</v>
      </c>
      <c r="E1483" s="74" t="s">
        <v>6106</v>
      </c>
      <c r="F1483" s="74" t="s">
        <v>6107</v>
      </c>
      <c r="G1483" s="75">
        <v>44636</v>
      </c>
      <c r="H1483" s="76"/>
      <c r="I1483" s="77">
        <v>19629.98</v>
      </c>
      <c r="J1483" s="78" t="s">
        <v>457</v>
      </c>
      <c r="K1483" s="80"/>
      <c r="L1483" s="80"/>
      <c r="M1483" s="80"/>
      <c r="N1483" s="80"/>
      <c r="O1483" s="80"/>
    </row>
    <row r="1484" spans="1:15" ht="28.35" hidden="1" customHeight="1" thickBot="1">
      <c r="A1484" s="479" t="s">
        <v>472</v>
      </c>
      <c r="B1484" s="480"/>
      <c r="C1484" s="74" t="s">
        <v>6108</v>
      </c>
      <c r="D1484" s="74" t="s">
        <v>6109</v>
      </c>
      <c r="E1484" s="74" t="s">
        <v>6110</v>
      </c>
      <c r="F1484" s="74" t="s">
        <v>6111</v>
      </c>
      <c r="G1484" s="75">
        <v>44404</v>
      </c>
      <c r="H1484" s="76"/>
      <c r="I1484" s="77">
        <v>38947.18</v>
      </c>
      <c r="J1484" s="78" t="s">
        <v>457</v>
      </c>
      <c r="K1484" s="80"/>
      <c r="L1484" s="80"/>
      <c r="M1484" s="80"/>
      <c r="N1484" s="80"/>
      <c r="O1484" s="80"/>
    </row>
    <row r="1485" spans="1:15" ht="28.35" hidden="1" customHeight="1" thickBot="1">
      <c r="A1485" s="479" t="s">
        <v>502</v>
      </c>
      <c r="B1485" s="480"/>
      <c r="C1485" s="74" t="s">
        <v>6112</v>
      </c>
      <c r="D1485" s="74" t="s">
        <v>6113</v>
      </c>
      <c r="E1485" s="74" t="s">
        <v>6114</v>
      </c>
      <c r="F1485" s="74" t="s">
        <v>6115</v>
      </c>
      <c r="G1485" s="75">
        <v>44719</v>
      </c>
      <c r="H1485" s="76"/>
      <c r="I1485" s="77">
        <v>31430</v>
      </c>
      <c r="J1485" s="78" t="s">
        <v>457</v>
      </c>
      <c r="K1485" s="80"/>
      <c r="L1485" s="80"/>
      <c r="M1485" s="80"/>
      <c r="N1485" s="80"/>
      <c r="O1485" s="80"/>
    </row>
    <row r="1486" spans="1:15" ht="28.35" hidden="1" customHeight="1" thickBot="1">
      <c r="A1486" s="479" t="s">
        <v>603</v>
      </c>
      <c r="B1486" s="480"/>
      <c r="C1486" s="74" t="s">
        <v>6116</v>
      </c>
      <c r="D1486" s="74" t="s">
        <v>6117</v>
      </c>
      <c r="E1486" s="74" t="s">
        <v>6118</v>
      </c>
      <c r="F1486" s="74" t="s">
        <v>6119</v>
      </c>
      <c r="G1486" s="75">
        <v>44623</v>
      </c>
      <c r="H1486" s="76"/>
      <c r="I1486" s="77">
        <v>98880.93</v>
      </c>
      <c r="J1486" s="78" t="s">
        <v>457</v>
      </c>
      <c r="K1486" s="80"/>
      <c r="L1486" s="80"/>
      <c r="M1486" s="80"/>
      <c r="N1486" s="80"/>
      <c r="O1486" s="80"/>
    </row>
    <row r="1487" spans="1:15" ht="28.35" hidden="1" customHeight="1" thickBot="1">
      <c r="A1487" s="479" t="s">
        <v>560</v>
      </c>
      <c r="B1487" s="480"/>
      <c r="C1487" s="74" t="s">
        <v>6120</v>
      </c>
      <c r="D1487" s="74" t="s">
        <v>6121</v>
      </c>
      <c r="E1487" s="74" t="s">
        <v>6122</v>
      </c>
      <c r="F1487" s="74" t="s">
        <v>6123</v>
      </c>
      <c r="G1487" s="75">
        <v>44600</v>
      </c>
      <c r="H1487" s="76"/>
      <c r="I1487" s="77">
        <v>42732.2</v>
      </c>
      <c r="J1487" s="78" t="s">
        <v>457</v>
      </c>
      <c r="K1487" s="80"/>
      <c r="L1487" s="80"/>
      <c r="M1487" s="80"/>
      <c r="N1487" s="80"/>
      <c r="O1487" s="80"/>
    </row>
    <row r="1488" spans="1:15" ht="28.35" hidden="1" customHeight="1" thickBot="1">
      <c r="A1488" s="479" t="s">
        <v>472</v>
      </c>
      <c r="B1488" s="480"/>
      <c r="C1488" s="74" t="s">
        <v>6124</v>
      </c>
      <c r="D1488" s="74" t="s">
        <v>6125</v>
      </c>
      <c r="E1488" s="74" t="s">
        <v>6126</v>
      </c>
      <c r="F1488" s="74" t="s">
        <v>6127</v>
      </c>
      <c r="G1488" s="75">
        <v>44755</v>
      </c>
      <c r="H1488" s="76"/>
      <c r="I1488" s="77">
        <v>36370</v>
      </c>
      <c r="J1488" s="78" t="s">
        <v>457</v>
      </c>
      <c r="K1488" s="80"/>
      <c r="L1488" s="80"/>
      <c r="M1488" s="80"/>
      <c r="N1488" s="80"/>
      <c r="O1488" s="80"/>
    </row>
    <row r="1489" spans="1:15" ht="28.35" hidden="1" customHeight="1" thickBot="1">
      <c r="A1489" s="479" t="s">
        <v>477</v>
      </c>
      <c r="B1489" s="480"/>
      <c r="C1489" s="74" t="s">
        <v>6128</v>
      </c>
      <c r="D1489" s="74" t="s">
        <v>6129</v>
      </c>
      <c r="E1489" s="74" t="s">
        <v>6130</v>
      </c>
      <c r="F1489" s="74" t="s">
        <v>6131</v>
      </c>
      <c r="G1489" s="75">
        <v>44690</v>
      </c>
      <c r="H1489" s="76"/>
      <c r="I1489" s="77">
        <v>29087.27</v>
      </c>
      <c r="J1489" s="78" t="s">
        <v>457</v>
      </c>
      <c r="K1489" s="80"/>
      <c r="L1489" s="80"/>
      <c r="M1489" s="80"/>
      <c r="N1489" s="80"/>
      <c r="O1489" s="80"/>
    </row>
    <row r="1490" spans="1:15" ht="28.35" hidden="1" customHeight="1" thickBot="1">
      <c r="A1490" s="479" t="s">
        <v>5488</v>
      </c>
      <c r="B1490" s="480"/>
      <c r="C1490" s="74" t="s">
        <v>6132</v>
      </c>
      <c r="D1490" s="74" t="s">
        <v>6133</v>
      </c>
      <c r="E1490" s="74" t="s">
        <v>6134</v>
      </c>
      <c r="F1490" s="74" t="s">
        <v>6135</v>
      </c>
      <c r="G1490" s="75">
        <v>44530</v>
      </c>
      <c r="H1490" s="76"/>
      <c r="I1490" s="77">
        <v>50000</v>
      </c>
      <c r="J1490" s="78" t="s">
        <v>613</v>
      </c>
      <c r="K1490" s="80"/>
      <c r="L1490" s="80"/>
      <c r="M1490" s="80"/>
      <c r="N1490" s="80"/>
      <c r="O1490" s="80"/>
    </row>
    <row r="1491" spans="1:15" ht="28.35" hidden="1" customHeight="1" thickBot="1">
      <c r="A1491" s="479" t="s">
        <v>5488</v>
      </c>
      <c r="B1491" s="480"/>
      <c r="C1491" s="74" t="s">
        <v>6136</v>
      </c>
      <c r="D1491" s="74" t="s">
        <v>6137</v>
      </c>
      <c r="E1491" s="74" t="s">
        <v>6138</v>
      </c>
      <c r="F1491" s="74" t="s">
        <v>6139</v>
      </c>
      <c r="G1491" s="75">
        <v>44537</v>
      </c>
      <c r="H1491" s="76"/>
      <c r="I1491" s="77">
        <v>50000</v>
      </c>
      <c r="J1491" s="78" t="s">
        <v>613</v>
      </c>
      <c r="K1491" s="80"/>
      <c r="L1491" s="80"/>
      <c r="M1491" s="80"/>
      <c r="N1491" s="80"/>
      <c r="O1491" s="80"/>
    </row>
    <row r="1492" spans="1:15" ht="28.35" hidden="1" customHeight="1" thickBot="1">
      <c r="A1492" s="479" t="s">
        <v>477</v>
      </c>
      <c r="B1492" s="480"/>
      <c r="C1492" s="74" t="s">
        <v>6140</v>
      </c>
      <c r="D1492" s="74" t="s">
        <v>6141</v>
      </c>
      <c r="E1492" s="74" t="s">
        <v>6142</v>
      </c>
      <c r="F1492" s="74" t="s">
        <v>6143</v>
      </c>
      <c r="G1492" s="75">
        <v>44662</v>
      </c>
      <c r="H1492" s="76"/>
      <c r="I1492" s="77">
        <v>59650</v>
      </c>
      <c r="J1492" s="78" t="s">
        <v>457</v>
      </c>
      <c r="K1492" s="80"/>
      <c r="L1492" s="80"/>
      <c r="M1492" s="80"/>
      <c r="N1492" s="80"/>
      <c r="O1492" s="80"/>
    </row>
    <row r="1493" spans="1:15" ht="28.35" hidden="1" customHeight="1" thickBot="1">
      <c r="A1493" s="479" t="s">
        <v>477</v>
      </c>
      <c r="B1493" s="480"/>
      <c r="C1493" s="74" t="s">
        <v>6144</v>
      </c>
      <c r="D1493" s="74" t="s">
        <v>6145</v>
      </c>
      <c r="E1493" s="74" t="s">
        <v>6146</v>
      </c>
      <c r="F1493" s="74" t="s">
        <v>6147</v>
      </c>
      <c r="G1493" s="75">
        <v>44666</v>
      </c>
      <c r="H1493" s="76"/>
      <c r="I1493" s="77">
        <v>29096</v>
      </c>
      <c r="J1493" s="78" t="s">
        <v>457</v>
      </c>
      <c r="K1493" s="80"/>
      <c r="L1493" s="80"/>
      <c r="M1493" s="80"/>
      <c r="N1493" s="80"/>
      <c r="O1493" s="80"/>
    </row>
    <row r="1494" spans="1:15" ht="28.35" hidden="1" customHeight="1" thickBot="1">
      <c r="A1494" s="479" t="s">
        <v>614</v>
      </c>
      <c r="B1494" s="480"/>
      <c r="C1494" s="74" t="s">
        <v>6148</v>
      </c>
      <c r="D1494" s="74" t="s">
        <v>6149</v>
      </c>
      <c r="E1494" s="74" t="s">
        <v>6150</v>
      </c>
      <c r="F1494" s="74" t="s">
        <v>6151</v>
      </c>
      <c r="G1494" s="75">
        <v>44623</v>
      </c>
      <c r="H1494" s="76"/>
      <c r="I1494" s="77">
        <v>56000</v>
      </c>
      <c r="J1494" s="78" t="s">
        <v>457</v>
      </c>
      <c r="K1494" s="80"/>
      <c r="L1494" s="80"/>
      <c r="M1494" s="80"/>
      <c r="N1494" s="80"/>
      <c r="O1494" s="80"/>
    </row>
    <row r="1495" spans="1:15" ht="28.35" hidden="1" customHeight="1" thickBot="1">
      <c r="A1495" s="479" t="s">
        <v>584</v>
      </c>
      <c r="B1495" s="480"/>
      <c r="C1495" s="74" t="s">
        <v>6152</v>
      </c>
      <c r="D1495" s="74" t="s">
        <v>6153</v>
      </c>
      <c r="E1495" s="74" t="s">
        <v>6154</v>
      </c>
      <c r="F1495" s="74" t="s">
        <v>6155</v>
      </c>
      <c r="G1495" s="75">
        <v>44327</v>
      </c>
      <c r="H1495" s="76"/>
      <c r="I1495" s="77">
        <v>70157.73</v>
      </c>
      <c r="J1495" s="78" t="s">
        <v>457</v>
      </c>
      <c r="K1495" s="80"/>
      <c r="L1495" s="80"/>
      <c r="M1495" s="80"/>
      <c r="N1495" s="80"/>
      <c r="O1495" s="80"/>
    </row>
    <row r="1496" spans="1:15" ht="28.35" hidden="1" customHeight="1" thickBot="1">
      <c r="A1496" s="479" t="s">
        <v>472</v>
      </c>
      <c r="B1496" s="480"/>
      <c r="C1496" s="74" t="s">
        <v>6156</v>
      </c>
      <c r="D1496" s="74" t="s">
        <v>6157</v>
      </c>
      <c r="E1496" s="74" t="s">
        <v>6158</v>
      </c>
      <c r="F1496" s="74" t="s">
        <v>6159</v>
      </c>
      <c r="G1496" s="75">
        <v>44553</v>
      </c>
      <c r="H1496" s="76"/>
      <c r="I1496" s="77">
        <v>36370</v>
      </c>
      <c r="J1496" s="78" t="s">
        <v>457</v>
      </c>
      <c r="K1496" s="80"/>
      <c r="L1496" s="80"/>
      <c r="M1496" s="80"/>
      <c r="N1496" s="80"/>
      <c r="O1496" s="80"/>
    </row>
    <row r="1497" spans="1:15" ht="28.35" hidden="1" customHeight="1" thickBot="1">
      <c r="A1497" s="479" t="s">
        <v>614</v>
      </c>
      <c r="B1497" s="480"/>
      <c r="C1497" s="74" t="s">
        <v>6160</v>
      </c>
      <c r="D1497" s="74" t="s">
        <v>6161</v>
      </c>
      <c r="E1497" s="74" t="s">
        <v>6162</v>
      </c>
      <c r="F1497" s="74" t="s">
        <v>6163</v>
      </c>
      <c r="G1497" s="75">
        <v>44580</v>
      </c>
      <c r="H1497" s="76"/>
      <c r="I1497" s="77">
        <v>87965.93</v>
      </c>
      <c r="J1497" s="78" t="s">
        <v>457</v>
      </c>
      <c r="K1497" s="80"/>
      <c r="L1497" s="80"/>
      <c r="M1497" s="80"/>
      <c r="N1497" s="80"/>
      <c r="O1497" s="80"/>
    </row>
    <row r="1498" spans="1:15" ht="28.35" hidden="1" customHeight="1" thickBot="1">
      <c r="A1498" s="479" t="s">
        <v>5547</v>
      </c>
      <c r="B1498" s="480"/>
      <c r="C1498" s="74" t="s">
        <v>6164</v>
      </c>
      <c r="D1498" s="74" t="s">
        <v>6165</v>
      </c>
      <c r="E1498" s="74" t="s">
        <v>6166</v>
      </c>
      <c r="F1498" s="74" t="s">
        <v>6167</v>
      </c>
      <c r="G1498" s="75">
        <v>44540</v>
      </c>
      <c r="H1498" s="76"/>
      <c r="I1498" s="77">
        <v>50000</v>
      </c>
      <c r="J1498" s="78" t="s">
        <v>613</v>
      </c>
      <c r="K1498" s="80"/>
      <c r="L1498" s="80"/>
      <c r="M1498" s="80"/>
      <c r="N1498" s="80"/>
      <c r="O1498" s="80"/>
    </row>
    <row r="1499" spans="1:15" ht="28.35" hidden="1" customHeight="1" thickBot="1">
      <c r="A1499" s="479" t="s">
        <v>5547</v>
      </c>
      <c r="B1499" s="480"/>
      <c r="C1499" s="74" t="s">
        <v>6168</v>
      </c>
      <c r="D1499" s="74" t="s">
        <v>6169</v>
      </c>
      <c r="E1499" s="74" t="s">
        <v>6170</v>
      </c>
      <c r="F1499" s="74" t="s">
        <v>6171</v>
      </c>
      <c r="G1499" s="75">
        <v>44594</v>
      </c>
      <c r="H1499" s="76"/>
      <c r="I1499" s="77">
        <v>50000</v>
      </c>
      <c r="J1499" s="78" t="s">
        <v>613</v>
      </c>
      <c r="K1499" s="80"/>
      <c r="L1499" s="80"/>
      <c r="M1499" s="80"/>
      <c r="N1499" s="80"/>
      <c r="O1499" s="80"/>
    </row>
    <row r="1500" spans="1:15" ht="28.35" hidden="1" customHeight="1" thickBot="1">
      <c r="A1500" s="479" t="s">
        <v>477</v>
      </c>
      <c r="B1500" s="480"/>
      <c r="C1500" s="74" t="s">
        <v>6172</v>
      </c>
      <c r="D1500" s="74" t="s">
        <v>6173</v>
      </c>
      <c r="E1500" s="74" t="s">
        <v>6174</v>
      </c>
      <c r="F1500" s="74" t="s">
        <v>6175</v>
      </c>
      <c r="G1500" s="75">
        <v>44687</v>
      </c>
      <c r="H1500" s="76"/>
      <c r="I1500" s="77">
        <v>109110</v>
      </c>
      <c r="J1500" s="78" t="s">
        <v>457</v>
      </c>
      <c r="K1500" s="80"/>
      <c r="L1500" s="80"/>
      <c r="M1500" s="80"/>
      <c r="N1500" s="80"/>
      <c r="O1500" s="80"/>
    </row>
    <row r="1501" spans="1:15" ht="28.35" hidden="1" customHeight="1" thickBot="1">
      <c r="A1501" s="479" t="s">
        <v>584</v>
      </c>
      <c r="B1501" s="480"/>
      <c r="C1501" s="74" t="s">
        <v>6176</v>
      </c>
      <c r="D1501" s="74" t="s">
        <v>6177</v>
      </c>
      <c r="E1501" s="74" t="s">
        <v>6178</v>
      </c>
      <c r="F1501" s="74" t="s">
        <v>776</v>
      </c>
      <c r="G1501" s="75">
        <v>44573</v>
      </c>
      <c r="H1501" s="76"/>
      <c r="I1501" s="77">
        <v>38244</v>
      </c>
      <c r="J1501" s="78" t="s">
        <v>457</v>
      </c>
      <c r="K1501" s="80"/>
      <c r="L1501" s="80"/>
      <c r="M1501" s="80"/>
      <c r="N1501" s="80"/>
      <c r="O1501" s="80"/>
    </row>
    <row r="1502" spans="1:15" ht="28.35" hidden="1" customHeight="1" thickBot="1">
      <c r="A1502" s="479" t="s">
        <v>614</v>
      </c>
      <c r="B1502" s="480"/>
      <c r="C1502" s="74" t="s">
        <v>6179</v>
      </c>
      <c r="D1502" s="74" t="s">
        <v>6180</v>
      </c>
      <c r="E1502" s="74" t="s">
        <v>6181</v>
      </c>
      <c r="F1502" s="74" t="s">
        <v>6182</v>
      </c>
      <c r="G1502" s="75">
        <v>44777</v>
      </c>
      <c r="H1502" s="76"/>
      <c r="I1502" s="77">
        <v>47270.080000000002</v>
      </c>
      <c r="J1502" s="78" t="s">
        <v>457</v>
      </c>
      <c r="K1502" s="80"/>
      <c r="L1502" s="80"/>
      <c r="M1502" s="80"/>
      <c r="N1502" s="80"/>
      <c r="O1502" s="80"/>
    </row>
    <row r="1503" spans="1:15" ht="28.35" hidden="1" customHeight="1" thickBot="1">
      <c r="A1503" s="479" t="s">
        <v>598</v>
      </c>
      <c r="B1503" s="480"/>
      <c r="C1503" s="74" t="s">
        <v>6183</v>
      </c>
      <c r="D1503" s="74" t="s">
        <v>6184</v>
      </c>
      <c r="E1503" s="74" t="s">
        <v>6185</v>
      </c>
      <c r="F1503" s="74" t="s">
        <v>867</v>
      </c>
      <c r="G1503" s="75">
        <v>44574</v>
      </c>
      <c r="H1503" s="76"/>
      <c r="I1503" s="77">
        <v>9161.61</v>
      </c>
      <c r="J1503" s="78" t="s">
        <v>457</v>
      </c>
      <c r="K1503" s="80"/>
      <c r="L1503" s="80"/>
      <c r="M1503" s="80"/>
      <c r="N1503" s="80"/>
      <c r="O1503" s="80"/>
    </row>
    <row r="1504" spans="1:15" ht="28.35" hidden="1" customHeight="1" thickBot="1">
      <c r="A1504" s="479" t="s">
        <v>502</v>
      </c>
      <c r="B1504" s="480"/>
      <c r="C1504" s="74" t="s">
        <v>6186</v>
      </c>
      <c r="D1504" s="74" t="s">
        <v>6187</v>
      </c>
      <c r="E1504" s="74" t="s">
        <v>6188</v>
      </c>
      <c r="F1504" s="74" t="s">
        <v>6189</v>
      </c>
      <c r="G1504" s="75">
        <v>44571</v>
      </c>
      <c r="H1504" s="76"/>
      <c r="I1504" s="77">
        <v>92852.24</v>
      </c>
      <c r="J1504" s="78" t="s">
        <v>457</v>
      </c>
      <c r="K1504" s="80"/>
      <c r="L1504" s="80"/>
      <c r="M1504" s="80"/>
      <c r="N1504" s="80"/>
      <c r="O1504" s="80"/>
    </row>
    <row r="1505" spans="1:15" ht="28.35" hidden="1" customHeight="1" thickBot="1">
      <c r="A1505" s="479" t="s">
        <v>3761</v>
      </c>
      <c r="B1505" s="480"/>
      <c r="C1505" s="74" t="s">
        <v>6190</v>
      </c>
      <c r="D1505" s="74" t="s">
        <v>6191</v>
      </c>
      <c r="E1505" s="74" t="s">
        <v>6192</v>
      </c>
      <c r="F1505" s="74" t="s">
        <v>6193</v>
      </c>
      <c r="G1505" s="75">
        <v>44714</v>
      </c>
      <c r="H1505" s="76"/>
      <c r="I1505" s="77">
        <v>50000</v>
      </c>
      <c r="J1505" s="78" t="s">
        <v>613</v>
      </c>
      <c r="K1505" s="80"/>
      <c r="L1505" s="80"/>
      <c r="M1505" s="80"/>
      <c r="N1505" s="80"/>
      <c r="O1505" s="80"/>
    </row>
    <row r="1506" spans="1:15" ht="28.35" hidden="1" customHeight="1" thickBot="1">
      <c r="A1506" s="479" t="s">
        <v>477</v>
      </c>
      <c r="B1506" s="480"/>
      <c r="C1506" s="74" t="s">
        <v>6194</v>
      </c>
      <c r="D1506" s="74" t="s">
        <v>6195</v>
      </c>
      <c r="E1506" s="74" t="s">
        <v>6196</v>
      </c>
      <c r="F1506" s="74" t="s">
        <v>6197</v>
      </c>
      <c r="G1506" s="75">
        <v>44662</v>
      </c>
      <c r="H1506" s="76"/>
      <c r="I1506" s="77">
        <v>9092.5</v>
      </c>
      <c r="J1506" s="78" t="s">
        <v>457</v>
      </c>
      <c r="K1506" s="80"/>
      <c r="L1506" s="80"/>
      <c r="M1506" s="80"/>
      <c r="N1506" s="80"/>
      <c r="O1506" s="80"/>
    </row>
    <row r="1507" spans="1:15" ht="28.35" hidden="1" customHeight="1" thickBot="1">
      <c r="A1507" s="479" t="s">
        <v>5488</v>
      </c>
      <c r="B1507" s="480"/>
      <c r="C1507" s="74" t="s">
        <v>6198</v>
      </c>
      <c r="D1507" s="74" t="s">
        <v>6199</v>
      </c>
      <c r="E1507" s="74" t="s">
        <v>6200</v>
      </c>
      <c r="F1507" s="74" t="s">
        <v>6201</v>
      </c>
      <c r="G1507" s="75">
        <v>44526</v>
      </c>
      <c r="H1507" s="76"/>
      <c r="I1507" s="77">
        <v>50000</v>
      </c>
      <c r="J1507" s="78" t="s">
        <v>613</v>
      </c>
      <c r="K1507" s="80"/>
      <c r="L1507" s="80"/>
      <c r="M1507" s="80"/>
      <c r="N1507" s="80"/>
      <c r="O1507" s="80"/>
    </row>
    <row r="1508" spans="1:15" ht="28.35" hidden="1" customHeight="1" thickBot="1">
      <c r="A1508" s="479" t="s">
        <v>502</v>
      </c>
      <c r="B1508" s="480"/>
      <c r="C1508" s="74" t="s">
        <v>6202</v>
      </c>
      <c r="D1508" s="74" t="s">
        <v>6203</v>
      </c>
      <c r="E1508" s="74" t="s">
        <v>6204</v>
      </c>
      <c r="F1508" s="74" t="s">
        <v>6205</v>
      </c>
      <c r="G1508" s="75">
        <v>44572</v>
      </c>
      <c r="H1508" s="76"/>
      <c r="I1508" s="77">
        <v>45920.75</v>
      </c>
      <c r="J1508" s="78" t="s">
        <v>1048</v>
      </c>
      <c r="K1508" s="80"/>
      <c r="L1508" s="80"/>
      <c r="M1508" s="80"/>
      <c r="N1508" s="80"/>
      <c r="O1508" s="80"/>
    </row>
    <row r="1509" spans="1:15" ht="28.35" hidden="1" customHeight="1" thickBot="1">
      <c r="A1509" s="479" t="s">
        <v>6206</v>
      </c>
      <c r="B1509" s="480"/>
      <c r="C1509" s="74" t="s">
        <v>6207</v>
      </c>
      <c r="D1509" s="74" t="s">
        <v>6208</v>
      </c>
      <c r="E1509" s="74" t="s">
        <v>6209</v>
      </c>
      <c r="F1509" s="74" t="s">
        <v>6210</v>
      </c>
      <c r="G1509" s="75">
        <v>44743</v>
      </c>
      <c r="H1509" s="76"/>
      <c r="I1509" s="77">
        <v>50000</v>
      </c>
      <c r="J1509" s="78" t="s">
        <v>613</v>
      </c>
      <c r="K1509" s="80"/>
      <c r="L1509" s="80"/>
      <c r="M1509" s="80"/>
      <c r="N1509" s="80"/>
      <c r="O1509" s="80"/>
    </row>
    <row r="1510" spans="1:15" ht="28.35" hidden="1" customHeight="1" thickBot="1">
      <c r="A1510" s="479" t="s">
        <v>477</v>
      </c>
      <c r="B1510" s="480"/>
      <c r="C1510" s="74" t="s">
        <v>6211</v>
      </c>
      <c r="D1510" s="74" t="s">
        <v>6212</v>
      </c>
      <c r="E1510" s="74" t="s">
        <v>6213</v>
      </c>
      <c r="F1510" s="74" t="s">
        <v>6214</v>
      </c>
      <c r="G1510" s="75">
        <v>44798</v>
      </c>
      <c r="H1510" s="76"/>
      <c r="I1510" s="77">
        <v>104570</v>
      </c>
      <c r="J1510" s="78" t="s">
        <v>457</v>
      </c>
      <c r="K1510" s="80"/>
      <c r="L1510" s="80"/>
      <c r="M1510" s="80"/>
      <c r="N1510" s="80"/>
      <c r="O1510" s="80"/>
    </row>
    <row r="1511" spans="1:15" ht="28.35" hidden="1" customHeight="1" thickBot="1">
      <c r="A1511" s="479" t="s">
        <v>584</v>
      </c>
      <c r="B1511" s="480"/>
      <c r="C1511" s="74" t="s">
        <v>6215</v>
      </c>
      <c r="D1511" s="74" t="s">
        <v>6216</v>
      </c>
      <c r="E1511" s="74" t="s">
        <v>6217</v>
      </c>
      <c r="F1511" s="74" t="s">
        <v>6218</v>
      </c>
      <c r="G1511" s="75">
        <v>44615</v>
      </c>
      <c r="H1511" s="76"/>
      <c r="I1511" s="77">
        <v>30000</v>
      </c>
      <c r="J1511" s="78" t="s">
        <v>457</v>
      </c>
      <c r="K1511" s="80"/>
      <c r="L1511" s="80"/>
      <c r="M1511" s="80"/>
      <c r="N1511" s="80"/>
      <c r="O1511" s="80"/>
    </row>
    <row r="1512" spans="1:15" ht="28.35" hidden="1" customHeight="1" thickBot="1">
      <c r="A1512" s="479" t="s">
        <v>472</v>
      </c>
      <c r="B1512" s="480"/>
      <c r="C1512" s="74" t="s">
        <v>6219</v>
      </c>
      <c r="D1512" s="74" t="s">
        <v>6220</v>
      </c>
      <c r="E1512" s="74" t="s">
        <v>6221</v>
      </c>
      <c r="F1512" s="74" t="s">
        <v>6222</v>
      </c>
      <c r="G1512" s="75">
        <v>44515</v>
      </c>
      <c r="H1512" s="76"/>
      <c r="I1512" s="77">
        <v>79135.67</v>
      </c>
      <c r="J1512" s="78" t="s">
        <v>457</v>
      </c>
      <c r="K1512" s="80"/>
      <c r="L1512" s="80"/>
      <c r="M1512" s="80"/>
      <c r="N1512" s="80"/>
      <c r="O1512" s="80"/>
    </row>
    <row r="1513" spans="1:15" ht="28.35" hidden="1" customHeight="1" thickBot="1">
      <c r="A1513" s="479" t="s">
        <v>5488</v>
      </c>
      <c r="B1513" s="480"/>
      <c r="C1513" s="74" t="s">
        <v>6223</v>
      </c>
      <c r="D1513" s="74" t="s">
        <v>6224</v>
      </c>
      <c r="E1513" s="74" t="s">
        <v>6225</v>
      </c>
      <c r="F1513" s="74" t="s">
        <v>6226</v>
      </c>
      <c r="G1513" s="75">
        <v>44522</v>
      </c>
      <c r="H1513" s="76"/>
      <c r="I1513" s="77">
        <v>50000</v>
      </c>
      <c r="J1513" s="78" t="s">
        <v>613</v>
      </c>
      <c r="K1513" s="80"/>
      <c r="L1513" s="80"/>
      <c r="M1513" s="80"/>
      <c r="N1513" s="80"/>
      <c r="O1513" s="80"/>
    </row>
    <row r="1514" spans="1:15" ht="28.35" hidden="1" customHeight="1" thickBot="1">
      <c r="A1514" s="479" t="s">
        <v>614</v>
      </c>
      <c r="B1514" s="480"/>
      <c r="C1514" s="74" t="s">
        <v>6227</v>
      </c>
      <c r="D1514" s="74" t="s">
        <v>6228</v>
      </c>
      <c r="E1514" s="74" t="s">
        <v>6229</v>
      </c>
      <c r="F1514" s="74" t="s">
        <v>6230</v>
      </c>
      <c r="G1514" s="75">
        <v>44628</v>
      </c>
      <c r="H1514" s="76"/>
      <c r="I1514" s="77">
        <v>43600</v>
      </c>
      <c r="J1514" s="78" t="s">
        <v>457</v>
      </c>
      <c r="K1514" s="80"/>
      <c r="L1514" s="80"/>
      <c r="M1514" s="80"/>
      <c r="N1514" s="80"/>
      <c r="O1514" s="80"/>
    </row>
    <row r="1515" spans="1:15" ht="28.35" hidden="1" customHeight="1" thickBot="1">
      <c r="A1515" s="479" t="s">
        <v>614</v>
      </c>
      <c r="B1515" s="480"/>
      <c r="C1515" s="74" t="s">
        <v>6231</v>
      </c>
      <c r="D1515" s="74" t="s">
        <v>6232</v>
      </c>
      <c r="E1515" s="74" t="s">
        <v>6233</v>
      </c>
      <c r="F1515" s="74" t="s">
        <v>6234</v>
      </c>
      <c r="G1515" s="75">
        <v>44721</v>
      </c>
      <c r="H1515" s="76"/>
      <c r="I1515" s="77">
        <v>56100</v>
      </c>
      <c r="J1515" s="78" t="s">
        <v>457</v>
      </c>
      <c r="K1515" s="80"/>
      <c r="L1515" s="80"/>
      <c r="M1515" s="80"/>
      <c r="N1515" s="80"/>
      <c r="O1515" s="80"/>
    </row>
    <row r="1516" spans="1:15" ht="28.35" hidden="1" customHeight="1" thickBot="1">
      <c r="A1516" s="479" t="s">
        <v>603</v>
      </c>
      <c r="B1516" s="480"/>
      <c r="C1516" s="74" t="s">
        <v>6235</v>
      </c>
      <c r="D1516" s="74" t="s">
        <v>6236</v>
      </c>
      <c r="E1516" s="74" t="s">
        <v>6237</v>
      </c>
      <c r="F1516" s="74" t="s">
        <v>6238</v>
      </c>
      <c r="G1516" s="75">
        <v>44595</v>
      </c>
      <c r="H1516" s="76"/>
      <c r="I1516" s="77">
        <v>72740</v>
      </c>
      <c r="J1516" s="78" t="s">
        <v>457</v>
      </c>
      <c r="K1516" s="80"/>
      <c r="L1516" s="80"/>
      <c r="M1516" s="80"/>
      <c r="N1516" s="80"/>
      <c r="O1516" s="80"/>
    </row>
    <row r="1517" spans="1:15" ht="28.35" hidden="1" customHeight="1" thickBot="1">
      <c r="A1517" s="479" t="s">
        <v>5630</v>
      </c>
      <c r="B1517" s="480"/>
      <c r="C1517" s="74" t="s">
        <v>6239</v>
      </c>
      <c r="D1517" s="74" t="s">
        <v>6240</v>
      </c>
      <c r="E1517" s="74" t="s">
        <v>6241</v>
      </c>
      <c r="F1517" s="74" t="s">
        <v>6242</v>
      </c>
      <c r="G1517" s="75">
        <v>44532</v>
      </c>
      <c r="H1517" s="76"/>
      <c r="I1517" s="77">
        <v>50000</v>
      </c>
      <c r="J1517" s="78" t="s">
        <v>613</v>
      </c>
      <c r="K1517" s="80"/>
      <c r="L1517" s="80"/>
      <c r="M1517" s="80"/>
      <c r="N1517" s="80"/>
      <c r="O1517" s="80"/>
    </row>
    <row r="1518" spans="1:15" ht="28.35" hidden="1" customHeight="1" thickBot="1">
      <c r="A1518" s="479" t="s">
        <v>5630</v>
      </c>
      <c r="B1518" s="480"/>
      <c r="C1518" s="74" t="s">
        <v>6243</v>
      </c>
      <c r="D1518" s="74" t="s">
        <v>6244</v>
      </c>
      <c r="E1518" s="74" t="s">
        <v>6245</v>
      </c>
      <c r="F1518" s="74" t="s">
        <v>6246</v>
      </c>
      <c r="G1518" s="75">
        <v>44532</v>
      </c>
      <c r="H1518" s="76"/>
      <c r="I1518" s="77">
        <v>50000</v>
      </c>
      <c r="J1518" s="78" t="s">
        <v>613</v>
      </c>
      <c r="K1518" s="80"/>
      <c r="L1518" s="80"/>
      <c r="M1518" s="80"/>
      <c r="N1518" s="80"/>
      <c r="O1518" s="80"/>
    </row>
    <row r="1519" spans="1:15" ht="28.35" hidden="1" customHeight="1" thickBot="1">
      <c r="A1519" s="479" t="s">
        <v>5488</v>
      </c>
      <c r="B1519" s="480"/>
      <c r="C1519" s="74" t="s">
        <v>6247</v>
      </c>
      <c r="D1519" s="74" t="s">
        <v>6248</v>
      </c>
      <c r="E1519" s="74" t="s">
        <v>6249</v>
      </c>
      <c r="F1519" s="74" t="s">
        <v>6250</v>
      </c>
      <c r="G1519" s="75">
        <v>44543</v>
      </c>
      <c r="H1519" s="76"/>
      <c r="I1519" s="77">
        <v>50000</v>
      </c>
      <c r="J1519" s="78" t="s">
        <v>613</v>
      </c>
      <c r="K1519" s="80"/>
      <c r="L1519" s="80"/>
      <c r="M1519" s="80"/>
      <c r="N1519" s="80"/>
      <c r="O1519" s="80"/>
    </row>
    <row r="1520" spans="1:15" ht="28.35" hidden="1" customHeight="1" thickBot="1">
      <c r="A1520" s="479" t="s">
        <v>477</v>
      </c>
      <c r="B1520" s="480"/>
      <c r="C1520" s="74" t="s">
        <v>6251</v>
      </c>
      <c r="D1520" s="74" t="s">
        <v>6252</v>
      </c>
      <c r="E1520" s="74" t="s">
        <v>6253</v>
      </c>
      <c r="F1520" s="74" t="s">
        <v>6254</v>
      </c>
      <c r="G1520" s="75">
        <v>44677</v>
      </c>
      <c r="H1520" s="76"/>
      <c r="I1520" s="77">
        <v>38045.56</v>
      </c>
      <c r="J1520" s="78" t="s">
        <v>457</v>
      </c>
      <c r="K1520" s="80"/>
      <c r="L1520" s="80"/>
      <c r="M1520" s="80"/>
      <c r="N1520" s="80"/>
      <c r="O1520" s="80"/>
    </row>
    <row r="1521" spans="1:15" ht="28.35" hidden="1" customHeight="1" thickBot="1">
      <c r="A1521" s="479" t="s">
        <v>5488</v>
      </c>
      <c r="B1521" s="480"/>
      <c r="C1521" s="74" t="s">
        <v>6255</v>
      </c>
      <c r="D1521" s="74" t="s">
        <v>6256</v>
      </c>
      <c r="E1521" s="74" t="s">
        <v>6257</v>
      </c>
      <c r="F1521" s="74" t="s">
        <v>6258</v>
      </c>
      <c r="G1521" s="75">
        <v>44526</v>
      </c>
      <c r="H1521" s="76"/>
      <c r="I1521" s="77">
        <v>50000</v>
      </c>
      <c r="J1521" s="78" t="s">
        <v>613</v>
      </c>
      <c r="K1521" s="80"/>
      <c r="L1521" s="80"/>
      <c r="M1521" s="80"/>
      <c r="N1521" s="80"/>
      <c r="O1521" s="80"/>
    </row>
    <row r="1522" spans="1:15" ht="28.35" hidden="1" customHeight="1" thickBot="1">
      <c r="A1522" s="479" t="s">
        <v>5488</v>
      </c>
      <c r="B1522" s="480"/>
      <c r="C1522" s="74" t="s">
        <v>6259</v>
      </c>
      <c r="D1522" s="74" t="s">
        <v>6260</v>
      </c>
      <c r="E1522" s="74" t="s">
        <v>6261</v>
      </c>
      <c r="F1522" s="74" t="s">
        <v>6262</v>
      </c>
      <c r="G1522" s="75">
        <v>44736</v>
      </c>
      <c r="H1522" s="76"/>
      <c r="I1522" s="77">
        <v>50000</v>
      </c>
      <c r="J1522" s="78" t="s">
        <v>613</v>
      </c>
      <c r="K1522" s="80"/>
      <c r="L1522" s="80"/>
      <c r="M1522" s="80"/>
      <c r="N1522" s="80"/>
      <c r="O1522" s="80"/>
    </row>
    <row r="1523" spans="1:15" ht="28.35" hidden="1" customHeight="1" thickBot="1">
      <c r="A1523" s="479" t="s">
        <v>5547</v>
      </c>
      <c r="B1523" s="480"/>
      <c r="C1523" s="74" t="s">
        <v>6263</v>
      </c>
      <c r="D1523" s="74" t="s">
        <v>6264</v>
      </c>
      <c r="E1523" s="74" t="s">
        <v>6265</v>
      </c>
      <c r="F1523" s="74" t="s">
        <v>6266</v>
      </c>
      <c r="G1523" s="75">
        <v>44560</v>
      </c>
      <c r="H1523" s="76"/>
      <c r="I1523" s="77">
        <v>50000</v>
      </c>
      <c r="J1523" s="78" t="s">
        <v>613</v>
      </c>
      <c r="K1523" s="80"/>
      <c r="L1523" s="80"/>
      <c r="M1523" s="80"/>
      <c r="N1523" s="80"/>
      <c r="O1523" s="80"/>
    </row>
    <row r="1524" spans="1:15" ht="28.35" hidden="1" customHeight="1" thickBot="1">
      <c r="A1524" s="479" t="s">
        <v>598</v>
      </c>
      <c r="B1524" s="480"/>
      <c r="C1524" s="74" t="s">
        <v>6267</v>
      </c>
      <c r="D1524" s="74" t="s">
        <v>6268</v>
      </c>
      <c r="E1524" s="74" t="s">
        <v>6269</v>
      </c>
      <c r="F1524" s="74" t="s">
        <v>6270</v>
      </c>
      <c r="G1524" s="75">
        <v>44536</v>
      </c>
      <c r="H1524" s="76"/>
      <c r="I1524" s="77">
        <v>20385.740000000002</v>
      </c>
      <c r="J1524" s="78" t="s">
        <v>457</v>
      </c>
      <c r="K1524" s="80"/>
      <c r="L1524" s="80"/>
      <c r="M1524" s="80"/>
      <c r="N1524" s="80"/>
      <c r="O1524" s="80"/>
    </row>
    <row r="1525" spans="1:15" ht="28.35" hidden="1" customHeight="1" thickBot="1">
      <c r="A1525" s="479" t="s">
        <v>5547</v>
      </c>
      <c r="B1525" s="480"/>
      <c r="C1525" s="74" t="s">
        <v>6271</v>
      </c>
      <c r="D1525" s="74" t="s">
        <v>6272</v>
      </c>
      <c r="E1525" s="74" t="s">
        <v>6273</v>
      </c>
      <c r="F1525" s="74" t="s">
        <v>6274</v>
      </c>
      <c r="G1525" s="75">
        <v>44572</v>
      </c>
      <c r="H1525" s="76"/>
      <c r="I1525" s="77">
        <v>50000</v>
      </c>
      <c r="J1525" s="78" t="s">
        <v>613</v>
      </c>
      <c r="K1525" s="80"/>
      <c r="L1525" s="80"/>
      <c r="M1525" s="80"/>
      <c r="N1525" s="80"/>
      <c r="O1525" s="80"/>
    </row>
    <row r="1526" spans="1:15" ht="28.35" hidden="1" customHeight="1" thickBot="1">
      <c r="A1526" s="479" t="s">
        <v>5488</v>
      </c>
      <c r="B1526" s="480"/>
      <c r="C1526" s="74" t="s">
        <v>6275</v>
      </c>
      <c r="D1526" s="74" t="s">
        <v>6276</v>
      </c>
      <c r="E1526" s="74" t="s">
        <v>6277</v>
      </c>
      <c r="F1526" s="74" t="s">
        <v>6278</v>
      </c>
      <c r="G1526" s="75">
        <v>44537</v>
      </c>
      <c r="H1526" s="76"/>
      <c r="I1526" s="77">
        <v>50000</v>
      </c>
      <c r="J1526" s="78" t="s">
        <v>613</v>
      </c>
      <c r="K1526" s="80"/>
      <c r="L1526" s="80"/>
      <c r="M1526" s="80"/>
      <c r="N1526" s="80"/>
      <c r="O1526" s="80"/>
    </row>
    <row r="1527" spans="1:15" ht="28.35" hidden="1" customHeight="1" thickBot="1">
      <c r="A1527" s="479" t="s">
        <v>543</v>
      </c>
      <c r="B1527" s="480"/>
      <c r="C1527" s="74" t="s">
        <v>6279</v>
      </c>
      <c r="D1527" s="74" t="s">
        <v>6280</v>
      </c>
      <c r="E1527" s="74" t="s">
        <v>6281</v>
      </c>
      <c r="F1527" s="74" t="s">
        <v>6282</v>
      </c>
      <c r="G1527" s="75">
        <v>44355</v>
      </c>
      <c r="H1527" s="76"/>
      <c r="I1527" s="77">
        <v>14973</v>
      </c>
      <c r="J1527" s="78" t="s">
        <v>457</v>
      </c>
      <c r="K1527" s="80"/>
      <c r="L1527" s="80"/>
      <c r="M1527" s="80"/>
      <c r="N1527" s="80"/>
      <c r="O1527" s="80"/>
    </row>
    <row r="1528" spans="1:15" ht="28.35" hidden="1" customHeight="1" thickBot="1">
      <c r="A1528" s="479" t="s">
        <v>477</v>
      </c>
      <c r="B1528" s="480"/>
      <c r="C1528" s="74" t="s">
        <v>6283</v>
      </c>
      <c r="D1528" s="74" t="s">
        <v>6284</v>
      </c>
      <c r="E1528" s="74" t="s">
        <v>6285</v>
      </c>
      <c r="F1528" s="74" t="s">
        <v>6286</v>
      </c>
      <c r="G1528" s="75">
        <v>44643</v>
      </c>
      <c r="H1528" s="76"/>
      <c r="I1528" s="77">
        <v>13505</v>
      </c>
      <c r="J1528" s="78" t="s">
        <v>457</v>
      </c>
      <c r="K1528" s="80"/>
      <c r="L1528" s="80"/>
      <c r="M1528" s="80"/>
      <c r="N1528" s="80"/>
      <c r="O1528" s="80"/>
    </row>
    <row r="1529" spans="1:15" ht="28.35" hidden="1" customHeight="1" thickBot="1">
      <c r="A1529" s="479" t="s">
        <v>507</v>
      </c>
      <c r="B1529" s="480"/>
      <c r="C1529" s="74" t="s">
        <v>6287</v>
      </c>
      <c r="D1529" s="74" t="s">
        <v>6288</v>
      </c>
      <c r="E1529" s="74" t="s">
        <v>6289</v>
      </c>
      <c r="F1529" s="74" t="s">
        <v>6290</v>
      </c>
      <c r="G1529" s="75">
        <v>44547</v>
      </c>
      <c r="H1529" s="76"/>
      <c r="I1529" s="77">
        <v>104756</v>
      </c>
      <c r="J1529" s="78" t="s">
        <v>457</v>
      </c>
      <c r="K1529" s="80"/>
      <c r="L1529" s="80"/>
      <c r="M1529" s="80"/>
      <c r="N1529" s="80"/>
      <c r="O1529" s="80"/>
    </row>
    <row r="1530" spans="1:15" ht="28.35" hidden="1" customHeight="1" thickBot="1">
      <c r="A1530" s="479" t="s">
        <v>477</v>
      </c>
      <c r="B1530" s="480"/>
      <c r="C1530" s="74" t="s">
        <v>6291</v>
      </c>
      <c r="D1530" s="74" t="s">
        <v>6292</v>
      </c>
      <c r="E1530" s="74" t="s">
        <v>6293</v>
      </c>
      <c r="F1530" s="74" t="s">
        <v>6294</v>
      </c>
      <c r="G1530" s="75">
        <v>44715</v>
      </c>
      <c r="H1530" s="76"/>
      <c r="I1530" s="77">
        <v>26976.720000000001</v>
      </c>
      <c r="J1530" s="78" t="s">
        <v>457</v>
      </c>
      <c r="K1530" s="80"/>
      <c r="L1530" s="80"/>
      <c r="M1530" s="80"/>
      <c r="N1530" s="80"/>
      <c r="O1530" s="80"/>
    </row>
    <row r="1531" spans="1:15" ht="28.35" hidden="1" customHeight="1" thickBot="1">
      <c r="A1531" s="479" t="s">
        <v>3761</v>
      </c>
      <c r="B1531" s="480"/>
      <c r="C1531" s="74" t="s">
        <v>6295</v>
      </c>
      <c r="D1531" s="74" t="s">
        <v>6296</v>
      </c>
      <c r="E1531" s="74" t="s">
        <v>6297</v>
      </c>
      <c r="F1531" s="74" t="s">
        <v>6298</v>
      </c>
      <c r="G1531" s="75">
        <v>44713</v>
      </c>
      <c r="H1531" s="76"/>
      <c r="I1531" s="77">
        <v>50000</v>
      </c>
      <c r="J1531" s="78" t="s">
        <v>613</v>
      </c>
      <c r="K1531" s="80"/>
      <c r="L1531" s="80"/>
      <c r="M1531" s="80"/>
      <c r="N1531" s="80"/>
      <c r="O1531" s="80"/>
    </row>
    <row r="1532" spans="1:15" ht="28.35" hidden="1" customHeight="1" thickBot="1">
      <c r="A1532" s="479" t="s">
        <v>614</v>
      </c>
      <c r="B1532" s="480"/>
      <c r="C1532" s="74" t="s">
        <v>6299</v>
      </c>
      <c r="D1532" s="74" t="s">
        <v>6300</v>
      </c>
      <c r="E1532" s="74" t="s">
        <v>6301</v>
      </c>
      <c r="F1532" s="74" t="s">
        <v>6302</v>
      </c>
      <c r="G1532" s="75">
        <v>44649</v>
      </c>
      <c r="H1532" s="76"/>
      <c r="I1532" s="77">
        <v>12000</v>
      </c>
      <c r="J1532" s="78" t="s">
        <v>457</v>
      </c>
      <c r="K1532" s="80"/>
      <c r="L1532" s="80"/>
      <c r="M1532" s="80"/>
      <c r="N1532" s="80"/>
      <c r="O1532" s="80"/>
    </row>
    <row r="1533" spans="1:15" ht="28.35" hidden="1" customHeight="1" thickBot="1">
      <c r="A1533" s="479" t="s">
        <v>575</v>
      </c>
      <c r="B1533" s="480"/>
      <c r="C1533" s="74" t="s">
        <v>6303</v>
      </c>
      <c r="D1533" s="74" t="s">
        <v>6304</v>
      </c>
      <c r="E1533" s="74" t="s">
        <v>6305</v>
      </c>
      <c r="F1533" s="74" t="s">
        <v>6306</v>
      </c>
      <c r="G1533" s="75">
        <v>44498</v>
      </c>
      <c r="H1533" s="76"/>
      <c r="I1533" s="77">
        <v>59517</v>
      </c>
      <c r="J1533" s="78" t="s">
        <v>457</v>
      </c>
      <c r="K1533" s="80"/>
      <c r="L1533" s="80"/>
      <c r="M1533" s="80"/>
      <c r="N1533" s="80"/>
      <c r="O1533" s="80"/>
    </row>
    <row r="1534" spans="1:15" ht="28.35" hidden="1" customHeight="1" thickBot="1">
      <c r="A1534" s="479" t="s">
        <v>598</v>
      </c>
      <c r="B1534" s="480"/>
      <c r="C1534" s="74" t="s">
        <v>6307</v>
      </c>
      <c r="D1534" s="74" t="s">
        <v>6308</v>
      </c>
      <c r="E1534" s="74" t="s">
        <v>6309</v>
      </c>
      <c r="F1534" s="74" t="s">
        <v>6310</v>
      </c>
      <c r="G1534" s="75">
        <v>44614</v>
      </c>
      <c r="H1534" s="76"/>
      <c r="I1534" s="77">
        <v>76512.3</v>
      </c>
      <c r="J1534" s="78" t="s">
        <v>457</v>
      </c>
      <c r="K1534" s="80"/>
      <c r="L1534" s="80"/>
      <c r="M1534" s="80"/>
      <c r="N1534" s="80"/>
      <c r="O1534" s="80"/>
    </row>
    <row r="1535" spans="1:15" ht="28.35" hidden="1" customHeight="1" thickBot="1">
      <c r="A1535" s="479" t="s">
        <v>5630</v>
      </c>
      <c r="B1535" s="480"/>
      <c r="C1535" s="74" t="s">
        <v>6311</v>
      </c>
      <c r="D1535" s="74" t="s">
        <v>6312</v>
      </c>
      <c r="E1535" s="74" t="s">
        <v>6313</v>
      </c>
      <c r="F1535" s="74" t="s">
        <v>6314</v>
      </c>
      <c r="G1535" s="75">
        <v>44379</v>
      </c>
      <c r="H1535" s="76"/>
      <c r="I1535" s="77">
        <v>50000</v>
      </c>
      <c r="J1535" s="78" t="s">
        <v>613</v>
      </c>
      <c r="K1535" s="80"/>
      <c r="L1535" s="80"/>
      <c r="M1535" s="80"/>
      <c r="N1535" s="80"/>
      <c r="O1535" s="80"/>
    </row>
    <row r="1536" spans="1:15" ht="28.35" hidden="1" customHeight="1" thickBot="1">
      <c r="A1536" s="479" t="s">
        <v>472</v>
      </c>
      <c r="B1536" s="480"/>
      <c r="C1536" s="74" t="s">
        <v>6315</v>
      </c>
      <c r="D1536" s="74" t="s">
        <v>6316</v>
      </c>
      <c r="E1536" s="74" t="s">
        <v>6317</v>
      </c>
      <c r="F1536" s="74" t="s">
        <v>6318</v>
      </c>
      <c r="G1536" s="75">
        <v>44559</v>
      </c>
      <c r="H1536" s="76"/>
      <c r="I1536" s="77">
        <v>54555</v>
      </c>
      <c r="J1536" s="78" t="s">
        <v>457</v>
      </c>
      <c r="K1536" s="80"/>
      <c r="L1536" s="80"/>
      <c r="M1536" s="80"/>
      <c r="N1536" s="80"/>
      <c r="O1536" s="80"/>
    </row>
    <row r="1537" spans="1:15" ht="28.35" hidden="1" customHeight="1" thickBot="1">
      <c r="A1537" s="479" t="s">
        <v>575</v>
      </c>
      <c r="B1537" s="480"/>
      <c r="C1537" s="74" t="s">
        <v>6319</v>
      </c>
      <c r="D1537" s="74" t="s">
        <v>6320</v>
      </c>
      <c r="E1537" s="74" t="s">
        <v>6321</v>
      </c>
      <c r="F1537" s="74" t="s">
        <v>6322</v>
      </c>
      <c r="G1537" s="75">
        <v>44735</v>
      </c>
      <c r="H1537" s="76"/>
      <c r="I1537" s="77">
        <v>103659</v>
      </c>
      <c r="J1537" s="78" t="s">
        <v>457</v>
      </c>
      <c r="K1537" s="80"/>
      <c r="L1537" s="80"/>
      <c r="M1537" s="80"/>
      <c r="N1537" s="80"/>
      <c r="O1537" s="80"/>
    </row>
    <row r="1538" spans="1:15" ht="28.35" hidden="1" customHeight="1" thickBot="1">
      <c r="A1538" s="479" t="s">
        <v>507</v>
      </c>
      <c r="B1538" s="480"/>
      <c r="C1538" s="74" t="s">
        <v>6323</v>
      </c>
      <c r="D1538" s="74" t="s">
        <v>6324</v>
      </c>
      <c r="E1538" s="74" t="s">
        <v>6325</v>
      </c>
      <c r="F1538" s="74" t="s">
        <v>6326</v>
      </c>
      <c r="G1538" s="75">
        <v>44518</v>
      </c>
      <c r="H1538" s="76"/>
      <c r="I1538" s="77">
        <v>109110</v>
      </c>
      <c r="J1538" s="78" t="s">
        <v>457</v>
      </c>
      <c r="K1538" s="80"/>
      <c r="L1538" s="80"/>
      <c r="M1538" s="80"/>
      <c r="N1538" s="80"/>
      <c r="O1538" s="80"/>
    </row>
    <row r="1539" spans="1:15" ht="28.35" hidden="1" customHeight="1" thickBot="1">
      <c r="A1539" s="479" t="s">
        <v>5488</v>
      </c>
      <c r="B1539" s="480"/>
      <c r="C1539" s="74" t="s">
        <v>6327</v>
      </c>
      <c r="D1539" s="74" t="s">
        <v>6328</v>
      </c>
      <c r="E1539" s="74" t="s">
        <v>6329</v>
      </c>
      <c r="F1539" s="74" t="s">
        <v>6330</v>
      </c>
      <c r="G1539" s="75">
        <v>44721</v>
      </c>
      <c r="H1539" s="76"/>
      <c r="I1539" s="77">
        <v>50000</v>
      </c>
      <c r="J1539" s="78" t="s">
        <v>613</v>
      </c>
      <c r="K1539" s="80"/>
      <c r="L1539" s="80"/>
      <c r="M1539" s="80"/>
      <c r="N1539" s="80"/>
      <c r="O1539" s="80"/>
    </row>
    <row r="1540" spans="1:15" ht="28.35" hidden="1" customHeight="1" thickBot="1">
      <c r="A1540" s="479" t="s">
        <v>603</v>
      </c>
      <c r="B1540" s="480"/>
      <c r="C1540" s="74" t="s">
        <v>6331</v>
      </c>
      <c r="D1540" s="74" t="s">
        <v>6332</v>
      </c>
      <c r="E1540" s="74" t="s">
        <v>6333</v>
      </c>
      <c r="F1540" s="74" t="s">
        <v>6334</v>
      </c>
      <c r="G1540" s="75">
        <v>44613</v>
      </c>
      <c r="H1540" s="76"/>
      <c r="I1540" s="77">
        <v>62820</v>
      </c>
      <c r="J1540" s="78" t="s">
        <v>457</v>
      </c>
      <c r="K1540" s="80"/>
      <c r="L1540" s="80"/>
      <c r="M1540" s="80"/>
      <c r="N1540" s="80"/>
      <c r="O1540" s="80"/>
    </row>
    <row r="1541" spans="1:15" ht="28.35" hidden="1" customHeight="1" thickBot="1">
      <c r="A1541" s="479" t="s">
        <v>477</v>
      </c>
      <c r="B1541" s="480"/>
      <c r="C1541" s="74" t="s">
        <v>6335</v>
      </c>
      <c r="D1541" s="74" t="s">
        <v>6336</v>
      </c>
      <c r="E1541" s="74" t="s">
        <v>6337</v>
      </c>
      <c r="F1541" s="74" t="s">
        <v>6338</v>
      </c>
      <c r="G1541" s="75">
        <v>44753</v>
      </c>
      <c r="H1541" s="76"/>
      <c r="I1541" s="77">
        <v>84335</v>
      </c>
      <c r="J1541" s="78" t="s">
        <v>457</v>
      </c>
      <c r="K1541" s="80"/>
      <c r="L1541" s="80"/>
      <c r="M1541" s="80"/>
      <c r="N1541" s="80"/>
      <c r="O1541" s="80"/>
    </row>
    <row r="1542" spans="1:15" ht="28.35" hidden="1" customHeight="1" thickBot="1">
      <c r="A1542" s="479" t="s">
        <v>5488</v>
      </c>
      <c r="B1542" s="480"/>
      <c r="C1542" s="74" t="s">
        <v>6339</v>
      </c>
      <c r="D1542" s="74" t="s">
        <v>6340</v>
      </c>
      <c r="E1542" s="74" t="s">
        <v>6341</v>
      </c>
      <c r="F1542" s="74" t="s">
        <v>6342</v>
      </c>
      <c r="G1542" s="75">
        <v>44715</v>
      </c>
      <c r="H1542" s="76"/>
      <c r="I1542" s="77">
        <v>50000</v>
      </c>
      <c r="J1542" s="78" t="s">
        <v>613</v>
      </c>
      <c r="K1542" s="80"/>
      <c r="L1542" s="80"/>
      <c r="M1542" s="80"/>
      <c r="N1542" s="80"/>
      <c r="O1542" s="80"/>
    </row>
    <row r="1543" spans="1:15" ht="28.35" hidden="1" customHeight="1" thickBot="1">
      <c r="A1543" s="479" t="s">
        <v>477</v>
      </c>
      <c r="B1543" s="480"/>
      <c r="C1543" s="74" t="s">
        <v>6343</v>
      </c>
      <c r="D1543" s="74" t="s">
        <v>6344</v>
      </c>
      <c r="E1543" s="74" t="s">
        <v>6345</v>
      </c>
      <c r="F1543" s="74" t="s">
        <v>6346</v>
      </c>
      <c r="G1543" s="75">
        <v>44673</v>
      </c>
      <c r="H1543" s="76"/>
      <c r="I1543" s="77">
        <v>36370</v>
      </c>
      <c r="J1543" s="78" t="s">
        <v>457</v>
      </c>
      <c r="K1543" s="80"/>
      <c r="L1543" s="80"/>
      <c r="M1543" s="80"/>
      <c r="N1543" s="80"/>
      <c r="O1543" s="80"/>
    </row>
    <row r="1544" spans="1:15" ht="28.35" hidden="1" customHeight="1" thickBot="1">
      <c r="A1544" s="479" t="s">
        <v>5488</v>
      </c>
      <c r="B1544" s="480"/>
      <c r="C1544" s="74" t="s">
        <v>6347</v>
      </c>
      <c r="D1544" s="74" t="s">
        <v>6348</v>
      </c>
      <c r="E1544" s="74" t="s">
        <v>6349</v>
      </c>
      <c r="F1544" s="74" t="s">
        <v>6350</v>
      </c>
      <c r="G1544" s="75">
        <v>44525</v>
      </c>
      <c r="H1544" s="76"/>
      <c r="I1544" s="77">
        <v>50000</v>
      </c>
      <c r="J1544" s="78" t="s">
        <v>613</v>
      </c>
      <c r="K1544" s="80"/>
      <c r="L1544" s="80"/>
      <c r="M1544" s="80"/>
      <c r="N1544" s="80"/>
      <c r="O1544" s="80"/>
    </row>
    <row r="1545" spans="1:15" ht="28.35" hidden="1" customHeight="1" thickBot="1">
      <c r="A1545" s="479" t="s">
        <v>623</v>
      </c>
      <c r="B1545" s="480"/>
      <c r="C1545" s="74" t="s">
        <v>6351</v>
      </c>
      <c r="D1545" s="74" t="s">
        <v>6352</v>
      </c>
      <c r="E1545" s="74" t="s">
        <v>6353</v>
      </c>
      <c r="F1545" s="74" t="s">
        <v>6354</v>
      </c>
      <c r="G1545" s="75">
        <v>44405</v>
      </c>
      <c r="H1545" s="76"/>
      <c r="I1545" s="77">
        <v>28178</v>
      </c>
      <c r="J1545" s="78" t="s">
        <v>457</v>
      </c>
      <c r="K1545" s="80"/>
      <c r="L1545" s="80"/>
      <c r="M1545" s="80"/>
      <c r="N1545" s="80"/>
      <c r="O1545" s="80"/>
    </row>
    <row r="1546" spans="1:15" ht="28.35" hidden="1" customHeight="1" thickBot="1">
      <c r="A1546" s="479" t="s">
        <v>584</v>
      </c>
      <c r="B1546" s="480"/>
      <c r="C1546" s="74" t="s">
        <v>6355</v>
      </c>
      <c r="D1546" s="74" t="s">
        <v>6356</v>
      </c>
      <c r="E1546" s="74" t="s">
        <v>6357</v>
      </c>
      <c r="F1546" s="74" t="s">
        <v>6358</v>
      </c>
      <c r="G1546" s="75">
        <v>44386</v>
      </c>
      <c r="H1546" s="76"/>
      <c r="I1546" s="77">
        <v>47281</v>
      </c>
      <c r="J1546" s="78" t="s">
        <v>457</v>
      </c>
      <c r="K1546" s="80"/>
      <c r="L1546" s="80"/>
      <c r="M1546" s="80"/>
      <c r="N1546" s="80"/>
      <c r="O1546" s="80"/>
    </row>
    <row r="1547" spans="1:15" ht="28.35" hidden="1" customHeight="1" thickBot="1">
      <c r="A1547" s="479" t="s">
        <v>589</v>
      </c>
      <c r="B1547" s="480"/>
      <c r="C1547" s="74" t="s">
        <v>6359</v>
      </c>
      <c r="D1547" s="74" t="s">
        <v>6360</v>
      </c>
      <c r="E1547" s="74" t="s">
        <v>6361</v>
      </c>
      <c r="F1547" s="74" t="s">
        <v>6362</v>
      </c>
      <c r="G1547" s="75">
        <v>44564</v>
      </c>
      <c r="H1547" s="76"/>
      <c r="I1547" s="77">
        <v>36370</v>
      </c>
      <c r="J1547" s="78" t="s">
        <v>457</v>
      </c>
      <c r="K1547" s="80"/>
      <c r="L1547" s="80"/>
      <c r="M1547" s="80"/>
      <c r="N1547" s="80"/>
      <c r="O1547" s="80"/>
    </row>
    <row r="1548" spans="1:15" ht="28.35" hidden="1" customHeight="1" thickBot="1">
      <c r="A1548" s="479" t="s">
        <v>502</v>
      </c>
      <c r="B1548" s="480"/>
      <c r="C1548" s="74" t="s">
        <v>6363</v>
      </c>
      <c r="D1548" s="74" t="s">
        <v>6364</v>
      </c>
      <c r="E1548" s="74" t="s">
        <v>6365</v>
      </c>
      <c r="F1548" s="74" t="s">
        <v>6366</v>
      </c>
      <c r="G1548" s="75">
        <v>44396</v>
      </c>
      <c r="H1548" s="76"/>
      <c r="I1548" s="77">
        <v>109081.99</v>
      </c>
      <c r="J1548" s="78" t="s">
        <v>457</v>
      </c>
      <c r="K1548" s="80"/>
      <c r="L1548" s="80"/>
      <c r="M1548" s="80"/>
      <c r="N1548" s="80"/>
      <c r="O1548" s="80"/>
    </row>
    <row r="1549" spans="1:15" ht="28.35" hidden="1" customHeight="1" thickBot="1">
      <c r="A1549" s="479" t="s">
        <v>472</v>
      </c>
      <c r="B1549" s="480"/>
      <c r="C1549" s="74" t="s">
        <v>6367</v>
      </c>
      <c r="D1549" s="74" t="s">
        <v>6368</v>
      </c>
      <c r="E1549" s="74" t="s">
        <v>6369</v>
      </c>
      <c r="F1549" s="74" t="s">
        <v>6370</v>
      </c>
      <c r="G1549" s="75">
        <v>44574</v>
      </c>
      <c r="H1549" s="76"/>
      <c r="I1549" s="77">
        <v>72740</v>
      </c>
      <c r="J1549" s="78" t="s">
        <v>457</v>
      </c>
      <c r="K1549" s="80"/>
      <c r="L1549" s="80"/>
      <c r="M1549" s="80"/>
      <c r="N1549" s="80"/>
      <c r="O1549" s="80"/>
    </row>
    <row r="1550" spans="1:15" ht="28.35" hidden="1" customHeight="1" thickBot="1">
      <c r="A1550" s="479" t="s">
        <v>623</v>
      </c>
      <c r="B1550" s="480"/>
      <c r="C1550" s="74" t="s">
        <v>6371</v>
      </c>
      <c r="D1550" s="74" t="s">
        <v>6372</v>
      </c>
      <c r="E1550" s="74" t="s">
        <v>6373</v>
      </c>
      <c r="F1550" s="74" t="s">
        <v>6374</v>
      </c>
      <c r="G1550" s="75">
        <v>44396</v>
      </c>
      <c r="H1550" s="76"/>
      <c r="I1550" s="77">
        <v>32355.48</v>
      </c>
      <c r="J1550" s="78" t="s">
        <v>457</v>
      </c>
      <c r="K1550" s="80"/>
      <c r="L1550" s="80"/>
      <c r="M1550" s="80"/>
      <c r="N1550" s="80"/>
      <c r="O1550" s="80"/>
    </row>
    <row r="1551" spans="1:15" ht="28.35" hidden="1" customHeight="1" thickBot="1">
      <c r="A1551" s="479" t="s">
        <v>452</v>
      </c>
      <c r="B1551" s="480"/>
      <c r="C1551" s="74" t="s">
        <v>6375</v>
      </c>
      <c r="D1551" s="74" t="s">
        <v>6376</v>
      </c>
      <c r="E1551" s="74" t="s">
        <v>6377</v>
      </c>
      <c r="F1551" s="74" t="s">
        <v>6378</v>
      </c>
      <c r="G1551" s="75">
        <v>44735</v>
      </c>
      <c r="H1551" s="76"/>
      <c r="I1551" s="77">
        <v>18184.63</v>
      </c>
      <c r="J1551" s="78" t="s">
        <v>457</v>
      </c>
      <c r="K1551" s="80"/>
      <c r="L1551" s="80"/>
      <c r="M1551" s="80"/>
      <c r="N1551" s="80"/>
      <c r="O1551" s="80"/>
    </row>
    <row r="1552" spans="1:15" ht="28.35" hidden="1" customHeight="1" thickBot="1">
      <c r="A1552" s="479" t="s">
        <v>477</v>
      </c>
      <c r="B1552" s="480"/>
      <c r="C1552" s="74" t="s">
        <v>6379</v>
      </c>
      <c r="D1552" s="74" t="s">
        <v>6380</v>
      </c>
      <c r="E1552" s="74" t="s">
        <v>6381</v>
      </c>
      <c r="F1552" s="74" t="s">
        <v>6382</v>
      </c>
      <c r="G1552" s="75">
        <v>44753</v>
      </c>
      <c r="H1552" s="76"/>
      <c r="I1552" s="77">
        <v>109000</v>
      </c>
      <c r="J1552" s="78" t="s">
        <v>457</v>
      </c>
      <c r="K1552" s="80"/>
      <c r="L1552" s="80"/>
      <c r="M1552" s="80"/>
      <c r="N1552" s="80"/>
      <c r="O1552" s="80"/>
    </row>
    <row r="1553" spans="1:15" ht="28.35" hidden="1" customHeight="1" thickBot="1">
      <c r="A1553" s="479" t="s">
        <v>715</v>
      </c>
      <c r="B1553" s="480"/>
      <c r="C1553" s="74" t="s">
        <v>6383</v>
      </c>
      <c r="D1553" s="74" t="s">
        <v>6384</v>
      </c>
      <c r="E1553" s="74" t="s">
        <v>6385</v>
      </c>
      <c r="F1553" s="74" t="s">
        <v>6386</v>
      </c>
      <c r="G1553" s="75">
        <v>44552</v>
      </c>
      <c r="H1553" s="76"/>
      <c r="I1553" s="77">
        <v>22653.05</v>
      </c>
      <c r="J1553" s="78" t="s">
        <v>457</v>
      </c>
      <c r="K1553" s="80"/>
      <c r="L1553" s="80"/>
      <c r="M1553" s="80"/>
      <c r="N1553" s="80"/>
      <c r="O1553" s="80"/>
    </row>
    <row r="1554" spans="1:15" ht="28.35" hidden="1" customHeight="1" thickBot="1">
      <c r="A1554" s="479" t="s">
        <v>472</v>
      </c>
      <c r="B1554" s="480"/>
      <c r="C1554" s="74" t="s">
        <v>6387</v>
      </c>
      <c r="D1554" s="74" t="s">
        <v>6388</v>
      </c>
      <c r="E1554" s="74" t="s">
        <v>6389</v>
      </c>
      <c r="F1554" s="74" t="s">
        <v>6390</v>
      </c>
      <c r="G1554" s="75">
        <v>44574</v>
      </c>
      <c r="H1554" s="76"/>
      <c r="I1554" s="77">
        <v>109108.54</v>
      </c>
      <c r="J1554" s="78" t="s">
        <v>457</v>
      </c>
      <c r="K1554" s="80"/>
      <c r="L1554" s="80"/>
      <c r="M1554" s="80"/>
      <c r="N1554" s="80"/>
      <c r="O1554" s="80"/>
    </row>
    <row r="1555" spans="1:15" ht="28.35" hidden="1" customHeight="1" thickBot="1">
      <c r="A1555" s="479" t="s">
        <v>502</v>
      </c>
      <c r="B1555" s="480"/>
      <c r="C1555" s="74" t="s">
        <v>6391</v>
      </c>
      <c r="D1555" s="74" t="s">
        <v>6392</v>
      </c>
      <c r="E1555" s="74" t="s">
        <v>6393</v>
      </c>
      <c r="F1555" s="74" t="s">
        <v>6394</v>
      </c>
      <c r="G1555" s="75">
        <v>44400</v>
      </c>
      <c r="H1555" s="76"/>
      <c r="I1555" s="77">
        <v>21822</v>
      </c>
      <c r="J1555" s="78" t="s">
        <v>457</v>
      </c>
      <c r="K1555" s="80"/>
      <c r="L1555" s="80"/>
      <c r="M1555" s="80"/>
      <c r="N1555" s="80"/>
      <c r="O1555" s="80"/>
    </row>
    <row r="1556" spans="1:15" ht="28.35" hidden="1" customHeight="1" thickBot="1">
      <c r="A1556" s="479" t="s">
        <v>5547</v>
      </c>
      <c r="B1556" s="480"/>
      <c r="C1556" s="74" t="s">
        <v>6395</v>
      </c>
      <c r="D1556" s="74" t="s">
        <v>6396</v>
      </c>
      <c r="E1556" s="74" t="s">
        <v>6397</v>
      </c>
      <c r="F1556" s="74" t="s">
        <v>6398</v>
      </c>
      <c r="G1556" s="75">
        <v>44743</v>
      </c>
      <c r="H1556" s="76"/>
      <c r="I1556" s="77">
        <v>50000</v>
      </c>
      <c r="J1556" s="78" t="s">
        <v>613</v>
      </c>
      <c r="K1556" s="80"/>
      <c r="L1556" s="80"/>
      <c r="M1556" s="80"/>
      <c r="N1556" s="80"/>
      <c r="O1556" s="80"/>
    </row>
    <row r="1557" spans="1:15" ht="28.35" hidden="1" customHeight="1" thickBot="1">
      <c r="A1557" s="479" t="s">
        <v>6399</v>
      </c>
      <c r="B1557" s="480"/>
      <c r="C1557" s="74" t="s">
        <v>6400</v>
      </c>
      <c r="D1557" s="74" t="s">
        <v>6401</v>
      </c>
      <c r="E1557" s="74" t="s">
        <v>6402</v>
      </c>
      <c r="F1557" s="74" t="s">
        <v>6403</v>
      </c>
      <c r="G1557" s="75">
        <v>44715</v>
      </c>
      <c r="H1557" s="76"/>
      <c r="I1557" s="77">
        <v>50000</v>
      </c>
      <c r="J1557" s="78" t="s">
        <v>613</v>
      </c>
      <c r="K1557" s="80"/>
      <c r="L1557" s="80"/>
      <c r="M1557" s="80"/>
      <c r="N1557" s="80"/>
      <c r="O1557" s="80"/>
    </row>
    <row r="1558" spans="1:15" ht="28.35" hidden="1" customHeight="1" thickBot="1">
      <c r="A1558" s="479" t="s">
        <v>584</v>
      </c>
      <c r="B1558" s="480"/>
      <c r="C1558" s="74" t="s">
        <v>6404</v>
      </c>
      <c r="D1558" s="74" t="s">
        <v>6405</v>
      </c>
      <c r="E1558" s="74" t="s">
        <v>6406</v>
      </c>
      <c r="F1558" s="74" t="s">
        <v>6407</v>
      </c>
      <c r="G1558" s="75">
        <v>44763</v>
      </c>
      <c r="H1558" s="76"/>
      <c r="I1558" s="77">
        <v>72740</v>
      </c>
      <c r="J1558" s="78" t="s">
        <v>457</v>
      </c>
      <c r="K1558" s="80"/>
      <c r="L1558" s="80"/>
      <c r="M1558" s="80"/>
      <c r="N1558" s="80"/>
      <c r="O1558" s="80"/>
    </row>
    <row r="1559" spans="1:15" ht="28.35" hidden="1" customHeight="1" thickBot="1">
      <c r="A1559" s="479" t="s">
        <v>575</v>
      </c>
      <c r="B1559" s="480"/>
      <c r="C1559" s="74" t="s">
        <v>6408</v>
      </c>
      <c r="D1559" s="74" t="s">
        <v>6409</v>
      </c>
      <c r="E1559" s="74" t="s">
        <v>6410</v>
      </c>
      <c r="F1559" s="74" t="s">
        <v>6411</v>
      </c>
      <c r="G1559" s="75">
        <v>44686</v>
      </c>
      <c r="H1559" s="76"/>
      <c r="I1559" s="77">
        <v>66648</v>
      </c>
      <c r="J1559" s="78" t="s">
        <v>457</v>
      </c>
      <c r="K1559" s="80"/>
      <c r="L1559" s="80"/>
      <c r="M1559" s="80"/>
      <c r="N1559" s="80"/>
      <c r="O1559" s="80"/>
    </row>
    <row r="1560" spans="1:15" ht="28.35" hidden="1" customHeight="1" thickBot="1">
      <c r="A1560" s="479" t="s">
        <v>5488</v>
      </c>
      <c r="B1560" s="480"/>
      <c r="C1560" s="74" t="s">
        <v>6412</v>
      </c>
      <c r="D1560" s="74" t="s">
        <v>6413</v>
      </c>
      <c r="E1560" s="74" t="s">
        <v>6414</v>
      </c>
      <c r="F1560" s="74" t="s">
        <v>6415</v>
      </c>
      <c r="G1560" s="75">
        <v>44706</v>
      </c>
      <c r="H1560" s="76"/>
      <c r="I1560" s="77">
        <v>50000</v>
      </c>
      <c r="J1560" s="78" t="s">
        <v>613</v>
      </c>
      <c r="K1560" s="80"/>
      <c r="L1560" s="80"/>
      <c r="M1560" s="80"/>
      <c r="N1560" s="80"/>
      <c r="O1560" s="80"/>
    </row>
    <row r="1561" spans="1:15" ht="28.35" hidden="1" customHeight="1" thickBot="1">
      <c r="A1561" s="479" t="s">
        <v>589</v>
      </c>
      <c r="B1561" s="480"/>
      <c r="C1561" s="74" t="s">
        <v>6416</v>
      </c>
      <c r="D1561" s="74" t="s">
        <v>6417</v>
      </c>
      <c r="E1561" s="74" t="s">
        <v>6418</v>
      </c>
      <c r="F1561" s="74" t="s">
        <v>4244</v>
      </c>
      <c r="G1561" s="75">
        <v>44718</v>
      </c>
      <c r="H1561" s="76"/>
      <c r="I1561" s="77">
        <v>15313</v>
      </c>
      <c r="J1561" s="78" t="s">
        <v>1343</v>
      </c>
      <c r="K1561" s="80"/>
      <c r="L1561" s="80"/>
      <c r="M1561" s="80"/>
      <c r="N1561" s="80"/>
      <c r="O1561" s="80"/>
    </row>
    <row r="1562" spans="1:15" ht="28.35" hidden="1" customHeight="1" thickBot="1">
      <c r="A1562" s="479" t="s">
        <v>603</v>
      </c>
      <c r="B1562" s="480"/>
      <c r="C1562" s="74" t="s">
        <v>6419</v>
      </c>
      <c r="D1562" s="74" t="s">
        <v>6420</v>
      </c>
      <c r="E1562" s="74" t="s">
        <v>6421</v>
      </c>
      <c r="F1562" s="74" t="s">
        <v>6422</v>
      </c>
      <c r="G1562" s="75">
        <v>44412</v>
      </c>
      <c r="H1562" s="76"/>
      <c r="I1562" s="77">
        <v>87276</v>
      </c>
      <c r="J1562" s="78" t="s">
        <v>457</v>
      </c>
      <c r="K1562" s="78" t="s">
        <v>6423</v>
      </c>
      <c r="L1562" s="78" t="s">
        <v>989</v>
      </c>
      <c r="M1562" s="78" t="s">
        <v>6424</v>
      </c>
      <c r="N1562" s="78">
        <v>0</v>
      </c>
      <c r="O1562" s="79">
        <v>44789</v>
      </c>
    </row>
    <row r="1563" spans="1:15" ht="28.35" hidden="1" customHeight="1" thickBot="1">
      <c r="A1563" s="479" t="s">
        <v>5671</v>
      </c>
      <c r="B1563" s="480"/>
      <c r="C1563" s="74" t="s">
        <v>6425</v>
      </c>
      <c r="D1563" s="74" t="s">
        <v>6426</v>
      </c>
      <c r="E1563" s="74" t="s">
        <v>6427</v>
      </c>
      <c r="F1563" s="74" t="s">
        <v>6428</v>
      </c>
      <c r="G1563" s="75">
        <v>44721</v>
      </c>
      <c r="H1563" s="76"/>
      <c r="I1563" s="77">
        <v>50000</v>
      </c>
      <c r="J1563" s="78" t="s">
        <v>613</v>
      </c>
      <c r="K1563" s="80"/>
      <c r="L1563" s="80"/>
      <c r="M1563" s="80"/>
      <c r="N1563" s="80"/>
      <c r="O1563" s="80"/>
    </row>
    <row r="1564" spans="1:15" ht="28.35" hidden="1" customHeight="1" thickBot="1">
      <c r="A1564" s="479" t="s">
        <v>5488</v>
      </c>
      <c r="B1564" s="480"/>
      <c r="C1564" s="74" t="s">
        <v>6429</v>
      </c>
      <c r="D1564" s="74" t="s">
        <v>6430</v>
      </c>
      <c r="E1564" s="74" t="s">
        <v>6431</v>
      </c>
      <c r="F1564" s="74" t="s">
        <v>6432</v>
      </c>
      <c r="G1564" s="75">
        <v>44736</v>
      </c>
      <c r="H1564" s="76"/>
      <c r="I1564" s="77">
        <v>50000</v>
      </c>
      <c r="J1564" s="78" t="s">
        <v>613</v>
      </c>
      <c r="K1564" s="80"/>
      <c r="L1564" s="80"/>
      <c r="M1564" s="80"/>
      <c r="N1564" s="80"/>
      <c r="O1564" s="80"/>
    </row>
    <row r="1565" spans="1:15" ht="28.35" hidden="1" customHeight="1" thickBot="1">
      <c r="A1565" s="479" t="s">
        <v>507</v>
      </c>
      <c r="B1565" s="480"/>
      <c r="C1565" s="74" t="s">
        <v>6433</v>
      </c>
      <c r="D1565" s="74" t="s">
        <v>6434</v>
      </c>
      <c r="E1565" s="74" t="s">
        <v>6435</v>
      </c>
      <c r="F1565" s="74" t="s">
        <v>6436</v>
      </c>
      <c r="G1565" s="75">
        <v>44607</v>
      </c>
      <c r="H1565" s="76"/>
      <c r="I1565" s="77">
        <v>109110</v>
      </c>
      <c r="J1565" s="78" t="s">
        <v>457</v>
      </c>
      <c r="K1565" s="80"/>
      <c r="L1565" s="80"/>
      <c r="M1565" s="80"/>
      <c r="N1565" s="80"/>
      <c r="O1565" s="80"/>
    </row>
    <row r="1566" spans="1:15" ht="28.35" hidden="1" customHeight="1" thickBot="1">
      <c r="A1566" s="479" t="s">
        <v>472</v>
      </c>
      <c r="B1566" s="480"/>
      <c r="C1566" s="74" t="s">
        <v>6437</v>
      </c>
      <c r="D1566" s="74" t="s">
        <v>6438</v>
      </c>
      <c r="E1566" s="74" t="s">
        <v>6439</v>
      </c>
      <c r="F1566" s="74" t="s">
        <v>6440</v>
      </c>
      <c r="G1566" s="75">
        <v>44705</v>
      </c>
      <c r="H1566" s="76"/>
      <c r="I1566" s="77">
        <v>18185</v>
      </c>
      <c r="J1566" s="78" t="s">
        <v>457</v>
      </c>
      <c r="K1566" s="80"/>
      <c r="L1566" s="80"/>
      <c r="M1566" s="80"/>
      <c r="N1566" s="80"/>
      <c r="O1566" s="80"/>
    </row>
    <row r="1567" spans="1:15" ht="28.35" hidden="1" customHeight="1" thickBot="1">
      <c r="A1567" s="479" t="s">
        <v>472</v>
      </c>
      <c r="B1567" s="480"/>
      <c r="C1567" s="74" t="s">
        <v>6441</v>
      </c>
      <c r="D1567" s="74" t="s">
        <v>6442</v>
      </c>
      <c r="E1567" s="74" t="s">
        <v>6443</v>
      </c>
      <c r="F1567" s="74" t="s">
        <v>6444</v>
      </c>
      <c r="G1567" s="75">
        <v>44749</v>
      </c>
      <c r="H1567" s="76"/>
      <c r="I1567" s="77">
        <v>18185</v>
      </c>
      <c r="J1567" s="78" t="s">
        <v>457</v>
      </c>
      <c r="K1567" s="80"/>
      <c r="L1567" s="80"/>
      <c r="M1567" s="80"/>
      <c r="N1567" s="80"/>
      <c r="O1567" s="80"/>
    </row>
    <row r="1568" spans="1:15" ht="28.35" hidden="1" customHeight="1" thickBot="1">
      <c r="A1568" s="479" t="s">
        <v>584</v>
      </c>
      <c r="B1568" s="480"/>
      <c r="C1568" s="74" t="s">
        <v>6445</v>
      </c>
      <c r="D1568" s="74" t="s">
        <v>6446</v>
      </c>
      <c r="E1568" s="74" t="s">
        <v>6447</v>
      </c>
      <c r="F1568" s="74" t="s">
        <v>6448</v>
      </c>
      <c r="G1568" s="75">
        <v>44497</v>
      </c>
      <c r="H1568" s="76"/>
      <c r="I1568" s="77">
        <v>47562.15</v>
      </c>
      <c r="J1568" s="78" t="s">
        <v>457</v>
      </c>
      <c r="K1568" s="80"/>
      <c r="L1568" s="80"/>
      <c r="M1568" s="80"/>
      <c r="N1568" s="80"/>
      <c r="O1568" s="80"/>
    </row>
    <row r="1569" spans="1:15" ht="28.35" hidden="1" customHeight="1" thickBot="1">
      <c r="A1569" s="479" t="s">
        <v>472</v>
      </c>
      <c r="B1569" s="480"/>
      <c r="C1569" s="74" t="s">
        <v>6449</v>
      </c>
      <c r="D1569" s="74" t="s">
        <v>6450</v>
      </c>
      <c r="E1569" s="74" t="s">
        <v>6451</v>
      </c>
      <c r="F1569" s="74" t="s">
        <v>6452</v>
      </c>
      <c r="G1569" s="75">
        <v>44641</v>
      </c>
      <c r="H1569" s="76"/>
      <c r="I1569" s="77">
        <v>36370</v>
      </c>
      <c r="J1569" s="78" t="s">
        <v>457</v>
      </c>
      <c r="K1569" s="80"/>
      <c r="L1569" s="80"/>
      <c r="M1569" s="80"/>
      <c r="N1569" s="80"/>
      <c r="O1569" s="80"/>
    </row>
    <row r="1570" spans="1:15" ht="28.35" hidden="1" customHeight="1" thickBot="1">
      <c r="A1570" s="479" t="s">
        <v>472</v>
      </c>
      <c r="B1570" s="480"/>
      <c r="C1570" s="74" t="s">
        <v>6453</v>
      </c>
      <c r="D1570" s="74" t="s">
        <v>6454</v>
      </c>
      <c r="E1570" s="74" t="s">
        <v>6455</v>
      </c>
      <c r="F1570" s="74" t="s">
        <v>6456</v>
      </c>
      <c r="G1570" s="75">
        <v>44623</v>
      </c>
      <c r="H1570" s="76"/>
      <c r="I1570" s="77">
        <v>36370</v>
      </c>
      <c r="J1570" s="78" t="s">
        <v>457</v>
      </c>
      <c r="K1570" s="80"/>
      <c r="L1570" s="80"/>
      <c r="M1570" s="80"/>
      <c r="N1570" s="80"/>
      <c r="O1570" s="80"/>
    </row>
    <row r="1571" spans="1:15" ht="28.35" hidden="1" customHeight="1" thickBot="1">
      <c r="A1571" s="479" t="s">
        <v>2250</v>
      </c>
      <c r="B1571" s="480"/>
      <c r="C1571" s="74" t="s">
        <v>6457</v>
      </c>
      <c r="D1571" s="74" t="s">
        <v>6458</v>
      </c>
      <c r="E1571" s="74" t="s">
        <v>6459</v>
      </c>
      <c r="F1571" s="74" t="s">
        <v>6460</v>
      </c>
      <c r="G1571" s="75">
        <v>44691</v>
      </c>
      <c r="H1571" s="76"/>
      <c r="I1571" s="77">
        <v>86331.85</v>
      </c>
      <c r="J1571" s="78" t="s">
        <v>457</v>
      </c>
      <c r="K1571" s="80"/>
      <c r="L1571" s="80"/>
      <c r="M1571" s="80"/>
      <c r="N1571" s="80"/>
      <c r="O1571" s="80"/>
    </row>
    <row r="1572" spans="1:15" ht="28.35" hidden="1" customHeight="1" thickBot="1">
      <c r="A1572" s="479" t="s">
        <v>5488</v>
      </c>
      <c r="B1572" s="480"/>
      <c r="C1572" s="74" t="s">
        <v>6461</v>
      </c>
      <c r="D1572" s="74" t="s">
        <v>6462</v>
      </c>
      <c r="E1572" s="74" t="s">
        <v>6463</v>
      </c>
      <c r="F1572" s="74" t="s">
        <v>6464</v>
      </c>
      <c r="G1572" s="75">
        <v>44722</v>
      </c>
      <c r="H1572" s="76"/>
      <c r="I1572" s="77">
        <v>50000</v>
      </c>
      <c r="J1572" s="78" t="s">
        <v>613</v>
      </c>
      <c r="K1572" s="80"/>
      <c r="L1572" s="80"/>
      <c r="M1572" s="80"/>
      <c r="N1572" s="80"/>
      <c r="O1572" s="80"/>
    </row>
    <row r="1573" spans="1:15" ht="28.35" hidden="1" customHeight="1" thickBot="1">
      <c r="A1573" s="479" t="s">
        <v>5671</v>
      </c>
      <c r="B1573" s="480"/>
      <c r="C1573" s="74" t="s">
        <v>6465</v>
      </c>
      <c r="D1573" s="74" t="s">
        <v>6466</v>
      </c>
      <c r="E1573" s="74" t="s">
        <v>6467</v>
      </c>
      <c r="F1573" s="74" t="s">
        <v>6468</v>
      </c>
      <c r="G1573" s="75">
        <v>44725</v>
      </c>
      <c r="H1573" s="76"/>
      <c r="I1573" s="77">
        <v>50000</v>
      </c>
      <c r="J1573" s="78" t="s">
        <v>613</v>
      </c>
      <c r="K1573" s="80"/>
      <c r="L1573" s="80"/>
      <c r="M1573" s="80"/>
      <c r="N1573" s="80"/>
      <c r="O1573" s="80"/>
    </row>
    <row r="1574" spans="1:15" ht="28.35" hidden="1" customHeight="1" thickBot="1">
      <c r="A1574" s="479" t="s">
        <v>575</v>
      </c>
      <c r="B1574" s="480"/>
      <c r="C1574" s="74" t="s">
        <v>6469</v>
      </c>
      <c r="D1574" s="74" t="s">
        <v>6470</v>
      </c>
      <c r="E1574" s="74" t="s">
        <v>6471</v>
      </c>
      <c r="F1574" s="74" t="s">
        <v>6472</v>
      </c>
      <c r="G1574" s="75">
        <v>44735</v>
      </c>
      <c r="H1574" s="76"/>
      <c r="I1574" s="77">
        <v>109077</v>
      </c>
      <c r="J1574" s="78" t="s">
        <v>457</v>
      </c>
      <c r="K1574" s="80"/>
      <c r="L1574" s="80"/>
      <c r="M1574" s="80"/>
      <c r="N1574" s="80"/>
      <c r="O1574" s="80"/>
    </row>
    <row r="1575" spans="1:15" ht="28.35" hidden="1" customHeight="1" thickBot="1">
      <c r="A1575" s="479" t="s">
        <v>477</v>
      </c>
      <c r="B1575" s="480"/>
      <c r="C1575" s="74" t="s">
        <v>6473</v>
      </c>
      <c r="D1575" s="74" t="s">
        <v>6474</v>
      </c>
      <c r="E1575" s="74" t="s">
        <v>6475</v>
      </c>
      <c r="F1575" s="74" t="s">
        <v>6476</v>
      </c>
      <c r="G1575" s="75">
        <v>44446</v>
      </c>
      <c r="H1575" s="76"/>
      <c r="I1575" s="77">
        <v>29096</v>
      </c>
      <c r="J1575" s="78" t="s">
        <v>457</v>
      </c>
      <c r="K1575" s="80"/>
      <c r="L1575" s="80"/>
      <c r="M1575" s="80"/>
      <c r="N1575" s="80"/>
      <c r="O1575" s="80"/>
    </row>
    <row r="1576" spans="1:15" ht="28.35" hidden="1" customHeight="1" thickBot="1">
      <c r="A1576" s="479" t="s">
        <v>5671</v>
      </c>
      <c r="B1576" s="480"/>
      <c r="C1576" s="74" t="s">
        <v>6477</v>
      </c>
      <c r="D1576" s="74" t="s">
        <v>6478</v>
      </c>
      <c r="E1576" s="74" t="s">
        <v>6479</v>
      </c>
      <c r="F1576" s="74" t="s">
        <v>6480</v>
      </c>
      <c r="G1576" s="75">
        <v>44721</v>
      </c>
      <c r="H1576" s="76"/>
      <c r="I1576" s="77">
        <v>47167.33</v>
      </c>
      <c r="J1576" s="78" t="s">
        <v>613</v>
      </c>
      <c r="K1576" s="80"/>
      <c r="L1576" s="80"/>
      <c r="M1576" s="80"/>
      <c r="N1576" s="80"/>
      <c r="O1576" s="80"/>
    </row>
    <row r="1577" spans="1:15" ht="28.35" hidden="1" customHeight="1" thickBot="1">
      <c r="A1577" s="479" t="s">
        <v>507</v>
      </c>
      <c r="B1577" s="480"/>
      <c r="C1577" s="74" t="s">
        <v>6481</v>
      </c>
      <c r="D1577" s="74" t="s">
        <v>6482</v>
      </c>
      <c r="E1577" s="74" t="s">
        <v>6483</v>
      </c>
      <c r="F1577" s="74" t="s">
        <v>6484</v>
      </c>
      <c r="G1577" s="75">
        <v>44686</v>
      </c>
      <c r="H1577" s="76"/>
      <c r="I1577" s="77">
        <v>68715</v>
      </c>
      <c r="J1577" s="78" t="s">
        <v>457</v>
      </c>
      <c r="K1577" s="80"/>
      <c r="L1577" s="80"/>
      <c r="M1577" s="80"/>
      <c r="N1577" s="80"/>
      <c r="O1577" s="80"/>
    </row>
    <row r="1578" spans="1:15" ht="28.35" hidden="1" customHeight="1" thickBot="1">
      <c r="A1578" s="479" t="s">
        <v>472</v>
      </c>
      <c r="B1578" s="480"/>
      <c r="C1578" s="74" t="s">
        <v>6485</v>
      </c>
      <c r="D1578" s="74" t="s">
        <v>6486</v>
      </c>
      <c r="E1578" s="74" t="s">
        <v>6487</v>
      </c>
      <c r="F1578" s="74" t="s">
        <v>6488</v>
      </c>
      <c r="G1578" s="75">
        <v>44741</v>
      </c>
      <c r="H1578" s="76"/>
      <c r="I1578" s="77">
        <v>37700.78</v>
      </c>
      <c r="J1578" s="78" t="s">
        <v>457</v>
      </c>
      <c r="K1578" s="80"/>
      <c r="L1578" s="80"/>
      <c r="M1578" s="80"/>
      <c r="N1578" s="80"/>
      <c r="O1578" s="80"/>
    </row>
    <row r="1579" spans="1:15" ht="28.35" hidden="1" customHeight="1" thickBot="1">
      <c r="A1579" s="479" t="s">
        <v>507</v>
      </c>
      <c r="B1579" s="480"/>
      <c r="C1579" s="74" t="s">
        <v>6489</v>
      </c>
      <c r="D1579" s="74" t="s">
        <v>6490</v>
      </c>
      <c r="E1579" s="74" t="s">
        <v>6491</v>
      </c>
      <c r="F1579" s="74" t="s">
        <v>6492</v>
      </c>
      <c r="G1579" s="75">
        <v>44459</v>
      </c>
      <c r="H1579" s="76"/>
      <c r="I1579" s="77">
        <v>100000</v>
      </c>
      <c r="J1579" s="78" t="s">
        <v>457</v>
      </c>
      <c r="K1579" s="80"/>
      <c r="L1579" s="80"/>
      <c r="M1579" s="80"/>
      <c r="N1579" s="80"/>
      <c r="O1579" s="80"/>
    </row>
    <row r="1580" spans="1:15" ht="28.35" hidden="1" customHeight="1" thickBot="1">
      <c r="A1580" s="479" t="s">
        <v>2250</v>
      </c>
      <c r="B1580" s="480"/>
      <c r="C1580" s="74" t="s">
        <v>6493</v>
      </c>
      <c r="D1580" s="74" t="s">
        <v>6494</v>
      </c>
      <c r="E1580" s="74" t="s">
        <v>6495</v>
      </c>
      <c r="F1580" s="74" t="s">
        <v>6496</v>
      </c>
      <c r="G1580" s="75">
        <v>44670</v>
      </c>
      <c r="H1580" s="76"/>
      <c r="I1580" s="77">
        <v>52744</v>
      </c>
      <c r="J1580" s="78" t="s">
        <v>457</v>
      </c>
      <c r="K1580" s="80"/>
      <c r="L1580" s="80"/>
      <c r="M1580" s="80"/>
      <c r="N1580" s="80"/>
      <c r="O1580" s="80"/>
    </row>
    <row r="1581" spans="1:15" ht="28.35" hidden="1" customHeight="1" thickBot="1">
      <c r="A1581" s="479" t="s">
        <v>2250</v>
      </c>
      <c r="B1581" s="480"/>
      <c r="C1581" s="74" t="s">
        <v>6497</v>
      </c>
      <c r="D1581" s="74" t="s">
        <v>6498</v>
      </c>
      <c r="E1581" s="74" t="s">
        <v>6499</v>
      </c>
      <c r="F1581" s="74" t="s">
        <v>6500</v>
      </c>
      <c r="G1581" s="75">
        <v>44578</v>
      </c>
      <c r="H1581" s="76"/>
      <c r="I1581" s="77">
        <v>83031</v>
      </c>
      <c r="J1581" s="78" t="s">
        <v>457</v>
      </c>
      <c r="K1581" s="80"/>
      <c r="L1581" s="80"/>
      <c r="M1581" s="80"/>
      <c r="N1581" s="80"/>
      <c r="O1581" s="80"/>
    </row>
    <row r="1582" spans="1:15" ht="28.35" hidden="1" customHeight="1" thickBot="1">
      <c r="A1582" s="479" t="s">
        <v>502</v>
      </c>
      <c r="B1582" s="480"/>
      <c r="C1582" s="74" t="s">
        <v>6501</v>
      </c>
      <c r="D1582" s="74" t="s">
        <v>6502</v>
      </c>
      <c r="E1582" s="74" t="s">
        <v>6503</v>
      </c>
      <c r="F1582" s="74" t="s">
        <v>6504</v>
      </c>
      <c r="G1582" s="75">
        <v>44536</v>
      </c>
      <c r="H1582" s="76"/>
      <c r="I1582" s="77">
        <v>41800</v>
      </c>
      <c r="J1582" s="78" t="s">
        <v>457</v>
      </c>
      <c r="K1582" s="80"/>
      <c r="L1582" s="80"/>
      <c r="M1582" s="80"/>
      <c r="N1582" s="80"/>
      <c r="O1582" s="80"/>
    </row>
    <row r="1583" spans="1:15" ht="28.35" hidden="1" customHeight="1" thickBot="1">
      <c r="A1583" s="479" t="s">
        <v>2250</v>
      </c>
      <c r="B1583" s="480"/>
      <c r="C1583" s="74" t="s">
        <v>6505</v>
      </c>
      <c r="D1583" s="74" t="s">
        <v>6506</v>
      </c>
      <c r="E1583" s="74" t="s">
        <v>6507</v>
      </c>
      <c r="F1583" s="74" t="s">
        <v>6508</v>
      </c>
      <c r="G1583" s="75">
        <v>44510</v>
      </c>
      <c r="H1583" s="76"/>
      <c r="I1583" s="77">
        <v>109073</v>
      </c>
      <c r="J1583" s="78" t="s">
        <v>457</v>
      </c>
      <c r="K1583" s="80"/>
      <c r="L1583" s="80"/>
      <c r="M1583" s="80"/>
      <c r="N1583" s="80"/>
      <c r="O1583" s="80"/>
    </row>
    <row r="1584" spans="1:15" ht="28.35" hidden="1" customHeight="1" thickBot="1">
      <c r="A1584" s="479" t="s">
        <v>472</v>
      </c>
      <c r="B1584" s="480"/>
      <c r="C1584" s="74" t="s">
        <v>6509</v>
      </c>
      <c r="D1584" s="74" t="s">
        <v>6510</v>
      </c>
      <c r="E1584" s="74" t="s">
        <v>6511</v>
      </c>
      <c r="F1584" s="74" t="s">
        <v>6512</v>
      </c>
      <c r="G1584" s="75">
        <v>44481</v>
      </c>
      <c r="H1584" s="76"/>
      <c r="I1584" s="77">
        <v>72740</v>
      </c>
      <c r="J1584" s="78" t="s">
        <v>457</v>
      </c>
      <c r="K1584" s="80"/>
      <c r="L1584" s="80"/>
      <c r="M1584" s="80"/>
      <c r="N1584" s="80"/>
      <c r="O1584" s="80"/>
    </row>
    <row r="1585" spans="1:15" ht="28.35" hidden="1" customHeight="1" thickBot="1">
      <c r="A1585" s="479" t="s">
        <v>623</v>
      </c>
      <c r="B1585" s="480"/>
      <c r="C1585" s="74" t="s">
        <v>6513</v>
      </c>
      <c r="D1585" s="74" t="s">
        <v>6514</v>
      </c>
      <c r="E1585" s="74" t="s">
        <v>6515</v>
      </c>
      <c r="F1585" s="74" t="s">
        <v>6516</v>
      </c>
      <c r="G1585" s="75">
        <v>44734</v>
      </c>
      <c r="H1585" s="76"/>
      <c r="I1585" s="77">
        <v>74307.179999999993</v>
      </c>
      <c r="J1585" s="78" t="s">
        <v>457</v>
      </c>
      <c r="K1585" s="80"/>
      <c r="L1585" s="80"/>
      <c r="M1585" s="80"/>
      <c r="N1585" s="80"/>
      <c r="O1585" s="80"/>
    </row>
    <row r="1586" spans="1:15" ht="28.35" hidden="1" customHeight="1" thickBot="1">
      <c r="A1586" s="479" t="s">
        <v>589</v>
      </c>
      <c r="B1586" s="480"/>
      <c r="C1586" s="74" t="s">
        <v>6517</v>
      </c>
      <c r="D1586" s="74" t="s">
        <v>6518</v>
      </c>
      <c r="E1586" s="74" t="s">
        <v>6519</v>
      </c>
      <c r="F1586" s="74" t="s">
        <v>6520</v>
      </c>
      <c r="G1586" s="75">
        <v>44484</v>
      </c>
      <c r="H1586" s="76"/>
      <c r="I1586" s="77">
        <v>41065</v>
      </c>
      <c r="J1586" s="78" t="s">
        <v>457</v>
      </c>
      <c r="K1586" s="80"/>
      <c r="L1586" s="80"/>
      <c r="M1586" s="80"/>
      <c r="N1586" s="80"/>
      <c r="O1586" s="80"/>
    </row>
    <row r="1587" spans="1:15" ht="28.35" hidden="1" customHeight="1" thickBot="1">
      <c r="A1587" s="479" t="s">
        <v>3761</v>
      </c>
      <c r="B1587" s="480"/>
      <c r="C1587" s="74" t="s">
        <v>6521</v>
      </c>
      <c r="D1587" s="74" t="s">
        <v>6522</v>
      </c>
      <c r="E1587" s="74" t="s">
        <v>6523</v>
      </c>
      <c r="F1587" s="74" t="s">
        <v>6524</v>
      </c>
      <c r="G1587" s="75">
        <v>44707</v>
      </c>
      <c r="H1587" s="76"/>
      <c r="I1587" s="77">
        <v>50000</v>
      </c>
      <c r="J1587" s="78" t="s">
        <v>613</v>
      </c>
      <c r="K1587" s="80"/>
      <c r="L1587" s="80"/>
      <c r="M1587" s="80"/>
      <c r="N1587" s="80"/>
      <c r="O1587" s="80"/>
    </row>
    <row r="1588" spans="1:15" ht="28.35" hidden="1" customHeight="1" thickBot="1">
      <c r="A1588" s="479" t="s">
        <v>472</v>
      </c>
      <c r="B1588" s="480"/>
      <c r="C1588" s="74" t="s">
        <v>6525</v>
      </c>
      <c r="D1588" s="74" t="s">
        <v>6526</v>
      </c>
      <c r="E1588" s="74" t="s">
        <v>6527</v>
      </c>
      <c r="F1588" s="74" t="s">
        <v>6528</v>
      </c>
      <c r="G1588" s="75">
        <v>44760</v>
      </c>
      <c r="H1588" s="76"/>
      <c r="I1588" s="77">
        <v>33760.81</v>
      </c>
      <c r="J1588" s="78" t="s">
        <v>457</v>
      </c>
      <c r="K1588" s="80"/>
      <c r="L1588" s="80"/>
      <c r="M1588" s="80"/>
      <c r="N1588" s="80"/>
      <c r="O1588" s="80"/>
    </row>
    <row r="1589" spans="1:15" ht="28.35" hidden="1" customHeight="1" thickBot="1">
      <c r="A1589" s="479" t="s">
        <v>477</v>
      </c>
      <c r="B1589" s="480"/>
      <c r="C1589" s="74" t="s">
        <v>6529</v>
      </c>
      <c r="D1589" s="74" t="s">
        <v>6530</v>
      </c>
      <c r="E1589" s="74" t="s">
        <v>6531</v>
      </c>
      <c r="F1589" s="74" t="s">
        <v>6532</v>
      </c>
      <c r="G1589" s="75">
        <v>44804</v>
      </c>
      <c r="H1589" s="76"/>
      <c r="I1589" s="77">
        <v>52009.1</v>
      </c>
      <c r="J1589" s="78" t="s">
        <v>457</v>
      </c>
      <c r="K1589" s="80"/>
      <c r="L1589" s="80"/>
      <c r="M1589" s="80"/>
      <c r="N1589" s="80"/>
      <c r="O1589" s="80"/>
    </row>
    <row r="1590" spans="1:15" ht="28.35" hidden="1" customHeight="1" thickBot="1">
      <c r="A1590" s="479" t="s">
        <v>5547</v>
      </c>
      <c r="B1590" s="480"/>
      <c r="C1590" s="74" t="s">
        <v>6533</v>
      </c>
      <c r="D1590" s="74" t="s">
        <v>6534</v>
      </c>
      <c r="E1590" s="74" t="s">
        <v>6535</v>
      </c>
      <c r="F1590" s="74" t="s">
        <v>6536</v>
      </c>
      <c r="G1590" s="75">
        <v>44743</v>
      </c>
      <c r="H1590" s="76"/>
      <c r="I1590" s="77">
        <v>50000</v>
      </c>
      <c r="J1590" s="78" t="s">
        <v>613</v>
      </c>
      <c r="K1590" s="80"/>
      <c r="L1590" s="80"/>
      <c r="M1590" s="80"/>
      <c r="N1590" s="80"/>
      <c r="O1590" s="80"/>
    </row>
    <row r="1591" spans="1:15" ht="28.35" hidden="1" customHeight="1" thickBot="1">
      <c r="A1591" s="479" t="s">
        <v>623</v>
      </c>
      <c r="B1591" s="480"/>
      <c r="C1591" s="74" t="s">
        <v>6537</v>
      </c>
      <c r="D1591" s="74" t="s">
        <v>6538</v>
      </c>
      <c r="E1591" s="74" t="s">
        <v>6539</v>
      </c>
      <c r="F1591" s="74" t="s">
        <v>6540</v>
      </c>
      <c r="G1591" s="75">
        <v>44644</v>
      </c>
      <c r="H1591" s="76"/>
      <c r="I1591" s="77">
        <v>72148</v>
      </c>
      <c r="J1591" s="78" t="s">
        <v>457</v>
      </c>
      <c r="K1591" s="80"/>
      <c r="L1591" s="80"/>
      <c r="M1591" s="80"/>
      <c r="N1591" s="80"/>
      <c r="O1591" s="80"/>
    </row>
    <row r="1592" spans="1:15" ht="28.35" hidden="1" customHeight="1" thickBot="1">
      <c r="A1592" s="479" t="s">
        <v>5488</v>
      </c>
      <c r="B1592" s="480"/>
      <c r="C1592" s="74" t="s">
        <v>6541</v>
      </c>
      <c r="D1592" s="74" t="s">
        <v>6542</v>
      </c>
      <c r="E1592" s="74" t="s">
        <v>6543</v>
      </c>
      <c r="F1592" s="74" t="s">
        <v>6544</v>
      </c>
      <c r="G1592" s="75">
        <v>44706</v>
      </c>
      <c r="H1592" s="76"/>
      <c r="I1592" s="77">
        <v>50000</v>
      </c>
      <c r="J1592" s="78" t="s">
        <v>613</v>
      </c>
      <c r="K1592" s="80"/>
      <c r="L1592" s="80"/>
      <c r="M1592" s="80"/>
      <c r="N1592" s="80"/>
      <c r="O1592" s="80"/>
    </row>
    <row r="1593" spans="1:15" ht="28.35" hidden="1" customHeight="1" thickBot="1">
      <c r="A1593" s="479" t="s">
        <v>452</v>
      </c>
      <c r="B1593" s="480"/>
      <c r="C1593" s="74" t="s">
        <v>6545</v>
      </c>
      <c r="D1593" s="74" t="s">
        <v>6546</v>
      </c>
      <c r="E1593" s="74" t="s">
        <v>6547</v>
      </c>
      <c r="F1593" s="74" t="s">
        <v>6548</v>
      </c>
      <c r="G1593" s="75">
        <v>44770</v>
      </c>
      <c r="H1593" s="76"/>
      <c r="I1593" s="77">
        <v>24403.17</v>
      </c>
      <c r="J1593" s="78" t="s">
        <v>457</v>
      </c>
      <c r="K1593" s="80"/>
      <c r="L1593" s="80"/>
      <c r="M1593" s="80"/>
      <c r="N1593" s="80"/>
      <c r="O1593" s="80"/>
    </row>
    <row r="1594" spans="1:15" ht="28.35" hidden="1" customHeight="1" thickBot="1">
      <c r="A1594" s="479" t="s">
        <v>452</v>
      </c>
      <c r="B1594" s="480"/>
      <c r="C1594" s="74" t="s">
        <v>6549</v>
      </c>
      <c r="D1594" s="74" t="s">
        <v>6550</v>
      </c>
      <c r="E1594" s="74" t="s">
        <v>6551</v>
      </c>
      <c r="F1594" s="74" t="s">
        <v>6552</v>
      </c>
      <c r="G1594" s="75">
        <v>44777</v>
      </c>
      <c r="H1594" s="76"/>
      <c r="I1594" s="77">
        <v>40000</v>
      </c>
      <c r="J1594" s="78" t="s">
        <v>457</v>
      </c>
      <c r="K1594" s="80"/>
      <c r="L1594" s="80"/>
      <c r="M1594" s="80"/>
      <c r="N1594" s="80"/>
      <c r="O1594" s="80"/>
    </row>
    <row r="1595" spans="1:15" ht="28.35" hidden="1" customHeight="1" thickBot="1">
      <c r="A1595" s="479" t="s">
        <v>5488</v>
      </c>
      <c r="B1595" s="480"/>
      <c r="C1595" s="74" t="s">
        <v>6553</v>
      </c>
      <c r="D1595" s="74" t="s">
        <v>6554</v>
      </c>
      <c r="E1595" s="74" t="s">
        <v>6555</v>
      </c>
      <c r="F1595" s="74" t="s">
        <v>6556</v>
      </c>
      <c r="G1595" s="75">
        <v>44722</v>
      </c>
      <c r="H1595" s="76"/>
      <c r="I1595" s="77">
        <v>50000</v>
      </c>
      <c r="J1595" s="78" t="s">
        <v>613</v>
      </c>
      <c r="K1595" s="80"/>
      <c r="L1595" s="80"/>
      <c r="M1595" s="80"/>
      <c r="N1595" s="80"/>
      <c r="O1595" s="80"/>
    </row>
    <row r="1596" spans="1:15" ht="28.35" hidden="1" customHeight="1" thickBot="1">
      <c r="A1596" s="479" t="s">
        <v>598</v>
      </c>
      <c r="B1596" s="480"/>
      <c r="C1596" s="74" t="s">
        <v>6557</v>
      </c>
      <c r="D1596" s="74" t="s">
        <v>6558</v>
      </c>
      <c r="E1596" s="74" t="s">
        <v>6559</v>
      </c>
      <c r="F1596" s="74" t="s">
        <v>6560</v>
      </c>
      <c r="G1596" s="75">
        <v>44662</v>
      </c>
      <c r="H1596" s="76"/>
      <c r="I1596" s="77">
        <v>25430.63</v>
      </c>
      <c r="J1596" s="78" t="s">
        <v>457</v>
      </c>
      <c r="K1596" s="80"/>
      <c r="L1596" s="80"/>
      <c r="M1596" s="80"/>
      <c r="N1596" s="80"/>
      <c r="O1596" s="80"/>
    </row>
    <row r="1597" spans="1:15" ht="28.35" hidden="1" customHeight="1" thickBot="1">
      <c r="A1597" s="479" t="s">
        <v>6561</v>
      </c>
      <c r="B1597" s="480"/>
      <c r="C1597" s="74" t="s">
        <v>6562</v>
      </c>
      <c r="D1597" s="74" t="s">
        <v>6563</v>
      </c>
      <c r="E1597" s="74" t="s">
        <v>6564</v>
      </c>
      <c r="F1597" s="74" t="s">
        <v>6565</v>
      </c>
      <c r="G1597" s="75">
        <v>44722</v>
      </c>
      <c r="H1597" s="76"/>
      <c r="I1597" s="77">
        <v>44516.88</v>
      </c>
      <c r="J1597" s="78" t="s">
        <v>613</v>
      </c>
      <c r="K1597" s="80"/>
      <c r="L1597" s="80"/>
      <c r="M1597" s="80"/>
      <c r="N1597" s="80"/>
      <c r="O1597" s="80"/>
    </row>
    <row r="1598" spans="1:15" ht="28.35" hidden="1" customHeight="1" thickBot="1">
      <c r="A1598" s="479" t="s">
        <v>598</v>
      </c>
      <c r="B1598" s="480"/>
      <c r="C1598" s="74" t="s">
        <v>6566</v>
      </c>
      <c r="D1598" s="74" t="s">
        <v>6567</v>
      </c>
      <c r="E1598" s="74" t="s">
        <v>6568</v>
      </c>
      <c r="F1598" s="74" t="s">
        <v>6569</v>
      </c>
      <c r="G1598" s="75">
        <v>44694</v>
      </c>
      <c r="H1598" s="76"/>
      <c r="I1598" s="77">
        <v>29917.97</v>
      </c>
      <c r="J1598" s="78" t="s">
        <v>457</v>
      </c>
      <c r="K1598" s="80"/>
      <c r="L1598" s="80"/>
      <c r="M1598" s="80"/>
      <c r="N1598" s="80"/>
      <c r="O1598" s="80"/>
    </row>
    <row r="1599" spans="1:15" ht="28.35" hidden="1" customHeight="1" thickBot="1">
      <c r="A1599" s="479" t="s">
        <v>575</v>
      </c>
      <c r="B1599" s="480"/>
      <c r="C1599" s="74" t="s">
        <v>6570</v>
      </c>
      <c r="D1599" s="74" t="s">
        <v>6571</v>
      </c>
      <c r="E1599" s="74" t="s">
        <v>6572</v>
      </c>
      <c r="F1599" s="74" t="s">
        <v>6573</v>
      </c>
      <c r="G1599" s="75">
        <v>44508</v>
      </c>
      <c r="H1599" s="76"/>
      <c r="I1599" s="77">
        <v>108746</v>
      </c>
      <c r="J1599" s="78" t="s">
        <v>457</v>
      </c>
      <c r="K1599" s="80"/>
      <c r="L1599" s="80"/>
      <c r="M1599" s="80"/>
      <c r="N1599" s="80"/>
      <c r="O1599" s="80"/>
    </row>
    <row r="1600" spans="1:15" ht="28.35" hidden="1" customHeight="1" thickBot="1">
      <c r="A1600" s="479" t="s">
        <v>2250</v>
      </c>
      <c r="B1600" s="480"/>
      <c r="C1600" s="74" t="s">
        <v>6574</v>
      </c>
      <c r="D1600" s="74" t="s">
        <v>6575</v>
      </c>
      <c r="E1600" s="74" t="s">
        <v>6576</v>
      </c>
      <c r="F1600" s="74" t="s">
        <v>6577</v>
      </c>
      <c r="G1600" s="75">
        <v>44592</v>
      </c>
      <c r="H1600" s="76"/>
      <c r="I1600" s="77">
        <v>74201</v>
      </c>
      <c r="J1600" s="78" t="s">
        <v>457</v>
      </c>
      <c r="K1600" s="80"/>
      <c r="L1600" s="80"/>
      <c r="M1600" s="80"/>
      <c r="N1600" s="80"/>
      <c r="O1600" s="80"/>
    </row>
    <row r="1601" spans="1:15" ht="28.35" hidden="1" customHeight="1" thickBot="1">
      <c r="A1601" s="479" t="s">
        <v>5488</v>
      </c>
      <c r="B1601" s="480"/>
      <c r="C1601" s="74" t="s">
        <v>6578</v>
      </c>
      <c r="D1601" s="74" t="s">
        <v>6579</v>
      </c>
      <c r="E1601" s="74" t="s">
        <v>6580</v>
      </c>
      <c r="F1601" s="74" t="s">
        <v>6581</v>
      </c>
      <c r="G1601" s="75">
        <v>44722</v>
      </c>
      <c r="H1601" s="76"/>
      <c r="I1601" s="77">
        <v>50000</v>
      </c>
      <c r="J1601" s="78" t="s">
        <v>613</v>
      </c>
      <c r="K1601" s="80"/>
      <c r="L1601" s="80"/>
      <c r="M1601" s="80"/>
      <c r="N1601" s="80"/>
      <c r="O1601" s="80"/>
    </row>
    <row r="1602" spans="1:15" ht="28.35" hidden="1" customHeight="1" thickBot="1">
      <c r="A1602" s="479" t="s">
        <v>598</v>
      </c>
      <c r="B1602" s="480"/>
      <c r="C1602" s="74" t="s">
        <v>6582</v>
      </c>
      <c r="D1602" s="74" t="s">
        <v>6583</v>
      </c>
      <c r="E1602" s="74" t="s">
        <v>6584</v>
      </c>
      <c r="F1602" s="74" t="s">
        <v>6585</v>
      </c>
      <c r="G1602" s="75">
        <v>44706</v>
      </c>
      <c r="H1602" s="76"/>
      <c r="I1602" s="77">
        <v>48074.6</v>
      </c>
      <c r="J1602" s="78" t="s">
        <v>457</v>
      </c>
      <c r="K1602" s="80"/>
      <c r="L1602" s="80"/>
      <c r="M1602" s="80"/>
      <c r="N1602" s="80"/>
      <c r="O1602" s="80"/>
    </row>
    <row r="1603" spans="1:15" ht="28.35" hidden="1" customHeight="1" thickBot="1">
      <c r="A1603" s="479" t="s">
        <v>614</v>
      </c>
      <c r="B1603" s="480"/>
      <c r="C1603" s="74" t="s">
        <v>6586</v>
      </c>
      <c r="D1603" s="74" t="s">
        <v>6587</v>
      </c>
      <c r="E1603" s="74" t="s">
        <v>6588</v>
      </c>
      <c r="F1603" s="74" t="s">
        <v>6589</v>
      </c>
      <c r="G1603" s="75">
        <v>44757</v>
      </c>
      <c r="H1603" s="76"/>
      <c r="I1603" s="77">
        <v>46988.58</v>
      </c>
      <c r="J1603" s="78" t="s">
        <v>457</v>
      </c>
      <c r="K1603" s="80"/>
      <c r="L1603" s="80"/>
      <c r="M1603" s="80"/>
      <c r="N1603" s="80"/>
      <c r="O1603" s="80"/>
    </row>
    <row r="1604" spans="1:15" ht="28.35" hidden="1" customHeight="1" thickBot="1">
      <c r="A1604" s="479" t="s">
        <v>598</v>
      </c>
      <c r="B1604" s="480"/>
      <c r="C1604" s="74" t="s">
        <v>6590</v>
      </c>
      <c r="D1604" s="74" t="s">
        <v>6591</v>
      </c>
      <c r="E1604" s="74" t="s">
        <v>6592</v>
      </c>
      <c r="F1604" s="74" t="s">
        <v>6593</v>
      </c>
      <c r="G1604" s="75">
        <v>44795</v>
      </c>
      <c r="H1604" s="76"/>
      <c r="I1604" s="77">
        <v>64374.9</v>
      </c>
      <c r="J1604" s="78" t="s">
        <v>457</v>
      </c>
      <c r="K1604" s="80"/>
      <c r="L1604" s="80"/>
      <c r="M1604" s="80"/>
      <c r="N1604" s="80"/>
      <c r="O1604" s="80"/>
    </row>
    <row r="1605" spans="1:15" ht="28.35" hidden="1" customHeight="1" thickBot="1">
      <c r="A1605" s="479" t="s">
        <v>5488</v>
      </c>
      <c r="B1605" s="480"/>
      <c r="C1605" s="74" t="s">
        <v>6594</v>
      </c>
      <c r="D1605" s="74" t="s">
        <v>6595</v>
      </c>
      <c r="E1605" s="74" t="s">
        <v>6596</v>
      </c>
      <c r="F1605" s="74" t="s">
        <v>6597</v>
      </c>
      <c r="G1605" s="75">
        <v>44736</v>
      </c>
      <c r="H1605" s="76"/>
      <c r="I1605" s="77">
        <v>50000</v>
      </c>
      <c r="J1605" s="78" t="s">
        <v>613</v>
      </c>
      <c r="K1605" s="80"/>
      <c r="L1605" s="80"/>
      <c r="M1605" s="80"/>
      <c r="N1605" s="80"/>
      <c r="O1605" s="80"/>
    </row>
    <row r="1606" spans="1:15" ht="28.35" hidden="1" customHeight="1" thickBot="1">
      <c r="A1606" s="479" t="s">
        <v>472</v>
      </c>
      <c r="B1606" s="480"/>
      <c r="C1606" s="74" t="s">
        <v>6598</v>
      </c>
      <c r="D1606" s="74" t="s">
        <v>6599</v>
      </c>
      <c r="E1606" s="74" t="s">
        <v>6600</v>
      </c>
      <c r="F1606" s="74" t="s">
        <v>6601</v>
      </c>
      <c r="G1606" s="75">
        <v>44777</v>
      </c>
      <c r="H1606" s="76"/>
      <c r="I1606" s="77">
        <v>36370</v>
      </c>
      <c r="J1606" s="78" t="s">
        <v>457</v>
      </c>
      <c r="K1606" s="80"/>
      <c r="L1606" s="80"/>
      <c r="M1606" s="80"/>
      <c r="N1606" s="80"/>
      <c r="O1606" s="80"/>
    </row>
    <row r="1607" spans="1:15" ht="28.35" hidden="1" customHeight="1" thickBot="1">
      <c r="A1607" s="479" t="s">
        <v>5488</v>
      </c>
      <c r="B1607" s="480"/>
      <c r="C1607" s="74" t="s">
        <v>6602</v>
      </c>
      <c r="D1607" s="74" t="s">
        <v>6603</v>
      </c>
      <c r="E1607" s="74" t="s">
        <v>6604</v>
      </c>
      <c r="F1607" s="74" t="s">
        <v>6605</v>
      </c>
      <c r="G1607" s="75">
        <v>44721</v>
      </c>
      <c r="H1607" s="76"/>
      <c r="I1607" s="77">
        <v>50000</v>
      </c>
      <c r="J1607" s="78" t="s">
        <v>613</v>
      </c>
      <c r="K1607" s="80"/>
      <c r="L1607" s="80"/>
      <c r="M1607" s="80"/>
      <c r="N1607" s="80"/>
      <c r="O1607" s="80"/>
    </row>
    <row r="1608" spans="1:15" ht="28.35" hidden="1" customHeight="1" thickBot="1">
      <c r="A1608" s="479" t="s">
        <v>472</v>
      </c>
      <c r="B1608" s="480"/>
      <c r="C1608" s="74" t="s">
        <v>6606</v>
      </c>
      <c r="D1608" s="74" t="s">
        <v>6607</v>
      </c>
      <c r="E1608" s="74" t="s">
        <v>6608</v>
      </c>
      <c r="F1608" s="74" t="s">
        <v>6609</v>
      </c>
      <c r="G1608" s="75">
        <v>44693</v>
      </c>
      <c r="H1608" s="76"/>
      <c r="I1608" s="77">
        <v>36370</v>
      </c>
      <c r="J1608" s="78" t="s">
        <v>457</v>
      </c>
      <c r="K1608" s="80"/>
      <c r="L1608" s="80"/>
      <c r="M1608" s="80"/>
      <c r="N1608" s="80"/>
      <c r="O1608" s="80"/>
    </row>
    <row r="1609" spans="1:15" ht="28.35" hidden="1" customHeight="1" thickBot="1">
      <c r="A1609" s="479" t="s">
        <v>5671</v>
      </c>
      <c r="B1609" s="480"/>
      <c r="C1609" s="74" t="s">
        <v>6610</v>
      </c>
      <c r="D1609" s="74" t="s">
        <v>6611</v>
      </c>
      <c r="E1609" s="74" t="s">
        <v>6612</v>
      </c>
      <c r="F1609" s="74" t="s">
        <v>6613</v>
      </c>
      <c r="G1609" s="75">
        <v>44725</v>
      </c>
      <c r="H1609" s="76"/>
      <c r="I1609" s="77">
        <v>41558.44</v>
      </c>
      <c r="J1609" s="78" t="s">
        <v>613</v>
      </c>
      <c r="K1609" s="80"/>
      <c r="L1609" s="80"/>
      <c r="M1609" s="80"/>
      <c r="N1609" s="80"/>
      <c r="O1609" s="80"/>
    </row>
    <row r="1610" spans="1:15" ht="28.35" hidden="1" customHeight="1" thickBot="1">
      <c r="A1610" s="479" t="s">
        <v>598</v>
      </c>
      <c r="B1610" s="480"/>
      <c r="C1610" s="74" t="s">
        <v>6614</v>
      </c>
      <c r="D1610" s="74" t="s">
        <v>6615</v>
      </c>
      <c r="E1610" s="74" t="s">
        <v>6616</v>
      </c>
      <c r="F1610" s="74" t="s">
        <v>6617</v>
      </c>
      <c r="G1610" s="75">
        <v>44726</v>
      </c>
      <c r="H1610" s="76"/>
      <c r="I1610" s="77">
        <v>40005.9</v>
      </c>
      <c r="J1610" s="78" t="s">
        <v>457</v>
      </c>
      <c r="K1610" s="80"/>
      <c r="L1610" s="80"/>
      <c r="M1610" s="80"/>
      <c r="N1610" s="80"/>
      <c r="O1610" s="80"/>
    </row>
    <row r="1611" spans="1:15" ht="28.35" hidden="1" customHeight="1" thickBot="1">
      <c r="A1611" s="479" t="s">
        <v>5488</v>
      </c>
      <c r="B1611" s="480"/>
      <c r="C1611" s="74" t="s">
        <v>6618</v>
      </c>
      <c r="D1611" s="74" t="s">
        <v>6619</v>
      </c>
      <c r="E1611" s="74" t="s">
        <v>6620</v>
      </c>
      <c r="F1611" s="74" t="s">
        <v>6621</v>
      </c>
      <c r="G1611" s="75">
        <v>44749</v>
      </c>
      <c r="H1611" s="76"/>
      <c r="I1611" s="77">
        <v>50000</v>
      </c>
      <c r="J1611" s="78" t="s">
        <v>613</v>
      </c>
      <c r="K1611" s="80"/>
      <c r="L1611" s="80"/>
      <c r="M1611" s="80"/>
      <c r="N1611" s="80"/>
      <c r="O1611" s="80"/>
    </row>
    <row r="1612" spans="1:15" ht="28.35" hidden="1" customHeight="1" thickBot="1">
      <c r="A1612" s="479" t="s">
        <v>5547</v>
      </c>
      <c r="B1612" s="480"/>
      <c r="C1612" s="74" t="s">
        <v>6622</v>
      </c>
      <c r="D1612" s="74" t="s">
        <v>6623</v>
      </c>
      <c r="E1612" s="74" t="s">
        <v>6624</v>
      </c>
      <c r="F1612" s="74" t="s">
        <v>6625</v>
      </c>
      <c r="G1612" s="75">
        <v>44753</v>
      </c>
      <c r="H1612" s="76"/>
      <c r="I1612" s="77">
        <v>50000</v>
      </c>
      <c r="J1612" s="78" t="s">
        <v>613</v>
      </c>
      <c r="K1612" s="80"/>
      <c r="L1612" s="80"/>
      <c r="M1612" s="80"/>
      <c r="N1612" s="80"/>
      <c r="O1612" s="80"/>
    </row>
    <row r="1613" spans="1:15" ht="28.35" hidden="1" customHeight="1" thickBot="1">
      <c r="A1613" s="479" t="s">
        <v>5547</v>
      </c>
      <c r="B1613" s="480"/>
      <c r="C1613" s="74" t="s">
        <v>6626</v>
      </c>
      <c r="D1613" s="74" t="s">
        <v>6627</v>
      </c>
      <c r="E1613" s="74" t="s">
        <v>6628</v>
      </c>
      <c r="F1613" s="74" t="s">
        <v>6629</v>
      </c>
      <c r="G1613" s="75">
        <v>44795</v>
      </c>
      <c r="H1613" s="76"/>
      <c r="I1613" s="77">
        <v>50000</v>
      </c>
      <c r="J1613" s="78" t="s">
        <v>613</v>
      </c>
      <c r="K1613" s="80"/>
      <c r="L1613" s="80"/>
      <c r="M1613" s="80"/>
      <c r="N1613" s="80"/>
      <c r="O1613" s="80"/>
    </row>
    <row r="1614" spans="1:15" ht="28.35" hidden="1" customHeight="1" thickBot="1">
      <c r="A1614" s="479" t="s">
        <v>5547</v>
      </c>
      <c r="B1614" s="480"/>
      <c r="C1614" s="74" t="s">
        <v>6630</v>
      </c>
      <c r="D1614" s="74" t="s">
        <v>6631</v>
      </c>
      <c r="E1614" s="74" t="s">
        <v>6632</v>
      </c>
      <c r="F1614" s="74" t="s">
        <v>6633</v>
      </c>
      <c r="G1614" s="75">
        <v>44748</v>
      </c>
      <c r="H1614" s="76"/>
      <c r="I1614" s="77">
        <v>50000</v>
      </c>
      <c r="J1614" s="78" t="s">
        <v>613</v>
      </c>
      <c r="K1614" s="80"/>
      <c r="L1614" s="80"/>
      <c r="M1614" s="80"/>
      <c r="N1614" s="80"/>
      <c r="O1614" s="80"/>
    </row>
    <row r="1615" spans="1:15" ht="28.35" hidden="1" customHeight="1" thickBot="1">
      <c r="A1615" s="479" t="s">
        <v>603</v>
      </c>
      <c r="B1615" s="480"/>
      <c r="C1615" s="74" t="s">
        <v>6634</v>
      </c>
      <c r="D1615" s="74" t="s">
        <v>6635</v>
      </c>
      <c r="E1615" s="74" t="s">
        <v>6636</v>
      </c>
      <c r="F1615" s="74" t="s">
        <v>6637</v>
      </c>
      <c r="G1615" s="75">
        <v>44642</v>
      </c>
      <c r="H1615" s="76"/>
      <c r="I1615" s="77">
        <v>98199</v>
      </c>
      <c r="J1615" s="78" t="s">
        <v>457</v>
      </c>
      <c r="K1615" s="80"/>
      <c r="L1615" s="80"/>
      <c r="M1615" s="80"/>
      <c r="N1615" s="80"/>
      <c r="O1615" s="80"/>
    </row>
    <row r="1616" spans="1:15" ht="28.35" hidden="1" customHeight="1" thickBot="1">
      <c r="A1616" s="479" t="s">
        <v>598</v>
      </c>
      <c r="B1616" s="480"/>
      <c r="C1616" s="74" t="s">
        <v>6638</v>
      </c>
      <c r="D1616" s="74" t="s">
        <v>6639</v>
      </c>
      <c r="E1616" s="74" t="s">
        <v>6640</v>
      </c>
      <c r="F1616" s="74" t="s">
        <v>6641</v>
      </c>
      <c r="G1616" s="75">
        <v>44741</v>
      </c>
      <c r="H1616" s="76"/>
      <c r="I1616" s="77">
        <v>50771.43</v>
      </c>
      <c r="J1616" s="78" t="s">
        <v>457</v>
      </c>
      <c r="K1616" s="80"/>
      <c r="L1616" s="80"/>
      <c r="M1616" s="80"/>
      <c r="N1616" s="80"/>
      <c r="O1616" s="80"/>
    </row>
    <row r="1617" spans="1:15" ht="28.35" hidden="1" customHeight="1" thickBot="1">
      <c r="A1617" s="479" t="s">
        <v>623</v>
      </c>
      <c r="B1617" s="480"/>
      <c r="C1617" s="74" t="s">
        <v>6642</v>
      </c>
      <c r="D1617" s="74" t="s">
        <v>6643</v>
      </c>
      <c r="E1617" s="74" t="s">
        <v>6644</v>
      </c>
      <c r="F1617" s="74" t="s">
        <v>6645</v>
      </c>
      <c r="G1617" s="75">
        <v>44799</v>
      </c>
      <c r="H1617" s="76"/>
      <c r="I1617" s="77">
        <v>34035.78</v>
      </c>
      <c r="J1617" s="78" t="s">
        <v>457</v>
      </c>
      <c r="K1617" s="80"/>
      <c r="L1617" s="80"/>
      <c r="M1617" s="80"/>
      <c r="N1617" s="80"/>
      <c r="O1617" s="80"/>
    </row>
    <row r="1618" spans="1:15" ht="28.35" hidden="1" customHeight="1" thickBot="1">
      <c r="A1618" s="479" t="s">
        <v>2250</v>
      </c>
      <c r="B1618" s="480"/>
      <c r="C1618" s="74" t="s">
        <v>6646</v>
      </c>
      <c r="D1618" s="74" t="s">
        <v>6647</v>
      </c>
      <c r="E1618" s="74" t="s">
        <v>6648</v>
      </c>
      <c r="F1618" s="74" t="s">
        <v>6649</v>
      </c>
      <c r="G1618" s="75">
        <v>44545</v>
      </c>
      <c r="H1618" s="76"/>
      <c r="I1618" s="77">
        <v>72376</v>
      </c>
      <c r="J1618" s="78" t="s">
        <v>457</v>
      </c>
      <c r="K1618" s="80"/>
      <c r="L1618" s="80"/>
      <c r="M1618" s="80"/>
      <c r="N1618" s="80"/>
      <c r="O1618" s="80"/>
    </row>
    <row r="1619" spans="1:15" ht="28.35" hidden="1" customHeight="1" thickBot="1">
      <c r="A1619" s="479" t="s">
        <v>598</v>
      </c>
      <c r="B1619" s="480"/>
      <c r="C1619" s="74" t="s">
        <v>6650</v>
      </c>
      <c r="D1619" s="74" t="s">
        <v>6651</v>
      </c>
      <c r="E1619" s="74" t="s">
        <v>6652</v>
      </c>
      <c r="F1619" s="74" t="s">
        <v>6653</v>
      </c>
      <c r="G1619" s="75">
        <v>44705</v>
      </c>
      <c r="H1619" s="76"/>
      <c r="I1619" s="77">
        <v>40718.76</v>
      </c>
      <c r="J1619" s="78" t="s">
        <v>457</v>
      </c>
      <c r="K1619" s="80"/>
      <c r="L1619" s="80"/>
      <c r="M1619" s="80"/>
      <c r="N1619" s="80"/>
      <c r="O1619" s="80"/>
    </row>
    <row r="1620" spans="1:15" ht="28.35" hidden="1" customHeight="1" thickBot="1">
      <c r="A1620" s="479" t="s">
        <v>584</v>
      </c>
      <c r="B1620" s="480"/>
      <c r="C1620" s="74" t="s">
        <v>6654</v>
      </c>
      <c r="D1620" s="74" t="s">
        <v>6655</v>
      </c>
      <c r="E1620" s="74" t="s">
        <v>6656</v>
      </c>
      <c r="F1620" s="74" t="s">
        <v>6657</v>
      </c>
      <c r="G1620" s="75">
        <v>44715</v>
      </c>
      <c r="H1620" s="76"/>
      <c r="I1620" s="77">
        <v>36370</v>
      </c>
      <c r="J1620" s="78" t="s">
        <v>457</v>
      </c>
      <c r="K1620" s="80"/>
      <c r="L1620" s="80"/>
      <c r="M1620" s="80"/>
      <c r="N1620" s="80"/>
      <c r="O1620" s="80"/>
    </row>
    <row r="1621" spans="1:15" ht="28.35" hidden="1" customHeight="1" thickBot="1">
      <c r="A1621" s="479" t="s">
        <v>5630</v>
      </c>
      <c r="B1621" s="480"/>
      <c r="C1621" s="74" t="s">
        <v>6658</v>
      </c>
      <c r="D1621" s="74" t="s">
        <v>6659</v>
      </c>
      <c r="E1621" s="74" t="s">
        <v>6660</v>
      </c>
      <c r="F1621" s="74" t="s">
        <v>6661</v>
      </c>
      <c r="G1621" s="75">
        <v>44714</v>
      </c>
      <c r="H1621" s="76"/>
      <c r="I1621" s="77">
        <v>50000</v>
      </c>
      <c r="J1621" s="78" t="s">
        <v>613</v>
      </c>
      <c r="K1621" s="80"/>
      <c r="L1621" s="80"/>
      <c r="M1621" s="80"/>
      <c r="N1621" s="80"/>
      <c r="O1621" s="80"/>
    </row>
    <row r="1622" spans="1:15" ht="28.35" hidden="1" customHeight="1" thickBot="1">
      <c r="A1622" s="479" t="s">
        <v>472</v>
      </c>
      <c r="B1622" s="480"/>
      <c r="C1622" s="74" t="s">
        <v>6662</v>
      </c>
      <c r="D1622" s="74" t="s">
        <v>6663</v>
      </c>
      <c r="E1622" s="74" t="s">
        <v>6664</v>
      </c>
      <c r="F1622" s="74" t="s">
        <v>6665</v>
      </c>
      <c r="G1622" s="75">
        <v>44739</v>
      </c>
      <c r="H1622" s="76"/>
      <c r="I1622" s="77">
        <v>54555</v>
      </c>
      <c r="J1622" s="78" t="s">
        <v>457</v>
      </c>
      <c r="K1622" s="80"/>
      <c r="L1622" s="80"/>
      <c r="M1622" s="80"/>
      <c r="N1622" s="80"/>
      <c r="O1622" s="80"/>
    </row>
    <row r="1623" spans="1:15" ht="28.35" hidden="1" customHeight="1" thickBot="1">
      <c r="A1623" s="479" t="s">
        <v>472</v>
      </c>
      <c r="B1623" s="480"/>
      <c r="C1623" s="74" t="s">
        <v>6666</v>
      </c>
      <c r="D1623" s="74" t="s">
        <v>6667</v>
      </c>
      <c r="E1623" s="74" t="s">
        <v>6668</v>
      </c>
      <c r="F1623" s="74" t="s">
        <v>6669</v>
      </c>
      <c r="G1623" s="75">
        <v>44761</v>
      </c>
      <c r="H1623" s="76"/>
      <c r="I1623" s="77">
        <v>18185</v>
      </c>
      <c r="J1623" s="78" t="s">
        <v>457</v>
      </c>
      <c r="K1623" s="80"/>
      <c r="L1623" s="80"/>
      <c r="M1623" s="80"/>
      <c r="N1623" s="80"/>
      <c r="O1623" s="80"/>
    </row>
    <row r="1624" spans="1:15" ht="28.35" hidden="1" customHeight="1" thickBot="1">
      <c r="A1624" s="479" t="s">
        <v>603</v>
      </c>
      <c r="B1624" s="480"/>
      <c r="C1624" s="74" t="s">
        <v>6670</v>
      </c>
      <c r="D1624" s="74" t="s">
        <v>6671</v>
      </c>
      <c r="E1624" s="74" t="s">
        <v>6672</v>
      </c>
      <c r="F1624" s="74" t="s">
        <v>6673</v>
      </c>
      <c r="G1624" s="75">
        <v>44791</v>
      </c>
      <c r="H1624" s="76"/>
      <c r="I1624" s="77">
        <v>67737</v>
      </c>
      <c r="J1624" s="78" t="s">
        <v>457</v>
      </c>
      <c r="K1624" s="80"/>
      <c r="L1624" s="80"/>
      <c r="M1624" s="80"/>
      <c r="N1624" s="80"/>
      <c r="O1624" s="80"/>
    </row>
    <row r="1625" spans="1:15" ht="28.35" hidden="1" customHeight="1" thickBot="1">
      <c r="A1625" s="479" t="s">
        <v>623</v>
      </c>
      <c r="B1625" s="480"/>
      <c r="C1625" s="74" t="s">
        <v>6674</v>
      </c>
      <c r="D1625" s="74" t="s">
        <v>6675</v>
      </c>
      <c r="E1625" s="74" t="s">
        <v>6676</v>
      </c>
      <c r="F1625" s="74" t="s">
        <v>6677</v>
      </c>
      <c r="G1625" s="75">
        <v>44770</v>
      </c>
      <c r="H1625" s="76"/>
      <c r="I1625" s="77">
        <v>24440.639999999999</v>
      </c>
      <c r="J1625" s="78" t="s">
        <v>457</v>
      </c>
      <c r="K1625" s="80"/>
      <c r="L1625" s="80"/>
      <c r="M1625" s="80"/>
      <c r="N1625" s="80"/>
      <c r="O1625" s="80"/>
    </row>
    <row r="1626" spans="1:15" ht="28.35" hidden="1" customHeight="1" thickBot="1">
      <c r="A1626" s="479" t="s">
        <v>623</v>
      </c>
      <c r="B1626" s="480"/>
      <c r="C1626" s="74" t="s">
        <v>6678</v>
      </c>
      <c r="D1626" s="74" t="s">
        <v>6679</v>
      </c>
      <c r="E1626" s="74" t="s">
        <v>6680</v>
      </c>
      <c r="F1626" s="74" t="s">
        <v>6681</v>
      </c>
      <c r="G1626" s="75">
        <v>44781</v>
      </c>
      <c r="H1626" s="76"/>
      <c r="I1626" s="77">
        <v>57679</v>
      </c>
      <c r="J1626" s="78" t="s">
        <v>457</v>
      </c>
      <c r="K1626" s="80"/>
      <c r="L1626" s="80"/>
      <c r="M1626" s="80"/>
      <c r="N1626" s="80"/>
      <c r="O1626" s="80"/>
    </row>
    <row r="1627" spans="1:15" ht="28.35" hidden="1" customHeight="1" thickBot="1">
      <c r="A1627" s="479" t="s">
        <v>623</v>
      </c>
      <c r="B1627" s="480"/>
      <c r="C1627" s="74" t="s">
        <v>6682</v>
      </c>
      <c r="D1627" s="74" t="s">
        <v>6683</v>
      </c>
      <c r="E1627" s="74" t="s">
        <v>6684</v>
      </c>
      <c r="F1627" s="74" t="s">
        <v>6685</v>
      </c>
      <c r="G1627" s="75">
        <v>44740</v>
      </c>
      <c r="H1627" s="76"/>
      <c r="I1627" s="77">
        <v>21822</v>
      </c>
      <c r="J1627" s="78" t="s">
        <v>457</v>
      </c>
      <c r="K1627" s="80"/>
      <c r="L1627" s="80"/>
      <c r="M1627" s="80"/>
      <c r="N1627" s="80"/>
      <c r="O1627" s="80"/>
    </row>
    <row r="1628" spans="1:15" ht="28.35" hidden="1" customHeight="1" thickBot="1">
      <c r="A1628" s="479" t="s">
        <v>623</v>
      </c>
      <c r="B1628" s="480"/>
      <c r="C1628" s="74" t="s">
        <v>6686</v>
      </c>
      <c r="D1628" s="74" t="s">
        <v>6687</v>
      </c>
      <c r="E1628" s="74" t="s">
        <v>6688</v>
      </c>
      <c r="F1628" s="74" t="s">
        <v>6689</v>
      </c>
      <c r="G1628" s="75">
        <v>44775</v>
      </c>
      <c r="H1628" s="76"/>
      <c r="I1628" s="77">
        <v>17221</v>
      </c>
      <c r="J1628" s="78" t="s">
        <v>457</v>
      </c>
      <c r="K1628" s="80"/>
      <c r="L1628" s="80"/>
      <c r="M1628" s="80"/>
      <c r="N1628" s="80"/>
      <c r="O1628" s="80"/>
    </row>
    <row r="1629" spans="1:15" ht="28.35" hidden="1" customHeight="1" thickBot="1">
      <c r="A1629" s="479" t="s">
        <v>560</v>
      </c>
      <c r="B1629" s="480"/>
      <c r="C1629" s="74" t="s">
        <v>6690</v>
      </c>
      <c r="D1629" s="74" t="s">
        <v>6691</v>
      </c>
      <c r="E1629" s="74" t="s">
        <v>6692</v>
      </c>
      <c r="F1629" s="74" t="s">
        <v>6693</v>
      </c>
      <c r="G1629" s="75">
        <v>44798</v>
      </c>
      <c r="H1629" s="76"/>
      <c r="I1629" s="77">
        <v>75473</v>
      </c>
      <c r="J1629" s="78" t="s">
        <v>457</v>
      </c>
      <c r="K1629" s="80"/>
      <c r="L1629" s="80"/>
      <c r="M1629" s="80"/>
      <c r="N1629" s="80"/>
      <c r="O1629" s="80"/>
    </row>
    <row r="1630" spans="1:15" ht="28.35" hidden="1" customHeight="1" thickBot="1">
      <c r="A1630" s="479" t="s">
        <v>623</v>
      </c>
      <c r="B1630" s="480"/>
      <c r="C1630" s="74" t="s">
        <v>6694</v>
      </c>
      <c r="D1630" s="74" t="s">
        <v>6695</v>
      </c>
      <c r="E1630" s="74" t="s">
        <v>6696</v>
      </c>
      <c r="F1630" s="74" t="s">
        <v>6697</v>
      </c>
      <c r="G1630" s="75">
        <v>44777</v>
      </c>
      <c r="H1630" s="76"/>
      <c r="I1630" s="77">
        <v>57791.93</v>
      </c>
      <c r="J1630" s="78" t="s">
        <v>457</v>
      </c>
      <c r="K1630" s="80"/>
      <c r="L1630" s="80"/>
      <c r="M1630" s="80"/>
      <c r="N1630" s="80"/>
      <c r="O1630" s="80"/>
    </row>
    <row r="1631" spans="1:15" ht="28.35" hidden="1" customHeight="1" thickBot="1">
      <c r="A1631" s="479" t="s">
        <v>584</v>
      </c>
      <c r="B1631" s="480"/>
      <c r="C1631" s="74" t="s">
        <v>6698</v>
      </c>
      <c r="D1631" s="74" t="s">
        <v>6699</v>
      </c>
      <c r="E1631" s="74" t="s">
        <v>6700</v>
      </c>
      <c r="F1631" s="74" t="s">
        <v>6701</v>
      </c>
      <c r="G1631" s="75">
        <v>44715</v>
      </c>
      <c r="H1631" s="76"/>
      <c r="I1631" s="77">
        <v>36370</v>
      </c>
      <c r="J1631" s="78" t="s">
        <v>457</v>
      </c>
      <c r="K1631" s="80"/>
      <c r="L1631" s="80"/>
      <c r="M1631" s="80"/>
      <c r="N1631" s="80"/>
      <c r="O1631" s="80"/>
    </row>
    <row r="1632" spans="1:15" ht="28.35" hidden="1" customHeight="1" thickBot="1">
      <c r="A1632" s="479" t="s">
        <v>472</v>
      </c>
      <c r="B1632" s="480"/>
      <c r="C1632" s="74" t="s">
        <v>6702</v>
      </c>
      <c r="D1632" s="74" t="s">
        <v>6703</v>
      </c>
      <c r="E1632" s="74" t="s">
        <v>6704</v>
      </c>
      <c r="F1632" s="74" t="s">
        <v>6705</v>
      </c>
      <c r="G1632" s="75">
        <v>44760</v>
      </c>
      <c r="H1632" s="76"/>
      <c r="I1632" s="77">
        <v>40551.46</v>
      </c>
      <c r="J1632" s="78" t="s">
        <v>457</v>
      </c>
      <c r="K1632" s="80"/>
      <c r="L1632" s="80"/>
      <c r="M1632" s="80"/>
      <c r="N1632" s="80"/>
      <c r="O1632" s="80"/>
    </row>
    <row r="1633" spans="1:15" ht="28.35" hidden="1" customHeight="1" thickBot="1">
      <c r="A1633" s="479" t="s">
        <v>623</v>
      </c>
      <c r="B1633" s="480"/>
      <c r="C1633" s="74" t="s">
        <v>6706</v>
      </c>
      <c r="D1633" s="74" t="s">
        <v>6707</v>
      </c>
      <c r="E1633" s="74" t="s">
        <v>6708</v>
      </c>
      <c r="F1633" s="74" t="s">
        <v>6709</v>
      </c>
      <c r="G1633" s="75">
        <v>44768</v>
      </c>
      <c r="H1633" s="76"/>
      <c r="I1633" s="77">
        <v>30717.02</v>
      </c>
      <c r="J1633" s="78" t="s">
        <v>457</v>
      </c>
      <c r="K1633" s="80"/>
      <c r="L1633" s="80"/>
      <c r="M1633" s="80"/>
      <c r="N1633" s="80"/>
      <c r="O1633" s="80"/>
    </row>
    <row r="1634" spans="1:15" ht="28.35" hidden="1" customHeight="1" thickBot="1">
      <c r="A1634" s="479" t="s">
        <v>623</v>
      </c>
      <c r="B1634" s="480"/>
      <c r="C1634" s="74" t="s">
        <v>6710</v>
      </c>
      <c r="D1634" s="74" t="s">
        <v>6711</v>
      </c>
      <c r="E1634" s="74" t="s">
        <v>6712</v>
      </c>
      <c r="F1634" s="74" t="s">
        <v>6713</v>
      </c>
      <c r="G1634" s="75">
        <v>44767</v>
      </c>
      <c r="H1634" s="76"/>
      <c r="I1634" s="77">
        <v>41938.980000000003</v>
      </c>
      <c r="J1634" s="78" t="s">
        <v>457</v>
      </c>
      <c r="K1634" s="80"/>
      <c r="L1634" s="80"/>
      <c r="M1634" s="80"/>
      <c r="N1634" s="80"/>
      <c r="O1634" s="80"/>
    </row>
    <row r="1635" spans="1:15" ht="28.35" hidden="1" customHeight="1" thickBot="1">
      <c r="A1635" s="479" t="s">
        <v>2250</v>
      </c>
      <c r="B1635" s="480"/>
      <c r="C1635" s="74" t="s">
        <v>6714</v>
      </c>
      <c r="D1635" s="74" t="s">
        <v>6715</v>
      </c>
      <c r="E1635" s="74" t="s">
        <v>6716</v>
      </c>
      <c r="F1635" s="74" t="s">
        <v>6717</v>
      </c>
      <c r="G1635" s="75">
        <v>44594</v>
      </c>
      <c r="H1635" s="76"/>
      <c r="I1635" s="77">
        <v>109110</v>
      </c>
      <c r="J1635" s="78" t="s">
        <v>457</v>
      </c>
      <c r="K1635" s="80"/>
      <c r="L1635" s="80"/>
      <c r="M1635" s="80"/>
      <c r="N1635" s="80"/>
      <c r="O1635" s="80"/>
    </row>
    <row r="1636" spans="1:15" ht="28.35" hidden="1" customHeight="1" thickBot="1">
      <c r="A1636" s="479" t="s">
        <v>502</v>
      </c>
      <c r="B1636" s="480"/>
      <c r="C1636" s="74" t="s">
        <v>6718</v>
      </c>
      <c r="D1636" s="74" t="s">
        <v>6719</v>
      </c>
      <c r="E1636" s="74" t="s">
        <v>6720</v>
      </c>
      <c r="F1636" s="74" t="s">
        <v>6721</v>
      </c>
      <c r="G1636" s="75">
        <v>44594</v>
      </c>
      <c r="H1636" s="76"/>
      <c r="I1636" s="77">
        <v>65902.44</v>
      </c>
      <c r="J1636" s="78" t="s">
        <v>457</v>
      </c>
      <c r="K1636" s="80"/>
      <c r="L1636" s="80"/>
      <c r="M1636" s="80"/>
      <c r="N1636" s="80"/>
      <c r="O1636" s="80"/>
    </row>
    <row r="1637" spans="1:15" ht="28.35" hidden="1" customHeight="1" thickBot="1">
      <c r="A1637" s="479" t="s">
        <v>623</v>
      </c>
      <c r="B1637" s="480"/>
      <c r="C1637" s="74" t="s">
        <v>6722</v>
      </c>
      <c r="D1637" s="74" t="s">
        <v>6723</v>
      </c>
      <c r="E1637" s="74" t="s">
        <v>6724</v>
      </c>
      <c r="F1637" s="74" t="s">
        <v>6725</v>
      </c>
      <c r="G1637" s="75">
        <v>44777</v>
      </c>
      <c r="H1637" s="76"/>
      <c r="I1637" s="77">
        <v>29096</v>
      </c>
      <c r="J1637" s="78" t="s">
        <v>457</v>
      </c>
      <c r="K1637" s="80"/>
      <c r="L1637" s="80"/>
      <c r="M1637" s="80"/>
      <c r="N1637" s="80"/>
      <c r="O1637" s="80"/>
    </row>
    <row r="1638" spans="1:15" ht="28.35" hidden="1" customHeight="1" thickBot="1">
      <c r="A1638" s="479" t="s">
        <v>472</v>
      </c>
      <c r="B1638" s="480"/>
      <c r="C1638" s="74" t="s">
        <v>6726</v>
      </c>
      <c r="D1638" s="74" t="s">
        <v>6727</v>
      </c>
      <c r="E1638" s="74" t="s">
        <v>6728</v>
      </c>
      <c r="F1638" s="74" t="s">
        <v>6729</v>
      </c>
      <c r="G1638" s="75">
        <v>44596</v>
      </c>
      <c r="H1638" s="76"/>
      <c r="I1638" s="77">
        <v>36370</v>
      </c>
      <c r="J1638" s="78" t="s">
        <v>457</v>
      </c>
      <c r="K1638" s="80"/>
      <c r="L1638" s="80"/>
      <c r="M1638" s="80"/>
      <c r="N1638" s="80"/>
      <c r="O1638" s="80"/>
    </row>
    <row r="1639" spans="1:15" ht="28.35" hidden="1" customHeight="1" thickBot="1">
      <c r="A1639" s="479" t="s">
        <v>623</v>
      </c>
      <c r="B1639" s="480"/>
      <c r="C1639" s="74" t="s">
        <v>6730</v>
      </c>
      <c r="D1639" s="74" t="s">
        <v>6731</v>
      </c>
      <c r="E1639" s="74" t="s">
        <v>6732</v>
      </c>
      <c r="F1639" s="74" t="s">
        <v>6733</v>
      </c>
      <c r="G1639" s="75">
        <v>44803</v>
      </c>
      <c r="H1639" s="76"/>
      <c r="I1639" s="77">
        <v>56828</v>
      </c>
      <c r="J1639" s="78" t="s">
        <v>457</v>
      </c>
      <c r="K1639" s="80"/>
      <c r="L1639" s="80"/>
      <c r="M1639" s="80"/>
      <c r="N1639" s="80"/>
      <c r="O1639" s="80"/>
    </row>
    <row r="1640" spans="1:15" ht="28.35" hidden="1" customHeight="1" thickBot="1">
      <c r="A1640" s="479" t="s">
        <v>623</v>
      </c>
      <c r="B1640" s="480"/>
      <c r="C1640" s="74" t="s">
        <v>6734</v>
      </c>
      <c r="D1640" s="74" t="s">
        <v>6735</v>
      </c>
      <c r="E1640" s="74" t="s">
        <v>6736</v>
      </c>
      <c r="F1640" s="74" t="s">
        <v>6737</v>
      </c>
      <c r="G1640" s="75">
        <v>44771</v>
      </c>
      <c r="H1640" s="76"/>
      <c r="I1640" s="77">
        <v>57376.59</v>
      </c>
      <c r="J1640" s="78" t="s">
        <v>457</v>
      </c>
      <c r="K1640" s="80"/>
      <c r="L1640" s="80"/>
      <c r="M1640" s="80"/>
      <c r="N1640" s="80"/>
      <c r="O1640" s="80"/>
    </row>
    <row r="1641" spans="1:15" ht="28.35" hidden="1" customHeight="1" thickBot="1">
      <c r="A1641" s="479" t="s">
        <v>623</v>
      </c>
      <c r="B1641" s="480"/>
      <c r="C1641" s="74" t="s">
        <v>6738</v>
      </c>
      <c r="D1641" s="74" t="s">
        <v>6739</v>
      </c>
      <c r="E1641" s="74" t="s">
        <v>6740</v>
      </c>
      <c r="F1641" s="74" t="s">
        <v>6741</v>
      </c>
      <c r="G1641" s="75">
        <v>44763</v>
      </c>
      <c r="H1641" s="76"/>
      <c r="I1641" s="77">
        <v>18764</v>
      </c>
      <c r="J1641" s="78" t="s">
        <v>457</v>
      </c>
      <c r="K1641" s="80"/>
      <c r="L1641" s="80"/>
      <c r="M1641" s="80"/>
      <c r="N1641" s="80"/>
      <c r="O1641" s="80"/>
    </row>
    <row r="1642" spans="1:15" ht="28.35" hidden="1" customHeight="1" thickBot="1">
      <c r="A1642" s="479" t="s">
        <v>614</v>
      </c>
      <c r="B1642" s="480"/>
      <c r="C1642" s="74" t="s">
        <v>6742</v>
      </c>
      <c r="D1642" s="74" t="s">
        <v>6743</v>
      </c>
      <c r="E1642" s="74" t="s">
        <v>6744</v>
      </c>
      <c r="F1642" s="74" t="s">
        <v>6745</v>
      </c>
      <c r="G1642" s="75">
        <v>44740</v>
      </c>
      <c r="H1642" s="76"/>
      <c r="I1642" s="77">
        <v>62556.4</v>
      </c>
      <c r="J1642" s="78" t="s">
        <v>457</v>
      </c>
      <c r="K1642" s="80"/>
      <c r="L1642" s="80"/>
      <c r="M1642" s="80"/>
      <c r="N1642" s="80"/>
      <c r="O1642" s="80"/>
    </row>
    <row r="1643" spans="1:15" ht="28.35" hidden="1" customHeight="1" thickBot="1">
      <c r="A1643" s="479" t="s">
        <v>614</v>
      </c>
      <c r="B1643" s="480"/>
      <c r="C1643" s="74" t="s">
        <v>6746</v>
      </c>
      <c r="D1643" s="74" t="s">
        <v>6747</v>
      </c>
      <c r="E1643" s="74" t="s">
        <v>6748</v>
      </c>
      <c r="F1643" s="74" t="s">
        <v>6749</v>
      </c>
      <c r="G1643" s="75">
        <v>44770</v>
      </c>
      <c r="H1643" s="76"/>
      <c r="I1643" s="77">
        <v>42256.84</v>
      </c>
      <c r="J1643" s="78" t="s">
        <v>457</v>
      </c>
      <c r="K1643" s="80"/>
      <c r="L1643" s="80"/>
      <c r="M1643" s="80"/>
      <c r="N1643" s="80"/>
      <c r="O1643" s="80"/>
    </row>
    <row r="1644" spans="1:15" ht="28.35" hidden="1" customHeight="1" thickBot="1">
      <c r="A1644" s="479" t="s">
        <v>614</v>
      </c>
      <c r="B1644" s="480"/>
      <c r="C1644" s="74" t="s">
        <v>6750</v>
      </c>
      <c r="D1644" s="74" t="s">
        <v>6751</v>
      </c>
      <c r="E1644" s="74" t="s">
        <v>6752</v>
      </c>
      <c r="F1644" s="74" t="s">
        <v>6753</v>
      </c>
      <c r="G1644" s="75">
        <v>44734</v>
      </c>
      <c r="H1644" s="76"/>
      <c r="I1644" s="77">
        <v>22185.7</v>
      </c>
      <c r="J1644" s="78" t="s">
        <v>457</v>
      </c>
      <c r="K1644" s="80"/>
      <c r="L1644" s="80"/>
      <c r="M1644" s="80"/>
      <c r="N1644" s="80"/>
      <c r="O1644" s="80"/>
    </row>
    <row r="1645" spans="1:15" ht="28.35" hidden="1" customHeight="1" thickBot="1">
      <c r="A1645" s="479" t="s">
        <v>560</v>
      </c>
      <c r="B1645" s="480"/>
      <c r="C1645" s="74" t="s">
        <v>6754</v>
      </c>
      <c r="D1645" s="74" t="s">
        <v>6755</v>
      </c>
      <c r="E1645" s="74" t="s">
        <v>6756</v>
      </c>
      <c r="F1645" s="74" t="s">
        <v>6757</v>
      </c>
      <c r="G1645" s="75">
        <v>44686</v>
      </c>
      <c r="H1645" s="76"/>
      <c r="I1645" s="77">
        <v>49202</v>
      </c>
      <c r="J1645" s="78" t="s">
        <v>457</v>
      </c>
      <c r="K1645" s="80"/>
      <c r="L1645" s="80"/>
      <c r="M1645" s="80"/>
      <c r="N1645" s="80"/>
      <c r="O1645" s="80"/>
    </row>
    <row r="1646" spans="1:15" ht="28.35" hidden="1" customHeight="1" thickBot="1">
      <c r="A1646" s="479" t="s">
        <v>614</v>
      </c>
      <c r="B1646" s="480"/>
      <c r="C1646" s="74" t="s">
        <v>6758</v>
      </c>
      <c r="D1646" s="74" t="s">
        <v>6759</v>
      </c>
      <c r="E1646" s="74" t="s">
        <v>6760</v>
      </c>
      <c r="F1646" s="74" t="s">
        <v>6761</v>
      </c>
      <c r="G1646" s="75">
        <v>44750</v>
      </c>
      <c r="H1646" s="76"/>
      <c r="I1646" s="77">
        <v>37608.76</v>
      </c>
      <c r="J1646" s="78" t="s">
        <v>457</v>
      </c>
      <c r="K1646" s="80"/>
      <c r="L1646" s="80"/>
      <c r="M1646" s="80"/>
      <c r="N1646" s="80"/>
      <c r="O1646" s="80"/>
    </row>
    <row r="1647" spans="1:15" ht="28.35" hidden="1" customHeight="1" thickBot="1">
      <c r="A1647" s="479" t="s">
        <v>6083</v>
      </c>
      <c r="B1647" s="480"/>
      <c r="C1647" s="74" t="s">
        <v>6762</v>
      </c>
      <c r="D1647" s="74" t="s">
        <v>6763</v>
      </c>
      <c r="E1647" s="74" t="s">
        <v>6764</v>
      </c>
      <c r="F1647" s="74" t="s">
        <v>6765</v>
      </c>
      <c r="G1647" s="75">
        <v>44725</v>
      </c>
      <c r="H1647" s="76"/>
      <c r="I1647" s="77">
        <v>50000</v>
      </c>
      <c r="J1647" s="78" t="s">
        <v>613</v>
      </c>
      <c r="K1647" s="80"/>
      <c r="L1647" s="80"/>
      <c r="M1647" s="80"/>
      <c r="N1647" s="80"/>
      <c r="O1647" s="80"/>
    </row>
    <row r="1648" spans="1:15" ht="28.35" hidden="1" customHeight="1" thickBot="1">
      <c r="A1648" s="479" t="s">
        <v>560</v>
      </c>
      <c r="B1648" s="480"/>
      <c r="C1648" s="74" t="s">
        <v>6766</v>
      </c>
      <c r="D1648" s="74" t="s">
        <v>6767</v>
      </c>
      <c r="E1648" s="74" t="s">
        <v>6768</v>
      </c>
      <c r="F1648" s="74" t="s">
        <v>6769</v>
      </c>
      <c r="G1648" s="75">
        <v>44796</v>
      </c>
      <c r="H1648" s="76"/>
      <c r="I1648" s="77">
        <v>78816.7</v>
      </c>
      <c r="J1648" s="78" t="s">
        <v>457</v>
      </c>
      <c r="K1648" s="80"/>
      <c r="L1648" s="80"/>
      <c r="M1648" s="80"/>
      <c r="N1648" s="80"/>
      <c r="O1648" s="80"/>
    </row>
    <row r="1649" spans="1:15" ht="28.35" hidden="1" customHeight="1" thickBot="1">
      <c r="A1649" s="479" t="s">
        <v>584</v>
      </c>
      <c r="B1649" s="480"/>
      <c r="C1649" s="74" t="s">
        <v>6770</v>
      </c>
      <c r="D1649" s="74" t="s">
        <v>6771</v>
      </c>
      <c r="E1649" s="74" t="s">
        <v>6772</v>
      </c>
      <c r="F1649" s="74" t="s">
        <v>6773</v>
      </c>
      <c r="G1649" s="75">
        <v>44627</v>
      </c>
      <c r="H1649" s="76"/>
      <c r="I1649" s="77">
        <v>64000</v>
      </c>
      <c r="J1649" s="78" t="s">
        <v>457</v>
      </c>
      <c r="K1649" s="80"/>
      <c r="L1649" s="80"/>
      <c r="M1649" s="80"/>
      <c r="N1649" s="80"/>
      <c r="O1649" s="80"/>
    </row>
    <row r="1650" spans="1:15" ht="28.35" hidden="1" customHeight="1" thickBot="1">
      <c r="A1650" s="479" t="s">
        <v>472</v>
      </c>
      <c r="B1650" s="480"/>
      <c r="C1650" s="74" t="s">
        <v>6774</v>
      </c>
      <c r="D1650" s="74" t="s">
        <v>6775</v>
      </c>
      <c r="E1650" s="74" t="s">
        <v>6776</v>
      </c>
      <c r="F1650" s="74" t="s">
        <v>6777</v>
      </c>
      <c r="G1650" s="75">
        <v>44638</v>
      </c>
      <c r="H1650" s="76"/>
      <c r="I1650" s="77">
        <v>36370</v>
      </c>
      <c r="J1650" s="78" t="s">
        <v>457</v>
      </c>
      <c r="K1650" s="80"/>
      <c r="L1650" s="80"/>
      <c r="M1650" s="80"/>
      <c r="N1650" s="80"/>
      <c r="O1650" s="80"/>
    </row>
    <row r="1651" spans="1:15" ht="28.35" hidden="1" customHeight="1" thickBot="1">
      <c r="A1651" s="479" t="s">
        <v>598</v>
      </c>
      <c r="B1651" s="480"/>
      <c r="C1651" s="74" t="s">
        <v>6778</v>
      </c>
      <c r="D1651" s="74" t="s">
        <v>6779</v>
      </c>
      <c r="E1651" s="74" t="s">
        <v>6780</v>
      </c>
      <c r="F1651" s="74" t="s">
        <v>6781</v>
      </c>
      <c r="G1651" s="75">
        <v>44718</v>
      </c>
      <c r="H1651" s="76"/>
      <c r="I1651" s="77">
        <v>40369.980000000003</v>
      </c>
      <c r="J1651" s="78" t="s">
        <v>457</v>
      </c>
      <c r="K1651" s="80"/>
      <c r="L1651" s="80"/>
      <c r="M1651" s="80"/>
      <c r="N1651" s="80"/>
      <c r="O1651" s="80"/>
    </row>
    <row r="1652" spans="1:15" ht="28.35" hidden="1" customHeight="1" thickBot="1">
      <c r="A1652" s="479" t="s">
        <v>603</v>
      </c>
      <c r="B1652" s="480"/>
      <c r="C1652" s="74" t="s">
        <v>6782</v>
      </c>
      <c r="D1652" s="74" t="s">
        <v>6783</v>
      </c>
      <c r="E1652" s="74" t="s">
        <v>6784</v>
      </c>
      <c r="F1652" s="74" t="s">
        <v>6785</v>
      </c>
      <c r="G1652" s="75">
        <v>44649</v>
      </c>
      <c r="H1652" s="76"/>
      <c r="I1652" s="77">
        <v>36332.9</v>
      </c>
      <c r="J1652" s="78" t="s">
        <v>457</v>
      </c>
      <c r="K1652" s="80"/>
      <c r="L1652" s="80"/>
      <c r="M1652" s="80"/>
      <c r="N1652" s="80"/>
      <c r="O1652" s="80"/>
    </row>
    <row r="1653" spans="1:15" ht="28.35" hidden="1" customHeight="1" thickBot="1">
      <c r="A1653" s="479" t="s">
        <v>477</v>
      </c>
      <c r="B1653" s="480"/>
      <c r="C1653" s="74" t="s">
        <v>6786</v>
      </c>
      <c r="D1653" s="74" t="s">
        <v>6787</v>
      </c>
      <c r="E1653" s="74" t="s">
        <v>6788</v>
      </c>
      <c r="F1653" s="74" t="s">
        <v>6789</v>
      </c>
      <c r="G1653" s="75">
        <v>44649</v>
      </c>
      <c r="H1653" s="76"/>
      <c r="I1653" s="77">
        <v>72740</v>
      </c>
      <c r="J1653" s="78" t="s">
        <v>457</v>
      </c>
      <c r="K1653" s="80"/>
      <c r="L1653" s="80"/>
      <c r="M1653" s="80"/>
      <c r="N1653" s="80"/>
      <c r="O1653" s="80"/>
    </row>
    <row r="1654" spans="1:15" ht="28.35" hidden="1" customHeight="1" thickBot="1">
      <c r="A1654" s="479" t="s">
        <v>452</v>
      </c>
      <c r="B1654" s="480"/>
      <c r="C1654" s="74" t="s">
        <v>6790</v>
      </c>
      <c r="D1654" s="74" t="s">
        <v>6791</v>
      </c>
      <c r="E1654" s="74" t="s">
        <v>6792</v>
      </c>
      <c r="F1654" s="74" t="s">
        <v>6793</v>
      </c>
      <c r="G1654" s="75">
        <v>44651</v>
      </c>
      <c r="H1654" s="76"/>
      <c r="I1654" s="77">
        <v>90779.520000000004</v>
      </c>
      <c r="J1654" s="78" t="s">
        <v>457</v>
      </c>
      <c r="K1654" s="80"/>
      <c r="L1654" s="80"/>
      <c r="M1654" s="80"/>
      <c r="N1654" s="80"/>
      <c r="O1654" s="80"/>
    </row>
    <row r="1655" spans="1:15" ht="28.35" hidden="1" customHeight="1" thickBot="1">
      <c r="A1655" s="479" t="s">
        <v>575</v>
      </c>
      <c r="B1655" s="480"/>
      <c r="C1655" s="74" t="s">
        <v>6794</v>
      </c>
      <c r="D1655" s="74" t="s">
        <v>6795</v>
      </c>
      <c r="E1655" s="74" t="s">
        <v>6796</v>
      </c>
      <c r="F1655" s="74" t="s">
        <v>6797</v>
      </c>
      <c r="G1655" s="75">
        <v>44685</v>
      </c>
      <c r="H1655" s="76"/>
      <c r="I1655" s="77">
        <v>36369</v>
      </c>
      <c r="J1655" s="78" t="s">
        <v>457</v>
      </c>
      <c r="K1655" s="80"/>
      <c r="L1655" s="80"/>
      <c r="M1655" s="80"/>
      <c r="N1655" s="80"/>
      <c r="O1655" s="80"/>
    </row>
    <row r="1656" spans="1:15" ht="28.35" hidden="1" customHeight="1" thickBot="1">
      <c r="A1656" s="479" t="s">
        <v>589</v>
      </c>
      <c r="B1656" s="480"/>
      <c r="C1656" s="74" t="s">
        <v>6798</v>
      </c>
      <c r="D1656" s="74" t="s">
        <v>6799</v>
      </c>
      <c r="E1656" s="74" t="s">
        <v>6800</v>
      </c>
      <c r="F1656" s="74" t="s">
        <v>6801</v>
      </c>
      <c r="G1656" s="75">
        <v>44784</v>
      </c>
      <c r="H1656" s="76"/>
      <c r="I1656" s="77">
        <v>72376.3</v>
      </c>
      <c r="J1656" s="78" t="s">
        <v>457</v>
      </c>
      <c r="K1656" s="80"/>
      <c r="L1656" s="80"/>
      <c r="M1656" s="80"/>
      <c r="N1656" s="80"/>
      <c r="O1656" s="80"/>
    </row>
    <row r="1657" spans="1:15" ht="28.35" hidden="1" customHeight="1" thickBot="1">
      <c r="A1657" s="479" t="s">
        <v>477</v>
      </c>
      <c r="B1657" s="480"/>
      <c r="C1657" s="74" t="s">
        <v>6802</v>
      </c>
      <c r="D1657" s="74" t="s">
        <v>6803</v>
      </c>
      <c r="E1657" s="74" t="s">
        <v>6804</v>
      </c>
      <c r="F1657" s="74" t="s">
        <v>6805</v>
      </c>
      <c r="G1657" s="75">
        <v>44704</v>
      </c>
      <c r="H1657" s="76"/>
      <c r="I1657" s="77">
        <v>24292.25</v>
      </c>
      <c r="J1657" s="78" t="s">
        <v>457</v>
      </c>
      <c r="K1657" s="80"/>
      <c r="L1657" s="80"/>
      <c r="M1657" s="80"/>
      <c r="N1657" s="80"/>
      <c r="O1657" s="80"/>
    </row>
    <row r="1658" spans="1:15" ht="28.35" hidden="1" customHeight="1" thickBot="1">
      <c r="A1658" s="479" t="s">
        <v>560</v>
      </c>
      <c r="B1658" s="480"/>
      <c r="C1658" s="74" t="s">
        <v>6806</v>
      </c>
      <c r="D1658" s="74" t="s">
        <v>6807</v>
      </c>
      <c r="E1658" s="74" t="s">
        <v>6808</v>
      </c>
      <c r="F1658" s="74" t="s">
        <v>6809</v>
      </c>
      <c r="G1658" s="75">
        <v>44714</v>
      </c>
      <c r="H1658" s="76"/>
      <c r="I1658" s="77">
        <v>29000</v>
      </c>
      <c r="J1658" s="78" t="s">
        <v>457</v>
      </c>
      <c r="K1658" s="80"/>
      <c r="L1658" s="80"/>
      <c r="M1658" s="80"/>
      <c r="N1658" s="80"/>
      <c r="O1658" s="80"/>
    </row>
    <row r="1659" spans="1:15" ht="28.35" hidden="1" customHeight="1" thickBot="1">
      <c r="A1659" s="479" t="s">
        <v>623</v>
      </c>
      <c r="B1659" s="480"/>
      <c r="C1659" s="74" t="s">
        <v>6810</v>
      </c>
      <c r="D1659" s="74" t="s">
        <v>6811</v>
      </c>
      <c r="E1659" s="74" t="s">
        <v>6812</v>
      </c>
      <c r="F1659" s="74" t="s">
        <v>6813</v>
      </c>
      <c r="G1659" s="75">
        <v>44768</v>
      </c>
      <c r="H1659" s="76"/>
      <c r="I1659" s="77">
        <v>34340.910000000003</v>
      </c>
      <c r="J1659" s="78" t="s">
        <v>457</v>
      </c>
      <c r="K1659" s="80"/>
      <c r="L1659" s="80"/>
      <c r="M1659" s="80"/>
      <c r="N1659" s="80"/>
      <c r="O1659" s="80"/>
    </row>
    <row r="1660" spans="1:15" ht="28.35" hidden="1" customHeight="1" thickBot="1">
      <c r="A1660" s="479" t="s">
        <v>614</v>
      </c>
      <c r="B1660" s="480"/>
      <c r="C1660" s="74" t="s">
        <v>6814</v>
      </c>
      <c r="D1660" s="74" t="s">
        <v>6815</v>
      </c>
      <c r="E1660" s="74" t="s">
        <v>6816</v>
      </c>
      <c r="F1660" s="74" t="s">
        <v>6817</v>
      </c>
      <c r="G1660" s="75">
        <v>44781</v>
      </c>
      <c r="H1660" s="76"/>
      <c r="I1660" s="77">
        <v>54335.32</v>
      </c>
      <c r="J1660" s="78" t="s">
        <v>457</v>
      </c>
      <c r="K1660" s="80"/>
      <c r="L1660" s="80"/>
      <c r="M1660" s="80"/>
      <c r="N1660" s="80"/>
      <c r="O1660" s="80"/>
    </row>
    <row r="1661" spans="1:15" ht="28.35" hidden="1" customHeight="1" thickBot="1">
      <c r="A1661" s="479" t="s">
        <v>477</v>
      </c>
      <c r="B1661" s="480"/>
      <c r="C1661" s="74" t="s">
        <v>6818</v>
      </c>
      <c r="D1661" s="74" t="s">
        <v>6819</v>
      </c>
      <c r="E1661" s="74" t="s">
        <v>6820</v>
      </c>
      <c r="F1661" s="74" t="s">
        <v>6821</v>
      </c>
      <c r="G1661" s="75">
        <v>44784</v>
      </c>
      <c r="H1661" s="76"/>
      <c r="I1661" s="77">
        <v>45826.2</v>
      </c>
      <c r="J1661" s="78" t="s">
        <v>457</v>
      </c>
      <c r="K1661" s="80"/>
      <c r="L1661" s="80"/>
      <c r="M1661" s="80"/>
      <c r="N1661" s="80"/>
      <c r="O1661" s="80"/>
    </row>
    <row r="1662" spans="1:15" ht="28.35" hidden="1" customHeight="1" thickBot="1">
      <c r="A1662" s="479" t="s">
        <v>623</v>
      </c>
      <c r="B1662" s="480"/>
      <c r="C1662" s="74" t="s">
        <v>6822</v>
      </c>
      <c r="D1662" s="74" t="s">
        <v>6823</v>
      </c>
      <c r="E1662" s="74" t="s">
        <v>6824</v>
      </c>
      <c r="F1662" s="74" t="s">
        <v>6825</v>
      </c>
      <c r="G1662" s="75">
        <v>44804</v>
      </c>
      <c r="H1662" s="76"/>
      <c r="I1662" s="77">
        <v>83891</v>
      </c>
      <c r="J1662" s="78" t="s">
        <v>457</v>
      </c>
      <c r="K1662" s="80"/>
      <c r="L1662" s="80"/>
      <c r="M1662" s="80"/>
      <c r="N1662" s="80"/>
      <c r="O1662" s="80"/>
    </row>
    <row r="1663" spans="1:15" ht="28.35" hidden="1" customHeight="1" thickBot="1">
      <c r="A1663" s="479" t="s">
        <v>623</v>
      </c>
      <c r="B1663" s="480"/>
      <c r="C1663" s="74" t="s">
        <v>6826</v>
      </c>
      <c r="D1663" s="74" t="s">
        <v>6827</v>
      </c>
      <c r="E1663" s="74" t="s">
        <v>6828</v>
      </c>
      <c r="F1663" s="74" t="s">
        <v>6829</v>
      </c>
      <c r="G1663" s="75">
        <v>44804</v>
      </c>
      <c r="H1663" s="76"/>
      <c r="I1663" s="77">
        <v>146475.81</v>
      </c>
      <c r="J1663" s="78" t="s">
        <v>457</v>
      </c>
      <c r="K1663" s="80"/>
      <c r="L1663" s="80"/>
      <c r="M1663" s="80"/>
      <c r="N1663" s="80"/>
      <c r="O1663" s="80"/>
    </row>
    <row r="1664" spans="1:15" ht="12.75" customHeight="1">
      <c r="A1664" s="18"/>
      <c r="B1664" s="18"/>
      <c r="C1664" s="18"/>
      <c r="D1664" s="18"/>
      <c r="E1664" s="18"/>
      <c r="F1664" s="18"/>
      <c r="G1664" s="18"/>
      <c r="H1664" s="68"/>
      <c r="I1664" s="68"/>
      <c r="J1664" s="18"/>
      <c r="K1664" s="17"/>
      <c r="L1664" s="17"/>
      <c r="M1664" s="17"/>
      <c r="N1664" s="17"/>
      <c r="O1664" s="17"/>
    </row>
    <row r="1665" spans="1:15" ht="12.75" customHeight="1">
      <c r="A1665" s="18"/>
      <c r="B1665" s="18"/>
      <c r="C1665" s="18"/>
      <c r="D1665" s="481" t="s">
        <v>6830</v>
      </c>
      <c r="E1665" s="481"/>
      <c r="F1665" s="481"/>
      <c r="G1665" s="481"/>
      <c r="H1665" s="81"/>
      <c r="I1665" s="81"/>
      <c r="J1665" s="18"/>
      <c r="K1665" s="17"/>
      <c r="L1665" s="17"/>
      <c r="M1665" s="17"/>
      <c r="N1665" s="17"/>
      <c r="O1665" s="17"/>
    </row>
    <row r="1666" spans="1:15" ht="12.75" customHeight="1">
      <c r="A1666" s="481" t="s">
        <v>6831</v>
      </c>
      <c r="B1666" s="481"/>
      <c r="C1666" s="481"/>
      <c r="D1666" s="481"/>
      <c r="E1666" s="481"/>
      <c r="F1666" s="481"/>
      <c r="G1666" s="481"/>
      <c r="H1666" s="68"/>
      <c r="I1666" s="81"/>
      <c r="J1666" s="18"/>
      <c r="K1666" s="17"/>
      <c r="L1666" s="17"/>
      <c r="M1666" s="17"/>
      <c r="N1666" s="17"/>
      <c r="O1666" s="17"/>
    </row>
    <row r="1667" spans="1:15" ht="12.75" customHeight="1">
      <c r="A1667" s="18"/>
      <c r="B1667" s="18"/>
      <c r="C1667" s="18"/>
      <c r="D1667" s="18"/>
      <c r="E1667" s="18"/>
      <c r="F1667" s="18"/>
      <c r="G1667" s="18"/>
      <c r="H1667" s="68"/>
      <c r="I1667" s="68"/>
      <c r="J1667" s="18"/>
      <c r="K1667" s="17"/>
      <c r="L1667" s="17"/>
      <c r="M1667" s="17"/>
      <c r="N1667" s="17"/>
      <c r="O1667" s="17"/>
    </row>
    <row r="1668" spans="1:15" ht="12.75" customHeight="1">
      <c r="A1668" s="18"/>
      <c r="B1668" s="18"/>
      <c r="C1668" s="18"/>
      <c r="D1668" s="18"/>
      <c r="E1668" s="18"/>
      <c r="F1668" s="18"/>
      <c r="G1668" s="18"/>
      <c r="H1668" s="68"/>
      <c r="I1668" s="68"/>
      <c r="J1668" s="18"/>
      <c r="K1668" s="17"/>
      <c r="L1668" s="17"/>
      <c r="M1668" s="17"/>
      <c r="N1668" s="17"/>
      <c r="O1668" s="17"/>
    </row>
    <row r="1669" spans="1:15" ht="12.75" customHeight="1">
      <c r="A1669" s="18"/>
      <c r="B1669" s="18"/>
      <c r="C1669" s="18"/>
      <c r="D1669" s="18"/>
      <c r="E1669" s="18"/>
      <c r="F1669" s="18"/>
      <c r="G1669" s="18"/>
      <c r="H1669" s="68"/>
      <c r="I1669" s="68"/>
      <c r="J1669" s="18"/>
      <c r="K1669" s="17"/>
      <c r="L1669" s="17"/>
      <c r="M1669" s="17"/>
      <c r="N1669" s="17"/>
      <c r="O1669" s="17"/>
    </row>
    <row r="1670" spans="1:15" ht="12.75" customHeight="1">
      <c r="A1670" s="386"/>
      <c r="B1670" s="386"/>
      <c r="C1670" s="386"/>
      <c r="D1670" s="386"/>
      <c r="E1670" s="386"/>
      <c r="F1670" s="386"/>
      <c r="G1670" s="386"/>
      <c r="H1670" s="68"/>
      <c r="I1670" s="68"/>
      <c r="J1670" s="18"/>
      <c r="K1670" s="17"/>
      <c r="L1670" s="17"/>
      <c r="M1670" s="17"/>
      <c r="N1670" s="17"/>
      <c r="O1670" s="17"/>
    </row>
    <row r="1671" spans="1:15" ht="12.75" customHeight="1">
      <c r="A1671" s="18"/>
      <c r="B1671" s="18"/>
      <c r="C1671" s="18"/>
      <c r="D1671" s="18"/>
      <c r="E1671" s="18"/>
      <c r="F1671" s="18"/>
      <c r="G1671" s="18"/>
      <c r="H1671" s="68"/>
      <c r="I1671" s="68"/>
      <c r="J1671" s="18"/>
      <c r="K1671" s="17"/>
      <c r="L1671" s="17"/>
      <c r="M1671" s="17"/>
      <c r="N1671" s="17"/>
      <c r="O1671" s="17"/>
    </row>
    <row r="1672" spans="1:15" ht="12.75" customHeight="1">
      <c r="A1672" s="18"/>
      <c r="B1672" s="18"/>
      <c r="C1672" s="18"/>
      <c r="D1672" s="18"/>
      <c r="E1672" s="18"/>
      <c r="F1672" s="18"/>
      <c r="G1672" s="18"/>
      <c r="H1672" s="68"/>
      <c r="I1672" s="68"/>
      <c r="J1672" s="18"/>
      <c r="K1672" s="17"/>
      <c r="L1672" s="17"/>
      <c r="M1672" s="17"/>
      <c r="N1672" s="17"/>
      <c r="O1672" s="17"/>
    </row>
  </sheetData>
  <autoFilter ref="A24:O1663" xr:uid="{00000000-0009-0000-0000-000000000000}">
    <filterColumn colId="0" showButton="0"/>
    <filterColumn colId="7">
      <customFilters>
        <customFilter operator="notEqual" val=" "/>
      </customFilters>
    </filterColumn>
  </autoFilter>
  <mergeCells count="1661">
    <mergeCell ref="J23:J24"/>
    <mergeCell ref="K23:K24"/>
    <mergeCell ref="L23:L24"/>
    <mergeCell ref="M23:M24"/>
    <mergeCell ref="N23:N24"/>
    <mergeCell ref="O23:O24"/>
    <mergeCell ref="A23:B23"/>
    <mergeCell ref="E23:E24"/>
    <mergeCell ref="F23:F24"/>
    <mergeCell ref="G23:G24"/>
    <mergeCell ref="H23:H24"/>
    <mergeCell ref="I23:I24"/>
    <mergeCell ref="A24:B24"/>
    <mergeCell ref="H1:I1"/>
    <mergeCell ref="H2:I2"/>
    <mergeCell ref="H3:I3"/>
    <mergeCell ref="C6:G6"/>
    <mergeCell ref="B10:D10"/>
    <mergeCell ref="B11:D11"/>
    <mergeCell ref="A37:B37"/>
    <mergeCell ref="A38:B38"/>
    <mergeCell ref="A39:B39"/>
    <mergeCell ref="A40:B40"/>
    <mergeCell ref="A41:B41"/>
    <mergeCell ref="A42:B42"/>
    <mergeCell ref="A31:B31"/>
    <mergeCell ref="A32:B32"/>
    <mergeCell ref="A33:B33"/>
    <mergeCell ref="A34:B34"/>
    <mergeCell ref="A35:B35"/>
    <mergeCell ref="A36:B36"/>
    <mergeCell ref="A25:B25"/>
    <mergeCell ref="A26:B26"/>
    <mergeCell ref="A27:B27"/>
    <mergeCell ref="A28:B28"/>
    <mergeCell ref="A29:B29"/>
    <mergeCell ref="A30:B30"/>
    <mergeCell ref="A55:B55"/>
    <mergeCell ref="A56:B56"/>
    <mergeCell ref="A57:B57"/>
    <mergeCell ref="A58:B58"/>
    <mergeCell ref="A59:B59"/>
    <mergeCell ref="A60:B60"/>
    <mergeCell ref="A49:B49"/>
    <mergeCell ref="A50:B50"/>
    <mergeCell ref="A51:B51"/>
    <mergeCell ref="A52:B52"/>
    <mergeCell ref="A53:B53"/>
    <mergeCell ref="A54:B54"/>
    <mergeCell ref="A43:B43"/>
    <mergeCell ref="A44:B44"/>
    <mergeCell ref="A45:B45"/>
    <mergeCell ref="A46:B46"/>
    <mergeCell ref="A47:B47"/>
    <mergeCell ref="A48:B48"/>
    <mergeCell ref="A73:B73"/>
    <mergeCell ref="A74:B74"/>
    <mergeCell ref="A75:B75"/>
    <mergeCell ref="A76:B76"/>
    <mergeCell ref="A77:B77"/>
    <mergeCell ref="A78:B78"/>
    <mergeCell ref="A67:B67"/>
    <mergeCell ref="A68:B68"/>
    <mergeCell ref="A69:B69"/>
    <mergeCell ref="A70:B70"/>
    <mergeCell ref="A71:B71"/>
    <mergeCell ref="A72:B72"/>
    <mergeCell ref="A61:B61"/>
    <mergeCell ref="A62:B62"/>
    <mergeCell ref="A63:B63"/>
    <mergeCell ref="A64:B64"/>
    <mergeCell ref="A65:B65"/>
    <mergeCell ref="A66:B66"/>
    <mergeCell ref="A91:B91"/>
    <mergeCell ref="A92:B92"/>
    <mergeCell ref="A93:B93"/>
    <mergeCell ref="A94:B94"/>
    <mergeCell ref="A95:B95"/>
    <mergeCell ref="A96:B96"/>
    <mergeCell ref="A85:B85"/>
    <mergeCell ref="A86:B86"/>
    <mergeCell ref="A87:B87"/>
    <mergeCell ref="A88:B88"/>
    <mergeCell ref="A89:B89"/>
    <mergeCell ref="A90:B90"/>
    <mergeCell ref="A79:B79"/>
    <mergeCell ref="A80:B80"/>
    <mergeCell ref="A81:B81"/>
    <mergeCell ref="A82:B82"/>
    <mergeCell ref="A83:B83"/>
    <mergeCell ref="A84:B84"/>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69:B169"/>
    <mergeCell ref="A170:B170"/>
    <mergeCell ref="A171:B171"/>
    <mergeCell ref="A172:B172"/>
    <mergeCell ref="A173:B173"/>
    <mergeCell ref="A174:B174"/>
    <mergeCell ref="A199:B199"/>
    <mergeCell ref="A200:B200"/>
    <mergeCell ref="A201:B201"/>
    <mergeCell ref="A202:B202"/>
    <mergeCell ref="A203:B203"/>
    <mergeCell ref="A204:B204"/>
    <mergeCell ref="A193:B193"/>
    <mergeCell ref="A194:B194"/>
    <mergeCell ref="A195:B195"/>
    <mergeCell ref="A196:B196"/>
    <mergeCell ref="A197:B197"/>
    <mergeCell ref="A198:B198"/>
    <mergeCell ref="A187:B187"/>
    <mergeCell ref="A188:B188"/>
    <mergeCell ref="A189:B189"/>
    <mergeCell ref="A190:B190"/>
    <mergeCell ref="A191:B191"/>
    <mergeCell ref="A192:B192"/>
    <mergeCell ref="A217:B217"/>
    <mergeCell ref="A218:B218"/>
    <mergeCell ref="A219:B219"/>
    <mergeCell ref="A220:B220"/>
    <mergeCell ref="A221:B221"/>
    <mergeCell ref="A222:B222"/>
    <mergeCell ref="A211:B211"/>
    <mergeCell ref="A212:B212"/>
    <mergeCell ref="A213:B213"/>
    <mergeCell ref="A214:B214"/>
    <mergeCell ref="A215:B215"/>
    <mergeCell ref="A216:B216"/>
    <mergeCell ref="A205:B205"/>
    <mergeCell ref="A206:B206"/>
    <mergeCell ref="A207:B207"/>
    <mergeCell ref="A208:B208"/>
    <mergeCell ref="A209:B209"/>
    <mergeCell ref="A210:B210"/>
    <mergeCell ref="A235:B235"/>
    <mergeCell ref="A236:B236"/>
    <mergeCell ref="A237:B237"/>
    <mergeCell ref="A238:B238"/>
    <mergeCell ref="A239:B239"/>
    <mergeCell ref="A240:B240"/>
    <mergeCell ref="A229:B229"/>
    <mergeCell ref="A230:B230"/>
    <mergeCell ref="A231:B231"/>
    <mergeCell ref="A232:B232"/>
    <mergeCell ref="A233:B233"/>
    <mergeCell ref="A234:B234"/>
    <mergeCell ref="A223:B223"/>
    <mergeCell ref="A224:B224"/>
    <mergeCell ref="A225:B225"/>
    <mergeCell ref="A226:B226"/>
    <mergeCell ref="A227:B227"/>
    <mergeCell ref="A228:B228"/>
    <mergeCell ref="A253:B253"/>
    <mergeCell ref="A254:B254"/>
    <mergeCell ref="A255:B255"/>
    <mergeCell ref="A256:B256"/>
    <mergeCell ref="A257:B257"/>
    <mergeCell ref="A258:B258"/>
    <mergeCell ref="A247:B247"/>
    <mergeCell ref="A248:B248"/>
    <mergeCell ref="A249:B249"/>
    <mergeCell ref="A250:B250"/>
    <mergeCell ref="A251:B251"/>
    <mergeCell ref="A252:B252"/>
    <mergeCell ref="A241:B241"/>
    <mergeCell ref="A242:B242"/>
    <mergeCell ref="A243:B243"/>
    <mergeCell ref="A244:B244"/>
    <mergeCell ref="A245:B245"/>
    <mergeCell ref="A246:B246"/>
    <mergeCell ref="A271:B271"/>
    <mergeCell ref="A272:B272"/>
    <mergeCell ref="A273:B273"/>
    <mergeCell ref="A274:B274"/>
    <mergeCell ref="A275:B275"/>
    <mergeCell ref="A276:B276"/>
    <mergeCell ref="A265:B265"/>
    <mergeCell ref="A266:B266"/>
    <mergeCell ref="A267:B267"/>
    <mergeCell ref="A268:B268"/>
    <mergeCell ref="A269:B269"/>
    <mergeCell ref="A270:B270"/>
    <mergeCell ref="A259:B259"/>
    <mergeCell ref="A260:B260"/>
    <mergeCell ref="A261:B261"/>
    <mergeCell ref="A262:B262"/>
    <mergeCell ref="A263:B263"/>
    <mergeCell ref="A264:B264"/>
    <mergeCell ref="A289:B289"/>
    <mergeCell ref="A290:B290"/>
    <mergeCell ref="A291:B291"/>
    <mergeCell ref="A292:B292"/>
    <mergeCell ref="A293:B293"/>
    <mergeCell ref="A294:B294"/>
    <mergeCell ref="A283:B283"/>
    <mergeCell ref="A284:B284"/>
    <mergeCell ref="A285:B285"/>
    <mergeCell ref="A286:B286"/>
    <mergeCell ref="A287:B287"/>
    <mergeCell ref="A288:B288"/>
    <mergeCell ref="A277:B277"/>
    <mergeCell ref="A278:B278"/>
    <mergeCell ref="A279:B279"/>
    <mergeCell ref="A280:B280"/>
    <mergeCell ref="A281:B281"/>
    <mergeCell ref="A282:B282"/>
    <mergeCell ref="A307:B307"/>
    <mergeCell ref="A308:B308"/>
    <mergeCell ref="A309:B309"/>
    <mergeCell ref="A310:B310"/>
    <mergeCell ref="A311:B311"/>
    <mergeCell ref="A312:B312"/>
    <mergeCell ref="A301:B301"/>
    <mergeCell ref="A302:B302"/>
    <mergeCell ref="A303:B303"/>
    <mergeCell ref="A304:B304"/>
    <mergeCell ref="A305:B305"/>
    <mergeCell ref="A306:B306"/>
    <mergeCell ref="A295:B295"/>
    <mergeCell ref="A296:B296"/>
    <mergeCell ref="A297:B297"/>
    <mergeCell ref="A298:B298"/>
    <mergeCell ref="A299:B299"/>
    <mergeCell ref="A300:B300"/>
    <mergeCell ref="A325:B325"/>
    <mergeCell ref="A326:B326"/>
    <mergeCell ref="A327:B327"/>
    <mergeCell ref="A328:B328"/>
    <mergeCell ref="A329:B329"/>
    <mergeCell ref="A330:B330"/>
    <mergeCell ref="A319:B319"/>
    <mergeCell ref="A320:B320"/>
    <mergeCell ref="A321:B321"/>
    <mergeCell ref="A322:B322"/>
    <mergeCell ref="A323:B323"/>
    <mergeCell ref="A324:B324"/>
    <mergeCell ref="A313:B313"/>
    <mergeCell ref="A314:B314"/>
    <mergeCell ref="A315:B315"/>
    <mergeCell ref="A316:B316"/>
    <mergeCell ref="A317:B317"/>
    <mergeCell ref="A318:B318"/>
    <mergeCell ref="A343:B343"/>
    <mergeCell ref="A344:B344"/>
    <mergeCell ref="A345:B345"/>
    <mergeCell ref="A346:B346"/>
    <mergeCell ref="A347:B347"/>
    <mergeCell ref="A348:B348"/>
    <mergeCell ref="A337:B337"/>
    <mergeCell ref="A338:B338"/>
    <mergeCell ref="A339:B339"/>
    <mergeCell ref="A340:B340"/>
    <mergeCell ref="A341:B341"/>
    <mergeCell ref="A342:B342"/>
    <mergeCell ref="A331:B331"/>
    <mergeCell ref="A332:B332"/>
    <mergeCell ref="A333:B333"/>
    <mergeCell ref="A334:B334"/>
    <mergeCell ref="A335:B335"/>
    <mergeCell ref="A336:B336"/>
    <mergeCell ref="A361:B361"/>
    <mergeCell ref="A362:B362"/>
    <mergeCell ref="A363:B363"/>
    <mergeCell ref="A364:B364"/>
    <mergeCell ref="A365:B365"/>
    <mergeCell ref="A366:B366"/>
    <mergeCell ref="A355:B355"/>
    <mergeCell ref="A356:B356"/>
    <mergeCell ref="A357:B357"/>
    <mergeCell ref="A358:B358"/>
    <mergeCell ref="A359:B359"/>
    <mergeCell ref="A360:B360"/>
    <mergeCell ref="A349:B349"/>
    <mergeCell ref="A350:B350"/>
    <mergeCell ref="A351:B351"/>
    <mergeCell ref="A352:B352"/>
    <mergeCell ref="A353:B353"/>
    <mergeCell ref="A354:B354"/>
    <mergeCell ref="A379:B379"/>
    <mergeCell ref="A380:B380"/>
    <mergeCell ref="A381:B381"/>
    <mergeCell ref="A382:B382"/>
    <mergeCell ref="A383:B383"/>
    <mergeCell ref="A384:B384"/>
    <mergeCell ref="A373:B373"/>
    <mergeCell ref="A374:B374"/>
    <mergeCell ref="A375:B375"/>
    <mergeCell ref="A376:B376"/>
    <mergeCell ref="A377:B377"/>
    <mergeCell ref="A378:B378"/>
    <mergeCell ref="A367:B367"/>
    <mergeCell ref="A368:B368"/>
    <mergeCell ref="A369:B369"/>
    <mergeCell ref="A370:B370"/>
    <mergeCell ref="A371:B371"/>
    <mergeCell ref="A372:B372"/>
    <mergeCell ref="A397:B397"/>
    <mergeCell ref="A398:B398"/>
    <mergeCell ref="A399:B399"/>
    <mergeCell ref="A400:B400"/>
    <mergeCell ref="A401:B401"/>
    <mergeCell ref="A402:B402"/>
    <mergeCell ref="A391:B391"/>
    <mergeCell ref="A392:B392"/>
    <mergeCell ref="A393:B393"/>
    <mergeCell ref="A394:B394"/>
    <mergeCell ref="A395:B395"/>
    <mergeCell ref="A396:B396"/>
    <mergeCell ref="A385:B385"/>
    <mergeCell ref="A386:B386"/>
    <mergeCell ref="A387:B387"/>
    <mergeCell ref="A388:B388"/>
    <mergeCell ref="A389:B389"/>
    <mergeCell ref="A390:B390"/>
    <mergeCell ref="A415:B415"/>
    <mergeCell ref="A416:B416"/>
    <mergeCell ref="A417:B417"/>
    <mergeCell ref="A418:B418"/>
    <mergeCell ref="A419:B419"/>
    <mergeCell ref="A420:B420"/>
    <mergeCell ref="A409:B409"/>
    <mergeCell ref="A410:B410"/>
    <mergeCell ref="A411:B411"/>
    <mergeCell ref="A412:B412"/>
    <mergeCell ref="A413:B413"/>
    <mergeCell ref="A414:B414"/>
    <mergeCell ref="A403:B403"/>
    <mergeCell ref="A404:B404"/>
    <mergeCell ref="A405:B405"/>
    <mergeCell ref="A406:B406"/>
    <mergeCell ref="A407:B407"/>
    <mergeCell ref="A408:B408"/>
    <mergeCell ref="A433:B433"/>
    <mergeCell ref="A434:B434"/>
    <mergeCell ref="A435:B435"/>
    <mergeCell ref="A436:B436"/>
    <mergeCell ref="A437:B437"/>
    <mergeCell ref="A438:B438"/>
    <mergeCell ref="A427:B427"/>
    <mergeCell ref="A428:B428"/>
    <mergeCell ref="A429:B429"/>
    <mergeCell ref="A430:B430"/>
    <mergeCell ref="A431:B431"/>
    <mergeCell ref="A432:B432"/>
    <mergeCell ref="A421:B421"/>
    <mergeCell ref="A422:B422"/>
    <mergeCell ref="A423:B423"/>
    <mergeCell ref="A424:B424"/>
    <mergeCell ref="A425:B425"/>
    <mergeCell ref="A426:B426"/>
    <mergeCell ref="A451:B451"/>
    <mergeCell ref="A452:B452"/>
    <mergeCell ref="A453:B453"/>
    <mergeCell ref="A454:B454"/>
    <mergeCell ref="A455:B455"/>
    <mergeCell ref="A456:B456"/>
    <mergeCell ref="A445:B445"/>
    <mergeCell ref="A446:B446"/>
    <mergeCell ref="A447:B447"/>
    <mergeCell ref="A448:B448"/>
    <mergeCell ref="A449:B449"/>
    <mergeCell ref="A450:B450"/>
    <mergeCell ref="A439:B439"/>
    <mergeCell ref="A440:B440"/>
    <mergeCell ref="A441:B441"/>
    <mergeCell ref="A442:B442"/>
    <mergeCell ref="A443:B443"/>
    <mergeCell ref="A444:B444"/>
    <mergeCell ref="A469:B469"/>
    <mergeCell ref="A470:B470"/>
    <mergeCell ref="A471:B471"/>
    <mergeCell ref="A472:B472"/>
    <mergeCell ref="A473:B473"/>
    <mergeCell ref="A474:B474"/>
    <mergeCell ref="A463:B463"/>
    <mergeCell ref="A464:B464"/>
    <mergeCell ref="A465:B465"/>
    <mergeCell ref="A466:B466"/>
    <mergeCell ref="A467:B467"/>
    <mergeCell ref="A468:B468"/>
    <mergeCell ref="A457:B457"/>
    <mergeCell ref="A458:B458"/>
    <mergeCell ref="A459:B459"/>
    <mergeCell ref="A460:B460"/>
    <mergeCell ref="A461:B461"/>
    <mergeCell ref="A462:B462"/>
    <mergeCell ref="A487:B487"/>
    <mergeCell ref="A488:B488"/>
    <mergeCell ref="A489:B489"/>
    <mergeCell ref="A490:B490"/>
    <mergeCell ref="A491:B491"/>
    <mergeCell ref="A492:B492"/>
    <mergeCell ref="A481:B481"/>
    <mergeCell ref="A482:B482"/>
    <mergeCell ref="A483:B483"/>
    <mergeCell ref="A484:B484"/>
    <mergeCell ref="A485:B485"/>
    <mergeCell ref="A486:B486"/>
    <mergeCell ref="A475:B475"/>
    <mergeCell ref="A476:B476"/>
    <mergeCell ref="A477:B477"/>
    <mergeCell ref="A478:B478"/>
    <mergeCell ref="A479:B479"/>
    <mergeCell ref="A480:B480"/>
    <mergeCell ref="A505:B505"/>
    <mergeCell ref="A506:B506"/>
    <mergeCell ref="A507:B507"/>
    <mergeCell ref="A508:B508"/>
    <mergeCell ref="A509:B509"/>
    <mergeCell ref="A510:B510"/>
    <mergeCell ref="A499:B499"/>
    <mergeCell ref="A500:B500"/>
    <mergeCell ref="A501:B501"/>
    <mergeCell ref="A502:B502"/>
    <mergeCell ref="A503:B503"/>
    <mergeCell ref="A504:B504"/>
    <mergeCell ref="A493:B493"/>
    <mergeCell ref="A494:B494"/>
    <mergeCell ref="A495:B495"/>
    <mergeCell ref="A496:B496"/>
    <mergeCell ref="A497:B497"/>
    <mergeCell ref="A498:B498"/>
    <mergeCell ref="A523:B523"/>
    <mergeCell ref="A524:B524"/>
    <mergeCell ref="A525:B525"/>
    <mergeCell ref="A526:B526"/>
    <mergeCell ref="A527:B527"/>
    <mergeCell ref="A528:B528"/>
    <mergeCell ref="A517:B517"/>
    <mergeCell ref="A518:B518"/>
    <mergeCell ref="A519:B519"/>
    <mergeCell ref="A520:B520"/>
    <mergeCell ref="A521:B521"/>
    <mergeCell ref="A522:B522"/>
    <mergeCell ref="A511:B511"/>
    <mergeCell ref="A512:B512"/>
    <mergeCell ref="A513:B513"/>
    <mergeCell ref="A514:B514"/>
    <mergeCell ref="A515:B515"/>
    <mergeCell ref="A516:B516"/>
    <mergeCell ref="A541:B541"/>
    <mergeCell ref="A542:B542"/>
    <mergeCell ref="A543:B543"/>
    <mergeCell ref="A544:B544"/>
    <mergeCell ref="A545:B545"/>
    <mergeCell ref="A546:B546"/>
    <mergeCell ref="A535:B535"/>
    <mergeCell ref="A536:B536"/>
    <mergeCell ref="A537:B537"/>
    <mergeCell ref="A538:B538"/>
    <mergeCell ref="A539:B539"/>
    <mergeCell ref="A540:B540"/>
    <mergeCell ref="A529:B529"/>
    <mergeCell ref="A530:B530"/>
    <mergeCell ref="A531:B531"/>
    <mergeCell ref="A532:B532"/>
    <mergeCell ref="A533:B533"/>
    <mergeCell ref="A534:B534"/>
    <mergeCell ref="A559:B559"/>
    <mergeCell ref="A560:B560"/>
    <mergeCell ref="A561:B561"/>
    <mergeCell ref="A562:B562"/>
    <mergeCell ref="A563:B563"/>
    <mergeCell ref="A564:B564"/>
    <mergeCell ref="A553:B553"/>
    <mergeCell ref="A554:B554"/>
    <mergeCell ref="A555:B555"/>
    <mergeCell ref="A556:B556"/>
    <mergeCell ref="A557:B557"/>
    <mergeCell ref="A558:B558"/>
    <mergeCell ref="A547:B547"/>
    <mergeCell ref="A548:B548"/>
    <mergeCell ref="A549:B549"/>
    <mergeCell ref="A550:B550"/>
    <mergeCell ref="A551:B551"/>
    <mergeCell ref="A552:B552"/>
    <mergeCell ref="A577:B577"/>
    <mergeCell ref="A578:B578"/>
    <mergeCell ref="A579:B579"/>
    <mergeCell ref="A580:B580"/>
    <mergeCell ref="A581:B581"/>
    <mergeCell ref="A582:B582"/>
    <mergeCell ref="A571:B571"/>
    <mergeCell ref="A572:B572"/>
    <mergeCell ref="A573:B573"/>
    <mergeCell ref="A574:B574"/>
    <mergeCell ref="A575:B575"/>
    <mergeCell ref="A576:B576"/>
    <mergeCell ref="A565:B565"/>
    <mergeCell ref="A566:B566"/>
    <mergeCell ref="A567:B567"/>
    <mergeCell ref="A568:B568"/>
    <mergeCell ref="A569:B569"/>
    <mergeCell ref="A570:B570"/>
    <mergeCell ref="A595:B595"/>
    <mergeCell ref="A596:B596"/>
    <mergeCell ref="A597:B597"/>
    <mergeCell ref="A598:B598"/>
    <mergeCell ref="A599:B599"/>
    <mergeCell ref="A600:B600"/>
    <mergeCell ref="A589:B589"/>
    <mergeCell ref="A590:B590"/>
    <mergeCell ref="A591:B591"/>
    <mergeCell ref="A592:B592"/>
    <mergeCell ref="A593:B593"/>
    <mergeCell ref="A594:B594"/>
    <mergeCell ref="A583:B583"/>
    <mergeCell ref="A584:B584"/>
    <mergeCell ref="A585:B585"/>
    <mergeCell ref="A586:B586"/>
    <mergeCell ref="A587:B587"/>
    <mergeCell ref="A588:B588"/>
    <mergeCell ref="A613:B613"/>
    <mergeCell ref="A614:B614"/>
    <mergeCell ref="A615:B615"/>
    <mergeCell ref="A616:B616"/>
    <mergeCell ref="A617:B617"/>
    <mergeCell ref="A618:B618"/>
    <mergeCell ref="A607:B607"/>
    <mergeCell ref="A608:B608"/>
    <mergeCell ref="A609:B609"/>
    <mergeCell ref="A610:B610"/>
    <mergeCell ref="A611:B611"/>
    <mergeCell ref="A612:B612"/>
    <mergeCell ref="A601:B601"/>
    <mergeCell ref="A602:B602"/>
    <mergeCell ref="A603:B603"/>
    <mergeCell ref="A604:B604"/>
    <mergeCell ref="A605:B605"/>
    <mergeCell ref="A606:B606"/>
    <mergeCell ref="A631:B631"/>
    <mergeCell ref="A632:B632"/>
    <mergeCell ref="A633:B633"/>
    <mergeCell ref="A634:B634"/>
    <mergeCell ref="A635:B635"/>
    <mergeCell ref="A636:B636"/>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49:B649"/>
    <mergeCell ref="A650:B650"/>
    <mergeCell ref="A651:B651"/>
    <mergeCell ref="A652:B652"/>
    <mergeCell ref="A653:B653"/>
    <mergeCell ref="A654:B654"/>
    <mergeCell ref="A643:B643"/>
    <mergeCell ref="A644:B644"/>
    <mergeCell ref="A645:B645"/>
    <mergeCell ref="A646:B646"/>
    <mergeCell ref="A647:B647"/>
    <mergeCell ref="A648:B648"/>
    <mergeCell ref="A637:B637"/>
    <mergeCell ref="A638:B638"/>
    <mergeCell ref="A639:B639"/>
    <mergeCell ref="A640:B640"/>
    <mergeCell ref="A641:B641"/>
    <mergeCell ref="A642:B642"/>
    <mergeCell ref="A667:B667"/>
    <mergeCell ref="A668:B668"/>
    <mergeCell ref="A669:B669"/>
    <mergeCell ref="A670:B670"/>
    <mergeCell ref="A671:B671"/>
    <mergeCell ref="A672:B672"/>
    <mergeCell ref="A661:B661"/>
    <mergeCell ref="A662:B662"/>
    <mergeCell ref="A663:B663"/>
    <mergeCell ref="A664:B664"/>
    <mergeCell ref="A665:B665"/>
    <mergeCell ref="A666:B666"/>
    <mergeCell ref="A655:B655"/>
    <mergeCell ref="A656:B656"/>
    <mergeCell ref="A657:B657"/>
    <mergeCell ref="A658:B658"/>
    <mergeCell ref="A659:B659"/>
    <mergeCell ref="A660:B660"/>
    <mergeCell ref="A685:B685"/>
    <mergeCell ref="A686:B686"/>
    <mergeCell ref="A687:B687"/>
    <mergeCell ref="A688:B688"/>
    <mergeCell ref="A689:B689"/>
    <mergeCell ref="A690:B690"/>
    <mergeCell ref="A679:B679"/>
    <mergeCell ref="A680:B680"/>
    <mergeCell ref="A681:B681"/>
    <mergeCell ref="A682:B682"/>
    <mergeCell ref="A683:B683"/>
    <mergeCell ref="A684:B684"/>
    <mergeCell ref="A673:B673"/>
    <mergeCell ref="A674:B674"/>
    <mergeCell ref="A675:B675"/>
    <mergeCell ref="A676:B676"/>
    <mergeCell ref="A677:B677"/>
    <mergeCell ref="A678:B678"/>
    <mergeCell ref="A703:B703"/>
    <mergeCell ref="A704:B704"/>
    <mergeCell ref="A705:B705"/>
    <mergeCell ref="A706:B706"/>
    <mergeCell ref="A707:B707"/>
    <mergeCell ref="A708:B708"/>
    <mergeCell ref="A697:B697"/>
    <mergeCell ref="A698:B698"/>
    <mergeCell ref="A699:B699"/>
    <mergeCell ref="A700:B700"/>
    <mergeCell ref="A701:B701"/>
    <mergeCell ref="A702:B702"/>
    <mergeCell ref="A691:B691"/>
    <mergeCell ref="A692:B692"/>
    <mergeCell ref="A693:B693"/>
    <mergeCell ref="A694:B694"/>
    <mergeCell ref="A695:B695"/>
    <mergeCell ref="A696:B696"/>
    <mergeCell ref="A721:B721"/>
    <mergeCell ref="A722:B722"/>
    <mergeCell ref="A723:B723"/>
    <mergeCell ref="A724:B724"/>
    <mergeCell ref="A725:B725"/>
    <mergeCell ref="A726:B726"/>
    <mergeCell ref="A715:B715"/>
    <mergeCell ref="A716:B716"/>
    <mergeCell ref="A717:B717"/>
    <mergeCell ref="A718:B718"/>
    <mergeCell ref="A719:B719"/>
    <mergeCell ref="A720:B720"/>
    <mergeCell ref="A709:B709"/>
    <mergeCell ref="A710:B710"/>
    <mergeCell ref="A711:B711"/>
    <mergeCell ref="A712:B712"/>
    <mergeCell ref="A713:B713"/>
    <mergeCell ref="A714:B714"/>
    <mergeCell ref="A739:B739"/>
    <mergeCell ref="A740:B740"/>
    <mergeCell ref="A741:B741"/>
    <mergeCell ref="A742:B742"/>
    <mergeCell ref="A743:B743"/>
    <mergeCell ref="A744:B744"/>
    <mergeCell ref="A733:B733"/>
    <mergeCell ref="A734:B734"/>
    <mergeCell ref="A735:B735"/>
    <mergeCell ref="A736:B736"/>
    <mergeCell ref="A737:B737"/>
    <mergeCell ref="A738:B738"/>
    <mergeCell ref="A727:B727"/>
    <mergeCell ref="A728:B728"/>
    <mergeCell ref="A729:B729"/>
    <mergeCell ref="A730:B730"/>
    <mergeCell ref="A731:B731"/>
    <mergeCell ref="A732:B732"/>
    <mergeCell ref="A757:B757"/>
    <mergeCell ref="A758:B758"/>
    <mergeCell ref="A759:B759"/>
    <mergeCell ref="A760:B760"/>
    <mergeCell ref="A761:B761"/>
    <mergeCell ref="A762:B762"/>
    <mergeCell ref="A751:B751"/>
    <mergeCell ref="A752:B752"/>
    <mergeCell ref="A753:B753"/>
    <mergeCell ref="A754:B754"/>
    <mergeCell ref="A755:B755"/>
    <mergeCell ref="A756:B756"/>
    <mergeCell ref="A745:B745"/>
    <mergeCell ref="A746:B746"/>
    <mergeCell ref="A747:B747"/>
    <mergeCell ref="A748:B748"/>
    <mergeCell ref="A749:B749"/>
    <mergeCell ref="A750:B750"/>
    <mergeCell ref="A775:B775"/>
    <mergeCell ref="A776:B776"/>
    <mergeCell ref="A777:B777"/>
    <mergeCell ref="A778:B778"/>
    <mergeCell ref="A779:B779"/>
    <mergeCell ref="A780:B780"/>
    <mergeCell ref="A769:B769"/>
    <mergeCell ref="A770:B770"/>
    <mergeCell ref="A771:B771"/>
    <mergeCell ref="A772:B772"/>
    <mergeCell ref="A773:B773"/>
    <mergeCell ref="A774:B774"/>
    <mergeCell ref="A763:B763"/>
    <mergeCell ref="A764:B764"/>
    <mergeCell ref="A765:B765"/>
    <mergeCell ref="A766:B766"/>
    <mergeCell ref="A767:B767"/>
    <mergeCell ref="A768:B768"/>
    <mergeCell ref="A793:B793"/>
    <mergeCell ref="A794:B794"/>
    <mergeCell ref="A795:B795"/>
    <mergeCell ref="A796:B796"/>
    <mergeCell ref="A797:B797"/>
    <mergeCell ref="A798:B798"/>
    <mergeCell ref="A787:B787"/>
    <mergeCell ref="A788:B788"/>
    <mergeCell ref="A789:B789"/>
    <mergeCell ref="A790:B790"/>
    <mergeCell ref="A791:B791"/>
    <mergeCell ref="A792:B792"/>
    <mergeCell ref="A781:B781"/>
    <mergeCell ref="A782:B782"/>
    <mergeCell ref="A783:B783"/>
    <mergeCell ref="A784:B784"/>
    <mergeCell ref="A785:B785"/>
    <mergeCell ref="A786:B786"/>
    <mergeCell ref="A811:B811"/>
    <mergeCell ref="A812:B812"/>
    <mergeCell ref="A813:B813"/>
    <mergeCell ref="A814:B814"/>
    <mergeCell ref="A815:B815"/>
    <mergeCell ref="A816:B816"/>
    <mergeCell ref="A805:B805"/>
    <mergeCell ref="A806:B806"/>
    <mergeCell ref="A807:B807"/>
    <mergeCell ref="A808:B808"/>
    <mergeCell ref="A809:B809"/>
    <mergeCell ref="A810:B810"/>
    <mergeCell ref="A799:B799"/>
    <mergeCell ref="A800:B800"/>
    <mergeCell ref="A801:B801"/>
    <mergeCell ref="A802:B802"/>
    <mergeCell ref="A803:B803"/>
    <mergeCell ref="A804:B804"/>
    <mergeCell ref="A829:B829"/>
    <mergeCell ref="A830:B830"/>
    <mergeCell ref="A831:B831"/>
    <mergeCell ref="A832:B832"/>
    <mergeCell ref="A833:B833"/>
    <mergeCell ref="A834:B834"/>
    <mergeCell ref="A823:B823"/>
    <mergeCell ref="A824:B824"/>
    <mergeCell ref="A825:B825"/>
    <mergeCell ref="A826:B826"/>
    <mergeCell ref="A827:B827"/>
    <mergeCell ref="A828:B828"/>
    <mergeCell ref="A817:B817"/>
    <mergeCell ref="A818:B818"/>
    <mergeCell ref="A819:B819"/>
    <mergeCell ref="A820:B820"/>
    <mergeCell ref="A821:B821"/>
    <mergeCell ref="A822:B822"/>
    <mergeCell ref="A847:B847"/>
    <mergeCell ref="A848:B848"/>
    <mergeCell ref="A849:B849"/>
    <mergeCell ref="A850:B850"/>
    <mergeCell ref="A851:B851"/>
    <mergeCell ref="A852:B852"/>
    <mergeCell ref="A841:B841"/>
    <mergeCell ref="A842:B842"/>
    <mergeCell ref="A843:B843"/>
    <mergeCell ref="A844:B844"/>
    <mergeCell ref="A845:B845"/>
    <mergeCell ref="A846:B846"/>
    <mergeCell ref="A835:B835"/>
    <mergeCell ref="A836:B836"/>
    <mergeCell ref="A837:B837"/>
    <mergeCell ref="A838:B838"/>
    <mergeCell ref="A839:B839"/>
    <mergeCell ref="A840:B840"/>
    <mergeCell ref="A865:B865"/>
    <mergeCell ref="A866:B866"/>
    <mergeCell ref="A867:B867"/>
    <mergeCell ref="A868:B868"/>
    <mergeCell ref="A869:B869"/>
    <mergeCell ref="A870:B870"/>
    <mergeCell ref="A859:B859"/>
    <mergeCell ref="A860:B860"/>
    <mergeCell ref="A861:B861"/>
    <mergeCell ref="A862:B862"/>
    <mergeCell ref="A863:B863"/>
    <mergeCell ref="A864:B864"/>
    <mergeCell ref="A853:B853"/>
    <mergeCell ref="A854:B854"/>
    <mergeCell ref="A855:B855"/>
    <mergeCell ref="A856:B856"/>
    <mergeCell ref="A857:B857"/>
    <mergeCell ref="A858:B858"/>
    <mergeCell ref="A883:B883"/>
    <mergeCell ref="A884:B884"/>
    <mergeCell ref="A885:B885"/>
    <mergeCell ref="A886:B886"/>
    <mergeCell ref="A887:B887"/>
    <mergeCell ref="A888:B888"/>
    <mergeCell ref="A877:B877"/>
    <mergeCell ref="A878:B878"/>
    <mergeCell ref="A879:B879"/>
    <mergeCell ref="A880:B880"/>
    <mergeCell ref="A881:B881"/>
    <mergeCell ref="A882:B882"/>
    <mergeCell ref="A871:B871"/>
    <mergeCell ref="A872:B872"/>
    <mergeCell ref="A873:B873"/>
    <mergeCell ref="A874:B874"/>
    <mergeCell ref="A875:B875"/>
    <mergeCell ref="A876:B876"/>
    <mergeCell ref="A901:B901"/>
    <mergeCell ref="A902:B902"/>
    <mergeCell ref="A903:B903"/>
    <mergeCell ref="A904:B904"/>
    <mergeCell ref="A905:B905"/>
    <mergeCell ref="A906:B906"/>
    <mergeCell ref="A895:B895"/>
    <mergeCell ref="A896:B896"/>
    <mergeCell ref="A897:B897"/>
    <mergeCell ref="A898:B898"/>
    <mergeCell ref="A899:B899"/>
    <mergeCell ref="A900:B900"/>
    <mergeCell ref="A889:B889"/>
    <mergeCell ref="A890:B890"/>
    <mergeCell ref="A891:B891"/>
    <mergeCell ref="A892:B892"/>
    <mergeCell ref="A893:B893"/>
    <mergeCell ref="A894:B894"/>
    <mergeCell ref="A919:B919"/>
    <mergeCell ref="A920:B920"/>
    <mergeCell ref="A921:B921"/>
    <mergeCell ref="A922:B922"/>
    <mergeCell ref="A923:B923"/>
    <mergeCell ref="A924:B924"/>
    <mergeCell ref="A913:B913"/>
    <mergeCell ref="A914:B914"/>
    <mergeCell ref="A915:B915"/>
    <mergeCell ref="A916:B916"/>
    <mergeCell ref="A917:B917"/>
    <mergeCell ref="A918:B918"/>
    <mergeCell ref="A907:B907"/>
    <mergeCell ref="A908:B908"/>
    <mergeCell ref="A909:B909"/>
    <mergeCell ref="A910:B910"/>
    <mergeCell ref="A911:B911"/>
    <mergeCell ref="A912:B912"/>
    <mergeCell ref="A937:B937"/>
    <mergeCell ref="A938:B938"/>
    <mergeCell ref="A939:B939"/>
    <mergeCell ref="A940:B940"/>
    <mergeCell ref="A941:B941"/>
    <mergeCell ref="A942:B942"/>
    <mergeCell ref="A931:B931"/>
    <mergeCell ref="A932:B932"/>
    <mergeCell ref="A933:B933"/>
    <mergeCell ref="A934:B934"/>
    <mergeCell ref="A935:B935"/>
    <mergeCell ref="A936:B936"/>
    <mergeCell ref="A925:B925"/>
    <mergeCell ref="A926:B926"/>
    <mergeCell ref="A927:B927"/>
    <mergeCell ref="A928:B928"/>
    <mergeCell ref="A929:B929"/>
    <mergeCell ref="A930:B930"/>
    <mergeCell ref="A955:B955"/>
    <mergeCell ref="A956:B956"/>
    <mergeCell ref="A957:B957"/>
    <mergeCell ref="A958:B958"/>
    <mergeCell ref="A959:B959"/>
    <mergeCell ref="A960:B960"/>
    <mergeCell ref="A949:B949"/>
    <mergeCell ref="A950:B950"/>
    <mergeCell ref="A951:B951"/>
    <mergeCell ref="A952:B952"/>
    <mergeCell ref="A953:B953"/>
    <mergeCell ref="A954:B954"/>
    <mergeCell ref="A943:B943"/>
    <mergeCell ref="A944:B944"/>
    <mergeCell ref="A945:B945"/>
    <mergeCell ref="A946:B946"/>
    <mergeCell ref="A947:B947"/>
    <mergeCell ref="A948:B948"/>
    <mergeCell ref="A973:B973"/>
    <mergeCell ref="A974:B974"/>
    <mergeCell ref="A975:B975"/>
    <mergeCell ref="A976:B976"/>
    <mergeCell ref="A977:B977"/>
    <mergeCell ref="A978:B978"/>
    <mergeCell ref="A967:B967"/>
    <mergeCell ref="A968:B968"/>
    <mergeCell ref="A969:B969"/>
    <mergeCell ref="A970:B970"/>
    <mergeCell ref="A971:B971"/>
    <mergeCell ref="A972:B972"/>
    <mergeCell ref="A961:B961"/>
    <mergeCell ref="A962:B962"/>
    <mergeCell ref="A963:B963"/>
    <mergeCell ref="A964:B964"/>
    <mergeCell ref="A965:B965"/>
    <mergeCell ref="A966:B966"/>
    <mergeCell ref="A991:B991"/>
    <mergeCell ref="A992:B992"/>
    <mergeCell ref="A993:B993"/>
    <mergeCell ref="A994:B994"/>
    <mergeCell ref="A995:B995"/>
    <mergeCell ref="A996:B996"/>
    <mergeCell ref="A985:B985"/>
    <mergeCell ref="A986:B986"/>
    <mergeCell ref="A987:B987"/>
    <mergeCell ref="A988:B988"/>
    <mergeCell ref="A989:B989"/>
    <mergeCell ref="A990:B990"/>
    <mergeCell ref="A979:B979"/>
    <mergeCell ref="A980:B980"/>
    <mergeCell ref="A981:B981"/>
    <mergeCell ref="A982:B982"/>
    <mergeCell ref="A983:B983"/>
    <mergeCell ref="A984:B984"/>
    <mergeCell ref="A1009:B1009"/>
    <mergeCell ref="A1010:B1010"/>
    <mergeCell ref="A1011:B1011"/>
    <mergeCell ref="A1012:B1012"/>
    <mergeCell ref="A1013:B1013"/>
    <mergeCell ref="A1014:B1014"/>
    <mergeCell ref="A1003:B1003"/>
    <mergeCell ref="A1004:B1004"/>
    <mergeCell ref="A1005:B1005"/>
    <mergeCell ref="A1006:B1006"/>
    <mergeCell ref="A1007:B1007"/>
    <mergeCell ref="A1008:B1008"/>
    <mergeCell ref="A997:B997"/>
    <mergeCell ref="A998:B998"/>
    <mergeCell ref="A999:B999"/>
    <mergeCell ref="A1000:B1000"/>
    <mergeCell ref="A1001:B1001"/>
    <mergeCell ref="A1002:B1002"/>
    <mergeCell ref="A1027:B1027"/>
    <mergeCell ref="A1028:B1028"/>
    <mergeCell ref="A1029:B1029"/>
    <mergeCell ref="A1030:B1030"/>
    <mergeCell ref="A1031:B1031"/>
    <mergeCell ref="A1032:B1032"/>
    <mergeCell ref="A1021:B1021"/>
    <mergeCell ref="A1022:B1022"/>
    <mergeCell ref="A1023:B1023"/>
    <mergeCell ref="A1024:B1024"/>
    <mergeCell ref="A1025:B1025"/>
    <mergeCell ref="A1026:B1026"/>
    <mergeCell ref="A1015:B1015"/>
    <mergeCell ref="A1016:B1016"/>
    <mergeCell ref="A1017:B1017"/>
    <mergeCell ref="A1018:B1018"/>
    <mergeCell ref="A1019:B1019"/>
    <mergeCell ref="A1020:B1020"/>
    <mergeCell ref="A1045:B1045"/>
    <mergeCell ref="A1046:B1046"/>
    <mergeCell ref="A1047:B1047"/>
    <mergeCell ref="A1048:B1048"/>
    <mergeCell ref="A1049:B1049"/>
    <mergeCell ref="A1050:B1050"/>
    <mergeCell ref="A1039:B1039"/>
    <mergeCell ref="A1040:B1040"/>
    <mergeCell ref="A1041:B1041"/>
    <mergeCell ref="A1042:B1042"/>
    <mergeCell ref="A1043:B1043"/>
    <mergeCell ref="A1044:B1044"/>
    <mergeCell ref="A1033:B1033"/>
    <mergeCell ref="A1034:B1034"/>
    <mergeCell ref="A1035:B1035"/>
    <mergeCell ref="A1036:B1036"/>
    <mergeCell ref="A1037:B1037"/>
    <mergeCell ref="A1038:B1038"/>
    <mergeCell ref="A1063:B1063"/>
    <mergeCell ref="A1064:B1064"/>
    <mergeCell ref="A1065:B1065"/>
    <mergeCell ref="A1066:B1066"/>
    <mergeCell ref="A1067:B1067"/>
    <mergeCell ref="A1068:B1068"/>
    <mergeCell ref="A1057:B1057"/>
    <mergeCell ref="A1058:B1058"/>
    <mergeCell ref="A1059:B1059"/>
    <mergeCell ref="A1060:B1060"/>
    <mergeCell ref="A1061:B1061"/>
    <mergeCell ref="A1062:B1062"/>
    <mergeCell ref="A1051:B1051"/>
    <mergeCell ref="A1052:B1052"/>
    <mergeCell ref="A1053:B1053"/>
    <mergeCell ref="A1054:B1054"/>
    <mergeCell ref="A1055:B1055"/>
    <mergeCell ref="A1056:B1056"/>
    <mergeCell ref="A1081:B1081"/>
    <mergeCell ref="A1082:B1082"/>
    <mergeCell ref="A1083:B1083"/>
    <mergeCell ref="A1084:B1084"/>
    <mergeCell ref="A1085:B1085"/>
    <mergeCell ref="A1086:B1086"/>
    <mergeCell ref="A1075:B1075"/>
    <mergeCell ref="A1076:B1076"/>
    <mergeCell ref="A1077:B1077"/>
    <mergeCell ref="A1078:B1078"/>
    <mergeCell ref="A1079:B1079"/>
    <mergeCell ref="A1080:B1080"/>
    <mergeCell ref="A1069:B1069"/>
    <mergeCell ref="A1070:B1070"/>
    <mergeCell ref="A1071:B1071"/>
    <mergeCell ref="A1072:B1072"/>
    <mergeCell ref="A1073:B1073"/>
    <mergeCell ref="A1074:B1074"/>
    <mergeCell ref="A1099:B1099"/>
    <mergeCell ref="A1100:B1100"/>
    <mergeCell ref="A1101:B1101"/>
    <mergeCell ref="A1102:B1102"/>
    <mergeCell ref="A1103:B1103"/>
    <mergeCell ref="A1104:B1104"/>
    <mergeCell ref="A1093:B1093"/>
    <mergeCell ref="A1094:B1094"/>
    <mergeCell ref="A1095:B1095"/>
    <mergeCell ref="A1096:B1096"/>
    <mergeCell ref="A1097:B1097"/>
    <mergeCell ref="A1098:B1098"/>
    <mergeCell ref="A1087:B1087"/>
    <mergeCell ref="A1088:B1088"/>
    <mergeCell ref="A1089:B1089"/>
    <mergeCell ref="A1090:B1090"/>
    <mergeCell ref="A1091:B1091"/>
    <mergeCell ref="A1092:B1092"/>
    <mergeCell ref="A1117:B1117"/>
    <mergeCell ref="A1118:B1118"/>
    <mergeCell ref="A1119:B1119"/>
    <mergeCell ref="A1120:B1120"/>
    <mergeCell ref="A1121:B1121"/>
    <mergeCell ref="A1122:B1122"/>
    <mergeCell ref="A1111:B1111"/>
    <mergeCell ref="A1112:B1112"/>
    <mergeCell ref="A1113:B1113"/>
    <mergeCell ref="A1114:B1114"/>
    <mergeCell ref="A1115:B1115"/>
    <mergeCell ref="A1116:B1116"/>
    <mergeCell ref="A1105:B1105"/>
    <mergeCell ref="A1106:B1106"/>
    <mergeCell ref="A1107:B1107"/>
    <mergeCell ref="A1108:B1108"/>
    <mergeCell ref="A1109:B1109"/>
    <mergeCell ref="A1110:B1110"/>
    <mergeCell ref="A1135:B1135"/>
    <mergeCell ref="A1136:B1136"/>
    <mergeCell ref="A1137:B1137"/>
    <mergeCell ref="A1138:B1138"/>
    <mergeCell ref="A1139:B1139"/>
    <mergeCell ref="A1140:B1140"/>
    <mergeCell ref="A1129:B1129"/>
    <mergeCell ref="A1130:B1130"/>
    <mergeCell ref="A1131:B1131"/>
    <mergeCell ref="A1132:B1132"/>
    <mergeCell ref="A1133:B1133"/>
    <mergeCell ref="A1134:B1134"/>
    <mergeCell ref="A1123:B1123"/>
    <mergeCell ref="A1124:B1124"/>
    <mergeCell ref="A1125:B1125"/>
    <mergeCell ref="A1126:B1126"/>
    <mergeCell ref="A1127:B1127"/>
    <mergeCell ref="A1128:B1128"/>
    <mergeCell ref="A1153:B1153"/>
    <mergeCell ref="A1154:B1154"/>
    <mergeCell ref="A1155:B1155"/>
    <mergeCell ref="A1156:B1156"/>
    <mergeCell ref="A1157:B1157"/>
    <mergeCell ref="A1158:B1158"/>
    <mergeCell ref="A1147:B1147"/>
    <mergeCell ref="A1148:B1148"/>
    <mergeCell ref="A1149:B1149"/>
    <mergeCell ref="A1150:B1150"/>
    <mergeCell ref="A1151:B1151"/>
    <mergeCell ref="A1152:B1152"/>
    <mergeCell ref="A1141:B1141"/>
    <mergeCell ref="A1142:B1142"/>
    <mergeCell ref="A1143:B1143"/>
    <mergeCell ref="A1144:B1144"/>
    <mergeCell ref="A1145:B1145"/>
    <mergeCell ref="A1146:B1146"/>
    <mergeCell ref="A1171:B1171"/>
    <mergeCell ref="A1172:B1172"/>
    <mergeCell ref="A1173:B1173"/>
    <mergeCell ref="A1174:B1174"/>
    <mergeCell ref="A1175:B1175"/>
    <mergeCell ref="A1176:B1176"/>
    <mergeCell ref="A1165:B1165"/>
    <mergeCell ref="A1166:B1166"/>
    <mergeCell ref="A1167:B1167"/>
    <mergeCell ref="A1168:B1168"/>
    <mergeCell ref="A1169:B1169"/>
    <mergeCell ref="A1170:B1170"/>
    <mergeCell ref="A1159:B1159"/>
    <mergeCell ref="A1160:B1160"/>
    <mergeCell ref="A1161:B1161"/>
    <mergeCell ref="A1162:B1162"/>
    <mergeCell ref="A1163:B1163"/>
    <mergeCell ref="A1164:B1164"/>
    <mergeCell ref="A1189:B1189"/>
    <mergeCell ref="A1190:B1190"/>
    <mergeCell ref="A1191:B1191"/>
    <mergeCell ref="A1192:B1192"/>
    <mergeCell ref="A1193:B1193"/>
    <mergeCell ref="A1194:B1194"/>
    <mergeCell ref="A1183:B1183"/>
    <mergeCell ref="A1184:B1184"/>
    <mergeCell ref="A1185:B1185"/>
    <mergeCell ref="A1186:B1186"/>
    <mergeCell ref="A1187:B1187"/>
    <mergeCell ref="A1188:B1188"/>
    <mergeCell ref="A1177:B1177"/>
    <mergeCell ref="A1178:B1178"/>
    <mergeCell ref="A1179:B1179"/>
    <mergeCell ref="A1180:B1180"/>
    <mergeCell ref="A1181:B1181"/>
    <mergeCell ref="A1182:B1182"/>
    <mergeCell ref="A1207:B1207"/>
    <mergeCell ref="A1208:B1208"/>
    <mergeCell ref="A1209:B1209"/>
    <mergeCell ref="A1210:B1210"/>
    <mergeCell ref="A1211:B1211"/>
    <mergeCell ref="A1212:B1212"/>
    <mergeCell ref="A1201:B1201"/>
    <mergeCell ref="A1202:B1202"/>
    <mergeCell ref="A1203:B1203"/>
    <mergeCell ref="A1204:B1204"/>
    <mergeCell ref="A1205:B1205"/>
    <mergeCell ref="A1206:B1206"/>
    <mergeCell ref="A1195:B1195"/>
    <mergeCell ref="A1196:B1196"/>
    <mergeCell ref="A1197:B1197"/>
    <mergeCell ref="A1198:B1198"/>
    <mergeCell ref="A1199:B1199"/>
    <mergeCell ref="A1200:B1200"/>
    <mergeCell ref="A1225:B1225"/>
    <mergeCell ref="A1226:B1226"/>
    <mergeCell ref="A1227:B1227"/>
    <mergeCell ref="A1228:B1228"/>
    <mergeCell ref="A1229:B1229"/>
    <mergeCell ref="A1230:B1230"/>
    <mergeCell ref="A1219:B1219"/>
    <mergeCell ref="A1220:B1220"/>
    <mergeCell ref="A1221:B1221"/>
    <mergeCell ref="A1222:B1222"/>
    <mergeCell ref="A1223:B1223"/>
    <mergeCell ref="A1224:B1224"/>
    <mergeCell ref="A1213:B1213"/>
    <mergeCell ref="A1214:B1214"/>
    <mergeCell ref="A1215:B1215"/>
    <mergeCell ref="A1216:B1216"/>
    <mergeCell ref="A1217:B1217"/>
    <mergeCell ref="A1218:B1218"/>
    <mergeCell ref="A1243:B1243"/>
    <mergeCell ref="A1244:B1244"/>
    <mergeCell ref="A1245:B1245"/>
    <mergeCell ref="A1246:B1246"/>
    <mergeCell ref="A1247:B1247"/>
    <mergeCell ref="A1248:B1248"/>
    <mergeCell ref="A1237:B1237"/>
    <mergeCell ref="A1238:B1238"/>
    <mergeCell ref="A1239:B1239"/>
    <mergeCell ref="A1240:B1240"/>
    <mergeCell ref="A1241:B1241"/>
    <mergeCell ref="A1242:B1242"/>
    <mergeCell ref="A1231:B1231"/>
    <mergeCell ref="A1232:B1232"/>
    <mergeCell ref="A1233:B1233"/>
    <mergeCell ref="A1234:B1234"/>
    <mergeCell ref="A1235:B1235"/>
    <mergeCell ref="A1236:B1236"/>
    <mergeCell ref="A1261:B1261"/>
    <mergeCell ref="A1262:B1262"/>
    <mergeCell ref="A1263:B1263"/>
    <mergeCell ref="A1264:B1264"/>
    <mergeCell ref="A1265:B1265"/>
    <mergeCell ref="A1266:B1266"/>
    <mergeCell ref="A1255:B1255"/>
    <mergeCell ref="A1256:B1256"/>
    <mergeCell ref="A1257:B1257"/>
    <mergeCell ref="A1258:B1258"/>
    <mergeCell ref="A1259:B1259"/>
    <mergeCell ref="A1260:B1260"/>
    <mergeCell ref="A1249:B1249"/>
    <mergeCell ref="A1250:B1250"/>
    <mergeCell ref="A1251:B1251"/>
    <mergeCell ref="A1252:B1252"/>
    <mergeCell ref="A1253:B1253"/>
    <mergeCell ref="A1254:B1254"/>
    <mergeCell ref="A1279:B1279"/>
    <mergeCell ref="A1280:B1280"/>
    <mergeCell ref="A1281:B1281"/>
    <mergeCell ref="A1282:B1282"/>
    <mergeCell ref="A1283:B1283"/>
    <mergeCell ref="A1284:B1284"/>
    <mergeCell ref="A1273:B1273"/>
    <mergeCell ref="A1274:B1274"/>
    <mergeCell ref="A1275:B1275"/>
    <mergeCell ref="A1276:B1276"/>
    <mergeCell ref="A1277:B1277"/>
    <mergeCell ref="A1278:B1278"/>
    <mergeCell ref="A1267:B1267"/>
    <mergeCell ref="A1268:B1268"/>
    <mergeCell ref="A1269:B1269"/>
    <mergeCell ref="A1270:B1270"/>
    <mergeCell ref="A1271:B1271"/>
    <mergeCell ref="A1272:B1272"/>
    <mergeCell ref="A1297:B1297"/>
    <mergeCell ref="A1298:B1298"/>
    <mergeCell ref="A1299:B1299"/>
    <mergeCell ref="A1300:B1300"/>
    <mergeCell ref="A1301:B1301"/>
    <mergeCell ref="A1302:B1302"/>
    <mergeCell ref="A1291:B1291"/>
    <mergeCell ref="A1292:B1292"/>
    <mergeCell ref="A1293:B1293"/>
    <mergeCell ref="A1294:B1294"/>
    <mergeCell ref="A1295:B1295"/>
    <mergeCell ref="A1296:B1296"/>
    <mergeCell ref="A1285:B1285"/>
    <mergeCell ref="A1286:B1286"/>
    <mergeCell ref="A1287:B1287"/>
    <mergeCell ref="A1288:B1288"/>
    <mergeCell ref="A1289:B1289"/>
    <mergeCell ref="A1290:B1290"/>
    <mergeCell ref="A1315:B1315"/>
    <mergeCell ref="A1316:B1316"/>
    <mergeCell ref="A1317:B1317"/>
    <mergeCell ref="A1318:B1318"/>
    <mergeCell ref="A1319:B1319"/>
    <mergeCell ref="A1320:B1320"/>
    <mergeCell ref="A1309:B1309"/>
    <mergeCell ref="A1310:B1310"/>
    <mergeCell ref="A1311:B1311"/>
    <mergeCell ref="A1312:B1312"/>
    <mergeCell ref="A1313:B1313"/>
    <mergeCell ref="A1314:B1314"/>
    <mergeCell ref="A1303:B1303"/>
    <mergeCell ref="A1304:B1304"/>
    <mergeCell ref="A1305:B1305"/>
    <mergeCell ref="A1306:B1306"/>
    <mergeCell ref="A1307:B1307"/>
    <mergeCell ref="A1308:B1308"/>
    <mergeCell ref="A1333:B1333"/>
    <mergeCell ref="A1334:B1334"/>
    <mergeCell ref="A1335:B1335"/>
    <mergeCell ref="A1336:B1336"/>
    <mergeCell ref="A1337:B1337"/>
    <mergeCell ref="A1338:B1338"/>
    <mergeCell ref="A1327:B1327"/>
    <mergeCell ref="A1328:B1328"/>
    <mergeCell ref="A1329:B1329"/>
    <mergeCell ref="A1330:B1330"/>
    <mergeCell ref="A1331:B1331"/>
    <mergeCell ref="A1332:B1332"/>
    <mergeCell ref="A1321:B1321"/>
    <mergeCell ref="A1322:B1322"/>
    <mergeCell ref="A1323:B1323"/>
    <mergeCell ref="A1324:B1324"/>
    <mergeCell ref="A1325:B1325"/>
    <mergeCell ref="A1326:B1326"/>
    <mergeCell ref="A1351:B1351"/>
    <mergeCell ref="A1352:B1352"/>
    <mergeCell ref="A1353:B1353"/>
    <mergeCell ref="A1354:B1354"/>
    <mergeCell ref="A1355:B1355"/>
    <mergeCell ref="A1356:B1356"/>
    <mergeCell ref="A1345:B1345"/>
    <mergeCell ref="A1346:B1346"/>
    <mergeCell ref="A1347:B1347"/>
    <mergeCell ref="A1348:B1348"/>
    <mergeCell ref="A1349:B1349"/>
    <mergeCell ref="A1350:B1350"/>
    <mergeCell ref="A1339:B1339"/>
    <mergeCell ref="A1340:B1340"/>
    <mergeCell ref="A1341:B1341"/>
    <mergeCell ref="A1342:B1342"/>
    <mergeCell ref="A1343:B1343"/>
    <mergeCell ref="A1344:B1344"/>
    <mergeCell ref="A1369:B1369"/>
    <mergeCell ref="A1370:B1370"/>
    <mergeCell ref="A1371:B1371"/>
    <mergeCell ref="A1372:B1372"/>
    <mergeCell ref="A1373:B1373"/>
    <mergeCell ref="A1374:B1374"/>
    <mergeCell ref="A1363:B1363"/>
    <mergeCell ref="A1364:B1364"/>
    <mergeCell ref="A1365:B1365"/>
    <mergeCell ref="A1366:B1366"/>
    <mergeCell ref="A1367:B1367"/>
    <mergeCell ref="A1368:B1368"/>
    <mergeCell ref="A1357:B1357"/>
    <mergeCell ref="A1358:B1358"/>
    <mergeCell ref="A1359:B1359"/>
    <mergeCell ref="A1360:B1360"/>
    <mergeCell ref="A1361:B1361"/>
    <mergeCell ref="A1362:B1362"/>
    <mergeCell ref="A1387:B1387"/>
    <mergeCell ref="A1388:B1388"/>
    <mergeCell ref="A1389:B1389"/>
    <mergeCell ref="A1390:B1390"/>
    <mergeCell ref="A1391:B1391"/>
    <mergeCell ref="A1392:B1392"/>
    <mergeCell ref="A1381:B1381"/>
    <mergeCell ref="A1382:B1382"/>
    <mergeCell ref="A1383:B1383"/>
    <mergeCell ref="A1384:B1384"/>
    <mergeCell ref="A1385:B1385"/>
    <mergeCell ref="A1386:B1386"/>
    <mergeCell ref="A1375:B1375"/>
    <mergeCell ref="A1376:B1376"/>
    <mergeCell ref="A1377:B1377"/>
    <mergeCell ref="A1378:B1378"/>
    <mergeCell ref="A1379:B1379"/>
    <mergeCell ref="A1380:B1380"/>
    <mergeCell ref="A1405:B1405"/>
    <mergeCell ref="A1406:B1406"/>
    <mergeCell ref="A1407:B1407"/>
    <mergeCell ref="A1408:B1408"/>
    <mergeCell ref="A1409:B1409"/>
    <mergeCell ref="A1410:B1410"/>
    <mergeCell ref="A1399:B1399"/>
    <mergeCell ref="A1400:B1400"/>
    <mergeCell ref="A1401:B1401"/>
    <mergeCell ref="A1402:B1402"/>
    <mergeCell ref="A1403:B1403"/>
    <mergeCell ref="A1404:B1404"/>
    <mergeCell ref="A1393:B1393"/>
    <mergeCell ref="A1394:B1394"/>
    <mergeCell ref="A1395:B1395"/>
    <mergeCell ref="A1396:B1396"/>
    <mergeCell ref="A1397:B1397"/>
    <mergeCell ref="A1398:B1398"/>
    <mergeCell ref="A1423:B1423"/>
    <mergeCell ref="A1424:B1424"/>
    <mergeCell ref="A1425:B1425"/>
    <mergeCell ref="A1426:B1426"/>
    <mergeCell ref="A1427:B1427"/>
    <mergeCell ref="A1428:B1428"/>
    <mergeCell ref="A1417:B1417"/>
    <mergeCell ref="A1418:B1418"/>
    <mergeCell ref="A1419:B1419"/>
    <mergeCell ref="A1420:B1420"/>
    <mergeCell ref="A1421:B1421"/>
    <mergeCell ref="A1422:B1422"/>
    <mergeCell ref="A1411:B1411"/>
    <mergeCell ref="A1412:B1412"/>
    <mergeCell ref="A1413:B1413"/>
    <mergeCell ref="A1414:B1414"/>
    <mergeCell ref="A1415:B1415"/>
    <mergeCell ref="A1416:B1416"/>
    <mergeCell ref="A1441:B1441"/>
    <mergeCell ref="A1442:B1442"/>
    <mergeCell ref="A1443:B1443"/>
    <mergeCell ref="A1444:B1444"/>
    <mergeCell ref="A1445:B1445"/>
    <mergeCell ref="A1446:B1446"/>
    <mergeCell ref="A1435:B1435"/>
    <mergeCell ref="A1436:B1436"/>
    <mergeCell ref="A1437:B1437"/>
    <mergeCell ref="A1438:B1438"/>
    <mergeCell ref="A1439:B1439"/>
    <mergeCell ref="A1440:B1440"/>
    <mergeCell ref="A1429:B1429"/>
    <mergeCell ref="A1430:B1430"/>
    <mergeCell ref="A1431:B1431"/>
    <mergeCell ref="A1432:B1432"/>
    <mergeCell ref="A1433:B1433"/>
    <mergeCell ref="A1434:B1434"/>
    <mergeCell ref="A1459:B1459"/>
    <mergeCell ref="A1460:B1460"/>
    <mergeCell ref="A1461:B1461"/>
    <mergeCell ref="A1462:B1462"/>
    <mergeCell ref="A1463:B1463"/>
    <mergeCell ref="A1464:B1464"/>
    <mergeCell ref="A1453:B1453"/>
    <mergeCell ref="A1454:B1454"/>
    <mergeCell ref="A1455:B1455"/>
    <mergeCell ref="A1456:B1456"/>
    <mergeCell ref="A1457:B1457"/>
    <mergeCell ref="A1458:B1458"/>
    <mergeCell ref="A1447:B1447"/>
    <mergeCell ref="A1448:B1448"/>
    <mergeCell ref="A1449:B1449"/>
    <mergeCell ref="A1450:B1450"/>
    <mergeCell ref="A1451:B1451"/>
    <mergeCell ref="A1452:B1452"/>
    <mergeCell ref="A1477:B1477"/>
    <mergeCell ref="A1478:B1478"/>
    <mergeCell ref="A1479:B1479"/>
    <mergeCell ref="A1480:B1480"/>
    <mergeCell ref="A1481:B1481"/>
    <mergeCell ref="A1482:B1482"/>
    <mergeCell ref="A1471:B1471"/>
    <mergeCell ref="A1472:B1472"/>
    <mergeCell ref="A1473:B1473"/>
    <mergeCell ref="A1474:B1474"/>
    <mergeCell ref="A1475:B1475"/>
    <mergeCell ref="A1476:B1476"/>
    <mergeCell ref="A1465:B1465"/>
    <mergeCell ref="A1466:B1466"/>
    <mergeCell ref="A1467:B1467"/>
    <mergeCell ref="A1468:B1468"/>
    <mergeCell ref="A1469:B1469"/>
    <mergeCell ref="A1470:B1470"/>
    <mergeCell ref="A1495:B1495"/>
    <mergeCell ref="A1496:B1496"/>
    <mergeCell ref="A1497:B1497"/>
    <mergeCell ref="A1498:B1498"/>
    <mergeCell ref="A1499:B1499"/>
    <mergeCell ref="A1500:B1500"/>
    <mergeCell ref="A1489:B1489"/>
    <mergeCell ref="A1490:B1490"/>
    <mergeCell ref="A1491:B1491"/>
    <mergeCell ref="A1492:B1492"/>
    <mergeCell ref="A1493:B1493"/>
    <mergeCell ref="A1494:B1494"/>
    <mergeCell ref="A1483:B1483"/>
    <mergeCell ref="A1484:B1484"/>
    <mergeCell ref="A1485:B1485"/>
    <mergeCell ref="A1486:B1486"/>
    <mergeCell ref="A1487:B1487"/>
    <mergeCell ref="A1488:B1488"/>
    <mergeCell ref="A1513:B1513"/>
    <mergeCell ref="A1514:B1514"/>
    <mergeCell ref="A1515:B1515"/>
    <mergeCell ref="A1516:B1516"/>
    <mergeCell ref="A1517:B1517"/>
    <mergeCell ref="A1518:B1518"/>
    <mergeCell ref="A1507:B1507"/>
    <mergeCell ref="A1508:B1508"/>
    <mergeCell ref="A1509:B1509"/>
    <mergeCell ref="A1510:B1510"/>
    <mergeCell ref="A1511:B1511"/>
    <mergeCell ref="A1512:B1512"/>
    <mergeCell ref="A1501:B1501"/>
    <mergeCell ref="A1502:B1502"/>
    <mergeCell ref="A1503:B1503"/>
    <mergeCell ref="A1504:B1504"/>
    <mergeCell ref="A1505:B1505"/>
    <mergeCell ref="A1506:B1506"/>
    <mergeCell ref="A1531:B1531"/>
    <mergeCell ref="A1532:B1532"/>
    <mergeCell ref="A1533:B1533"/>
    <mergeCell ref="A1534:B1534"/>
    <mergeCell ref="A1535:B1535"/>
    <mergeCell ref="A1536:B1536"/>
    <mergeCell ref="A1525:B1525"/>
    <mergeCell ref="A1526:B1526"/>
    <mergeCell ref="A1527:B1527"/>
    <mergeCell ref="A1528:B1528"/>
    <mergeCell ref="A1529:B1529"/>
    <mergeCell ref="A1530:B1530"/>
    <mergeCell ref="A1519:B1519"/>
    <mergeCell ref="A1520:B1520"/>
    <mergeCell ref="A1521:B1521"/>
    <mergeCell ref="A1522:B1522"/>
    <mergeCell ref="A1523:B1523"/>
    <mergeCell ref="A1524:B1524"/>
    <mergeCell ref="A1549:B1549"/>
    <mergeCell ref="A1550:B1550"/>
    <mergeCell ref="A1551:B1551"/>
    <mergeCell ref="A1552:B1552"/>
    <mergeCell ref="A1553:B1553"/>
    <mergeCell ref="A1554:B1554"/>
    <mergeCell ref="A1543:B1543"/>
    <mergeCell ref="A1544:B1544"/>
    <mergeCell ref="A1545:B1545"/>
    <mergeCell ref="A1546:B1546"/>
    <mergeCell ref="A1547:B1547"/>
    <mergeCell ref="A1548:B1548"/>
    <mergeCell ref="A1537:B1537"/>
    <mergeCell ref="A1538:B1538"/>
    <mergeCell ref="A1539:B1539"/>
    <mergeCell ref="A1540:B1540"/>
    <mergeCell ref="A1541:B1541"/>
    <mergeCell ref="A1542:B1542"/>
    <mergeCell ref="A1567:B1567"/>
    <mergeCell ref="A1568:B1568"/>
    <mergeCell ref="A1569:B1569"/>
    <mergeCell ref="A1570:B1570"/>
    <mergeCell ref="A1571:B1571"/>
    <mergeCell ref="A1572:B1572"/>
    <mergeCell ref="A1561:B1561"/>
    <mergeCell ref="A1562:B1562"/>
    <mergeCell ref="A1563:B1563"/>
    <mergeCell ref="A1564:B1564"/>
    <mergeCell ref="A1565:B1565"/>
    <mergeCell ref="A1566:B1566"/>
    <mergeCell ref="A1555:B1555"/>
    <mergeCell ref="A1556:B1556"/>
    <mergeCell ref="A1557:B1557"/>
    <mergeCell ref="A1558:B1558"/>
    <mergeCell ref="A1559:B1559"/>
    <mergeCell ref="A1560:B1560"/>
    <mergeCell ref="A1585:B1585"/>
    <mergeCell ref="A1586:B1586"/>
    <mergeCell ref="A1587:B1587"/>
    <mergeCell ref="A1588:B1588"/>
    <mergeCell ref="A1589:B1589"/>
    <mergeCell ref="A1590:B1590"/>
    <mergeCell ref="A1579:B1579"/>
    <mergeCell ref="A1580:B1580"/>
    <mergeCell ref="A1581:B1581"/>
    <mergeCell ref="A1582:B1582"/>
    <mergeCell ref="A1583:B1583"/>
    <mergeCell ref="A1584:B1584"/>
    <mergeCell ref="A1573:B1573"/>
    <mergeCell ref="A1574:B1574"/>
    <mergeCell ref="A1575:B1575"/>
    <mergeCell ref="A1576:B1576"/>
    <mergeCell ref="A1577:B1577"/>
    <mergeCell ref="A1578:B1578"/>
    <mergeCell ref="A1603:B1603"/>
    <mergeCell ref="A1604:B1604"/>
    <mergeCell ref="A1605:B1605"/>
    <mergeCell ref="A1606:B1606"/>
    <mergeCell ref="A1607:B1607"/>
    <mergeCell ref="A1608:B1608"/>
    <mergeCell ref="A1597:B1597"/>
    <mergeCell ref="A1598:B1598"/>
    <mergeCell ref="A1599:B1599"/>
    <mergeCell ref="A1600:B1600"/>
    <mergeCell ref="A1601:B1601"/>
    <mergeCell ref="A1602:B1602"/>
    <mergeCell ref="A1591:B1591"/>
    <mergeCell ref="A1592:B1592"/>
    <mergeCell ref="A1593:B1593"/>
    <mergeCell ref="A1594:B1594"/>
    <mergeCell ref="A1595:B1595"/>
    <mergeCell ref="A1596:B1596"/>
    <mergeCell ref="A1621:B1621"/>
    <mergeCell ref="A1622:B1622"/>
    <mergeCell ref="A1623:B1623"/>
    <mergeCell ref="A1624:B1624"/>
    <mergeCell ref="A1625:B1625"/>
    <mergeCell ref="A1626:B1626"/>
    <mergeCell ref="A1615:B1615"/>
    <mergeCell ref="A1616:B1616"/>
    <mergeCell ref="A1617:B1617"/>
    <mergeCell ref="A1618:B1618"/>
    <mergeCell ref="A1619:B1619"/>
    <mergeCell ref="A1620:B1620"/>
    <mergeCell ref="A1609:B1609"/>
    <mergeCell ref="A1610:B1610"/>
    <mergeCell ref="A1611:B1611"/>
    <mergeCell ref="A1612:B1612"/>
    <mergeCell ref="A1613:B1613"/>
    <mergeCell ref="A1614:B1614"/>
    <mergeCell ref="A1639:B1639"/>
    <mergeCell ref="A1640:B1640"/>
    <mergeCell ref="A1641:B1641"/>
    <mergeCell ref="A1642:B1642"/>
    <mergeCell ref="A1643:B1643"/>
    <mergeCell ref="A1644:B1644"/>
    <mergeCell ref="A1633:B1633"/>
    <mergeCell ref="A1634:B1634"/>
    <mergeCell ref="A1635:B1635"/>
    <mergeCell ref="A1636:B1636"/>
    <mergeCell ref="A1637:B1637"/>
    <mergeCell ref="A1638:B1638"/>
    <mergeCell ref="A1627:B1627"/>
    <mergeCell ref="A1628:B1628"/>
    <mergeCell ref="A1629:B1629"/>
    <mergeCell ref="A1630:B1630"/>
    <mergeCell ref="A1631:B1631"/>
    <mergeCell ref="A1632:B1632"/>
    <mergeCell ref="A1663:B1663"/>
    <mergeCell ref="D1665:G1665"/>
    <mergeCell ref="A1666:G1666"/>
    <mergeCell ref="A1670:G1670"/>
    <mergeCell ref="A1657:B1657"/>
    <mergeCell ref="A1658:B1658"/>
    <mergeCell ref="A1659:B1659"/>
    <mergeCell ref="A1660:B1660"/>
    <mergeCell ref="A1661:B1661"/>
    <mergeCell ref="A1662:B1662"/>
    <mergeCell ref="A1651:B1651"/>
    <mergeCell ref="A1652:B1652"/>
    <mergeCell ref="A1653:B1653"/>
    <mergeCell ref="A1654:B1654"/>
    <mergeCell ref="A1655:B1655"/>
    <mergeCell ref="A1656:B1656"/>
    <mergeCell ref="A1645:B1645"/>
    <mergeCell ref="A1646:B1646"/>
    <mergeCell ref="A1647:B1647"/>
    <mergeCell ref="A1648:B1648"/>
    <mergeCell ref="A1649:B1649"/>
    <mergeCell ref="A1650:B1650"/>
  </mergeCells>
  <pageMargins left="0.75" right="0.75" top="1" bottom="1" header="0.5" footer="0.5"/>
  <pageSetup paperSize="9" scale="5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26D6D-6EDE-48FF-BC77-B25A4DB0B699}">
  <dimension ref="A1:A44"/>
  <sheetViews>
    <sheetView topLeftCell="A22" workbookViewId="0">
      <selection activeCell="M14" sqref="M14"/>
    </sheetView>
  </sheetViews>
  <sheetFormatPr defaultRowHeight="14.4"/>
  <sheetData>
    <row r="1" spans="1:1">
      <c r="A1" t="s">
        <v>8355</v>
      </c>
    </row>
    <row r="2" spans="1:1">
      <c r="A2" t="s">
        <v>8356</v>
      </c>
    </row>
    <row r="3" spans="1:1">
      <c r="A3" t="s">
        <v>8357</v>
      </c>
    </row>
    <row r="5" spans="1:1">
      <c r="A5" t="s">
        <v>8358</v>
      </c>
    </row>
    <row r="6" spans="1:1">
      <c r="A6" t="s">
        <v>8359</v>
      </c>
    </row>
    <row r="8" spans="1:1">
      <c r="A8" t="s">
        <v>8360</v>
      </c>
    </row>
    <row r="9" spans="1:1">
      <c r="A9" t="s">
        <v>8361</v>
      </c>
    </row>
    <row r="10" spans="1:1">
      <c r="A10" t="s">
        <v>8362</v>
      </c>
    </row>
    <row r="11" spans="1:1">
      <c r="A11" t="s">
        <v>8363</v>
      </c>
    </row>
    <row r="12" spans="1:1">
      <c r="A12" t="s">
        <v>8364</v>
      </c>
    </row>
    <row r="13" spans="1:1">
      <c r="A13" t="s">
        <v>8365</v>
      </c>
    </row>
    <row r="14" spans="1:1">
      <c r="A14" t="s">
        <v>8366</v>
      </c>
    </row>
    <row r="16" spans="1:1">
      <c r="A16" t="s">
        <v>8367</v>
      </c>
    </row>
    <row r="17" spans="1:1">
      <c r="A17" t="s">
        <v>8368</v>
      </c>
    </row>
    <row r="19" spans="1:1">
      <c r="A19" t="s">
        <v>8369</v>
      </c>
    </row>
    <row r="21" spans="1:1">
      <c r="A21" t="s">
        <v>8370</v>
      </c>
    </row>
    <row r="22" spans="1:1">
      <c r="A22" t="s">
        <v>8371</v>
      </c>
    </row>
    <row r="24" spans="1:1">
      <c r="A24" t="s">
        <v>8372</v>
      </c>
    </row>
    <row r="26" spans="1:1">
      <c r="A26" t="s">
        <v>8372</v>
      </c>
    </row>
    <row r="28" spans="1:1">
      <c r="A28" t="s">
        <v>8372</v>
      </c>
    </row>
    <row r="30" spans="1:1">
      <c r="A30" t="s">
        <v>8372</v>
      </c>
    </row>
    <row r="32" spans="1:1">
      <c r="A32" t="s">
        <v>8373</v>
      </c>
    </row>
    <row r="33" spans="1:1">
      <c r="A33" t="s">
        <v>8374</v>
      </c>
    </row>
    <row r="34" spans="1:1">
      <c r="A34" t="s">
        <v>8375</v>
      </c>
    </row>
    <row r="36" spans="1:1">
      <c r="A36" t="s">
        <v>8370</v>
      </c>
    </row>
    <row r="37" spans="1:1">
      <c r="A37" t="s">
        <v>8371</v>
      </c>
    </row>
    <row r="39" spans="1:1">
      <c r="A39" t="s">
        <v>8372</v>
      </c>
    </row>
    <row r="41" spans="1:1">
      <c r="A41" t="s">
        <v>8372</v>
      </c>
    </row>
    <row r="43" spans="1:1">
      <c r="A43" t="s">
        <v>8376</v>
      </c>
    </row>
    <row r="44" spans="1:1">
      <c r="A44" t="s">
        <v>8377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DF955-5730-4B39-A3A8-FFB9C5CE8CB2}">
  <dimension ref="A1:G41"/>
  <sheetViews>
    <sheetView workbookViewId="0"/>
  </sheetViews>
  <sheetFormatPr defaultRowHeight="14.4"/>
  <sheetData>
    <row r="1" spans="1:7">
      <c r="C1" t="s">
        <v>8855</v>
      </c>
    </row>
    <row r="2" spans="1:7">
      <c r="A2" t="s">
        <v>8856</v>
      </c>
    </row>
    <row r="7" spans="1:7">
      <c r="A7" t="s">
        <v>8857</v>
      </c>
      <c r="G7" t="s">
        <v>8858</v>
      </c>
    </row>
    <row r="8" spans="1:7">
      <c r="A8" t="s">
        <v>8859</v>
      </c>
      <c r="G8" t="s">
        <v>8860</v>
      </c>
    </row>
    <row r="9" spans="1:7">
      <c r="A9" t="s">
        <v>8861</v>
      </c>
    </row>
    <row r="10" spans="1:7">
      <c r="A10" t="s">
        <v>8862</v>
      </c>
    </row>
    <row r="11" spans="1:7">
      <c r="A11" t="s">
        <v>8863</v>
      </c>
    </row>
    <row r="13" spans="1:7">
      <c r="A13" t="s">
        <v>8864</v>
      </c>
    </row>
    <row r="14" spans="1:7">
      <c r="A14" t="s">
        <v>8865</v>
      </c>
    </row>
    <row r="15" spans="1:7">
      <c r="A15" t="s">
        <v>8866</v>
      </c>
    </row>
    <row r="16" spans="1:7">
      <c r="A16" t="s">
        <v>8867</v>
      </c>
    </row>
    <row r="17" spans="1:1">
      <c r="A17" t="s">
        <v>8868</v>
      </c>
    </row>
    <row r="19" spans="1:1">
      <c r="A19" t="s">
        <v>8869</v>
      </c>
    </row>
    <row r="21" spans="1:1">
      <c r="A21" t="s">
        <v>8870</v>
      </c>
    </row>
    <row r="24" spans="1:1">
      <c r="A24" t="s">
        <v>8869</v>
      </c>
    </row>
    <row r="27" spans="1:1">
      <c r="A27" t="s">
        <v>8870</v>
      </c>
    </row>
    <row r="30" spans="1:1">
      <c r="A30" t="s">
        <v>8869</v>
      </c>
    </row>
    <row r="33" spans="1:3">
      <c r="A33" t="s">
        <v>8870</v>
      </c>
    </row>
    <row r="35" spans="1:3">
      <c r="A35" t="s">
        <v>8871</v>
      </c>
      <c r="C35" t="s">
        <v>8425</v>
      </c>
    </row>
    <row r="36" spans="1:3">
      <c r="A36" t="s">
        <v>8872</v>
      </c>
    </row>
    <row r="39" spans="1:3">
      <c r="A39" t="s">
        <v>8873</v>
      </c>
    </row>
    <row r="41" spans="1:3">
      <c r="A41" t="s">
        <v>8874</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82C1-1C95-4196-83A0-C0BBA822DD1D}">
  <dimension ref="A1:A47"/>
  <sheetViews>
    <sheetView zoomScaleNormal="100" workbookViewId="0">
      <selection activeCell="Q10" sqref="Q10"/>
    </sheetView>
  </sheetViews>
  <sheetFormatPr defaultRowHeight="14.4"/>
  <sheetData>
    <row r="1" spans="1:1">
      <c r="A1" t="s">
        <v>346</v>
      </c>
    </row>
    <row r="2" spans="1:1">
      <c r="A2" s="87" t="s">
        <v>8379</v>
      </c>
    </row>
    <row r="3" spans="1:1">
      <c r="A3" t="s">
        <v>8380</v>
      </c>
    </row>
    <row r="4" spans="1:1">
      <c r="A4" t="s">
        <v>8381</v>
      </c>
    </row>
    <row r="7" spans="1:1">
      <c r="A7" t="s">
        <v>8382</v>
      </c>
    </row>
    <row r="8" spans="1:1">
      <c r="A8" t="s">
        <v>6833</v>
      </c>
    </row>
    <row r="10" spans="1:1">
      <c r="A10" t="s">
        <v>8383</v>
      </c>
    </row>
    <row r="11" spans="1:1">
      <c r="A11" t="s">
        <v>8384</v>
      </c>
    </row>
    <row r="12" spans="1:1">
      <c r="A12" t="s">
        <v>8385</v>
      </c>
    </row>
    <row r="13" spans="1:1">
      <c r="A13" t="s">
        <v>8386</v>
      </c>
    </row>
    <row r="14" spans="1:1">
      <c r="A14" t="s">
        <v>8387</v>
      </c>
    </row>
    <row r="15" spans="1:1">
      <c r="A15" t="s">
        <v>8388</v>
      </c>
    </row>
    <row r="16" spans="1:1">
      <c r="A16" t="s">
        <v>8389</v>
      </c>
    </row>
    <row r="17" spans="1:1">
      <c r="A17" t="s">
        <v>8390</v>
      </c>
    </row>
    <row r="18" spans="1:1">
      <c r="A18" t="s">
        <v>8391</v>
      </c>
    </row>
    <row r="19" spans="1:1">
      <c r="A19" t="s">
        <v>8392</v>
      </c>
    </row>
    <row r="20" spans="1:1">
      <c r="A20" t="s">
        <v>8393</v>
      </c>
    </row>
    <row r="23" spans="1:1">
      <c r="A23" t="s">
        <v>8394</v>
      </c>
    </row>
    <row r="24" spans="1:1">
      <c r="A24" t="s">
        <v>8395</v>
      </c>
    </row>
    <row r="25" spans="1:1">
      <c r="A25" t="s">
        <v>8396</v>
      </c>
    </row>
    <row r="27" spans="1:1">
      <c r="A27" t="s">
        <v>8397</v>
      </c>
    </row>
    <row r="30" spans="1:1">
      <c r="A30" t="s">
        <v>8398</v>
      </c>
    </row>
    <row r="32" spans="1:1">
      <c r="A32" t="s">
        <v>8399</v>
      </c>
    </row>
    <row r="33" spans="1:1">
      <c r="A33" t="s">
        <v>8379</v>
      </c>
    </row>
    <row r="34" spans="1:1">
      <c r="A34" t="s">
        <v>8380</v>
      </c>
    </row>
    <row r="35" spans="1:1">
      <c r="A35" t="s">
        <v>8400</v>
      </c>
    </row>
    <row r="38" spans="1:1">
      <c r="A38" t="s">
        <v>8382</v>
      </c>
    </row>
    <row r="40" spans="1:1">
      <c r="A40" t="s">
        <v>8401</v>
      </c>
    </row>
    <row r="43" spans="1:1">
      <c r="A43" t="s">
        <v>8399</v>
      </c>
    </row>
    <row r="44" spans="1:1">
      <c r="A44" t="s">
        <v>8402</v>
      </c>
    </row>
    <row r="45" spans="1:1">
      <c r="A45" t="s">
        <v>8403</v>
      </c>
    </row>
    <row r="46" spans="1:1">
      <c r="A46" t="s">
        <v>8404</v>
      </c>
    </row>
    <row r="47" spans="1:1">
      <c r="A47" t="s">
        <v>8405</v>
      </c>
    </row>
  </sheetData>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B057-BA2C-4CF2-AA21-0C0E42837F64}">
  <dimension ref="A1:Q40"/>
  <sheetViews>
    <sheetView showGridLines="0" workbookViewId="0">
      <selection activeCell="D11" sqref="D11:Q11"/>
    </sheetView>
  </sheetViews>
  <sheetFormatPr defaultRowHeight="14.4"/>
  <cols>
    <col min="1" max="1" width="7.77734375" customWidth="1"/>
    <col min="2" max="2" width="7.5546875" customWidth="1"/>
    <col min="3" max="4" width="8.21875" customWidth="1"/>
    <col min="5" max="6" width="9.5546875" customWidth="1"/>
    <col min="7" max="9" width="8.21875" customWidth="1"/>
    <col min="10" max="10" width="9.5546875" style="32" customWidth="1"/>
    <col min="11" max="13" width="8.21875" customWidth="1"/>
    <col min="14" max="14" width="12.21875" customWidth="1"/>
    <col min="15" max="15" width="13.5546875" customWidth="1"/>
    <col min="16" max="16" width="8.21875" customWidth="1"/>
    <col min="17" max="17" width="9.5546875" customWidth="1"/>
  </cols>
  <sheetData>
    <row r="1" spans="1:17" ht="8.6999999999999993" customHeight="1">
      <c r="A1" s="498" t="s">
        <v>346</v>
      </c>
      <c r="B1" s="498"/>
      <c r="C1" s="498"/>
      <c r="D1" s="475" t="s">
        <v>406</v>
      </c>
      <c r="E1" s="475"/>
      <c r="F1" s="475"/>
      <c r="G1" s="475"/>
      <c r="H1" s="475"/>
      <c r="I1" s="475"/>
      <c r="J1" s="475"/>
      <c r="K1" s="475"/>
      <c r="L1" s="475"/>
      <c r="M1" s="475"/>
      <c r="N1" s="475"/>
      <c r="O1" s="475"/>
      <c r="P1" s="475"/>
      <c r="Q1" s="475"/>
    </row>
    <row r="2" spans="1:17" ht="17.100000000000001" customHeight="1">
      <c r="A2" s="498" t="s">
        <v>6832</v>
      </c>
      <c r="B2" s="498"/>
      <c r="C2" s="498"/>
      <c r="D2" s="475" t="s">
        <v>407</v>
      </c>
      <c r="E2" s="475"/>
      <c r="F2" s="475"/>
      <c r="G2" s="475"/>
      <c r="H2" s="475"/>
      <c r="I2" s="475"/>
      <c r="J2" s="475"/>
      <c r="K2" s="475"/>
      <c r="L2" s="475"/>
      <c r="M2" s="475"/>
      <c r="N2" s="475"/>
      <c r="O2" s="475"/>
      <c r="P2" s="475"/>
      <c r="Q2" s="475"/>
    </row>
    <row r="3" spans="1:17" ht="11.1" customHeight="1">
      <c r="A3" s="389"/>
      <c r="B3" s="389"/>
      <c r="C3" s="389"/>
      <c r="D3" s="389"/>
      <c r="E3" s="389"/>
      <c r="F3" s="389"/>
      <c r="G3" s="389"/>
      <c r="H3" s="389"/>
      <c r="I3" s="389"/>
      <c r="J3" s="389"/>
      <c r="K3" s="389"/>
      <c r="L3" s="389"/>
      <c r="M3" s="389"/>
      <c r="N3" s="389"/>
      <c r="O3" s="389"/>
      <c r="P3" s="389"/>
      <c r="Q3" s="389"/>
    </row>
    <row r="4" spans="1:17" ht="12.75" customHeight="1">
      <c r="A4" s="412" t="s">
        <v>13</v>
      </c>
      <c r="B4" s="412"/>
      <c r="C4" s="412"/>
      <c r="D4" s="412"/>
      <c r="E4" s="412"/>
      <c r="F4" s="412"/>
      <c r="G4" s="412"/>
      <c r="H4" s="412"/>
      <c r="I4" s="412"/>
      <c r="J4" s="412"/>
      <c r="K4" s="412"/>
      <c r="L4" s="412"/>
      <c r="M4" s="412"/>
      <c r="N4" s="412"/>
      <c r="O4" s="412"/>
      <c r="P4" s="412"/>
      <c r="Q4" s="412"/>
    </row>
    <row r="5" spans="1:17" ht="22.95" customHeight="1">
      <c r="A5" s="389"/>
      <c r="B5" s="389"/>
      <c r="C5" s="389"/>
      <c r="D5" s="389"/>
      <c r="E5" s="389"/>
      <c r="F5" s="389"/>
      <c r="G5" s="389"/>
      <c r="H5" s="389"/>
      <c r="I5" s="389"/>
      <c r="J5" s="389"/>
      <c r="K5" s="389"/>
      <c r="L5" s="389"/>
      <c r="M5" s="389"/>
      <c r="N5" s="389"/>
      <c r="O5" s="389"/>
      <c r="P5" s="389"/>
      <c r="Q5" s="389"/>
    </row>
    <row r="6" spans="1:17" ht="11.1" customHeight="1">
      <c r="A6" s="497" t="s">
        <v>6833</v>
      </c>
      <c r="B6" s="497"/>
      <c r="C6" s="497"/>
      <c r="D6" s="389"/>
      <c r="E6" s="389"/>
      <c r="F6" s="389"/>
      <c r="G6" s="389"/>
      <c r="H6" s="389"/>
      <c r="I6" s="389"/>
      <c r="J6" s="389"/>
      <c r="K6" s="389"/>
      <c r="L6" s="389"/>
      <c r="M6" s="389"/>
      <c r="N6" s="389"/>
      <c r="O6" s="389"/>
      <c r="P6" s="389"/>
      <c r="Q6" s="389"/>
    </row>
    <row r="7" spans="1:17" ht="13.95" customHeight="1">
      <c r="A7" s="497" t="s">
        <v>6834</v>
      </c>
      <c r="B7" s="497"/>
      <c r="C7" s="497"/>
      <c r="D7" s="498" t="str">
        <f>"6000"</f>
        <v>6000</v>
      </c>
      <c r="E7" s="498"/>
      <c r="F7" s="498"/>
      <c r="G7" s="498"/>
      <c r="H7" s="498"/>
      <c r="I7" s="498"/>
      <c r="J7" s="498"/>
      <c r="K7" s="498"/>
      <c r="L7" s="498"/>
      <c r="M7" s="498"/>
      <c r="N7" s="498"/>
      <c r="O7" s="498"/>
      <c r="P7" s="498"/>
      <c r="Q7" s="498"/>
    </row>
    <row r="8" spans="1:17" ht="14.7" customHeight="1">
      <c r="A8" s="497" t="s">
        <v>6835</v>
      </c>
      <c r="B8" s="497"/>
      <c r="C8" s="497"/>
      <c r="D8" s="498" t="str">
        <f>""</f>
        <v/>
      </c>
      <c r="E8" s="498"/>
      <c r="F8" s="498"/>
      <c r="G8" s="498"/>
      <c r="H8" s="498"/>
      <c r="I8" s="498"/>
      <c r="J8" s="498"/>
      <c r="K8" s="498"/>
      <c r="L8" s="498"/>
      <c r="M8" s="498"/>
      <c r="N8" s="498"/>
      <c r="O8" s="498"/>
      <c r="P8" s="498"/>
      <c r="Q8" s="498"/>
    </row>
    <row r="9" spans="1:17" ht="13.35" customHeight="1">
      <c r="A9" s="497" t="s">
        <v>6836</v>
      </c>
      <c r="B9" s="497"/>
      <c r="C9" s="497"/>
      <c r="D9" s="498" t="str">
        <f>""</f>
        <v/>
      </c>
      <c r="E9" s="498"/>
      <c r="F9" s="498"/>
      <c r="G9" s="498"/>
      <c r="H9" s="498"/>
      <c r="I9" s="498"/>
      <c r="J9" s="498"/>
      <c r="K9" s="498"/>
      <c r="L9" s="498"/>
      <c r="M9" s="498"/>
      <c r="N9" s="498"/>
      <c r="O9" s="498"/>
      <c r="P9" s="498"/>
      <c r="Q9" s="498"/>
    </row>
    <row r="10" spans="1:17" ht="13.35" customHeight="1">
      <c r="A10" s="497" t="s">
        <v>6837</v>
      </c>
      <c r="B10" s="497"/>
      <c r="C10" s="497"/>
      <c r="D10" s="498"/>
      <c r="E10" s="498"/>
      <c r="F10" s="498"/>
      <c r="G10" s="498"/>
      <c r="H10" s="498"/>
      <c r="I10" s="498"/>
      <c r="J10" s="498"/>
      <c r="K10" s="498"/>
      <c r="L10" s="498"/>
      <c r="M10" s="498"/>
      <c r="N10" s="498"/>
      <c r="O10" s="498"/>
      <c r="P10" s="498"/>
      <c r="Q10" s="498"/>
    </row>
    <row r="11" spans="1:17" ht="13.35" customHeight="1">
      <c r="A11" s="497" t="s">
        <v>6838</v>
      </c>
      <c r="B11" s="497"/>
      <c r="C11" s="497"/>
      <c r="D11" s="498"/>
      <c r="E11" s="498"/>
      <c r="F11" s="498"/>
      <c r="G11" s="498"/>
      <c r="H11" s="498"/>
      <c r="I11" s="498"/>
      <c r="J11" s="498"/>
      <c r="K11" s="498"/>
      <c r="L11" s="498"/>
      <c r="M11" s="498"/>
      <c r="N11" s="498"/>
      <c r="O11" s="498"/>
      <c r="P11" s="498"/>
      <c r="Q11" s="498"/>
    </row>
    <row r="12" spans="1:17" ht="13.35" customHeight="1">
      <c r="A12" s="497" t="s">
        <v>6839</v>
      </c>
      <c r="B12" s="497"/>
      <c r="C12" s="497"/>
      <c r="D12" s="498" t="str">
        <f>""</f>
        <v/>
      </c>
      <c r="E12" s="498"/>
      <c r="F12" s="498"/>
      <c r="G12" s="498"/>
      <c r="H12" s="498"/>
      <c r="I12" s="498"/>
      <c r="J12" s="498"/>
      <c r="K12" s="498"/>
      <c r="L12" s="498"/>
      <c r="M12" s="498"/>
      <c r="N12" s="498"/>
      <c r="O12" s="498"/>
      <c r="P12" s="498"/>
      <c r="Q12" s="498"/>
    </row>
    <row r="13" spans="1:17" ht="13.35" customHeight="1">
      <c r="A13" s="497" t="s">
        <v>6840</v>
      </c>
      <c r="B13" s="497"/>
      <c r="C13" s="497"/>
      <c r="D13" s="498" t="str">
        <f>""</f>
        <v/>
      </c>
      <c r="E13" s="498"/>
      <c r="F13" s="498"/>
      <c r="G13" s="498"/>
      <c r="H13" s="498"/>
      <c r="I13" s="498"/>
      <c r="J13" s="498"/>
      <c r="K13" s="498"/>
      <c r="L13" s="498"/>
      <c r="M13" s="498"/>
      <c r="N13" s="498"/>
      <c r="O13" s="498"/>
      <c r="P13" s="498"/>
      <c r="Q13" s="498"/>
    </row>
    <row r="14" spans="1:17" ht="13.35" customHeight="1">
      <c r="A14" s="497" t="s">
        <v>6841</v>
      </c>
      <c r="B14" s="497"/>
      <c r="C14" s="497"/>
      <c r="D14" s="498" t="str">
        <f>""</f>
        <v/>
      </c>
      <c r="E14" s="498"/>
      <c r="F14" s="498"/>
      <c r="G14" s="498"/>
      <c r="H14" s="498"/>
      <c r="I14" s="498"/>
      <c r="J14" s="498"/>
      <c r="K14" s="498"/>
      <c r="L14" s="498"/>
      <c r="M14" s="498"/>
      <c r="N14" s="498"/>
      <c r="O14" s="498"/>
      <c r="P14" s="498"/>
      <c r="Q14" s="498"/>
    </row>
    <row r="15" spans="1:17" ht="13.35" customHeight="1">
      <c r="A15" s="497" t="s">
        <v>6842</v>
      </c>
      <c r="B15" s="497"/>
      <c r="C15" s="497"/>
      <c r="D15" s="498" t="str">
        <f>""</f>
        <v/>
      </c>
      <c r="E15" s="498"/>
      <c r="F15" s="498"/>
      <c r="G15" s="498"/>
      <c r="H15" s="498"/>
      <c r="I15" s="498"/>
      <c r="J15" s="498"/>
      <c r="K15" s="498"/>
      <c r="L15" s="498"/>
      <c r="M15" s="498"/>
      <c r="N15" s="498"/>
      <c r="O15" s="498"/>
      <c r="P15" s="498"/>
      <c r="Q15" s="498"/>
    </row>
    <row r="16" spans="1:17" ht="13.35" customHeight="1">
      <c r="A16" s="497" t="s">
        <v>399</v>
      </c>
      <c r="B16" s="497"/>
      <c r="C16" s="497"/>
      <c r="D16" s="498" t="str">
        <f>""</f>
        <v/>
      </c>
      <c r="E16" s="498"/>
      <c r="F16" s="498"/>
      <c r="G16" s="498"/>
      <c r="H16" s="498"/>
      <c r="I16" s="498"/>
      <c r="J16" s="498"/>
      <c r="K16" s="498"/>
      <c r="L16" s="498"/>
      <c r="M16" s="498"/>
      <c r="N16" s="498"/>
      <c r="O16" s="498"/>
      <c r="P16" s="498"/>
      <c r="Q16" s="498"/>
    </row>
    <row r="17" spans="1:17" ht="13.35" customHeight="1">
      <c r="A17" s="497" t="s">
        <v>6843</v>
      </c>
      <c r="B17" s="497"/>
      <c r="C17" s="497"/>
      <c r="D17" s="498" t="str">
        <f>""</f>
        <v/>
      </c>
      <c r="E17" s="498"/>
      <c r="F17" s="498"/>
      <c r="G17" s="498"/>
      <c r="H17" s="498"/>
      <c r="I17" s="498"/>
      <c r="J17" s="498"/>
      <c r="K17" s="498"/>
      <c r="L17" s="498"/>
      <c r="M17" s="498"/>
      <c r="N17" s="498"/>
      <c r="O17" s="498"/>
      <c r="P17" s="498"/>
      <c r="Q17" s="498"/>
    </row>
    <row r="18" spans="1:17" ht="13.35" customHeight="1">
      <c r="A18" s="471"/>
      <c r="B18" s="471"/>
      <c r="C18" s="471"/>
      <c r="D18" s="471"/>
      <c r="E18" s="471"/>
      <c r="F18" s="471"/>
      <c r="G18" s="471"/>
      <c r="H18" s="471"/>
      <c r="I18" s="471"/>
      <c r="J18" s="471"/>
      <c r="K18" s="471"/>
      <c r="L18" s="471"/>
      <c r="M18" s="471"/>
      <c r="N18" s="471"/>
      <c r="O18" s="471"/>
      <c r="P18" s="471"/>
      <c r="Q18" s="471"/>
    </row>
    <row r="19" spans="1:17" ht="35.700000000000003" customHeight="1">
      <c r="A19" s="82" t="s">
        <v>6844</v>
      </c>
      <c r="B19" s="82" t="s">
        <v>6845</v>
      </c>
      <c r="C19" s="82" t="s">
        <v>6846</v>
      </c>
      <c r="D19" s="82" t="s">
        <v>446</v>
      </c>
      <c r="E19" s="82" t="s">
        <v>6847</v>
      </c>
      <c r="F19" s="82" t="s">
        <v>6848</v>
      </c>
      <c r="G19" s="82" t="s">
        <v>6849</v>
      </c>
      <c r="H19" s="82" t="s">
        <v>6850</v>
      </c>
      <c r="I19" s="82" t="s">
        <v>6851</v>
      </c>
      <c r="J19" s="83" t="s">
        <v>6852</v>
      </c>
      <c r="K19" s="82" t="s">
        <v>382</v>
      </c>
      <c r="L19" s="82" t="s">
        <v>6853</v>
      </c>
      <c r="M19" s="82" t="s">
        <v>6854</v>
      </c>
      <c r="N19" s="82" t="s">
        <v>320</v>
      </c>
      <c r="O19" s="82" t="s">
        <v>321</v>
      </c>
      <c r="P19" s="82" t="s">
        <v>318</v>
      </c>
      <c r="Q19" s="82" t="s">
        <v>6843</v>
      </c>
    </row>
    <row r="20" spans="1:17" ht="13.35" customHeight="1">
      <c r="A20" s="84"/>
      <c r="B20" s="85"/>
      <c r="C20" s="85"/>
      <c r="D20" s="85"/>
      <c r="E20" s="84"/>
      <c r="F20" s="84"/>
      <c r="G20" s="85"/>
      <c r="H20" s="85"/>
      <c r="I20" s="84"/>
      <c r="J20" s="86"/>
      <c r="K20" s="85"/>
      <c r="L20" s="85"/>
      <c r="M20" s="85"/>
      <c r="N20" s="85"/>
      <c r="O20" s="85"/>
      <c r="P20" s="85"/>
      <c r="Q20" s="85"/>
    </row>
    <row r="21" spans="1:17" ht="13.35" customHeight="1">
      <c r="A21" s="84"/>
      <c r="B21" s="85"/>
      <c r="C21" s="85"/>
      <c r="D21" s="85"/>
      <c r="E21" s="84"/>
      <c r="F21" s="84"/>
      <c r="G21" s="85"/>
      <c r="H21" s="85"/>
      <c r="I21" s="84"/>
      <c r="J21" s="86"/>
      <c r="K21" s="85"/>
      <c r="L21" s="85"/>
      <c r="M21" s="85"/>
      <c r="N21" s="85"/>
      <c r="O21" s="85"/>
      <c r="P21" s="85"/>
      <c r="Q21" s="85"/>
    </row>
    <row r="22" spans="1:17" ht="13.35" customHeight="1">
      <c r="A22" s="84"/>
      <c r="B22" s="85"/>
      <c r="C22" s="85"/>
      <c r="D22" s="85"/>
      <c r="E22" s="84"/>
      <c r="F22" s="84"/>
      <c r="G22" s="85"/>
      <c r="H22" s="85"/>
      <c r="I22" s="84"/>
      <c r="J22" s="86"/>
      <c r="K22" s="85"/>
      <c r="L22" s="85"/>
      <c r="M22" s="85"/>
      <c r="N22" s="85"/>
      <c r="O22" s="85"/>
      <c r="P22" s="85"/>
      <c r="Q22" s="85"/>
    </row>
    <row r="23" spans="1:17" ht="13.35" customHeight="1">
      <c r="A23" s="84"/>
      <c r="B23" s="85"/>
      <c r="C23" s="85"/>
      <c r="D23" s="85"/>
      <c r="E23" s="84"/>
      <c r="F23" s="84"/>
      <c r="G23" s="85"/>
      <c r="H23" s="85"/>
      <c r="I23" s="84"/>
      <c r="J23" s="86"/>
      <c r="K23" s="85"/>
      <c r="L23" s="85"/>
      <c r="M23" s="85"/>
      <c r="N23" s="85"/>
      <c r="O23" s="85"/>
      <c r="P23" s="85"/>
      <c r="Q23" s="85"/>
    </row>
    <row r="24" spans="1:17" ht="13.35" customHeight="1">
      <c r="A24" s="84"/>
      <c r="B24" s="85"/>
      <c r="C24" s="85"/>
      <c r="D24" s="85"/>
      <c r="E24" s="84"/>
      <c r="F24" s="84"/>
      <c r="G24" s="85"/>
      <c r="H24" s="85"/>
      <c r="I24" s="84"/>
      <c r="J24" s="86"/>
      <c r="K24" s="85"/>
      <c r="L24" s="85"/>
      <c r="M24" s="85"/>
      <c r="N24" s="85"/>
      <c r="O24" s="85"/>
      <c r="P24" s="85"/>
      <c r="Q24" s="85"/>
    </row>
    <row r="25" spans="1:17" ht="13.35" customHeight="1">
      <c r="A25" s="84"/>
      <c r="B25" s="85"/>
      <c r="C25" s="85"/>
      <c r="D25" s="85"/>
      <c r="E25" s="84"/>
      <c r="F25" s="84"/>
      <c r="G25" s="85"/>
      <c r="H25" s="85"/>
      <c r="I25" s="84"/>
      <c r="J25" s="86"/>
      <c r="K25" s="85"/>
      <c r="L25" s="85"/>
      <c r="M25" s="85"/>
      <c r="N25" s="85"/>
      <c r="O25" s="85"/>
      <c r="P25" s="85"/>
      <c r="Q25" s="85"/>
    </row>
    <row r="26" spans="1:17" ht="13.35" customHeight="1">
      <c r="A26" s="84"/>
      <c r="B26" s="85"/>
      <c r="C26" s="85"/>
      <c r="D26" s="85"/>
      <c r="E26" s="84"/>
      <c r="F26" s="84"/>
      <c r="G26" s="85"/>
      <c r="H26" s="85"/>
      <c r="I26" s="84"/>
      <c r="J26" s="86"/>
      <c r="K26" s="85"/>
      <c r="L26" s="85"/>
      <c r="M26" s="85"/>
      <c r="N26" s="85"/>
      <c r="O26" s="85"/>
      <c r="P26" s="85"/>
      <c r="Q26" s="85"/>
    </row>
    <row r="27" spans="1:17" ht="13.35" customHeight="1">
      <c r="A27" s="84"/>
      <c r="B27" s="85"/>
      <c r="C27" s="85"/>
      <c r="D27" s="85"/>
      <c r="E27" s="84"/>
      <c r="F27" s="84"/>
      <c r="G27" s="85"/>
      <c r="H27" s="85"/>
      <c r="I27" s="84"/>
      <c r="J27" s="86"/>
      <c r="K27" s="85"/>
      <c r="L27" s="85"/>
      <c r="M27" s="85"/>
      <c r="N27" s="85"/>
      <c r="O27" s="85"/>
      <c r="P27" s="85"/>
      <c r="Q27" s="85"/>
    </row>
    <row r="28" spans="1:17" ht="13.35" customHeight="1">
      <c r="A28" s="84"/>
      <c r="B28" s="85"/>
      <c r="C28" s="85"/>
      <c r="D28" s="85"/>
      <c r="E28" s="84"/>
      <c r="F28" s="84"/>
      <c r="G28" s="85"/>
      <c r="H28" s="85"/>
      <c r="I28" s="84"/>
      <c r="J28" s="86"/>
      <c r="K28" s="85"/>
      <c r="L28" s="85"/>
      <c r="M28" s="85"/>
      <c r="N28" s="85"/>
      <c r="O28" s="85"/>
      <c r="P28" s="85"/>
      <c r="Q28" s="85"/>
    </row>
    <row r="29" spans="1:17" ht="13.35" customHeight="1">
      <c r="A29" s="84"/>
      <c r="B29" s="85"/>
      <c r="C29" s="85"/>
      <c r="D29" s="85"/>
      <c r="E29" s="84"/>
      <c r="F29" s="84"/>
      <c r="G29" s="85"/>
      <c r="H29" s="85"/>
      <c r="I29" s="84"/>
      <c r="J29" s="86"/>
      <c r="K29" s="85"/>
      <c r="L29" s="85"/>
      <c r="M29" s="85"/>
      <c r="N29" s="85"/>
      <c r="O29" s="85"/>
      <c r="P29" s="85"/>
      <c r="Q29" s="85"/>
    </row>
    <row r="30" spans="1:17" ht="13.35" customHeight="1">
      <c r="A30" s="84"/>
      <c r="B30" s="85"/>
      <c r="C30" s="85"/>
      <c r="D30" s="85"/>
      <c r="E30" s="84"/>
      <c r="F30" s="84"/>
      <c r="G30" s="85"/>
      <c r="H30" s="85"/>
      <c r="I30" s="84"/>
      <c r="J30" s="86"/>
      <c r="K30" s="85"/>
      <c r="L30" s="85"/>
      <c r="M30" s="85"/>
      <c r="N30" s="85"/>
      <c r="O30" s="85"/>
      <c r="P30" s="85"/>
      <c r="Q30" s="85"/>
    </row>
    <row r="31" spans="1:17" ht="13.35" customHeight="1">
      <c r="A31" s="84"/>
      <c r="B31" s="85"/>
      <c r="C31" s="85"/>
      <c r="D31" s="85"/>
      <c r="E31" s="84"/>
      <c r="F31" s="84"/>
      <c r="G31" s="85"/>
      <c r="H31" s="85"/>
      <c r="I31" s="84"/>
      <c r="J31" s="86"/>
      <c r="K31" s="85"/>
      <c r="L31" s="85"/>
      <c r="M31" s="85"/>
      <c r="N31" s="85"/>
      <c r="O31" s="85"/>
      <c r="P31" s="85"/>
      <c r="Q31" s="85"/>
    </row>
    <row r="32" spans="1:17" ht="13.35" customHeight="1">
      <c r="A32" s="84"/>
      <c r="B32" s="85"/>
      <c r="C32" s="85"/>
      <c r="D32" s="85"/>
      <c r="E32" s="84"/>
      <c r="F32" s="84"/>
      <c r="G32" s="85"/>
      <c r="H32" s="85"/>
      <c r="I32" s="84"/>
      <c r="J32" s="86"/>
      <c r="K32" s="85"/>
      <c r="L32" s="85"/>
      <c r="M32" s="85"/>
      <c r="N32" s="85"/>
      <c r="O32" s="85"/>
      <c r="P32" s="85"/>
      <c r="Q32" s="85"/>
    </row>
    <row r="33" spans="1:17" ht="13.35" customHeight="1">
      <c r="A33" s="84"/>
      <c r="B33" s="85"/>
      <c r="C33" s="85"/>
      <c r="D33" s="85"/>
      <c r="E33" s="84"/>
      <c r="F33" s="84"/>
      <c r="G33" s="85"/>
      <c r="H33" s="85"/>
      <c r="I33" s="84"/>
      <c r="J33" s="86"/>
      <c r="K33" s="85"/>
      <c r="L33" s="85"/>
      <c r="M33" s="85"/>
      <c r="N33" s="85"/>
      <c r="O33" s="85"/>
      <c r="P33" s="85"/>
      <c r="Q33" s="85"/>
    </row>
    <row r="34" spans="1:17" ht="13.35" customHeight="1">
      <c r="A34" s="84"/>
      <c r="B34" s="85"/>
      <c r="C34" s="85"/>
      <c r="D34" s="85"/>
      <c r="E34" s="84"/>
      <c r="F34" s="84"/>
      <c r="G34" s="85"/>
      <c r="H34" s="85"/>
      <c r="I34" s="84"/>
      <c r="J34" s="86"/>
      <c r="K34" s="85"/>
      <c r="L34" s="85"/>
      <c r="M34" s="85"/>
      <c r="N34" s="85"/>
      <c r="O34" s="85"/>
      <c r="P34" s="85"/>
      <c r="Q34" s="85"/>
    </row>
    <row r="35" spans="1:17" ht="13.35" customHeight="1">
      <c r="A35" s="84"/>
      <c r="B35" s="85"/>
      <c r="C35" s="85"/>
      <c r="D35" s="85"/>
      <c r="E35" s="84"/>
      <c r="F35" s="84"/>
      <c r="G35" s="85"/>
      <c r="H35" s="85"/>
      <c r="I35" s="84"/>
      <c r="J35" s="86"/>
      <c r="K35" s="85"/>
      <c r="L35" s="85"/>
      <c r="M35" s="85"/>
      <c r="N35" s="85"/>
      <c r="O35" s="85"/>
      <c r="P35" s="85"/>
      <c r="Q35" s="85"/>
    </row>
    <row r="36" spans="1:17" ht="13.35" customHeight="1">
      <c r="A36" s="84"/>
      <c r="B36" s="85"/>
      <c r="C36" s="85"/>
      <c r="D36" s="85"/>
      <c r="E36" s="84"/>
      <c r="F36" s="17"/>
      <c r="G36" s="85"/>
      <c r="H36" s="85"/>
      <c r="I36" s="84"/>
      <c r="J36" s="86"/>
      <c r="K36" s="85"/>
      <c r="L36" s="85"/>
      <c r="M36" s="85"/>
      <c r="N36" s="85"/>
      <c r="O36" s="85"/>
      <c r="P36" s="85"/>
      <c r="Q36" s="85"/>
    </row>
    <row r="37" spans="1:17" ht="13.35" customHeight="1">
      <c r="A37" s="84"/>
      <c r="B37" s="85"/>
      <c r="C37" s="85"/>
      <c r="D37" s="85"/>
      <c r="E37" s="84"/>
      <c r="F37" s="84"/>
      <c r="G37" s="85"/>
      <c r="H37" s="85"/>
      <c r="I37" s="84"/>
      <c r="J37" s="86"/>
      <c r="K37" s="85"/>
      <c r="L37" s="85"/>
      <c r="M37" s="85"/>
      <c r="N37" s="85"/>
      <c r="O37" s="85"/>
      <c r="P37" s="85"/>
      <c r="Q37" s="85"/>
    </row>
    <row r="38" spans="1:17" ht="13.35" customHeight="1">
      <c r="A38" s="84"/>
      <c r="B38" s="85"/>
      <c r="C38" s="85"/>
      <c r="D38" s="85"/>
      <c r="E38" s="84"/>
      <c r="F38" s="84"/>
      <c r="G38" s="85"/>
      <c r="H38" s="85"/>
      <c r="I38" s="84"/>
      <c r="J38" s="86"/>
      <c r="K38" s="85"/>
      <c r="L38" s="85"/>
      <c r="M38" s="85"/>
      <c r="N38" s="85"/>
      <c r="O38" s="85"/>
      <c r="P38" s="85"/>
      <c r="Q38" s="85"/>
    </row>
    <row r="39" spans="1:17" ht="13.35" customHeight="1">
      <c r="A39" s="84"/>
      <c r="B39" s="85"/>
      <c r="C39" s="85"/>
      <c r="D39" s="85"/>
      <c r="E39" s="84"/>
      <c r="F39" s="84"/>
      <c r="G39" s="85"/>
      <c r="H39" s="85"/>
      <c r="I39" s="84"/>
      <c r="J39" s="86"/>
      <c r="K39" s="85"/>
      <c r="L39" s="85"/>
      <c r="M39" s="85"/>
      <c r="N39" s="85"/>
      <c r="O39" s="85"/>
      <c r="P39" s="85"/>
      <c r="Q39" s="85"/>
    </row>
    <row r="40" spans="1:17" ht="13.35" customHeight="1">
      <c r="A40" s="84"/>
      <c r="B40" s="85"/>
      <c r="C40" s="85"/>
      <c r="D40" s="85"/>
      <c r="E40" s="84"/>
      <c r="F40" s="84"/>
      <c r="G40" s="85"/>
      <c r="H40" s="85"/>
      <c r="I40" s="84"/>
      <c r="J40" s="86"/>
      <c r="K40" s="85"/>
      <c r="L40" s="85"/>
      <c r="M40" s="85"/>
      <c r="N40" s="85"/>
      <c r="O40" s="85"/>
      <c r="P40" s="85"/>
      <c r="Q40" s="85"/>
    </row>
  </sheetData>
  <mergeCells count="32">
    <mergeCell ref="A8:C8"/>
    <mergeCell ref="D8:Q8"/>
    <mergeCell ref="A1:C1"/>
    <mergeCell ref="D1:Q1"/>
    <mergeCell ref="A2:C2"/>
    <mergeCell ref="D2:Q2"/>
    <mergeCell ref="A3:Q3"/>
    <mergeCell ref="A4:Q4"/>
    <mergeCell ref="A5:Q5"/>
    <mergeCell ref="A6:C6"/>
    <mergeCell ref="D6:Q6"/>
    <mergeCell ref="A7:C7"/>
    <mergeCell ref="D7:Q7"/>
    <mergeCell ref="A9:C9"/>
    <mergeCell ref="D9:Q9"/>
    <mergeCell ref="A10:C10"/>
    <mergeCell ref="D10:Q10"/>
    <mergeCell ref="A11:C11"/>
    <mergeCell ref="D11:Q11"/>
    <mergeCell ref="A12:C12"/>
    <mergeCell ref="D12:Q12"/>
    <mergeCell ref="A13:C13"/>
    <mergeCell ref="D13:Q13"/>
    <mergeCell ref="A14:C14"/>
    <mergeCell ref="D14:Q14"/>
    <mergeCell ref="A18:Q18"/>
    <mergeCell ref="A15:C15"/>
    <mergeCell ref="D15:Q15"/>
    <mergeCell ref="A16:C16"/>
    <mergeCell ref="D16:Q16"/>
    <mergeCell ref="A17:C17"/>
    <mergeCell ref="D17:Q17"/>
  </mergeCell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765B-0B25-4C10-B135-3438206DA23B}">
  <dimension ref="A1:E117"/>
  <sheetViews>
    <sheetView topLeftCell="A49" workbookViewId="0">
      <selection activeCell="O11" sqref="O11"/>
    </sheetView>
  </sheetViews>
  <sheetFormatPr defaultRowHeight="14.4"/>
  <sheetData>
    <row r="1" spans="1:1">
      <c r="A1" t="s">
        <v>8408</v>
      </c>
    </row>
    <row r="2" spans="1:1">
      <c r="A2" t="s">
        <v>6832</v>
      </c>
    </row>
    <row r="3" spans="1:1">
      <c r="A3" t="s">
        <v>8409</v>
      </c>
    </row>
    <row r="4" spans="1:1">
      <c r="A4" t="s">
        <v>8410</v>
      </c>
    </row>
    <row r="7" spans="1:1">
      <c r="A7" t="s">
        <v>8411</v>
      </c>
    </row>
    <row r="8" spans="1:1">
      <c r="A8" t="s">
        <v>8412</v>
      </c>
    </row>
    <row r="9" spans="1:1">
      <c r="A9" t="s">
        <v>8413</v>
      </c>
    </row>
    <row r="10" spans="1:1">
      <c r="A10" t="s">
        <v>8414</v>
      </c>
    </row>
    <row r="11" spans="1:1">
      <c r="A11" t="s">
        <v>8415</v>
      </c>
    </row>
    <row r="12" spans="1:1">
      <c r="A12" t="s">
        <v>8416</v>
      </c>
    </row>
    <row r="13" spans="1:1">
      <c r="A13" t="s">
        <v>8417</v>
      </c>
    </row>
    <row r="15" spans="1:1">
      <c r="A15" t="s">
        <v>8418</v>
      </c>
    </row>
    <row r="16" spans="1:1">
      <c r="A16" t="s">
        <v>8419</v>
      </c>
    </row>
    <row r="17" spans="1:1">
      <c r="A17" t="s">
        <v>8420</v>
      </c>
    </row>
    <row r="19" spans="1:1">
      <c r="A19" t="s">
        <v>8421</v>
      </c>
    </row>
    <row r="20" spans="1:1">
      <c r="A20" t="s">
        <v>8422</v>
      </c>
    </row>
    <row r="21" spans="1:1">
      <c r="A21" t="s">
        <v>8423</v>
      </c>
    </row>
    <row r="22" spans="1:1">
      <c r="A22" t="s">
        <v>8424</v>
      </c>
    </row>
    <row r="23" spans="1:1">
      <c r="A23" t="s">
        <v>8425</v>
      </c>
    </row>
    <row r="25" spans="1:1">
      <c r="A25" t="s">
        <v>8426</v>
      </c>
    </row>
    <row r="27" spans="1:1">
      <c r="A27" t="s">
        <v>8427</v>
      </c>
    </row>
    <row r="29" spans="1:1">
      <c r="A29" t="s">
        <v>8421</v>
      </c>
    </row>
    <row r="30" spans="1:1">
      <c r="A30" t="s">
        <v>8422</v>
      </c>
    </row>
    <row r="32" spans="1:1">
      <c r="A32" t="s">
        <v>8424</v>
      </c>
    </row>
    <row r="33" spans="1:1">
      <c r="A33" t="s">
        <v>8426</v>
      </c>
    </row>
    <row r="34" spans="1:1">
      <c r="A34" t="s">
        <v>8423</v>
      </c>
    </row>
    <row r="35" spans="1:1">
      <c r="A35" t="s">
        <v>8426</v>
      </c>
    </row>
    <row r="36" spans="1:1">
      <c r="A36" t="s">
        <v>8426</v>
      </c>
    </row>
    <row r="38" spans="1:1">
      <c r="A38" t="s">
        <v>8427</v>
      </c>
    </row>
    <row r="39" spans="1:1">
      <c r="A39" t="s">
        <v>8428</v>
      </c>
    </row>
    <row r="41" spans="1:1">
      <c r="A41" t="s">
        <v>8421</v>
      </c>
    </row>
    <row r="42" spans="1:1">
      <c r="A42" t="s">
        <v>8422</v>
      </c>
    </row>
    <row r="44" spans="1:1">
      <c r="A44" t="s">
        <v>8426</v>
      </c>
    </row>
    <row r="45" spans="1:1">
      <c r="A45" t="s">
        <v>8425</v>
      </c>
    </row>
    <row r="47" spans="1:1">
      <c r="A47" t="s">
        <v>8429</v>
      </c>
    </row>
    <row r="49" spans="1:1">
      <c r="A49" t="s">
        <v>8430</v>
      </c>
    </row>
    <row r="50" spans="1:1">
      <c r="A50" t="s">
        <v>8422</v>
      </c>
    </row>
    <row r="51" spans="1:1">
      <c r="A51" t="s">
        <v>8423</v>
      </c>
    </row>
    <row r="52" spans="1:1">
      <c r="A52" t="s">
        <v>8426</v>
      </c>
    </row>
    <row r="53" spans="1:1">
      <c r="A53" t="s">
        <v>8426</v>
      </c>
    </row>
    <row r="55" spans="1:1">
      <c r="A55" t="s">
        <v>8429</v>
      </c>
    </row>
    <row r="57" spans="1:1">
      <c r="A57" t="s">
        <v>8430</v>
      </c>
    </row>
    <row r="58" spans="1:1">
      <c r="A58" t="s">
        <v>8422</v>
      </c>
    </row>
    <row r="59" spans="1:1">
      <c r="A59" t="s">
        <v>8431</v>
      </c>
    </row>
    <row r="60" spans="1:1">
      <c r="A60" t="s">
        <v>8426</v>
      </c>
    </row>
    <row r="61" spans="1:1">
      <c r="A61" t="s">
        <v>8426</v>
      </c>
    </row>
    <row r="63" spans="1:1">
      <c r="A63" t="s">
        <v>8432</v>
      </c>
    </row>
    <row r="65" spans="1:1">
      <c r="A65" t="s">
        <v>8421</v>
      </c>
    </row>
    <row r="66" spans="1:1">
      <c r="A66" t="s">
        <v>8433</v>
      </c>
    </row>
    <row r="67" spans="1:1">
      <c r="A67" t="s">
        <v>6832</v>
      </c>
    </row>
    <row r="68" spans="1:1">
      <c r="A68" t="s">
        <v>8434</v>
      </c>
    </row>
    <row r="69" spans="1:1">
      <c r="A69" t="s">
        <v>8435</v>
      </c>
    </row>
    <row r="71" spans="1:1">
      <c r="A71" t="s">
        <v>8418</v>
      </c>
    </row>
    <row r="72" spans="1:1">
      <c r="A72" t="s">
        <v>8419</v>
      </c>
    </row>
    <row r="73" spans="1:1">
      <c r="A73" t="s">
        <v>8420</v>
      </c>
    </row>
    <row r="76" spans="1:1">
      <c r="A76" t="s">
        <v>8422</v>
      </c>
    </row>
    <row r="78" spans="1:1">
      <c r="A78" t="s">
        <v>8426</v>
      </c>
    </row>
    <row r="79" spans="1:1">
      <c r="A79" t="s">
        <v>8426</v>
      </c>
    </row>
    <row r="81" spans="1:1">
      <c r="A81" t="s">
        <v>8436</v>
      </c>
    </row>
    <row r="83" spans="1:1">
      <c r="A83" t="s">
        <v>8421</v>
      </c>
    </row>
    <row r="84" spans="1:1">
      <c r="A84" t="s">
        <v>8422</v>
      </c>
    </row>
    <row r="85" spans="1:1">
      <c r="A85" t="s">
        <v>8431</v>
      </c>
    </row>
    <row r="86" spans="1:1">
      <c r="A86" t="s">
        <v>8437</v>
      </c>
    </row>
    <row r="88" spans="1:1">
      <c r="A88" t="s">
        <v>8438</v>
      </c>
    </row>
    <row r="90" spans="1:1">
      <c r="A90" t="s">
        <v>8430</v>
      </c>
    </row>
    <row r="91" spans="1:1">
      <c r="A91" t="s">
        <v>8422</v>
      </c>
    </row>
    <row r="92" spans="1:1">
      <c r="A92" t="s">
        <v>8431</v>
      </c>
    </row>
    <row r="93" spans="1:1">
      <c r="A93" t="s">
        <v>8425</v>
      </c>
    </row>
    <row r="94" spans="1:1">
      <c r="A94" t="s">
        <v>8426</v>
      </c>
    </row>
    <row r="96" spans="1:1">
      <c r="A96" t="s">
        <v>8427</v>
      </c>
    </row>
    <row r="97" spans="1:5">
      <c r="A97" t="s">
        <v>8439</v>
      </c>
    </row>
    <row r="99" spans="1:5">
      <c r="A99" t="s">
        <v>8440</v>
      </c>
    </row>
    <row r="100" spans="1:5">
      <c r="A100" t="s">
        <v>8441</v>
      </c>
    </row>
    <row r="102" spans="1:5">
      <c r="A102" t="s">
        <v>8442</v>
      </c>
    </row>
    <row r="103" spans="1:5">
      <c r="A103" t="s">
        <v>8443</v>
      </c>
    </row>
    <row r="105" spans="1:5">
      <c r="A105" t="s">
        <v>8444</v>
      </c>
    </row>
    <row r="106" spans="1:5">
      <c r="A106" t="s">
        <v>8445</v>
      </c>
    </row>
    <row r="107" spans="1:5">
      <c r="A107" t="s">
        <v>8446</v>
      </c>
    </row>
    <row r="109" spans="1:5">
      <c r="A109" t="s">
        <v>8447</v>
      </c>
      <c r="E109" t="s">
        <v>8448</v>
      </c>
    </row>
    <row r="110" spans="1:5">
      <c r="A110" t="s">
        <v>8449</v>
      </c>
    </row>
    <row r="111" spans="1:5">
      <c r="A111" t="s">
        <v>8450</v>
      </c>
    </row>
    <row r="112" spans="1:5">
      <c r="A112" t="s">
        <v>8451</v>
      </c>
    </row>
    <row r="113" spans="1:1">
      <c r="A113" t="s">
        <v>8449</v>
      </c>
    </row>
    <row r="114" spans="1:1">
      <c r="A114" t="s">
        <v>8450</v>
      </c>
    </row>
    <row r="115" spans="1:1">
      <c r="A115" t="s">
        <v>8452</v>
      </c>
    </row>
    <row r="116" spans="1:1">
      <c r="A116" t="s">
        <v>8449</v>
      </c>
    </row>
    <row r="117" spans="1:1">
      <c r="A117" t="s">
        <v>8450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0403-AEE6-4FF6-9B24-AACA07359B62}">
  <dimension ref="A1:O40"/>
  <sheetViews>
    <sheetView showGridLines="0" workbookViewId="0">
      <selection activeCell="A3" sqref="A3"/>
    </sheetView>
  </sheetViews>
  <sheetFormatPr defaultColWidth="8.77734375" defaultRowHeight="14.4"/>
  <cols>
    <col min="1" max="1" width="39.21875" style="298" customWidth="1"/>
    <col min="2" max="2" width="44.21875" style="298" customWidth="1"/>
    <col min="3" max="3" width="9" style="298" customWidth="1"/>
    <col min="4" max="4" width="16.77734375" style="298" customWidth="1"/>
    <col min="5" max="6" width="28.77734375" style="298" customWidth="1"/>
    <col min="7" max="14" width="11" style="298" customWidth="1"/>
    <col min="15" max="15" width="11.77734375" style="298" customWidth="1"/>
    <col min="16" max="16384" width="8.77734375" style="298"/>
  </cols>
  <sheetData>
    <row r="1" spans="1:15">
      <c r="A1" s="501" t="s">
        <v>9179</v>
      </c>
      <c r="B1" s="501"/>
      <c r="C1" s="501"/>
      <c r="D1" s="501"/>
      <c r="E1" s="501"/>
      <c r="F1" s="501"/>
      <c r="G1" s="501"/>
      <c r="H1" s="501"/>
      <c r="I1" s="501"/>
      <c r="J1" s="501"/>
      <c r="K1" s="501"/>
      <c r="L1" s="501"/>
      <c r="M1" s="501"/>
      <c r="N1" s="501"/>
      <c r="O1" s="501"/>
    </row>
    <row r="2" spans="1:15">
      <c r="A2" s="501"/>
      <c r="B2" s="501"/>
      <c r="C2" s="501"/>
      <c r="D2" s="501"/>
      <c r="E2" s="501"/>
      <c r="F2" s="501"/>
      <c r="G2" s="501"/>
      <c r="H2" s="501"/>
      <c r="I2" s="501"/>
      <c r="J2" s="501"/>
      <c r="K2" s="501"/>
      <c r="L2" s="501"/>
      <c r="M2" s="501"/>
      <c r="N2" s="501"/>
      <c r="O2" s="501"/>
    </row>
    <row r="3" spans="1:15">
      <c r="A3" s="302"/>
    </row>
    <row r="4" spans="1:15" ht="15" customHeight="1">
      <c r="A4" s="502" t="s">
        <v>408</v>
      </c>
      <c r="B4" s="502"/>
      <c r="C4" s="502"/>
      <c r="D4" s="502"/>
      <c r="E4" s="502"/>
      <c r="F4" s="502"/>
      <c r="G4" s="502"/>
      <c r="H4" s="502"/>
      <c r="I4" s="502"/>
      <c r="J4" s="502"/>
      <c r="K4" s="502"/>
      <c r="L4" s="502"/>
      <c r="M4" s="502"/>
      <c r="N4" s="502"/>
      <c r="O4" s="502"/>
    </row>
    <row r="5" spans="1:15" ht="15" customHeight="1">
      <c r="A5" s="499" t="s">
        <v>9178</v>
      </c>
      <c r="B5" s="499"/>
      <c r="C5" s="499"/>
      <c r="D5" s="499"/>
      <c r="E5" s="499"/>
      <c r="F5" s="499"/>
      <c r="G5" s="499"/>
      <c r="H5" s="499"/>
      <c r="I5" s="499"/>
      <c r="J5" s="499"/>
      <c r="K5" s="499"/>
      <c r="L5" s="499"/>
      <c r="M5" s="499"/>
      <c r="N5" s="499"/>
      <c r="O5" s="499"/>
    </row>
    <row r="6" spans="1:15" ht="15" customHeight="1">
      <c r="A6" s="499" t="s">
        <v>9177</v>
      </c>
      <c r="B6" s="499"/>
      <c r="C6" s="499"/>
      <c r="D6" s="499"/>
      <c r="E6" s="499"/>
      <c r="F6" s="499"/>
      <c r="G6" s="499"/>
      <c r="H6" s="499"/>
      <c r="I6" s="499"/>
      <c r="J6" s="499"/>
      <c r="K6" s="499"/>
      <c r="L6" s="499"/>
      <c r="M6" s="499"/>
      <c r="N6" s="499"/>
      <c r="O6" s="499"/>
    </row>
    <row r="7" spans="1:15" ht="15" customHeight="1">
      <c r="A7" s="499" t="s">
        <v>9176</v>
      </c>
      <c r="B7" s="499"/>
      <c r="C7" s="499"/>
      <c r="D7" s="499"/>
      <c r="E7" s="499"/>
      <c r="F7" s="499"/>
      <c r="G7" s="499"/>
      <c r="H7" s="499"/>
      <c r="I7" s="499"/>
      <c r="J7" s="499"/>
      <c r="K7" s="499"/>
      <c r="L7" s="499"/>
      <c r="M7" s="499"/>
      <c r="N7" s="499"/>
      <c r="O7" s="499"/>
    </row>
    <row r="8" spans="1:15" ht="15" customHeight="1">
      <c r="A8" s="499" t="s">
        <v>9175</v>
      </c>
      <c r="B8" s="499"/>
      <c r="C8" s="499"/>
      <c r="D8" s="499"/>
      <c r="E8" s="499"/>
      <c r="F8" s="499"/>
      <c r="G8" s="499"/>
      <c r="H8" s="499"/>
      <c r="I8" s="499"/>
      <c r="J8" s="499"/>
      <c r="K8" s="499"/>
      <c r="L8" s="499"/>
      <c r="M8" s="499"/>
      <c r="N8" s="499"/>
      <c r="O8" s="499"/>
    </row>
    <row r="9" spans="1:15" ht="15" customHeight="1">
      <c r="A9" s="499" t="s">
        <v>9174</v>
      </c>
      <c r="B9" s="499"/>
      <c r="C9" s="499"/>
      <c r="D9" s="499"/>
      <c r="E9" s="499"/>
      <c r="F9" s="499"/>
      <c r="G9" s="499"/>
      <c r="H9" s="499"/>
      <c r="I9" s="499"/>
      <c r="J9" s="499"/>
      <c r="K9" s="499"/>
      <c r="L9" s="499"/>
      <c r="M9" s="499"/>
      <c r="N9" s="499"/>
      <c r="O9" s="499"/>
    </row>
    <row r="10" spans="1:15" ht="15" customHeight="1">
      <c r="A10" s="499" t="s">
        <v>9173</v>
      </c>
      <c r="B10" s="499"/>
      <c r="C10" s="499"/>
      <c r="D10" s="499"/>
      <c r="E10" s="499"/>
      <c r="F10" s="499"/>
      <c r="G10" s="499"/>
      <c r="H10" s="499"/>
      <c r="I10" s="499"/>
      <c r="J10" s="499"/>
      <c r="K10" s="499"/>
      <c r="L10" s="499"/>
      <c r="M10" s="499"/>
      <c r="N10" s="499"/>
      <c r="O10" s="499"/>
    </row>
    <row r="11" spans="1:15" ht="15" customHeight="1">
      <c r="A11" s="499" t="s">
        <v>9172</v>
      </c>
      <c r="B11" s="499"/>
      <c r="C11" s="499"/>
      <c r="D11" s="499"/>
      <c r="E11" s="499"/>
      <c r="F11" s="499"/>
      <c r="G11" s="499"/>
      <c r="H11" s="499"/>
      <c r="I11" s="499"/>
      <c r="J11" s="499"/>
      <c r="K11" s="499"/>
      <c r="L11" s="499"/>
      <c r="M11" s="499"/>
      <c r="N11" s="499"/>
      <c r="O11" s="499"/>
    </row>
    <row r="12" spans="1:15" ht="15" customHeight="1">
      <c r="A12" s="499" t="s">
        <v>9171</v>
      </c>
      <c r="B12" s="499"/>
      <c r="C12" s="499"/>
      <c r="D12" s="499"/>
      <c r="E12" s="499"/>
      <c r="F12" s="499"/>
      <c r="G12" s="499"/>
      <c r="H12" s="499"/>
      <c r="I12" s="499"/>
      <c r="J12" s="499"/>
      <c r="K12" s="499"/>
      <c r="L12" s="499"/>
      <c r="M12" s="499"/>
      <c r="N12" s="499"/>
      <c r="O12" s="499"/>
    </row>
    <row r="13" spans="1:15" ht="15" customHeight="1">
      <c r="A13" s="499" t="s">
        <v>9170</v>
      </c>
      <c r="B13" s="499"/>
      <c r="C13" s="499"/>
      <c r="D13" s="499"/>
      <c r="E13" s="499"/>
      <c r="F13" s="499"/>
      <c r="G13" s="499"/>
      <c r="H13" s="499"/>
      <c r="I13" s="499"/>
      <c r="J13" s="499"/>
      <c r="K13" s="499"/>
      <c r="L13" s="499"/>
      <c r="M13" s="499"/>
      <c r="N13" s="499"/>
      <c r="O13" s="499"/>
    </row>
    <row r="14" spans="1:15" ht="15" customHeight="1">
      <c r="A14" s="499" t="s">
        <v>9169</v>
      </c>
      <c r="B14" s="499"/>
      <c r="C14" s="499"/>
      <c r="D14" s="499"/>
      <c r="E14" s="499"/>
      <c r="F14" s="499"/>
      <c r="G14" s="499"/>
      <c r="H14" s="499"/>
      <c r="I14" s="499"/>
      <c r="J14" s="499"/>
      <c r="K14" s="499"/>
      <c r="L14" s="499"/>
      <c r="M14" s="499"/>
      <c r="N14" s="499"/>
      <c r="O14" s="499"/>
    </row>
    <row r="15" spans="1:15" ht="15" customHeight="1">
      <c r="A15" s="499" t="s">
        <v>9168</v>
      </c>
      <c r="B15" s="499"/>
      <c r="C15" s="499"/>
      <c r="D15" s="499"/>
      <c r="E15" s="499"/>
      <c r="F15" s="499"/>
      <c r="G15" s="499"/>
      <c r="H15" s="499"/>
      <c r="I15" s="499"/>
      <c r="J15" s="499"/>
      <c r="K15" s="499"/>
      <c r="L15" s="499"/>
      <c r="M15" s="499"/>
      <c r="N15" s="499"/>
      <c r="O15" s="499"/>
    </row>
    <row r="16" spans="1:15" ht="15" customHeight="1">
      <c r="A16" s="499" t="s">
        <v>9167</v>
      </c>
      <c r="B16" s="499"/>
      <c r="C16" s="499"/>
      <c r="D16" s="499"/>
      <c r="E16" s="499"/>
      <c r="F16" s="499"/>
      <c r="G16" s="499"/>
      <c r="H16" s="499"/>
      <c r="I16" s="499"/>
      <c r="J16" s="499"/>
      <c r="K16" s="499"/>
      <c r="L16" s="499"/>
      <c r="M16" s="499"/>
      <c r="N16" s="499"/>
      <c r="O16" s="499"/>
    </row>
    <row r="17" spans="1:15" ht="15" customHeight="1">
      <c r="A17" s="499" t="s">
        <v>9166</v>
      </c>
      <c r="B17" s="499"/>
      <c r="C17" s="499"/>
      <c r="D17" s="499"/>
      <c r="E17" s="499"/>
      <c r="F17" s="499"/>
      <c r="G17" s="499"/>
      <c r="H17" s="499"/>
      <c r="I17" s="499"/>
      <c r="J17" s="499"/>
      <c r="K17" s="499"/>
      <c r="L17" s="499"/>
      <c r="M17" s="499"/>
      <c r="N17" s="499"/>
      <c r="O17" s="499"/>
    </row>
    <row r="18" spans="1:15" ht="15" customHeight="1">
      <c r="A18" s="437"/>
      <c r="B18" s="437" t="s">
        <v>9165</v>
      </c>
      <c r="C18" s="437"/>
      <c r="D18" s="437"/>
    </row>
    <row r="19" spans="1:15" ht="15" customHeight="1">
      <c r="A19" s="437"/>
      <c r="B19" s="499" t="s">
        <v>9164</v>
      </c>
      <c r="C19" s="499"/>
      <c r="D19" s="499"/>
    </row>
    <row r="20" spans="1:15" ht="15" customHeight="1">
      <c r="A20" s="437"/>
      <c r="B20" s="499" t="s">
        <v>9163</v>
      </c>
      <c r="C20" s="499"/>
      <c r="D20" s="499"/>
    </row>
    <row r="21" spans="1:15">
      <c r="A21" s="437"/>
      <c r="B21" s="499"/>
      <c r="C21" s="499"/>
      <c r="D21" s="499"/>
    </row>
    <row r="22" spans="1:15" ht="15" customHeight="1">
      <c r="A22" s="437"/>
      <c r="B22" s="500" t="s">
        <v>9162</v>
      </c>
      <c r="C22" s="500"/>
      <c r="D22" s="500"/>
    </row>
    <row r="23" spans="1:15">
      <c r="A23" s="437"/>
    </row>
    <row r="24" spans="1:15">
      <c r="A24" s="302"/>
    </row>
    <row r="25" spans="1:15">
      <c r="A25" s="302" t="s">
        <v>9161</v>
      </c>
    </row>
    <row r="26" spans="1:15">
      <c r="A26" s="302"/>
    </row>
    <row r="27" spans="1:15">
      <c r="A27" s="302" t="s">
        <v>7619</v>
      </c>
    </row>
    <row r="28" spans="1:15">
      <c r="A28" s="302"/>
    </row>
    <row r="29" spans="1:15">
      <c r="A29" s="322" t="s">
        <v>9160</v>
      </c>
      <c r="B29" s="322" t="s">
        <v>321</v>
      </c>
      <c r="C29" s="322" t="s">
        <v>9159</v>
      </c>
      <c r="D29" s="322" t="s">
        <v>7622</v>
      </c>
      <c r="E29" s="322" t="s">
        <v>9158</v>
      </c>
      <c r="F29" s="322" t="s">
        <v>9157</v>
      </c>
    </row>
    <row r="30" spans="1:15">
      <c r="A30" s="323" t="s">
        <v>9156</v>
      </c>
      <c r="B30" s="323" t="s">
        <v>9155</v>
      </c>
      <c r="C30" s="323" t="s">
        <v>9154</v>
      </c>
      <c r="D30" s="323" t="s">
        <v>9153</v>
      </c>
      <c r="E30" s="323" t="s">
        <v>9152</v>
      </c>
      <c r="F30" s="323" t="s">
        <v>9151</v>
      </c>
    </row>
    <row r="31" spans="1:15">
      <c r="A31" s="322"/>
      <c r="B31" s="322"/>
      <c r="C31" s="322"/>
      <c r="D31" s="321"/>
      <c r="E31" s="321"/>
      <c r="F31" s="321"/>
    </row>
    <row r="32" spans="1:15">
      <c r="A32" s="302" t="s">
        <v>298</v>
      </c>
      <c r="B32" s="302" t="s">
        <v>9148</v>
      </c>
    </row>
    <row r="33" spans="1:2">
      <c r="A33" s="437"/>
      <c r="B33" s="437"/>
    </row>
    <row r="34" spans="1:2">
      <c r="A34" s="302"/>
      <c r="B34" s="302" t="s">
        <v>9150</v>
      </c>
    </row>
    <row r="35" spans="1:2">
      <c r="A35" s="302" t="s">
        <v>299</v>
      </c>
      <c r="B35" s="302" t="s">
        <v>9148</v>
      </c>
    </row>
    <row r="36" spans="1:2">
      <c r="A36" s="437"/>
      <c r="B36" s="437"/>
    </row>
    <row r="37" spans="1:2">
      <c r="A37" s="302"/>
      <c r="B37" s="302" t="s">
        <v>9149</v>
      </c>
    </row>
    <row r="38" spans="1:2">
      <c r="A38" s="302" t="s">
        <v>305</v>
      </c>
      <c r="B38" s="302" t="s">
        <v>9148</v>
      </c>
    </row>
    <row r="39" spans="1:2">
      <c r="A39" s="437"/>
      <c r="B39" s="437"/>
    </row>
    <row r="40" spans="1:2" ht="28.8">
      <c r="A40" s="302"/>
      <c r="B40" s="302" t="s">
        <v>9147</v>
      </c>
    </row>
  </sheetData>
  <mergeCells count="24">
    <mergeCell ref="A8:O8"/>
    <mergeCell ref="A9:O9"/>
    <mergeCell ref="A10:O10"/>
    <mergeCell ref="A11:O11"/>
    <mergeCell ref="A1:O2"/>
    <mergeCell ref="A4:O4"/>
    <mergeCell ref="A5:O5"/>
    <mergeCell ref="A6:O6"/>
    <mergeCell ref="A7:O7"/>
    <mergeCell ref="A39:B39"/>
    <mergeCell ref="A15:O15"/>
    <mergeCell ref="A16:O16"/>
    <mergeCell ref="A17:O17"/>
    <mergeCell ref="A18:A23"/>
    <mergeCell ref="B18:D18"/>
    <mergeCell ref="B19:D19"/>
    <mergeCell ref="B20:D20"/>
    <mergeCell ref="B21:D21"/>
    <mergeCell ref="B22:D22"/>
    <mergeCell ref="A12:O12"/>
    <mergeCell ref="A13:O13"/>
    <mergeCell ref="A14:O14"/>
    <mergeCell ref="A33:B33"/>
    <mergeCell ref="A36:B36"/>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E4BD-B7B2-4851-B78B-42120CBA85FD}">
  <dimension ref="A1:O142"/>
  <sheetViews>
    <sheetView showGridLines="0" topLeftCell="E4" workbookViewId="0">
      <selection activeCell="F18" sqref="F18"/>
    </sheetView>
  </sheetViews>
  <sheetFormatPr defaultColWidth="8.77734375" defaultRowHeight="14.4"/>
  <cols>
    <col min="1" max="1" width="32.44140625" style="298" bestFit="1" customWidth="1"/>
    <col min="2" max="2" width="15.77734375" style="298" bestFit="1" customWidth="1"/>
    <col min="3" max="3" width="31.77734375" style="298" bestFit="1" customWidth="1"/>
    <col min="4" max="4" width="14.77734375" style="298" bestFit="1" customWidth="1"/>
    <col min="5" max="5" width="24" style="298" bestFit="1" customWidth="1"/>
    <col min="6" max="6" width="27" style="298" bestFit="1" customWidth="1"/>
    <col min="7" max="7" width="17.77734375" style="298" bestFit="1" customWidth="1"/>
    <col min="8" max="8" width="13.44140625" style="298" bestFit="1" customWidth="1"/>
    <col min="9" max="9" width="33.5546875" style="298" bestFit="1" customWidth="1"/>
    <col min="10" max="10" width="14.44140625" style="298" bestFit="1" customWidth="1"/>
    <col min="11" max="11" width="16.5546875" style="298" bestFit="1" customWidth="1"/>
    <col min="12" max="12" width="5.5546875" style="298" bestFit="1" customWidth="1"/>
    <col min="13" max="13" width="4.44140625" style="298" bestFit="1" customWidth="1"/>
    <col min="14" max="14" width="18.77734375" style="298" bestFit="1" customWidth="1"/>
    <col min="15" max="15" width="23" style="298" bestFit="1" customWidth="1"/>
    <col min="16" max="16384" width="8.77734375" style="298"/>
  </cols>
  <sheetData>
    <row r="1" spans="1:15">
      <c r="A1" s="501" t="s">
        <v>9179</v>
      </c>
      <c r="B1" s="501"/>
      <c r="C1" s="501"/>
      <c r="D1" s="501"/>
      <c r="E1" s="501"/>
      <c r="F1" s="501"/>
      <c r="G1" s="501"/>
      <c r="H1" s="501"/>
      <c r="I1" s="501"/>
      <c r="J1" s="501"/>
      <c r="K1" s="501"/>
      <c r="L1" s="501"/>
      <c r="M1" s="501"/>
      <c r="N1" s="501"/>
      <c r="O1" s="501"/>
    </row>
    <row r="2" spans="1:15">
      <c r="A2" s="501"/>
      <c r="B2" s="501"/>
      <c r="C2" s="501"/>
      <c r="D2" s="501"/>
      <c r="E2" s="501"/>
      <c r="F2" s="501"/>
      <c r="G2" s="501"/>
      <c r="H2" s="501"/>
      <c r="I2" s="501"/>
      <c r="J2" s="501"/>
      <c r="K2" s="501"/>
      <c r="L2" s="501"/>
      <c r="M2" s="501"/>
      <c r="N2" s="501"/>
      <c r="O2" s="501"/>
    </row>
    <row r="3" spans="1:15">
      <c r="A3" s="302"/>
    </row>
    <row r="4" spans="1:15" ht="15" customHeight="1">
      <c r="A4" s="502" t="s">
        <v>408</v>
      </c>
      <c r="B4" s="502"/>
      <c r="C4" s="502"/>
      <c r="D4" s="502"/>
      <c r="E4" s="502"/>
      <c r="F4" s="502"/>
      <c r="G4" s="502"/>
      <c r="H4" s="502"/>
      <c r="I4" s="502"/>
      <c r="J4" s="502"/>
      <c r="K4" s="502"/>
      <c r="L4" s="502"/>
      <c r="M4" s="502"/>
      <c r="N4" s="502"/>
      <c r="O4" s="502"/>
    </row>
    <row r="5" spans="1:15" ht="15" customHeight="1">
      <c r="A5" s="499" t="s">
        <v>9178</v>
      </c>
      <c r="B5" s="499"/>
      <c r="C5" s="499"/>
      <c r="D5" s="499"/>
      <c r="E5" s="499"/>
      <c r="F5" s="499"/>
      <c r="G5" s="499"/>
      <c r="H5" s="499"/>
      <c r="I5" s="499"/>
      <c r="J5" s="499"/>
      <c r="K5" s="499"/>
      <c r="L5" s="499"/>
      <c r="M5" s="499"/>
      <c r="N5" s="499"/>
      <c r="O5" s="499"/>
    </row>
    <row r="6" spans="1:15" ht="15" customHeight="1">
      <c r="A6" s="499" t="s">
        <v>9177</v>
      </c>
      <c r="B6" s="499"/>
      <c r="C6" s="499"/>
      <c r="D6" s="499"/>
      <c r="E6" s="499"/>
      <c r="F6" s="499"/>
      <c r="G6" s="499"/>
      <c r="H6" s="499"/>
      <c r="I6" s="499"/>
      <c r="J6" s="499"/>
      <c r="K6" s="499"/>
      <c r="L6" s="499"/>
      <c r="M6" s="499"/>
      <c r="N6" s="499"/>
      <c r="O6" s="499"/>
    </row>
    <row r="7" spans="1:15" ht="15" customHeight="1">
      <c r="A7" s="499" t="s">
        <v>9203</v>
      </c>
      <c r="B7" s="499"/>
      <c r="C7" s="499"/>
      <c r="D7" s="499"/>
      <c r="E7" s="499"/>
      <c r="F7" s="499"/>
      <c r="G7" s="499"/>
      <c r="H7" s="499"/>
      <c r="I7" s="499"/>
      <c r="J7" s="499"/>
      <c r="K7" s="499"/>
      <c r="L7" s="499"/>
      <c r="M7" s="499"/>
      <c r="N7" s="499"/>
      <c r="O7" s="499"/>
    </row>
    <row r="8" spans="1:15" ht="15" customHeight="1">
      <c r="A8" s="499" t="s">
        <v>9175</v>
      </c>
      <c r="B8" s="499"/>
      <c r="C8" s="499"/>
      <c r="D8" s="499"/>
      <c r="E8" s="499"/>
      <c r="F8" s="499"/>
      <c r="G8" s="499"/>
      <c r="H8" s="499"/>
      <c r="I8" s="499"/>
      <c r="J8" s="499"/>
      <c r="K8" s="499"/>
      <c r="L8" s="499"/>
      <c r="M8" s="499"/>
      <c r="N8" s="499"/>
      <c r="O8" s="499"/>
    </row>
    <row r="9" spans="1:15" ht="15" customHeight="1">
      <c r="A9" s="499" t="s">
        <v>9174</v>
      </c>
      <c r="B9" s="499"/>
      <c r="C9" s="499"/>
      <c r="D9" s="499"/>
      <c r="E9" s="499"/>
      <c r="F9" s="499"/>
      <c r="G9" s="499"/>
      <c r="H9" s="499"/>
      <c r="I9" s="499"/>
      <c r="J9" s="499"/>
      <c r="K9" s="499"/>
      <c r="L9" s="499"/>
      <c r="M9" s="499"/>
      <c r="N9" s="499"/>
      <c r="O9" s="499"/>
    </row>
    <row r="10" spans="1:15" ht="15" customHeight="1">
      <c r="A10" s="499" t="s">
        <v>9173</v>
      </c>
      <c r="B10" s="499"/>
      <c r="C10" s="499"/>
      <c r="D10" s="499"/>
      <c r="E10" s="499"/>
      <c r="F10" s="499"/>
      <c r="G10" s="499"/>
      <c r="H10" s="499"/>
      <c r="I10" s="499"/>
      <c r="J10" s="499"/>
      <c r="K10" s="499"/>
      <c r="L10" s="499"/>
      <c r="M10" s="499"/>
      <c r="N10" s="499"/>
      <c r="O10" s="499"/>
    </row>
    <row r="11" spans="1:15" ht="15" customHeight="1">
      <c r="A11" s="499" t="s">
        <v>9172</v>
      </c>
      <c r="B11" s="499"/>
      <c r="C11" s="499"/>
      <c r="D11" s="499"/>
      <c r="E11" s="499"/>
      <c r="F11" s="499"/>
      <c r="G11" s="499"/>
      <c r="H11" s="499"/>
      <c r="I11" s="499"/>
      <c r="J11" s="499"/>
      <c r="K11" s="499"/>
      <c r="L11" s="499"/>
      <c r="M11" s="499"/>
      <c r="N11" s="499"/>
      <c r="O11" s="499"/>
    </row>
    <row r="12" spans="1:15" ht="15" customHeight="1">
      <c r="A12" s="499" t="s">
        <v>9171</v>
      </c>
      <c r="B12" s="499"/>
      <c r="C12" s="499"/>
      <c r="D12" s="499"/>
      <c r="E12" s="499"/>
      <c r="F12" s="499"/>
      <c r="G12" s="499"/>
      <c r="H12" s="499"/>
      <c r="I12" s="499"/>
      <c r="J12" s="499"/>
      <c r="K12" s="499"/>
      <c r="L12" s="499"/>
      <c r="M12" s="499"/>
      <c r="N12" s="499"/>
      <c r="O12" s="499"/>
    </row>
    <row r="13" spans="1:15" ht="15" customHeight="1">
      <c r="A13" s="499" t="s">
        <v>9170</v>
      </c>
      <c r="B13" s="499"/>
      <c r="C13" s="499"/>
      <c r="D13" s="499"/>
      <c r="E13" s="499"/>
      <c r="F13" s="499"/>
      <c r="G13" s="499"/>
      <c r="H13" s="499"/>
      <c r="I13" s="499"/>
      <c r="J13" s="499"/>
      <c r="K13" s="499"/>
      <c r="L13" s="499"/>
      <c r="M13" s="499"/>
      <c r="N13" s="499"/>
      <c r="O13" s="499"/>
    </row>
    <row r="14" spans="1:15" ht="15" customHeight="1">
      <c r="A14" s="499" t="s">
        <v>9169</v>
      </c>
      <c r="B14" s="499"/>
      <c r="C14" s="499"/>
      <c r="D14" s="499"/>
      <c r="E14" s="499"/>
      <c r="F14" s="499"/>
      <c r="G14" s="499"/>
      <c r="H14" s="499"/>
      <c r="I14" s="499"/>
      <c r="J14" s="499"/>
      <c r="K14" s="499"/>
      <c r="L14" s="499"/>
      <c r="M14" s="499"/>
      <c r="N14" s="499"/>
      <c r="O14" s="499"/>
    </row>
    <row r="15" spans="1:15" ht="15" customHeight="1">
      <c r="A15" s="499" t="s">
        <v>9168</v>
      </c>
      <c r="B15" s="499"/>
      <c r="C15" s="499"/>
      <c r="D15" s="499"/>
      <c r="E15" s="499"/>
      <c r="F15" s="499"/>
      <c r="G15" s="499"/>
      <c r="H15" s="499"/>
      <c r="I15" s="499"/>
      <c r="J15" s="499"/>
      <c r="K15" s="499"/>
      <c r="L15" s="499"/>
      <c r="M15" s="499"/>
      <c r="N15" s="499"/>
      <c r="O15" s="499"/>
    </row>
    <row r="16" spans="1:15" ht="15" customHeight="1">
      <c r="A16" s="499" t="s">
        <v>9202</v>
      </c>
      <c r="B16" s="499"/>
      <c r="C16" s="499"/>
      <c r="D16" s="499"/>
      <c r="E16" s="499"/>
      <c r="F16" s="499"/>
      <c r="G16" s="499"/>
      <c r="H16" s="499"/>
      <c r="I16" s="499"/>
      <c r="J16" s="499"/>
      <c r="K16" s="499"/>
      <c r="L16" s="499"/>
      <c r="M16" s="499"/>
      <c r="N16" s="499"/>
      <c r="O16" s="499"/>
    </row>
    <row r="17" spans="1:15" ht="15" customHeight="1">
      <c r="A17" s="499" t="s">
        <v>9201</v>
      </c>
      <c r="B17" s="499"/>
      <c r="C17" s="499"/>
      <c r="D17" s="499"/>
      <c r="E17" s="499"/>
      <c r="F17" s="499"/>
      <c r="G17" s="499"/>
      <c r="H17" s="499"/>
      <c r="I17" s="499"/>
      <c r="J17" s="499"/>
      <c r="K17" s="499"/>
      <c r="L17" s="499"/>
      <c r="M17" s="499"/>
      <c r="N17" s="499"/>
      <c r="O17" s="499"/>
    </row>
    <row r="18" spans="1:15" ht="15" customHeight="1">
      <c r="A18" s="437"/>
      <c r="B18" s="437" t="s">
        <v>9165</v>
      </c>
      <c r="C18" s="437"/>
      <c r="D18" s="437"/>
    </row>
    <row r="19" spans="1:15" ht="15" customHeight="1">
      <c r="A19" s="437"/>
      <c r="B19" s="499" t="s">
        <v>9164</v>
      </c>
      <c r="C19" s="499"/>
      <c r="D19" s="499"/>
    </row>
    <row r="20" spans="1:15" ht="15" customHeight="1">
      <c r="A20" s="437"/>
      <c r="B20" s="499" t="s">
        <v>9163</v>
      </c>
      <c r="C20" s="499"/>
      <c r="D20" s="499"/>
    </row>
    <row r="21" spans="1:15">
      <c r="A21" s="437"/>
      <c r="B21" s="499"/>
      <c r="C21" s="499"/>
      <c r="D21" s="499"/>
    </row>
    <row r="22" spans="1:15" ht="15" customHeight="1">
      <c r="A22" s="437"/>
      <c r="B22" s="500" t="s">
        <v>9200</v>
      </c>
      <c r="C22" s="500"/>
      <c r="D22" s="500"/>
    </row>
    <row r="23" spans="1:15">
      <c r="A23" s="437"/>
    </row>
    <row r="24" spans="1:15">
      <c r="A24" s="503" t="s">
        <v>9199</v>
      </c>
      <c r="B24" s="503" t="s">
        <v>9198</v>
      </c>
      <c r="C24" s="503" t="s">
        <v>357</v>
      </c>
      <c r="D24" s="503" t="s">
        <v>356</v>
      </c>
      <c r="E24" s="503" t="s">
        <v>9197</v>
      </c>
      <c r="F24" s="326" t="s">
        <v>9196</v>
      </c>
      <c r="G24" s="326" t="s">
        <v>9196</v>
      </c>
      <c r="H24" s="326" t="s">
        <v>9195</v>
      </c>
      <c r="I24" s="503" t="s">
        <v>7570</v>
      </c>
      <c r="J24" s="503" t="s">
        <v>321</v>
      </c>
      <c r="K24" s="503" t="s">
        <v>320</v>
      </c>
      <c r="L24" s="503" t="s">
        <v>318</v>
      </c>
      <c r="M24" s="503" t="s">
        <v>7991</v>
      </c>
      <c r="N24" s="326" t="s">
        <v>9194</v>
      </c>
      <c r="O24" s="503" t="s">
        <v>9193</v>
      </c>
    </row>
    <row r="25" spans="1:15">
      <c r="A25" s="504"/>
      <c r="B25" s="504"/>
      <c r="C25" s="504"/>
      <c r="D25" s="504"/>
      <c r="E25" s="504"/>
      <c r="F25" s="325" t="s">
        <v>9192</v>
      </c>
      <c r="G25" s="325" t="s">
        <v>9191</v>
      </c>
      <c r="H25" s="325" t="s">
        <v>9190</v>
      </c>
      <c r="I25" s="504"/>
      <c r="J25" s="504"/>
      <c r="K25" s="504"/>
      <c r="L25" s="504"/>
      <c r="M25" s="504"/>
      <c r="N25" s="325" t="s">
        <v>9189</v>
      </c>
      <c r="O25" s="504"/>
    </row>
    <row r="26" spans="1:15">
      <c r="A26" s="323" t="s">
        <v>9156</v>
      </c>
      <c r="B26" s="323" t="s">
        <v>9155</v>
      </c>
      <c r="C26" s="323" t="s">
        <v>9154</v>
      </c>
      <c r="D26" s="323" t="s">
        <v>9153</v>
      </c>
      <c r="E26" s="323" t="s">
        <v>9152</v>
      </c>
      <c r="F26" s="323" t="s">
        <v>9151</v>
      </c>
      <c r="G26" s="323" t="s">
        <v>9188</v>
      </c>
      <c r="H26" s="323" t="s">
        <v>9187</v>
      </c>
      <c r="I26" s="323" t="s">
        <v>9186</v>
      </c>
      <c r="J26" s="323" t="s">
        <v>9185</v>
      </c>
      <c r="K26" s="323" t="s">
        <v>9184</v>
      </c>
      <c r="L26" s="323" t="s">
        <v>9183</v>
      </c>
      <c r="M26" s="323" t="s">
        <v>9182</v>
      </c>
      <c r="N26" s="323" t="s">
        <v>9181</v>
      </c>
      <c r="O26" s="323" t="s">
        <v>9180</v>
      </c>
    </row>
    <row r="27" spans="1:15">
      <c r="A27" s="322"/>
      <c r="B27" s="322"/>
      <c r="C27" s="322"/>
      <c r="D27" s="322"/>
      <c r="E27" s="321"/>
      <c r="F27" s="321"/>
      <c r="G27" s="321"/>
      <c r="H27" s="324"/>
      <c r="I27" s="322"/>
      <c r="J27" s="322"/>
      <c r="K27" s="322"/>
      <c r="L27" s="322"/>
      <c r="M27" s="322"/>
      <c r="N27" s="322"/>
      <c r="O27" s="322"/>
    </row>
    <row r="28" spans="1:15">
      <c r="A28" s="322"/>
      <c r="B28" s="322"/>
      <c r="C28" s="322"/>
      <c r="D28" s="322"/>
      <c r="E28" s="321"/>
      <c r="F28" s="321"/>
      <c r="G28" s="321"/>
      <c r="H28" s="324"/>
      <c r="I28" s="322"/>
      <c r="J28" s="322"/>
      <c r="K28" s="322"/>
      <c r="L28" s="322"/>
      <c r="M28" s="322"/>
      <c r="N28" s="322"/>
      <c r="O28" s="322"/>
    </row>
    <row r="29" spans="1:15">
      <c r="A29" s="322"/>
      <c r="B29" s="322"/>
      <c r="C29" s="322"/>
      <c r="D29" s="322"/>
      <c r="E29" s="321"/>
      <c r="F29" s="321"/>
      <c r="G29" s="321"/>
      <c r="H29" s="324"/>
      <c r="I29" s="322"/>
      <c r="J29" s="322"/>
      <c r="K29" s="322"/>
      <c r="L29" s="322"/>
      <c r="M29" s="322"/>
      <c r="N29" s="322"/>
      <c r="O29" s="322"/>
    </row>
    <row r="30" spans="1:15">
      <c r="A30" s="322"/>
      <c r="B30" s="322"/>
      <c r="C30" s="322"/>
      <c r="D30" s="322"/>
      <c r="E30" s="321"/>
      <c r="F30" s="321"/>
      <c r="G30" s="321"/>
      <c r="H30" s="324"/>
      <c r="I30" s="322"/>
      <c r="J30" s="322"/>
      <c r="K30" s="322"/>
      <c r="L30" s="322"/>
      <c r="M30" s="322"/>
      <c r="N30" s="322"/>
      <c r="O30" s="322"/>
    </row>
    <row r="31" spans="1:15">
      <c r="A31" s="322"/>
      <c r="B31" s="322"/>
      <c r="C31" s="322"/>
      <c r="D31" s="322"/>
      <c r="E31" s="321"/>
      <c r="F31" s="321"/>
      <c r="G31" s="321"/>
      <c r="H31" s="324"/>
      <c r="I31" s="322"/>
      <c r="J31" s="322"/>
      <c r="K31" s="322"/>
      <c r="L31" s="322"/>
      <c r="M31" s="322"/>
      <c r="N31" s="322"/>
      <c r="O31" s="322"/>
    </row>
    <row r="32" spans="1:15">
      <c r="A32" s="322"/>
      <c r="B32" s="322"/>
      <c r="C32" s="322"/>
      <c r="D32" s="322"/>
      <c r="E32" s="321"/>
      <c r="F32" s="321"/>
      <c r="G32" s="321"/>
      <c r="H32" s="324"/>
      <c r="I32" s="322"/>
      <c r="J32" s="322"/>
      <c r="K32" s="322"/>
      <c r="L32" s="322"/>
      <c r="M32" s="322"/>
      <c r="N32" s="322"/>
      <c r="O32" s="322"/>
    </row>
    <row r="33" spans="1:15">
      <c r="A33" s="322"/>
      <c r="B33" s="322"/>
      <c r="C33" s="322"/>
      <c r="D33" s="322"/>
      <c r="E33" s="321"/>
      <c r="F33" s="321"/>
      <c r="G33" s="321"/>
      <c r="H33" s="324"/>
      <c r="I33" s="322"/>
      <c r="J33" s="322"/>
      <c r="K33" s="322"/>
      <c r="L33" s="322"/>
      <c r="M33" s="322"/>
      <c r="N33" s="322"/>
      <c r="O33" s="322"/>
    </row>
    <row r="34" spans="1:15">
      <c r="A34" s="322"/>
      <c r="B34" s="322"/>
      <c r="C34" s="322"/>
      <c r="D34" s="322"/>
      <c r="E34" s="321"/>
      <c r="F34" s="321"/>
      <c r="G34" s="321"/>
      <c r="H34" s="324"/>
      <c r="I34" s="322"/>
      <c r="J34" s="322"/>
      <c r="K34" s="322"/>
      <c r="L34" s="322"/>
      <c r="M34" s="322"/>
      <c r="N34" s="322"/>
      <c r="O34" s="322"/>
    </row>
    <row r="35" spans="1:15">
      <c r="A35" s="322"/>
      <c r="B35" s="322"/>
      <c r="C35" s="322"/>
      <c r="D35" s="322"/>
      <c r="E35" s="321"/>
      <c r="F35" s="321"/>
      <c r="G35" s="321"/>
      <c r="H35" s="324"/>
      <c r="I35" s="322"/>
      <c r="J35" s="322"/>
      <c r="K35" s="322"/>
      <c r="L35" s="322"/>
      <c r="M35" s="322"/>
      <c r="N35" s="322"/>
      <c r="O35" s="322"/>
    </row>
    <row r="36" spans="1:15">
      <c r="A36" s="322"/>
      <c r="B36" s="322"/>
      <c r="C36" s="322"/>
      <c r="D36" s="322"/>
      <c r="E36" s="321"/>
      <c r="F36" s="321"/>
      <c r="G36" s="321"/>
      <c r="H36" s="324"/>
      <c r="I36" s="322"/>
      <c r="J36" s="322"/>
      <c r="K36" s="322"/>
      <c r="L36" s="322"/>
      <c r="M36" s="322"/>
      <c r="N36" s="322"/>
      <c r="O36" s="322"/>
    </row>
    <row r="37" spans="1:15">
      <c r="A37" s="322"/>
      <c r="B37" s="322"/>
      <c r="C37" s="322"/>
      <c r="D37" s="322"/>
      <c r="E37" s="321"/>
      <c r="F37" s="321"/>
      <c r="G37" s="321"/>
      <c r="H37" s="324"/>
      <c r="I37" s="322"/>
      <c r="J37" s="322"/>
      <c r="K37" s="322"/>
      <c r="L37" s="322"/>
      <c r="M37" s="322"/>
      <c r="N37" s="322"/>
      <c r="O37" s="322"/>
    </row>
    <row r="38" spans="1:15">
      <c r="A38" s="322"/>
      <c r="B38" s="322"/>
      <c r="C38" s="322"/>
      <c r="D38" s="322"/>
      <c r="E38" s="321"/>
      <c r="F38" s="321"/>
      <c r="G38" s="321"/>
      <c r="H38" s="324"/>
      <c r="I38" s="322"/>
      <c r="J38" s="322"/>
      <c r="K38" s="322"/>
      <c r="L38" s="322"/>
      <c r="M38" s="322"/>
      <c r="N38" s="322"/>
      <c r="O38" s="322"/>
    </row>
    <row r="39" spans="1:15">
      <c r="A39" s="322"/>
      <c r="B39" s="322"/>
      <c r="C39" s="322"/>
      <c r="D39" s="322"/>
      <c r="E39" s="321"/>
      <c r="F39" s="321"/>
      <c r="G39" s="321"/>
      <c r="H39" s="324"/>
      <c r="I39" s="322"/>
      <c r="J39" s="322"/>
      <c r="K39" s="322"/>
      <c r="L39" s="322"/>
      <c r="M39" s="322"/>
      <c r="N39" s="322"/>
      <c r="O39" s="322"/>
    </row>
    <row r="40" spans="1:15">
      <c r="A40" s="322"/>
      <c r="B40" s="322"/>
      <c r="C40" s="322"/>
      <c r="D40" s="322"/>
      <c r="E40" s="321"/>
      <c r="F40" s="321"/>
      <c r="G40" s="321"/>
      <c r="H40" s="324"/>
      <c r="I40" s="322"/>
      <c r="J40" s="322"/>
      <c r="K40" s="322"/>
      <c r="L40" s="322"/>
      <c r="M40" s="322"/>
      <c r="N40" s="322"/>
      <c r="O40" s="322"/>
    </row>
    <row r="41" spans="1:15">
      <c r="A41" s="322"/>
      <c r="B41" s="322"/>
      <c r="C41" s="322"/>
      <c r="D41" s="322"/>
      <c r="E41" s="321"/>
      <c r="F41" s="321"/>
      <c r="G41" s="321"/>
      <c r="H41" s="324"/>
      <c r="I41" s="322"/>
      <c r="J41" s="322"/>
      <c r="K41" s="322"/>
      <c r="L41" s="322"/>
      <c r="M41" s="322"/>
      <c r="N41" s="322"/>
      <c r="O41" s="322"/>
    </row>
    <row r="42" spans="1:15">
      <c r="A42" s="322"/>
      <c r="B42" s="322"/>
      <c r="C42" s="322"/>
      <c r="D42" s="322"/>
      <c r="E42" s="321"/>
      <c r="F42" s="321"/>
      <c r="G42" s="321"/>
      <c r="H42" s="324"/>
      <c r="I42" s="322"/>
      <c r="J42" s="322"/>
      <c r="K42" s="322"/>
      <c r="L42" s="322"/>
      <c r="M42" s="322"/>
      <c r="N42" s="322"/>
      <c r="O42" s="322"/>
    </row>
    <row r="43" spans="1:15">
      <c r="A43" s="322"/>
      <c r="B43" s="322"/>
      <c r="C43" s="322"/>
      <c r="D43" s="322"/>
      <c r="E43" s="321"/>
      <c r="F43" s="321"/>
      <c r="G43" s="321"/>
      <c r="H43" s="324"/>
      <c r="I43" s="322"/>
      <c r="J43" s="322"/>
      <c r="K43" s="322"/>
      <c r="L43" s="322"/>
      <c r="M43" s="322"/>
      <c r="N43" s="322"/>
      <c r="O43" s="322"/>
    </row>
    <row r="44" spans="1:15">
      <c r="A44" s="322"/>
      <c r="B44" s="322"/>
      <c r="C44" s="322"/>
      <c r="D44" s="322"/>
      <c r="E44" s="321"/>
      <c r="F44" s="321"/>
      <c r="G44" s="321"/>
      <c r="H44" s="324"/>
      <c r="I44" s="322"/>
      <c r="J44" s="322"/>
      <c r="K44" s="322"/>
      <c r="L44" s="322"/>
      <c r="M44" s="322"/>
      <c r="N44" s="322"/>
      <c r="O44" s="322"/>
    </row>
    <row r="45" spans="1:15">
      <c r="A45" s="322"/>
      <c r="B45" s="322"/>
      <c r="C45" s="322"/>
      <c r="D45" s="322"/>
      <c r="E45" s="321"/>
      <c r="F45" s="321"/>
      <c r="G45" s="321"/>
      <c r="H45" s="324"/>
      <c r="I45" s="322"/>
      <c r="J45" s="322"/>
      <c r="K45" s="322"/>
      <c r="L45" s="322"/>
      <c r="M45" s="322"/>
      <c r="N45" s="322"/>
      <c r="O45" s="322"/>
    </row>
    <row r="46" spans="1:15">
      <c r="A46" s="322"/>
      <c r="B46" s="322"/>
      <c r="C46" s="322"/>
      <c r="D46" s="322"/>
      <c r="E46" s="321"/>
      <c r="F46" s="321"/>
      <c r="G46" s="321"/>
      <c r="H46" s="324"/>
      <c r="I46" s="322"/>
      <c r="J46" s="322"/>
      <c r="K46" s="322"/>
      <c r="L46" s="322"/>
      <c r="M46" s="322"/>
      <c r="N46" s="322"/>
      <c r="O46" s="322"/>
    </row>
    <row r="47" spans="1:15">
      <c r="A47" s="322"/>
      <c r="B47" s="322"/>
      <c r="C47" s="322"/>
      <c r="D47" s="322"/>
      <c r="E47" s="321"/>
      <c r="F47" s="321"/>
      <c r="G47" s="321"/>
      <c r="H47" s="324"/>
      <c r="I47" s="322"/>
      <c r="J47" s="322"/>
      <c r="K47" s="322"/>
      <c r="L47" s="322"/>
      <c r="M47" s="322"/>
      <c r="N47" s="322"/>
      <c r="O47" s="322"/>
    </row>
    <row r="48" spans="1:15">
      <c r="A48" s="322"/>
      <c r="B48" s="322"/>
      <c r="C48" s="322"/>
      <c r="D48" s="322"/>
      <c r="E48" s="321"/>
      <c r="F48" s="321"/>
      <c r="G48" s="321"/>
      <c r="H48" s="324"/>
      <c r="I48" s="322"/>
      <c r="J48" s="322"/>
      <c r="K48" s="322"/>
      <c r="L48" s="322"/>
      <c r="M48" s="322"/>
      <c r="N48" s="322"/>
      <c r="O48" s="322"/>
    </row>
    <row r="49" spans="1:15">
      <c r="A49" s="322"/>
      <c r="B49" s="322"/>
      <c r="C49" s="322"/>
      <c r="D49" s="322"/>
      <c r="E49" s="321"/>
      <c r="F49" s="321"/>
      <c r="G49" s="321"/>
      <c r="H49" s="324"/>
      <c r="I49" s="322"/>
      <c r="J49" s="322"/>
      <c r="K49" s="322"/>
      <c r="L49" s="322"/>
      <c r="M49" s="322"/>
      <c r="N49" s="322"/>
      <c r="O49" s="322"/>
    </row>
    <row r="50" spans="1:15">
      <c r="A50" s="322"/>
      <c r="B50" s="322"/>
      <c r="C50" s="322"/>
      <c r="D50" s="322"/>
      <c r="E50" s="321"/>
      <c r="F50" s="321"/>
      <c r="G50" s="321"/>
      <c r="H50" s="324"/>
      <c r="I50" s="322"/>
      <c r="J50" s="322"/>
      <c r="K50" s="322"/>
      <c r="L50" s="322"/>
      <c r="M50" s="322"/>
      <c r="N50" s="322"/>
      <c r="O50" s="322"/>
    </row>
    <row r="51" spans="1:15">
      <c r="A51" s="322"/>
      <c r="B51" s="322"/>
      <c r="C51" s="322"/>
      <c r="D51" s="322"/>
      <c r="E51" s="321"/>
      <c r="F51" s="321"/>
      <c r="G51" s="321"/>
      <c r="H51" s="324"/>
      <c r="I51" s="322"/>
      <c r="J51" s="322"/>
      <c r="K51" s="322"/>
      <c r="L51" s="322"/>
      <c r="M51" s="322"/>
      <c r="N51" s="322"/>
      <c r="O51" s="322"/>
    </row>
    <row r="52" spans="1:15">
      <c r="A52" s="322"/>
      <c r="B52" s="322"/>
      <c r="C52" s="322"/>
      <c r="D52" s="322"/>
      <c r="E52" s="321"/>
      <c r="F52" s="321"/>
      <c r="G52" s="321"/>
      <c r="H52" s="324"/>
      <c r="I52" s="322"/>
      <c r="J52" s="322"/>
      <c r="K52" s="322"/>
      <c r="L52" s="322"/>
      <c r="M52" s="322"/>
      <c r="N52" s="322"/>
      <c r="O52" s="322"/>
    </row>
    <row r="53" spans="1:15">
      <c r="A53" s="322"/>
      <c r="B53" s="322"/>
      <c r="C53" s="322"/>
      <c r="D53" s="322"/>
      <c r="E53" s="321"/>
      <c r="F53" s="321"/>
      <c r="G53" s="321"/>
      <c r="H53" s="324"/>
      <c r="I53" s="322"/>
      <c r="J53" s="322"/>
      <c r="K53" s="322"/>
      <c r="L53" s="322"/>
      <c r="M53" s="322"/>
      <c r="N53" s="322"/>
      <c r="O53" s="322"/>
    </row>
    <row r="54" spans="1:15">
      <c r="A54" s="322"/>
      <c r="B54" s="322"/>
      <c r="C54" s="322"/>
      <c r="D54" s="322"/>
      <c r="E54" s="321"/>
      <c r="F54" s="321"/>
      <c r="G54" s="321"/>
      <c r="H54" s="324"/>
      <c r="I54" s="322"/>
      <c r="J54" s="322"/>
      <c r="K54" s="322"/>
      <c r="L54" s="322"/>
      <c r="M54" s="322"/>
      <c r="N54" s="322"/>
      <c r="O54" s="322"/>
    </row>
    <row r="55" spans="1:15">
      <c r="A55" s="322"/>
      <c r="B55" s="322"/>
      <c r="C55" s="322"/>
      <c r="D55" s="322"/>
      <c r="E55" s="321"/>
      <c r="F55" s="321"/>
      <c r="G55" s="321"/>
      <c r="H55" s="324"/>
      <c r="I55" s="322"/>
      <c r="J55" s="322"/>
      <c r="K55" s="322"/>
      <c r="L55" s="322"/>
      <c r="M55" s="322"/>
      <c r="N55" s="322"/>
      <c r="O55" s="322"/>
    </row>
    <row r="56" spans="1:15">
      <c r="A56" s="322"/>
      <c r="B56" s="322"/>
      <c r="C56" s="322"/>
      <c r="D56" s="322"/>
      <c r="E56" s="321"/>
      <c r="F56" s="321"/>
      <c r="G56" s="321"/>
      <c r="H56" s="324"/>
      <c r="I56" s="322"/>
      <c r="J56" s="322"/>
      <c r="K56" s="322"/>
      <c r="L56" s="322"/>
      <c r="M56" s="322"/>
      <c r="N56" s="322"/>
      <c r="O56" s="322"/>
    </row>
    <row r="57" spans="1:15">
      <c r="A57" s="322"/>
      <c r="B57" s="322"/>
      <c r="C57" s="322"/>
      <c r="D57" s="322"/>
      <c r="E57" s="321"/>
      <c r="F57" s="321"/>
      <c r="G57" s="321"/>
      <c r="H57" s="324"/>
      <c r="I57" s="322"/>
      <c r="J57" s="322"/>
      <c r="K57" s="322"/>
      <c r="L57" s="322"/>
      <c r="M57" s="322"/>
      <c r="N57" s="322"/>
      <c r="O57" s="322"/>
    </row>
    <row r="58" spans="1:15">
      <c r="A58" s="322"/>
      <c r="B58" s="322"/>
      <c r="C58" s="322"/>
      <c r="D58" s="322"/>
      <c r="E58" s="321"/>
      <c r="F58" s="321"/>
      <c r="G58" s="321"/>
      <c r="H58" s="324"/>
      <c r="I58" s="322"/>
      <c r="J58" s="322"/>
      <c r="K58" s="322"/>
      <c r="L58" s="322"/>
      <c r="M58" s="322"/>
      <c r="N58" s="322"/>
      <c r="O58" s="322"/>
    </row>
    <row r="59" spans="1:15">
      <c r="A59" s="322"/>
      <c r="B59" s="322"/>
      <c r="C59" s="322"/>
      <c r="D59" s="322"/>
      <c r="E59" s="321"/>
      <c r="F59" s="321"/>
      <c r="G59" s="321"/>
      <c r="H59" s="324"/>
      <c r="I59" s="322"/>
      <c r="J59" s="322"/>
      <c r="K59" s="322"/>
      <c r="L59" s="322"/>
      <c r="M59" s="322"/>
      <c r="N59" s="322"/>
      <c r="O59" s="322"/>
    </row>
    <row r="60" spans="1:15">
      <c r="A60" s="322"/>
      <c r="B60" s="322"/>
      <c r="C60" s="322"/>
      <c r="D60" s="322"/>
      <c r="E60" s="321"/>
      <c r="F60" s="321"/>
      <c r="G60" s="321"/>
      <c r="H60" s="324"/>
      <c r="I60" s="322"/>
      <c r="J60" s="322"/>
      <c r="K60" s="322"/>
      <c r="L60" s="322"/>
      <c r="M60" s="322"/>
      <c r="N60" s="322"/>
      <c r="O60" s="322"/>
    </row>
    <row r="61" spans="1:15">
      <c r="A61" s="322"/>
      <c r="B61" s="322"/>
      <c r="C61" s="322"/>
      <c r="D61" s="322"/>
      <c r="E61" s="321"/>
      <c r="F61" s="321"/>
      <c r="G61" s="321"/>
      <c r="H61" s="324"/>
      <c r="I61" s="322"/>
      <c r="J61" s="322"/>
      <c r="K61" s="322"/>
      <c r="L61" s="322"/>
      <c r="M61" s="322"/>
      <c r="N61" s="322"/>
      <c r="O61" s="322"/>
    </row>
    <row r="62" spans="1:15">
      <c r="A62" s="322"/>
      <c r="B62" s="322"/>
      <c r="C62" s="322"/>
      <c r="D62" s="322"/>
      <c r="E62" s="321"/>
      <c r="F62" s="321"/>
      <c r="G62" s="321"/>
      <c r="H62" s="324"/>
      <c r="I62" s="322"/>
      <c r="J62" s="322"/>
      <c r="K62" s="322"/>
      <c r="L62" s="322"/>
      <c r="M62" s="322"/>
      <c r="N62" s="322"/>
      <c r="O62" s="322"/>
    </row>
    <row r="63" spans="1:15">
      <c r="A63" s="322"/>
      <c r="B63" s="322"/>
      <c r="C63" s="322"/>
      <c r="D63" s="322"/>
      <c r="E63" s="321"/>
      <c r="F63" s="321"/>
      <c r="G63" s="321"/>
      <c r="H63" s="324"/>
      <c r="I63" s="322"/>
      <c r="J63" s="322"/>
      <c r="K63" s="322"/>
      <c r="L63" s="322"/>
      <c r="M63" s="322"/>
      <c r="N63" s="322"/>
      <c r="O63" s="322"/>
    </row>
    <row r="64" spans="1:15">
      <c r="A64" s="322"/>
      <c r="B64" s="322"/>
      <c r="C64" s="322"/>
      <c r="D64" s="322"/>
      <c r="E64" s="321"/>
      <c r="F64" s="321"/>
      <c r="G64" s="321"/>
      <c r="H64" s="324"/>
      <c r="I64" s="322"/>
      <c r="J64" s="322"/>
      <c r="K64" s="322"/>
      <c r="L64" s="322"/>
      <c r="M64" s="322"/>
      <c r="N64" s="322"/>
      <c r="O64" s="322"/>
    </row>
    <row r="65" spans="1:15">
      <c r="A65" s="322"/>
      <c r="B65" s="322"/>
      <c r="C65" s="322"/>
      <c r="D65" s="322"/>
      <c r="E65" s="321"/>
      <c r="F65" s="321"/>
      <c r="G65" s="321"/>
      <c r="H65" s="324"/>
      <c r="I65" s="322"/>
      <c r="J65" s="322"/>
      <c r="K65" s="322"/>
      <c r="L65" s="322"/>
      <c r="M65" s="322"/>
      <c r="N65" s="322"/>
      <c r="O65" s="322"/>
    </row>
    <row r="66" spans="1:15">
      <c r="A66" s="322"/>
      <c r="B66" s="322"/>
      <c r="C66" s="322"/>
      <c r="D66" s="322"/>
      <c r="E66" s="321"/>
      <c r="F66" s="321"/>
      <c r="G66" s="321"/>
      <c r="H66" s="324"/>
      <c r="I66" s="322"/>
      <c r="J66" s="322"/>
      <c r="K66" s="322"/>
      <c r="L66" s="322"/>
      <c r="M66" s="322"/>
      <c r="N66" s="322"/>
      <c r="O66" s="322"/>
    </row>
    <row r="67" spans="1:15">
      <c r="A67" s="322"/>
      <c r="B67" s="322"/>
      <c r="C67" s="322"/>
      <c r="D67" s="322"/>
      <c r="E67" s="321"/>
      <c r="F67" s="321"/>
      <c r="G67" s="321"/>
      <c r="H67" s="324"/>
      <c r="I67" s="322"/>
      <c r="J67" s="322"/>
      <c r="K67" s="322"/>
      <c r="L67" s="322"/>
      <c r="M67" s="322"/>
      <c r="N67" s="322"/>
      <c r="O67" s="322"/>
    </row>
    <row r="68" spans="1:15">
      <c r="A68" s="322"/>
      <c r="B68" s="322"/>
      <c r="C68" s="322"/>
      <c r="D68" s="322"/>
      <c r="E68" s="321"/>
      <c r="F68" s="321"/>
      <c r="G68" s="321"/>
      <c r="H68" s="324"/>
      <c r="I68" s="322"/>
      <c r="J68" s="322"/>
      <c r="K68" s="322"/>
      <c r="L68" s="322"/>
      <c r="M68" s="322"/>
      <c r="N68" s="322"/>
      <c r="O68" s="322"/>
    </row>
    <row r="69" spans="1:15">
      <c r="A69" s="322"/>
      <c r="B69" s="322"/>
      <c r="C69" s="322"/>
      <c r="D69" s="322"/>
      <c r="E69" s="321"/>
      <c r="F69" s="321"/>
      <c r="G69" s="321"/>
      <c r="H69" s="324"/>
      <c r="I69" s="322"/>
      <c r="J69" s="322"/>
      <c r="K69" s="322"/>
      <c r="L69" s="322"/>
      <c r="M69" s="322"/>
      <c r="N69" s="322"/>
      <c r="O69" s="322"/>
    </row>
    <row r="70" spans="1:15">
      <c r="A70" s="322"/>
      <c r="B70" s="322"/>
      <c r="C70" s="322"/>
      <c r="D70" s="322"/>
      <c r="E70" s="321"/>
      <c r="F70" s="321"/>
      <c r="G70" s="321"/>
      <c r="H70" s="324"/>
      <c r="I70" s="322"/>
      <c r="J70" s="322"/>
      <c r="K70" s="322"/>
      <c r="L70" s="322"/>
      <c r="M70" s="322"/>
      <c r="N70" s="322"/>
      <c r="O70" s="322"/>
    </row>
    <row r="71" spans="1:15">
      <c r="A71" s="322"/>
      <c r="B71" s="322"/>
      <c r="C71" s="322"/>
      <c r="D71" s="322"/>
      <c r="E71" s="321"/>
      <c r="F71" s="321"/>
      <c r="G71" s="321"/>
      <c r="H71" s="324"/>
      <c r="I71" s="322"/>
      <c r="J71" s="322"/>
      <c r="K71" s="322"/>
      <c r="L71" s="322"/>
      <c r="M71" s="322"/>
      <c r="N71" s="322"/>
      <c r="O71" s="322"/>
    </row>
    <row r="72" spans="1:15">
      <c r="A72" s="322"/>
      <c r="B72" s="322"/>
      <c r="C72" s="322"/>
      <c r="D72" s="322"/>
      <c r="E72" s="321"/>
      <c r="F72" s="321"/>
      <c r="G72" s="321"/>
      <c r="H72" s="324"/>
      <c r="I72" s="322"/>
      <c r="J72" s="322"/>
      <c r="K72" s="322"/>
      <c r="L72" s="322"/>
      <c r="M72" s="322"/>
      <c r="N72" s="322"/>
      <c r="O72" s="322"/>
    </row>
    <row r="73" spans="1:15">
      <c r="A73" s="322"/>
      <c r="B73" s="322"/>
      <c r="C73" s="322"/>
      <c r="D73" s="322"/>
      <c r="E73" s="321"/>
      <c r="F73" s="321"/>
      <c r="G73" s="321"/>
      <c r="H73" s="324"/>
      <c r="I73" s="322"/>
      <c r="J73" s="322"/>
      <c r="K73" s="322"/>
      <c r="L73" s="322"/>
      <c r="M73" s="322"/>
      <c r="N73" s="322"/>
      <c r="O73" s="322"/>
    </row>
    <row r="74" spans="1:15">
      <c r="A74" s="322"/>
      <c r="B74" s="322"/>
      <c r="C74" s="322"/>
      <c r="D74" s="322"/>
      <c r="E74" s="321"/>
      <c r="F74" s="321"/>
      <c r="G74" s="321"/>
      <c r="H74" s="324"/>
      <c r="I74" s="322"/>
      <c r="J74" s="322"/>
      <c r="K74" s="322"/>
      <c r="L74" s="322"/>
      <c r="M74" s="322"/>
      <c r="N74" s="322"/>
      <c r="O74" s="322"/>
    </row>
    <row r="75" spans="1:15">
      <c r="A75" s="322"/>
      <c r="B75" s="322"/>
      <c r="C75" s="322"/>
      <c r="D75" s="322"/>
      <c r="E75" s="321"/>
      <c r="F75" s="321"/>
      <c r="G75" s="321"/>
      <c r="H75" s="324"/>
      <c r="I75" s="322"/>
      <c r="J75" s="322"/>
      <c r="K75" s="322"/>
      <c r="L75" s="322"/>
      <c r="M75" s="322"/>
      <c r="N75" s="322"/>
      <c r="O75" s="322"/>
    </row>
    <row r="76" spans="1:15">
      <c r="A76" s="322"/>
      <c r="B76" s="322"/>
      <c r="C76" s="322"/>
      <c r="D76" s="322"/>
      <c r="E76" s="321"/>
      <c r="F76" s="321"/>
      <c r="G76" s="321"/>
      <c r="H76" s="324"/>
      <c r="I76" s="322"/>
      <c r="J76" s="322"/>
      <c r="K76" s="322"/>
      <c r="L76" s="322"/>
      <c r="M76" s="322"/>
      <c r="N76" s="322"/>
      <c r="O76" s="322"/>
    </row>
    <row r="77" spans="1:15">
      <c r="A77" s="322"/>
      <c r="B77" s="322"/>
      <c r="C77" s="322"/>
      <c r="D77" s="322"/>
      <c r="E77" s="321"/>
      <c r="F77" s="321"/>
      <c r="G77" s="321"/>
      <c r="H77" s="324"/>
      <c r="I77" s="322"/>
      <c r="J77" s="322"/>
      <c r="K77" s="322"/>
      <c r="L77" s="322"/>
      <c r="M77" s="322"/>
      <c r="N77" s="322"/>
      <c r="O77" s="322"/>
    </row>
    <row r="78" spans="1:15">
      <c r="A78" s="322"/>
      <c r="B78" s="322"/>
      <c r="C78" s="322"/>
      <c r="D78" s="322"/>
      <c r="E78" s="321"/>
      <c r="F78" s="321"/>
      <c r="G78" s="321"/>
      <c r="H78" s="324"/>
      <c r="I78" s="322"/>
      <c r="J78" s="322"/>
      <c r="K78" s="322"/>
      <c r="L78" s="322"/>
      <c r="M78" s="322"/>
      <c r="N78" s="322"/>
      <c r="O78" s="322"/>
    </row>
    <row r="79" spans="1:15">
      <c r="A79" s="322"/>
      <c r="B79" s="322"/>
      <c r="C79" s="322"/>
      <c r="D79" s="322"/>
      <c r="E79" s="321"/>
      <c r="F79" s="321"/>
      <c r="G79" s="321"/>
      <c r="H79" s="324"/>
      <c r="I79" s="322"/>
      <c r="J79" s="322"/>
      <c r="K79" s="322"/>
      <c r="L79" s="322"/>
      <c r="M79" s="322"/>
      <c r="N79" s="322"/>
      <c r="O79" s="322"/>
    </row>
    <row r="80" spans="1:15">
      <c r="A80" s="322"/>
      <c r="B80" s="322"/>
      <c r="C80" s="322"/>
      <c r="D80" s="322"/>
      <c r="E80" s="321"/>
      <c r="F80" s="321"/>
      <c r="G80" s="321"/>
      <c r="H80" s="324"/>
      <c r="I80" s="322"/>
      <c r="J80" s="322"/>
      <c r="K80" s="322"/>
      <c r="L80" s="322"/>
      <c r="M80" s="322"/>
      <c r="N80" s="322"/>
      <c r="O80" s="322"/>
    </row>
    <row r="81" spans="1:15">
      <c r="A81" s="322"/>
      <c r="B81" s="322"/>
      <c r="C81" s="322"/>
      <c r="D81" s="322"/>
      <c r="E81" s="321"/>
      <c r="F81" s="321"/>
      <c r="G81" s="321"/>
      <c r="H81" s="324"/>
      <c r="I81" s="322"/>
      <c r="J81" s="322"/>
      <c r="K81" s="322"/>
      <c r="L81" s="322"/>
      <c r="M81" s="322"/>
      <c r="N81" s="322"/>
      <c r="O81" s="322"/>
    </row>
    <row r="82" spans="1:15">
      <c r="A82" s="322"/>
      <c r="B82" s="322"/>
      <c r="C82" s="322"/>
      <c r="D82" s="322"/>
      <c r="E82" s="321"/>
      <c r="F82" s="321"/>
      <c r="G82" s="321"/>
      <c r="H82" s="324"/>
      <c r="I82" s="322"/>
      <c r="J82" s="322"/>
      <c r="K82" s="322"/>
      <c r="L82" s="322"/>
      <c r="M82" s="322"/>
      <c r="N82" s="322"/>
      <c r="O82" s="322"/>
    </row>
    <row r="83" spans="1:15">
      <c r="A83" s="322"/>
      <c r="B83" s="322"/>
      <c r="C83" s="322"/>
      <c r="D83" s="322"/>
      <c r="E83" s="321"/>
      <c r="F83" s="321"/>
      <c r="G83" s="321"/>
      <c r="H83" s="324"/>
      <c r="I83" s="322"/>
      <c r="J83" s="322"/>
      <c r="K83" s="322"/>
      <c r="L83" s="322"/>
      <c r="M83" s="322"/>
      <c r="N83" s="322"/>
      <c r="O83" s="322"/>
    </row>
    <row r="84" spans="1:15">
      <c r="A84" s="322"/>
      <c r="B84" s="322"/>
      <c r="C84" s="322"/>
      <c r="D84" s="322"/>
      <c r="E84" s="321"/>
      <c r="F84" s="321"/>
      <c r="G84" s="321"/>
      <c r="H84" s="324"/>
      <c r="I84" s="322"/>
      <c r="J84" s="322"/>
      <c r="K84" s="322"/>
      <c r="L84" s="322"/>
      <c r="M84" s="322"/>
      <c r="N84" s="322"/>
      <c r="O84" s="322"/>
    </row>
    <row r="85" spans="1:15">
      <c r="A85" s="322"/>
      <c r="B85" s="322"/>
      <c r="C85" s="322"/>
      <c r="D85" s="322"/>
      <c r="E85" s="321"/>
      <c r="F85" s="321"/>
      <c r="G85" s="321"/>
      <c r="H85" s="324"/>
      <c r="I85" s="322"/>
      <c r="J85" s="322"/>
      <c r="K85" s="322"/>
      <c r="L85" s="322"/>
      <c r="M85" s="322"/>
      <c r="N85" s="322"/>
      <c r="O85" s="322"/>
    </row>
    <row r="86" spans="1:15">
      <c r="A86" s="322"/>
      <c r="B86" s="322"/>
      <c r="C86" s="322"/>
      <c r="D86" s="322"/>
      <c r="E86" s="321"/>
      <c r="F86" s="321"/>
      <c r="G86" s="321"/>
      <c r="H86" s="324"/>
      <c r="I86" s="322"/>
      <c r="J86" s="322"/>
      <c r="K86" s="322"/>
      <c r="L86" s="322"/>
      <c r="M86" s="322"/>
      <c r="N86" s="322"/>
      <c r="O86" s="322"/>
    </row>
    <row r="87" spans="1:15">
      <c r="A87" s="322"/>
      <c r="B87" s="322"/>
      <c r="C87" s="322"/>
      <c r="D87" s="322"/>
      <c r="E87" s="321"/>
      <c r="F87" s="321"/>
      <c r="G87" s="321"/>
      <c r="H87" s="324"/>
      <c r="I87" s="322"/>
      <c r="J87" s="322"/>
      <c r="K87" s="322"/>
      <c r="L87" s="322"/>
      <c r="M87" s="322"/>
      <c r="N87" s="322"/>
      <c r="O87" s="322"/>
    </row>
    <row r="88" spans="1:15">
      <c r="A88" s="322"/>
      <c r="B88" s="322"/>
      <c r="C88" s="322"/>
      <c r="D88" s="322"/>
      <c r="E88" s="321"/>
      <c r="F88" s="321"/>
      <c r="G88" s="321"/>
      <c r="H88" s="324"/>
      <c r="I88" s="322"/>
      <c r="J88" s="322"/>
      <c r="K88" s="322"/>
      <c r="L88" s="322"/>
      <c r="M88" s="322"/>
      <c r="N88" s="322"/>
      <c r="O88" s="322"/>
    </row>
    <row r="89" spans="1:15">
      <c r="A89" s="322"/>
      <c r="B89" s="322"/>
      <c r="C89" s="322"/>
      <c r="D89" s="322"/>
      <c r="E89" s="321"/>
      <c r="F89" s="321"/>
      <c r="G89" s="321"/>
      <c r="H89" s="324"/>
      <c r="I89" s="322"/>
      <c r="J89" s="322"/>
      <c r="K89" s="322"/>
      <c r="L89" s="322"/>
      <c r="M89" s="322"/>
      <c r="N89" s="322"/>
      <c r="O89" s="322"/>
    </row>
    <row r="90" spans="1:15">
      <c r="A90" s="322"/>
      <c r="B90" s="322"/>
      <c r="C90" s="322"/>
      <c r="D90" s="322"/>
      <c r="E90" s="321"/>
      <c r="F90" s="321"/>
      <c r="G90" s="321"/>
      <c r="H90" s="324"/>
      <c r="I90" s="322"/>
      <c r="J90" s="322"/>
      <c r="K90" s="322"/>
      <c r="L90" s="322"/>
      <c r="M90" s="322"/>
      <c r="N90" s="322"/>
      <c r="O90" s="322"/>
    </row>
    <row r="91" spans="1:15">
      <c r="A91" s="322"/>
      <c r="B91" s="322"/>
      <c r="C91" s="322"/>
      <c r="D91" s="322"/>
      <c r="E91" s="321"/>
      <c r="F91" s="321"/>
      <c r="G91" s="321"/>
      <c r="H91" s="324"/>
      <c r="I91" s="322"/>
      <c r="J91" s="322"/>
      <c r="K91" s="322"/>
      <c r="L91" s="322"/>
      <c r="M91" s="322"/>
      <c r="N91" s="322"/>
      <c r="O91" s="322"/>
    </row>
    <row r="92" spans="1:15">
      <c r="A92" s="322"/>
      <c r="B92" s="322"/>
      <c r="C92" s="322"/>
      <c r="D92" s="322"/>
      <c r="E92" s="321"/>
      <c r="F92" s="321"/>
      <c r="G92" s="321"/>
      <c r="H92" s="324"/>
      <c r="I92" s="322"/>
      <c r="J92" s="322"/>
      <c r="K92" s="322"/>
      <c r="L92" s="322"/>
      <c r="M92" s="322"/>
      <c r="N92" s="322"/>
      <c r="O92" s="322"/>
    </row>
    <row r="93" spans="1:15">
      <c r="A93" s="322"/>
      <c r="B93" s="322"/>
      <c r="C93" s="322"/>
      <c r="D93" s="322"/>
      <c r="E93" s="321"/>
      <c r="F93" s="321"/>
      <c r="G93" s="321"/>
      <c r="H93" s="324"/>
      <c r="I93" s="322"/>
      <c r="J93" s="322"/>
      <c r="K93" s="322"/>
      <c r="L93" s="322"/>
      <c r="M93" s="322"/>
      <c r="N93" s="322"/>
      <c r="O93" s="322"/>
    </row>
    <row r="94" spans="1:15">
      <c r="A94" s="322"/>
      <c r="B94" s="322"/>
      <c r="C94" s="322"/>
      <c r="D94" s="322"/>
      <c r="E94" s="321"/>
      <c r="F94" s="321"/>
      <c r="G94" s="321"/>
      <c r="H94" s="324"/>
      <c r="I94" s="322"/>
      <c r="J94" s="322"/>
      <c r="K94" s="322"/>
      <c r="L94" s="322"/>
      <c r="M94" s="322"/>
      <c r="N94" s="322"/>
      <c r="O94" s="322"/>
    </row>
    <row r="95" spans="1:15">
      <c r="A95" s="322"/>
      <c r="B95" s="322"/>
      <c r="C95" s="322"/>
      <c r="D95" s="322"/>
      <c r="E95" s="321"/>
      <c r="F95" s="321"/>
      <c r="G95" s="321"/>
      <c r="H95" s="324"/>
      <c r="I95" s="322"/>
      <c r="J95" s="322"/>
      <c r="K95" s="322"/>
      <c r="L95" s="322"/>
      <c r="M95" s="322"/>
      <c r="N95" s="322"/>
      <c r="O95" s="322"/>
    </row>
    <row r="96" spans="1:15">
      <c r="A96" s="322"/>
      <c r="B96" s="322"/>
      <c r="C96" s="322"/>
      <c r="D96" s="322"/>
      <c r="E96" s="321"/>
      <c r="F96" s="321"/>
      <c r="G96" s="321"/>
      <c r="H96" s="324"/>
      <c r="I96" s="322"/>
      <c r="J96" s="322"/>
      <c r="K96" s="322"/>
      <c r="L96" s="322"/>
      <c r="M96" s="322"/>
      <c r="N96" s="322"/>
      <c r="O96" s="322"/>
    </row>
    <row r="97" spans="1:15">
      <c r="A97" s="322"/>
      <c r="B97" s="322"/>
      <c r="C97" s="322"/>
      <c r="D97" s="322"/>
      <c r="E97" s="321"/>
      <c r="F97" s="321"/>
      <c r="G97" s="321"/>
      <c r="H97" s="324"/>
      <c r="I97" s="322"/>
      <c r="J97" s="322"/>
      <c r="K97" s="322"/>
      <c r="L97" s="322"/>
      <c r="M97" s="322"/>
      <c r="N97" s="322"/>
      <c r="O97" s="322"/>
    </row>
    <row r="98" spans="1:15">
      <c r="A98" s="322"/>
      <c r="B98" s="322"/>
      <c r="C98" s="322"/>
      <c r="D98" s="322"/>
      <c r="E98" s="321"/>
      <c r="F98" s="321"/>
      <c r="G98" s="321"/>
      <c r="H98" s="324"/>
      <c r="I98" s="322"/>
      <c r="J98" s="322"/>
      <c r="K98" s="322"/>
      <c r="L98" s="322"/>
      <c r="M98" s="322"/>
      <c r="N98" s="322"/>
      <c r="O98" s="322"/>
    </row>
    <row r="99" spans="1:15">
      <c r="A99" s="322"/>
      <c r="B99" s="322"/>
      <c r="C99" s="322"/>
      <c r="D99" s="322"/>
      <c r="E99" s="321"/>
      <c r="F99" s="321"/>
      <c r="G99" s="321"/>
      <c r="H99" s="324"/>
      <c r="I99" s="322"/>
      <c r="J99" s="322"/>
      <c r="K99" s="322"/>
      <c r="L99" s="322"/>
      <c r="M99" s="322"/>
      <c r="N99" s="322"/>
      <c r="O99" s="322"/>
    </row>
    <row r="100" spans="1:15">
      <c r="A100" s="322"/>
      <c r="B100" s="322"/>
      <c r="C100" s="322"/>
      <c r="D100" s="322"/>
      <c r="E100" s="321"/>
      <c r="F100" s="321"/>
      <c r="G100" s="321"/>
      <c r="H100" s="324"/>
      <c r="I100" s="322"/>
      <c r="J100" s="322"/>
      <c r="K100" s="322"/>
      <c r="L100" s="322"/>
      <c r="M100" s="322"/>
      <c r="N100" s="322"/>
      <c r="O100" s="322"/>
    </row>
    <row r="101" spans="1:15">
      <c r="A101" s="322"/>
      <c r="B101" s="322"/>
      <c r="C101" s="322"/>
      <c r="D101" s="322"/>
      <c r="E101" s="321"/>
      <c r="F101" s="321"/>
      <c r="G101" s="321"/>
      <c r="H101" s="324"/>
      <c r="I101" s="322"/>
      <c r="J101" s="322"/>
      <c r="K101" s="322"/>
      <c r="L101" s="322"/>
      <c r="M101" s="322"/>
      <c r="N101" s="322"/>
      <c r="O101" s="322"/>
    </row>
    <row r="102" spans="1:15">
      <c r="A102" s="322"/>
      <c r="B102" s="322"/>
      <c r="C102" s="322"/>
      <c r="D102" s="322"/>
      <c r="E102" s="321"/>
      <c r="F102" s="321"/>
      <c r="G102" s="321"/>
      <c r="H102" s="324"/>
      <c r="I102" s="322"/>
      <c r="J102" s="322"/>
      <c r="K102" s="322"/>
      <c r="L102" s="322"/>
      <c r="M102" s="322"/>
      <c r="N102" s="322"/>
      <c r="O102" s="322"/>
    </row>
    <row r="103" spans="1:15">
      <c r="A103" s="322"/>
      <c r="B103" s="322"/>
      <c r="C103" s="322"/>
      <c r="D103" s="322"/>
      <c r="E103" s="321"/>
      <c r="F103" s="321"/>
      <c r="G103" s="321"/>
      <c r="H103" s="324"/>
      <c r="I103" s="322"/>
      <c r="J103" s="322"/>
      <c r="K103" s="322"/>
      <c r="L103" s="322"/>
      <c r="M103" s="322"/>
      <c r="N103" s="322"/>
      <c r="O103" s="322"/>
    </row>
    <row r="104" spans="1:15">
      <c r="A104" s="322"/>
      <c r="B104" s="322"/>
      <c r="C104" s="322"/>
      <c r="D104" s="322"/>
      <c r="E104" s="321"/>
      <c r="F104" s="321"/>
      <c r="G104" s="321"/>
      <c r="H104" s="324"/>
      <c r="I104" s="322"/>
      <c r="J104" s="322"/>
      <c r="K104" s="322"/>
      <c r="L104" s="322"/>
      <c r="M104" s="322"/>
      <c r="N104" s="322"/>
      <c r="O104" s="322"/>
    </row>
    <row r="105" spans="1:15">
      <c r="A105" s="322"/>
      <c r="B105" s="322"/>
      <c r="C105" s="322"/>
      <c r="D105" s="322"/>
      <c r="E105" s="321"/>
      <c r="F105" s="321"/>
      <c r="G105" s="321"/>
      <c r="H105" s="324"/>
      <c r="I105" s="322"/>
      <c r="J105" s="322"/>
      <c r="K105" s="322"/>
      <c r="L105" s="322"/>
      <c r="M105" s="322"/>
      <c r="N105" s="322"/>
      <c r="O105" s="322"/>
    </row>
    <row r="106" spans="1:15">
      <c r="A106" s="322"/>
      <c r="B106" s="322"/>
      <c r="C106" s="322"/>
      <c r="D106" s="322"/>
      <c r="E106" s="321"/>
      <c r="F106" s="321"/>
      <c r="G106" s="321"/>
      <c r="H106" s="324"/>
      <c r="I106" s="322"/>
      <c r="J106" s="322"/>
      <c r="K106" s="322"/>
      <c r="L106" s="322"/>
      <c r="M106" s="322"/>
      <c r="N106" s="322"/>
      <c r="O106" s="322"/>
    </row>
    <row r="107" spans="1:15">
      <c r="A107" s="322"/>
      <c r="B107" s="322"/>
      <c r="C107" s="322"/>
      <c r="D107" s="322"/>
      <c r="E107" s="321"/>
      <c r="F107" s="321"/>
      <c r="G107" s="321"/>
      <c r="H107" s="324"/>
      <c r="I107" s="322"/>
      <c r="J107" s="322"/>
      <c r="K107" s="322"/>
      <c r="L107" s="322"/>
      <c r="M107" s="322"/>
      <c r="N107" s="322"/>
      <c r="O107" s="322"/>
    </row>
    <row r="108" spans="1:15">
      <c r="A108" s="322"/>
      <c r="B108" s="322"/>
      <c r="C108" s="322"/>
      <c r="D108" s="322"/>
      <c r="E108" s="321"/>
      <c r="F108" s="321"/>
      <c r="G108" s="321"/>
      <c r="H108" s="324"/>
      <c r="I108" s="322"/>
      <c r="J108" s="322"/>
      <c r="K108" s="322"/>
      <c r="L108" s="322"/>
      <c r="M108" s="322"/>
      <c r="N108" s="322"/>
      <c r="O108" s="322"/>
    </row>
    <row r="109" spans="1:15">
      <c r="A109" s="322"/>
      <c r="B109" s="322"/>
      <c r="C109" s="322"/>
      <c r="D109" s="322"/>
      <c r="E109" s="321"/>
      <c r="F109" s="321"/>
      <c r="G109" s="321"/>
      <c r="H109" s="324"/>
      <c r="I109" s="322"/>
      <c r="J109" s="322"/>
      <c r="K109" s="322"/>
      <c r="L109" s="322"/>
      <c r="M109" s="322"/>
      <c r="N109" s="322"/>
      <c r="O109" s="322"/>
    </row>
    <row r="110" spans="1:15">
      <c r="A110" s="322"/>
      <c r="B110" s="322"/>
      <c r="C110" s="322"/>
      <c r="D110" s="322"/>
      <c r="E110" s="321"/>
      <c r="F110" s="321"/>
      <c r="G110" s="321"/>
      <c r="H110" s="324"/>
      <c r="I110" s="322"/>
      <c r="J110" s="322"/>
      <c r="K110" s="322"/>
      <c r="L110" s="322"/>
      <c r="M110" s="322"/>
      <c r="N110" s="322"/>
      <c r="O110" s="322"/>
    </row>
    <row r="111" spans="1:15">
      <c r="A111" s="322"/>
      <c r="B111" s="322"/>
      <c r="C111" s="322"/>
      <c r="D111" s="322"/>
      <c r="E111" s="321"/>
      <c r="F111" s="321"/>
      <c r="G111" s="321"/>
      <c r="H111" s="324"/>
      <c r="I111" s="322"/>
      <c r="J111" s="322"/>
      <c r="K111" s="322"/>
      <c r="L111" s="322"/>
      <c r="M111" s="322"/>
      <c r="N111" s="322"/>
      <c r="O111" s="322"/>
    </row>
    <row r="112" spans="1:15">
      <c r="A112" s="322"/>
      <c r="B112" s="322"/>
      <c r="C112" s="322"/>
      <c r="D112" s="322"/>
      <c r="E112" s="321"/>
      <c r="F112" s="321"/>
      <c r="G112" s="321"/>
      <c r="H112" s="324"/>
      <c r="I112" s="322"/>
      <c r="J112" s="322"/>
      <c r="K112" s="322"/>
      <c r="L112" s="322"/>
      <c r="M112" s="322"/>
      <c r="N112" s="322"/>
      <c r="O112" s="322"/>
    </row>
    <row r="113" spans="1:15">
      <c r="A113" s="322"/>
      <c r="B113" s="322"/>
      <c r="C113" s="322"/>
      <c r="D113" s="322"/>
      <c r="E113" s="321"/>
      <c r="F113" s="321"/>
      <c r="G113" s="321"/>
      <c r="H113" s="324"/>
      <c r="I113" s="322"/>
      <c r="J113" s="322"/>
      <c r="K113" s="322"/>
      <c r="L113" s="322"/>
      <c r="M113" s="322"/>
      <c r="N113" s="322"/>
      <c r="O113" s="322"/>
    </row>
    <row r="114" spans="1:15">
      <c r="A114" s="322"/>
      <c r="B114" s="322"/>
      <c r="C114" s="322"/>
      <c r="D114" s="322"/>
      <c r="E114" s="321"/>
      <c r="F114" s="321"/>
      <c r="G114" s="321"/>
      <c r="H114" s="324"/>
      <c r="I114" s="322"/>
      <c r="J114" s="322"/>
      <c r="K114" s="322"/>
      <c r="L114" s="322"/>
      <c r="M114" s="322"/>
      <c r="N114" s="322"/>
      <c r="O114" s="322"/>
    </row>
    <row r="115" spans="1:15">
      <c r="A115" s="322"/>
      <c r="B115" s="322"/>
      <c r="C115" s="322"/>
      <c r="D115" s="322"/>
      <c r="E115" s="321"/>
      <c r="F115" s="321"/>
      <c r="G115" s="321"/>
      <c r="H115" s="324"/>
      <c r="I115" s="322"/>
      <c r="J115" s="322"/>
      <c r="K115" s="322"/>
      <c r="L115" s="322"/>
      <c r="M115" s="322"/>
      <c r="N115" s="322"/>
      <c r="O115" s="322"/>
    </row>
    <row r="116" spans="1:15">
      <c r="A116" s="322"/>
      <c r="B116" s="322"/>
      <c r="C116" s="322"/>
      <c r="D116" s="322"/>
      <c r="E116" s="321"/>
      <c r="F116" s="321"/>
      <c r="G116" s="321"/>
      <c r="H116" s="324"/>
      <c r="I116" s="322"/>
      <c r="J116" s="322"/>
      <c r="K116" s="322"/>
      <c r="L116" s="322"/>
      <c r="M116" s="322"/>
      <c r="N116" s="322"/>
      <c r="O116" s="322"/>
    </row>
    <row r="117" spans="1:15">
      <c r="A117" s="322"/>
      <c r="B117" s="322"/>
      <c r="C117" s="322"/>
      <c r="D117" s="322"/>
      <c r="E117" s="321"/>
      <c r="F117" s="321"/>
      <c r="G117" s="321"/>
      <c r="H117" s="324"/>
      <c r="I117" s="322"/>
      <c r="J117" s="322"/>
      <c r="K117" s="322"/>
      <c r="L117" s="322"/>
      <c r="M117" s="322"/>
      <c r="N117" s="322"/>
      <c r="O117" s="322"/>
    </row>
    <row r="118" spans="1:15">
      <c r="A118" s="322"/>
      <c r="B118" s="322"/>
      <c r="C118" s="322"/>
      <c r="D118" s="322"/>
      <c r="E118" s="321"/>
      <c r="F118" s="321"/>
      <c r="G118" s="321"/>
      <c r="H118" s="324"/>
      <c r="I118" s="322"/>
      <c r="J118" s="322"/>
      <c r="K118" s="322"/>
      <c r="L118" s="322"/>
      <c r="M118" s="322"/>
      <c r="N118" s="322"/>
      <c r="O118" s="322"/>
    </row>
    <row r="119" spans="1:15">
      <c r="A119" s="322"/>
      <c r="B119" s="322"/>
      <c r="C119" s="322"/>
      <c r="D119" s="322"/>
      <c r="E119" s="321"/>
      <c r="F119" s="321"/>
      <c r="G119" s="321"/>
      <c r="H119" s="324"/>
      <c r="I119" s="322"/>
      <c r="J119" s="322"/>
      <c r="K119" s="322"/>
      <c r="L119" s="322"/>
      <c r="M119" s="322"/>
      <c r="N119" s="322"/>
      <c r="O119" s="322"/>
    </row>
    <row r="120" spans="1:15">
      <c r="A120" s="322"/>
      <c r="B120" s="322"/>
      <c r="C120" s="322"/>
      <c r="D120" s="322"/>
      <c r="E120" s="321"/>
      <c r="F120" s="321"/>
      <c r="G120" s="321"/>
      <c r="H120" s="324"/>
      <c r="I120" s="322"/>
      <c r="J120" s="322"/>
      <c r="K120" s="322"/>
      <c r="L120" s="322"/>
      <c r="M120" s="322"/>
      <c r="N120" s="322"/>
      <c r="O120" s="322"/>
    </row>
    <row r="121" spans="1:15">
      <c r="A121" s="322"/>
      <c r="B121" s="322"/>
      <c r="C121" s="322"/>
      <c r="D121" s="322"/>
      <c r="E121" s="321"/>
      <c r="F121" s="321"/>
      <c r="G121" s="321"/>
      <c r="H121" s="324"/>
      <c r="I121" s="322"/>
      <c r="J121" s="322"/>
      <c r="K121" s="322"/>
      <c r="L121" s="322"/>
      <c r="M121" s="322"/>
      <c r="N121" s="322"/>
      <c r="O121" s="322"/>
    </row>
    <row r="122" spans="1:15">
      <c r="A122" s="322"/>
      <c r="B122" s="322"/>
      <c r="C122" s="322"/>
      <c r="D122" s="322"/>
      <c r="E122" s="321"/>
      <c r="F122" s="321"/>
      <c r="G122" s="321"/>
      <c r="H122" s="324"/>
      <c r="I122" s="322"/>
      <c r="J122" s="322"/>
      <c r="K122" s="322"/>
      <c r="L122" s="322"/>
      <c r="M122" s="322"/>
      <c r="N122" s="322"/>
      <c r="O122" s="322"/>
    </row>
    <row r="123" spans="1:15">
      <c r="A123" s="322"/>
      <c r="B123" s="322"/>
      <c r="C123" s="322"/>
      <c r="D123" s="322"/>
      <c r="E123" s="321"/>
      <c r="F123" s="321"/>
      <c r="G123" s="321"/>
      <c r="H123" s="324"/>
      <c r="I123" s="322"/>
      <c r="J123" s="322"/>
      <c r="K123" s="322"/>
      <c r="L123" s="322"/>
      <c r="M123" s="322"/>
      <c r="N123" s="322"/>
      <c r="O123" s="322"/>
    </row>
    <row r="124" spans="1:15">
      <c r="A124" s="322"/>
      <c r="B124" s="322"/>
      <c r="C124" s="322"/>
      <c r="D124" s="322"/>
      <c r="E124" s="321"/>
      <c r="F124" s="321"/>
      <c r="G124" s="321"/>
      <c r="H124" s="324"/>
      <c r="I124" s="322"/>
      <c r="J124" s="322"/>
      <c r="K124" s="322"/>
      <c r="L124" s="322"/>
      <c r="M124" s="322"/>
      <c r="N124" s="322"/>
      <c r="O124" s="322"/>
    </row>
    <row r="125" spans="1:15">
      <c r="A125" s="322"/>
      <c r="B125" s="322"/>
      <c r="C125" s="322"/>
      <c r="D125" s="322"/>
      <c r="E125" s="321"/>
      <c r="F125" s="321"/>
      <c r="G125" s="321"/>
      <c r="H125" s="324"/>
      <c r="I125" s="322"/>
      <c r="J125" s="322"/>
      <c r="K125" s="322"/>
      <c r="L125" s="322"/>
      <c r="M125" s="322"/>
      <c r="N125" s="322"/>
      <c r="O125" s="322"/>
    </row>
    <row r="126" spans="1:15">
      <c r="A126" s="322"/>
      <c r="B126" s="322"/>
      <c r="C126" s="322"/>
      <c r="D126" s="322"/>
      <c r="E126" s="321"/>
      <c r="F126" s="321"/>
      <c r="G126" s="321"/>
      <c r="H126" s="324"/>
      <c r="I126" s="322"/>
      <c r="J126" s="322"/>
      <c r="K126" s="322"/>
      <c r="L126" s="322"/>
      <c r="M126" s="322"/>
      <c r="N126" s="322"/>
      <c r="O126" s="322"/>
    </row>
    <row r="127" spans="1:15">
      <c r="A127" s="322"/>
      <c r="B127" s="322"/>
      <c r="C127" s="322"/>
      <c r="D127" s="322"/>
      <c r="E127" s="321"/>
      <c r="F127" s="321"/>
      <c r="G127" s="321"/>
      <c r="H127" s="324"/>
      <c r="I127" s="322"/>
      <c r="J127" s="322"/>
      <c r="K127" s="322"/>
      <c r="L127" s="322"/>
      <c r="M127" s="322"/>
      <c r="N127" s="322"/>
      <c r="O127" s="322"/>
    </row>
    <row r="128" spans="1:15">
      <c r="A128" s="322"/>
      <c r="B128" s="322"/>
      <c r="C128" s="322"/>
      <c r="D128" s="322"/>
      <c r="E128" s="321"/>
      <c r="F128" s="321"/>
      <c r="G128" s="321"/>
      <c r="H128" s="324"/>
      <c r="I128" s="322"/>
      <c r="J128" s="322"/>
      <c r="K128" s="322"/>
      <c r="L128" s="322"/>
      <c r="M128" s="322"/>
      <c r="N128" s="322"/>
      <c r="O128" s="322"/>
    </row>
    <row r="129" spans="1:15">
      <c r="A129" s="322"/>
      <c r="B129" s="322"/>
      <c r="C129" s="322"/>
      <c r="D129" s="322"/>
      <c r="E129" s="321"/>
      <c r="F129" s="321"/>
      <c r="G129" s="321"/>
      <c r="H129" s="324"/>
      <c r="I129" s="322"/>
      <c r="J129" s="322"/>
      <c r="K129" s="322"/>
      <c r="L129" s="322"/>
      <c r="M129" s="322"/>
      <c r="N129" s="322"/>
      <c r="O129" s="322"/>
    </row>
    <row r="130" spans="1:15">
      <c r="A130" s="322"/>
      <c r="B130" s="322"/>
      <c r="C130" s="322"/>
      <c r="D130" s="322"/>
      <c r="E130" s="321"/>
      <c r="F130" s="321"/>
      <c r="G130" s="321"/>
      <c r="H130" s="324"/>
      <c r="I130" s="322"/>
      <c r="J130" s="322"/>
      <c r="K130" s="322"/>
      <c r="L130" s="322"/>
      <c r="M130" s="322"/>
      <c r="N130" s="322"/>
      <c r="O130" s="322"/>
    </row>
    <row r="131" spans="1:15">
      <c r="A131" s="322"/>
      <c r="B131" s="322"/>
      <c r="C131" s="322"/>
      <c r="D131" s="322"/>
      <c r="E131" s="321"/>
      <c r="F131" s="321"/>
      <c r="G131" s="321"/>
      <c r="H131" s="324"/>
      <c r="I131" s="322"/>
      <c r="J131" s="322"/>
      <c r="K131" s="322"/>
      <c r="L131" s="322"/>
      <c r="M131" s="322"/>
      <c r="N131" s="322"/>
      <c r="O131" s="322"/>
    </row>
    <row r="132" spans="1:15">
      <c r="A132" s="322"/>
      <c r="B132" s="322"/>
      <c r="C132" s="322"/>
      <c r="D132" s="322"/>
      <c r="E132" s="321"/>
      <c r="F132" s="321"/>
      <c r="G132" s="321"/>
      <c r="H132" s="324"/>
      <c r="I132" s="322"/>
      <c r="J132" s="322"/>
      <c r="K132" s="322"/>
      <c r="L132" s="322"/>
      <c r="M132" s="322"/>
      <c r="N132" s="322"/>
      <c r="O132" s="322"/>
    </row>
    <row r="133" spans="1:15">
      <c r="A133" s="322"/>
      <c r="B133" s="322"/>
      <c r="C133" s="322"/>
      <c r="D133" s="322"/>
      <c r="E133" s="321"/>
      <c r="F133" s="321"/>
      <c r="G133" s="321"/>
      <c r="H133" s="324"/>
      <c r="I133" s="322"/>
      <c r="J133" s="322"/>
      <c r="K133" s="322"/>
      <c r="L133" s="322"/>
      <c r="M133" s="322"/>
      <c r="N133" s="322"/>
      <c r="O133" s="322"/>
    </row>
    <row r="134" spans="1:15">
      <c r="A134" s="322"/>
      <c r="B134" s="322"/>
      <c r="C134" s="322"/>
      <c r="D134" s="322"/>
      <c r="E134" s="321"/>
      <c r="F134" s="321"/>
      <c r="G134" s="321"/>
      <c r="H134" s="324"/>
      <c r="I134" s="322"/>
      <c r="J134" s="322"/>
      <c r="K134" s="322"/>
      <c r="L134" s="322"/>
      <c r="M134" s="322"/>
      <c r="N134" s="322"/>
      <c r="O134" s="322"/>
    </row>
    <row r="135" spans="1:15">
      <c r="A135" s="302"/>
    </row>
    <row r="136" spans="1:15">
      <c r="A136" s="302" t="s">
        <v>9161</v>
      </c>
    </row>
    <row r="137" spans="1:15">
      <c r="A137" s="302"/>
    </row>
    <row r="138" spans="1:15">
      <c r="A138" s="302" t="s">
        <v>7619</v>
      </c>
    </row>
    <row r="139" spans="1:15">
      <c r="A139" s="302"/>
    </row>
    <row r="140" spans="1:15">
      <c r="A140" s="322" t="s">
        <v>9160</v>
      </c>
      <c r="B140" s="322" t="s">
        <v>321</v>
      </c>
      <c r="C140" s="322" t="s">
        <v>9159</v>
      </c>
      <c r="D140" s="322" t="s">
        <v>7622</v>
      </c>
      <c r="E140" s="322" t="s">
        <v>9158</v>
      </c>
      <c r="F140" s="322" t="s">
        <v>9157</v>
      </c>
    </row>
    <row r="141" spans="1:15">
      <c r="A141" s="323" t="s">
        <v>9156</v>
      </c>
      <c r="B141" s="323" t="s">
        <v>9155</v>
      </c>
      <c r="C141" s="323" t="s">
        <v>9154</v>
      </c>
      <c r="D141" s="323" t="s">
        <v>9153</v>
      </c>
      <c r="E141" s="323" t="s">
        <v>9152</v>
      </c>
      <c r="F141" s="323" t="s">
        <v>9151</v>
      </c>
    </row>
    <row r="142" spans="1:15">
      <c r="A142" s="322"/>
      <c r="B142" s="322"/>
      <c r="C142" s="322"/>
      <c r="D142" s="321"/>
      <c r="E142" s="321"/>
      <c r="F142" s="321"/>
    </row>
  </sheetData>
  <mergeCells count="32">
    <mergeCell ref="I24:I25"/>
    <mergeCell ref="A15:O15"/>
    <mergeCell ref="A16:O16"/>
    <mergeCell ref="A17:O17"/>
    <mergeCell ref="A18:A23"/>
    <mergeCell ref="B18:D18"/>
    <mergeCell ref="E24:E25"/>
    <mergeCell ref="J24:J25"/>
    <mergeCell ref="B22:D22"/>
    <mergeCell ref="A24:A25"/>
    <mergeCell ref="B24:B25"/>
    <mergeCell ref="C24:C25"/>
    <mergeCell ref="D24:D25"/>
    <mergeCell ref="K24:K25"/>
    <mergeCell ref="L24:L25"/>
    <mergeCell ref="M24:M25"/>
    <mergeCell ref="O24:O25"/>
    <mergeCell ref="A1:O2"/>
    <mergeCell ref="A4:O4"/>
    <mergeCell ref="A5:O5"/>
    <mergeCell ref="A6:O6"/>
    <mergeCell ref="A7:O7"/>
    <mergeCell ref="A8:O8"/>
    <mergeCell ref="A9:O9"/>
    <mergeCell ref="B19:D19"/>
    <mergeCell ref="B20:D20"/>
    <mergeCell ref="B21:D21"/>
    <mergeCell ref="A10:O10"/>
    <mergeCell ref="A11:O11"/>
    <mergeCell ref="A12:O12"/>
    <mergeCell ref="A13:O13"/>
    <mergeCell ref="A14:O14"/>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FB8D-C4BD-4B52-8E36-4475EBEE566F}">
  <sheetPr filterMode="1">
    <pageSetUpPr fitToPage="1"/>
  </sheetPr>
  <dimension ref="A1:O1672"/>
  <sheetViews>
    <sheetView showGridLines="0" topLeftCell="B1" workbookViewId="0">
      <selection activeCell="H1665" sqref="H1665:I1666"/>
    </sheetView>
  </sheetViews>
  <sheetFormatPr defaultColWidth="8.77734375" defaultRowHeight="14.4"/>
  <cols>
    <col min="1" max="1" width="15.44140625" style="376" customWidth="1"/>
    <col min="2" max="2" width="24.77734375" style="376" customWidth="1"/>
    <col min="3" max="3" width="28.77734375" style="376" customWidth="1"/>
    <col min="4" max="4" width="18.77734375" style="376" customWidth="1"/>
    <col min="5" max="5" width="9.21875" style="376" customWidth="1"/>
    <col min="6" max="6" width="13.77734375" style="376" customWidth="1"/>
    <col min="7" max="7" width="8.5546875" style="376" customWidth="1"/>
    <col min="8" max="9" width="10.5546875" style="32" customWidth="1"/>
    <col min="10" max="10" width="13.44140625" style="376" bestFit="1" customWidth="1"/>
    <col min="11" max="11" width="13.5546875" style="376" customWidth="1"/>
    <col min="12" max="13" width="10.77734375" style="376" customWidth="1"/>
    <col min="14" max="14" width="14.77734375" style="376" customWidth="1"/>
    <col min="15" max="15" width="13.21875" style="376" customWidth="1"/>
    <col min="16" max="16384" width="8.77734375" style="376"/>
  </cols>
  <sheetData>
    <row r="1" spans="1:15" ht="12.75" customHeight="1">
      <c r="A1" s="377" t="s">
        <v>369</v>
      </c>
      <c r="B1" s="375"/>
      <c r="C1" s="375"/>
      <c r="D1" s="375"/>
      <c r="E1" s="375"/>
      <c r="F1" s="375"/>
      <c r="G1" s="375"/>
      <c r="H1" s="496" t="s">
        <v>370</v>
      </c>
      <c r="I1" s="496"/>
      <c r="J1" s="378"/>
      <c r="K1" s="374"/>
      <c r="L1" s="374"/>
      <c r="M1" s="374"/>
      <c r="N1" s="374"/>
      <c r="O1" s="374"/>
    </row>
    <row r="2" spans="1:15" ht="12.75" customHeight="1">
      <c r="A2" s="377" t="s">
        <v>371</v>
      </c>
      <c r="B2" s="375"/>
      <c r="C2" s="375"/>
      <c r="D2" s="375"/>
      <c r="E2" s="375"/>
      <c r="F2" s="375"/>
      <c r="G2" s="375"/>
      <c r="H2" s="496" t="s">
        <v>372</v>
      </c>
      <c r="I2" s="496"/>
      <c r="J2" s="377"/>
      <c r="K2" s="374"/>
      <c r="L2" s="374"/>
      <c r="M2" s="374"/>
      <c r="N2" s="374"/>
      <c r="O2" s="374"/>
    </row>
    <row r="3" spans="1:15" ht="12.75" customHeight="1">
      <c r="A3" s="375"/>
      <c r="B3" s="375"/>
      <c r="C3" s="375"/>
      <c r="D3" s="375"/>
      <c r="E3" s="375"/>
      <c r="F3" s="375"/>
      <c r="G3" s="375"/>
      <c r="H3" s="496" t="s">
        <v>285</v>
      </c>
      <c r="I3" s="496"/>
      <c r="J3" s="375"/>
      <c r="K3" s="374"/>
      <c r="L3" s="374"/>
      <c r="M3" s="374"/>
      <c r="N3" s="374"/>
      <c r="O3" s="374"/>
    </row>
    <row r="4" spans="1:15" ht="12.75" customHeight="1">
      <c r="A4" s="375"/>
      <c r="B4" s="375"/>
      <c r="C4" s="375"/>
      <c r="D4" s="375"/>
      <c r="E4" s="375"/>
      <c r="F4" s="375"/>
      <c r="G4" s="375"/>
      <c r="H4" s="68"/>
      <c r="I4" s="68"/>
      <c r="J4" s="375"/>
      <c r="K4" s="374"/>
      <c r="L4" s="374"/>
      <c r="M4" s="374"/>
      <c r="N4" s="374"/>
      <c r="O4" s="374"/>
    </row>
    <row r="5" spans="1:15" ht="12.75" customHeight="1">
      <c r="A5" s="375"/>
      <c r="B5" s="375"/>
      <c r="C5" s="375"/>
      <c r="D5" s="375"/>
      <c r="E5" s="375"/>
      <c r="F5" s="375"/>
      <c r="G5" s="375"/>
      <c r="H5" s="68"/>
      <c r="I5" s="68"/>
      <c r="J5" s="375"/>
      <c r="K5" s="374"/>
      <c r="L5" s="374"/>
      <c r="M5" s="374"/>
      <c r="N5" s="374"/>
      <c r="O5" s="374"/>
    </row>
    <row r="6" spans="1:15" ht="12.75" customHeight="1">
      <c r="A6" s="375"/>
      <c r="B6" s="375"/>
      <c r="C6" s="472" t="s">
        <v>12</v>
      </c>
      <c r="D6" s="472"/>
      <c r="E6" s="472"/>
      <c r="F6" s="472"/>
      <c r="G6" s="472"/>
      <c r="H6" s="68"/>
      <c r="I6" s="68"/>
      <c r="J6" s="375"/>
      <c r="K6" s="374"/>
      <c r="L6" s="374"/>
      <c r="M6" s="374"/>
      <c r="N6" s="374"/>
      <c r="O6" s="374"/>
    </row>
    <row r="7" spans="1:15" ht="12.75" customHeight="1">
      <c r="A7" s="377" t="s">
        <v>408</v>
      </c>
      <c r="B7" s="375"/>
      <c r="C7" s="375"/>
      <c r="D7" s="375"/>
      <c r="E7" s="375"/>
      <c r="F7" s="375"/>
      <c r="G7" s="375"/>
      <c r="H7" s="68"/>
      <c r="I7" s="68"/>
      <c r="J7" s="375"/>
      <c r="K7" s="374"/>
      <c r="L7" s="374"/>
      <c r="M7" s="374"/>
      <c r="N7" s="374"/>
      <c r="O7" s="374"/>
    </row>
    <row r="8" spans="1:15" ht="12.75" customHeight="1">
      <c r="A8" s="375"/>
      <c r="B8" s="375"/>
      <c r="C8" s="375"/>
      <c r="D8" s="375"/>
      <c r="E8" s="375"/>
      <c r="F8" s="375"/>
      <c r="G8" s="375"/>
      <c r="H8" s="68"/>
      <c r="I8" s="68"/>
      <c r="J8" s="375"/>
      <c r="K8" s="374"/>
      <c r="L8" s="374"/>
      <c r="M8" s="374"/>
      <c r="N8" s="374"/>
      <c r="O8" s="374"/>
    </row>
    <row r="9" spans="1:15" ht="12.75" customHeight="1">
      <c r="A9" s="377" t="s">
        <v>434</v>
      </c>
      <c r="B9" s="377"/>
      <c r="C9" s="375"/>
      <c r="D9" s="375"/>
      <c r="E9" s="375"/>
      <c r="F9" s="375"/>
      <c r="G9" s="375"/>
      <c r="H9" s="68"/>
      <c r="I9" s="68"/>
      <c r="J9" s="375"/>
      <c r="K9" s="374"/>
      <c r="L9" s="374"/>
      <c r="M9" s="374"/>
      <c r="N9" s="374"/>
      <c r="O9" s="374"/>
    </row>
    <row r="10" spans="1:15" ht="12.75" customHeight="1">
      <c r="A10" s="377" t="s">
        <v>435</v>
      </c>
      <c r="B10" s="435"/>
      <c r="C10" s="435"/>
      <c r="D10" s="435"/>
      <c r="E10" s="375"/>
      <c r="F10" s="375"/>
      <c r="G10" s="375"/>
      <c r="H10" s="68"/>
      <c r="I10" s="68"/>
      <c r="J10" s="375"/>
      <c r="K10" s="374"/>
      <c r="L10" s="374"/>
      <c r="M10" s="374"/>
      <c r="N10" s="374"/>
      <c r="O10" s="374"/>
    </row>
    <row r="11" spans="1:15" ht="12.75" customHeight="1">
      <c r="A11" s="377" t="s">
        <v>436</v>
      </c>
      <c r="B11" s="435"/>
      <c r="C11" s="435"/>
      <c r="D11" s="435"/>
      <c r="E11" s="375"/>
      <c r="F11" s="375"/>
      <c r="G11" s="375"/>
      <c r="H11" s="68"/>
      <c r="I11" s="68"/>
      <c r="J11" s="375"/>
      <c r="K11" s="374"/>
      <c r="L11" s="374"/>
      <c r="M11" s="374"/>
      <c r="N11" s="374"/>
      <c r="O11" s="374"/>
    </row>
    <row r="12" spans="1:15" ht="12.75" customHeight="1">
      <c r="A12" s="377" t="s">
        <v>437</v>
      </c>
      <c r="B12" s="377" t="s">
        <v>438</v>
      </c>
      <c r="C12" s="375"/>
      <c r="D12" s="375"/>
      <c r="E12" s="375"/>
      <c r="F12" s="375"/>
      <c r="G12" s="375"/>
      <c r="H12" s="68"/>
      <c r="I12" s="68"/>
      <c r="J12" s="375"/>
      <c r="K12" s="374"/>
      <c r="L12" s="374"/>
      <c r="M12" s="374"/>
      <c r="N12" s="374"/>
      <c r="O12" s="374"/>
    </row>
    <row r="13" spans="1:15" ht="12.75" customHeight="1">
      <c r="A13" s="377" t="s">
        <v>439</v>
      </c>
      <c r="B13" s="377" t="s">
        <v>438</v>
      </c>
      <c r="C13" s="375"/>
      <c r="D13" s="375"/>
      <c r="E13" s="375"/>
      <c r="F13" s="375"/>
      <c r="G13" s="375"/>
      <c r="H13" s="68"/>
      <c r="I13" s="68"/>
      <c r="J13" s="375"/>
      <c r="K13" s="374"/>
      <c r="L13" s="374"/>
      <c r="M13" s="374"/>
      <c r="N13" s="374"/>
      <c r="O13" s="374"/>
    </row>
    <row r="14" spans="1:15" ht="12.75" customHeight="1">
      <c r="A14" s="377" t="s">
        <v>382</v>
      </c>
      <c r="B14" s="377" t="s">
        <v>377</v>
      </c>
      <c r="C14" s="375"/>
      <c r="D14" s="375"/>
      <c r="E14" s="375"/>
      <c r="F14" s="375"/>
      <c r="G14" s="375"/>
      <c r="H14" s="68"/>
      <c r="I14" s="68"/>
      <c r="J14" s="375"/>
      <c r="K14" s="374"/>
      <c r="L14" s="374"/>
      <c r="M14" s="374"/>
      <c r="N14" s="374"/>
      <c r="O14" s="374"/>
    </row>
    <row r="15" spans="1:15" ht="12.75" customHeight="1">
      <c r="A15" s="377" t="s">
        <v>325</v>
      </c>
      <c r="B15" s="377" t="s">
        <v>377</v>
      </c>
      <c r="C15" s="375"/>
      <c r="D15" s="375"/>
      <c r="E15" s="375"/>
      <c r="F15" s="375"/>
      <c r="G15" s="375"/>
      <c r="H15" s="68"/>
      <c r="I15" s="68"/>
      <c r="J15" s="375"/>
      <c r="K15" s="374"/>
      <c r="L15" s="374"/>
      <c r="M15" s="374"/>
      <c r="N15" s="374"/>
      <c r="O15" s="374"/>
    </row>
    <row r="16" spans="1:15" ht="12.75" customHeight="1">
      <c r="A16" s="375"/>
      <c r="B16" s="375"/>
      <c r="C16" s="375"/>
      <c r="D16" s="375"/>
      <c r="E16" s="375"/>
      <c r="F16" s="375"/>
      <c r="G16" s="375"/>
      <c r="H16" s="68"/>
      <c r="I16" s="68"/>
      <c r="J16" s="375"/>
      <c r="K16" s="374"/>
      <c r="L16" s="374"/>
      <c r="M16" s="374"/>
      <c r="N16" s="374"/>
      <c r="O16" s="374"/>
    </row>
    <row r="17" spans="1:15" ht="12.75" customHeight="1">
      <c r="A17" s="375"/>
      <c r="B17" s="375"/>
      <c r="C17" s="375"/>
      <c r="D17" s="375"/>
      <c r="E17" s="375"/>
      <c r="F17" s="375"/>
      <c r="G17" s="375"/>
      <c r="H17" s="68"/>
      <c r="I17" s="68"/>
      <c r="J17" s="375"/>
      <c r="K17" s="374"/>
      <c r="L17" s="374"/>
      <c r="M17" s="374"/>
      <c r="N17" s="374"/>
      <c r="O17" s="374"/>
    </row>
    <row r="18" spans="1:15" ht="12.75" customHeight="1">
      <c r="A18" s="375"/>
      <c r="B18" s="375"/>
      <c r="C18" s="375"/>
      <c r="D18" s="375"/>
      <c r="E18" s="375"/>
      <c r="F18" s="375"/>
      <c r="G18" s="375"/>
      <c r="H18" s="68"/>
      <c r="I18" s="68"/>
      <c r="J18" s="375"/>
      <c r="K18" s="374"/>
      <c r="L18" s="374"/>
      <c r="M18" s="374"/>
      <c r="N18" s="374"/>
      <c r="O18" s="374"/>
    </row>
    <row r="19" spans="1:15" ht="12.75" customHeight="1">
      <c r="A19" s="375"/>
      <c r="B19" s="375"/>
      <c r="C19" s="375"/>
      <c r="D19" s="375"/>
      <c r="E19" s="375"/>
      <c r="F19" s="375"/>
      <c r="G19" s="375"/>
      <c r="H19" s="68"/>
      <c r="I19" s="68"/>
      <c r="J19" s="375"/>
      <c r="K19" s="374"/>
      <c r="L19" s="374"/>
      <c r="M19" s="374"/>
      <c r="N19" s="374"/>
      <c r="O19" s="374"/>
    </row>
    <row r="20" spans="1:15" ht="12.75" customHeight="1">
      <c r="A20" s="375"/>
      <c r="B20" s="375"/>
      <c r="C20" s="375"/>
      <c r="D20" s="375"/>
      <c r="E20" s="375"/>
      <c r="F20" s="375"/>
      <c r="G20" s="375"/>
      <c r="H20" s="68"/>
      <c r="I20" s="68"/>
      <c r="J20" s="375"/>
      <c r="K20" s="374"/>
      <c r="L20" s="374"/>
      <c r="M20" s="374"/>
      <c r="N20" s="374"/>
      <c r="O20" s="374"/>
    </row>
    <row r="21" spans="1:15" ht="12.75" customHeight="1">
      <c r="A21" s="375"/>
      <c r="B21" s="375"/>
      <c r="C21" s="375"/>
      <c r="D21" s="375"/>
      <c r="E21" s="375"/>
      <c r="F21" s="375"/>
      <c r="G21" s="375"/>
      <c r="H21" s="68"/>
      <c r="I21" s="68"/>
      <c r="J21" s="375"/>
      <c r="K21" s="374"/>
      <c r="L21" s="374"/>
      <c r="M21" s="374"/>
      <c r="N21" s="374"/>
      <c r="O21" s="374"/>
    </row>
    <row r="22" spans="1:15" ht="17.850000000000001" customHeight="1" thickBot="1">
      <c r="A22" s="382"/>
      <c r="B22" s="382"/>
      <c r="C22" s="382"/>
      <c r="D22" s="382"/>
      <c r="E22" s="382"/>
      <c r="F22" s="382"/>
      <c r="G22" s="382"/>
      <c r="H22" s="70"/>
      <c r="I22" s="70"/>
      <c r="J22" s="382"/>
      <c r="K22" s="71"/>
      <c r="L22" s="71"/>
      <c r="M22" s="71"/>
      <c r="N22" s="71"/>
      <c r="O22" s="71"/>
    </row>
    <row r="23" spans="1:15" ht="15.75" customHeight="1">
      <c r="A23" s="486" t="s">
        <v>440</v>
      </c>
      <c r="B23" s="487"/>
      <c r="C23" s="379" t="s">
        <v>441</v>
      </c>
      <c r="D23" s="379" t="s">
        <v>442</v>
      </c>
      <c r="E23" s="488" t="s">
        <v>443</v>
      </c>
      <c r="F23" s="490" t="s">
        <v>325</v>
      </c>
      <c r="G23" s="490" t="s">
        <v>326</v>
      </c>
      <c r="H23" s="492" t="s">
        <v>387</v>
      </c>
      <c r="I23" s="492" t="s">
        <v>388</v>
      </c>
      <c r="J23" s="482" t="s">
        <v>444</v>
      </c>
      <c r="K23" s="484" t="s">
        <v>445</v>
      </c>
      <c r="L23" s="484" t="s">
        <v>446</v>
      </c>
      <c r="M23" s="484" t="s">
        <v>447</v>
      </c>
      <c r="N23" s="484" t="s">
        <v>448</v>
      </c>
      <c r="O23" s="484" t="s">
        <v>449</v>
      </c>
    </row>
    <row r="24" spans="1:15" ht="15" customHeight="1" thickBot="1">
      <c r="A24" s="494" t="s">
        <v>450</v>
      </c>
      <c r="B24" s="495"/>
      <c r="C24" s="380" t="s">
        <v>357</v>
      </c>
      <c r="D24" s="380" t="s">
        <v>451</v>
      </c>
      <c r="E24" s="489"/>
      <c r="F24" s="491"/>
      <c r="G24" s="491"/>
      <c r="H24" s="493"/>
      <c r="I24" s="493"/>
      <c r="J24" s="483"/>
      <c r="K24" s="485"/>
      <c r="L24" s="485"/>
      <c r="M24" s="485"/>
      <c r="N24" s="485"/>
      <c r="O24" s="485"/>
    </row>
    <row r="25" spans="1:15" ht="28.35" hidden="1" customHeight="1" thickBot="1">
      <c r="A25" s="479" t="s">
        <v>452</v>
      </c>
      <c r="B25" s="480"/>
      <c r="C25" s="74" t="s">
        <v>453</v>
      </c>
      <c r="D25" s="74" t="s">
        <v>454</v>
      </c>
      <c r="E25" s="74" t="s">
        <v>455</v>
      </c>
      <c r="F25" s="74" t="s">
        <v>456</v>
      </c>
      <c r="G25" s="75">
        <v>44561</v>
      </c>
      <c r="H25" s="76"/>
      <c r="I25" s="77">
        <v>557.19000000000005</v>
      </c>
      <c r="J25" s="78" t="s">
        <v>457</v>
      </c>
      <c r="K25" s="78" t="s">
        <v>458</v>
      </c>
      <c r="L25" s="78" t="s">
        <v>459</v>
      </c>
      <c r="M25" s="78" t="s">
        <v>460</v>
      </c>
      <c r="N25" s="78" t="s">
        <v>461</v>
      </c>
      <c r="O25" s="79">
        <v>44694</v>
      </c>
    </row>
    <row r="26" spans="1:15" ht="28.35" hidden="1" customHeight="1" thickBot="1">
      <c r="A26" s="479" t="s">
        <v>462</v>
      </c>
      <c r="B26" s="480"/>
      <c r="C26" s="74" t="s">
        <v>463</v>
      </c>
      <c r="D26" s="74" t="s">
        <v>464</v>
      </c>
      <c r="E26" s="74" t="s">
        <v>465</v>
      </c>
      <c r="F26" s="74" t="s">
        <v>466</v>
      </c>
      <c r="G26" s="75">
        <v>44120</v>
      </c>
      <c r="H26" s="76"/>
      <c r="I26" s="77">
        <v>29066.91</v>
      </c>
      <c r="J26" s="78" t="s">
        <v>457</v>
      </c>
      <c r="K26" s="80"/>
      <c r="L26" s="80"/>
      <c r="M26" s="80"/>
      <c r="N26" s="80"/>
      <c r="O26" s="80"/>
    </row>
    <row r="27" spans="1:15" ht="28.35" hidden="1" customHeight="1" thickBot="1">
      <c r="A27" s="479" t="s">
        <v>467</v>
      </c>
      <c r="B27" s="480"/>
      <c r="C27" s="74" t="s">
        <v>468</v>
      </c>
      <c r="D27" s="74" t="s">
        <v>469</v>
      </c>
      <c r="E27" s="74" t="s">
        <v>470</v>
      </c>
      <c r="F27" s="74" t="s">
        <v>471</v>
      </c>
      <c r="G27" s="75">
        <v>43517</v>
      </c>
      <c r="H27" s="76"/>
      <c r="I27" s="77">
        <v>28637.38</v>
      </c>
      <c r="J27" s="78" t="s">
        <v>457</v>
      </c>
      <c r="K27" s="80"/>
      <c r="L27" s="80"/>
      <c r="M27" s="80"/>
      <c r="N27" s="80"/>
      <c r="O27" s="80"/>
    </row>
    <row r="28" spans="1:15" ht="28.35" hidden="1" customHeight="1" thickBot="1">
      <c r="A28" s="479" t="s">
        <v>472</v>
      </c>
      <c r="B28" s="480"/>
      <c r="C28" s="74" t="s">
        <v>473</v>
      </c>
      <c r="D28" s="74" t="s">
        <v>474</v>
      </c>
      <c r="E28" s="74" t="s">
        <v>475</v>
      </c>
      <c r="F28" s="74" t="s">
        <v>476</v>
      </c>
      <c r="G28" s="75">
        <v>44452</v>
      </c>
      <c r="H28" s="76"/>
      <c r="I28" s="77">
        <v>72740</v>
      </c>
      <c r="J28" s="78" t="s">
        <v>457</v>
      </c>
      <c r="K28" s="80"/>
      <c r="L28" s="80"/>
      <c r="M28" s="80"/>
      <c r="N28" s="80"/>
      <c r="O28" s="80"/>
    </row>
    <row r="29" spans="1:15" ht="28.35" hidden="1" customHeight="1" thickBot="1">
      <c r="A29" s="479" t="s">
        <v>477</v>
      </c>
      <c r="B29" s="480"/>
      <c r="C29" s="74" t="s">
        <v>478</v>
      </c>
      <c r="D29" s="74" t="s">
        <v>479</v>
      </c>
      <c r="E29" s="74" t="s">
        <v>480</v>
      </c>
      <c r="F29" s="74" t="s">
        <v>481</v>
      </c>
      <c r="G29" s="75">
        <v>44631</v>
      </c>
      <c r="H29" s="76"/>
      <c r="I29" s="77">
        <v>28893.78</v>
      </c>
      <c r="J29" s="78" t="s">
        <v>457</v>
      </c>
      <c r="K29" s="80"/>
      <c r="L29" s="80"/>
      <c r="M29" s="80"/>
      <c r="N29" s="80"/>
      <c r="O29" s="80"/>
    </row>
    <row r="30" spans="1:15" ht="28.35" hidden="1" customHeight="1" thickBot="1">
      <c r="A30" s="479" t="s">
        <v>472</v>
      </c>
      <c r="B30" s="480"/>
      <c r="C30" s="74" t="s">
        <v>482</v>
      </c>
      <c r="D30" s="74" t="s">
        <v>483</v>
      </c>
      <c r="E30" s="74" t="s">
        <v>484</v>
      </c>
      <c r="F30" s="74" t="s">
        <v>485</v>
      </c>
      <c r="G30" s="75">
        <v>44665</v>
      </c>
      <c r="H30" s="76"/>
      <c r="I30" s="77">
        <v>42951</v>
      </c>
      <c r="J30" s="78" t="s">
        <v>457</v>
      </c>
      <c r="K30" s="80"/>
      <c r="L30" s="80"/>
      <c r="M30" s="80"/>
      <c r="N30" s="80"/>
      <c r="O30" s="80"/>
    </row>
    <row r="31" spans="1:15" ht="28.35" hidden="1" customHeight="1" thickBot="1">
      <c r="A31" s="479" t="s">
        <v>486</v>
      </c>
      <c r="B31" s="480"/>
      <c r="C31" s="74" t="s">
        <v>487</v>
      </c>
      <c r="D31" s="74" t="s">
        <v>488</v>
      </c>
      <c r="E31" s="74" t="s">
        <v>489</v>
      </c>
      <c r="F31" s="74" t="s">
        <v>490</v>
      </c>
      <c r="G31" s="75">
        <v>44120</v>
      </c>
      <c r="H31" s="76"/>
      <c r="I31" s="77">
        <v>347.57</v>
      </c>
      <c r="J31" s="78" t="s">
        <v>457</v>
      </c>
      <c r="K31" s="78" t="s">
        <v>491</v>
      </c>
      <c r="L31" s="78" t="s">
        <v>459</v>
      </c>
      <c r="M31" s="78" t="s">
        <v>492</v>
      </c>
      <c r="N31" s="78" t="s">
        <v>493</v>
      </c>
      <c r="O31" s="79">
        <v>44439</v>
      </c>
    </row>
    <row r="32" spans="1:15" ht="28.35" hidden="1" customHeight="1" thickBot="1">
      <c r="A32" s="479" t="s">
        <v>462</v>
      </c>
      <c r="B32" s="480"/>
      <c r="C32" s="74" t="s">
        <v>494</v>
      </c>
      <c r="D32" s="74" t="s">
        <v>495</v>
      </c>
      <c r="E32" s="74" t="s">
        <v>496</v>
      </c>
      <c r="F32" s="74" t="s">
        <v>497</v>
      </c>
      <c r="G32" s="75">
        <v>44120</v>
      </c>
      <c r="H32" s="76"/>
      <c r="I32" s="77">
        <v>109110</v>
      </c>
      <c r="J32" s="78" t="s">
        <v>457</v>
      </c>
      <c r="K32" s="80"/>
      <c r="L32" s="80"/>
      <c r="M32" s="80"/>
      <c r="N32" s="80"/>
      <c r="O32" s="80"/>
    </row>
    <row r="33" spans="1:15" ht="28.35" hidden="1" customHeight="1" thickBot="1">
      <c r="A33" s="479" t="s">
        <v>472</v>
      </c>
      <c r="B33" s="480"/>
      <c r="C33" s="74" t="s">
        <v>498</v>
      </c>
      <c r="D33" s="74" t="s">
        <v>499</v>
      </c>
      <c r="E33" s="74" t="s">
        <v>500</v>
      </c>
      <c r="F33" s="74" t="s">
        <v>501</v>
      </c>
      <c r="G33" s="75">
        <v>44267</v>
      </c>
      <c r="H33" s="76"/>
      <c r="I33" s="77">
        <v>36370</v>
      </c>
      <c r="J33" s="78" t="s">
        <v>457</v>
      </c>
      <c r="K33" s="80"/>
      <c r="L33" s="80"/>
      <c r="M33" s="80"/>
      <c r="N33" s="80"/>
      <c r="O33" s="80"/>
    </row>
    <row r="34" spans="1:15" ht="28.35" hidden="1" customHeight="1" thickBot="1">
      <c r="A34" s="479" t="s">
        <v>502</v>
      </c>
      <c r="B34" s="480"/>
      <c r="C34" s="74" t="s">
        <v>503</v>
      </c>
      <c r="D34" s="74" t="s">
        <v>504</v>
      </c>
      <c r="E34" s="74" t="s">
        <v>505</v>
      </c>
      <c r="F34" s="74" t="s">
        <v>506</v>
      </c>
      <c r="G34" s="75">
        <v>44504</v>
      </c>
      <c r="H34" s="76"/>
      <c r="I34" s="77">
        <v>79134</v>
      </c>
      <c r="J34" s="78" t="s">
        <v>457</v>
      </c>
      <c r="K34" s="80"/>
      <c r="L34" s="80"/>
      <c r="M34" s="80"/>
      <c r="N34" s="80"/>
      <c r="O34" s="80"/>
    </row>
    <row r="35" spans="1:15" ht="28.35" hidden="1" customHeight="1" thickBot="1">
      <c r="A35" s="479" t="s">
        <v>507</v>
      </c>
      <c r="B35" s="480"/>
      <c r="C35" s="74" t="s">
        <v>508</v>
      </c>
      <c r="D35" s="74" t="s">
        <v>509</v>
      </c>
      <c r="E35" s="74" t="s">
        <v>510</v>
      </c>
      <c r="F35" s="74" t="s">
        <v>511</v>
      </c>
      <c r="G35" s="75">
        <v>44252</v>
      </c>
      <c r="H35" s="76"/>
      <c r="I35" s="77">
        <v>67000</v>
      </c>
      <c r="J35" s="78" t="s">
        <v>457</v>
      </c>
      <c r="K35" s="80"/>
      <c r="L35" s="80"/>
      <c r="M35" s="80"/>
      <c r="N35" s="80"/>
      <c r="O35" s="80"/>
    </row>
    <row r="36" spans="1:15" ht="28.35" hidden="1" customHeight="1" thickBot="1">
      <c r="A36" s="479" t="s">
        <v>512</v>
      </c>
      <c r="B36" s="480"/>
      <c r="C36" s="74" t="s">
        <v>513</v>
      </c>
      <c r="D36" s="74" t="s">
        <v>514</v>
      </c>
      <c r="E36" s="74" t="s">
        <v>515</v>
      </c>
      <c r="F36" s="74" t="s">
        <v>516</v>
      </c>
      <c r="G36" s="75">
        <v>42573</v>
      </c>
      <c r="H36" s="76"/>
      <c r="I36" s="77">
        <v>87778.95</v>
      </c>
      <c r="J36" s="78" t="s">
        <v>457</v>
      </c>
      <c r="K36" s="80"/>
      <c r="L36" s="80"/>
      <c r="M36" s="80"/>
      <c r="N36" s="80"/>
      <c r="O36" s="80"/>
    </row>
    <row r="37" spans="1:15" ht="28.35" hidden="1" customHeight="1" thickBot="1">
      <c r="A37" s="479" t="s">
        <v>517</v>
      </c>
      <c r="B37" s="480"/>
      <c r="C37" s="74" t="s">
        <v>513</v>
      </c>
      <c r="D37" s="74" t="s">
        <v>514</v>
      </c>
      <c r="E37" s="74" t="s">
        <v>518</v>
      </c>
      <c r="F37" s="74" t="s">
        <v>519</v>
      </c>
      <c r="G37" s="75">
        <v>44398</v>
      </c>
      <c r="H37" s="76"/>
      <c r="I37" s="77">
        <v>210582.3</v>
      </c>
      <c r="J37" s="78" t="s">
        <v>457</v>
      </c>
      <c r="K37" s="80"/>
      <c r="L37" s="80"/>
      <c r="M37" s="80"/>
      <c r="N37" s="80"/>
      <c r="O37" s="80"/>
    </row>
    <row r="38" spans="1:15" ht="28.35" hidden="1" customHeight="1" thickBot="1">
      <c r="A38" s="479" t="s">
        <v>520</v>
      </c>
      <c r="B38" s="480"/>
      <c r="C38" s="74" t="s">
        <v>521</v>
      </c>
      <c r="D38" s="74" t="s">
        <v>522</v>
      </c>
      <c r="E38" s="74" t="s">
        <v>523</v>
      </c>
      <c r="F38" s="74" t="s">
        <v>524</v>
      </c>
      <c r="G38" s="75">
        <v>42549</v>
      </c>
      <c r="H38" s="76"/>
      <c r="I38" s="77">
        <v>177472.49</v>
      </c>
      <c r="J38" s="78" t="s">
        <v>457</v>
      </c>
      <c r="K38" s="78" t="s">
        <v>525</v>
      </c>
      <c r="L38" s="78" t="s">
        <v>459</v>
      </c>
      <c r="M38" s="78" t="s">
        <v>526</v>
      </c>
      <c r="N38" s="78">
        <v>0</v>
      </c>
      <c r="O38" s="79">
        <v>43651</v>
      </c>
    </row>
    <row r="39" spans="1:15" ht="28.35" hidden="1" customHeight="1" thickBot="1">
      <c r="A39" s="479" t="s">
        <v>527</v>
      </c>
      <c r="B39" s="480"/>
      <c r="C39" s="74" t="s">
        <v>521</v>
      </c>
      <c r="D39" s="74" t="s">
        <v>522</v>
      </c>
      <c r="E39" s="74" t="s">
        <v>528</v>
      </c>
      <c r="F39" s="74" t="s">
        <v>529</v>
      </c>
      <c r="G39" s="75">
        <v>44538</v>
      </c>
      <c r="H39" s="76"/>
      <c r="I39" s="77">
        <v>113630</v>
      </c>
      <c r="J39" s="78" t="s">
        <v>457</v>
      </c>
      <c r="K39" s="80"/>
      <c r="L39" s="80"/>
      <c r="M39" s="80"/>
      <c r="N39" s="80"/>
      <c r="O39" s="80"/>
    </row>
    <row r="40" spans="1:15" ht="28.35" hidden="1" customHeight="1" thickBot="1">
      <c r="A40" s="479" t="s">
        <v>530</v>
      </c>
      <c r="B40" s="480"/>
      <c r="C40" s="74" t="s">
        <v>531</v>
      </c>
      <c r="D40" s="74" t="s">
        <v>532</v>
      </c>
      <c r="E40" s="74" t="s">
        <v>533</v>
      </c>
      <c r="F40" s="74" t="s">
        <v>534</v>
      </c>
      <c r="G40" s="75">
        <v>43433</v>
      </c>
      <c r="H40" s="76"/>
      <c r="I40" s="77">
        <v>107897</v>
      </c>
      <c r="J40" s="78" t="s">
        <v>457</v>
      </c>
      <c r="K40" s="80"/>
      <c r="L40" s="80"/>
      <c r="M40" s="80"/>
      <c r="N40" s="80"/>
      <c r="O40" s="80"/>
    </row>
    <row r="41" spans="1:15" ht="28.35" hidden="1" customHeight="1" thickBot="1">
      <c r="A41" s="479" t="s">
        <v>472</v>
      </c>
      <c r="B41" s="480"/>
      <c r="C41" s="74" t="s">
        <v>535</v>
      </c>
      <c r="D41" s="74" t="s">
        <v>536</v>
      </c>
      <c r="E41" s="74" t="s">
        <v>537</v>
      </c>
      <c r="F41" s="74" t="s">
        <v>538</v>
      </c>
      <c r="G41" s="75">
        <v>44624</v>
      </c>
      <c r="H41" s="76"/>
      <c r="I41" s="77">
        <v>54555</v>
      </c>
      <c r="J41" s="78" t="s">
        <v>457</v>
      </c>
      <c r="K41" s="80"/>
      <c r="L41" s="80"/>
      <c r="M41" s="80"/>
      <c r="N41" s="80"/>
      <c r="O41" s="80"/>
    </row>
    <row r="42" spans="1:15" ht="28.35" hidden="1" customHeight="1" thickBot="1">
      <c r="A42" s="479" t="s">
        <v>472</v>
      </c>
      <c r="B42" s="480"/>
      <c r="C42" s="74" t="s">
        <v>539</v>
      </c>
      <c r="D42" s="74" t="s">
        <v>540</v>
      </c>
      <c r="E42" s="74" t="s">
        <v>541</v>
      </c>
      <c r="F42" s="74" t="s">
        <v>542</v>
      </c>
      <c r="G42" s="75">
        <v>44659</v>
      </c>
      <c r="H42" s="76"/>
      <c r="I42" s="77">
        <v>51038</v>
      </c>
      <c r="J42" s="78" t="s">
        <v>457</v>
      </c>
      <c r="K42" s="80"/>
      <c r="L42" s="80"/>
      <c r="M42" s="80"/>
      <c r="N42" s="80"/>
      <c r="O42" s="80"/>
    </row>
    <row r="43" spans="1:15" ht="28.35" hidden="1" customHeight="1" thickBot="1">
      <c r="A43" s="479" t="s">
        <v>543</v>
      </c>
      <c r="B43" s="480"/>
      <c r="C43" s="74" t="s">
        <v>544</v>
      </c>
      <c r="D43" s="74" t="s">
        <v>545</v>
      </c>
      <c r="E43" s="74" t="s">
        <v>546</v>
      </c>
      <c r="F43" s="74" t="s">
        <v>547</v>
      </c>
      <c r="G43" s="75">
        <v>44419</v>
      </c>
      <c r="H43" s="76"/>
      <c r="I43" s="77">
        <v>40734.400000000001</v>
      </c>
      <c r="J43" s="78" t="s">
        <v>457</v>
      </c>
      <c r="K43" s="80"/>
      <c r="L43" s="80"/>
      <c r="M43" s="80"/>
      <c r="N43" s="80"/>
      <c r="O43" s="80"/>
    </row>
    <row r="44" spans="1:15" ht="28.35" hidden="1" customHeight="1" thickBot="1">
      <c r="A44" s="479" t="s">
        <v>548</v>
      </c>
      <c r="B44" s="480"/>
      <c r="C44" s="74" t="s">
        <v>549</v>
      </c>
      <c r="D44" s="74" t="s">
        <v>550</v>
      </c>
      <c r="E44" s="74" t="s">
        <v>551</v>
      </c>
      <c r="F44" s="74" t="s">
        <v>552</v>
      </c>
      <c r="G44" s="75">
        <v>44407</v>
      </c>
      <c r="H44" s="76"/>
      <c r="I44" s="77">
        <v>69465</v>
      </c>
      <c r="J44" s="78" t="s">
        <v>457</v>
      </c>
      <c r="K44" s="80"/>
      <c r="L44" s="80"/>
      <c r="M44" s="80"/>
      <c r="N44" s="80"/>
      <c r="O44" s="80"/>
    </row>
    <row r="45" spans="1:15" ht="28.35" hidden="1" customHeight="1" thickBot="1">
      <c r="A45" s="479" t="s">
        <v>548</v>
      </c>
      <c r="B45" s="480"/>
      <c r="C45" s="74" t="s">
        <v>549</v>
      </c>
      <c r="D45" s="74" t="s">
        <v>550</v>
      </c>
      <c r="E45" s="74" t="s">
        <v>553</v>
      </c>
      <c r="F45" s="74" t="s">
        <v>554</v>
      </c>
      <c r="G45" s="75">
        <v>44407</v>
      </c>
      <c r="H45" s="76"/>
      <c r="I45" s="77">
        <v>62638</v>
      </c>
      <c r="J45" s="78" t="s">
        <v>457</v>
      </c>
      <c r="K45" s="80"/>
      <c r="L45" s="80"/>
      <c r="M45" s="80"/>
      <c r="N45" s="80"/>
      <c r="O45" s="80"/>
    </row>
    <row r="46" spans="1:15" ht="28.35" hidden="1" customHeight="1" thickBot="1">
      <c r="A46" s="479" t="s">
        <v>555</v>
      </c>
      <c r="B46" s="480"/>
      <c r="C46" s="74" t="s">
        <v>556</v>
      </c>
      <c r="D46" s="74" t="s">
        <v>557</v>
      </c>
      <c r="E46" s="74" t="s">
        <v>558</v>
      </c>
      <c r="F46" s="74" t="s">
        <v>559</v>
      </c>
      <c r="G46" s="75">
        <v>43804</v>
      </c>
      <c r="H46" s="76"/>
      <c r="I46" s="77">
        <v>44000</v>
      </c>
      <c r="J46" s="78" t="s">
        <v>457</v>
      </c>
      <c r="K46" s="80"/>
      <c r="L46" s="80"/>
      <c r="M46" s="80"/>
      <c r="N46" s="80"/>
      <c r="O46" s="80"/>
    </row>
    <row r="47" spans="1:15" ht="28.35" hidden="1" customHeight="1" thickBot="1">
      <c r="A47" s="479" t="s">
        <v>560</v>
      </c>
      <c r="B47" s="480"/>
      <c r="C47" s="74" t="s">
        <v>561</v>
      </c>
      <c r="D47" s="74" t="s">
        <v>562</v>
      </c>
      <c r="E47" s="74" t="s">
        <v>563</v>
      </c>
      <c r="F47" s="74" t="s">
        <v>564</v>
      </c>
      <c r="G47" s="75">
        <v>44531</v>
      </c>
      <c r="H47" s="76"/>
      <c r="I47" s="77">
        <v>54402.61</v>
      </c>
      <c r="J47" s="78" t="s">
        <v>457</v>
      </c>
      <c r="K47" s="80"/>
      <c r="L47" s="80"/>
      <c r="M47" s="80"/>
      <c r="N47" s="80"/>
      <c r="O47" s="80"/>
    </row>
    <row r="48" spans="1:15" ht="28.35" hidden="1" customHeight="1" thickBot="1">
      <c r="A48" s="479" t="s">
        <v>565</v>
      </c>
      <c r="B48" s="480"/>
      <c r="C48" s="74" t="s">
        <v>566</v>
      </c>
      <c r="D48" s="74" t="s">
        <v>567</v>
      </c>
      <c r="E48" s="74" t="s">
        <v>568</v>
      </c>
      <c r="F48" s="74" t="s">
        <v>569</v>
      </c>
      <c r="G48" s="75">
        <v>44120</v>
      </c>
      <c r="H48" s="76"/>
      <c r="I48" s="77">
        <v>18805.48</v>
      </c>
      <c r="J48" s="78" t="s">
        <v>457</v>
      </c>
      <c r="K48" s="80"/>
      <c r="L48" s="80"/>
      <c r="M48" s="80"/>
      <c r="N48" s="80"/>
      <c r="O48" s="80"/>
    </row>
    <row r="49" spans="1:15" ht="28.35" hidden="1" customHeight="1" thickBot="1">
      <c r="A49" s="479" t="s">
        <v>570</v>
      </c>
      <c r="B49" s="480"/>
      <c r="C49" s="74" t="s">
        <v>571</v>
      </c>
      <c r="D49" s="74" t="s">
        <v>572</v>
      </c>
      <c r="E49" s="74" t="s">
        <v>573</v>
      </c>
      <c r="F49" s="74" t="s">
        <v>574</v>
      </c>
      <c r="G49" s="75">
        <v>44032</v>
      </c>
      <c r="H49" s="76"/>
      <c r="I49" s="77">
        <v>45780</v>
      </c>
      <c r="J49" s="78" t="s">
        <v>457</v>
      </c>
      <c r="K49" s="80"/>
      <c r="L49" s="80"/>
      <c r="M49" s="80"/>
      <c r="N49" s="80"/>
      <c r="O49" s="80"/>
    </row>
    <row r="50" spans="1:15" ht="28.35" hidden="1" customHeight="1" thickBot="1">
      <c r="A50" s="479" t="s">
        <v>575</v>
      </c>
      <c r="B50" s="480"/>
      <c r="C50" s="74" t="s">
        <v>576</v>
      </c>
      <c r="D50" s="74" t="s">
        <v>577</v>
      </c>
      <c r="E50" s="74" t="s">
        <v>578</v>
      </c>
      <c r="F50" s="74" t="s">
        <v>579</v>
      </c>
      <c r="G50" s="75">
        <v>44407</v>
      </c>
      <c r="H50" s="76"/>
      <c r="I50" s="77">
        <v>34059</v>
      </c>
      <c r="J50" s="78" t="s">
        <v>457</v>
      </c>
      <c r="K50" s="80"/>
      <c r="L50" s="80"/>
      <c r="M50" s="80"/>
      <c r="N50" s="80"/>
      <c r="O50" s="80"/>
    </row>
    <row r="51" spans="1:15" ht="28.35" hidden="1" customHeight="1" thickBot="1">
      <c r="A51" s="479" t="s">
        <v>575</v>
      </c>
      <c r="B51" s="480"/>
      <c r="C51" s="74" t="s">
        <v>580</v>
      </c>
      <c r="D51" s="74" t="s">
        <v>581</v>
      </c>
      <c r="E51" s="74" t="s">
        <v>582</v>
      </c>
      <c r="F51" s="74" t="s">
        <v>583</v>
      </c>
      <c r="G51" s="75">
        <v>44133</v>
      </c>
      <c r="H51" s="76"/>
      <c r="I51" s="77">
        <v>108661.19</v>
      </c>
      <c r="J51" s="78" t="s">
        <v>457</v>
      </c>
      <c r="K51" s="80"/>
      <c r="L51" s="80"/>
      <c r="M51" s="80"/>
      <c r="N51" s="80"/>
      <c r="O51" s="80"/>
    </row>
    <row r="52" spans="1:15" ht="28.35" hidden="1" customHeight="1" thickBot="1">
      <c r="A52" s="479" t="s">
        <v>584</v>
      </c>
      <c r="B52" s="480"/>
      <c r="C52" s="74" t="s">
        <v>585</v>
      </c>
      <c r="D52" s="74" t="s">
        <v>586</v>
      </c>
      <c r="E52" s="74" t="s">
        <v>587</v>
      </c>
      <c r="F52" s="74" t="s">
        <v>588</v>
      </c>
      <c r="G52" s="75">
        <v>44210</v>
      </c>
      <c r="H52" s="76"/>
      <c r="I52" s="77">
        <v>54555</v>
      </c>
      <c r="J52" s="78" t="s">
        <v>457</v>
      </c>
      <c r="K52" s="80"/>
      <c r="L52" s="80"/>
      <c r="M52" s="80"/>
      <c r="N52" s="80"/>
      <c r="O52" s="80"/>
    </row>
    <row r="53" spans="1:15" ht="28.35" hidden="1" customHeight="1" thickBot="1">
      <c r="A53" s="479" t="s">
        <v>589</v>
      </c>
      <c r="B53" s="480"/>
      <c r="C53" s="74" t="s">
        <v>590</v>
      </c>
      <c r="D53" s="74" t="s">
        <v>591</v>
      </c>
      <c r="E53" s="74" t="s">
        <v>592</v>
      </c>
      <c r="F53" s="74" t="s">
        <v>593</v>
      </c>
      <c r="G53" s="75">
        <v>44239</v>
      </c>
      <c r="H53" s="76"/>
      <c r="I53" s="77">
        <v>109110</v>
      </c>
      <c r="J53" s="78" t="s">
        <v>457</v>
      </c>
      <c r="K53" s="80"/>
      <c r="L53" s="80"/>
      <c r="M53" s="80"/>
      <c r="N53" s="80"/>
      <c r="O53" s="80"/>
    </row>
    <row r="54" spans="1:15" ht="28.35" hidden="1" customHeight="1" thickBot="1">
      <c r="A54" s="479" t="s">
        <v>452</v>
      </c>
      <c r="B54" s="480"/>
      <c r="C54" s="74" t="s">
        <v>594</v>
      </c>
      <c r="D54" s="74" t="s">
        <v>595</v>
      </c>
      <c r="E54" s="74" t="s">
        <v>596</v>
      </c>
      <c r="F54" s="74" t="s">
        <v>597</v>
      </c>
      <c r="G54" s="75">
        <v>44368</v>
      </c>
      <c r="H54" s="76"/>
      <c r="I54" s="77">
        <v>18039.52</v>
      </c>
      <c r="J54" s="78" t="s">
        <v>457</v>
      </c>
      <c r="K54" s="80"/>
      <c r="L54" s="80"/>
      <c r="M54" s="80"/>
      <c r="N54" s="80"/>
      <c r="O54" s="80"/>
    </row>
    <row r="55" spans="1:15" ht="28.35" hidden="1" customHeight="1" thickBot="1">
      <c r="A55" s="479" t="s">
        <v>598</v>
      </c>
      <c r="B55" s="480"/>
      <c r="C55" s="74" t="s">
        <v>599</v>
      </c>
      <c r="D55" s="74" t="s">
        <v>600</v>
      </c>
      <c r="E55" s="74" t="s">
        <v>601</v>
      </c>
      <c r="F55" s="74" t="s">
        <v>602</v>
      </c>
      <c r="G55" s="75">
        <v>44368</v>
      </c>
      <c r="H55" s="76"/>
      <c r="I55" s="77">
        <v>33523.69</v>
      </c>
      <c r="J55" s="78" t="s">
        <v>457</v>
      </c>
      <c r="K55" s="80"/>
      <c r="L55" s="80"/>
      <c r="M55" s="80"/>
      <c r="N55" s="80"/>
      <c r="O55" s="80"/>
    </row>
    <row r="56" spans="1:15" ht="28.35" hidden="1" customHeight="1" thickBot="1">
      <c r="A56" s="479" t="s">
        <v>603</v>
      </c>
      <c r="B56" s="480"/>
      <c r="C56" s="74" t="s">
        <v>604</v>
      </c>
      <c r="D56" s="74" t="s">
        <v>605</v>
      </c>
      <c r="E56" s="74" t="s">
        <v>606</v>
      </c>
      <c r="F56" s="74" t="s">
        <v>607</v>
      </c>
      <c r="G56" s="75">
        <v>44412</v>
      </c>
      <c r="H56" s="76"/>
      <c r="I56" s="77">
        <v>98006.6</v>
      </c>
      <c r="J56" s="78" t="s">
        <v>457</v>
      </c>
      <c r="K56" s="80"/>
      <c r="L56" s="80"/>
      <c r="M56" s="80"/>
      <c r="N56" s="80"/>
      <c r="O56" s="80"/>
    </row>
    <row r="57" spans="1:15" ht="28.35" hidden="1" customHeight="1" thickBot="1">
      <c r="A57" s="479" t="s">
        <v>608</v>
      </c>
      <c r="B57" s="480"/>
      <c r="C57" s="74" t="s">
        <v>609</v>
      </c>
      <c r="D57" s="74" t="s">
        <v>610</v>
      </c>
      <c r="E57" s="74" t="s">
        <v>611</v>
      </c>
      <c r="F57" s="74" t="s">
        <v>612</v>
      </c>
      <c r="G57" s="75">
        <v>44349</v>
      </c>
      <c r="H57" s="76"/>
      <c r="I57" s="77">
        <v>50000</v>
      </c>
      <c r="J57" s="78" t="s">
        <v>613</v>
      </c>
      <c r="K57" s="80"/>
      <c r="L57" s="80"/>
      <c r="M57" s="80"/>
      <c r="N57" s="80"/>
      <c r="O57" s="80"/>
    </row>
    <row r="58" spans="1:15" ht="28.35" hidden="1" customHeight="1" thickBot="1">
      <c r="A58" s="479" t="s">
        <v>614</v>
      </c>
      <c r="B58" s="480"/>
      <c r="C58" s="74" t="s">
        <v>615</v>
      </c>
      <c r="D58" s="74" t="s">
        <v>616</v>
      </c>
      <c r="E58" s="74" t="s">
        <v>617</v>
      </c>
      <c r="F58" s="74" t="s">
        <v>618</v>
      </c>
      <c r="G58" s="75">
        <v>44508</v>
      </c>
      <c r="H58" s="76"/>
      <c r="I58" s="77">
        <v>20003.5</v>
      </c>
      <c r="J58" s="78" t="s">
        <v>457</v>
      </c>
      <c r="K58" s="80"/>
      <c r="L58" s="80"/>
      <c r="M58" s="80"/>
      <c r="N58" s="80"/>
      <c r="O58" s="80"/>
    </row>
    <row r="59" spans="1:15" ht="28.35" hidden="1" customHeight="1" thickBot="1">
      <c r="A59" s="479" t="s">
        <v>614</v>
      </c>
      <c r="B59" s="480"/>
      <c r="C59" s="74" t="s">
        <v>619</v>
      </c>
      <c r="D59" s="74" t="s">
        <v>620</v>
      </c>
      <c r="E59" s="74" t="s">
        <v>621</v>
      </c>
      <c r="F59" s="74" t="s">
        <v>622</v>
      </c>
      <c r="G59" s="75">
        <v>44525</v>
      </c>
      <c r="H59" s="76"/>
      <c r="I59" s="77">
        <v>18928.400000000001</v>
      </c>
      <c r="J59" s="78" t="s">
        <v>457</v>
      </c>
      <c r="K59" s="80"/>
      <c r="L59" s="80"/>
      <c r="M59" s="80"/>
      <c r="N59" s="80"/>
      <c r="O59" s="80"/>
    </row>
    <row r="60" spans="1:15" ht="28.35" hidden="1" customHeight="1" thickBot="1">
      <c r="A60" s="479" t="s">
        <v>623</v>
      </c>
      <c r="B60" s="480"/>
      <c r="C60" s="74" t="s">
        <v>624</v>
      </c>
      <c r="D60" s="74" t="s">
        <v>625</v>
      </c>
      <c r="E60" s="74" t="s">
        <v>626</v>
      </c>
      <c r="F60" s="74" t="s">
        <v>627</v>
      </c>
      <c r="G60" s="75">
        <v>44727</v>
      </c>
      <c r="H60" s="76"/>
      <c r="I60" s="77">
        <v>34133</v>
      </c>
      <c r="J60" s="78" t="s">
        <v>457</v>
      </c>
      <c r="K60" s="80"/>
      <c r="L60" s="80"/>
      <c r="M60" s="80"/>
      <c r="N60" s="80"/>
      <c r="O60" s="80"/>
    </row>
    <row r="61" spans="1:15" ht="28.35" hidden="1" customHeight="1" thickBot="1">
      <c r="A61" s="479" t="s">
        <v>628</v>
      </c>
      <c r="B61" s="480"/>
      <c r="C61" s="74" t="s">
        <v>629</v>
      </c>
      <c r="D61" s="74" t="s">
        <v>630</v>
      </c>
      <c r="E61" s="74" t="s">
        <v>631</v>
      </c>
      <c r="F61" s="74" t="s">
        <v>632</v>
      </c>
      <c r="G61" s="75">
        <v>43796</v>
      </c>
      <c r="H61" s="76"/>
      <c r="I61" s="77">
        <v>89827</v>
      </c>
      <c r="J61" s="78" t="s">
        <v>457</v>
      </c>
      <c r="K61" s="80"/>
      <c r="L61" s="80"/>
      <c r="M61" s="80"/>
      <c r="N61" s="80"/>
      <c r="O61" s="80"/>
    </row>
    <row r="62" spans="1:15" ht="28.35" hidden="1" customHeight="1" thickBot="1">
      <c r="A62" s="479" t="s">
        <v>589</v>
      </c>
      <c r="B62" s="480"/>
      <c r="C62" s="74" t="s">
        <v>633</v>
      </c>
      <c r="D62" s="74" t="s">
        <v>634</v>
      </c>
      <c r="E62" s="74" t="s">
        <v>635</v>
      </c>
      <c r="F62" s="74" t="s">
        <v>636</v>
      </c>
      <c r="G62" s="75">
        <v>44159</v>
      </c>
      <c r="H62" s="76"/>
      <c r="I62" s="77">
        <v>85510</v>
      </c>
      <c r="J62" s="78" t="s">
        <v>457</v>
      </c>
      <c r="K62" s="80"/>
      <c r="L62" s="80"/>
      <c r="M62" s="80"/>
      <c r="N62" s="80"/>
      <c r="O62" s="80"/>
    </row>
    <row r="63" spans="1:15" ht="28.35" hidden="1" customHeight="1" thickBot="1">
      <c r="A63" s="479" t="s">
        <v>477</v>
      </c>
      <c r="B63" s="480"/>
      <c r="C63" s="74" t="s">
        <v>637</v>
      </c>
      <c r="D63" s="74" t="s">
        <v>638</v>
      </c>
      <c r="E63" s="74" t="s">
        <v>639</v>
      </c>
      <c r="F63" s="74" t="s">
        <v>640</v>
      </c>
      <c r="G63" s="75">
        <v>44736</v>
      </c>
      <c r="H63" s="76"/>
      <c r="I63" s="77">
        <v>37824.43</v>
      </c>
      <c r="J63" s="78" t="s">
        <v>457</v>
      </c>
      <c r="K63" s="80"/>
      <c r="L63" s="80"/>
      <c r="M63" s="80"/>
      <c r="N63" s="80"/>
      <c r="O63" s="80"/>
    </row>
    <row r="64" spans="1:15" ht="28.35" hidden="1" customHeight="1" thickBot="1">
      <c r="A64" s="479" t="s">
        <v>486</v>
      </c>
      <c r="B64" s="480"/>
      <c r="C64" s="74" t="s">
        <v>641</v>
      </c>
      <c r="D64" s="74" t="s">
        <v>642</v>
      </c>
      <c r="E64" s="74" t="s">
        <v>643</v>
      </c>
      <c r="F64" s="74" t="s">
        <v>644</v>
      </c>
      <c r="G64" s="75">
        <v>44120</v>
      </c>
      <c r="H64" s="76"/>
      <c r="I64" s="77">
        <v>95271.21</v>
      </c>
      <c r="J64" s="78" t="s">
        <v>457</v>
      </c>
      <c r="K64" s="80"/>
      <c r="L64" s="80"/>
      <c r="M64" s="80"/>
      <c r="N64" s="80"/>
      <c r="O64" s="80"/>
    </row>
    <row r="65" spans="1:15" ht="28.35" hidden="1" customHeight="1" thickBot="1">
      <c r="A65" s="479" t="s">
        <v>477</v>
      </c>
      <c r="B65" s="480"/>
      <c r="C65" s="74" t="s">
        <v>645</v>
      </c>
      <c r="D65" s="74" t="s">
        <v>646</v>
      </c>
      <c r="E65" s="74" t="s">
        <v>647</v>
      </c>
      <c r="F65" s="74" t="s">
        <v>648</v>
      </c>
      <c r="G65" s="75">
        <v>44484</v>
      </c>
      <c r="H65" s="76"/>
      <c r="I65" s="77">
        <v>109110</v>
      </c>
      <c r="J65" s="78" t="s">
        <v>457</v>
      </c>
      <c r="K65" s="80"/>
      <c r="L65" s="80"/>
      <c r="M65" s="80"/>
      <c r="N65" s="80"/>
      <c r="O65" s="80"/>
    </row>
    <row r="66" spans="1:15" ht="28.35" hidden="1" customHeight="1" thickBot="1">
      <c r="A66" s="479" t="s">
        <v>472</v>
      </c>
      <c r="B66" s="480"/>
      <c r="C66" s="74" t="s">
        <v>649</v>
      </c>
      <c r="D66" s="74" t="s">
        <v>650</v>
      </c>
      <c r="E66" s="74" t="s">
        <v>651</v>
      </c>
      <c r="F66" s="74" t="s">
        <v>652</v>
      </c>
      <c r="G66" s="75">
        <v>44421</v>
      </c>
      <c r="H66" s="76"/>
      <c r="I66" s="77">
        <v>18185</v>
      </c>
      <c r="J66" s="78" t="s">
        <v>457</v>
      </c>
      <c r="K66" s="80"/>
      <c r="L66" s="80"/>
      <c r="M66" s="80"/>
      <c r="N66" s="80"/>
      <c r="O66" s="80"/>
    </row>
    <row r="67" spans="1:15" ht="28.35" hidden="1" customHeight="1" thickBot="1">
      <c r="A67" s="479" t="s">
        <v>614</v>
      </c>
      <c r="B67" s="480"/>
      <c r="C67" s="74" t="s">
        <v>653</v>
      </c>
      <c r="D67" s="74" t="s">
        <v>654</v>
      </c>
      <c r="E67" s="74" t="s">
        <v>655</v>
      </c>
      <c r="F67" s="74" t="s">
        <v>656</v>
      </c>
      <c r="G67" s="75">
        <v>44526</v>
      </c>
      <c r="H67" s="76"/>
      <c r="I67" s="77">
        <v>36368.9</v>
      </c>
      <c r="J67" s="78" t="s">
        <v>457</v>
      </c>
      <c r="K67" s="80"/>
      <c r="L67" s="80"/>
      <c r="M67" s="80"/>
      <c r="N67" s="80"/>
      <c r="O67" s="80"/>
    </row>
    <row r="68" spans="1:15" ht="28.35" hidden="1" customHeight="1" thickBot="1">
      <c r="A68" s="479" t="s">
        <v>589</v>
      </c>
      <c r="B68" s="480"/>
      <c r="C68" s="74" t="s">
        <v>657</v>
      </c>
      <c r="D68" s="74" t="s">
        <v>658</v>
      </c>
      <c r="E68" s="74" t="s">
        <v>659</v>
      </c>
      <c r="F68" s="74" t="s">
        <v>660</v>
      </c>
      <c r="G68" s="75">
        <v>44630</v>
      </c>
      <c r="H68" s="76"/>
      <c r="I68" s="77">
        <v>72740</v>
      </c>
      <c r="J68" s="78" t="s">
        <v>457</v>
      </c>
      <c r="K68" s="80"/>
      <c r="L68" s="80"/>
      <c r="M68" s="80"/>
      <c r="N68" s="80"/>
      <c r="O68" s="80"/>
    </row>
    <row r="69" spans="1:15" ht="28.35" hidden="1" customHeight="1" thickBot="1">
      <c r="A69" s="479" t="s">
        <v>472</v>
      </c>
      <c r="B69" s="480"/>
      <c r="C69" s="74" t="s">
        <v>661</v>
      </c>
      <c r="D69" s="74" t="s">
        <v>662</v>
      </c>
      <c r="E69" s="74" t="s">
        <v>663</v>
      </c>
      <c r="F69" s="74" t="s">
        <v>664</v>
      </c>
      <c r="G69" s="75">
        <v>44348</v>
      </c>
      <c r="H69" s="76"/>
      <c r="I69" s="77">
        <v>58919.4</v>
      </c>
      <c r="J69" s="78" t="s">
        <v>457</v>
      </c>
      <c r="K69" s="80"/>
      <c r="L69" s="80"/>
      <c r="M69" s="80"/>
      <c r="N69" s="80"/>
      <c r="O69" s="80"/>
    </row>
    <row r="70" spans="1:15" ht="28.35" hidden="1" customHeight="1" thickBot="1">
      <c r="A70" s="479" t="s">
        <v>598</v>
      </c>
      <c r="B70" s="480"/>
      <c r="C70" s="74" t="s">
        <v>665</v>
      </c>
      <c r="D70" s="74" t="s">
        <v>666</v>
      </c>
      <c r="E70" s="74" t="s">
        <v>667</v>
      </c>
      <c r="F70" s="74" t="s">
        <v>668</v>
      </c>
      <c r="G70" s="75">
        <v>44587</v>
      </c>
      <c r="H70" s="76"/>
      <c r="I70" s="77">
        <v>29059.63</v>
      </c>
      <c r="J70" s="78" t="s">
        <v>457</v>
      </c>
      <c r="K70" s="80"/>
      <c r="L70" s="80"/>
      <c r="M70" s="80"/>
      <c r="N70" s="80"/>
      <c r="O70" s="80"/>
    </row>
    <row r="71" spans="1:15" ht="28.35" hidden="1" customHeight="1" thickBot="1">
      <c r="A71" s="479" t="s">
        <v>565</v>
      </c>
      <c r="B71" s="480"/>
      <c r="C71" s="74" t="s">
        <v>669</v>
      </c>
      <c r="D71" s="74" t="s">
        <v>670</v>
      </c>
      <c r="E71" s="74" t="s">
        <v>671</v>
      </c>
      <c r="F71" s="74" t="s">
        <v>672</v>
      </c>
      <c r="G71" s="75">
        <v>43910</v>
      </c>
      <c r="H71" s="76"/>
      <c r="I71" s="77">
        <v>58547.34</v>
      </c>
      <c r="J71" s="78" t="s">
        <v>457</v>
      </c>
      <c r="K71" s="80"/>
      <c r="L71" s="80"/>
      <c r="M71" s="80"/>
      <c r="N71" s="80"/>
      <c r="O71" s="80"/>
    </row>
    <row r="72" spans="1:15" ht="28.35" hidden="1" customHeight="1" thickBot="1">
      <c r="A72" s="479" t="s">
        <v>570</v>
      </c>
      <c r="B72" s="480"/>
      <c r="C72" s="74" t="s">
        <v>673</v>
      </c>
      <c r="D72" s="74" t="s">
        <v>674</v>
      </c>
      <c r="E72" s="74" t="s">
        <v>675</v>
      </c>
      <c r="F72" s="74" t="s">
        <v>676</v>
      </c>
      <c r="G72" s="75">
        <v>43497</v>
      </c>
      <c r="H72" s="76"/>
      <c r="I72" s="77">
        <v>76013.3</v>
      </c>
      <c r="J72" s="78" t="s">
        <v>457</v>
      </c>
      <c r="K72" s="80"/>
      <c r="L72" s="80"/>
      <c r="M72" s="80"/>
      <c r="N72" s="80"/>
      <c r="O72" s="80"/>
    </row>
    <row r="73" spans="1:15" ht="28.35" hidden="1" customHeight="1" thickBot="1">
      <c r="A73" s="479" t="s">
        <v>502</v>
      </c>
      <c r="B73" s="480"/>
      <c r="C73" s="74" t="s">
        <v>677</v>
      </c>
      <c r="D73" s="74" t="s">
        <v>678</v>
      </c>
      <c r="E73" s="74" t="s">
        <v>679</v>
      </c>
      <c r="F73" s="74" t="s">
        <v>680</v>
      </c>
      <c r="G73" s="75">
        <v>44725</v>
      </c>
      <c r="H73" s="76"/>
      <c r="I73" s="77">
        <v>31095.98</v>
      </c>
      <c r="J73" s="78" t="s">
        <v>457</v>
      </c>
      <c r="K73" s="80"/>
      <c r="L73" s="80"/>
      <c r="M73" s="80"/>
      <c r="N73" s="80"/>
      <c r="O73" s="80"/>
    </row>
    <row r="74" spans="1:15" ht="28.35" hidden="1" customHeight="1" thickBot="1">
      <c r="A74" s="479" t="s">
        <v>575</v>
      </c>
      <c r="B74" s="480"/>
      <c r="C74" s="74" t="s">
        <v>681</v>
      </c>
      <c r="D74" s="74" t="s">
        <v>682</v>
      </c>
      <c r="E74" s="74" t="s">
        <v>683</v>
      </c>
      <c r="F74" s="74" t="s">
        <v>684</v>
      </c>
      <c r="G74" s="75">
        <v>44252</v>
      </c>
      <c r="H74" s="76"/>
      <c r="I74" s="77">
        <v>18185</v>
      </c>
      <c r="J74" s="78" t="s">
        <v>457</v>
      </c>
      <c r="K74" s="80"/>
      <c r="L74" s="80"/>
      <c r="M74" s="80"/>
      <c r="N74" s="80"/>
      <c r="O74" s="80"/>
    </row>
    <row r="75" spans="1:15" ht="28.35" hidden="1" customHeight="1" thickBot="1">
      <c r="A75" s="479" t="s">
        <v>575</v>
      </c>
      <c r="B75" s="480"/>
      <c r="C75" s="74" t="s">
        <v>685</v>
      </c>
      <c r="D75" s="74" t="s">
        <v>686</v>
      </c>
      <c r="E75" s="74" t="s">
        <v>687</v>
      </c>
      <c r="F75" s="74" t="s">
        <v>688</v>
      </c>
      <c r="G75" s="75">
        <v>44705</v>
      </c>
      <c r="H75" s="76"/>
      <c r="I75" s="77">
        <v>109110</v>
      </c>
      <c r="J75" s="78" t="s">
        <v>457</v>
      </c>
      <c r="K75" s="80"/>
      <c r="L75" s="80"/>
      <c r="M75" s="80"/>
      <c r="N75" s="80"/>
      <c r="O75" s="80"/>
    </row>
    <row r="76" spans="1:15" ht="28.35" hidden="1" customHeight="1" thickBot="1">
      <c r="A76" s="479" t="s">
        <v>589</v>
      </c>
      <c r="B76" s="480"/>
      <c r="C76" s="74" t="s">
        <v>689</v>
      </c>
      <c r="D76" s="74" t="s">
        <v>690</v>
      </c>
      <c r="E76" s="74" t="s">
        <v>691</v>
      </c>
      <c r="F76" s="74" t="s">
        <v>692</v>
      </c>
      <c r="G76" s="75">
        <v>44694</v>
      </c>
      <c r="H76" s="76"/>
      <c r="I76" s="77">
        <v>30000</v>
      </c>
      <c r="J76" s="78" t="s">
        <v>457</v>
      </c>
      <c r="K76" s="80"/>
      <c r="L76" s="80"/>
      <c r="M76" s="80"/>
      <c r="N76" s="80"/>
      <c r="O76" s="80"/>
    </row>
    <row r="77" spans="1:15" ht="28.35" hidden="1" customHeight="1" thickBot="1">
      <c r="A77" s="479" t="s">
        <v>452</v>
      </c>
      <c r="B77" s="480"/>
      <c r="C77" s="74" t="s">
        <v>693</v>
      </c>
      <c r="D77" s="74" t="s">
        <v>694</v>
      </c>
      <c r="E77" s="74" t="s">
        <v>695</v>
      </c>
      <c r="F77" s="74" t="s">
        <v>696</v>
      </c>
      <c r="G77" s="75">
        <v>44400</v>
      </c>
      <c r="H77" s="76"/>
      <c r="I77" s="77">
        <v>35638.589999999997</v>
      </c>
      <c r="J77" s="78" t="s">
        <v>457</v>
      </c>
      <c r="K77" s="80"/>
      <c r="L77" s="80"/>
      <c r="M77" s="80"/>
      <c r="N77" s="80"/>
      <c r="O77" s="80"/>
    </row>
    <row r="78" spans="1:15" ht="28.35" hidden="1" customHeight="1" thickBot="1">
      <c r="A78" s="479" t="s">
        <v>697</v>
      </c>
      <c r="B78" s="480"/>
      <c r="C78" s="74" t="s">
        <v>693</v>
      </c>
      <c r="D78" s="74" t="s">
        <v>694</v>
      </c>
      <c r="E78" s="74" t="s">
        <v>698</v>
      </c>
      <c r="F78" s="74" t="s">
        <v>699</v>
      </c>
      <c r="G78" s="75">
        <v>43515</v>
      </c>
      <c r="H78" s="76"/>
      <c r="I78" s="77">
        <v>2910.83</v>
      </c>
      <c r="J78" s="78" t="s">
        <v>457</v>
      </c>
      <c r="K78" s="78" t="s">
        <v>700</v>
      </c>
      <c r="L78" s="78" t="s">
        <v>459</v>
      </c>
      <c r="M78" s="78" t="s">
        <v>701</v>
      </c>
      <c r="N78" s="78" t="s">
        <v>702</v>
      </c>
      <c r="O78" s="79">
        <v>44593</v>
      </c>
    </row>
    <row r="79" spans="1:15" ht="28.35" hidden="1" customHeight="1" thickBot="1">
      <c r="A79" s="479" t="s">
        <v>598</v>
      </c>
      <c r="B79" s="480"/>
      <c r="C79" s="74" t="s">
        <v>703</v>
      </c>
      <c r="D79" s="74" t="s">
        <v>704</v>
      </c>
      <c r="E79" s="74" t="s">
        <v>705</v>
      </c>
      <c r="F79" s="74" t="s">
        <v>706</v>
      </c>
      <c r="G79" s="75">
        <v>44495</v>
      </c>
      <c r="H79" s="76"/>
      <c r="I79" s="77">
        <v>42444.160000000003</v>
      </c>
      <c r="J79" s="78" t="s">
        <v>457</v>
      </c>
      <c r="K79" s="80"/>
      <c r="L79" s="80"/>
      <c r="M79" s="80"/>
      <c r="N79" s="80"/>
      <c r="O79" s="80"/>
    </row>
    <row r="80" spans="1:15" ht="28.35" hidden="1" customHeight="1" thickBot="1">
      <c r="A80" s="479" t="s">
        <v>502</v>
      </c>
      <c r="B80" s="480"/>
      <c r="C80" s="74" t="s">
        <v>707</v>
      </c>
      <c r="D80" s="74" t="s">
        <v>708</v>
      </c>
      <c r="E80" s="74" t="s">
        <v>709</v>
      </c>
      <c r="F80" s="74" t="s">
        <v>710</v>
      </c>
      <c r="G80" s="75">
        <v>44461</v>
      </c>
      <c r="H80" s="76"/>
      <c r="I80" s="77">
        <v>25459</v>
      </c>
      <c r="J80" s="78" t="s">
        <v>457</v>
      </c>
      <c r="K80" s="80"/>
      <c r="L80" s="80"/>
      <c r="M80" s="80"/>
      <c r="N80" s="80"/>
      <c r="O80" s="80"/>
    </row>
    <row r="81" spans="1:15" ht="28.35" hidden="1" customHeight="1" thickBot="1">
      <c r="A81" s="479" t="s">
        <v>575</v>
      </c>
      <c r="B81" s="480"/>
      <c r="C81" s="74" t="s">
        <v>711</v>
      </c>
      <c r="D81" s="74" t="s">
        <v>712</v>
      </c>
      <c r="E81" s="74" t="s">
        <v>713</v>
      </c>
      <c r="F81" s="74" t="s">
        <v>714</v>
      </c>
      <c r="G81" s="75">
        <v>44286</v>
      </c>
      <c r="H81" s="76"/>
      <c r="I81" s="77">
        <v>81715</v>
      </c>
      <c r="J81" s="78" t="s">
        <v>457</v>
      </c>
      <c r="K81" s="80"/>
      <c r="L81" s="80"/>
      <c r="M81" s="80"/>
      <c r="N81" s="80"/>
      <c r="O81" s="80"/>
    </row>
    <row r="82" spans="1:15" ht="28.35" hidden="1" customHeight="1" thickBot="1">
      <c r="A82" s="479" t="s">
        <v>715</v>
      </c>
      <c r="B82" s="480"/>
      <c r="C82" s="74" t="s">
        <v>716</v>
      </c>
      <c r="D82" s="74" t="s">
        <v>717</v>
      </c>
      <c r="E82" s="74" t="s">
        <v>718</v>
      </c>
      <c r="F82" s="74" t="s">
        <v>719</v>
      </c>
      <c r="G82" s="75">
        <v>44670</v>
      </c>
      <c r="H82" s="76"/>
      <c r="I82" s="77">
        <v>49099.5</v>
      </c>
      <c r="J82" s="78" t="s">
        <v>457</v>
      </c>
      <c r="K82" s="80"/>
      <c r="L82" s="80"/>
      <c r="M82" s="80"/>
      <c r="N82" s="80"/>
      <c r="O82" s="80"/>
    </row>
    <row r="83" spans="1:15" ht="28.35" hidden="1" customHeight="1" thickBot="1">
      <c r="A83" s="479" t="s">
        <v>477</v>
      </c>
      <c r="B83" s="480"/>
      <c r="C83" s="74" t="s">
        <v>720</v>
      </c>
      <c r="D83" s="74" t="s">
        <v>721</v>
      </c>
      <c r="E83" s="74" t="s">
        <v>722</v>
      </c>
      <c r="F83" s="74" t="s">
        <v>723</v>
      </c>
      <c r="G83" s="75">
        <v>44659</v>
      </c>
      <c r="H83" s="76"/>
      <c r="I83" s="77">
        <v>37824.44</v>
      </c>
      <c r="J83" s="78" t="s">
        <v>457</v>
      </c>
      <c r="K83" s="80"/>
      <c r="L83" s="80"/>
      <c r="M83" s="80"/>
      <c r="N83" s="80"/>
      <c r="O83" s="80"/>
    </row>
    <row r="84" spans="1:15" ht="28.35" hidden="1" customHeight="1" thickBot="1">
      <c r="A84" s="479" t="s">
        <v>724</v>
      </c>
      <c r="B84" s="480"/>
      <c r="C84" s="74" t="s">
        <v>725</v>
      </c>
      <c r="D84" s="74" t="s">
        <v>726</v>
      </c>
      <c r="E84" s="74" t="s">
        <v>727</v>
      </c>
      <c r="F84" s="74" t="s">
        <v>728</v>
      </c>
      <c r="G84" s="75">
        <v>44120</v>
      </c>
      <c r="H84" s="76"/>
      <c r="I84" s="77">
        <v>109097.63</v>
      </c>
      <c r="J84" s="78" t="s">
        <v>457</v>
      </c>
      <c r="K84" s="80"/>
      <c r="L84" s="80"/>
      <c r="M84" s="80"/>
      <c r="N84" s="80"/>
      <c r="O84" s="80"/>
    </row>
    <row r="85" spans="1:15" ht="28.35" hidden="1" customHeight="1" thickBot="1">
      <c r="A85" s="479" t="s">
        <v>584</v>
      </c>
      <c r="B85" s="480"/>
      <c r="C85" s="74" t="s">
        <v>729</v>
      </c>
      <c r="D85" s="74" t="s">
        <v>730</v>
      </c>
      <c r="E85" s="74" t="s">
        <v>731</v>
      </c>
      <c r="F85" s="74" t="s">
        <v>732</v>
      </c>
      <c r="G85" s="75">
        <v>44491</v>
      </c>
      <c r="H85" s="76"/>
      <c r="I85" s="77">
        <v>57000</v>
      </c>
      <c r="J85" s="78" t="s">
        <v>457</v>
      </c>
      <c r="K85" s="80"/>
      <c r="L85" s="80"/>
      <c r="M85" s="80"/>
      <c r="N85" s="80"/>
      <c r="O85" s="80"/>
    </row>
    <row r="86" spans="1:15" ht="28.35" hidden="1" customHeight="1" thickBot="1">
      <c r="A86" s="479" t="s">
        <v>502</v>
      </c>
      <c r="B86" s="480"/>
      <c r="C86" s="74" t="s">
        <v>733</v>
      </c>
      <c r="D86" s="74" t="s">
        <v>734</v>
      </c>
      <c r="E86" s="74" t="s">
        <v>735</v>
      </c>
      <c r="F86" s="74" t="s">
        <v>736</v>
      </c>
      <c r="G86" s="75">
        <v>44572</v>
      </c>
      <c r="H86" s="76"/>
      <c r="I86" s="77">
        <v>21822</v>
      </c>
      <c r="J86" s="78" t="s">
        <v>457</v>
      </c>
      <c r="K86" s="80"/>
      <c r="L86" s="80"/>
      <c r="M86" s="80"/>
      <c r="N86" s="80"/>
      <c r="O86" s="80"/>
    </row>
    <row r="87" spans="1:15" ht="28.35" hidden="1" customHeight="1" thickBot="1">
      <c r="A87" s="479" t="s">
        <v>623</v>
      </c>
      <c r="B87" s="480"/>
      <c r="C87" s="74" t="s">
        <v>737</v>
      </c>
      <c r="D87" s="74" t="s">
        <v>738</v>
      </c>
      <c r="E87" s="74" t="s">
        <v>739</v>
      </c>
      <c r="F87" s="74" t="s">
        <v>740</v>
      </c>
      <c r="G87" s="75">
        <v>44798</v>
      </c>
      <c r="H87" s="76"/>
      <c r="I87" s="77">
        <v>18942.95</v>
      </c>
      <c r="J87" s="78" t="s">
        <v>457</v>
      </c>
      <c r="K87" s="80"/>
      <c r="L87" s="80"/>
      <c r="M87" s="80"/>
      <c r="N87" s="80"/>
      <c r="O87" s="80"/>
    </row>
    <row r="88" spans="1:15" ht="28.35" hidden="1" customHeight="1" thickBot="1">
      <c r="A88" s="479" t="s">
        <v>623</v>
      </c>
      <c r="B88" s="480"/>
      <c r="C88" s="74" t="s">
        <v>741</v>
      </c>
      <c r="D88" s="74" t="s">
        <v>742</v>
      </c>
      <c r="E88" s="74" t="s">
        <v>743</v>
      </c>
      <c r="F88" s="74" t="s">
        <v>744</v>
      </c>
      <c r="G88" s="75">
        <v>44692</v>
      </c>
      <c r="H88" s="76"/>
      <c r="I88" s="77">
        <v>8738.25</v>
      </c>
      <c r="J88" s="78" t="s">
        <v>457</v>
      </c>
      <c r="K88" s="80"/>
      <c r="L88" s="80"/>
      <c r="M88" s="80"/>
      <c r="N88" s="80"/>
      <c r="O88" s="80"/>
    </row>
    <row r="89" spans="1:15" ht="28.35" hidden="1" customHeight="1" thickBot="1">
      <c r="A89" s="479" t="s">
        <v>507</v>
      </c>
      <c r="B89" s="480"/>
      <c r="C89" s="74" t="s">
        <v>745</v>
      </c>
      <c r="D89" s="74" t="s">
        <v>746</v>
      </c>
      <c r="E89" s="74" t="s">
        <v>747</v>
      </c>
      <c r="F89" s="74" t="s">
        <v>748</v>
      </c>
      <c r="G89" s="75">
        <v>44389</v>
      </c>
      <c r="H89" s="76"/>
      <c r="I89" s="77">
        <v>70900</v>
      </c>
      <c r="J89" s="78" t="s">
        <v>457</v>
      </c>
      <c r="K89" s="80"/>
      <c r="L89" s="80"/>
      <c r="M89" s="80"/>
      <c r="N89" s="80"/>
      <c r="O89" s="80"/>
    </row>
    <row r="90" spans="1:15" ht="28.35" hidden="1" customHeight="1" thickBot="1">
      <c r="A90" s="479" t="s">
        <v>628</v>
      </c>
      <c r="B90" s="480"/>
      <c r="C90" s="74" t="s">
        <v>749</v>
      </c>
      <c r="D90" s="74" t="s">
        <v>750</v>
      </c>
      <c r="E90" s="74" t="s">
        <v>751</v>
      </c>
      <c r="F90" s="74" t="s">
        <v>752</v>
      </c>
      <c r="G90" s="74" t="s">
        <v>753</v>
      </c>
      <c r="H90" s="76"/>
      <c r="I90" s="77">
        <v>84243.199999999997</v>
      </c>
      <c r="J90" s="78" t="s">
        <v>754</v>
      </c>
      <c r="K90" s="78" t="s">
        <v>755</v>
      </c>
      <c r="L90" s="78" t="s">
        <v>756</v>
      </c>
      <c r="M90" s="78" t="s">
        <v>757</v>
      </c>
      <c r="N90" s="78" t="s">
        <v>758</v>
      </c>
      <c r="O90" s="78" t="s">
        <v>759</v>
      </c>
    </row>
    <row r="91" spans="1:15" ht="28.35" hidden="1" customHeight="1" thickBot="1">
      <c r="A91" s="479" t="s">
        <v>760</v>
      </c>
      <c r="B91" s="480"/>
      <c r="C91" s="74" t="s">
        <v>761</v>
      </c>
      <c r="D91" s="74" t="s">
        <v>762</v>
      </c>
      <c r="E91" s="74" t="s">
        <v>763</v>
      </c>
      <c r="F91" s="74" t="s">
        <v>764</v>
      </c>
      <c r="G91" s="75">
        <v>44120</v>
      </c>
      <c r="H91" s="76"/>
      <c r="I91" s="77">
        <v>47281</v>
      </c>
      <c r="J91" s="78" t="s">
        <v>457</v>
      </c>
      <c r="K91" s="80"/>
      <c r="L91" s="80"/>
      <c r="M91" s="80"/>
      <c r="N91" s="80"/>
      <c r="O91" s="80"/>
    </row>
    <row r="92" spans="1:15" ht="28.35" hidden="1" customHeight="1" thickBot="1">
      <c r="A92" s="479" t="s">
        <v>472</v>
      </c>
      <c r="B92" s="480"/>
      <c r="C92" s="74" t="s">
        <v>765</v>
      </c>
      <c r="D92" s="74" t="s">
        <v>766</v>
      </c>
      <c r="E92" s="74" t="s">
        <v>767</v>
      </c>
      <c r="F92" s="74" t="s">
        <v>768</v>
      </c>
      <c r="G92" s="75">
        <v>44685</v>
      </c>
      <c r="H92" s="76"/>
      <c r="I92" s="77">
        <v>28370.42</v>
      </c>
      <c r="J92" s="78" t="s">
        <v>457</v>
      </c>
      <c r="K92" s="80"/>
      <c r="L92" s="80"/>
      <c r="M92" s="80"/>
      <c r="N92" s="80"/>
      <c r="O92" s="80"/>
    </row>
    <row r="93" spans="1:15" ht="28.35" hidden="1" customHeight="1" thickBot="1">
      <c r="A93" s="479" t="s">
        <v>502</v>
      </c>
      <c r="B93" s="480"/>
      <c r="C93" s="74" t="s">
        <v>769</v>
      </c>
      <c r="D93" s="74" t="s">
        <v>770</v>
      </c>
      <c r="E93" s="74" t="s">
        <v>771</v>
      </c>
      <c r="F93" s="74" t="s">
        <v>772</v>
      </c>
      <c r="G93" s="75">
        <v>44712</v>
      </c>
      <c r="H93" s="76"/>
      <c r="I93" s="77">
        <v>32569</v>
      </c>
      <c r="J93" s="78" t="s">
        <v>457</v>
      </c>
      <c r="K93" s="80"/>
      <c r="L93" s="80"/>
      <c r="M93" s="80"/>
      <c r="N93" s="80"/>
      <c r="O93" s="80"/>
    </row>
    <row r="94" spans="1:15" ht="28.35" hidden="1" customHeight="1" thickBot="1">
      <c r="A94" s="479" t="s">
        <v>584</v>
      </c>
      <c r="B94" s="480"/>
      <c r="C94" s="74" t="s">
        <v>773</v>
      </c>
      <c r="D94" s="74" t="s">
        <v>774</v>
      </c>
      <c r="E94" s="74" t="s">
        <v>775</v>
      </c>
      <c r="F94" s="74" t="s">
        <v>776</v>
      </c>
      <c r="G94" s="75">
        <v>44573</v>
      </c>
      <c r="H94" s="76"/>
      <c r="I94" s="77">
        <v>17662</v>
      </c>
      <c r="J94" s="78" t="s">
        <v>457</v>
      </c>
      <c r="K94" s="80"/>
      <c r="L94" s="80"/>
      <c r="M94" s="80"/>
      <c r="N94" s="80"/>
      <c r="O94" s="80"/>
    </row>
    <row r="95" spans="1:15" ht="28.35" hidden="1" customHeight="1" thickBot="1">
      <c r="A95" s="479" t="s">
        <v>467</v>
      </c>
      <c r="B95" s="480"/>
      <c r="C95" s="74" t="s">
        <v>777</v>
      </c>
      <c r="D95" s="74" t="s">
        <v>778</v>
      </c>
      <c r="E95" s="74" t="s">
        <v>779</v>
      </c>
      <c r="F95" s="74" t="s">
        <v>780</v>
      </c>
      <c r="G95" s="75">
        <v>43082</v>
      </c>
      <c r="H95" s="76"/>
      <c r="I95" s="77">
        <v>9663.65</v>
      </c>
      <c r="J95" s="78" t="s">
        <v>457</v>
      </c>
      <c r="K95" s="78" t="s">
        <v>781</v>
      </c>
      <c r="L95" s="78" t="s">
        <v>459</v>
      </c>
      <c r="M95" s="78" t="s">
        <v>782</v>
      </c>
      <c r="N95" s="78" t="s">
        <v>783</v>
      </c>
      <c r="O95" s="79">
        <v>44008</v>
      </c>
    </row>
    <row r="96" spans="1:15" ht="28.35" hidden="1" customHeight="1" thickBot="1">
      <c r="A96" s="479" t="s">
        <v>570</v>
      </c>
      <c r="B96" s="480"/>
      <c r="C96" s="74" t="s">
        <v>784</v>
      </c>
      <c r="D96" s="74" t="s">
        <v>785</v>
      </c>
      <c r="E96" s="74" t="s">
        <v>786</v>
      </c>
      <c r="F96" s="74" t="s">
        <v>787</v>
      </c>
      <c r="G96" s="75">
        <v>43581</v>
      </c>
      <c r="H96" s="76"/>
      <c r="I96" s="77">
        <v>54000</v>
      </c>
      <c r="J96" s="78" t="s">
        <v>457</v>
      </c>
      <c r="K96" s="80"/>
      <c r="L96" s="80"/>
      <c r="M96" s="80"/>
      <c r="N96" s="80"/>
      <c r="O96" s="80"/>
    </row>
    <row r="97" spans="1:15" ht="28.35" hidden="1" customHeight="1" thickBot="1">
      <c r="A97" s="479" t="s">
        <v>697</v>
      </c>
      <c r="B97" s="480"/>
      <c r="C97" s="74" t="s">
        <v>788</v>
      </c>
      <c r="D97" s="74" t="s">
        <v>789</v>
      </c>
      <c r="E97" s="74" t="s">
        <v>790</v>
      </c>
      <c r="F97" s="74" t="s">
        <v>791</v>
      </c>
      <c r="G97" s="75">
        <v>43614</v>
      </c>
      <c r="H97" s="76"/>
      <c r="I97" s="77">
        <v>31846.67</v>
      </c>
      <c r="J97" s="78" t="s">
        <v>457</v>
      </c>
      <c r="K97" s="80"/>
      <c r="L97" s="80"/>
      <c r="M97" s="80"/>
      <c r="N97" s="80"/>
      <c r="O97" s="80"/>
    </row>
    <row r="98" spans="1:15" ht="28.35" hidden="1" customHeight="1" thickBot="1">
      <c r="A98" s="479" t="s">
        <v>486</v>
      </c>
      <c r="B98" s="480"/>
      <c r="C98" s="74" t="s">
        <v>792</v>
      </c>
      <c r="D98" s="74" t="s">
        <v>793</v>
      </c>
      <c r="E98" s="74" t="s">
        <v>794</v>
      </c>
      <c r="F98" s="74" t="s">
        <v>795</v>
      </c>
      <c r="G98" s="75">
        <v>43626</v>
      </c>
      <c r="H98" s="76"/>
      <c r="I98" s="77">
        <v>105531.51</v>
      </c>
      <c r="J98" s="78" t="s">
        <v>457</v>
      </c>
      <c r="K98" s="78" t="s">
        <v>796</v>
      </c>
      <c r="L98" s="78" t="s">
        <v>459</v>
      </c>
      <c r="M98" s="78" t="s">
        <v>797</v>
      </c>
      <c r="N98" s="78" t="s">
        <v>798</v>
      </c>
      <c r="O98" s="79">
        <v>44354</v>
      </c>
    </row>
    <row r="99" spans="1:15" ht="28.35" hidden="1" customHeight="1" thickBot="1">
      <c r="A99" s="479" t="s">
        <v>799</v>
      </c>
      <c r="B99" s="480"/>
      <c r="C99" s="74" t="s">
        <v>800</v>
      </c>
      <c r="D99" s="74" t="s">
        <v>801</v>
      </c>
      <c r="E99" s="74" t="s">
        <v>802</v>
      </c>
      <c r="F99" s="74" t="s">
        <v>803</v>
      </c>
      <c r="G99" s="75">
        <v>44043</v>
      </c>
      <c r="H99" s="76"/>
      <c r="I99" s="77">
        <v>32781.699999999997</v>
      </c>
      <c r="J99" s="78" t="s">
        <v>457</v>
      </c>
      <c r="K99" s="80"/>
      <c r="L99" s="80"/>
      <c r="M99" s="80"/>
      <c r="N99" s="80"/>
      <c r="O99" s="80"/>
    </row>
    <row r="100" spans="1:15" ht="28.35" hidden="1" customHeight="1" thickBot="1">
      <c r="A100" s="479" t="s">
        <v>467</v>
      </c>
      <c r="B100" s="480"/>
      <c r="C100" s="74" t="s">
        <v>804</v>
      </c>
      <c r="D100" s="74" t="s">
        <v>805</v>
      </c>
      <c r="E100" s="74" t="s">
        <v>806</v>
      </c>
      <c r="F100" s="74" t="s">
        <v>807</v>
      </c>
      <c r="G100" s="75">
        <v>44106</v>
      </c>
      <c r="H100" s="76"/>
      <c r="I100" s="77">
        <v>72740</v>
      </c>
      <c r="J100" s="78" t="s">
        <v>457</v>
      </c>
      <c r="K100" s="80"/>
      <c r="L100" s="80"/>
      <c r="M100" s="80"/>
      <c r="N100" s="80"/>
      <c r="O100" s="80"/>
    </row>
    <row r="101" spans="1:15" ht="28.35" hidden="1" customHeight="1" thickBot="1">
      <c r="A101" s="479" t="s">
        <v>502</v>
      </c>
      <c r="B101" s="480"/>
      <c r="C101" s="74" t="s">
        <v>808</v>
      </c>
      <c r="D101" s="74" t="s">
        <v>809</v>
      </c>
      <c r="E101" s="74" t="s">
        <v>810</v>
      </c>
      <c r="F101" s="74" t="s">
        <v>811</v>
      </c>
      <c r="G101" s="75">
        <v>44715</v>
      </c>
      <c r="H101" s="76"/>
      <c r="I101" s="77">
        <v>59683</v>
      </c>
      <c r="J101" s="78" t="s">
        <v>457</v>
      </c>
      <c r="K101" s="80"/>
      <c r="L101" s="80"/>
      <c r="M101" s="80"/>
      <c r="N101" s="80"/>
      <c r="O101" s="80"/>
    </row>
    <row r="102" spans="1:15" ht="28.35" hidden="1" customHeight="1" thickBot="1">
      <c r="A102" s="479" t="s">
        <v>623</v>
      </c>
      <c r="B102" s="480"/>
      <c r="C102" s="74" t="s">
        <v>812</v>
      </c>
      <c r="D102" s="74" t="s">
        <v>813</v>
      </c>
      <c r="E102" s="74" t="s">
        <v>814</v>
      </c>
      <c r="F102" s="74" t="s">
        <v>815</v>
      </c>
      <c r="G102" s="75">
        <v>44616</v>
      </c>
      <c r="H102" s="76"/>
      <c r="I102" s="77">
        <v>53063.83</v>
      </c>
      <c r="J102" s="78" t="s">
        <v>457</v>
      </c>
      <c r="K102" s="80"/>
      <c r="L102" s="80"/>
      <c r="M102" s="80"/>
      <c r="N102" s="80"/>
      <c r="O102" s="80"/>
    </row>
    <row r="103" spans="1:15" ht="28.35" hidden="1" customHeight="1" thickBot="1">
      <c r="A103" s="479" t="s">
        <v>477</v>
      </c>
      <c r="B103" s="480"/>
      <c r="C103" s="74" t="s">
        <v>816</v>
      </c>
      <c r="D103" s="74" t="s">
        <v>817</v>
      </c>
      <c r="E103" s="74" t="s">
        <v>818</v>
      </c>
      <c r="F103" s="74" t="s">
        <v>819</v>
      </c>
      <c r="G103" s="75">
        <v>44708</v>
      </c>
      <c r="H103" s="76"/>
      <c r="I103" s="77">
        <v>72740</v>
      </c>
      <c r="J103" s="78" t="s">
        <v>457</v>
      </c>
      <c r="K103" s="80"/>
      <c r="L103" s="80"/>
      <c r="M103" s="80"/>
      <c r="N103" s="80"/>
      <c r="O103" s="80"/>
    </row>
    <row r="104" spans="1:15" ht="28.35" hidden="1" customHeight="1" thickBot="1">
      <c r="A104" s="479" t="s">
        <v>530</v>
      </c>
      <c r="B104" s="480"/>
      <c r="C104" s="74" t="s">
        <v>820</v>
      </c>
      <c r="D104" s="74" t="s">
        <v>821</v>
      </c>
      <c r="E104" s="74" t="s">
        <v>822</v>
      </c>
      <c r="F104" s="74" t="s">
        <v>823</v>
      </c>
      <c r="G104" s="75">
        <v>44120</v>
      </c>
      <c r="H104" s="76"/>
      <c r="I104" s="77">
        <v>84793.72</v>
      </c>
      <c r="J104" s="78" t="s">
        <v>457</v>
      </c>
      <c r="K104" s="78" t="s">
        <v>824</v>
      </c>
      <c r="L104" s="78" t="s">
        <v>459</v>
      </c>
      <c r="M104" s="78" t="s">
        <v>825</v>
      </c>
      <c r="N104" s="78" t="s">
        <v>826</v>
      </c>
      <c r="O104" s="79">
        <v>43760</v>
      </c>
    </row>
    <row r="105" spans="1:15" ht="28.35" hidden="1" customHeight="1" thickBot="1">
      <c r="A105" s="479" t="s">
        <v>623</v>
      </c>
      <c r="B105" s="480"/>
      <c r="C105" s="74" t="s">
        <v>827</v>
      </c>
      <c r="D105" s="74" t="s">
        <v>828</v>
      </c>
      <c r="E105" s="74" t="s">
        <v>829</v>
      </c>
      <c r="F105" s="74" t="s">
        <v>830</v>
      </c>
      <c r="G105" s="75">
        <v>44797</v>
      </c>
      <c r="H105" s="76"/>
      <c r="I105" s="77">
        <v>18942.96</v>
      </c>
      <c r="J105" s="78" t="s">
        <v>457</v>
      </c>
      <c r="K105" s="80"/>
      <c r="L105" s="80"/>
      <c r="M105" s="80"/>
      <c r="N105" s="80"/>
      <c r="O105" s="80"/>
    </row>
    <row r="106" spans="1:15" ht="28.35" hidden="1" customHeight="1" thickBot="1">
      <c r="A106" s="479" t="s">
        <v>570</v>
      </c>
      <c r="B106" s="480"/>
      <c r="C106" s="74" t="s">
        <v>831</v>
      </c>
      <c r="D106" s="74" t="s">
        <v>832</v>
      </c>
      <c r="E106" s="74" t="s">
        <v>833</v>
      </c>
      <c r="F106" s="74" t="s">
        <v>834</v>
      </c>
      <c r="G106" s="75">
        <v>44120</v>
      </c>
      <c r="H106" s="76"/>
      <c r="I106" s="77">
        <v>51541.74</v>
      </c>
      <c r="J106" s="78" t="s">
        <v>457</v>
      </c>
      <c r="K106" s="80"/>
      <c r="L106" s="80"/>
      <c r="M106" s="80"/>
      <c r="N106" s="80"/>
      <c r="O106" s="80"/>
    </row>
    <row r="107" spans="1:15" ht="28.35" hidden="1" customHeight="1" thickBot="1">
      <c r="A107" s="479" t="s">
        <v>575</v>
      </c>
      <c r="B107" s="480"/>
      <c r="C107" s="74" t="s">
        <v>835</v>
      </c>
      <c r="D107" s="74" t="s">
        <v>836</v>
      </c>
      <c r="E107" s="74" t="s">
        <v>837</v>
      </c>
      <c r="F107" s="74" t="s">
        <v>838</v>
      </c>
      <c r="G107" s="75">
        <v>44798</v>
      </c>
      <c r="H107" s="76"/>
      <c r="I107" s="77">
        <v>99928</v>
      </c>
      <c r="J107" s="78" t="s">
        <v>457</v>
      </c>
      <c r="K107" s="80"/>
      <c r="L107" s="80"/>
      <c r="M107" s="80"/>
      <c r="N107" s="80"/>
      <c r="O107" s="80"/>
    </row>
    <row r="108" spans="1:15" ht="28.35" hidden="1" customHeight="1" thickBot="1">
      <c r="A108" s="479" t="s">
        <v>614</v>
      </c>
      <c r="B108" s="480"/>
      <c r="C108" s="74" t="s">
        <v>839</v>
      </c>
      <c r="D108" s="74" t="s">
        <v>840</v>
      </c>
      <c r="E108" s="74" t="s">
        <v>841</v>
      </c>
      <c r="F108" s="74" t="s">
        <v>842</v>
      </c>
      <c r="G108" s="75">
        <v>44186</v>
      </c>
      <c r="H108" s="76"/>
      <c r="I108" s="77">
        <v>173096.1</v>
      </c>
      <c r="J108" s="78" t="s">
        <v>457</v>
      </c>
      <c r="K108" s="80"/>
      <c r="L108" s="80"/>
      <c r="M108" s="80"/>
      <c r="N108" s="80"/>
      <c r="O108" s="80"/>
    </row>
    <row r="109" spans="1:15" ht="28.35" hidden="1" customHeight="1" thickBot="1">
      <c r="A109" s="479" t="s">
        <v>715</v>
      </c>
      <c r="B109" s="480"/>
      <c r="C109" s="74" t="s">
        <v>843</v>
      </c>
      <c r="D109" s="74" t="s">
        <v>844</v>
      </c>
      <c r="E109" s="74" t="s">
        <v>845</v>
      </c>
      <c r="F109" s="74" t="s">
        <v>846</v>
      </c>
      <c r="G109" s="75">
        <v>44117</v>
      </c>
      <c r="H109" s="76"/>
      <c r="I109" s="77">
        <v>109110</v>
      </c>
      <c r="J109" s="78" t="s">
        <v>457</v>
      </c>
      <c r="K109" s="80"/>
      <c r="L109" s="80"/>
      <c r="M109" s="80"/>
      <c r="N109" s="80"/>
      <c r="O109" s="80"/>
    </row>
    <row r="110" spans="1:15" ht="28.35" hidden="1" customHeight="1" thickBot="1">
      <c r="A110" s="479" t="s">
        <v>486</v>
      </c>
      <c r="B110" s="480"/>
      <c r="C110" s="74" t="s">
        <v>847</v>
      </c>
      <c r="D110" s="74" t="s">
        <v>848</v>
      </c>
      <c r="E110" s="74" t="s">
        <v>849</v>
      </c>
      <c r="F110" s="74" t="s">
        <v>850</v>
      </c>
      <c r="G110" s="75">
        <v>44120</v>
      </c>
      <c r="H110" s="76"/>
      <c r="I110" s="77">
        <v>109045.98</v>
      </c>
      <c r="J110" s="78" t="s">
        <v>457</v>
      </c>
      <c r="K110" s="80"/>
      <c r="L110" s="80"/>
      <c r="M110" s="80"/>
      <c r="N110" s="80"/>
      <c r="O110" s="80"/>
    </row>
    <row r="111" spans="1:15" ht="28.35" hidden="1" customHeight="1" thickBot="1">
      <c r="A111" s="479" t="s">
        <v>799</v>
      </c>
      <c r="B111" s="480"/>
      <c r="C111" s="74" t="s">
        <v>851</v>
      </c>
      <c r="D111" s="74" t="s">
        <v>852</v>
      </c>
      <c r="E111" s="74" t="s">
        <v>853</v>
      </c>
      <c r="F111" s="74" t="s">
        <v>854</v>
      </c>
      <c r="G111" s="75">
        <v>44006</v>
      </c>
      <c r="H111" s="76"/>
      <c r="I111" s="77">
        <v>65000</v>
      </c>
      <c r="J111" s="78" t="s">
        <v>457</v>
      </c>
      <c r="K111" s="80"/>
      <c r="L111" s="80"/>
      <c r="M111" s="80"/>
      <c r="N111" s="80"/>
      <c r="O111" s="80"/>
    </row>
    <row r="112" spans="1:15" ht="28.35" hidden="1" customHeight="1" thickBot="1">
      <c r="A112" s="479" t="s">
        <v>477</v>
      </c>
      <c r="B112" s="480"/>
      <c r="C112" s="74" t="s">
        <v>855</v>
      </c>
      <c r="D112" s="74" t="s">
        <v>856</v>
      </c>
      <c r="E112" s="74" t="s">
        <v>857</v>
      </c>
      <c r="F112" s="74" t="s">
        <v>858</v>
      </c>
      <c r="G112" s="75">
        <v>44418</v>
      </c>
      <c r="H112" s="76"/>
      <c r="I112" s="77">
        <v>72740</v>
      </c>
      <c r="J112" s="78" t="s">
        <v>457</v>
      </c>
      <c r="K112" s="80"/>
      <c r="L112" s="80"/>
      <c r="M112" s="80"/>
      <c r="N112" s="80"/>
      <c r="O112" s="80"/>
    </row>
    <row r="113" spans="1:15" ht="28.35" hidden="1" customHeight="1" thickBot="1">
      <c r="A113" s="479" t="s">
        <v>859</v>
      </c>
      <c r="B113" s="480"/>
      <c r="C113" s="74" t="s">
        <v>860</v>
      </c>
      <c r="D113" s="74" t="s">
        <v>861</v>
      </c>
      <c r="E113" s="74" t="s">
        <v>862</v>
      </c>
      <c r="F113" s="74" t="s">
        <v>863</v>
      </c>
      <c r="G113" s="75">
        <v>44120</v>
      </c>
      <c r="H113" s="76"/>
      <c r="I113" s="77">
        <v>74786.899999999994</v>
      </c>
      <c r="J113" s="78" t="s">
        <v>457</v>
      </c>
      <c r="K113" s="80"/>
      <c r="L113" s="80"/>
      <c r="M113" s="80"/>
      <c r="N113" s="80"/>
      <c r="O113" s="80"/>
    </row>
    <row r="114" spans="1:15" ht="28.35" hidden="1" customHeight="1" thickBot="1">
      <c r="A114" s="479" t="s">
        <v>598</v>
      </c>
      <c r="B114" s="480"/>
      <c r="C114" s="74" t="s">
        <v>864</v>
      </c>
      <c r="D114" s="74" t="s">
        <v>865</v>
      </c>
      <c r="E114" s="74" t="s">
        <v>866</v>
      </c>
      <c r="F114" s="74" t="s">
        <v>867</v>
      </c>
      <c r="G114" s="75">
        <v>44574</v>
      </c>
      <c r="H114" s="76"/>
      <c r="I114" s="77">
        <v>18585.07</v>
      </c>
      <c r="J114" s="78" t="s">
        <v>457</v>
      </c>
      <c r="K114" s="80"/>
      <c r="L114" s="80"/>
      <c r="M114" s="80"/>
      <c r="N114" s="80"/>
      <c r="O114" s="80"/>
    </row>
    <row r="115" spans="1:15" ht="28.35" hidden="1" customHeight="1" thickBot="1">
      <c r="A115" s="479" t="s">
        <v>584</v>
      </c>
      <c r="B115" s="480"/>
      <c r="C115" s="74" t="s">
        <v>868</v>
      </c>
      <c r="D115" s="74" t="s">
        <v>869</v>
      </c>
      <c r="E115" s="74" t="s">
        <v>870</v>
      </c>
      <c r="F115" s="74" t="s">
        <v>871</v>
      </c>
      <c r="G115" s="75">
        <v>44144</v>
      </c>
      <c r="H115" s="76"/>
      <c r="I115" s="77">
        <v>60378.57</v>
      </c>
      <c r="J115" s="78" t="s">
        <v>457</v>
      </c>
      <c r="K115" s="80"/>
      <c r="L115" s="80"/>
      <c r="M115" s="80"/>
      <c r="N115" s="80"/>
      <c r="O115" s="80"/>
    </row>
    <row r="116" spans="1:15" ht="28.35" hidden="1" customHeight="1" thickBot="1">
      <c r="A116" s="479" t="s">
        <v>472</v>
      </c>
      <c r="B116" s="480"/>
      <c r="C116" s="74" t="s">
        <v>872</v>
      </c>
      <c r="D116" s="74" t="s">
        <v>873</v>
      </c>
      <c r="E116" s="74" t="s">
        <v>874</v>
      </c>
      <c r="F116" s="74" t="s">
        <v>875</v>
      </c>
      <c r="G116" s="75">
        <v>44286</v>
      </c>
      <c r="H116" s="76"/>
      <c r="I116" s="77">
        <v>29998.7</v>
      </c>
      <c r="J116" s="78" t="s">
        <v>457</v>
      </c>
      <c r="K116" s="80"/>
      <c r="L116" s="80"/>
      <c r="M116" s="80"/>
      <c r="N116" s="80"/>
      <c r="O116" s="80"/>
    </row>
    <row r="117" spans="1:15" ht="28.35" hidden="1" customHeight="1" thickBot="1">
      <c r="A117" s="479" t="s">
        <v>598</v>
      </c>
      <c r="B117" s="480"/>
      <c r="C117" s="74" t="s">
        <v>876</v>
      </c>
      <c r="D117" s="74" t="s">
        <v>877</v>
      </c>
      <c r="E117" s="74" t="s">
        <v>878</v>
      </c>
      <c r="F117" s="74" t="s">
        <v>879</v>
      </c>
      <c r="G117" s="75">
        <v>44309</v>
      </c>
      <c r="H117" s="76"/>
      <c r="I117" s="77">
        <v>25672.5</v>
      </c>
      <c r="J117" s="78" t="s">
        <v>457</v>
      </c>
      <c r="K117" s="80"/>
      <c r="L117" s="80"/>
      <c r="M117" s="80"/>
      <c r="N117" s="80"/>
      <c r="O117" s="80"/>
    </row>
    <row r="118" spans="1:15" ht="28.35" hidden="1" customHeight="1" thickBot="1">
      <c r="A118" s="479" t="s">
        <v>467</v>
      </c>
      <c r="B118" s="480"/>
      <c r="C118" s="74" t="s">
        <v>880</v>
      </c>
      <c r="D118" s="74" t="s">
        <v>881</v>
      </c>
      <c r="E118" s="74" t="s">
        <v>882</v>
      </c>
      <c r="F118" s="74" t="s">
        <v>883</v>
      </c>
      <c r="G118" s="75">
        <v>43634</v>
      </c>
      <c r="H118" s="76"/>
      <c r="I118" s="77">
        <v>405.54</v>
      </c>
      <c r="J118" s="78" t="s">
        <v>457</v>
      </c>
      <c r="K118" s="78" t="s">
        <v>884</v>
      </c>
      <c r="L118" s="78" t="s">
        <v>459</v>
      </c>
      <c r="M118" s="78" t="s">
        <v>885</v>
      </c>
      <c r="N118" s="78" t="s">
        <v>886</v>
      </c>
      <c r="O118" s="79">
        <v>44715</v>
      </c>
    </row>
    <row r="119" spans="1:15" ht="28.35" hidden="1" customHeight="1" thickBot="1">
      <c r="A119" s="479" t="s">
        <v>507</v>
      </c>
      <c r="B119" s="480"/>
      <c r="C119" s="74" t="s">
        <v>887</v>
      </c>
      <c r="D119" s="74" t="s">
        <v>888</v>
      </c>
      <c r="E119" s="74" t="s">
        <v>889</v>
      </c>
      <c r="F119" s="74" t="s">
        <v>890</v>
      </c>
      <c r="G119" s="75">
        <v>44314</v>
      </c>
      <c r="H119" s="76"/>
      <c r="I119" s="77">
        <v>36085.949999999997</v>
      </c>
      <c r="J119" s="78" t="s">
        <v>457</v>
      </c>
      <c r="K119" s="80"/>
      <c r="L119" s="80"/>
      <c r="M119" s="80"/>
      <c r="N119" s="80"/>
      <c r="O119" s="80"/>
    </row>
    <row r="120" spans="1:15" ht="28.35" hidden="1" customHeight="1" thickBot="1">
      <c r="A120" s="479" t="s">
        <v>486</v>
      </c>
      <c r="B120" s="480"/>
      <c r="C120" s="74" t="s">
        <v>891</v>
      </c>
      <c r="D120" s="74" t="s">
        <v>892</v>
      </c>
      <c r="E120" s="74" t="s">
        <v>893</v>
      </c>
      <c r="F120" s="74" t="s">
        <v>894</v>
      </c>
      <c r="G120" s="75">
        <v>43600</v>
      </c>
      <c r="H120" s="76"/>
      <c r="I120" s="77">
        <v>109110</v>
      </c>
      <c r="J120" s="78" t="s">
        <v>457</v>
      </c>
      <c r="K120" s="80"/>
      <c r="L120" s="80"/>
      <c r="M120" s="80"/>
      <c r="N120" s="80"/>
      <c r="O120" s="80"/>
    </row>
    <row r="121" spans="1:15" ht="28.35" hidden="1" customHeight="1" thickBot="1">
      <c r="A121" s="479" t="s">
        <v>623</v>
      </c>
      <c r="B121" s="480"/>
      <c r="C121" s="74" t="s">
        <v>895</v>
      </c>
      <c r="D121" s="74" t="s">
        <v>896</v>
      </c>
      <c r="E121" s="74" t="s">
        <v>897</v>
      </c>
      <c r="F121" s="74" t="s">
        <v>898</v>
      </c>
      <c r="G121" s="75">
        <v>44785</v>
      </c>
      <c r="H121" s="76"/>
      <c r="I121" s="77">
        <v>18942</v>
      </c>
      <c r="J121" s="78" t="s">
        <v>457</v>
      </c>
      <c r="K121" s="80"/>
      <c r="L121" s="80"/>
      <c r="M121" s="80"/>
      <c r="N121" s="80"/>
      <c r="O121" s="80"/>
    </row>
    <row r="122" spans="1:15" ht="28.35" hidden="1" customHeight="1" thickBot="1">
      <c r="A122" s="479" t="s">
        <v>472</v>
      </c>
      <c r="B122" s="480"/>
      <c r="C122" s="74" t="s">
        <v>899</v>
      </c>
      <c r="D122" s="74" t="s">
        <v>900</v>
      </c>
      <c r="E122" s="74" t="s">
        <v>901</v>
      </c>
      <c r="F122" s="74" t="s">
        <v>902</v>
      </c>
      <c r="G122" s="75">
        <v>44523</v>
      </c>
      <c r="H122" s="76"/>
      <c r="I122" s="77">
        <v>72740</v>
      </c>
      <c r="J122" s="78" t="s">
        <v>457</v>
      </c>
      <c r="K122" s="80"/>
      <c r="L122" s="80"/>
      <c r="M122" s="80"/>
      <c r="N122" s="80"/>
      <c r="O122" s="80"/>
    </row>
    <row r="123" spans="1:15" ht="28.35" hidden="1" customHeight="1" thickBot="1">
      <c r="A123" s="479" t="s">
        <v>575</v>
      </c>
      <c r="B123" s="480"/>
      <c r="C123" s="74" t="s">
        <v>903</v>
      </c>
      <c r="D123" s="74" t="s">
        <v>904</v>
      </c>
      <c r="E123" s="74" t="s">
        <v>905</v>
      </c>
      <c r="F123" s="74" t="s">
        <v>906</v>
      </c>
      <c r="G123" s="75">
        <v>44438</v>
      </c>
      <c r="H123" s="76"/>
      <c r="I123" s="77">
        <v>20316</v>
      </c>
      <c r="J123" s="78" t="s">
        <v>457</v>
      </c>
      <c r="K123" s="80"/>
      <c r="L123" s="80"/>
      <c r="M123" s="80"/>
      <c r="N123" s="80"/>
      <c r="O123" s="80"/>
    </row>
    <row r="124" spans="1:15" ht="28.35" hidden="1" customHeight="1" thickBot="1">
      <c r="A124" s="479" t="s">
        <v>907</v>
      </c>
      <c r="B124" s="480"/>
      <c r="C124" s="74" t="s">
        <v>908</v>
      </c>
      <c r="D124" s="74" t="s">
        <v>909</v>
      </c>
      <c r="E124" s="74" t="s">
        <v>910</v>
      </c>
      <c r="F124" s="74" t="s">
        <v>911</v>
      </c>
      <c r="G124" s="75">
        <v>44587</v>
      </c>
      <c r="H124" s="76"/>
      <c r="I124" s="77">
        <v>43467.24</v>
      </c>
      <c r="J124" s="78" t="s">
        <v>457</v>
      </c>
      <c r="K124" s="80"/>
      <c r="L124" s="80"/>
      <c r="M124" s="80"/>
      <c r="N124" s="80"/>
      <c r="O124" s="80"/>
    </row>
    <row r="125" spans="1:15" ht="28.35" hidden="1" customHeight="1" thickBot="1">
      <c r="A125" s="479" t="s">
        <v>912</v>
      </c>
      <c r="B125" s="480"/>
      <c r="C125" s="74" t="s">
        <v>908</v>
      </c>
      <c r="D125" s="74" t="s">
        <v>909</v>
      </c>
      <c r="E125" s="74" t="s">
        <v>913</v>
      </c>
      <c r="F125" s="74" t="s">
        <v>914</v>
      </c>
      <c r="G125" s="75">
        <v>44516</v>
      </c>
      <c r="H125" s="76"/>
      <c r="I125" s="77">
        <v>25276.15</v>
      </c>
      <c r="J125" s="78" t="s">
        <v>457</v>
      </c>
      <c r="K125" s="80"/>
      <c r="L125" s="80"/>
      <c r="M125" s="80"/>
      <c r="N125" s="80"/>
      <c r="O125" s="80"/>
    </row>
    <row r="126" spans="1:15" ht="28.35" hidden="1" customHeight="1" thickBot="1">
      <c r="A126" s="479" t="s">
        <v>915</v>
      </c>
      <c r="B126" s="480"/>
      <c r="C126" s="74" t="s">
        <v>916</v>
      </c>
      <c r="D126" s="74" t="s">
        <v>917</v>
      </c>
      <c r="E126" s="74" t="s">
        <v>918</v>
      </c>
      <c r="F126" s="74" t="s">
        <v>919</v>
      </c>
      <c r="G126" s="75">
        <v>44174</v>
      </c>
      <c r="H126" s="76"/>
      <c r="I126" s="77">
        <v>10562.43</v>
      </c>
      <c r="J126" s="78" t="s">
        <v>457</v>
      </c>
      <c r="K126" s="80"/>
      <c r="L126" s="80"/>
      <c r="M126" s="80"/>
      <c r="N126" s="80"/>
      <c r="O126" s="80"/>
    </row>
    <row r="127" spans="1:15" ht="28.35" hidden="1" customHeight="1" thickBot="1">
      <c r="A127" s="479" t="s">
        <v>920</v>
      </c>
      <c r="B127" s="480"/>
      <c r="C127" s="74" t="s">
        <v>916</v>
      </c>
      <c r="D127" s="74" t="s">
        <v>917</v>
      </c>
      <c r="E127" s="74" t="s">
        <v>921</v>
      </c>
      <c r="F127" s="74" t="s">
        <v>922</v>
      </c>
      <c r="G127" s="75">
        <v>44707</v>
      </c>
      <c r="H127" s="76"/>
      <c r="I127" s="77">
        <v>71000</v>
      </c>
      <c r="J127" s="78" t="s">
        <v>457</v>
      </c>
      <c r="K127" s="80"/>
      <c r="L127" s="80"/>
      <c r="M127" s="80"/>
      <c r="N127" s="80"/>
      <c r="O127" s="80"/>
    </row>
    <row r="128" spans="1:15" ht="28.35" hidden="1" customHeight="1" thickBot="1">
      <c r="A128" s="479" t="s">
        <v>920</v>
      </c>
      <c r="B128" s="480"/>
      <c r="C128" s="74" t="s">
        <v>916</v>
      </c>
      <c r="D128" s="74" t="s">
        <v>917</v>
      </c>
      <c r="E128" s="74" t="s">
        <v>923</v>
      </c>
      <c r="F128" s="74" t="s">
        <v>924</v>
      </c>
      <c r="G128" s="75">
        <v>44740</v>
      </c>
      <c r="H128" s="76"/>
      <c r="I128" s="77">
        <v>175000</v>
      </c>
      <c r="J128" s="78" t="s">
        <v>457</v>
      </c>
      <c r="K128" s="80"/>
      <c r="L128" s="80"/>
      <c r="M128" s="80"/>
      <c r="N128" s="80"/>
      <c r="O128" s="80"/>
    </row>
    <row r="129" spans="1:15" ht="28.35" hidden="1" customHeight="1" thickBot="1">
      <c r="A129" s="479" t="s">
        <v>920</v>
      </c>
      <c r="B129" s="480"/>
      <c r="C129" s="74" t="s">
        <v>916</v>
      </c>
      <c r="D129" s="74" t="s">
        <v>917</v>
      </c>
      <c r="E129" s="74" t="s">
        <v>925</v>
      </c>
      <c r="F129" s="74" t="s">
        <v>926</v>
      </c>
      <c r="G129" s="75">
        <v>44740</v>
      </c>
      <c r="H129" s="76"/>
      <c r="I129" s="77">
        <v>148000</v>
      </c>
      <c r="J129" s="78" t="s">
        <v>457</v>
      </c>
      <c r="K129" s="80"/>
      <c r="L129" s="80"/>
      <c r="M129" s="80"/>
      <c r="N129" s="80"/>
      <c r="O129" s="80"/>
    </row>
    <row r="130" spans="1:15" ht="28.35" hidden="1" customHeight="1" thickBot="1">
      <c r="A130" s="479" t="s">
        <v>920</v>
      </c>
      <c r="B130" s="480"/>
      <c r="C130" s="74" t="s">
        <v>916</v>
      </c>
      <c r="D130" s="74" t="s">
        <v>917</v>
      </c>
      <c r="E130" s="74" t="s">
        <v>927</v>
      </c>
      <c r="F130" s="74" t="s">
        <v>928</v>
      </c>
      <c r="G130" s="75">
        <v>44740</v>
      </c>
      <c r="H130" s="76"/>
      <c r="I130" s="77">
        <v>92000</v>
      </c>
      <c r="J130" s="78" t="s">
        <v>457</v>
      </c>
      <c r="K130" s="80"/>
      <c r="L130" s="80"/>
      <c r="M130" s="80"/>
      <c r="N130" s="80"/>
      <c r="O130" s="80"/>
    </row>
    <row r="131" spans="1:15" ht="28.35" hidden="1" customHeight="1" thickBot="1">
      <c r="A131" s="479" t="s">
        <v>929</v>
      </c>
      <c r="B131" s="480"/>
      <c r="C131" s="74" t="s">
        <v>916</v>
      </c>
      <c r="D131" s="74" t="s">
        <v>917</v>
      </c>
      <c r="E131" s="74" t="s">
        <v>930</v>
      </c>
      <c r="F131" s="74" t="s">
        <v>931</v>
      </c>
      <c r="G131" s="75">
        <v>44211</v>
      </c>
      <c r="H131" s="76"/>
      <c r="I131" s="77">
        <v>14991.77</v>
      </c>
      <c r="J131" s="78" t="s">
        <v>457</v>
      </c>
      <c r="K131" s="80"/>
      <c r="L131" s="80"/>
      <c r="M131" s="80"/>
      <c r="N131" s="80"/>
      <c r="O131" s="80"/>
    </row>
    <row r="132" spans="1:15" ht="28.35" hidden="1" customHeight="1" thickBot="1">
      <c r="A132" s="479" t="s">
        <v>929</v>
      </c>
      <c r="B132" s="480"/>
      <c r="C132" s="74" t="s">
        <v>916</v>
      </c>
      <c r="D132" s="74" t="s">
        <v>917</v>
      </c>
      <c r="E132" s="74" t="s">
        <v>932</v>
      </c>
      <c r="F132" s="74" t="s">
        <v>933</v>
      </c>
      <c r="G132" s="75">
        <v>44677</v>
      </c>
      <c r="H132" s="76"/>
      <c r="I132" s="77">
        <v>96000</v>
      </c>
      <c r="J132" s="78" t="s">
        <v>457</v>
      </c>
      <c r="K132" s="80"/>
      <c r="L132" s="80"/>
      <c r="M132" s="80"/>
      <c r="N132" s="80"/>
      <c r="O132" s="80"/>
    </row>
    <row r="133" spans="1:15" ht="28.35" hidden="1" customHeight="1" thickBot="1">
      <c r="A133" s="479" t="s">
        <v>934</v>
      </c>
      <c r="B133" s="480"/>
      <c r="C133" s="74" t="s">
        <v>935</v>
      </c>
      <c r="D133" s="74" t="s">
        <v>936</v>
      </c>
      <c r="E133" s="74" t="s">
        <v>937</v>
      </c>
      <c r="F133" s="74" t="s">
        <v>938</v>
      </c>
      <c r="G133" s="75">
        <v>44120</v>
      </c>
      <c r="H133" s="76"/>
      <c r="I133" s="77">
        <v>135650.54</v>
      </c>
      <c r="J133" s="78" t="s">
        <v>457</v>
      </c>
      <c r="K133" s="80"/>
      <c r="L133" s="80"/>
      <c r="M133" s="80"/>
      <c r="N133" s="80"/>
      <c r="O133" s="80"/>
    </row>
    <row r="134" spans="1:15" ht="28.35" hidden="1" customHeight="1" thickBot="1">
      <c r="A134" s="479" t="s">
        <v>939</v>
      </c>
      <c r="B134" s="480"/>
      <c r="C134" s="74" t="s">
        <v>940</v>
      </c>
      <c r="D134" s="74" t="s">
        <v>941</v>
      </c>
      <c r="E134" s="74" t="s">
        <v>942</v>
      </c>
      <c r="F134" s="74" t="s">
        <v>943</v>
      </c>
      <c r="G134" s="75">
        <v>44105</v>
      </c>
      <c r="H134" s="76"/>
      <c r="I134" s="77">
        <v>67969</v>
      </c>
      <c r="J134" s="78" t="s">
        <v>457</v>
      </c>
      <c r="K134" s="80"/>
      <c r="L134" s="80"/>
      <c r="M134" s="80"/>
      <c r="N134" s="80"/>
      <c r="O134" s="80"/>
    </row>
    <row r="135" spans="1:15" ht="28.35" hidden="1" customHeight="1" thickBot="1">
      <c r="A135" s="479" t="s">
        <v>944</v>
      </c>
      <c r="B135" s="480"/>
      <c r="C135" s="74" t="s">
        <v>940</v>
      </c>
      <c r="D135" s="74" t="s">
        <v>941</v>
      </c>
      <c r="E135" s="74" t="s">
        <v>945</v>
      </c>
      <c r="F135" s="74" t="s">
        <v>946</v>
      </c>
      <c r="G135" s="75">
        <v>44488</v>
      </c>
      <c r="H135" s="76"/>
      <c r="I135" s="77">
        <v>71677</v>
      </c>
      <c r="J135" s="78" t="s">
        <v>457</v>
      </c>
      <c r="K135" s="80"/>
      <c r="L135" s="80"/>
      <c r="M135" s="80"/>
      <c r="N135" s="80"/>
      <c r="O135" s="80"/>
    </row>
    <row r="136" spans="1:15" ht="28.35" hidden="1" customHeight="1" thickBot="1">
      <c r="A136" s="479" t="s">
        <v>944</v>
      </c>
      <c r="B136" s="480"/>
      <c r="C136" s="74" t="s">
        <v>940</v>
      </c>
      <c r="D136" s="74" t="s">
        <v>941</v>
      </c>
      <c r="E136" s="74" t="s">
        <v>947</v>
      </c>
      <c r="F136" s="74" t="s">
        <v>948</v>
      </c>
      <c r="G136" s="75">
        <v>44525</v>
      </c>
      <c r="H136" s="76"/>
      <c r="I136" s="77">
        <v>84173</v>
      </c>
      <c r="J136" s="78" t="s">
        <v>457</v>
      </c>
      <c r="K136" s="80"/>
      <c r="L136" s="80"/>
      <c r="M136" s="80"/>
      <c r="N136" s="80"/>
      <c r="O136" s="80"/>
    </row>
    <row r="137" spans="1:15" ht="28.35" hidden="1" customHeight="1" thickBot="1">
      <c r="A137" s="479" t="s">
        <v>944</v>
      </c>
      <c r="B137" s="480"/>
      <c r="C137" s="74" t="s">
        <v>940</v>
      </c>
      <c r="D137" s="74" t="s">
        <v>941</v>
      </c>
      <c r="E137" s="74" t="s">
        <v>949</v>
      </c>
      <c r="F137" s="74" t="s">
        <v>950</v>
      </c>
      <c r="G137" s="75">
        <v>44672</v>
      </c>
      <c r="H137" s="76"/>
      <c r="I137" s="77">
        <v>67409</v>
      </c>
      <c r="J137" s="78" t="s">
        <v>457</v>
      </c>
      <c r="K137" s="80"/>
      <c r="L137" s="80"/>
      <c r="M137" s="80"/>
      <c r="N137" s="80"/>
      <c r="O137" s="80"/>
    </row>
    <row r="138" spans="1:15" ht="28.35" hidden="1" customHeight="1" thickBot="1">
      <c r="A138" s="479" t="s">
        <v>944</v>
      </c>
      <c r="B138" s="480"/>
      <c r="C138" s="74" t="s">
        <v>940</v>
      </c>
      <c r="D138" s="74" t="s">
        <v>941</v>
      </c>
      <c r="E138" s="74" t="s">
        <v>951</v>
      </c>
      <c r="F138" s="74" t="s">
        <v>952</v>
      </c>
      <c r="G138" s="75">
        <v>44676</v>
      </c>
      <c r="H138" s="76"/>
      <c r="I138" s="77">
        <v>74299</v>
      </c>
      <c r="J138" s="78" t="s">
        <v>457</v>
      </c>
      <c r="K138" s="80"/>
      <c r="L138" s="80"/>
      <c r="M138" s="80"/>
      <c r="N138" s="80"/>
      <c r="O138" s="80"/>
    </row>
    <row r="139" spans="1:15" ht="28.35" hidden="1" customHeight="1" thickBot="1">
      <c r="A139" s="479" t="s">
        <v>512</v>
      </c>
      <c r="B139" s="480"/>
      <c r="C139" s="74" t="s">
        <v>953</v>
      </c>
      <c r="D139" s="74" t="s">
        <v>954</v>
      </c>
      <c r="E139" s="74" t="s">
        <v>955</v>
      </c>
      <c r="F139" s="74" t="s">
        <v>956</v>
      </c>
      <c r="G139" s="74" t="s">
        <v>957</v>
      </c>
      <c r="H139" s="76"/>
      <c r="I139" s="77">
        <v>118083.58</v>
      </c>
      <c r="J139" s="78" t="s">
        <v>958</v>
      </c>
      <c r="K139" s="78" t="s">
        <v>959</v>
      </c>
      <c r="L139" s="78" t="s">
        <v>960</v>
      </c>
      <c r="M139" s="78" t="s">
        <v>961</v>
      </c>
      <c r="N139" s="78">
        <v>0</v>
      </c>
      <c r="O139" s="78" t="s">
        <v>962</v>
      </c>
    </row>
    <row r="140" spans="1:15" ht="28.35" hidden="1" customHeight="1" thickBot="1">
      <c r="A140" s="479" t="s">
        <v>963</v>
      </c>
      <c r="B140" s="480"/>
      <c r="C140" s="74" t="s">
        <v>964</v>
      </c>
      <c r="D140" s="74" t="s">
        <v>965</v>
      </c>
      <c r="E140" s="74" t="s">
        <v>966</v>
      </c>
      <c r="F140" s="74" t="s">
        <v>967</v>
      </c>
      <c r="G140" s="75">
        <v>44798</v>
      </c>
      <c r="H140" s="76"/>
      <c r="I140" s="77">
        <v>261874.18</v>
      </c>
      <c r="J140" s="78" t="s">
        <v>457</v>
      </c>
      <c r="K140" s="80"/>
      <c r="L140" s="80"/>
      <c r="M140" s="80"/>
      <c r="N140" s="80"/>
      <c r="O140" s="80"/>
    </row>
    <row r="141" spans="1:15" ht="28.35" hidden="1" customHeight="1" thickBot="1">
      <c r="A141" s="479" t="s">
        <v>968</v>
      </c>
      <c r="B141" s="480"/>
      <c r="C141" s="74" t="s">
        <v>969</v>
      </c>
      <c r="D141" s="74" t="s">
        <v>970</v>
      </c>
      <c r="E141" s="74" t="s">
        <v>971</v>
      </c>
      <c r="F141" s="74" t="s">
        <v>972</v>
      </c>
      <c r="G141" s="75">
        <v>44120</v>
      </c>
      <c r="H141" s="76"/>
      <c r="I141" s="77">
        <v>14634.97</v>
      </c>
      <c r="J141" s="78" t="s">
        <v>457</v>
      </c>
      <c r="K141" s="80"/>
      <c r="L141" s="80"/>
      <c r="M141" s="80"/>
      <c r="N141" s="80"/>
      <c r="O141" s="80"/>
    </row>
    <row r="142" spans="1:15" ht="28.35" hidden="1" customHeight="1" thickBot="1">
      <c r="A142" s="479" t="s">
        <v>973</v>
      </c>
      <c r="B142" s="480"/>
      <c r="C142" s="74" t="s">
        <v>969</v>
      </c>
      <c r="D142" s="74" t="s">
        <v>970</v>
      </c>
      <c r="E142" s="74" t="s">
        <v>974</v>
      </c>
      <c r="F142" s="74" t="s">
        <v>975</v>
      </c>
      <c r="G142" s="75">
        <v>44708</v>
      </c>
      <c r="H142" s="76"/>
      <c r="I142" s="77">
        <v>53507.54</v>
      </c>
      <c r="J142" s="78" t="s">
        <v>457</v>
      </c>
      <c r="K142" s="80"/>
      <c r="L142" s="80"/>
      <c r="M142" s="80"/>
      <c r="N142" s="80"/>
      <c r="O142" s="80"/>
    </row>
    <row r="143" spans="1:15" ht="28.35" hidden="1" customHeight="1" thickBot="1">
      <c r="A143" s="479" t="s">
        <v>976</v>
      </c>
      <c r="B143" s="480"/>
      <c r="C143" s="74" t="s">
        <v>977</v>
      </c>
      <c r="D143" s="74" t="s">
        <v>978</v>
      </c>
      <c r="E143" s="74" t="s">
        <v>979</v>
      </c>
      <c r="F143" s="74" t="s">
        <v>980</v>
      </c>
      <c r="G143" s="75">
        <v>44109</v>
      </c>
      <c r="H143" s="76"/>
      <c r="I143" s="77">
        <v>32676.62</v>
      </c>
      <c r="J143" s="78" t="s">
        <v>457</v>
      </c>
      <c r="K143" s="80"/>
      <c r="L143" s="80"/>
      <c r="M143" s="80"/>
      <c r="N143" s="80"/>
      <c r="O143" s="80"/>
    </row>
    <row r="144" spans="1:15" ht="28.35" hidden="1" customHeight="1" thickBot="1">
      <c r="A144" s="479" t="s">
        <v>527</v>
      </c>
      <c r="B144" s="480"/>
      <c r="C144" s="74" t="s">
        <v>977</v>
      </c>
      <c r="D144" s="74" t="s">
        <v>978</v>
      </c>
      <c r="E144" s="74" t="s">
        <v>981</v>
      </c>
      <c r="F144" s="74" t="s">
        <v>982</v>
      </c>
      <c r="G144" s="75">
        <v>44588</v>
      </c>
      <c r="H144" s="76"/>
      <c r="I144" s="77">
        <v>64374.9</v>
      </c>
      <c r="J144" s="78" t="s">
        <v>457</v>
      </c>
      <c r="K144" s="80"/>
      <c r="L144" s="80"/>
      <c r="M144" s="80"/>
      <c r="N144" s="80"/>
      <c r="O144" s="80"/>
    </row>
    <row r="145" spans="1:15" ht="28.35" hidden="1" customHeight="1" thickBot="1">
      <c r="A145" s="479" t="s">
        <v>983</v>
      </c>
      <c r="B145" s="480"/>
      <c r="C145" s="74" t="s">
        <v>984</v>
      </c>
      <c r="D145" s="74" t="s">
        <v>985</v>
      </c>
      <c r="E145" s="74" t="s">
        <v>986</v>
      </c>
      <c r="F145" s="74" t="s">
        <v>987</v>
      </c>
      <c r="G145" s="75">
        <v>44120</v>
      </c>
      <c r="H145" s="76"/>
      <c r="I145" s="77">
        <v>59158.25</v>
      </c>
      <c r="J145" s="78" t="s">
        <v>457</v>
      </c>
      <c r="K145" s="78" t="s">
        <v>988</v>
      </c>
      <c r="L145" s="78" t="s">
        <v>989</v>
      </c>
      <c r="M145" s="78" t="s">
        <v>990</v>
      </c>
      <c r="N145" s="78">
        <v>0</v>
      </c>
      <c r="O145" s="79">
        <v>44678</v>
      </c>
    </row>
    <row r="146" spans="1:15" ht="28.35" hidden="1" customHeight="1" thickBot="1">
      <c r="A146" s="479" t="s">
        <v>983</v>
      </c>
      <c r="B146" s="480"/>
      <c r="C146" s="74" t="s">
        <v>984</v>
      </c>
      <c r="D146" s="74" t="s">
        <v>985</v>
      </c>
      <c r="E146" s="74" t="s">
        <v>991</v>
      </c>
      <c r="F146" s="74" t="s">
        <v>992</v>
      </c>
      <c r="G146" s="75">
        <v>44120</v>
      </c>
      <c r="H146" s="76"/>
      <c r="I146" s="77">
        <v>30453.119999999999</v>
      </c>
      <c r="J146" s="78" t="s">
        <v>457</v>
      </c>
      <c r="K146" s="78" t="s">
        <v>993</v>
      </c>
      <c r="L146" s="78" t="s">
        <v>989</v>
      </c>
      <c r="M146" s="78" t="s">
        <v>994</v>
      </c>
      <c r="N146" s="78">
        <v>0</v>
      </c>
      <c r="O146" s="79">
        <v>44692</v>
      </c>
    </row>
    <row r="147" spans="1:15" ht="28.35" hidden="1" customHeight="1" thickBot="1">
      <c r="A147" s="479" t="s">
        <v>934</v>
      </c>
      <c r="B147" s="480"/>
      <c r="C147" s="74" t="s">
        <v>984</v>
      </c>
      <c r="D147" s="74" t="s">
        <v>985</v>
      </c>
      <c r="E147" s="74" t="s">
        <v>995</v>
      </c>
      <c r="F147" s="74" t="s">
        <v>996</v>
      </c>
      <c r="G147" s="75">
        <v>42648</v>
      </c>
      <c r="H147" s="76"/>
      <c r="I147" s="77">
        <v>58575.32</v>
      </c>
      <c r="J147" s="78" t="s">
        <v>457</v>
      </c>
      <c r="K147" s="80"/>
      <c r="L147" s="80"/>
      <c r="M147" s="80"/>
      <c r="N147" s="80"/>
      <c r="O147" s="80"/>
    </row>
    <row r="148" spans="1:15" ht="28.35" hidden="1" customHeight="1" thickBot="1">
      <c r="A148" s="479" t="s">
        <v>997</v>
      </c>
      <c r="B148" s="480"/>
      <c r="C148" s="74" t="s">
        <v>998</v>
      </c>
      <c r="D148" s="74" t="s">
        <v>999</v>
      </c>
      <c r="E148" s="74" t="s">
        <v>1000</v>
      </c>
      <c r="F148" s="74" t="s">
        <v>1001</v>
      </c>
      <c r="G148" s="75">
        <v>44186</v>
      </c>
      <c r="H148" s="76"/>
      <c r="I148" s="77">
        <v>73000</v>
      </c>
      <c r="J148" s="78" t="s">
        <v>457</v>
      </c>
      <c r="K148" s="80"/>
      <c r="L148" s="80"/>
      <c r="M148" s="80"/>
      <c r="N148" s="80"/>
      <c r="O148" s="80"/>
    </row>
    <row r="149" spans="1:15" ht="28.35" hidden="1" customHeight="1" thickBot="1">
      <c r="A149" s="479" t="s">
        <v>1002</v>
      </c>
      <c r="B149" s="480"/>
      <c r="C149" s="74" t="s">
        <v>998</v>
      </c>
      <c r="D149" s="74" t="s">
        <v>999</v>
      </c>
      <c r="E149" s="74" t="s">
        <v>1003</v>
      </c>
      <c r="F149" s="74" t="s">
        <v>1004</v>
      </c>
      <c r="G149" s="75">
        <v>44379</v>
      </c>
      <c r="H149" s="76"/>
      <c r="I149" s="77">
        <v>140000</v>
      </c>
      <c r="J149" s="78" t="s">
        <v>457</v>
      </c>
      <c r="K149" s="80"/>
      <c r="L149" s="80"/>
      <c r="M149" s="80"/>
      <c r="N149" s="80"/>
      <c r="O149" s="80"/>
    </row>
    <row r="150" spans="1:15" ht="28.35" hidden="1" customHeight="1" thickBot="1">
      <c r="A150" s="479" t="s">
        <v>1005</v>
      </c>
      <c r="B150" s="480"/>
      <c r="C150" s="74" t="s">
        <v>1006</v>
      </c>
      <c r="D150" s="74" t="s">
        <v>1007</v>
      </c>
      <c r="E150" s="74" t="s">
        <v>1008</v>
      </c>
      <c r="F150" s="74" t="s">
        <v>1009</v>
      </c>
      <c r="G150" s="75">
        <v>43741</v>
      </c>
      <c r="H150" s="76"/>
      <c r="I150" s="77">
        <v>109.11</v>
      </c>
      <c r="J150" s="78" t="s">
        <v>457</v>
      </c>
      <c r="K150" s="80"/>
      <c r="L150" s="80"/>
      <c r="M150" s="80"/>
      <c r="N150" s="80"/>
      <c r="O150" s="80"/>
    </row>
    <row r="151" spans="1:15" ht="28.35" hidden="1" customHeight="1" thickBot="1">
      <c r="A151" s="479" t="s">
        <v>907</v>
      </c>
      <c r="B151" s="480"/>
      <c r="C151" s="74" t="s">
        <v>1006</v>
      </c>
      <c r="D151" s="74" t="s">
        <v>1007</v>
      </c>
      <c r="E151" s="74" t="s">
        <v>1010</v>
      </c>
      <c r="F151" s="74" t="s">
        <v>1011</v>
      </c>
      <c r="G151" s="75">
        <v>44755</v>
      </c>
      <c r="H151" s="76"/>
      <c r="I151" s="77">
        <v>35950.65</v>
      </c>
      <c r="J151" s="78" t="s">
        <v>457</v>
      </c>
      <c r="K151" s="80"/>
      <c r="L151" s="80"/>
      <c r="M151" s="80"/>
      <c r="N151" s="80"/>
      <c r="O151" s="80"/>
    </row>
    <row r="152" spans="1:15" ht="28.35" hidden="1" customHeight="1" thickBot="1">
      <c r="A152" s="479" t="s">
        <v>963</v>
      </c>
      <c r="B152" s="480"/>
      <c r="C152" s="74" t="s">
        <v>1006</v>
      </c>
      <c r="D152" s="74" t="s">
        <v>1007</v>
      </c>
      <c r="E152" s="74" t="s">
        <v>1012</v>
      </c>
      <c r="F152" s="74" t="s">
        <v>1013</v>
      </c>
      <c r="G152" s="75">
        <v>44799</v>
      </c>
      <c r="H152" s="76"/>
      <c r="I152" s="77">
        <v>143765.17000000001</v>
      </c>
      <c r="J152" s="78" t="s">
        <v>457</v>
      </c>
      <c r="K152" s="80"/>
      <c r="L152" s="80"/>
      <c r="M152" s="80"/>
      <c r="N152" s="80"/>
      <c r="O152" s="80"/>
    </row>
    <row r="153" spans="1:15" ht="28.35" hidden="1" customHeight="1" thickBot="1">
      <c r="A153" s="479" t="s">
        <v>1014</v>
      </c>
      <c r="B153" s="480"/>
      <c r="C153" s="74" t="s">
        <v>1015</v>
      </c>
      <c r="D153" s="74" t="s">
        <v>1016</v>
      </c>
      <c r="E153" s="74" t="s">
        <v>1017</v>
      </c>
      <c r="F153" s="74" t="s">
        <v>1018</v>
      </c>
      <c r="G153" s="75">
        <v>44120</v>
      </c>
      <c r="H153" s="76"/>
      <c r="I153" s="77">
        <v>1942.15</v>
      </c>
      <c r="J153" s="78" t="s">
        <v>457</v>
      </c>
      <c r="K153" s="80"/>
      <c r="L153" s="80"/>
      <c r="M153" s="80"/>
      <c r="N153" s="80"/>
      <c r="O153" s="80"/>
    </row>
    <row r="154" spans="1:15" ht="28.35" hidden="1" customHeight="1" thickBot="1">
      <c r="A154" s="479" t="s">
        <v>1019</v>
      </c>
      <c r="B154" s="480"/>
      <c r="C154" s="74" t="s">
        <v>1015</v>
      </c>
      <c r="D154" s="74" t="s">
        <v>1016</v>
      </c>
      <c r="E154" s="74" t="s">
        <v>1020</v>
      </c>
      <c r="F154" s="74" t="s">
        <v>1021</v>
      </c>
      <c r="G154" s="75">
        <v>44314</v>
      </c>
      <c r="H154" s="76"/>
      <c r="I154" s="77">
        <v>94884.96</v>
      </c>
      <c r="J154" s="78" t="s">
        <v>457</v>
      </c>
      <c r="K154" s="80"/>
      <c r="L154" s="80"/>
      <c r="M154" s="80"/>
      <c r="N154" s="80"/>
      <c r="O154" s="80"/>
    </row>
    <row r="155" spans="1:15" ht="28.35" hidden="1" customHeight="1" thickBot="1">
      <c r="A155" s="479" t="s">
        <v>1002</v>
      </c>
      <c r="B155" s="480"/>
      <c r="C155" s="74" t="s">
        <v>1022</v>
      </c>
      <c r="D155" s="74" t="s">
        <v>1023</v>
      </c>
      <c r="E155" s="74" t="s">
        <v>1024</v>
      </c>
      <c r="F155" s="74" t="s">
        <v>1025</v>
      </c>
      <c r="G155" s="75">
        <v>44614</v>
      </c>
      <c r="H155" s="76"/>
      <c r="I155" s="77">
        <v>18259</v>
      </c>
      <c r="J155" s="78" t="s">
        <v>457</v>
      </c>
      <c r="K155" s="80"/>
      <c r="L155" s="80"/>
      <c r="M155" s="80"/>
      <c r="N155" s="80"/>
      <c r="O155" s="80"/>
    </row>
    <row r="156" spans="1:15" ht="28.35" hidden="1" customHeight="1" thickBot="1">
      <c r="A156" s="479" t="s">
        <v>512</v>
      </c>
      <c r="B156" s="480"/>
      <c r="C156" s="74" t="s">
        <v>1022</v>
      </c>
      <c r="D156" s="74" t="s">
        <v>1023</v>
      </c>
      <c r="E156" s="74" t="s">
        <v>1026</v>
      </c>
      <c r="F156" s="74" t="s">
        <v>1027</v>
      </c>
      <c r="G156" s="75">
        <v>42573</v>
      </c>
      <c r="H156" s="76"/>
      <c r="I156" s="77">
        <v>121205.99</v>
      </c>
      <c r="J156" s="78" t="s">
        <v>457</v>
      </c>
      <c r="K156" s="80"/>
      <c r="L156" s="80"/>
      <c r="M156" s="80"/>
      <c r="N156" s="80"/>
      <c r="O156" s="80"/>
    </row>
    <row r="157" spans="1:15" ht="28.35" hidden="1" customHeight="1" thickBot="1">
      <c r="A157" s="479" t="s">
        <v>1028</v>
      </c>
      <c r="B157" s="480"/>
      <c r="C157" s="74" t="s">
        <v>1022</v>
      </c>
      <c r="D157" s="74" t="s">
        <v>1023</v>
      </c>
      <c r="E157" s="74" t="s">
        <v>1029</v>
      </c>
      <c r="F157" s="74" t="s">
        <v>1030</v>
      </c>
      <c r="G157" s="75">
        <v>44698</v>
      </c>
      <c r="H157" s="76"/>
      <c r="I157" s="77">
        <v>52494.27</v>
      </c>
      <c r="J157" s="78" t="s">
        <v>457</v>
      </c>
      <c r="K157" s="80"/>
      <c r="L157" s="80"/>
      <c r="M157" s="80"/>
      <c r="N157" s="80"/>
      <c r="O157" s="80"/>
    </row>
    <row r="158" spans="1:15" ht="28.35" hidden="1" customHeight="1" thickBot="1">
      <c r="A158" s="479" t="s">
        <v>1028</v>
      </c>
      <c r="B158" s="480"/>
      <c r="C158" s="74" t="s">
        <v>1022</v>
      </c>
      <c r="D158" s="74" t="s">
        <v>1023</v>
      </c>
      <c r="E158" s="74" t="s">
        <v>1031</v>
      </c>
      <c r="F158" s="74" t="s">
        <v>1032</v>
      </c>
      <c r="G158" s="75">
        <v>44698</v>
      </c>
      <c r="H158" s="76"/>
      <c r="I158" s="77">
        <v>48132.05</v>
      </c>
      <c r="J158" s="78" t="s">
        <v>457</v>
      </c>
      <c r="K158" s="80"/>
      <c r="L158" s="80"/>
      <c r="M158" s="80"/>
      <c r="N158" s="80"/>
      <c r="O158" s="80"/>
    </row>
    <row r="159" spans="1:15" ht="28.35" hidden="1" customHeight="1" thickBot="1">
      <c r="A159" s="479" t="s">
        <v>1033</v>
      </c>
      <c r="B159" s="480"/>
      <c r="C159" s="74" t="s">
        <v>1022</v>
      </c>
      <c r="D159" s="74" t="s">
        <v>1023</v>
      </c>
      <c r="E159" s="74" t="s">
        <v>1034</v>
      </c>
      <c r="F159" s="74" t="s">
        <v>1035</v>
      </c>
      <c r="G159" s="75">
        <v>44656</v>
      </c>
      <c r="H159" s="76"/>
      <c r="I159" s="77">
        <v>23826</v>
      </c>
      <c r="J159" s="78" t="s">
        <v>457</v>
      </c>
      <c r="K159" s="80"/>
      <c r="L159" s="80"/>
      <c r="M159" s="80"/>
      <c r="N159" s="80"/>
      <c r="O159" s="80"/>
    </row>
    <row r="160" spans="1:15" ht="28.35" hidden="1" customHeight="1" thickBot="1">
      <c r="A160" s="479" t="s">
        <v>912</v>
      </c>
      <c r="B160" s="480"/>
      <c r="C160" s="74" t="s">
        <v>1036</v>
      </c>
      <c r="D160" s="74" t="s">
        <v>1037</v>
      </c>
      <c r="E160" s="74" t="s">
        <v>1038</v>
      </c>
      <c r="F160" s="74" t="s">
        <v>914</v>
      </c>
      <c r="G160" s="75">
        <v>44516</v>
      </c>
      <c r="H160" s="76"/>
      <c r="I160" s="77">
        <v>35460.699999999997</v>
      </c>
      <c r="J160" s="78" t="s">
        <v>457</v>
      </c>
      <c r="K160" s="80"/>
      <c r="L160" s="80"/>
      <c r="M160" s="80"/>
      <c r="N160" s="80"/>
      <c r="O160" s="80"/>
    </row>
    <row r="161" spans="1:15" ht="28.35" hidden="1" customHeight="1" thickBot="1">
      <c r="A161" s="479" t="s">
        <v>472</v>
      </c>
      <c r="B161" s="480"/>
      <c r="C161" s="74" t="s">
        <v>1039</v>
      </c>
      <c r="D161" s="74" t="s">
        <v>1040</v>
      </c>
      <c r="E161" s="74" t="s">
        <v>1041</v>
      </c>
      <c r="F161" s="74" t="s">
        <v>1042</v>
      </c>
      <c r="G161" s="75">
        <v>44523</v>
      </c>
      <c r="H161" s="76"/>
      <c r="I161" s="77">
        <v>84725.37</v>
      </c>
      <c r="J161" s="78" t="s">
        <v>457</v>
      </c>
      <c r="K161" s="80"/>
      <c r="L161" s="80"/>
      <c r="M161" s="80"/>
      <c r="N161" s="80"/>
      <c r="O161" s="80"/>
    </row>
    <row r="162" spans="1:15" ht="28.35" hidden="1" customHeight="1" thickBot="1">
      <c r="A162" s="479" t="s">
        <v>1043</v>
      </c>
      <c r="B162" s="480"/>
      <c r="C162" s="74" t="s">
        <v>1044</v>
      </c>
      <c r="D162" s="74" t="s">
        <v>1045</v>
      </c>
      <c r="E162" s="74" t="s">
        <v>1046</v>
      </c>
      <c r="F162" s="74" t="s">
        <v>1047</v>
      </c>
      <c r="G162" s="75">
        <v>44120</v>
      </c>
      <c r="H162" s="76"/>
      <c r="I162" s="77">
        <v>3769.61</v>
      </c>
      <c r="J162" s="78" t="s">
        <v>1048</v>
      </c>
      <c r="K162" s="80"/>
      <c r="L162" s="80"/>
      <c r="M162" s="80"/>
      <c r="N162" s="80"/>
      <c r="O162" s="80"/>
    </row>
    <row r="163" spans="1:15" ht="28.35" hidden="1" customHeight="1" thickBot="1">
      <c r="A163" s="479" t="s">
        <v>963</v>
      </c>
      <c r="B163" s="480"/>
      <c r="C163" s="74" t="s">
        <v>1044</v>
      </c>
      <c r="D163" s="74" t="s">
        <v>1045</v>
      </c>
      <c r="E163" s="74" t="s">
        <v>1049</v>
      </c>
      <c r="F163" s="74" t="s">
        <v>967</v>
      </c>
      <c r="G163" s="75">
        <v>44798</v>
      </c>
      <c r="H163" s="76"/>
      <c r="I163" s="77">
        <v>168091.59</v>
      </c>
      <c r="J163" s="78" t="s">
        <v>457</v>
      </c>
      <c r="K163" s="80"/>
      <c r="L163" s="80"/>
      <c r="M163" s="80"/>
      <c r="N163" s="80"/>
      <c r="O163" s="80"/>
    </row>
    <row r="164" spans="1:15" ht="28.35" hidden="1" customHeight="1" thickBot="1">
      <c r="A164" s="479" t="s">
        <v>1050</v>
      </c>
      <c r="B164" s="480"/>
      <c r="C164" s="74" t="s">
        <v>1051</v>
      </c>
      <c r="D164" s="74" t="s">
        <v>1052</v>
      </c>
      <c r="E164" s="74" t="s">
        <v>1053</v>
      </c>
      <c r="F164" s="74" t="s">
        <v>1054</v>
      </c>
      <c r="G164" s="75">
        <v>42552</v>
      </c>
      <c r="H164" s="76"/>
      <c r="I164" s="77">
        <v>16973.71</v>
      </c>
      <c r="J164" s="78" t="s">
        <v>1048</v>
      </c>
      <c r="K164" s="80"/>
      <c r="L164" s="80"/>
      <c r="M164" s="80"/>
      <c r="N164" s="80"/>
      <c r="O164" s="80"/>
    </row>
    <row r="165" spans="1:15" ht="28.35" hidden="1" customHeight="1" thickBot="1">
      <c r="A165" s="479" t="s">
        <v>1055</v>
      </c>
      <c r="B165" s="480"/>
      <c r="C165" s="74" t="s">
        <v>1051</v>
      </c>
      <c r="D165" s="74" t="s">
        <v>1052</v>
      </c>
      <c r="E165" s="74" t="s">
        <v>1056</v>
      </c>
      <c r="F165" s="74" t="s">
        <v>1057</v>
      </c>
      <c r="G165" s="75">
        <v>44356</v>
      </c>
      <c r="H165" s="76"/>
      <c r="I165" s="77">
        <v>35050.129999999997</v>
      </c>
      <c r="J165" s="78" t="s">
        <v>457</v>
      </c>
      <c r="K165" s="80"/>
      <c r="L165" s="80"/>
      <c r="M165" s="80"/>
      <c r="N165" s="80"/>
      <c r="O165" s="80"/>
    </row>
    <row r="166" spans="1:15" ht="28.35" hidden="1" customHeight="1" thickBot="1">
      <c r="A166" s="479" t="s">
        <v>1055</v>
      </c>
      <c r="B166" s="480"/>
      <c r="C166" s="74" t="s">
        <v>1051</v>
      </c>
      <c r="D166" s="74" t="s">
        <v>1052</v>
      </c>
      <c r="E166" s="74" t="s">
        <v>1058</v>
      </c>
      <c r="F166" s="74" t="s">
        <v>1059</v>
      </c>
      <c r="G166" s="75">
        <v>44665</v>
      </c>
      <c r="H166" s="76"/>
      <c r="I166" s="77">
        <v>20569.05</v>
      </c>
      <c r="J166" s="78" t="s">
        <v>457</v>
      </c>
      <c r="K166" s="80"/>
      <c r="L166" s="80"/>
      <c r="M166" s="80"/>
      <c r="N166" s="80"/>
      <c r="O166" s="80"/>
    </row>
    <row r="167" spans="1:15" ht="28.35" hidden="1" customHeight="1" thickBot="1">
      <c r="A167" s="479" t="s">
        <v>520</v>
      </c>
      <c r="B167" s="480"/>
      <c r="C167" s="74" t="s">
        <v>1060</v>
      </c>
      <c r="D167" s="74" t="s">
        <v>1061</v>
      </c>
      <c r="E167" s="74" t="s">
        <v>1062</v>
      </c>
      <c r="F167" s="74" t="s">
        <v>1063</v>
      </c>
      <c r="G167" s="75">
        <v>42579</v>
      </c>
      <c r="H167" s="76"/>
      <c r="I167" s="77">
        <v>35094.25</v>
      </c>
      <c r="J167" s="78" t="s">
        <v>457</v>
      </c>
      <c r="K167" s="80"/>
      <c r="L167" s="80"/>
      <c r="M167" s="80"/>
      <c r="N167" s="80"/>
      <c r="O167" s="80"/>
    </row>
    <row r="168" spans="1:15" ht="28.35" customHeight="1" thickBot="1">
      <c r="A168" s="479"/>
      <c r="B168" s="480"/>
      <c r="C168" s="74"/>
      <c r="D168" s="74"/>
      <c r="E168" s="74"/>
      <c r="F168" s="74"/>
      <c r="G168" s="75"/>
      <c r="H168" s="77"/>
      <c r="I168" s="76"/>
      <c r="J168" s="78"/>
      <c r="K168" s="80"/>
      <c r="L168" s="80"/>
      <c r="M168" s="80"/>
      <c r="N168" s="80"/>
      <c r="O168" s="80"/>
    </row>
    <row r="169" spans="1:15" ht="28.35" hidden="1" customHeight="1" thickBot="1">
      <c r="A169" s="479" t="s">
        <v>968</v>
      </c>
      <c r="B169" s="480"/>
      <c r="C169" s="74" t="s">
        <v>1064</v>
      </c>
      <c r="D169" s="74" t="s">
        <v>1065</v>
      </c>
      <c r="E169" s="74" t="s">
        <v>1066</v>
      </c>
      <c r="F169" s="74" t="s">
        <v>1067</v>
      </c>
      <c r="G169" s="75">
        <v>44120</v>
      </c>
      <c r="H169" s="76"/>
      <c r="I169" s="77">
        <v>24522.95</v>
      </c>
      <c r="J169" s="78" t="s">
        <v>457</v>
      </c>
      <c r="K169" s="80"/>
      <c r="L169" s="80"/>
      <c r="M169" s="80"/>
      <c r="N169" s="80"/>
      <c r="O169" s="80"/>
    </row>
    <row r="170" spans="1:15" ht="28.35" hidden="1" customHeight="1" thickBot="1">
      <c r="A170" s="479" t="s">
        <v>1068</v>
      </c>
      <c r="B170" s="480"/>
      <c r="C170" s="74" t="s">
        <v>1064</v>
      </c>
      <c r="D170" s="74" t="s">
        <v>1065</v>
      </c>
      <c r="E170" s="74" t="s">
        <v>1069</v>
      </c>
      <c r="F170" s="74" t="s">
        <v>1070</v>
      </c>
      <c r="G170" s="74" t="s">
        <v>1071</v>
      </c>
      <c r="H170" s="76"/>
      <c r="I170" s="77">
        <v>8.68</v>
      </c>
      <c r="J170" s="78" t="s">
        <v>958</v>
      </c>
      <c r="K170" s="78" t="s">
        <v>1072</v>
      </c>
      <c r="L170" s="78" t="s">
        <v>1073</v>
      </c>
      <c r="M170" s="78" t="s">
        <v>1074</v>
      </c>
      <c r="N170" s="78">
        <v>0</v>
      </c>
      <c r="O170" s="78" t="s">
        <v>1075</v>
      </c>
    </row>
    <row r="171" spans="1:15" ht="28.35" hidden="1" customHeight="1" thickBot="1">
      <c r="A171" s="479" t="s">
        <v>1076</v>
      </c>
      <c r="B171" s="480"/>
      <c r="C171" s="74" t="s">
        <v>1077</v>
      </c>
      <c r="D171" s="74" t="s">
        <v>1078</v>
      </c>
      <c r="E171" s="74" t="s">
        <v>1079</v>
      </c>
      <c r="F171" s="74" t="s">
        <v>1080</v>
      </c>
      <c r="G171" s="75">
        <v>42569</v>
      </c>
      <c r="H171" s="76"/>
      <c r="I171" s="77">
        <v>69172.81</v>
      </c>
      <c r="J171" s="78" t="s">
        <v>457</v>
      </c>
      <c r="K171" s="80"/>
      <c r="L171" s="80"/>
      <c r="M171" s="80"/>
      <c r="N171" s="80"/>
      <c r="O171" s="80"/>
    </row>
    <row r="172" spans="1:15" ht="28.35" hidden="1" customHeight="1" thickBot="1">
      <c r="A172" s="479" t="s">
        <v>1033</v>
      </c>
      <c r="B172" s="480"/>
      <c r="C172" s="74" t="s">
        <v>1077</v>
      </c>
      <c r="D172" s="74" t="s">
        <v>1078</v>
      </c>
      <c r="E172" s="74" t="s">
        <v>1081</v>
      </c>
      <c r="F172" s="74" t="s">
        <v>1082</v>
      </c>
      <c r="G172" s="75">
        <v>44222</v>
      </c>
      <c r="H172" s="76"/>
      <c r="I172" s="77">
        <v>54555</v>
      </c>
      <c r="J172" s="78" t="s">
        <v>457</v>
      </c>
      <c r="K172" s="80"/>
      <c r="L172" s="80"/>
      <c r="M172" s="80"/>
      <c r="N172" s="80"/>
      <c r="O172" s="80"/>
    </row>
    <row r="173" spans="1:15" ht="28.35" hidden="1" customHeight="1" thickBot="1">
      <c r="A173" s="479" t="s">
        <v>1083</v>
      </c>
      <c r="B173" s="480"/>
      <c r="C173" s="74" t="s">
        <v>1084</v>
      </c>
      <c r="D173" s="74" t="s">
        <v>1085</v>
      </c>
      <c r="E173" s="74" t="s">
        <v>1086</v>
      </c>
      <c r="F173" s="74" t="s">
        <v>1087</v>
      </c>
      <c r="G173" s="75">
        <v>44666</v>
      </c>
      <c r="H173" s="76"/>
      <c r="I173" s="77">
        <v>39290</v>
      </c>
      <c r="J173" s="78" t="s">
        <v>457</v>
      </c>
      <c r="K173" s="80"/>
      <c r="L173" s="80"/>
      <c r="M173" s="80"/>
      <c r="N173" s="80"/>
      <c r="O173" s="80"/>
    </row>
    <row r="174" spans="1:15" ht="28.35" hidden="1" customHeight="1" thickBot="1">
      <c r="A174" s="479" t="s">
        <v>934</v>
      </c>
      <c r="B174" s="480"/>
      <c r="C174" s="74" t="s">
        <v>1088</v>
      </c>
      <c r="D174" s="74" t="s">
        <v>1089</v>
      </c>
      <c r="E174" s="74" t="s">
        <v>1090</v>
      </c>
      <c r="F174" s="74" t="s">
        <v>1091</v>
      </c>
      <c r="G174" s="75">
        <v>42570</v>
      </c>
      <c r="H174" s="76"/>
      <c r="I174" s="77">
        <v>5825.83</v>
      </c>
      <c r="J174" s="78" t="s">
        <v>457</v>
      </c>
      <c r="K174" s="78" t="s">
        <v>1092</v>
      </c>
      <c r="L174" s="78" t="s">
        <v>459</v>
      </c>
      <c r="M174" s="78" t="s">
        <v>1093</v>
      </c>
      <c r="N174" s="78">
        <v>0</v>
      </c>
      <c r="O174" s="79">
        <v>43714</v>
      </c>
    </row>
    <row r="175" spans="1:15" ht="28.35" hidden="1" customHeight="1" thickBot="1">
      <c r="A175" s="479" t="s">
        <v>1094</v>
      </c>
      <c r="B175" s="480"/>
      <c r="C175" s="74" t="s">
        <v>1095</v>
      </c>
      <c r="D175" s="74" t="s">
        <v>1096</v>
      </c>
      <c r="E175" s="74" t="s">
        <v>1097</v>
      </c>
      <c r="F175" s="74" t="s">
        <v>1098</v>
      </c>
      <c r="G175" s="75">
        <v>42571</v>
      </c>
      <c r="H175" s="76"/>
      <c r="I175" s="77">
        <v>1767</v>
      </c>
      <c r="J175" s="78" t="s">
        <v>457</v>
      </c>
      <c r="K175" s="80"/>
      <c r="L175" s="80"/>
      <c r="M175" s="80"/>
      <c r="N175" s="80"/>
      <c r="O175" s="80"/>
    </row>
    <row r="176" spans="1:15" ht="28.35" hidden="1" customHeight="1" thickBot="1">
      <c r="A176" s="479" t="s">
        <v>1083</v>
      </c>
      <c r="B176" s="480"/>
      <c r="C176" s="74" t="s">
        <v>1099</v>
      </c>
      <c r="D176" s="74" t="s">
        <v>1100</v>
      </c>
      <c r="E176" s="74" t="s">
        <v>1101</v>
      </c>
      <c r="F176" s="74" t="s">
        <v>1102</v>
      </c>
      <c r="G176" s="75">
        <v>44742</v>
      </c>
      <c r="H176" s="76"/>
      <c r="I176" s="77">
        <v>14686.94</v>
      </c>
      <c r="J176" s="78" t="s">
        <v>457</v>
      </c>
      <c r="K176" s="80"/>
      <c r="L176" s="80"/>
      <c r="M176" s="80"/>
      <c r="N176" s="80"/>
      <c r="O176" s="80"/>
    </row>
    <row r="177" spans="1:15" ht="28.35" hidden="1" customHeight="1" thickBot="1">
      <c r="A177" s="479" t="s">
        <v>520</v>
      </c>
      <c r="B177" s="480"/>
      <c r="C177" s="74" t="s">
        <v>1103</v>
      </c>
      <c r="D177" s="74" t="s">
        <v>1104</v>
      </c>
      <c r="E177" s="74" t="s">
        <v>1105</v>
      </c>
      <c r="F177" s="74" t="s">
        <v>1106</v>
      </c>
      <c r="G177" s="75">
        <v>42549</v>
      </c>
      <c r="H177" s="76"/>
      <c r="I177" s="77">
        <v>66199.03</v>
      </c>
      <c r="J177" s="78" t="s">
        <v>457</v>
      </c>
      <c r="K177" s="80"/>
      <c r="L177" s="80"/>
      <c r="M177" s="80"/>
      <c r="N177" s="80"/>
      <c r="O177" s="80"/>
    </row>
    <row r="178" spans="1:15" ht="28.35" hidden="1" customHeight="1" thickBot="1">
      <c r="A178" s="479" t="s">
        <v>1107</v>
      </c>
      <c r="B178" s="480"/>
      <c r="C178" s="74" t="s">
        <v>1103</v>
      </c>
      <c r="D178" s="74" t="s">
        <v>1104</v>
      </c>
      <c r="E178" s="74" t="s">
        <v>1108</v>
      </c>
      <c r="F178" s="74" t="s">
        <v>1109</v>
      </c>
      <c r="G178" s="75">
        <v>44406</v>
      </c>
      <c r="H178" s="76"/>
      <c r="I178" s="77">
        <v>21822</v>
      </c>
      <c r="J178" s="78" t="s">
        <v>457</v>
      </c>
      <c r="K178" s="80"/>
      <c r="L178" s="80"/>
      <c r="M178" s="80"/>
      <c r="N178" s="80"/>
      <c r="O178" s="80"/>
    </row>
    <row r="179" spans="1:15" ht="28.35" hidden="1" customHeight="1" thickBot="1">
      <c r="A179" s="479" t="s">
        <v>1107</v>
      </c>
      <c r="B179" s="480"/>
      <c r="C179" s="74" t="s">
        <v>1103</v>
      </c>
      <c r="D179" s="74" t="s">
        <v>1104</v>
      </c>
      <c r="E179" s="74" t="s">
        <v>1110</v>
      </c>
      <c r="F179" s="74" t="s">
        <v>1111</v>
      </c>
      <c r="G179" s="75">
        <v>44405</v>
      </c>
      <c r="H179" s="76"/>
      <c r="I179" s="77">
        <v>18185</v>
      </c>
      <c r="J179" s="78" t="s">
        <v>457</v>
      </c>
      <c r="K179" s="80"/>
      <c r="L179" s="80"/>
      <c r="M179" s="80"/>
      <c r="N179" s="80"/>
      <c r="O179" s="80"/>
    </row>
    <row r="180" spans="1:15" ht="28.35" hidden="1" customHeight="1" thickBot="1">
      <c r="A180" s="479" t="s">
        <v>520</v>
      </c>
      <c r="B180" s="480"/>
      <c r="C180" s="74" t="s">
        <v>1112</v>
      </c>
      <c r="D180" s="74" t="s">
        <v>1113</v>
      </c>
      <c r="E180" s="74" t="s">
        <v>1114</v>
      </c>
      <c r="F180" s="74" t="s">
        <v>1115</v>
      </c>
      <c r="G180" s="75">
        <v>42571</v>
      </c>
      <c r="H180" s="76"/>
      <c r="I180" s="77">
        <v>13916.69</v>
      </c>
      <c r="J180" s="78" t="s">
        <v>457</v>
      </c>
      <c r="K180" s="80"/>
      <c r="L180" s="80"/>
      <c r="M180" s="80"/>
      <c r="N180" s="80"/>
      <c r="O180" s="80"/>
    </row>
    <row r="181" spans="1:15" ht="28.35" hidden="1" customHeight="1" thickBot="1">
      <c r="A181" s="479" t="s">
        <v>527</v>
      </c>
      <c r="B181" s="480"/>
      <c r="C181" s="74" t="s">
        <v>1112</v>
      </c>
      <c r="D181" s="74" t="s">
        <v>1113</v>
      </c>
      <c r="E181" s="74" t="s">
        <v>1116</v>
      </c>
      <c r="F181" s="74" t="s">
        <v>1117</v>
      </c>
      <c r="G181" s="75">
        <v>44615</v>
      </c>
      <c r="H181" s="76"/>
      <c r="I181" s="77">
        <v>69640</v>
      </c>
      <c r="J181" s="78" t="s">
        <v>457</v>
      </c>
      <c r="K181" s="80"/>
      <c r="L181" s="80"/>
      <c r="M181" s="80"/>
      <c r="N181" s="80"/>
      <c r="O181" s="80"/>
    </row>
    <row r="182" spans="1:15" ht="28.35" hidden="1" customHeight="1" thickBot="1">
      <c r="A182" s="479" t="s">
        <v>527</v>
      </c>
      <c r="B182" s="480"/>
      <c r="C182" s="74" t="s">
        <v>1112</v>
      </c>
      <c r="D182" s="74" t="s">
        <v>1113</v>
      </c>
      <c r="E182" s="74" t="s">
        <v>1118</v>
      </c>
      <c r="F182" s="74" t="s">
        <v>1119</v>
      </c>
      <c r="G182" s="75">
        <v>44798</v>
      </c>
      <c r="H182" s="76"/>
      <c r="I182" s="77">
        <v>31921</v>
      </c>
      <c r="J182" s="78" t="s">
        <v>457</v>
      </c>
      <c r="K182" s="80"/>
      <c r="L182" s="80"/>
      <c r="M182" s="80"/>
      <c r="N182" s="80"/>
      <c r="O182" s="80"/>
    </row>
    <row r="183" spans="1:15" ht="28.35" hidden="1" customHeight="1" thickBot="1">
      <c r="A183" s="479" t="s">
        <v>512</v>
      </c>
      <c r="B183" s="480"/>
      <c r="C183" s="74" t="s">
        <v>1120</v>
      </c>
      <c r="D183" s="74" t="s">
        <v>1121</v>
      </c>
      <c r="E183" s="74" t="s">
        <v>1122</v>
      </c>
      <c r="F183" s="74" t="s">
        <v>1123</v>
      </c>
      <c r="G183" s="75">
        <v>42573</v>
      </c>
      <c r="H183" s="76"/>
      <c r="I183" s="77">
        <v>112095.9</v>
      </c>
      <c r="J183" s="78" t="s">
        <v>457</v>
      </c>
      <c r="K183" s="80"/>
      <c r="L183" s="80"/>
      <c r="M183" s="80"/>
      <c r="N183" s="80"/>
      <c r="O183" s="80"/>
    </row>
    <row r="184" spans="1:15" ht="28.35" hidden="1" customHeight="1" thickBot="1">
      <c r="A184" s="479" t="s">
        <v>517</v>
      </c>
      <c r="B184" s="480"/>
      <c r="C184" s="74" t="s">
        <v>1120</v>
      </c>
      <c r="D184" s="74" t="s">
        <v>1121</v>
      </c>
      <c r="E184" s="74" t="s">
        <v>1124</v>
      </c>
      <c r="F184" s="74" t="s">
        <v>1125</v>
      </c>
      <c r="G184" s="75">
        <v>44176</v>
      </c>
      <c r="H184" s="76"/>
      <c r="I184" s="77">
        <v>44171.72</v>
      </c>
      <c r="J184" s="78" t="s">
        <v>457</v>
      </c>
      <c r="K184" s="80"/>
      <c r="L184" s="80"/>
      <c r="M184" s="80"/>
      <c r="N184" s="80"/>
      <c r="O184" s="80"/>
    </row>
    <row r="185" spans="1:15" ht="28.35" hidden="1" customHeight="1" thickBot="1">
      <c r="A185" s="479" t="s">
        <v>517</v>
      </c>
      <c r="B185" s="480"/>
      <c r="C185" s="74" t="s">
        <v>1120</v>
      </c>
      <c r="D185" s="74" t="s">
        <v>1121</v>
      </c>
      <c r="E185" s="74" t="s">
        <v>1126</v>
      </c>
      <c r="F185" s="74" t="s">
        <v>1127</v>
      </c>
      <c r="G185" s="75">
        <v>44628</v>
      </c>
      <c r="H185" s="76"/>
      <c r="I185" s="77">
        <v>336831.66</v>
      </c>
      <c r="J185" s="78" t="s">
        <v>457</v>
      </c>
      <c r="K185" s="80"/>
      <c r="L185" s="80"/>
      <c r="M185" s="80"/>
      <c r="N185" s="80"/>
      <c r="O185" s="80"/>
    </row>
    <row r="186" spans="1:15" ht="28.35" hidden="1" customHeight="1" thickBot="1">
      <c r="A186" s="479" t="s">
        <v>1128</v>
      </c>
      <c r="B186" s="480"/>
      <c r="C186" s="74" t="s">
        <v>1129</v>
      </c>
      <c r="D186" s="74" t="s">
        <v>1130</v>
      </c>
      <c r="E186" s="74" t="s">
        <v>1131</v>
      </c>
      <c r="F186" s="74" t="s">
        <v>1132</v>
      </c>
      <c r="G186" s="75">
        <v>44186</v>
      </c>
      <c r="H186" s="76"/>
      <c r="I186" s="77">
        <v>92019.73</v>
      </c>
      <c r="J186" s="78" t="s">
        <v>457</v>
      </c>
      <c r="K186" s="78" t="s">
        <v>1133</v>
      </c>
      <c r="L186" s="78" t="s">
        <v>989</v>
      </c>
      <c r="M186" s="78" t="s">
        <v>1134</v>
      </c>
      <c r="N186" s="78">
        <v>0</v>
      </c>
      <c r="O186" s="79">
        <v>44690</v>
      </c>
    </row>
    <row r="187" spans="1:15" ht="28.35" hidden="1" customHeight="1" thickBot="1">
      <c r="A187" s="479" t="s">
        <v>1128</v>
      </c>
      <c r="B187" s="480"/>
      <c r="C187" s="74" t="s">
        <v>1129</v>
      </c>
      <c r="D187" s="74" t="s">
        <v>1130</v>
      </c>
      <c r="E187" s="74" t="s">
        <v>1135</v>
      </c>
      <c r="F187" s="74" t="s">
        <v>1136</v>
      </c>
      <c r="G187" s="75">
        <v>44424</v>
      </c>
      <c r="H187" s="76"/>
      <c r="I187" s="77">
        <v>82870.86</v>
      </c>
      <c r="J187" s="78" t="s">
        <v>457</v>
      </c>
      <c r="K187" s="80"/>
      <c r="L187" s="80"/>
      <c r="M187" s="80"/>
      <c r="N187" s="80"/>
      <c r="O187" s="80"/>
    </row>
    <row r="188" spans="1:15" ht="28.35" hidden="1" customHeight="1" thickBot="1">
      <c r="A188" s="479" t="s">
        <v>1137</v>
      </c>
      <c r="B188" s="480"/>
      <c r="C188" s="74" t="s">
        <v>1129</v>
      </c>
      <c r="D188" s="74" t="s">
        <v>1130</v>
      </c>
      <c r="E188" s="74" t="s">
        <v>1138</v>
      </c>
      <c r="F188" s="74" t="s">
        <v>1139</v>
      </c>
      <c r="G188" s="75">
        <v>44230</v>
      </c>
      <c r="H188" s="76"/>
      <c r="I188" s="77">
        <v>24580.66</v>
      </c>
      <c r="J188" s="78" t="s">
        <v>457</v>
      </c>
      <c r="K188" s="80"/>
      <c r="L188" s="80"/>
      <c r="M188" s="80"/>
      <c r="N188" s="80"/>
      <c r="O188" s="80"/>
    </row>
    <row r="189" spans="1:15" ht="28.35" hidden="1" customHeight="1" thickBot="1">
      <c r="A189" s="479" t="s">
        <v>1050</v>
      </c>
      <c r="B189" s="480"/>
      <c r="C189" s="74" t="s">
        <v>1140</v>
      </c>
      <c r="D189" s="74" t="s">
        <v>1141</v>
      </c>
      <c r="E189" s="74" t="s">
        <v>1142</v>
      </c>
      <c r="F189" s="74" t="s">
        <v>1143</v>
      </c>
      <c r="G189" s="75">
        <v>44120</v>
      </c>
      <c r="H189" s="76"/>
      <c r="I189" s="77">
        <v>42474.49</v>
      </c>
      <c r="J189" s="78" t="s">
        <v>457</v>
      </c>
      <c r="K189" s="80"/>
      <c r="L189" s="80"/>
      <c r="M189" s="80"/>
      <c r="N189" s="80"/>
      <c r="O189" s="80"/>
    </row>
    <row r="190" spans="1:15" ht="28.35" hidden="1" customHeight="1" thickBot="1">
      <c r="A190" s="479" t="s">
        <v>1002</v>
      </c>
      <c r="B190" s="480"/>
      <c r="C190" s="74" t="s">
        <v>1144</v>
      </c>
      <c r="D190" s="74" t="s">
        <v>1145</v>
      </c>
      <c r="E190" s="74" t="s">
        <v>1146</v>
      </c>
      <c r="F190" s="74" t="s">
        <v>1147</v>
      </c>
      <c r="G190" s="75">
        <v>44771</v>
      </c>
      <c r="H190" s="76"/>
      <c r="I190" s="77">
        <v>12365.8</v>
      </c>
      <c r="J190" s="78" t="s">
        <v>457</v>
      </c>
      <c r="K190" s="80"/>
      <c r="L190" s="80"/>
      <c r="M190" s="80"/>
      <c r="N190" s="80"/>
      <c r="O190" s="80"/>
    </row>
    <row r="191" spans="1:15" ht="28.35" hidden="1" customHeight="1" thickBot="1">
      <c r="A191" s="479" t="s">
        <v>907</v>
      </c>
      <c r="B191" s="480"/>
      <c r="C191" s="74" t="s">
        <v>1144</v>
      </c>
      <c r="D191" s="74" t="s">
        <v>1145</v>
      </c>
      <c r="E191" s="74" t="s">
        <v>1148</v>
      </c>
      <c r="F191" s="74" t="s">
        <v>1149</v>
      </c>
      <c r="G191" s="75">
        <v>44211</v>
      </c>
      <c r="H191" s="76"/>
      <c r="I191" s="77">
        <v>39981.18</v>
      </c>
      <c r="J191" s="78" t="s">
        <v>457</v>
      </c>
      <c r="K191" s="78" t="s">
        <v>1150</v>
      </c>
      <c r="L191" s="78" t="s">
        <v>459</v>
      </c>
      <c r="M191" s="78" t="s">
        <v>1151</v>
      </c>
      <c r="N191" s="78">
        <v>0</v>
      </c>
      <c r="O191" s="79">
        <v>44588</v>
      </c>
    </row>
    <row r="192" spans="1:15" ht="28.35" hidden="1" customHeight="1" thickBot="1">
      <c r="A192" s="479" t="s">
        <v>912</v>
      </c>
      <c r="B192" s="480"/>
      <c r="C192" s="74" t="s">
        <v>1144</v>
      </c>
      <c r="D192" s="74" t="s">
        <v>1145</v>
      </c>
      <c r="E192" s="74" t="s">
        <v>1152</v>
      </c>
      <c r="F192" s="74" t="s">
        <v>914</v>
      </c>
      <c r="G192" s="75">
        <v>44516</v>
      </c>
      <c r="H192" s="76"/>
      <c r="I192" s="77">
        <v>26913.8</v>
      </c>
      <c r="J192" s="78" t="s">
        <v>457</v>
      </c>
      <c r="K192" s="80"/>
      <c r="L192" s="80"/>
      <c r="M192" s="80"/>
      <c r="N192" s="80"/>
      <c r="O192" s="80"/>
    </row>
    <row r="193" spans="1:15" ht="28.35" hidden="1" customHeight="1" thickBot="1">
      <c r="A193" s="479" t="s">
        <v>973</v>
      </c>
      <c r="B193" s="480"/>
      <c r="C193" s="74" t="s">
        <v>1153</v>
      </c>
      <c r="D193" s="74" t="s">
        <v>1154</v>
      </c>
      <c r="E193" s="74" t="s">
        <v>1155</v>
      </c>
      <c r="F193" s="74" t="s">
        <v>1156</v>
      </c>
      <c r="G193" s="75">
        <v>44432</v>
      </c>
      <c r="H193" s="76"/>
      <c r="I193" s="77">
        <v>72740</v>
      </c>
      <c r="J193" s="78" t="s">
        <v>457</v>
      </c>
      <c r="K193" s="80"/>
      <c r="L193" s="80"/>
      <c r="M193" s="80"/>
      <c r="N193" s="80"/>
      <c r="O193" s="80"/>
    </row>
    <row r="194" spans="1:15" ht="28.35" hidden="1" customHeight="1" thickBot="1">
      <c r="A194" s="479" t="s">
        <v>1157</v>
      </c>
      <c r="B194" s="480"/>
      <c r="C194" s="74" t="s">
        <v>1158</v>
      </c>
      <c r="D194" s="74" t="s">
        <v>1159</v>
      </c>
      <c r="E194" s="74" t="s">
        <v>1160</v>
      </c>
      <c r="F194" s="74" t="s">
        <v>1161</v>
      </c>
      <c r="G194" s="74" t="s">
        <v>1162</v>
      </c>
      <c r="H194" s="76"/>
      <c r="I194" s="77">
        <v>68991</v>
      </c>
      <c r="J194" s="78" t="s">
        <v>754</v>
      </c>
      <c r="K194" s="78" t="s">
        <v>1163</v>
      </c>
      <c r="L194" s="78" t="s">
        <v>1164</v>
      </c>
      <c r="M194" s="78" t="s">
        <v>1165</v>
      </c>
      <c r="N194" s="78">
        <v>0</v>
      </c>
      <c r="O194" s="78" t="s">
        <v>1166</v>
      </c>
    </row>
    <row r="195" spans="1:15" ht="28.35" hidden="1" customHeight="1" thickBot="1">
      <c r="A195" s="479" t="s">
        <v>1167</v>
      </c>
      <c r="B195" s="480"/>
      <c r="C195" s="74" t="s">
        <v>1158</v>
      </c>
      <c r="D195" s="74" t="s">
        <v>1159</v>
      </c>
      <c r="E195" s="74" t="s">
        <v>1168</v>
      </c>
      <c r="F195" s="74" t="s">
        <v>1169</v>
      </c>
      <c r="G195" s="75">
        <v>44120</v>
      </c>
      <c r="H195" s="76"/>
      <c r="I195" s="77">
        <v>50304.93</v>
      </c>
      <c r="J195" s="78" t="s">
        <v>457</v>
      </c>
      <c r="K195" s="80"/>
      <c r="L195" s="80"/>
      <c r="M195" s="80"/>
      <c r="N195" s="80"/>
      <c r="O195" s="80"/>
    </row>
    <row r="196" spans="1:15" ht="28.35" hidden="1" customHeight="1" thickBot="1">
      <c r="A196" s="479" t="s">
        <v>1094</v>
      </c>
      <c r="B196" s="480"/>
      <c r="C196" s="74" t="s">
        <v>1158</v>
      </c>
      <c r="D196" s="74" t="s">
        <v>1159</v>
      </c>
      <c r="E196" s="74" t="s">
        <v>1170</v>
      </c>
      <c r="F196" s="74" t="s">
        <v>1171</v>
      </c>
      <c r="G196" s="75">
        <v>42558</v>
      </c>
      <c r="H196" s="76"/>
      <c r="I196" s="77">
        <v>145052.29999999999</v>
      </c>
      <c r="J196" s="78" t="s">
        <v>457</v>
      </c>
      <c r="K196" s="80"/>
      <c r="L196" s="80"/>
      <c r="M196" s="80"/>
      <c r="N196" s="80"/>
      <c r="O196" s="80"/>
    </row>
    <row r="197" spans="1:15" ht="28.35" hidden="1" customHeight="1" thickBot="1">
      <c r="A197" s="479" t="s">
        <v>1172</v>
      </c>
      <c r="B197" s="480"/>
      <c r="C197" s="74" t="s">
        <v>1158</v>
      </c>
      <c r="D197" s="74" t="s">
        <v>1159</v>
      </c>
      <c r="E197" s="74" t="s">
        <v>1173</v>
      </c>
      <c r="F197" s="74" t="s">
        <v>1174</v>
      </c>
      <c r="G197" s="75">
        <v>44141</v>
      </c>
      <c r="H197" s="76"/>
      <c r="I197" s="77">
        <v>18183.900000000001</v>
      </c>
      <c r="J197" s="78" t="s">
        <v>457</v>
      </c>
      <c r="K197" s="80"/>
      <c r="L197" s="80"/>
      <c r="M197" s="80"/>
      <c r="N197" s="80"/>
      <c r="O197" s="80"/>
    </row>
    <row r="198" spans="1:15" ht="28.35" hidden="1" customHeight="1" thickBot="1">
      <c r="A198" s="479" t="s">
        <v>1172</v>
      </c>
      <c r="B198" s="480"/>
      <c r="C198" s="74" t="s">
        <v>1158</v>
      </c>
      <c r="D198" s="74" t="s">
        <v>1159</v>
      </c>
      <c r="E198" s="74" t="s">
        <v>1175</v>
      </c>
      <c r="F198" s="74" t="s">
        <v>1176</v>
      </c>
      <c r="G198" s="75">
        <v>44188</v>
      </c>
      <c r="H198" s="76"/>
      <c r="I198" s="77">
        <v>18184.63</v>
      </c>
      <c r="J198" s="78" t="s">
        <v>457</v>
      </c>
      <c r="K198" s="80"/>
      <c r="L198" s="80"/>
      <c r="M198" s="80"/>
      <c r="N198" s="80"/>
      <c r="O198" s="80"/>
    </row>
    <row r="199" spans="1:15" ht="28.35" hidden="1" customHeight="1" thickBot="1">
      <c r="A199" s="479" t="s">
        <v>1177</v>
      </c>
      <c r="B199" s="480"/>
      <c r="C199" s="74" t="s">
        <v>1158</v>
      </c>
      <c r="D199" s="74" t="s">
        <v>1159</v>
      </c>
      <c r="E199" s="74" t="s">
        <v>1178</v>
      </c>
      <c r="F199" s="74" t="s">
        <v>1179</v>
      </c>
      <c r="G199" s="75">
        <v>44540</v>
      </c>
      <c r="H199" s="76"/>
      <c r="I199" s="77">
        <v>25023.65</v>
      </c>
      <c r="J199" s="78" t="s">
        <v>457</v>
      </c>
      <c r="K199" s="80"/>
      <c r="L199" s="80"/>
      <c r="M199" s="80"/>
      <c r="N199" s="80"/>
      <c r="O199" s="80"/>
    </row>
    <row r="200" spans="1:15" ht="28.35" hidden="1" customHeight="1" thickBot="1">
      <c r="A200" s="479" t="s">
        <v>1050</v>
      </c>
      <c r="B200" s="480"/>
      <c r="C200" s="74" t="s">
        <v>1180</v>
      </c>
      <c r="D200" s="74" t="s">
        <v>1181</v>
      </c>
      <c r="E200" s="74" t="s">
        <v>1182</v>
      </c>
      <c r="F200" s="74" t="s">
        <v>1183</v>
      </c>
      <c r="G200" s="75">
        <v>42569</v>
      </c>
      <c r="H200" s="76"/>
      <c r="I200" s="77">
        <v>43491.35</v>
      </c>
      <c r="J200" s="78" t="s">
        <v>1048</v>
      </c>
      <c r="K200" s="80"/>
      <c r="L200" s="80"/>
      <c r="M200" s="80"/>
      <c r="N200" s="80"/>
      <c r="O200" s="80"/>
    </row>
    <row r="201" spans="1:15" ht="28.35" hidden="1" customHeight="1" thickBot="1">
      <c r="A201" s="479" t="s">
        <v>1184</v>
      </c>
      <c r="B201" s="480"/>
      <c r="C201" s="74" t="s">
        <v>1180</v>
      </c>
      <c r="D201" s="74" t="s">
        <v>1181</v>
      </c>
      <c r="E201" s="74" t="s">
        <v>1185</v>
      </c>
      <c r="F201" s="74" t="s">
        <v>1186</v>
      </c>
      <c r="G201" s="75">
        <v>44512</v>
      </c>
      <c r="H201" s="76"/>
      <c r="I201" s="77">
        <v>1376.82</v>
      </c>
      <c r="J201" s="78" t="s">
        <v>457</v>
      </c>
      <c r="K201" s="80"/>
      <c r="L201" s="80"/>
      <c r="M201" s="80"/>
      <c r="N201" s="80"/>
      <c r="O201" s="80"/>
    </row>
    <row r="202" spans="1:15" ht="28.35" hidden="1" customHeight="1" thickBot="1">
      <c r="A202" s="479" t="s">
        <v>527</v>
      </c>
      <c r="B202" s="480"/>
      <c r="C202" s="74" t="s">
        <v>1180</v>
      </c>
      <c r="D202" s="74" t="s">
        <v>1181</v>
      </c>
      <c r="E202" s="74" t="s">
        <v>1187</v>
      </c>
      <c r="F202" s="74" t="s">
        <v>1188</v>
      </c>
      <c r="G202" s="75">
        <v>44418</v>
      </c>
      <c r="H202" s="76"/>
      <c r="I202" s="77">
        <v>62426</v>
      </c>
      <c r="J202" s="78" t="s">
        <v>457</v>
      </c>
      <c r="K202" s="80"/>
      <c r="L202" s="80"/>
      <c r="M202" s="80"/>
      <c r="N202" s="80"/>
      <c r="O202" s="80"/>
    </row>
    <row r="203" spans="1:15" ht="28.35" hidden="1" customHeight="1" thickBot="1">
      <c r="A203" s="479" t="s">
        <v>512</v>
      </c>
      <c r="B203" s="480"/>
      <c r="C203" s="74" t="s">
        <v>1189</v>
      </c>
      <c r="D203" s="74" t="s">
        <v>1190</v>
      </c>
      <c r="E203" s="74" t="s">
        <v>1191</v>
      </c>
      <c r="F203" s="74" t="s">
        <v>1192</v>
      </c>
      <c r="G203" s="75">
        <v>42573</v>
      </c>
      <c r="H203" s="76"/>
      <c r="I203" s="77">
        <v>104574.09</v>
      </c>
      <c r="J203" s="78" t="s">
        <v>457</v>
      </c>
      <c r="K203" s="78" t="s">
        <v>1193</v>
      </c>
      <c r="L203" s="78" t="s">
        <v>459</v>
      </c>
      <c r="M203" s="78" t="s">
        <v>1194</v>
      </c>
      <c r="N203" s="78">
        <v>0</v>
      </c>
      <c r="O203" s="79">
        <v>44238</v>
      </c>
    </row>
    <row r="204" spans="1:15" ht="28.35" hidden="1" customHeight="1" thickBot="1">
      <c r="A204" s="479" t="s">
        <v>1043</v>
      </c>
      <c r="B204" s="480"/>
      <c r="C204" s="74" t="s">
        <v>1195</v>
      </c>
      <c r="D204" s="74" t="s">
        <v>1196</v>
      </c>
      <c r="E204" s="74" t="s">
        <v>1197</v>
      </c>
      <c r="F204" s="74" t="s">
        <v>1198</v>
      </c>
      <c r="G204" s="75">
        <v>42579</v>
      </c>
      <c r="H204" s="76"/>
      <c r="I204" s="77">
        <v>834572.77</v>
      </c>
      <c r="J204" s="78" t="s">
        <v>457</v>
      </c>
      <c r="K204" s="80"/>
      <c r="L204" s="80"/>
      <c r="M204" s="80"/>
      <c r="N204" s="80"/>
      <c r="O204" s="80"/>
    </row>
    <row r="205" spans="1:15" ht="28.35" hidden="1" customHeight="1" thickBot="1">
      <c r="A205" s="479" t="s">
        <v>907</v>
      </c>
      <c r="B205" s="480"/>
      <c r="C205" s="74" t="s">
        <v>1195</v>
      </c>
      <c r="D205" s="74" t="s">
        <v>1196</v>
      </c>
      <c r="E205" s="74" t="s">
        <v>1199</v>
      </c>
      <c r="F205" s="74" t="s">
        <v>1200</v>
      </c>
      <c r="G205" s="75">
        <v>44518</v>
      </c>
      <c r="H205" s="76"/>
      <c r="I205" s="77">
        <v>13662.39</v>
      </c>
      <c r="J205" s="78" t="s">
        <v>457</v>
      </c>
      <c r="K205" s="80"/>
      <c r="L205" s="80"/>
      <c r="M205" s="80"/>
      <c r="N205" s="80"/>
      <c r="O205" s="80"/>
    </row>
    <row r="206" spans="1:15" ht="28.35" hidden="1" customHeight="1" thickBot="1">
      <c r="A206" s="479" t="s">
        <v>907</v>
      </c>
      <c r="B206" s="480"/>
      <c r="C206" s="74" t="s">
        <v>1195</v>
      </c>
      <c r="D206" s="74" t="s">
        <v>1196</v>
      </c>
      <c r="E206" s="74" t="s">
        <v>1201</v>
      </c>
      <c r="F206" s="74" t="s">
        <v>1202</v>
      </c>
      <c r="G206" s="75">
        <v>44529</v>
      </c>
      <c r="H206" s="76"/>
      <c r="I206" s="77">
        <v>29904.5</v>
      </c>
      <c r="J206" s="78" t="s">
        <v>457</v>
      </c>
      <c r="K206" s="80"/>
      <c r="L206" s="80"/>
      <c r="M206" s="80"/>
      <c r="N206" s="80"/>
      <c r="O206" s="80"/>
    </row>
    <row r="207" spans="1:15" ht="28.35" hidden="1" customHeight="1" thickBot="1">
      <c r="A207" s="479" t="s">
        <v>963</v>
      </c>
      <c r="B207" s="480"/>
      <c r="C207" s="74" t="s">
        <v>1195</v>
      </c>
      <c r="D207" s="74" t="s">
        <v>1196</v>
      </c>
      <c r="E207" s="74" t="s">
        <v>1203</v>
      </c>
      <c r="F207" s="74" t="s">
        <v>1204</v>
      </c>
      <c r="G207" s="75">
        <v>44519</v>
      </c>
      <c r="H207" s="76"/>
      <c r="I207" s="77">
        <v>227175.75</v>
      </c>
      <c r="J207" s="78" t="s">
        <v>457</v>
      </c>
      <c r="K207" s="80"/>
      <c r="L207" s="80"/>
      <c r="M207" s="80"/>
      <c r="N207" s="80"/>
      <c r="O207" s="80"/>
    </row>
    <row r="208" spans="1:15" ht="28.35" hidden="1" customHeight="1" thickBot="1">
      <c r="A208" s="479" t="s">
        <v>1205</v>
      </c>
      <c r="B208" s="480"/>
      <c r="C208" s="74" t="s">
        <v>1206</v>
      </c>
      <c r="D208" s="74" t="s">
        <v>1207</v>
      </c>
      <c r="E208" s="74" t="s">
        <v>1208</v>
      </c>
      <c r="F208" s="74" t="s">
        <v>1209</v>
      </c>
      <c r="G208" s="75">
        <v>42579</v>
      </c>
      <c r="H208" s="76"/>
      <c r="I208" s="77">
        <v>37239.24</v>
      </c>
      <c r="J208" s="78" t="s">
        <v>457</v>
      </c>
      <c r="K208" s="80"/>
      <c r="L208" s="80"/>
      <c r="M208" s="80"/>
      <c r="N208" s="80"/>
      <c r="O208" s="80"/>
    </row>
    <row r="209" spans="1:15" ht="28.35" hidden="1" customHeight="1" thickBot="1">
      <c r="A209" s="479" t="s">
        <v>944</v>
      </c>
      <c r="B209" s="480"/>
      <c r="C209" s="74" t="s">
        <v>1206</v>
      </c>
      <c r="D209" s="74" t="s">
        <v>1207</v>
      </c>
      <c r="E209" s="74" t="s">
        <v>1210</v>
      </c>
      <c r="F209" s="74" t="s">
        <v>1211</v>
      </c>
      <c r="G209" s="75">
        <v>44377</v>
      </c>
      <c r="H209" s="76"/>
      <c r="I209" s="77">
        <v>51281.7</v>
      </c>
      <c r="J209" s="78" t="s">
        <v>457</v>
      </c>
      <c r="K209" s="80"/>
      <c r="L209" s="80"/>
      <c r="M209" s="80"/>
      <c r="N209" s="80"/>
      <c r="O209" s="80"/>
    </row>
    <row r="210" spans="1:15" ht="28.35" hidden="1" customHeight="1" thickBot="1">
      <c r="A210" s="479" t="s">
        <v>944</v>
      </c>
      <c r="B210" s="480"/>
      <c r="C210" s="74" t="s">
        <v>1206</v>
      </c>
      <c r="D210" s="74" t="s">
        <v>1207</v>
      </c>
      <c r="E210" s="74" t="s">
        <v>1212</v>
      </c>
      <c r="F210" s="74" t="s">
        <v>1213</v>
      </c>
      <c r="G210" s="75">
        <v>44760</v>
      </c>
      <c r="H210" s="76"/>
      <c r="I210" s="77">
        <v>33262.54</v>
      </c>
      <c r="J210" s="78" t="s">
        <v>457</v>
      </c>
      <c r="K210" s="80"/>
      <c r="L210" s="80"/>
      <c r="M210" s="80"/>
      <c r="N210" s="80"/>
      <c r="O210" s="80"/>
    </row>
    <row r="211" spans="1:15" ht="28.35" hidden="1" customHeight="1" thickBot="1">
      <c r="A211" s="479" t="s">
        <v>944</v>
      </c>
      <c r="B211" s="480"/>
      <c r="C211" s="74" t="s">
        <v>1206</v>
      </c>
      <c r="D211" s="74" t="s">
        <v>1207</v>
      </c>
      <c r="E211" s="74" t="s">
        <v>1214</v>
      </c>
      <c r="F211" s="74" t="s">
        <v>1215</v>
      </c>
      <c r="G211" s="75">
        <v>44761</v>
      </c>
      <c r="H211" s="76"/>
      <c r="I211" s="77">
        <v>93026.82</v>
      </c>
      <c r="J211" s="78" t="s">
        <v>457</v>
      </c>
      <c r="K211" s="80"/>
      <c r="L211" s="80"/>
      <c r="M211" s="80"/>
      <c r="N211" s="80"/>
      <c r="O211" s="80"/>
    </row>
    <row r="212" spans="1:15" ht="28.35" hidden="1" customHeight="1" thickBot="1">
      <c r="A212" s="479" t="s">
        <v>944</v>
      </c>
      <c r="B212" s="480"/>
      <c r="C212" s="74" t="s">
        <v>1206</v>
      </c>
      <c r="D212" s="74" t="s">
        <v>1207</v>
      </c>
      <c r="E212" s="74" t="s">
        <v>1216</v>
      </c>
      <c r="F212" s="74" t="s">
        <v>1217</v>
      </c>
      <c r="G212" s="75">
        <v>44799</v>
      </c>
      <c r="H212" s="76"/>
      <c r="I212" s="77">
        <v>105518.09</v>
      </c>
      <c r="J212" s="78" t="s">
        <v>457</v>
      </c>
      <c r="K212" s="80"/>
      <c r="L212" s="80"/>
      <c r="M212" s="80"/>
      <c r="N212" s="80"/>
      <c r="O212" s="80"/>
    </row>
    <row r="213" spans="1:15" ht="28.35" hidden="1" customHeight="1" thickBot="1">
      <c r="A213" s="479" t="s">
        <v>944</v>
      </c>
      <c r="B213" s="480"/>
      <c r="C213" s="74" t="s">
        <v>1206</v>
      </c>
      <c r="D213" s="74" t="s">
        <v>1207</v>
      </c>
      <c r="E213" s="74" t="s">
        <v>1218</v>
      </c>
      <c r="F213" s="74" t="s">
        <v>1219</v>
      </c>
      <c r="G213" s="75">
        <v>44799</v>
      </c>
      <c r="H213" s="76"/>
      <c r="I213" s="77">
        <v>84372.94</v>
      </c>
      <c r="J213" s="78" t="s">
        <v>457</v>
      </c>
      <c r="K213" s="80"/>
      <c r="L213" s="80"/>
      <c r="M213" s="80"/>
      <c r="N213" s="80"/>
      <c r="O213" s="80"/>
    </row>
    <row r="214" spans="1:15" ht="28.35" hidden="1" customHeight="1" thickBot="1">
      <c r="A214" s="479" t="s">
        <v>1220</v>
      </c>
      <c r="B214" s="480"/>
      <c r="C214" s="74" t="s">
        <v>1221</v>
      </c>
      <c r="D214" s="74" t="s">
        <v>1222</v>
      </c>
      <c r="E214" s="74" t="s">
        <v>1223</v>
      </c>
      <c r="F214" s="74" t="s">
        <v>1224</v>
      </c>
      <c r="G214" s="75">
        <v>44347</v>
      </c>
      <c r="H214" s="76"/>
      <c r="I214" s="77">
        <v>325000</v>
      </c>
      <c r="J214" s="78" t="s">
        <v>457</v>
      </c>
      <c r="K214" s="80"/>
      <c r="L214" s="80"/>
      <c r="M214" s="80"/>
      <c r="N214" s="80"/>
      <c r="O214" s="80"/>
    </row>
    <row r="215" spans="1:15" ht="28.35" hidden="1" customHeight="1" thickBot="1">
      <c r="A215" s="479" t="s">
        <v>1225</v>
      </c>
      <c r="B215" s="480"/>
      <c r="C215" s="74" t="s">
        <v>1226</v>
      </c>
      <c r="D215" s="74" t="s">
        <v>1227</v>
      </c>
      <c r="E215" s="74" t="s">
        <v>1228</v>
      </c>
      <c r="F215" s="74" t="s">
        <v>1229</v>
      </c>
      <c r="G215" s="75">
        <v>44266</v>
      </c>
      <c r="H215" s="76"/>
      <c r="I215" s="77">
        <v>34212.53</v>
      </c>
      <c r="J215" s="78" t="s">
        <v>457</v>
      </c>
      <c r="K215" s="80"/>
      <c r="L215" s="80"/>
      <c r="M215" s="80"/>
      <c r="N215" s="80"/>
      <c r="O215" s="80"/>
    </row>
    <row r="216" spans="1:15" ht="28.35" hidden="1" customHeight="1" thickBot="1">
      <c r="A216" s="479" t="s">
        <v>1225</v>
      </c>
      <c r="B216" s="480"/>
      <c r="C216" s="74" t="s">
        <v>1226</v>
      </c>
      <c r="D216" s="74" t="s">
        <v>1227</v>
      </c>
      <c r="E216" s="74" t="s">
        <v>1230</v>
      </c>
      <c r="F216" s="74" t="s">
        <v>1231</v>
      </c>
      <c r="G216" s="75">
        <v>44342</v>
      </c>
      <c r="H216" s="76"/>
      <c r="I216" s="77">
        <v>26869.43</v>
      </c>
      <c r="J216" s="78" t="s">
        <v>457</v>
      </c>
      <c r="K216" s="80"/>
      <c r="L216" s="80"/>
      <c r="M216" s="80"/>
      <c r="N216" s="80"/>
      <c r="O216" s="80"/>
    </row>
    <row r="217" spans="1:15" ht="28.35" hidden="1" customHeight="1" thickBot="1">
      <c r="A217" s="479" t="s">
        <v>1232</v>
      </c>
      <c r="B217" s="480"/>
      <c r="C217" s="74" t="s">
        <v>1233</v>
      </c>
      <c r="D217" s="74" t="s">
        <v>1234</v>
      </c>
      <c r="E217" s="74" t="s">
        <v>1235</v>
      </c>
      <c r="F217" s="74" t="s">
        <v>1236</v>
      </c>
      <c r="G217" s="75">
        <v>43815</v>
      </c>
      <c r="H217" s="76"/>
      <c r="I217" s="77">
        <v>29096</v>
      </c>
      <c r="J217" s="78" t="s">
        <v>457</v>
      </c>
      <c r="K217" s="80"/>
      <c r="L217" s="80"/>
      <c r="M217" s="80"/>
      <c r="N217" s="80"/>
      <c r="O217" s="80"/>
    </row>
    <row r="218" spans="1:15" ht="28.35" hidden="1" customHeight="1" thickBot="1">
      <c r="A218" s="479" t="s">
        <v>1076</v>
      </c>
      <c r="B218" s="480"/>
      <c r="C218" s="74" t="s">
        <v>1233</v>
      </c>
      <c r="D218" s="74" t="s">
        <v>1234</v>
      </c>
      <c r="E218" s="74" t="s">
        <v>1237</v>
      </c>
      <c r="F218" s="74" t="s">
        <v>1238</v>
      </c>
      <c r="G218" s="75">
        <v>42566</v>
      </c>
      <c r="H218" s="76"/>
      <c r="I218" s="77">
        <v>9092.5</v>
      </c>
      <c r="J218" s="78" t="s">
        <v>457</v>
      </c>
      <c r="K218" s="80"/>
      <c r="L218" s="80"/>
      <c r="M218" s="80"/>
      <c r="N218" s="80"/>
      <c r="O218" s="80"/>
    </row>
    <row r="219" spans="1:15" ht="28.35" hidden="1" customHeight="1" thickBot="1">
      <c r="A219" s="479" t="s">
        <v>1094</v>
      </c>
      <c r="B219" s="480"/>
      <c r="C219" s="74" t="s">
        <v>1239</v>
      </c>
      <c r="D219" s="74" t="s">
        <v>1240</v>
      </c>
      <c r="E219" s="74" t="s">
        <v>1241</v>
      </c>
      <c r="F219" s="74" t="s">
        <v>1242</v>
      </c>
      <c r="G219" s="75">
        <v>42558</v>
      </c>
      <c r="H219" s="76"/>
      <c r="I219" s="77">
        <v>47381.13</v>
      </c>
      <c r="J219" s="78" t="s">
        <v>457</v>
      </c>
      <c r="K219" s="80"/>
      <c r="L219" s="80"/>
      <c r="M219" s="80"/>
      <c r="N219" s="80"/>
      <c r="O219" s="80"/>
    </row>
    <row r="220" spans="1:15" ht="28.35" hidden="1" customHeight="1" thickBot="1">
      <c r="A220" s="479" t="s">
        <v>1243</v>
      </c>
      <c r="B220" s="480"/>
      <c r="C220" s="74" t="s">
        <v>1239</v>
      </c>
      <c r="D220" s="74" t="s">
        <v>1240</v>
      </c>
      <c r="E220" s="74" t="s">
        <v>1244</v>
      </c>
      <c r="F220" s="74" t="s">
        <v>1245</v>
      </c>
      <c r="G220" s="75">
        <v>44558</v>
      </c>
      <c r="H220" s="76"/>
      <c r="I220" s="77">
        <v>49007.839999999997</v>
      </c>
      <c r="J220" s="78" t="s">
        <v>457</v>
      </c>
      <c r="K220" s="80"/>
      <c r="L220" s="80"/>
      <c r="M220" s="80"/>
      <c r="N220" s="80"/>
      <c r="O220" s="80"/>
    </row>
    <row r="221" spans="1:15" ht="28.35" hidden="1" customHeight="1" thickBot="1">
      <c r="A221" s="479" t="s">
        <v>1243</v>
      </c>
      <c r="B221" s="480"/>
      <c r="C221" s="74" t="s">
        <v>1239</v>
      </c>
      <c r="D221" s="74" t="s">
        <v>1240</v>
      </c>
      <c r="E221" s="74" t="s">
        <v>1246</v>
      </c>
      <c r="F221" s="74" t="s">
        <v>1247</v>
      </c>
      <c r="G221" s="75">
        <v>44558</v>
      </c>
      <c r="H221" s="76"/>
      <c r="I221" s="77">
        <v>58355.66</v>
      </c>
      <c r="J221" s="78" t="s">
        <v>457</v>
      </c>
      <c r="K221" s="80"/>
      <c r="L221" s="80"/>
      <c r="M221" s="80"/>
      <c r="N221" s="80"/>
      <c r="O221" s="80"/>
    </row>
    <row r="222" spans="1:15" ht="28.35" hidden="1" customHeight="1" thickBot="1">
      <c r="A222" s="479" t="s">
        <v>1248</v>
      </c>
      <c r="B222" s="480"/>
      <c r="C222" s="74" t="s">
        <v>1239</v>
      </c>
      <c r="D222" s="74" t="s">
        <v>1240</v>
      </c>
      <c r="E222" s="74" t="s">
        <v>1249</v>
      </c>
      <c r="F222" s="74" t="s">
        <v>1250</v>
      </c>
      <c r="G222" s="75">
        <v>44424</v>
      </c>
      <c r="H222" s="76"/>
      <c r="I222" s="77">
        <v>11916.26</v>
      </c>
      <c r="J222" s="78" t="s">
        <v>457</v>
      </c>
      <c r="K222" s="80"/>
      <c r="L222" s="80"/>
      <c r="M222" s="80"/>
      <c r="N222" s="80"/>
      <c r="O222" s="80"/>
    </row>
    <row r="223" spans="1:15" ht="28.35" hidden="1" customHeight="1" thickBot="1">
      <c r="A223" s="479" t="s">
        <v>1076</v>
      </c>
      <c r="B223" s="480"/>
      <c r="C223" s="74" t="s">
        <v>1251</v>
      </c>
      <c r="D223" s="74" t="s">
        <v>1252</v>
      </c>
      <c r="E223" s="74" t="s">
        <v>1253</v>
      </c>
      <c r="F223" s="74" t="s">
        <v>1254</v>
      </c>
      <c r="G223" s="75">
        <v>42573</v>
      </c>
      <c r="H223" s="76"/>
      <c r="I223" s="77">
        <v>199919.11</v>
      </c>
      <c r="J223" s="78" t="s">
        <v>457</v>
      </c>
      <c r="K223" s="80"/>
      <c r="L223" s="80"/>
      <c r="M223" s="80"/>
      <c r="N223" s="80"/>
      <c r="O223" s="80"/>
    </row>
    <row r="224" spans="1:15" ht="28.35" hidden="1" customHeight="1" thickBot="1">
      <c r="A224" s="479" t="s">
        <v>1033</v>
      </c>
      <c r="B224" s="480"/>
      <c r="C224" s="74" t="s">
        <v>1251</v>
      </c>
      <c r="D224" s="74" t="s">
        <v>1252</v>
      </c>
      <c r="E224" s="74" t="s">
        <v>1255</v>
      </c>
      <c r="F224" s="74" t="s">
        <v>1256</v>
      </c>
      <c r="G224" s="75">
        <v>44195</v>
      </c>
      <c r="H224" s="76"/>
      <c r="I224" s="77">
        <v>90925</v>
      </c>
      <c r="J224" s="78" t="s">
        <v>457</v>
      </c>
      <c r="K224" s="80"/>
      <c r="L224" s="80"/>
      <c r="M224" s="80"/>
      <c r="N224" s="80"/>
      <c r="O224" s="80"/>
    </row>
    <row r="225" spans="1:15" ht="28.35" hidden="1" customHeight="1" thickBot="1">
      <c r="A225" s="479" t="s">
        <v>907</v>
      </c>
      <c r="B225" s="480"/>
      <c r="C225" s="74" t="s">
        <v>1257</v>
      </c>
      <c r="D225" s="74" t="s">
        <v>1258</v>
      </c>
      <c r="E225" s="74" t="s">
        <v>1259</v>
      </c>
      <c r="F225" s="74" t="s">
        <v>1260</v>
      </c>
      <c r="G225" s="75">
        <v>44560</v>
      </c>
      <c r="H225" s="76"/>
      <c r="I225" s="77">
        <v>53500.27</v>
      </c>
      <c r="J225" s="78" t="s">
        <v>457</v>
      </c>
      <c r="K225" s="80"/>
      <c r="L225" s="80"/>
      <c r="M225" s="80"/>
      <c r="N225" s="80"/>
      <c r="O225" s="80"/>
    </row>
    <row r="226" spans="1:15" ht="28.35" hidden="1" customHeight="1" thickBot="1">
      <c r="A226" s="479" t="s">
        <v>1184</v>
      </c>
      <c r="B226" s="480"/>
      <c r="C226" s="74" t="s">
        <v>1261</v>
      </c>
      <c r="D226" s="74" t="s">
        <v>1262</v>
      </c>
      <c r="E226" s="74" t="s">
        <v>1263</v>
      </c>
      <c r="F226" s="74" t="s">
        <v>1264</v>
      </c>
      <c r="G226" s="75">
        <v>44407</v>
      </c>
      <c r="H226" s="76"/>
      <c r="I226" s="77">
        <v>77794.33</v>
      </c>
      <c r="J226" s="78" t="s">
        <v>457</v>
      </c>
      <c r="K226" s="80"/>
      <c r="L226" s="80"/>
      <c r="M226" s="80"/>
      <c r="N226" s="80"/>
      <c r="O226" s="80"/>
    </row>
    <row r="227" spans="1:15" ht="28.35" hidden="1" customHeight="1" thickBot="1">
      <c r="A227" s="479" t="s">
        <v>1184</v>
      </c>
      <c r="B227" s="480"/>
      <c r="C227" s="74" t="s">
        <v>1261</v>
      </c>
      <c r="D227" s="74" t="s">
        <v>1262</v>
      </c>
      <c r="E227" s="74" t="s">
        <v>1265</v>
      </c>
      <c r="F227" s="74" t="s">
        <v>1186</v>
      </c>
      <c r="G227" s="75">
        <v>44512</v>
      </c>
      <c r="H227" s="76"/>
      <c r="I227" s="77">
        <v>1375.96</v>
      </c>
      <c r="J227" s="78" t="s">
        <v>457</v>
      </c>
      <c r="K227" s="80"/>
      <c r="L227" s="80"/>
      <c r="M227" s="80"/>
      <c r="N227" s="80"/>
      <c r="O227" s="80"/>
    </row>
    <row r="228" spans="1:15" ht="28.35" hidden="1" customHeight="1" thickBot="1">
      <c r="A228" s="479" t="s">
        <v>1184</v>
      </c>
      <c r="B228" s="480"/>
      <c r="C228" s="74" t="s">
        <v>1261</v>
      </c>
      <c r="D228" s="74" t="s">
        <v>1262</v>
      </c>
      <c r="E228" s="74" t="s">
        <v>1266</v>
      </c>
      <c r="F228" s="74" t="s">
        <v>1267</v>
      </c>
      <c r="G228" s="75">
        <v>44566</v>
      </c>
      <c r="H228" s="76"/>
      <c r="I228" s="77">
        <v>27136.74</v>
      </c>
      <c r="J228" s="78" t="s">
        <v>457</v>
      </c>
      <c r="K228" s="80"/>
      <c r="L228" s="80"/>
      <c r="M228" s="80"/>
      <c r="N228" s="80"/>
      <c r="O228" s="80"/>
    </row>
    <row r="229" spans="1:15" ht="28.35" hidden="1" customHeight="1" thickBot="1">
      <c r="A229" s="479" t="s">
        <v>1167</v>
      </c>
      <c r="B229" s="480"/>
      <c r="C229" s="74" t="s">
        <v>1261</v>
      </c>
      <c r="D229" s="74" t="s">
        <v>1262</v>
      </c>
      <c r="E229" s="74" t="s">
        <v>1268</v>
      </c>
      <c r="F229" s="74" t="s">
        <v>1169</v>
      </c>
      <c r="G229" s="75">
        <v>44120</v>
      </c>
      <c r="H229" s="76"/>
      <c r="I229" s="77">
        <v>31475.759999999998</v>
      </c>
      <c r="J229" s="78" t="s">
        <v>457</v>
      </c>
      <c r="K229" s="80"/>
      <c r="L229" s="80"/>
      <c r="M229" s="80"/>
      <c r="N229" s="80"/>
      <c r="O229" s="80"/>
    </row>
    <row r="230" spans="1:15" ht="28.35" hidden="1" customHeight="1" thickBot="1">
      <c r="A230" s="479" t="s">
        <v>1205</v>
      </c>
      <c r="B230" s="480"/>
      <c r="C230" s="74" t="s">
        <v>1269</v>
      </c>
      <c r="D230" s="74" t="s">
        <v>1270</v>
      </c>
      <c r="E230" s="74" t="s">
        <v>1271</v>
      </c>
      <c r="F230" s="74" t="s">
        <v>1272</v>
      </c>
      <c r="G230" s="75">
        <v>44120</v>
      </c>
      <c r="H230" s="76"/>
      <c r="I230" s="77">
        <v>36588.22</v>
      </c>
      <c r="J230" s="78" t="s">
        <v>457</v>
      </c>
      <c r="K230" s="80"/>
      <c r="L230" s="80"/>
      <c r="M230" s="80"/>
      <c r="N230" s="80"/>
      <c r="O230" s="80"/>
    </row>
    <row r="231" spans="1:15" ht="28.35" hidden="1" customHeight="1" thickBot="1">
      <c r="A231" s="479" t="s">
        <v>944</v>
      </c>
      <c r="B231" s="480"/>
      <c r="C231" s="74" t="s">
        <v>1269</v>
      </c>
      <c r="D231" s="74" t="s">
        <v>1270</v>
      </c>
      <c r="E231" s="74" t="s">
        <v>1273</v>
      </c>
      <c r="F231" s="74" t="s">
        <v>1274</v>
      </c>
      <c r="G231" s="75">
        <v>44392</v>
      </c>
      <c r="H231" s="76"/>
      <c r="I231" s="77">
        <v>21370.639999999999</v>
      </c>
      <c r="J231" s="78" t="s">
        <v>457</v>
      </c>
      <c r="K231" s="80"/>
      <c r="L231" s="80"/>
      <c r="M231" s="80"/>
      <c r="N231" s="80"/>
      <c r="O231" s="80"/>
    </row>
    <row r="232" spans="1:15" ht="28.35" hidden="1" customHeight="1" thickBot="1">
      <c r="A232" s="479" t="s">
        <v>944</v>
      </c>
      <c r="B232" s="480"/>
      <c r="C232" s="74" t="s">
        <v>1269</v>
      </c>
      <c r="D232" s="74" t="s">
        <v>1270</v>
      </c>
      <c r="E232" s="74" t="s">
        <v>1275</v>
      </c>
      <c r="F232" s="74" t="s">
        <v>1276</v>
      </c>
      <c r="G232" s="75">
        <v>44424</v>
      </c>
      <c r="H232" s="76"/>
      <c r="I232" s="77">
        <v>79829.600000000006</v>
      </c>
      <c r="J232" s="78" t="s">
        <v>457</v>
      </c>
      <c r="K232" s="80"/>
      <c r="L232" s="80"/>
      <c r="M232" s="80"/>
      <c r="N232" s="80"/>
      <c r="O232" s="80"/>
    </row>
    <row r="233" spans="1:15" ht="28.35" hidden="1" customHeight="1" thickBot="1">
      <c r="A233" s="479" t="s">
        <v>944</v>
      </c>
      <c r="B233" s="480"/>
      <c r="C233" s="74" t="s">
        <v>1269</v>
      </c>
      <c r="D233" s="74" t="s">
        <v>1270</v>
      </c>
      <c r="E233" s="74" t="s">
        <v>1277</v>
      </c>
      <c r="F233" s="74" t="s">
        <v>1278</v>
      </c>
      <c r="G233" s="75">
        <v>44424</v>
      </c>
      <c r="H233" s="76"/>
      <c r="I233" s="77">
        <v>52608.11</v>
      </c>
      <c r="J233" s="78" t="s">
        <v>457</v>
      </c>
      <c r="K233" s="80"/>
      <c r="L233" s="80"/>
      <c r="M233" s="80"/>
      <c r="N233" s="80"/>
      <c r="O233" s="80"/>
    </row>
    <row r="234" spans="1:15" ht="28.35" hidden="1" customHeight="1" thickBot="1">
      <c r="A234" s="479" t="s">
        <v>944</v>
      </c>
      <c r="B234" s="480"/>
      <c r="C234" s="74" t="s">
        <v>1269</v>
      </c>
      <c r="D234" s="74" t="s">
        <v>1270</v>
      </c>
      <c r="E234" s="74" t="s">
        <v>1279</v>
      </c>
      <c r="F234" s="74" t="s">
        <v>1280</v>
      </c>
      <c r="G234" s="75">
        <v>44685</v>
      </c>
      <c r="H234" s="76"/>
      <c r="I234" s="77">
        <v>41082.46</v>
      </c>
      <c r="J234" s="78" t="s">
        <v>457</v>
      </c>
      <c r="K234" s="80"/>
      <c r="L234" s="80"/>
      <c r="M234" s="80"/>
      <c r="N234" s="80"/>
      <c r="O234" s="80"/>
    </row>
    <row r="235" spans="1:15" ht="28.35" hidden="1" customHeight="1" thickBot="1">
      <c r="A235" s="479" t="s">
        <v>944</v>
      </c>
      <c r="B235" s="480"/>
      <c r="C235" s="74" t="s">
        <v>1269</v>
      </c>
      <c r="D235" s="74" t="s">
        <v>1270</v>
      </c>
      <c r="E235" s="74" t="s">
        <v>1281</v>
      </c>
      <c r="F235" s="74" t="s">
        <v>1282</v>
      </c>
      <c r="G235" s="75">
        <v>44685</v>
      </c>
      <c r="H235" s="76"/>
      <c r="I235" s="77">
        <v>18185</v>
      </c>
      <c r="J235" s="78" t="s">
        <v>457</v>
      </c>
      <c r="K235" s="80"/>
      <c r="L235" s="80"/>
      <c r="M235" s="80"/>
      <c r="N235" s="80"/>
      <c r="O235" s="80"/>
    </row>
    <row r="236" spans="1:15" ht="28.35" hidden="1" customHeight="1" thickBot="1">
      <c r="A236" s="479" t="s">
        <v>1283</v>
      </c>
      <c r="B236" s="480"/>
      <c r="C236" s="74" t="s">
        <v>1269</v>
      </c>
      <c r="D236" s="74" t="s">
        <v>1270</v>
      </c>
      <c r="E236" s="74" t="s">
        <v>1284</v>
      </c>
      <c r="F236" s="74" t="s">
        <v>1285</v>
      </c>
      <c r="G236" s="75">
        <v>44473</v>
      </c>
      <c r="H236" s="76"/>
      <c r="I236" s="77">
        <v>13635.84</v>
      </c>
      <c r="J236" s="78" t="s">
        <v>457</v>
      </c>
      <c r="K236" s="80"/>
      <c r="L236" s="80"/>
      <c r="M236" s="80"/>
      <c r="N236" s="80"/>
      <c r="O236" s="80"/>
    </row>
    <row r="237" spans="1:15" ht="28.35" hidden="1" customHeight="1" thickBot="1">
      <c r="A237" s="479" t="s">
        <v>929</v>
      </c>
      <c r="B237" s="480"/>
      <c r="C237" s="74" t="s">
        <v>1286</v>
      </c>
      <c r="D237" s="74" t="s">
        <v>1287</v>
      </c>
      <c r="E237" s="74" t="s">
        <v>1288</v>
      </c>
      <c r="F237" s="74" t="s">
        <v>931</v>
      </c>
      <c r="G237" s="75">
        <v>44211</v>
      </c>
      <c r="H237" s="76"/>
      <c r="I237" s="77">
        <v>34741.81</v>
      </c>
      <c r="J237" s="78" t="s">
        <v>457</v>
      </c>
      <c r="K237" s="80"/>
      <c r="L237" s="80"/>
      <c r="M237" s="80"/>
      <c r="N237" s="80"/>
      <c r="O237" s="80"/>
    </row>
    <row r="238" spans="1:15" ht="28.35" hidden="1" customHeight="1" thickBot="1">
      <c r="A238" s="479" t="s">
        <v>929</v>
      </c>
      <c r="B238" s="480"/>
      <c r="C238" s="74" t="s">
        <v>1286</v>
      </c>
      <c r="D238" s="74" t="s">
        <v>1287</v>
      </c>
      <c r="E238" s="74" t="s">
        <v>1289</v>
      </c>
      <c r="F238" s="74" t="s">
        <v>933</v>
      </c>
      <c r="G238" s="75">
        <v>44677</v>
      </c>
      <c r="H238" s="76"/>
      <c r="I238" s="77">
        <v>101600</v>
      </c>
      <c r="J238" s="78" t="s">
        <v>457</v>
      </c>
      <c r="K238" s="80"/>
      <c r="L238" s="80"/>
      <c r="M238" s="80"/>
      <c r="N238" s="80"/>
      <c r="O238" s="80"/>
    </row>
    <row r="239" spans="1:15" ht="28.35" hidden="1" customHeight="1" thickBot="1">
      <c r="A239" s="479" t="s">
        <v>1290</v>
      </c>
      <c r="B239" s="480"/>
      <c r="C239" s="74" t="s">
        <v>1291</v>
      </c>
      <c r="D239" s="74" t="s">
        <v>1292</v>
      </c>
      <c r="E239" s="74" t="s">
        <v>1293</v>
      </c>
      <c r="F239" s="74" t="s">
        <v>1294</v>
      </c>
      <c r="G239" s="75">
        <v>42579</v>
      </c>
      <c r="H239" s="76"/>
      <c r="I239" s="77">
        <v>37943.22</v>
      </c>
      <c r="J239" s="78" t="s">
        <v>457</v>
      </c>
      <c r="K239" s="80"/>
      <c r="L239" s="80"/>
      <c r="M239" s="80"/>
      <c r="N239" s="80"/>
      <c r="O239" s="80"/>
    </row>
    <row r="240" spans="1:15" ht="28.35" hidden="1" customHeight="1" thickBot="1">
      <c r="A240" s="479" t="s">
        <v>1002</v>
      </c>
      <c r="B240" s="480"/>
      <c r="C240" s="74" t="s">
        <v>1291</v>
      </c>
      <c r="D240" s="74" t="s">
        <v>1292</v>
      </c>
      <c r="E240" s="74" t="s">
        <v>1295</v>
      </c>
      <c r="F240" s="74" t="s">
        <v>1296</v>
      </c>
      <c r="G240" s="75">
        <v>44442</v>
      </c>
      <c r="H240" s="76"/>
      <c r="I240" s="77">
        <v>94016.44</v>
      </c>
      <c r="J240" s="78" t="s">
        <v>457</v>
      </c>
      <c r="K240" s="80"/>
      <c r="L240" s="80"/>
      <c r="M240" s="80"/>
      <c r="N240" s="80"/>
      <c r="O240" s="80"/>
    </row>
    <row r="241" spans="1:15" ht="28.35" hidden="1" customHeight="1" thickBot="1">
      <c r="A241" s="479" t="s">
        <v>1297</v>
      </c>
      <c r="B241" s="480"/>
      <c r="C241" s="74" t="s">
        <v>1298</v>
      </c>
      <c r="D241" s="74" t="s">
        <v>1299</v>
      </c>
      <c r="E241" s="74" t="s">
        <v>1300</v>
      </c>
      <c r="F241" s="74" t="s">
        <v>1301</v>
      </c>
      <c r="G241" s="75">
        <v>43871</v>
      </c>
      <c r="H241" s="76"/>
      <c r="I241" s="77">
        <v>32825.730000000003</v>
      </c>
      <c r="J241" s="78" t="s">
        <v>457</v>
      </c>
      <c r="K241" s="80"/>
      <c r="L241" s="80"/>
      <c r="M241" s="80"/>
      <c r="N241" s="80"/>
      <c r="O241" s="80"/>
    </row>
    <row r="242" spans="1:15" ht="28.35" hidden="1" customHeight="1" thickBot="1">
      <c r="A242" s="479" t="s">
        <v>1076</v>
      </c>
      <c r="B242" s="480"/>
      <c r="C242" s="74" t="s">
        <v>1302</v>
      </c>
      <c r="D242" s="74" t="s">
        <v>1303</v>
      </c>
      <c r="E242" s="74" t="s">
        <v>1304</v>
      </c>
      <c r="F242" s="74" t="s">
        <v>1305</v>
      </c>
      <c r="G242" s="75">
        <v>42564</v>
      </c>
      <c r="H242" s="76"/>
      <c r="I242" s="77">
        <v>49997.96</v>
      </c>
      <c r="J242" s="78" t="s">
        <v>457</v>
      </c>
      <c r="K242" s="80"/>
      <c r="L242" s="80"/>
      <c r="M242" s="80"/>
      <c r="N242" s="80"/>
      <c r="O242" s="80"/>
    </row>
    <row r="243" spans="1:15" ht="28.35" hidden="1" customHeight="1" thickBot="1">
      <c r="A243" s="479" t="s">
        <v>1033</v>
      </c>
      <c r="B243" s="480"/>
      <c r="C243" s="74" t="s">
        <v>1302</v>
      </c>
      <c r="D243" s="74" t="s">
        <v>1303</v>
      </c>
      <c r="E243" s="74" t="s">
        <v>1306</v>
      </c>
      <c r="F243" s="74" t="s">
        <v>1307</v>
      </c>
      <c r="G243" s="75">
        <v>44363</v>
      </c>
      <c r="H243" s="76"/>
      <c r="I243" s="77">
        <v>20353.740000000002</v>
      </c>
      <c r="J243" s="78" t="s">
        <v>457</v>
      </c>
      <c r="K243" s="80"/>
      <c r="L243" s="80"/>
      <c r="M243" s="80"/>
      <c r="N243" s="80"/>
      <c r="O243" s="80"/>
    </row>
    <row r="244" spans="1:15" ht="28.35" hidden="1" customHeight="1" thickBot="1">
      <c r="A244" s="479" t="s">
        <v>1033</v>
      </c>
      <c r="B244" s="480"/>
      <c r="C244" s="74" t="s">
        <v>1302</v>
      </c>
      <c r="D244" s="74" t="s">
        <v>1303</v>
      </c>
      <c r="E244" s="74" t="s">
        <v>1308</v>
      </c>
      <c r="F244" s="74" t="s">
        <v>1309</v>
      </c>
      <c r="G244" s="75">
        <v>44497</v>
      </c>
      <c r="H244" s="76"/>
      <c r="I244" s="77">
        <v>34613</v>
      </c>
      <c r="J244" s="78" t="s">
        <v>457</v>
      </c>
      <c r="K244" s="80"/>
      <c r="L244" s="80"/>
      <c r="M244" s="80"/>
      <c r="N244" s="80"/>
      <c r="O244" s="80"/>
    </row>
    <row r="245" spans="1:15" ht="28.35" hidden="1" customHeight="1" thickBot="1">
      <c r="A245" s="479" t="s">
        <v>1014</v>
      </c>
      <c r="B245" s="480"/>
      <c r="C245" s="74" t="s">
        <v>1302</v>
      </c>
      <c r="D245" s="74" t="s">
        <v>1303</v>
      </c>
      <c r="E245" s="74" t="s">
        <v>1310</v>
      </c>
      <c r="F245" s="74" t="s">
        <v>1018</v>
      </c>
      <c r="G245" s="75">
        <v>44120</v>
      </c>
      <c r="H245" s="76"/>
      <c r="I245" s="77">
        <v>19854.73</v>
      </c>
      <c r="J245" s="78" t="s">
        <v>457</v>
      </c>
      <c r="K245" s="80"/>
      <c r="L245" s="80"/>
      <c r="M245" s="80"/>
      <c r="N245" s="80"/>
      <c r="O245" s="80"/>
    </row>
    <row r="246" spans="1:15" ht="28.35" hidden="1" customHeight="1" thickBot="1">
      <c r="A246" s="479" t="s">
        <v>512</v>
      </c>
      <c r="B246" s="480"/>
      <c r="C246" s="74" t="s">
        <v>1311</v>
      </c>
      <c r="D246" s="74" t="s">
        <v>1312</v>
      </c>
      <c r="E246" s="74" t="s">
        <v>1313</v>
      </c>
      <c r="F246" s="74" t="s">
        <v>1314</v>
      </c>
      <c r="G246" s="75">
        <v>44120</v>
      </c>
      <c r="H246" s="76"/>
      <c r="I246" s="77">
        <v>144185.84</v>
      </c>
      <c r="J246" s="78" t="s">
        <v>457</v>
      </c>
      <c r="K246" s="78" t="s">
        <v>1315</v>
      </c>
      <c r="L246" s="78" t="s">
        <v>989</v>
      </c>
      <c r="M246" s="78" t="s">
        <v>1316</v>
      </c>
      <c r="N246" s="78">
        <v>0</v>
      </c>
      <c r="O246" s="79">
        <v>43788</v>
      </c>
    </row>
    <row r="247" spans="1:15" ht="28.35" hidden="1" customHeight="1" thickBot="1">
      <c r="A247" s="479" t="s">
        <v>517</v>
      </c>
      <c r="B247" s="480"/>
      <c r="C247" s="74" t="s">
        <v>1311</v>
      </c>
      <c r="D247" s="74" t="s">
        <v>1312</v>
      </c>
      <c r="E247" s="74" t="s">
        <v>1317</v>
      </c>
      <c r="F247" s="74" t="s">
        <v>1318</v>
      </c>
      <c r="G247" s="75">
        <v>44777</v>
      </c>
      <c r="H247" s="76"/>
      <c r="I247" s="77">
        <v>136231.1</v>
      </c>
      <c r="J247" s="78" t="s">
        <v>457</v>
      </c>
      <c r="K247" s="80"/>
      <c r="L247" s="80"/>
      <c r="M247" s="80"/>
      <c r="N247" s="80"/>
      <c r="O247" s="80"/>
    </row>
    <row r="248" spans="1:15" ht="28.35" hidden="1" customHeight="1" thickBot="1">
      <c r="A248" s="479" t="s">
        <v>1205</v>
      </c>
      <c r="B248" s="480"/>
      <c r="C248" s="74" t="s">
        <v>1319</v>
      </c>
      <c r="D248" s="74" t="s">
        <v>1320</v>
      </c>
      <c r="E248" s="74" t="s">
        <v>1321</v>
      </c>
      <c r="F248" s="74" t="s">
        <v>1322</v>
      </c>
      <c r="G248" s="75">
        <v>44120</v>
      </c>
      <c r="H248" s="76"/>
      <c r="I248" s="77">
        <v>23381.71</v>
      </c>
      <c r="J248" s="78" t="s">
        <v>457</v>
      </c>
      <c r="K248" s="80"/>
      <c r="L248" s="80"/>
      <c r="M248" s="80"/>
      <c r="N248" s="80"/>
      <c r="O248" s="80"/>
    </row>
    <row r="249" spans="1:15" ht="28.35" hidden="1" customHeight="1" thickBot="1">
      <c r="A249" s="479" t="s">
        <v>976</v>
      </c>
      <c r="B249" s="480"/>
      <c r="C249" s="74" t="s">
        <v>1323</v>
      </c>
      <c r="D249" s="74" t="s">
        <v>1324</v>
      </c>
      <c r="E249" s="74" t="s">
        <v>1325</v>
      </c>
      <c r="F249" s="74" t="s">
        <v>1326</v>
      </c>
      <c r="G249" s="74" t="s">
        <v>1327</v>
      </c>
      <c r="H249" s="76"/>
      <c r="I249" s="77">
        <v>1845.17</v>
      </c>
      <c r="J249" s="78" t="s">
        <v>958</v>
      </c>
      <c r="K249" s="78" t="s">
        <v>1328</v>
      </c>
      <c r="L249" s="78" t="s">
        <v>1329</v>
      </c>
      <c r="M249" s="78" t="s">
        <v>1330</v>
      </c>
      <c r="N249" s="78">
        <v>0</v>
      </c>
      <c r="O249" s="78" t="s">
        <v>1331</v>
      </c>
    </row>
    <row r="250" spans="1:15" ht="28.35" hidden="1" customHeight="1" thickBot="1">
      <c r="A250" s="479" t="s">
        <v>976</v>
      </c>
      <c r="B250" s="480"/>
      <c r="C250" s="74" t="s">
        <v>1323</v>
      </c>
      <c r="D250" s="74" t="s">
        <v>1324</v>
      </c>
      <c r="E250" s="74" t="s">
        <v>1332</v>
      </c>
      <c r="F250" s="74" t="s">
        <v>1333</v>
      </c>
      <c r="G250" s="75">
        <v>44018</v>
      </c>
      <c r="H250" s="76"/>
      <c r="I250" s="77">
        <v>47479</v>
      </c>
      <c r="J250" s="78" t="s">
        <v>457</v>
      </c>
      <c r="K250" s="80"/>
      <c r="L250" s="80"/>
      <c r="M250" s="80"/>
      <c r="N250" s="80"/>
      <c r="O250" s="80"/>
    </row>
    <row r="251" spans="1:15" ht="28.35" hidden="1" customHeight="1" thickBot="1">
      <c r="A251" s="479" t="s">
        <v>1107</v>
      </c>
      <c r="B251" s="480"/>
      <c r="C251" s="74" t="s">
        <v>1323</v>
      </c>
      <c r="D251" s="74" t="s">
        <v>1324</v>
      </c>
      <c r="E251" s="74" t="s">
        <v>1334</v>
      </c>
      <c r="F251" s="74" t="s">
        <v>1335</v>
      </c>
      <c r="G251" s="75">
        <v>44557</v>
      </c>
      <c r="H251" s="76"/>
      <c r="I251" s="77">
        <v>29333.49</v>
      </c>
      <c r="J251" s="78" t="s">
        <v>457</v>
      </c>
      <c r="K251" s="80"/>
      <c r="L251" s="80"/>
      <c r="M251" s="80"/>
      <c r="N251" s="80"/>
      <c r="O251" s="80"/>
    </row>
    <row r="252" spans="1:15" ht="28.35" hidden="1" customHeight="1" thickBot="1">
      <c r="A252" s="479" t="s">
        <v>1107</v>
      </c>
      <c r="B252" s="480"/>
      <c r="C252" s="74" t="s">
        <v>1323</v>
      </c>
      <c r="D252" s="74" t="s">
        <v>1324</v>
      </c>
      <c r="E252" s="74" t="s">
        <v>1336</v>
      </c>
      <c r="F252" s="74" t="s">
        <v>1337</v>
      </c>
      <c r="G252" s="75">
        <v>44531</v>
      </c>
      <c r="H252" s="76"/>
      <c r="I252" s="77">
        <v>34229.980000000003</v>
      </c>
      <c r="J252" s="78" t="s">
        <v>457</v>
      </c>
      <c r="K252" s="80"/>
      <c r="L252" s="80"/>
      <c r="M252" s="80"/>
      <c r="N252" s="80"/>
      <c r="O252" s="80"/>
    </row>
    <row r="253" spans="1:15" ht="28.35" hidden="1" customHeight="1" thickBot="1">
      <c r="A253" s="479" t="s">
        <v>1107</v>
      </c>
      <c r="B253" s="480"/>
      <c r="C253" s="74" t="s">
        <v>1323</v>
      </c>
      <c r="D253" s="74" t="s">
        <v>1324</v>
      </c>
      <c r="E253" s="74" t="s">
        <v>1338</v>
      </c>
      <c r="F253" s="74" t="s">
        <v>1339</v>
      </c>
      <c r="G253" s="75">
        <v>44792</v>
      </c>
      <c r="H253" s="76"/>
      <c r="I253" s="77">
        <v>36490.379999999997</v>
      </c>
      <c r="J253" s="78" t="s">
        <v>457</v>
      </c>
      <c r="K253" s="80"/>
      <c r="L253" s="80"/>
      <c r="M253" s="80"/>
      <c r="N253" s="80"/>
      <c r="O253" s="80"/>
    </row>
    <row r="254" spans="1:15" ht="28.35" hidden="1" customHeight="1" thickBot="1">
      <c r="A254" s="479" t="s">
        <v>527</v>
      </c>
      <c r="B254" s="480"/>
      <c r="C254" s="74" t="s">
        <v>1323</v>
      </c>
      <c r="D254" s="74" t="s">
        <v>1324</v>
      </c>
      <c r="E254" s="74" t="s">
        <v>1340</v>
      </c>
      <c r="F254" s="74" t="s">
        <v>1188</v>
      </c>
      <c r="G254" s="75">
        <v>44446</v>
      </c>
      <c r="H254" s="76"/>
      <c r="I254" s="77">
        <v>60178</v>
      </c>
      <c r="J254" s="78" t="s">
        <v>457</v>
      </c>
      <c r="K254" s="80"/>
      <c r="L254" s="80"/>
      <c r="M254" s="80"/>
      <c r="N254" s="80"/>
      <c r="O254" s="80"/>
    </row>
    <row r="255" spans="1:15" ht="28.35" hidden="1" customHeight="1" thickBot="1">
      <c r="A255" s="479" t="s">
        <v>527</v>
      </c>
      <c r="B255" s="480"/>
      <c r="C255" s="74" t="s">
        <v>1323</v>
      </c>
      <c r="D255" s="74" t="s">
        <v>1324</v>
      </c>
      <c r="E255" s="74" t="s">
        <v>1341</v>
      </c>
      <c r="F255" s="74" t="s">
        <v>1117</v>
      </c>
      <c r="G255" s="75">
        <v>44615</v>
      </c>
      <c r="H255" s="76"/>
      <c r="I255" s="77">
        <v>82797</v>
      </c>
      <c r="J255" s="78" t="s">
        <v>457</v>
      </c>
      <c r="K255" s="80"/>
      <c r="L255" s="80"/>
      <c r="M255" s="80"/>
      <c r="N255" s="80"/>
      <c r="O255" s="80"/>
    </row>
    <row r="256" spans="1:15" ht="28.35" hidden="1" customHeight="1" thickBot="1">
      <c r="A256" s="479" t="s">
        <v>527</v>
      </c>
      <c r="B256" s="480"/>
      <c r="C256" s="74" t="s">
        <v>1323</v>
      </c>
      <c r="D256" s="74" t="s">
        <v>1324</v>
      </c>
      <c r="E256" s="74" t="s">
        <v>1342</v>
      </c>
      <c r="F256" s="74" t="s">
        <v>1119</v>
      </c>
      <c r="G256" s="75">
        <v>44798</v>
      </c>
      <c r="H256" s="76"/>
      <c r="I256" s="77">
        <v>29752</v>
      </c>
      <c r="J256" s="78" t="s">
        <v>1343</v>
      </c>
      <c r="K256" s="80"/>
      <c r="L256" s="80"/>
      <c r="M256" s="80"/>
      <c r="N256" s="80"/>
      <c r="O256" s="80"/>
    </row>
    <row r="257" spans="1:15" ht="28.35" hidden="1" customHeight="1" thickBot="1">
      <c r="A257" s="479" t="s">
        <v>1344</v>
      </c>
      <c r="B257" s="480"/>
      <c r="C257" s="74" t="s">
        <v>1345</v>
      </c>
      <c r="D257" s="74" t="s">
        <v>1346</v>
      </c>
      <c r="E257" s="74" t="s">
        <v>1347</v>
      </c>
      <c r="F257" s="74" t="s">
        <v>1348</v>
      </c>
      <c r="G257" s="75">
        <v>44445</v>
      </c>
      <c r="H257" s="76"/>
      <c r="I257" s="77">
        <v>24321.7</v>
      </c>
      <c r="J257" s="78" t="s">
        <v>457</v>
      </c>
      <c r="K257" s="80"/>
      <c r="L257" s="80"/>
      <c r="M257" s="80"/>
      <c r="N257" s="80"/>
      <c r="O257" s="80"/>
    </row>
    <row r="258" spans="1:15" ht="28.35" hidden="1" customHeight="1" thickBot="1">
      <c r="A258" s="479" t="s">
        <v>968</v>
      </c>
      <c r="B258" s="480"/>
      <c r="C258" s="74" t="s">
        <v>1349</v>
      </c>
      <c r="D258" s="74" t="s">
        <v>1350</v>
      </c>
      <c r="E258" s="74" t="s">
        <v>1351</v>
      </c>
      <c r="F258" s="74" t="s">
        <v>1352</v>
      </c>
      <c r="G258" s="75">
        <v>44120</v>
      </c>
      <c r="H258" s="76"/>
      <c r="I258" s="77">
        <v>132365.17000000001</v>
      </c>
      <c r="J258" s="78" t="s">
        <v>457</v>
      </c>
      <c r="K258" s="80"/>
      <c r="L258" s="80"/>
      <c r="M258" s="80"/>
      <c r="N258" s="80"/>
      <c r="O258" s="80"/>
    </row>
    <row r="259" spans="1:15" ht="28.35" hidden="1" customHeight="1" thickBot="1">
      <c r="A259" s="479" t="s">
        <v>1353</v>
      </c>
      <c r="B259" s="480"/>
      <c r="C259" s="74" t="s">
        <v>1354</v>
      </c>
      <c r="D259" s="74" t="s">
        <v>1355</v>
      </c>
      <c r="E259" s="74" t="s">
        <v>1356</v>
      </c>
      <c r="F259" s="74" t="s">
        <v>1357</v>
      </c>
      <c r="G259" s="75">
        <v>44120</v>
      </c>
      <c r="H259" s="76"/>
      <c r="I259" s="77">
        <v>18185</v>
      </c>
      <c r="J259" s="78" t="s">
        <v>457</v>
      </c>
      <c r="K259" s="80"/>
      <c r="L259" s="80"/>
      <c r="M259" s="80"/>
      <c r="N259" s="80"/>
      <c r="O259" s="80"/>
    </row>
    <row r="260" spans="1:15" ht="28.35" hidden="1" customHeight="1" thickBot="1">
      <c r="A260" s="479" t="s">
        <v>1358</v>
      </c>
      <c r="B260" s="480"/>
      <c r="C260" s="74" t="s">
        <v>1359</v>
      </c>
      <c r="D260" s="74" t="s">
        <v>1360</v>
      </c>
      <c r="E260" s="74" t="s">
        <v>1361</v>
      </c>
      <c r="F260" s="74" t="s">
        <v>1362</v>
      </c>
      <c r="G260" s="75">
        <v>44120</v>
      </c>
      <c r="H260" s="76"/>
      <c r="I260" s="77">
        <v>21366</v>
      </c>
      <c r="J260" s="78" t="s">
        <v>457</v>
      </c>
      <c r="K260" s="80"/>
      <c r="L260" s="80"/>
      <c r="M260" s="80"/>
      <c r="N260" s="80"/>
      <c r="O260" s="80"/>
    </row>
    <row r="261" spans="1:15" ht="28.35" hidden="1" customHeight="1" thickBot="1">
      <c r="A261" s="479" t="s">
        <v>968</v>
      </c>
      <c r="B261" s="480"/>
      <c r="C261" s="74" t="s">
        <v>1359</v>
      </c>
      <c r="D261" s="74" t="s">
        <v>1360</v>
      </c>
      <c r="E261" s="74" t="s">
        <v>1363</v>
      </c>
      <c r="F261" s="74" t="s">
        <v>1364</v>
      </c>
      <c r="G261" s="75">
        <v>44120</v>
      </c>
      <c r="H261" s="76"/>
      <c r="I261" s="77">
        <v>62737.55</v>
      </c>
      <c r="J261" s="78" t="s">
        <v>1365</v>
      </c>
      <c r="K261" s="80"/>
      <c r="L261" s="80"/>
      <c r="M261" s="80"/>
      <c r="N261" s="80"/>
      <c r="O261" s="80"/>
    </row>
    <row r="262" spans="1:15" ht="28.35" hidden="1" customHeight="1" thickBot="1">
      <c r="A262" s="479" t="s">
        <v>973</v>
      </c>
      <c r="B262" s="480"/>
      <c r="C262" s="74" t="s">
        <v>1359</v>
      </c>
      <c r="D262" s="74" t="s">
        <v>1360</v>
      </c>
      <c r="E262" s="74" t="s">
        <v>1366</v>
      </c>
      <c r="F262" s="74" t="s">
        <v>1367</v>
      </c>
      <c r="G262" s="75">
        <v>44509</v>
      </c>
      <c r="H262" s="76"/>
      <c r="I262" s="77">
        <v>189636.7</v>
      </c>
      <c r="J262" s="78" t="s">
        <v>457</v>
      </c>
      <c r="K262" s="80"/>
      <c r="L262" s="80"/>
      <c r="M262" s="80"/>
      <c r="N262" s="80"/>
      <c r="O262" s="80"/>
    </row>
    <row r="263" spans="1:15" ht="28.35" hidden="1" customHeight="1" thickBot="1">
      <c r="A263" s="479" t="s">
        <v>1358</v>
      </c>
      <c r="B263" s="480"/>
      <c r="C263" s="74" t="s">
        <v>1368</v>
      </c>
      <c r="D263" s="74" t="s">
        <v>1369</v>
      </c>
      <c r="E263" s="74" t="s">
        <v>1370</v>
      </c>
      <c r="F263" s="74" t="s">
        <v>1371</v>
      </c>
      <c r="G263" s="75">
        <v>44120</v>
      </c>
      <c r="H263" s="76"/>
      <c r="I263" s="77">
        <v>5.48</v>
      </c>
      <c r="J263" s="78" t="s">
        <v>457</v>
      </c>
      <c r="K263" s="78" t="s">
        <v>1372</v>
      </c>
      <c r="L263" s="78" t="s">
        <v>989</v>
      </c>
      <c r="M263" s="78" t="s">
        <v>1373</v>
      </c>
      <c r="N263" s="78">
        <v>0</v>
      </c>
      <c r="O263" s="79">
        <v>43522</v>
      </c>
    </row>
    <row r="264" spans="1:15" ht="28.35" hidden="1" customHeight="1" thickBot="1">
      <c r="A264" s="479" t="s">
        <v>973</v>
      </c>
      <c r="B264" s="480"/>
      <c r="C264" s="74" t="s">
        <v>1368</v>
      </c>
      <c r="D264" s="74" t="s">
        <v>1369</v>
      </c>
      <c r="E264" s="74" t="s">
        <v>1374</v>
      </c>
      <c r="F264" s="74" t="s">
        <v>1375</v>
      </c>
      <c r="G264" s="75">
        <v>44707</v>
      </c>
      <c r="H264" s="76"/>
      <c r="I264" s="77">
        <v>300000</v>
      </c>
      <c r="J264" s="78" t="s">
        <v>457</v>
      </c>
      <c r="K264" s="80"/>
      <c r="L264" s="80"/>
      <c r="M264" s="80"/>
      <c r="N264" s="80"/>
      <c r="O264" s="80"/>
    </row>
    <row r="265" spans="1:15" ht="28.35" hidden="1" customHeight="1" thickBot="1">
      <c r="A265" s="479" t="s">
        <v>1002</v>
      </c>
      <c r="B265" s="480"/>
      <c r="C265" s="74" t="s">
        <v>1376</v>
      </c>
      <c r="D265" s="74" t="s">
        <v>1377</v>
      </c>
      <c r="E265" s="74" t="s">
        <v>1378</v>
      </c>
      <c r="F265" s="74" t="s">
        <v>1379</v>
      </c>
      <c r="G265" s="75">
        <v>44614</v>
      </c>
      <c r="H265" s="76"/>
      <c r="I265" s="77">
        <v>25953</v>
      </c>
      <c r="J265" s="78" t="s">
        <v>457</v>
      </c>
      <c r="K265" s="80"/>
      <c r="L265" s="80"/>
      <c r="M265" s="80"/>
      <c r="N265" s="80"/>
      <c r="O265" s="80"/>
    </row>
    <row r="266" spans="1:15" ht="28.35" hidden="1" customHeight="1" thickBot="1">
      <c r="A266" s="479" t="s">
        <v>724</v>
      </c>
      <c r="B266" s="480"/>
      <c r="C266" s="74" t="s">
        <v>1380</v>
      </c>
      <c r="D266" s="74" t="s">
        <v>1381</v>
      </c>
      <c r="E266" s="74" t="s">
        <v>1382</v>
      </c>
      <c r="F266" s="74" t="s">
        <v>1383</v>
      </c>
      <c r="G266" s="75">
        <v>44043</v>
      </c>
      <c r="H266" s="76"/>
      <c r="I266" s="77">
        <v>27274.95</v>
      </c>
      <c r="J266" s="78" t="s">
        <v>457</v>
      </c>
      <c r="K266" s="80"/>
      <c r="L266" s="80"/>
      <c r="M266" s="80"/>
      <c r="N266" s="80"/>
      <c r="O266" s="80"/>
    </row>
    <row r="267" spans="1:15" ht="28.35" hidden="1" customHeight="1" thickBot="1">
      <c r="A267" s="479" t="s">
        <v>1033</v>
      </c>
      <c r="B267" s="480"/>
      <c r="C267" s="74" t="s">
        <v>1384</v>
      </c>
      <c r="D267" s="74" t="s">
        <v>1385</v>
      </c>
      <c r="E267" s="74" t="s">
        <v>1386</v>
      </c>
      <c r="F267" s="74" t="s">
        <v>1256</v>
      </c>
      <c r="G267" s="75">
        <v>44195</v>
      </c>
      <c r="H267" s="76"/>
      <c r="I267" s="77">
        <v>145480</v>
      </c>
      <c r="J267" s="78" t="s">
        <v>457</v>
      </c>
      <c r="K267" s="80"/>
      <c r="L267" s="80"/>
      <c r="M267" s="80"/>
      <c r="N267" s="80"/>
      <c r="O267" s="80"/>
    </row>
    <row r="268" spans="1:15" ht="28.35" hidden="1" customHeight="1" thickBot="1">
      <c r="A268" s="479" t="s">
        <v>1033</v>
      </c>
      <c r="B268" s="480"/>
      <c r="C268" s="74" t="s">
        <v>1384</v>
      </c>
      <c r="D268" s="74" t="s">
        <v>1385</v>
      </c>
      <c r="E268" s="74" t="s">
        <v>1387</v>
      </c>
      <c r="F268" s="74" t="s">
        <v>1388</v>
      </c>
      <c r="G268" s="75">
        <v>44714</v>
      </c>
      <c r="H268" s="76"/>
      <c r="I268" s="77">
        <v>163665</v>
      </c>
      <c r="J268" s="78" t="s">
        <v>457</v>
      </c>
      <c r="K268" s="80"/>
      <c r="L268" s="80"/>
      <c r="M268" s="80"/>
      <c r="N268" s="80"/>
      <c r="O268" s="80"/>
    </row>
    <row r="269" spans="1:15" ht="28.35" hidden="1" customHeight="1" thickBot="1">
      <c r="A269" s="479" t="s">
        <v>963</v>
      </c>
      <c r="B269" s="480"/>
      <c r="C269" s="74" t="s">
        <v>1389</v>
      </c>
      <c r="D269" s="74" t="s">
        <v>1390</v>
      </c>
      <c r="E269" s="74" t="s">
        <v>1391</v>
      </c>
      <c r="F269" s="74" t="s">
        <v>1013</v>
      </c>
      <c r="G269" s="75">
        <v>44792</v>
      </c>
      <c r="H269" s="76"/>
      <c r="I269" s="77">
        <v>322965.95</v>
      </c>
      <c r="J269" s="78" t="s">
        <v>457</v>
      </c>
      <c r="K269" s="80"/>
      <c r="L269" s="80"/>
      <c r="M269" s="80"/>
      <c r="N269" s="80"/>
      <c r="O269" s="80"/>
    </row>
    <row r="270" spans="1:15" ht="28.35" hidden="1" customHeight="1" thickBot="1">
      <c r="A270" s="479" t="s">
        <v>1167</v>
      </c>
      <c r="B270" s="480"/>
      <c r="C270" s="74" t="s">
        <v>1392</v>
      </c>
      <c r="D270" s="74" t="s">
        <v>1393</v>
      </c>
      <c r="E270" s="74" t="s">
        <v>1394</v>
      </c>
      <c r="F270" s="74" t="s">
        <v>1169</v>
      </c>
      <c r="G270" s="75">
        <v>44120</v>
      </c>
      <c r="H270" s="76"/>
      <c r="I270" s="77">
        <v>38996.82</v>
      </c>
      <c r="J270" s="78" t="s">
        <v>457</v>
      </c>
      <c r="K270" s="80"/>
      <c r="L270" s="80"/>
      <c r="M270" s="80"/>
      <c r="N270" s="80"/>
      <c r="O270" s="80"/>
    </row>
    <row r="271" spans="1:15" ht="28.35" hidden="1" customHeight="1" thickBot="1">
      <c r="A271" s="479" t="s">
        <v>603</v>
      </c>
      <c r="B271" s="480"/>
      <c r="C271" s="74" t="s">
        <v>1392</v>
      </c>
      <c r="D271" s="74" t="s">
        <v>1393</v>
      </c>
      <c r="E271" s="74" t="s">
        <v>1395</v>
      </c>
      <c r="F271" s="74" t="s">
        <v>1396</v>
      </c>
      <c r="G271" s="75">
        <v>44522</v>
      </c>
      <c r="H271" s="76"/>
      <c r="I271" s="77">
        <v>43581.440000000002</v>
      </c>
      <c r="J271" s="78" t="s">
        <v>457</v>
      </c>
      <c r="K271" s="80"/>
      <c r="L271" s="80"/>
      <c r="M271" s="80"/>
      <c r="N271" s="80"/>
      <c r="O271" s="80"/>
    </row>
    <row r="272" spans="1:15" ht="28.35" hidden="1" customHeight="1" thickBot="1">
      <c r="A272" s="479" t="s">
        <v>603</v>
      </c>
      <c r="B272" s="480"/>
      <c r="C272" s="74" t="s">
        <v>1392</v>
      </c>
      <c r="D272" s="74" t="s">
        <v>1393</v>
      </c>
      <c r="E272" s="74" t="s">
        <v>1397</v>
      </c>
      <c r="F272" s="74" t="s">
        <v>1398</v>
      </c>
      <c r="G272" s="75">
        <v>44533</v>
      </c>
      <c r="H272" s="76"/>
      <c r="I272" s="77">
        <v>104233</v>
      </c>
      <c r="J272" s="78" t="s">
        <v>457</v>
      </c>
      <c r="K272" s="78" t="s">
        <v>1399</v>
      </c>
      <c r="L272" s="78" t="s">
        <v>989</v>
      </c>
      <c r="M272" s="78" t="s">
        <v>1400</v>
      </c>
      <c r="N272" s="78">
        <v>0</v>
      </c>
      <c r="O272" s="79">
        <v>44726</v>
      </c>
    </row>
    <row r="273" spans="1:15" ht="28.35" hidden="1" customHeight="1" thickBot="1">
      <c r="A273" s="479" t="s">
        <v>603</v>
      </c>
      <c r="B273" s="480"/>
      <c r="C273" s="74" t="s">
        <v>1392</v>
      </c>
      <c r="D273" s="74" t="s">
        <v>1393</v>
      </c>
      <c r="E273" s="74" t="s">
        <v>1401</v>
      </c>
      <c r="F273" s="74" t="s">
        <v>1402</v>
      </c>
      <c r="G273" s="75">
        <v>44623</v>
      </c>
      <c r="H273" s="76"/>
      <c r="I273" s="77">
        <v>109055.08</v>
      </c>
      <c r="J273" s="78" t="s">
        <v>457</v>
      </c>
      <c r="K273" s="80"/>
      <c r="L273" s="80"/>
      <c r="M273" s="80"/>
      <c r="N273" s="80"/>
      <c r="O273" s="80"/>
    </row>
    <row r="274" spans="1:15" ht="28.35" hidden="1" customHeight="1" thickBot="1">
      <c r="A274" s="479" t="s">
        <v>1243</v>
      </c>
      <c r="B274" s="480"/>
      <c r="C274" s="74" t="s">
        <v>1392</v>
      </c>
      <c r="D274" s="74" t="s">
        <v>1393</v>
      </c>
      <c r="E274" s="74" t="s">
        <v>1403</v>
      </c>
      <c r="F274" s="74" t="s">
        <v>1404</v>
      </c>
      <c r="G274" s="75">
        <v>44419</v>
      </c>
      <c r="H274" s="76"/>
      <c r="I274" s="77">
        <v>31996.5</v>
      </c>
      <c r="J274" s="78" t="s">
        <v>457</v>
      </c>
      <c r="K274" s="80"/>
      <c r="L274" s="80"/>
      <c r="M274" s="80"/>
      <c r="N274" s="80"/>
      <c r="O274" s="80"/>
    </row>
    <row r="275" spans="1:15" ht="28.35" hidden="1" customHeight="1" thickBot="1">
      <c r="A275" s="479" t="s">
        <v>527</v>
      </c>
      <c r="B275" s="480"/>
      <c r="C275" s="74" t="s">
        <v>1405</v>
      </c>
      <c r="D275" s="74" t="s">
        <v>1406</v>
      </c>
      <c r="E275" s="74" t="s">
        <v>1407</v>
      </c>
      <c r="F275" s="74" t="s">
        <v>1408</v>
      </c>
      <c r="G275" s="75">
        <v>44753</v>
      </c>
      <c r="H275" s="76"/>
      <c r="I275" s="77">
        <v>5749.37</v>
      </c>
      <c r="J275" s="78" t="s">
        <v>457</v>
      </c>
      <c r="K275" s="80"/>
      <c r="L275" s="80"/>
      <c r="M275" s="80"/>
      <c r="N275" s="80"/>
      <c r="O275" s="80"/>
    </row>
    <row r="276" spans="1:15" ht="28.35" hidden="1" customHeight="1" thickBot="1">
      <c r="A276" s="479" t="s">
        <v>1205</v>
      </c>
      <c r="B276" s="480"/>
      <c r="C276" s="74" t="s">
        <v>1409</v>
      </c>
      <c r="D276" s="74" t="s">
        <v>1410</v>
      </c>
      <c r="E276" s="74" t="s">
        <v>1411</v>
      </c>
      <c r="F276" s="74" t="s">
        <v>1412</v>
      </c>
      <c r="G276" s="75">
        <v>44120</v>
      </c>
      <c r="H276" s="76"/>
      <c r="I276" s="77">
        <v>4131.63</v>
      </c>
      <c r="J276" s="78" t="s">
        <v>457</v>
      </c>
      <c r="K276" s="80"/>
      <c r="L276" s="80"/>
      <c r="M276" s="80"/>
      <c r="N276" s="80"/>
      <c r="O276" s="80"/>
    </row>
    <row r="277" spans="1:15" ht="28.35" hidden="1" customHeight="1" thickBot="1">
      <c r="A277" s="479" t="s">
        <v>944</v>
      </c>
      <c r="B277" s="480"/>
      <c r="C277" s="74" t="s">
        <v>1409</v>
      </c>
      <c r="D277" s="74" t="s">
        <v>1410</v>
      </c>
      <c r="E277" s="74" t="s">
        <v>1413</v>
      </c>
      <c r="F277" s="74" t="s">
        <v>1414</v>
      </c>
      <c r="G277" s="75">
        <v>44440</v>
      </c>
      <c r="H277" s="76"/>
      <c r="I277" s="77">
        <v>80631.19</v>
      </c>
      <c r="J277" s="78" t="s">
        <v>457</v>
      </c>
      <c r="K277" s="80"/>
      <c r="L277" s="80"/>
      <c r="M277" s="80"/>
      <c r="N277" s="80"/>
      <c r="O277" s="80"/>
    </row>
    <row r="278" spans="1:15" ht="28.35" hidden="1" customHeight="1" thickBot="1">
      <c r="A278" s="479" t="s">
        <v>944</v>
      </c>
      <c r="B278" s="480"/>
      <c r="C278" s="74" t="s">
        <v>1409</v>
      </c>
      <c r="D278" s="74" t="s">
        <v>1410</v>
      </c>
      <c r="E278" s="74" t="s">
        <v>1415</v>
      </c>
      <c r="F278" s="74" t="s">
        <v>1416</v>
      </c>
      <c r="G278" s="75">
        <v>44440</v>
      </c>
      <c r="H278" s="76"/>
      <c r="I278" s="77">
        <v>51125.67</v>
      </c>
      <c r="J278" s="78" t="s">
        <v>457</v>
      </c>
      <c r="K278" s="78" t="s">
        <v>1417</v>
      </c>
      <c r="L278" s="78" t="s">
        <v>989</v>
      </c>
      <c r="M278" s="78" t="s">
        <v>1418</v>
      </c>
      <c r="N278" s="78">
        <v>0</v>
      </c>
      <c r="O278" s="79">
        <v>44663</v>
      </c>
    </row>
    <row r="279" spans="1:15" ht="28.35" hidden="1" customHeight="1" thickBot="1">
      <c r="A279" s="479" t="s">
        <v>944</v>
      </c>
      <c r="B279" s="480"/>
      <c r="C279" s="74" t="s">
        <v>1409</v>
      </c>
      <c r="D279" s="74" t="s">
        <v>1410</v>
      </c>
      <c r="E279" s="74" t="s">
        <v>1419</v>
      </c>
      <c r="F279" s="74" t="s">
        <v>1420</v>
      </c>
      <c r="G279" s="75">
        <v>44600</v>
      </c>
      <c r="H279" s="76"/>
      <c r="I279" s="77">
        <v>52842.33</v>
      </c>
      <c r="J279" s="78" t="s">
        <v>457</v>
      </c>
      <c r="K279" s="80"/>
      <c r="L279" s="80"/>
      <c r="M279" s="80"/>
      <c r="N279" s="80"/>
      <c r="O279" s="80"/>
    </row>
    <row r="280" spans="1:15" ht="28.35" hidden="1" customHeight="1" thickBot="1">
      <c r="A280" s="479" t="s">
        <v>944</v>
      </c>
      <c r="B280" s="480"/>
      <c r="C280" s="74" t="s">
        <v>1409</v>
      </c>
      <c r="D280" s="74" t="s">
        <v>1410</v>
      </c>
      <c r="E280" s="74" t="s">
        <v>1421</v>
      </c>
      <c r="F280" s="74" t="s">
        <v>1422</v>
      </c>
      <c r="G280" s="75">
        <v>44655</v>
      </c>
      <c r="H280" s="76"/>
      <c r="I280" s="77">
        <v>81016.350000000006</v>
      </c>
      <c r="J280" s="78" t="s">
        <v>457</v>
      </c>
      <c r="K280" s="80"/>
      <c r="L280" s="80"/>
      <c r="M280" s="80"/>
      <c r="N280" s="80"/>
      <c r="O280" s="80"/>
    </row>
    <row r="281" spans="1:15" ht="28.35" hidden="1" customHeight="1" thickBot="1">
      <c r="A281" s="479" t="s">
        <v>944</v>
      </c>
      <c r="B281" s="480"/>
      <c r="C281" s="74" t="s">
        <v>1409</v>
      </c>
      <c r="D281" s="74" t="s">
        <v>1410</v>
      </c>
      <c r="E281" s="74" t="s">
        <v>1423</v>
      </c>
      <c r="F281" s="74" t="s">
        <v>1424</v>
      </c>
      <c r="G281" s="75">
        <v>44656</v>
      </c>
      <c r="H281" s="76"/>
      <c r="I281" s="77">
        <v>94198.3</v>
      </c>
      <c r="J281" s="78" t="s">
        <v>457</v>
      </c>
      <c r="K281" s="80"/>
      <c r="L281" s="80"/>
      <c r="M281" s="80"/>
      <c r="N281" s="80"/>
      <c r="O281" s="80"/>
    </row>
    <row r="282" spans="1:15" ht="28.35" hidden="1" customHeight="1" thickBot="1">
      <c r="A282" s="479" t="s">
        <v>1283</v>
      </c>
      <c r="B282" s="480"/>
      <c r="C282" s="74" t="s">
        <v>1409</v>
      </c>
      <c r="D282" s="74" t="s">
        <v>1410</v>
      </c>
      <c r="E282" s="74" t="s">
        <v>1425</v>
      </c>
      <c r="F282" s="74" t="s">
        <v>1426</v>
      </c>
      <c r="G282" s="75">
        <v>44629</v>
      </c>
      <c r="H282" s="76"/>
      <c r="I282" s="77">
        <v>16366.5</v>
      </c>
      <c r="J282" s="78" t="s">
        <v>457</v>
      </c>
      <c r="K282" s="80"/>
      <c r="L282" s="80"/>
      <c r="M282" s="80"/>
      <c r="N282" s="80"/>
      <c r="O282" s="80"/>
    </row>
    <row r="283" spans="1:15" ht="28.35" hidden="1" customHeight="1" thickBot="1">
      <c r="A283" s="479" t="s">
        <v>1427</v>
      </c>
      <c r="B283" s="480"/>
      <c r="C283" s="74" t="s">
        <v>1409</v>
      </c>
      <c r="D283" s="74" t="s">
        <v>1410</v>
      </c>
      <c r="E283" s="74" t="s">
        <v>1428</v>
      </c>
      <c r="F283" s="74" t="s">
        <v>1429</v>
      </c>
      <c r="G283" s="75">
        <v>44516</v>
      </c>
      <c r="H283" s="76"/>
      <c r="I283" s="77">
        <v>19355.75</v>
      </c>
      <c r="J283" s="78" t="s">
        <v>457</v>
      </c>
      <c r="K283" s="80"/>
      <c r="L283" s="80"/>
      <c r="M283" s="80"/>
      <c r="N283" s="80"/>
      <c r="O283" s="80"/>
    </row>
    <row r="284" spans="1:15" ht="28.35" hidden="1" customHeight="1" thickBot="1">
      <c r="A284" s="479" t="s">
        <v>1068</v>
      </c>
      <c r="B284" s="480"/>
      <c r="C284" s="74" t="s">
        <v>1430</v>
      </c>
      <c r="D284" s="74" t="s">
        <v>1431</v>
      </c>
      <c r="E284" s="74" t="s">
        <v>1432</v>
      </c>
      <c r="F284" s="74" t="s">
        <v>1433</v>
      </c>
      <c r="G284" s="75">
        <v>44705</v>
      </c>
      <c r="H284" s="76"/>
      <c r="I284" s="77">
        <v>41716</v>
      </c>
      <c r="J284" s="78" t="s">
        <v>457</v>
      </c>
      <c r="K284" s="80"/>
      <c r="L284" s="80"/>
      <c r="M284" s="80"/>
      <c r="N284" s="80"/>
      <c r="O284" s="80"/>
    </row>
    <row r="285" spans="1:15" ht="28.35" hidden="1" customHeight="1" thickBot="1">
      <c r="A285" s="479" t="s">
        <v>973</v>
      </c>
      <c r="B285" s="480"/>
      <c r="C285" s="74" t="s">
        <v>1430</v>
      </c>
      <c r="D285" s="74" t="s">
        <v>1431</v>
      </c>
      <c r="E285" s="74" t="s">
        <v>1434</v>
      </c>
      <c r="F285" s="74" t="s">
        <v>1435</v>
      </c>
      <c r="G285" s="75">
        <v>44783</v>
      </c>
      <c r="H285" s="76"/>
      <c r="I285" s="77">
        <v>33298</v>
      </c>
      <c r="J285" s="78" t="s">
        <v>457</v>
      </c>
      <c r="K285" s="80"/>
      <c r="L285" s="80"/>
      <c r="M285" s="80"/>
      <c r="N285" s="80"/>
      <c r="O285" s="80"/>
    </row>
    <row r="286" spans="1:15" ht="28.35" hidden="1" customHeight="1" thickBot="1">
      <c r="A286" s="479" t="s">
        <v>512</v>
      </c>
      <c r="B286" s="480"/>
      <c r="C286" s="74" t="s">
        <v>1436</v>
      </c>
      <c r="D286" s="74" t="s">
        <v>1437</v>
      </c>
      <c r="E286" s="74" t="s">
        <v>1438</v>
      </c>
      <c r="F286" s="74" t="s">
        <v>1439</v>
      </c>
      <c r="G286" s="75">
        <v>44120</v>
      </c>
      <c r="H286" s="76"/>
      <c r="I286" s="77">
        <v>57648.25</v>
      </c>
      <c r="J286" s="78" t="s">
        <v>457</v>
      </c>
      <c r="K286" s="80"/>
      <c r="L286" s="80"/>
      <c r="M286" s="80"/>
      <c r="N286" s="80"/>
      <c r="O286" s="80"/>
    </row>
    <row r="287" spans="1:15" ht="28.35" hidden="1" customHeight="1" thickBot="1">
      <c r="A287" s="479" t="s">
        <v>1440</v>
      </c>
      <c r="B287" s="480"/>
      <c r="C287" s="74" t="s">
        <v>1441</v>
      </c>
      <c r="D287" s="74" t="s">
        <v>1442</v>
      </c>
      <c r="E287" s="74" t="s">
        <v>1443</v>
      </c>
      <c r="F287" s="74" t="s">
        <v>1444</v>
      </c>
      <c r="G287" s="74" t="s">
        <v>1445</v>
      </c>
      <c r="H287" s="76"/>
      <c r="I287" s="77">
        <v>40216</v>
      </c>
      <c r="J287" s="78" t="s">
        <v>958</v>
      </c>
      <c r="K287" s="78" t="s">
        <v>1446</v>
      </c>
      <c r="L287" s="78" t="s">
        <v>1073</v>
      </c>
      <c r="M287" s="78" t="s">
        <v>1447</v>
      </c>
      <c r="N287" s="78">
        <v>0</v>
      </c>
      <c r="O287" s="78" t="s">
        <v>1448</v>
      </c>
    </row>
    <row r="288" spans="1:15" ht="28.35" hidden="1" customHeight="1" thickBot="1">
      <c r="A288" s="479" t="s">
        <v>520</v>
      </c>
      <c r="B288" s="480"/>
      <c r="C288" s="74" t="s">
        <v>1441</v>
      </c>
      <c r="D288" s="74" t="s">
        <v>1442</v>
      </c>
      <c r="E288" s="74" t="s">
        <v>1449</v>
      </c>
      <c r="F288" s="74" t="s">
        <v>1450</v>
      </c>
      <c r="G288" s="75">
        <v>42563</v>
      </c>
      <c r="H288" s="76"/>
      <c r="I288" s="77">
        <v>21075.96</v>
      </c>
      <c r="J288" s="78" t="s">
        <v>457</v>
      </c>
      <c r="K288" s="78" t="s">
        <v>1451</v>
      </c>
      <c r="L288" s="78" t="s">
        <v>459</v>
      </c>
      <c r="M288" s="78" t="s">
        <v>1452</v>
      </c>
      <c r="N288" s="78">
        <v>0</v>
      </c>
      <c r="O288" s="79">
        <v>43742</v>
      </c>
    </row>
    <row r="289" spans="1:15" ht="28.35" hidden="1" customHeight="1" thickBot="1">
      <c r="A289" s="479" t="s">
        <v>1107</v>
      </c>
      <c r="B289" s="480"/>
      <c r="C289" s="74" t="s">
        <v>1441</v>
      </c>
      <c r="D289" s="74" t="s">
        <v>1442</v>
      </c>
      <c r="E289" s="74" t="s">
        <v>1453</v>
      </c>
      <c r="F289" s="74" t="s">
        <v>1454</v>
      </c>
      <c r="G289" s="75">
        <v>44574</v>
      </c>
      <c r="H289" s="76"/>
      <c r="I289" s="77">
        <v>26511.91</v>
      </c>
      <c r="J289" s="78" t="s">
        <v>457</v>
      </c>
      <c r="K289" s="80"/>
      <c r="L289" s="80"/>
      <c r="M289" s="80"/>
      <c r="N289" s="80"/>
      <c r="O289" s="80"/>
    </row>
    <row r="290" spans="1:15" ht="28.35" hidden="1" customHeight="1" thickBot="1">
      <c r="A290" s="479" t="s">
        <v>1107</v>
      </c>
      <c r="B290" s="480"/>
      <c r="C290" s="74" t="s">
        <v>1441</v>
      </c>
      <c r="D290" s="74" t="s">
        <v>1442</v>
      </c>
      <c r="E290" s="74" t="s">
        <v>1455</v>
      </c>
      <c r="F290" s="74" t="s">
        <v>1456</v>
      </c>
      <c r="G290" s="75">
        <v>44574</v>
      </c>
      <c r="H290" s="76"/>
      <c r="I290" s="77">
        <v>87962.66</v>
      </c>
      <c r="J290" s="78" t="s">
        <v>457</v>
      </c>
      <c r="K290" s="80"/>
      <c r="L290" s="80"/>
      <c r="M290" s="80"/>
      <c r="N290" s="80"/>
      <c r="O290" s="80"/>
    </row>
    <row r="291" spans="1:15" ht="28.35" hidden="1" customHeight="1" thickBot="1">
      <c r="A291" s="479" t="s">
        <v>1107</v>
      </c>
      <c r="B291" s="480"/>
      <c r="C291" s="74" t="s">
        <v>1441</v>
      </c>
      <c r="D291" s="74" t="s">
        <v>1442</v>
      </c>
      <c r="E291" s="74" t="s">
        <v>1457</v>
      </c>
      <c r="F291" s="74" t="s">
        <v>1458</v>
      </c>
      <c r="G291" s="75">
        <v>44574</v>
      </c>
      <c r="H291" s="76"/>
      <c r="I291" s="77">
        <v>76871.63</v>
      </c>
      <c r="J291" s="78" t="s">
        <v>457</v>
      </c>
      <c r="K291" s="80"/>
      <c r="L291" s="80"/>
      <c r="M291" s="80"/>
      <c r="N291" s="80"/>
      <c r="O291" s="80"/>
    </row>
    <row r="292" spans="1:15" ht="28.35" hidden="1" customHeight="1" thickBot="1">
      <c r="A292" s="479" t="s">
        <v>527</v>
      </c>
      <c r="B292" s="480"/>
      <c r="C292" s="74" t="s">
        <v>1441</v>
      </c>
      <c r="D292" s="74" t="s">
        <v>1442</v>
      </c>
      <c r="E292" s="74" t="s">
        <v>1459</v>
      </c>
      <c r="F292" s="74" t="s">
        <v>1460</v>
      </c>
      <c r="G292" s="75">
        <v>44491</v>
      </c>
      <c r="H292" s="76"/>
      <c r="I292" s="77">
        <v>29096</v>
      </c>
      <c r="J292" s="78" t="s">
        <v>457</v>
      </c>
      <c r="K292" s="80"/>
      <c r="L292" s="80"/>
      <c r="M292" s="80"/>
      <c r="N292" s="80"/>
      <c r="O292" s="80"/>
    </row>
    <row r="293" spans="1:15" ht="28.35" hidden="1" customHeight="1" thickBot="1">
      <c r="A293" s="479" t="s">
        <v>527</v>
      </c>
      <c r="B293" s="480"/>
      <c r="C293" s="74" t="s">
        <v>1441</v>
      </c>
      <c r="D293" s="74" t="s">
        <v>1442</v>
      </c>
      <c r="E293" s="74" t="s">
        <v>1461</v>
      </c>
      <c r="F293" s="74" t="s">
        <v>1462</v>
      </c>
      <c r="G293" s="75">
        <v>44551</v>
      </c>
      <c r="H293" s="76"/>
      <c r="I293" s="77">
        <v>29096</v>
      </c>
      <c r="J293" s="78" t="s">
        <v>457</v>
      </c>
      <c r="K293" s="80"/>
      <c r="L293" s="80"/>
      <c r="M293" s="80"/>
      <c r="N293" s="80"/>
      <c r="O293" s="80"/>
    </row>
    <row r="294" spans="1:15" ht="28.35" hidden="1" customHeight="1" thickBot="1">
      <c r="A294" s="479" t="s">
        <v>512</v>
      </c>
      <c r="B294" s="480"/>
      <c r="C294" s="74" t="s">
        <v>1463</v>
      </c>
      <c r="D294" s="74" t="s">
        <v>1464</v>
      </c>
      <c r="E294" s="74" t="s">
        <v>1465</v>
      </c>
      <c r="F294" s="74" t="s">
        <v>1466</v>
      </c>
      <c r="G294" s="75">
        <v>42573</v>
      </c>
      <c r="H294" s="76"/>
      <c r="I294" s="77">
        <v>79579.27</v>
      </c>
      <c r="J294" s="78" t="s">
        <v>457</v>
      </c>
      <c r="K294" s="80"/>
      <c r="L294" s="80"/>
      <c r="M294" s="80"/>
      <c r="N294" s="80"/>
      <c r="O294" s="80"/>
    </row>
    <row r="295" spans="1:15" ht="28.35" hidden="1" customHeight="1" thickBot="1">
      <c r="A295" s="479" t="s">
        <v>1467</v>
      </c>
      <c r="B295" s="480"/>
      <c r="C295" s="74" t="s">
        <v>1468</v>
      </c>
      <c r="D295" s="74" t="s">
        <v>1469</v>
      </c>
      <c r="E295" s="74" t="s">
        <v>1470</v>
      </c>
      <c r="F295" s="74" t="s">
        <v>1471</v>
      </c>
      <c r="G295" s="75">
        <v>44014</v>
      </c>
      <c r="H295" s="76"/>
      <c r="I295" s="77">
        <v>135344</v>
      </c>
      <c r="J295" s="78" t="s">
        <v>457</v>
      </c>
      <c r="K295" s="80"/>
      <c r="L295" s="80"/>
      <c r="M295" s="80"/>
      <c r="N295" s="80"/>
      <c r="O295" s="80"/>
    </row>
    <row r="296" spans="1:15" ht="28.35" hidden="1" customHeight="1" thickBot="1">
      <c r="A296" s="479" t="s">
        <v>1472</v>
      </c>
      <c r="B296" s="480"/>
      <c r="C296" s="74" t="s">
        <v>1473</v>
      </c>
      <c r="D296" s="74" t="s">
        <v>1474</v>
      </c>
      <c r="E296" s="74" t="s">
        <v>1475</v>
      </c>
      <c r="F296" s="74" t="s">
        <v>1476</v>
      </c>
      <c r="G296" s="75">
        <v>44389</v>
      </c>
      <c r="H296" s="76"/>
      <c r="I296" s="77">
        <v>18000</v>
      </c>
      <c r="J296" s="78" t="s">
        <v>457</v>
      </c>
      <c r="K296" s="80"/>
      <c r="L296" s="80"/>
      <c r="M296" s="80"/>
      <c r="N296" s="80"/>
      <c r="O296" s="80"/>
    </row>
    <row r="297" spans="1:15" ht="28.35" hidden="1" customHeight="1" thickBot="1">
      <c r="A297" s="479" t="s">
        <v>1002</v>
      </c>
      <c r="B297" s="480"/>
      <c r="C297" s="74" t="s">
        <v>1473</v>
      </c>
      <c r="D297" s="74" t="s">
        <v>1474</v>
      </c>
      <c r="E297" s="74" t="s">
        <v>1477</v>
      </c>
      <c r="F297" s="74" t="s">
        <v>1478</v>
      </c>
      <c r="G297" s="75">
        <v>44386</v>
      </c>
      <c r="H297" s="76"/>
      <c r="I297" s="77">
        <v>209545</v>
      </c>
      <c r="J297" s="78" t="s">
        <v>457</v>
      </c>
      <c r="K297" s="80"/>
      <c r="L297" s="80"/>
      <c r="M297" s="80"/>
      <c r="N297" s="80"/>
      <c r="O297" s="80"/>
    </row>
    <row r="298" spans="1:15" ht="28.35" hidden="1" customHeight="1" thickBot="1">
      <c r="A298" s="479" t="s">
        <v>920</v>
      </c>
      <c r="B298" s="480"/>
      <c r="C298" s="74" t="s">
        <v>1479</v>
      </c>
      <c r="D298" s="74" t="s">
        <v>1480</v>
      </c>
      <c r="E298" s="74" t="s">
        <v>1481</v>
      </c>
      <c r="F298" s="74" t="s">
        <v>1482</v>
      </c>
      <c r="G298" s="75">
        <v>44678</v>
      </c>
      <c r="H298" s="76"/>
      <c r="I298" s="77">
        <v>87285</v>
      </c>
      <c r="J298" s="78" t="s">
        <v>1343</v>
      </c>
      <c r="K298" s="80"/>
      <c r="L298" s="80"/>
      <c r="M298" s="80"/>
      <c r="N298" s="80"/>
      <c r="O298" s="80"/>
    </row>
    <row r="299" spans="1:15" ht="28.35" hidden="1" customHeight="1" thickBot="1">
      <c r="A299" s="479" t="s">
        <v>929</v>
      </c>
      <c r="B299" s="480"/>
      <c r="C299" s="74" t="s">
        <v>1479</v>
      </c>
      <c r="D299" s="74" t="s">
        <v>1480</v>
      </c>
      <c r="E299" s="74" t="s">
        <v>1483</v>
      </c>
      <c r="F299" s="74" t="s">
        <v>931</v>
      </c>
      <c r="G299" s="75">
        <v>44211</v>
      </c>
      <c r="H299" s="76"/>
      <c r="I299" s="77">
        <v>1445.92</v>
      </c>
      <c r="J299" s="78" t="s">
        <v>457</v>
      </c>
      <c r="K299" s="78" t="s">
        <v>1484</v>
      </c>
      <c r="L299" s="78" t="s">
        <v>989</v>
      </c>
      <c r="M299" s="78" t="s">
        <v>1485</v>
      </c>
      <c r="N299" s="78">
        <v>0</v>
      </c>
      <c r="O299" s="79">
        <v>44357</v>
      </c>
    </row>
    <row r="300" spans="1:15" ht="28.35" hidden="1" customHeight="1" thickBot="1">
      <c r="A300" s="479" t="s">
        <v>929</v>
      </c>
      <c r="B300" s="480"/>
      <c r="C300" s="74" t="s">
        <v>1479</v>
      </c>
      <c r="D300" s="74" t="s">
        <v>1480</v>
      </c>
      <c r="E300" s="74" t="s">
        <v>1486</v>
      </c>
      <c r="F300" s="74" t="s">
        <v>933</v>
      </c>
      <c r="G300" s="75">
        <v>44677</v>
      </c>
      <c r="H300" s="76"/>
      <c r="I300" s="77">
        <v>104451</v>
      </c>
      <c r="J300" s="78" t="s">
        <v>457</v>
      </c>
      <c r="K300" s="80"/>
      <c r="L300" s="80"/>
      <c r="M300" s="80"/>
      <c r="N300" s="80"/>
      <c r="O300" s="80"/>
    </row>
    <row r="301" spans="1:15" ht="28.35" hidden="1" customHeight="1" thickBot="1">
      <c r="A301" s="479" t="s">
        <v>1290</v>
      </c>
      <c r="B301" s="480"/>
      <c r="C301" s="74" t="s">
        <v>1487</v>
      </c>
      <c r="D301" s="74" t="s">
        <v>1488</v>
      </c>
      <c r="E301" s="74" t="s">
        <v>1489</v>
      </c>
      <c r="F301" s="74" t="s">
        <v>1490</v>
      </c>
      <c r="G301" s="75">
        <v>42572</v>
      </c>
      <c r="H301" s="76"/>
      <c r="I301" s="77">
        <v>70063.67</v>
      </c>
      <c r="J301" s="78" t="s">
        <v>457</v>
      </c>
      <c r="K301" s="80"/>
      <c r="L301" s="80"/>
      <c r="M301" s="80"/>
      <c r="N301" s="80"/>
      <c r="O301" s="80"/>
    </row>
    <row r="302" spans="1:15" ht="28.35" hidden="1" customHeight="1" thickBot="1">
      <c r="A302" s="479" t="s">
        <v>507</v>
      </c>
      <c r="B302" s="480"/>
      <c r="C302" s="74" t="s">
        <v>1487</v>
      </c>
      <c r="D302" s="74" t="s">
        <v>1488</v>
      </c>
      <c r="E302" s="74" t="s">
        <v>1491</v>
      </c>
      <c r="F302" s="74" t="s">
        <v>1492</v>
      </c>
      <c r="G302" s="75">
        <v>44673</v>
      </c>
      <c r="H302" s="76"/>
      <c r="I302" s="77">
        <v>18158</v>
      </c>
      <c r="J302" s="78" t="s">
        <v>457</v>
      </c>
      <c r="K302" s="80"/>
      <c r="L302" s="80"/>
      <c r="M302" s="80"/>
      <c r="N302" s="80"/>
      <c r="O302" s="80"/>
    </row>
    <row r="303" spans="1:15" ht="28.35" hidden="1" customHeight="1" thickBot="1">
      <c r="A303" s="479" t="s">
        <v>997</v>
      </c>
      <c r="B303" s="480"/>
      <c r="C303" s="74" t="s">
        <v>1487</v>
      </c>
      <c r="D303" s="74" t="s">
        <v>1488</v>
      </c>
      <c r="E303" s="74" t="s">
        <v>1493</v>
      </c>
      <c r="F303" s="74" t="s">
        <v>1494</v>
      </c>
      <c r="G303" s="75">
        <v>44454</v>
      </c>
      <c r="H303" s="76"/>
      <c r="I303" s="77">
        <v>106916.52</v>
      </c>
      <c r="J303" s="78" t="s">
        <v>457</v>
      </c>
      <c r="K303" s="80"/>
      <c r="L303" s="80"/>
      <c r="M303" s="80"/>
      <c r="N303" s="80"/>
      <c r="O303" s="80"/>
    </row>
    <row r="304" spans="1:15" ht="28.35" hidden="1" customHeight="1" thickBot="1">
      <c r="A304" s="479" t="s">
        <v>997</v>
      </c>
      <c r="B304" s="480"/>
      <c r="C304" s="74" t="s">
        <v>1487</v>
      </c>
      <c r="D304" s="74" t="s">
        <v>1488</v>
      </c>
      <c r="E304" s="74" t="s">
        <v>1495</v>
      </c>
      <c r="F304" s="74" t="s">
        <v>1496</v>
      </c>
      <c r="G304" s="75">
        <v>44484</v>
      </c>
      <c r="H304" s="76"/>
      <c r="I304" s="77">
        <v>72271.91</v>
      </c>
      <c r="J304" s="78" t="s">
        <v>457</v>
      </c>
      <c r="K304" s="80"/>
      <c r="L304" s="80"/>
      <c r="M304" s="80"/>
      <c r="N304" s="80"/>
      <c r="O304" s="80"/>
    </row>
    <row r="305" spans="1:15" ht="28.35" hidden="1" customHeight="1" thickBot="1">
      <c r="A305" s="479" t="s">
        <v>1472</v>
      </c>
      <c r="B305" s="480"/>
      <c r="C305" s="74" t="s">
        <v>1487</v>
      </c>
      <c r="D305" s="74" t="s">
        <v>1488</v>
      </c>
      <c r="E305" s="74" t="s">
        <v>1497</v>
      </c>
      <c r="F305" s="74" t="s">
        <v>1498</v>
      </c>
      <c r="G305" s="75">
        <v>44707</v>
      </c>
      <c r="H305" s="76"/>
      <c r="I305" s="77">
        <v>18185</v>
      </c>
      <c r="J305" s="78" t="s">
        <v>457</v>
      </c>
      <c r="K305" s="80"/>
      <c r="L305" s="80"/>
      <c r="M305" s="80"/>
      <c r="N305" s="80"/>
      <c r="O305" s="80"/>
    </row>
    <row r="306" spans="1:15" ht="28.35" hidden="1" customHeight="1" thickBot="1">
      <c r="A306" s="479" t="s">
        <v>1002</v>
      </c>
      <c r="B306" s="480"/>
      <c r="C306" s="74" t="s">
        <v>1487</v>
      </c>
      <c r="D306" s="74" t="s">
        <v>1488</v>
      </c>
      <c r="E306" s="74" t="s">
        <v>1499</v>
      </c>
      <c r="F306" s="74" t="s">
        <v>1025</v>
      </c>
      <c r="G306" s="75">
        <v>44614</v>
      </c>
      <c r="H306" s="76"/>
      <c r="I306" s="77">
        <v>18185</v>
      </c>
      <c r="J306" s="78" t="s">
        <v>457</v>
      </c>
      <c r="K306" s="80"/>
      <c r="L306" s="80"/>
      <c r="M306" s="80"/>
      <c r="N306" s="80"/>
      <c r="O306" s="80"/>
    </row>
    <row r="307" spans="1:15" ht="28.35" hidden="1" customHeight="1" thickBot="1">
      <c r="A307" s="479" t="s">
        <v>1002</v>
      </c>
      <c r="B307" s="480"/>
      <c r="C307" s="74" t="s">
        <v>1487</v>
      </c>
      <c r="D307" s="74" t="s">
        <v>1488</v>
      </c>
      <c r="E307" s="74" t="s">
        <v>1500</v>
      </c>
      <c r="F307" s="74" t="s">
        <v>1147</v>
      </c>
      <c r="G307" s="75">
        <v>44771</v>
      </c>
      <c r="H307" s="76"/>
      <c r="I307" s="77">
        <v>218220</v>
      </c>
      <c r="J307" s="78" t="s">
        <v>457</v>
      </c>
      <c r="K307" s="80"/>
      <c r="L307" s="80"/>
      <c r="M307" s="80"/>
      <c r="N307" s="80"/>
      <c r="O307" s="80"/>
    </row>
    <row r="308" spans="1:15" ht="28.35" hidden="1" customHeight="1" thickBot="1">
      <c r="A308" s="479" t="s">
        <v>1290</v>
      </c>
      <c r="B308" s="480"/>
      <c r="C308" s="74" t="s">
        <v>1501</v>
      </c>
      <c r="D308" s="74" t="s">
        <v>1502</v>
      </c>
      <c r="E308" s="74" t="s">
        <v>1503</v>
      </c>
      <c r="F308" s="74" t="s">
        <v>1504</v>
      </c>
      <c r="G308" s="75">
        <v>42577</v>
      </c>
      <c r="H308" s="76"/>
      <c r="I308" s="77">
        <v>6920.64</v>
      </c>
      <c r="J308" s="78" t="s">
        <v>457</v>
      </c>
      <c r="K308" s="78" t="s">
        <v>1505</v>
      </c>
      <c r="L308" s="78" t="s">
        <v>459</v>
      </c>
      <c r="M308" s="78" t="s">
        <v>1506</v>
      </c>
      <c r="N308" s="78">
        <v>0</v>
      </c>
      <c r="O308" s="79">
        <v>43500</v>
      </c>
    </row>
    <row r="309" spans="1:15" ht="28.35" hidden="1" customHeight="1" thickBot="1">
      <c r="A309" s="479" t="s">
        <v>1002</v>
      </c>
      <c r="B309" s="480"/>
      <c r="C309" s="74" t="s">
        <v>1501</v>
      </c>
      <c r="D309" s="74" t="s">
        <v>1502</v>
      </c>
      <c r="E309" s="74" t="s">
        <v>1507</v>
      </c>
      <c r="F309" s="74" t="s">
        <v>1379</v>
      </c>
      <c r="G309" s="75">
        <v>44614</v>
      </c>
      <c r="H309" s="76"/>
      <c r="I309" s="77">
        <v>76453</v>
      </c>
      <c r="J309" s="78" t="s">
        <v>457</v>
      </c>
      <c r="K309" s="80"/>
      <c r="L309" s="80"/>
      <c r="M309" s="80"/>
      <c r="N309" s="80"/>
      <c r="O309" s="80"/>
    </row>
    <row r="310" spans="1:15" ht="28.35" hidden="1" customHeight="1" thickBot="1">
      <c r="A310" s="479" t="s">
        <v>1019</v>
      </c>
      <c r="B310" s="480"/>
      <c r="C310" s="74" t="s">
        <v>1508</v>
      </c>
      <c r="D310" s="74" t="s">
        <v>1509</v>
      </c>
      <c r="E310" s="74" t="s">
        <v>1510</v>
      </c>
      <c r="F310" s="74" t="s">
        <v>1511</v>
      </c>
      <c r="G310" s="75">
        <v>44631</v>
      </c>
      <c r="H310" s="76"/>
      <c r="I310" s="77">
        <v>97000</v>
      </c>
      <c r="J310" s="78" t="s">
        <v>457</v>
      </c>
      <c r="K310" s="78" t="s">
        <v>1512</v>
      </c>
      <c r="L310" s="78" t="s">
        <v>989</v>
      </c>
      <c r="M310" s="78" t="s">
        <v>1513</v>
      </c>
      <c r="N310" s="78">
        <v>0</v>
      </c>
      <c r="O310" s="79">
        <v>44750</v>
      </c>
    </row>
    <row r="311" spans="1:15" ht="28.35" hidden="1" customHeight="1" thickBot="1">
      <c r="A311" s="479" t="s">
        <v>915</v>
      </c>
      <c r="B311" s="480"/>
      <c r="C311" s="74" t="s">
        <v>1514</v>
      </c>
      <c r="D311" s="74" t="s">
        <v>1515</v>
      </c>
      <c r="E311" s="74" t="s">
        <v>1516</v>
      </c>
      <c r="F311" s="74" t="s">
        <v>1517</v>
      </c>
      <c r="G311" s="74" t="s">
        <v>1518</v>
      </c>
      <c r="H311" s="76"/>
      <c r="I311" s="77">
        <v>54503.99</v>
      </c>
      <c r="J311" s="78" t="s">
        <v>958</v>
      </c>
      <c r="K311" s="78" t="s">
        <v>1519</v>
      </c>
      <c r="L311" s="78" t="s">
        <v>1073</v>
      </c>
      <c r="M311" s="78" t="s">
        <v>1520</v>
      </c>
      <c r="N311" s="78">
        <v>0</v>
      </c>
      <c r="O311" s="78" t="s">
        <v>1521</v>
      </c>
    </row>
    <row r="312" spans="1:15" ht="28.35" hidden="1" customHeight="1" thickBot="1">
      <c r="A312" s="479" t="s">
        <v>915</v>
      </c>
      <c r="B312" s="480"/>
      <c r="C312" s="74" t="s">
        <v>1514</v>
      </c>
      <c r="D312" s="74" t="s">
        <v>1515</v>
      </c>
      <c r="E312" s="74" t="s">
        <v>1522</v>
      </c>
      <c r="F312" s="74" t="s">
        <v>1523</v>
      </c>
      <c r="G312" s="75">
        <v>44368</v>
      </c>
      <c r="H312" s="76"/>
      <c r="I312" s="77">
        <v>72158.080000000002</v>
      </c>
      <c r="J312" s="78" t="s">
        <v>457</v>
      </c>
      <c r="K312" s="80"/>
      <c r="L312" s="80"/>
      <c r="M312" s="80"/>
      <c r="N312" s="80"/>
      <c r="O312" s="80"/>
    </row>
    <row r="313" spans="1:15" ht="28.35" hidden="1" customHeight="1" thickBot="1">
      <c r="A313" s="479" t="s">
        <v>915</v>
      </c>
      <c r="B313" s="480"/>
      <c r="C313" s="74" t="s">
        <v>1514</v>
      </c>
      <c r="D313" s="74" t="s">
        <v>1515</v>
      </c>
      <c r="E313" s="74" t="s">
        <v>1524</v>
      </c>
      <c r="F313" s="74" t="s">
        <v>1525</v>
      </c>
      <c r="G313" s="75">
        <v>44510</v>
      </c>
      <c r="H313" s="76"/>
      <c r="I313" s="77">
        <v>105260.96</v>
      </c>
      <c r="J313" s="78" t="s">
        <v>457</v>
      </c>
      <c r="K313" s="80"/>
      <c r="L313" s="80"/>
      <c r="M313" s="80"/>
      <c r="N313" s="80"/>
      <c r="O313" s="80"/>
    </row>
    <row r="314" spans="1:15" ht="28.35" hidden="1" customHeight="1" thickBot="1">
      <c r="A314" s="479" t="s">
        <v>1002</v>
      </c>
      <c r="B314" s="480"/>
      <c r="C314" s="74" t="s">
        <v>1526</v>
      </c>
      <c r="D314" s="74" t="s">
        <v>1527</v>
      </c>
      <c r="E314" s="74" t="s">
        <v>1528</v>
      </c>
      <c r="F314" s="74" t="s">
        <v>1529</v>
      </c>
      <c r="G314" s="75">
        <v>44469</v>
      </c>
      <c r="H314" s="76"/>
      <c r="I314" s="77">
        <v>185771</v>
      </c>
      <c r="J314" s="78" t="s">
        <v>457</v>
      </c>
      <c r="K314" s="80"/>
      <c r="L314" s="80"/>
      <c r="M314" s="80"/>
      <c r="N314" s="80"/>
      <c r="O314" s="80"/>
    </row>
    <row r="315" spans="1:15" ht="28.35" hidden="1" customHeight="1" thickBot="1">
      <c r="A315" s="479" t="s">
        <v>1530</v>
      </c>
      <c r="B315" s="480"/>
      <c r="C315" s="74" t="s">
        <v>1531</v>
      </c>
      <c r="D315" s="74" t="s">
        <v>1532</v>
      </c>
      <c r="E315" s="74" t="s">
        <v>1533</v>
      </c>
      <c r="F315" s="74" t="s">
        <v>1534</v>
      </c>
      <c r="G315" s="75">
        <v>42573</v>
      </c>
      <c r="H315" s="76"/>
      <c r="I315" s="77">
        <v>138824.71</v>
      </c>
      <c r="J315" s="78" t="s">
        <v>457</v>
      </c>
      <c r="K315" s="80"/>
      <c r="L315" s="80"/>
      <c r="M315" s="80"/>
      <c r="N315" s="80"/>
      <c r="O315" s="80"/>
    </row>
    <row r="316" spans="1:15" ht="28.35" hidden="1" customHeight="1" thickBot="1">
      <c r="A316" s="479" t="s">
        <v>1535</v>
      </c>
      <c r="B316" s="480"/>
      <c r="C316" s="74" t="s">
        <v>1536</v>
      </c>
      <c r="D316" s="74" t="s">
        <v>1537</v>
      </c>
      <c r="E316" s="74" t="s">
        <v>1538</v>
      </c>
      <c r="F316" s="74" t="s">
        <v>1539</v>
      </c>
      <c r="G316" s="75">
        <v>44481</v>
      </c>
      <c r="H316" s="76"/>
      <c r="I316" s="77">
        <v>8981</v>
      </c>
      <c r="J316" s="78" t="s">
        <v>457</v>
      </c>
      <c r="K316" s="80"/>
      <c r="L316" s="80"/>
      <c r="M316" s="80"/>
      <c r="N316" s="80"/>
      <c r="O316" s="80"/>
    </row>
    <row r="317" spans="1:15" ht="28.35" hidden="1" customHeight="1" thickBot="1">
      <c r="A317" s="479" t="s">
        <v>512</v>
      </c>
      <c r="B317" s="480"/>
      <c r="C317" s="74" t="s">
        <v>1536</v>
      </c>
      <c r="D317" s="74" t="s">
        <v>1537</v>
      </c>
      <c r="E317" s="74" t="s">
        <v>1540</v>
      </c>
      <c r="F317" s="74" t="s">
        <v>1541</v>
      </c>
      <c r="G317" s="75">
        <v>42573</v>
      </c>
      <c r="H317" s="76"/>
      <c r="I317" s="77">
        <v>165776.44</v>
      </c>
      <c r="J317" s="78" t="s">
        <v>457</v>
      </c>
      <c r="K317" s="80"/>
      <c r="L317" s="80"/>
      <c r="M317" s="80"/>
      <c r="N317" s="80"/>
      <c r="O317" s="80"/>
    </row>
    <row r="318" spans="1:15" ht="28.35" hidden="1" customHeight="1" thickBot="1">
      <c r="A318" s="479" t="s">
        <v>517</v>
      </c>
      <c r="B318" s="480"/>
      <c r="C318" s="74" t="s">
        <v>1536</v>
      </c>
      <c r="D318" s="74" t="s">
        <v>1537</v>
      </c>
      <c r="E318" s="74" t="s">
        <v>1542</v>
      </c>
      <c r="F318" s="74" t="s">
        <v>1127</v>
      </c>
      <c r="G318" s="75">
        <v>44628</v>
      </c>
      <c r="H318" s="76"/>
      <c r="I318" s="77">
        <v>89171.23</v>
      </c>
      <c r="J318" s="78" t="s">
        <v>457</v>
      </c>
      <c r="K318" s="80"/>
      <c r="L318" s="80"/>
      <c r="M318" s="80"/>
      <c r="N318" s="80"/>
      <c r="O318" s="80"/>
    </row>
    <row r="319" spans="1:15" ht="28.35" hidden="1" customHeight="1" thickBot="1">
      <c r="A319" s="479" t="s">
        <v>1050</v>
      </c>
      <c r="B319" s="480"/>
      <c r="C319" s="74" t="s">
        <v>1543</v>
      </c>
      <c r="D319" s="74" t="s">
        <v>1544</v>
      </c>
      <c r="E319" s="74" t="s">
        <v>1545</v>
      </c>
      <c r="F319" s="74" t="s">
        <v>1546</v>
      </c>
      <c r="G319" s="75">
        <v>42569</v>
      </c>
      <c r="H319" s="76"/>
      <c r="I319" s="77">
        <v>15378.9</v>
      </c>
      <c r="J319" s="78" t="s">
        <v>457</v>
      </c>
      <c r="K319" s="80"/>
      <c r="L319" s="80"/>
      <c r="M319" s="80"/>
      <c r="N319" s="80"/>
      <c r="O319" s="80"/>
    </row>
    <row r="320" spans="1:15" ht="28.35" hidden="1" customHeight="1" thickBot="1">
      <c r="A320" s="479" t="s">
        <v>512</v>
      </c>
      <c r="B320" s="480"/>
      <c r="C320" s="74" t="s">
        <v>1547</v>
      </c>
      <c r="D320" s="74" t="s">
        <v>1548</v>
      </c>
      <c r="E320" s="74" t="s">
        <v>1549</v>
      </c>
      <c r="F320" s="74" t="s">
        <v>1550</v>
      </c>
      <c r="G320" s="75">
        <v>44120</v>
      </c>
      <c r="H320" s="76"/>
      <c r="I320" s="77">
        <v>177241.44</v>
      </c>
      <c r="J320" s="78" t="s">
        <v>457</v>
      </c>
      <c r="K320" s="80"/>
      <c r="L320" s="80"/>
      <c r="M320" s="80"/>
      <c r="N320" s="80"/>
      <c r="O320" s="80"/>
    </row>
    <row r="321" spans="1:15" ht="28.35" hidden="1" customHeight="1" thickBot="1">
      <c r="A321" s="479" t="s">
        <v>915</v>
      </c>
      <c r="B321" s="480"/>
      <c r="C321" s="74" t="s">
        <v>1551</v>
      </c>
      <c r="D321" s="74" t="s">
        <v>1552</v>
      </c>
      <c r="E321" s="74" t="s">
        <v>1553</v>
      </c>
      <c r="F321" s="74" t="s">
        <v>1554</v>
      </c>
      <c r="G321" s="75">
        <v>44246</v>
      </c>
      <c r="H321" s="76"/>
      <c r="I321" s="77">
        <v>51580</v>
      </c>
      <c r="J321" s="78" t="s">
        <v>457</v>
      </c>
      <c r="K321" s="80"/>
      <c r="L321" s="80"/>
      <c r="M321" s="80"/>
      <c r="N321" s="80"/>
      <c r="O321" s="80"/>
    </row>
    <row r="322" spans="1:15" ht="28.35" hidden="1" customHeight="1" thickBot="1">
      <c r="A322" s="479" t="s">
        <v>929</v>
      </c>
      <c r="B322" s="480"/>
      <c r="C322" s="74" t="s">
        <v>1551</v>
      </c>
      <c r="D322" s="74" t="s">
        <v>1552</v>
      </c>
      <c r="E322" s="74" t="s">
        <v>1555</v>
      </c>
      <c r="F322" s="74" t="s">
        <v>933</v>
      </c>
      <c r="G322" s="75">
        <v>44677</v>
      </c>
      <c r="H322" s="76"/>
      <c r="I322" s="77">
        <v>83000</v>
      </c>
      <c r="J322" s="78" t="s">
        <v>457</v>
      </c>
      <c r="K322" s="80"/>
      <c r="L322" s="80"/>
      <c r="M322" s="80"/>
      <c r="N322" s="80"/>
      <c r="O322" s="80"/>
    </row>
    <row r="323" spans="1:15" ht="28.35" hidden="1" customHeight="1" thickBot="1">
      <c r="A323" s="479" t="s">
        <v>907</v>
      </c>
      <c r="B323" s="480"/>
      <c r="C323" s="74" t="s">
        <v>1556</v>
      </c>
      <c r="D323" s="74" t="s">
        <v>1557</v>
      </c>
      <c r="E323" s="74" t="s">
        <v>1558</v>
      </c>
      <c r="F323" s="74" t="s">
        <v>1559</v>
      </c>
      <c r="G323" s="75">
        <v>44460</v>
      </c>
      <c r="H323" s="76"/>
      <c r="I323" s="77">
        <v>50278.97</v>
      </c>
      <c r="J323" s="78" t="s">
        <v>457</v>
      </c>
      <c r="K323" s="80"/>
      <c r="L323" s="80"/>
      <c r="M323" s="80"/>
      <c r="N323" s="80"/>
      <c r="O323" s="80"/>
    </row>
    <row r="324" spans="1:15" ht="28.35" hidden="1" customHeight="1" thickBot="1">
      <c r="A324" s="479" t="s">
        <v>907</v>
      </c>
      <c r="B324" s="480"/>
      <c r="C324" s="74" t="s">
        <v>1556</v>
      </c>
      <c r="D324" s="74" t="s">
        <v>1557</v>
      </c>
      <c r="E324" s="74" t="s">
        <v>1560</v>
      </c>
      <c r="F324" s="74" t="s">
        <v>1561</v>
      </c>
      <c r="G324" s="75">
        <v>44756</v>
      </c>
      <c r="H324" s="76"/>
      <c r="I324" s="77">
        <v>43644</v>
      </c>
      <c r="J324" s="78" t="s">
        <v>457</v>
      </c>
      <c r="K324" s="80"/>
      <c r="L324" s="80"/>
      <c r="M324" s="80"/>
      <c r="N324" s="80"/>
      <c r="O324" s="80"/>
    </row>
    <row r="325" spans="1:15" ht="28.35" hidden="1" customHeight="1" thickBot="1">
      <c r="A325" s="479" t="s">
        <v>907</v>
      </c>
      <c r="B325" s="480"/>
      <c r="C325" s="74" t="s">
        <v>1562</v>
      </c>
      <c r="D325" s="74" t="s">
        <v>1563</v>
      </c>
      <c r="E325" s="74" t="s">
        <v>1564</v>
      </c>
      <c r="F325" s="74" t="s">
        <v>1565</v>
      </c>
      <c r="G325" s="75">
        <v>44491</v>
      </c>
      <c r="H325" s="76"/>
      <c r="I325" s="77">
        <v>14369</v>
      </c>
      <c r="J325" s="78" t="s">
        <v>457</v>
      </c>
      <c r="K325" s="78" t="s">
        <v>1566</v>
      </c>
      <c r="L325" s="78" t="s">
        <v>989</v>
      </c>
      <c r="M325" s="78" t="s">
        <v>1567</v>
      </c>
      <c r="N325" s="78">
        <v>0</v>
      </c>
      <c r="O325" s="79">
        <v>44735</v>
      </c>
    </row>
    <row r="326" spans="1:15" ht="28.35" hidden="1" customHeight="1" thickBot="1">
      <c r="A326" s="479" t="s">
        <v>520</v>
      </c>
      <c r="B326" s="480"/>
      <c r="C326" s="74" t="s">
        <v>1568</v>
      </c>
      <c r="D326" s="74" t="s">
        <v>1569</v>
      </c>
      <c r="E326" s="74" t="s">
        <v>1570</v>
      </c>
      <c r="F326" s="74" t="s">
        <v>1571</v>
      </c>
      <c r="G326" s="75">
        <v>42563</v>
      </c>
      <c r="H326" s="76"/>
      <c r="I326" s="77">
        <v>305340</v>
      </c>
      <c r="J326" s="78" t="s">
        <v>457</v>
      </c>
      <c r="K326" s="80"/>
      <c r="L326" s="80"/>
      <c r="M326" s="80"/>
      <c r="N326" s="80"/>
      <c r="O326" s="80"/>
    </row>
    <row r="327" spans="1:15" ht="28.35" hidden="1" customHeight="1" thickBot="1">
      <c r="A327" s="479" t="s">
        <v>1530</v>
      </c>
      <c r="B327" s="480"/>
      <c r="C327" s="74" t="s">
        <v>1572</v>
      </c>
      <c r="D327" s="74" t="s">
        <v>1573</v>
      </c>
      <c r="E327" s="74" t="s">
        <v>1574</v>
      </c>
      <c r="F327" s="74" t="s">
        <v>1575</v>
      </c>
      <c r="G327" s="75">
        <v>44120</v>
      </c>
      <c r="H327" s="76"/>
      <c r="I327" s="77">
        <v>137324.39000000001</v>
      </c>
      <c r="J327" s="78" t="s">
        <v>457</v>
      </c>
      <c r="K327" s="80"/>
      <c r="L327" s="80"/>
      <c r="M327" s="80"/>
      <c r="N327" s="80"/>
      <c r="O327" s="80"/>
    </row>
    <row r="328" spans="1:15" ht="28.35" hidden="1" customHeight="1" thickBot="1">
      <c r="A328" s="479" t="s">
        <v>1576</v>
      </c>
      <c r="B328" s="480"/>
      <c r="C328" s="74" t="s">
        <v>1572</v>
      </c>
      <c r="D328" s="74" t="s">
        <v>1573</v>
      </c>
      <c r="E328" s="74" t="s">
        <v>1577</v>
      </c>
      <c r="F328" s="74" t="s">
        <v>1578</v>
      </c>
      <c r="G328" s="75">
        <v>44196</v>
      </c>
      <c r="H328" s="76"/>
      <c r="I328" s="77">
        <v>18174.98</v>
      </c>
      <c r="J328" s="78" t="s">
        <v>457</v>
      </c>
      <c r="K328" s="80"/>
      <c r="L328" s="80"/>
      <c r="M328" s="80"/>
      <c r="N328" s="80"/>
      <c r="O328" s="80"/>
    </row>
    <row r="329" spans="1:15" ht="28.35" hidden="1" customHeight="1" thickBot="1">
      <c r="A329" s="479" t="s">
        <v>1576</v>
      </c>
      <c r="B329" s="480"/>
      <c r="C329" s="74" t="s">
        <v>1572</v>
      </c>
      <c r="D329" s="74" t="s">
        <v>1573</v>
      </c>
      <c r="E329" s="74" t="s">
        <v>1579</v>
      </c>
      <c r="F329" s="74" t="s">
        <v>1580</v>
      </c>
      <c r="G329" s="75">
        <v>44692</v>
      </c>
      <c r="H329" s="76"/>
      <c r="I329" s="77">
        <v>29231</v>
      </c>
      <c r="J329" s="78" t="s">
        <v>457</v>
      </c>
      <c r="K329" s="80"/>
      <c r="L329" s="80"/>
      <c r="M329" s="80"/>
      <c r="N329" s="80"/>
      <c r="O329" s="80"/>
    </row>
    <row r="330" spans="1:15" ht="28.35" hidden="1" customHeight="1" thickBot="1">
      <c r="A330" s="479" t="s">
        <v>1581</v>
      </c>
      <c r="B330" s="480"/>
      <c r="C330" s="74" t="s">
        <v>1572</v>
      </c>
      <c r="D330" s="74" t="s">
        <v>1573</v>
      </c>
      <c r="E330" s="74" t="s">
        <v>1582</v>
      </c>
      <c r="F330" s="74" t="s">
        <v>1583</v>
      </c>
      <c r="G330" s="75">
        <v>44364</v>
      </c>
      <c r="H330" s="76"/>
      <c r="I330" s="77">
        <v>18185</v>
      </c>
      <c r="J330" s="78" t="s">
        <v>457</v>
      </c>
      <c r="K330" s="80"/>
      <c r="L330" s="80"/>
      <c r="M330" s="80"/>
      <c r="N330" s="80"/>
      <c r="O330" s="80"/>
    </row>
    <row r="331" spans="1:15" ht="28.35" hidden="1" customHeight="1" thickBot="1">
      <c r="A331" s="479" t="s">
        <v>1225</v>
      </c>
      <c r="B331" s="480"/>
      <c r="C331" s="74" t="s">
        <v>1572</v>
      </c>
      <c r="D331" s="74" t="s">
        <v>1573</v>
      </c>
      <c r="E331" s="74" t="s">
        <v>1584</v>
      </c>
      <c r="F331" s="74" t="s">
        <v>1585</v>
      </c>
      <c r="G331" s="75">
        <v>44491</v>
      </c>
      <c r="H331" s="76"/>
      <c r="I331" s="77">
        <v>423506</v>
      </c>
      <c r="J331" s="78" t="s">
        <v>457</v>
      </c>
      <c r="K331" s="80"/>
      <c r="L331" s="80"/>
      <c r="M331" s="80"/>
      <c r="N331" s="80"/>
      <c r="O331" s="80"/>
    </row>
    <row r="332" spans="1:15" ht="28.35" hidden="1" customHeight="1" thickBot="1">
      <c r="A332" s="479" t="s">
        <v>1586</v>
      </c>
      <c r="B332" s="480"/>
      <c r="C332" s="74" t="s">
        <v>1587</v>
      </c>
      <c r="D332" s="74" t="s">
        <v>1588</v>
      </c>
      <c r="E332" s="74" t="s">
        <v>1589</v>
      </c>
      <c r="F332" s="74" t="s">
        <v>1590</v>
      </c>
      <c r="G332" s="75">
        <v>44210</v>
      </c>
      <c r="H332" s="76"/>
      <c r="I332" s="77">
        <v>18185</v>
      </c>
      <c r="J332" s="78" t="s">
        <v>457</v>
      </c>
      <c r="K332" s="80"/>
      <c r="L332" s="80"/>
      <c r="M332" s="80"/>
      <c r="N332" s="80"/>
      <c r="O332" s="80"/>
    </row>
    <row r="333" spans="1:15" ht="28.35" hidden="1" customHeight="1" thickBot="1">
      <c r="A333" s="479" t="s">
        <v>1083</v>
      </c>
      <c r="B333" s="480"/>
      <c r="C333" s="74" t="s">
        <v>1587</v>
      </c>
      <c r="D333" s="74" t="s">
        <v>1588</v>
      </c>
      <c r="E333" s="74" t="s">
        <v>1591</v>
      </c>
      <c r="F333" s="74" t="s">
        <v>1087</v>
      </c>
      <c r="G333" s="75">
        <v>44666</v>
      </c>
      <c r="H333" s="76"/>
      <c r="I333" s="77">
        <v>65000</v>
      </c>
      <c r="J333" s="78" t="s">
        <v>457</v>
      </c>
      <c r="K333" s="80"/>
      <c r="L333" s="80"/>
      <c r="M333" s="80"/>
      <c r="N333" s="80"/>
      <c r="O333" s="80"/>
    </row>
    <row r="334" spans="1:15" ht="28.35" hidden="1" customHeight="1" thickBot="1">
      <c r="A334" s="479" t="s">
        <v>1467</v>
      </c>
      <c r="B334" s="480"/>
      <c r="C334" s="74" t="s">
        <v>1592</v>
      </c>
      <c r="D334" s="74" t="s">
        <v>1593</v>
      </c>
      <c r="E334" s="74" t="s">
        <v>1594</v>
      </c>
      <c r="F334" s="74" t="s">
        <v>1595</v>
      </c>
      <c r="G334" s="75">
        <v>44109</v>
      </c>
      <c r="H334" s="76"/>
      <c r="I334" s="77">
        <v>14976.43</v>
      </c>
      <c r="J334" s="78" t="s">
        <v>457</v>
      </c>
      <c r="K334" s="80"/>
      <c r="L334" s="80"/>
      <c r="M334" s="80"/>
      <c r="N334" s="80"/>
      <c r="O334" s="80"/>
    </row>
    <row r="335" spans="1:15" ht="28.35" hidden="1" customHeight="1" thickBot="1">
      <c r="A335" s="479" t="s">
        <v>1232</v>
      </c>
      <c r="B335" s="480"/>
      <c r="C335" s="74" t="s">
        <v>1596</v>
      </c>
      <c r="D335" s="74" t="s">
        <v>1597</v>
      </c>
      <c r="E335" s="74" t="s">
        <v>1598</v>
      </c>
      <c r="F335" s="74" t="s">
        <v>1599</v>
      </c>
      <c r="G335" s="75">
        <v>44120</v>
      </c>
      <c r="H335" s="76"/>
      <c r="I335" s="77">
        <v>25459</v>
      </c>
      <c r="J335" s="78" t="s">
        <v>457</v>
      </c>
      <c r="K335" s="80"/>
      <c r="L335" s="80"/>
      <c r="M335" s="80"/>
      <c r="N335" s="80"/>
      <c r="O335" s="80"/>
    </row>
    <row r="336" spans="1:15" ht="28.35" hidden="1" customHeight="1" thickBot="1">
      <c r="A336" s="479" t="s">
        <v>1076</v>
      </c>
      <c r="B336" s="480"/>
      <c r="C336" s="74" t="s">
        <v>1596</v>
      </c>
      <c r="D336" s="74" t="s">
        <v>1597</v>
      </c>
      <c r="E336" s="74" t="s">
        <v>1600</v>
      </c>
      <c r="F336" s="74" t="s">
        <v>1601</v>
      </c>
      <c r="G336" s="75">
        <v>42569</v>
      </c>
      <c r="H336" s="76"/>
      <c r="I336" s="77">
        <v>52925.66</v>
      </c>
      <c r="J336" s="78" t="s">
        <v>457</v>
      </c>
      <c r="K336" s="80"/>
      <c r="L336" s="80"/>
      <c r="M336" s="80"/>
      <c r="N336" s="80"/>
      <c r="O336" s="80"/>
    </row>
    <row r="337" spans="1:15" ht="28.35" hidden="1" customHeight="1" thickBot="1">
      <c r="A337" s="479" t="s">
        <v>1602</v>
      </c>
      <c r="B337" s="480"/>
      <c r="C337" s="74" t="s">
        <v>1596</v>
      </c>
      <c r="D337" s="74" t="s">
        <v>1597</v>
      </c>
      <c r="E337" s="74" t="s">
        <v>1603</v>
      </c>
      <c r="F337" s="74" t="s">
        <v>1604</v>
      </c>
      <c r="G337" s="75">
        <v>44246</v>
      </c>
      <c r="H337" s="76"/>
      <c r="I337" s="77">
        <v>18185</v>
      </c>
      <c r="J337" s="78" t="s">
        <v>457</v>
      </c>
      <c r="K337" s="80"/>
      <c r="L337" s="80"/>
      <c r="M337" s="80"/>
      <c r="N337" s="80"/>
      <c r="O337" s="80"/>
    </row>
    <row r="338" spans="1:15" ht="28.35" hidden="1" customHeight="1" thickBot="1">
      <c r="A338" s="479" t="s">
        <v>598</v>
      </c>
      <c r="B338" s="480"/>
      <c r="C338" s="74" t="s">
        <v>1605</v>
      </c>
      <c r="D338" s="74" t="s">
        <v>1606</v>
      </c>
      <c r="E338" s="74" t="s">
        <v>1607</v>
      </c>
      <c r="F338" s="74" t="s">
        <v>1608</v>
      </c>
      <c r="G338" s="75">
        <v>44553</v>
      </c>
      <c r="H338" s="76"/>
      <c r="I338" s="77">
        <v>54555</v>
      </c>
      <c r="J338" s="78" t="s">
        <v>457</v>
      </c>
      <c r="K338" s="80"/>
      <c r="L338" s="80"/>
      <c r="M338" s="80"/>
      <c r="N338" s="80"/>
      <c r="O338" s="80"/>
    </row>
    <row r="339" spans="1:15" ht="28.35" hidden="1" customHeight="1" thickBot="1">
      <c r="A339" s="479" t="s">
        <v>1609</v>
      </c>
      <c r="B339" s="480"/>
      <c r="C339" s="74" t="s">
        <v>1610</v>
      </c>
      <c r="D339" s="74" t="s">
        <v>1611</v>
      </c>
      <c r="E339" s="74" t="s">
        <v>1612</v>
      </c>
      <c r="F339" s="74" t="s">
        <v>1613</v>
      </c>
      <c r="G339" s="75">
        <v>44120</v>
      </c>
      <c r="H339" s="76"/>
      <c r="I339" s="77">
        <v>81562.39</v>
      </c>
      <c r="J339" s="78" t="s">
        <v>457</v>
      </c>
      <c r="K339" s="80"/>
      <c r="L339" s="80"/>
      <c r="M339" s="80"/>
      <c r="N339" s="80"/>
      <c r="O339" s="80"/>
    </row>
    <row r="340" spans="1:15" ht="28.35" hidden="1" customHeight="1" thickBot="1">
      <c r="A340" s="479" t="s">
        <v>1083</v>
      </c>
      <c r="B340" s="480"/>
      <c r="C340" s="74" t="s">
        <v>1610</v>
      </c>
      <c r="D340" s="74" t="s">
        <v>1611</v>
      </c>
      <c r="E340" s="74" t="s">
        <v>1614</v>
      </c>
      <c r="F340" s="74" t="s">
        <v>1615</v>
      </c>
      <c r="G340" s="75">
        <v>44141</v>
      </c>
      <c r="H340" s="76"/>
      <c r="I340" s="77">
        <v>11454.37</v>
      </c>
      <c r="J340" s="78" t="s">
        <v>457</v>
      </c>
      <c r="K340" s="78" t="s">
        <v>1616</v>
      </c>
      <c r="L340" s="78" t="s">
        <v>459</v>
      </c>
      <c r="M340" s="78" t="s">
        <v>1617</v>
      </c>
      <c r="N340" s="78" t="s">
        <v>1618</v>
      </c>
      <c r="O340" s="79">
        <v>44805</v>
      </c>
    </row>
    <row r="341" spans="1:15" ht="28.35" hidden="1" customHeight="1" thickBot="1">
      <c r="A341" s="479" t="s">
        <v>1619</v>
      </c>
      <c r="B341" s="480"/>
      <c r="C341" s="74" t="s">
        <v>1620</v>
      </c>
      <c r="D341" s="74" t="s">
        <v>1621</v>
      </c>
      <c r="E341" s="74" t="s">
        <v>1622</v>
      </c>
      <c r="F341" s="74" t="s">
        <v>1623</v>
      </c>
      <c r="G341" s="75">
        <v>44120</v>
      </c>
      <c r="H341" s="76"/>
      <c r="I341" s="77">
        <v>21746.71</v>
      </c>
      <c r="J341" s="78" t="s">
        <v>457</v>
      </c>
      <c r="K341" s="80"/>
      <c r="L341" s="80"/>
      <c r="M341" s="80"/>
      <c r="N341" s="80"/>
      <c r="O341" s="80"/>
    </row>
    <row r="342" spans="1:15" ht="28.35" hidden="1" customHeight="1" thickBot="1">
      <c r="A342" s="479" t="s">
        <v>1624</v>
      </c>
      <c r="B342" s="480"/>
      <c r="C342" s="74" t="s">
        <v>1625</v>
      </c>
      <c r="D342" s="74" t="s">
        <v>1626</v>
      </c>
      <c r="E342" s="74" t="s">
        <v>1627</v>
      </c>
      <c r="F342" s="74" t="s">
        <v>1628</v>
      </c>
      <c r="G342" s="75">
        <v>44707</v>
      </c>
      <c r="H342" s="76"/>
      <c r="I342" s="77">
        <v>17000</v>
      </c>
      <c r="J342" s="78" t="s">
        <v>457</v>
      </c>
      <c r="K342" s="80"/>
      <c r="L342" s="80"/>
      <c r="M342" s="80"/>
      <c r="N342" s="80"/>
      <c r="O342" s="80"/>
    </row>
    <row r="343" spans="1:15" ht="28.35" hidden="1" customHeight="1" thickBot="1">
      <c r="A343" s="479" t="s">
        <v>517</v>
      </c>
      <c r="B343" s="480"/>
      <c r="C343" s="74" t="s">
        <v>1625</v>
      </c>
      <c r="D343" s="74" t="s">
        <v>1626</v>
      </c>
      <c r="E343" s="74" t="s">
        <v>1629</v>
      </c>
      <c r="F343" s="74" t="s">
        <v>1127</v>
      </c>
      <c r="G343" s="75">
        <v>44628</v>
      </c>
      <c r="H343" s="76"/>
      <c r="I343" s="77">
        <v>216727.73</v>
      </c>
      <c r="J343" s="78" t="s">
        <v>457</v>
      </c>
      <c r="K343" s="80"/>
      <c r="L343" s="80"/>
      <c r="M343" s="80"/>
      <c r="N343" s="80"/>
      <c r="O343" s="80"/>
    </row>
    <row r="344" spans="1:15" ht="28.35" hidden="1" customHeight="1" thickBot="1">
      <c r="A344" s="479" t="s">
        <v>1630</v>
      </c>
      <c r="B344" s="480"/>
      <c r="C344" s="74" t="s">
        <v>1631</v>
      </c>
      <c r="D344" s="74" t="s">
        <v>1632</v>
      </c>
      <c r="E344" s="74" t="s">
        <v>1633</v>
      </c>
      <c r="F344" s="74" t="s">
        <v>1634</v>
      </c>
      <c r="G344" s="75">
        <v>44120</v>
      </c>
      <c r="H344" s="76"/>
      <c r="I344" s="77">
        <v>25641.21</v>
      </c>
      <c r="J344" s="78" t="s">
        <v>457</v>
      </c>
      <c r="K344" s="80"/>
      <c r="L344" s="80"/>
      <c r="M344" s="80"/>
      <c r="N344" s="80"/>
      <c r="O344" s="80"/>
    </row>
    <row r="345" spans="1:15" ht="28.35" hidden="1" customHeight="1" thickBot="1">
      <c r="A345" s="479" t="s">
        <v>575</v>
      </c>
      <c r="B345" s="480"/>
      <c r="C345" s="74" t="s">
        <v>1631</v>
      </c>
      <c r="D345" s="74" t="s">
        <v>1632</v>
      </c>
      <c r="E345" s="74" t="s">
        <v>1635</v>
      </c>
      <c r="F345" s="74" t="s">
        <v>1636</v>
      </c>
      <c r="G345" s="75">
        <v>44242</v>
      </c>
      <c r="H345" s="76"/>
      <c r="I345" s="77">
        <v>91565.11</v>
      </c>
      <c r="J345" s="78" t="s">
        <v>457</v>
      </c>
      <c r="K345" s="80"/>
      <c r="L345" s="80"/>
      <c r="M345" s="80"/>
      <c r="N345" s="80"/>
      <c r="O345" s="80"/>
    </row>
    <row r="346" spans="1:15" ht="28.35" hidden="1" customHeight="1" thickBot="1">
      <c r="A346" s="479" t="s">
        <v>1637</v>
      </c>
      <c r="B346" s="480"/>
      <c r="C346" s="74" t="s">
        <v>1631</v>
      </c>
      <c r="D346" s="74" t="s">
        <v>1632</v>
      </c>
      <c r="E346" s="74" t="s">
        <v>1638</v>
      </c>
      <c r="F346" s="74" t="s">
        <v>1636</v>
      </c>
      <c r="G346" s="75">
        <v>44294</v>
      </c>
      <c r="H346" s="76"/>
      <c r="I346" s="77">
        <v>91565.11</v>
      </c>
      <c r="J346" s="78" t="s">
        <v>457</v>
      </c>
      <c r="K346" s="80"/>
      <c r="L346" s="80"/>
      <c r="M346" s="80"/>
      <c r="N346" s="80"/>
      <c r="O346" s="80"/>
    </row>
    <row r="347" spans="1:15" ht="28.35" hidden="1" customHeight="1" thickBot="1">
      <c r="A347" s="479" t="s">
        <v>1002</v>
      </c>
      <c r="B347" s="480"/>
      <c r="C347" s="74" t="s">
        <v>1639</v>
      </c>
      <c r="D347" s="74" t="s">
        <v>1640</v>
      </c>
      <c r="E347" s="74" t="s">
        <v>1641</v>
      </c>
      <c r="F347" s="74" t="s">
        <v>1296</v>
      </c>
      <c r="G347" s="75">
        <v>44442</v>
      </c>
      <c r="H347" s="76"/>
      <c r="I347" s="77">
        <v>7167.43</v>
      </c>
      <c r="J347" s="78" t="s">
        <v>457</v>
      </c>
      <c r="K347" s="80"/>
      <c r="L347" s="80"/>
      <c r="M347" s="80"/>
      <c r="N347" s="80"/>
      <c r="O347" s="80"/>
    </row>
    <row r="348" spans="1:15" ht="28.35" hidden="1" customHeight="1" thickBot="1">
      <c r="A348" s="479" t="s">
        <v>1076</v>
      </c>
      <c r="B348" s="480"/>
      <c r="C348" s="74" t="s">
        <v>1639</v>
      </c>
      <c r="D348" s="74" t="s">
        <v>1640</v>
      </c>
      <c r="E348" s="74" t="s">
        <v>1642</v>
      </c>
      <c r="F348" s="74" t="s">
        <v>1643</v>
      </c>
      <c r="G348" s="75">
        <v>42579</v>
      </c>
      <c r="H348" s="76"/>
      <c r="I348" s="77">
        <v>36747.08</v>
      </c>
      <c r="J348" s="78" t="s">
        <v>457</v>
      </c>
      <c r="K348" s="80"/>
      <c r="L348" s="80"/>
      <c r="M348" s="80"/>
      <c r="N348" s="80"/>
      <c r="O348" s="80"/>
    </row>
    <row r="349" spans="1:15" ht="28.35" hidden="1" customHeight="1" thickBot="1">
      <c r="A349" s="479" t="s">
        <v>1602</v>
      </c>
      <c r="B349" s="480"/>
      <c r="C349" s="74" t="s">
        <v>1644</v>
      </c>
      <c r="D349" s="74" t="s">
        <v>1645</v>
      </c>
      <c r="E349" s="74" t="s">
        <v>1646</v>
      </c>
      <c r="F349" s="74" t="s">
        <v>1647</v>
      </c>
      <c r="G349" s="75">
        <v>44648</v>
      </c>
      <c r="H349" s="76"/>
      <c r="I349" s="77">
        <v>17601</v>
      </c>
      <c r="J349" s="78" t="s">
        <v>457</v>
      </c>
      <c r="K349" s="80"/>
      <c r="L349" s="80"/>
      <c r="M349" s="80"/>
      <c r="N349" s="80"/>
      <c r="O349" s="80"/>
    </row>
    <row r="350" spans="1:15" ht="28.35" hidden="1" customHeight="1" thickBot="1">
      <c r="A350" s="479" t="s">
        <v>1033</v>
      </c>
      <c r="B350" s="480"/>
      <c r="C350" s="74" t="s">
        <v>1648</v>
      </c>
      <c r="D350" s="74" t="s">
        <v>1649</v>
      </c>
      <c r="E350" s="74" t="s">
        <v>1650</v>
      </c>
      <c r="F350" s="74" t="s">
        <v>1651</v>
      </c>
      <c r="G350" s="75">
        <v>44372</v>
      </c>
      <c r="H350" s="76"/>
      <c r="I350" s="77">
        <v>5095.8</v>
      </c>
      <c r="J350" s="78" t="s">
        <v>457</v>
      </c>
      <c r="K350" s="80"/>
      <c r="L350" s="80"/>
      <c r="M350" s="80"/>
      <c r="N350" s="80"/>
      <c r="O350" s="80"/>
    </row>
    <row r="351" spans="1:15" ht="28.35" hidden="1" customHeight="1" thickBot="1">
      <c r="A351" s="479" t="s">
        <v>1033</v>
      </c>
      <c r="B351" s="480"/>
      <c r="C351" s="74" t="s">
        <v>1648</v>
      </c>
      <c r="D351" s="74" t="s">
        <v>1649</v>
      </c>
      <c r="E351" s="74" t="s">
        <v>1652</v>
      </c>
      <c r="F351" s="74" t="s">
        <v>1035</v>
      </c>
      <c r="G351" s="75">
        <v>44656</v>
      </c>
      <c r="H351" s="76"/>
      <c r="I351" s="77">
        <v>143885</v>
      </c>
      <c r="J351" s="78" t="s">
        <v>457</v>
      </c>
      <c r="K351" s="80"/>
      <c r="L351" s="80"/>
      <c r="M351" s="80"/>
      <c r="N351" s="80"/>
      <c r="O351" s="80"/>
    </row>
    <row r="352" spans="1:15" ht="28.35" hidden="1" customHeight="1" thickBot="1">
      <c r="A352" s="479" t="s">
        <v>1467</v>
      </c>
      <c r="B352" s="480"/>
      <c r="C352" s="74" t="s">
        <v>1653</v>
      </c>
      <c r="D352" s="74" t="s">
        <v>1654</v>
      </c>
      <c r="E352" s="74" t="s">
        <v>1655</v>
      </c>
      <c r="F352" s="74" t="s">
        <v>1595</v>
      </c>
      <c r="G352" s="75">
        <v>44109</v>
      </c>
      <c r="H352" s="76"/>
      <c r="I352" s="77">
        <v>69248.84</v>
      </c>
      <c r="J352" s="78" t="s">
        <v>457</v>
      </c>
      <c r="K352" s="80"/>
      <c r="L352" s="80"/>
      <c r="M352" s="80"/>
      <c r="N352" s="80"/>
      <c r="O352" s="80"/>
    </row>
    <row r="353" spans="1:15" ht="28.35" hidden="1" customHeight="1" thickBot="1">
      <c r="A353" s="479" t="s">
        <v>1630</v>
      </c>
      <c r="B353" s="480"/>
      <c r="C353" s="74" t="s">
        <v>1653</v>
      </c>
      <c r="D353" s="74" t="s">
        <v>1654</v>
      </c>
      <c r="E353" s="74" t="s">
        <v>1656</v>
      </c>
      <c r="F353" s="74" t="s">
        <v>1657</v>
      </c>
      <c r="G353" s="75">
        <v>42569</v>
      </c>
      <c r="H353" s="76"/>
      <c r="I353" s="77">
        <v>200318.97</v>
      </c>
      <c r="J353" s="78" t="s">
        <v>457</v>
      </c>
      <c r="K353" s="78" t="s">
        <v>1658</v>
      </c>
      <c r="L353" s="78" t="s">
        <v>459</v>
      </c>
      <c r="M353" s="78" t="s">
        <v>1659</v>
      </c>
      <c r="N353" s="78">
        <v>0</v>
      </c>
      <c r="O353" s="79">
        <v>44140</v>
      </c>
    </row>
    <row r="354" spans="1:15" ht="28.35" hidden="1" customHeight="1" thickBot="1">
      <c r="A354" s="479" t="s">
        <v>1637</v>
      </c>
      <c r="B354" s="480"/>
      <c r="C354" s="74" t="s">
        <v>1653</v>
      </c>
      <c r="D354" s="74" t="s">
        <v>1654</v>
      </c>
      <c r="E354" s="74" t="s">
        <v>1660</v>
      </c>
      <c r="F354" s="74" t="s">
        <v>1661</v>
      </c>
      <c r="G354" s="75">
        <v>44230</v>
      </c>
      <c r="H354" s="76"/>
      <c r="I354" s="77">
        <v>71484.87</v>
      </c>
      <c r="J354" s="78" t="s">
        <v>457</v>
      </c>
      <c r="K354" s="80"/>
      <c r="L354" s="80"/>
      <c r="M354" s="80"/>
      <c r="N354" s="80"/>
      <c r="O354" s="80"/>
    </row>
    <row r="355" spans="1:15" ht="28.35" hidden="1" customHeight="1" thickBot="1">
      <c r="A355" s="479" t="s">
        <v>1637</v>
      </c>
      <c r="B355" s="480"/>
      <c r="C355" s="74" t="s">
        <v>1653</v>
      </c>
      <c r="D355" s="74" t="s">
        <v>1654</v>
      </c>
      <c r="E355" s="74" t="s">
        <v>1662</v>
      </c>
      <c r="F355" s="74" t="s">
        <v>1663</v>
      </c>
      <c r="G355" s="75">
        <v>44572</v>
      </c>
      <c r="H355" s="76"/>
      <c r="I355" s="77">
        <v>109109.27</v>
      </c>
      <c r="J355" s="78" t="s">
        <v>457</v>
      </c>
      <c r="K355" s="80"/>
      <c r="L355" s="80"/>
      <c r="M355" s="80"/>
      <c r="N355" s="80"/>
      <c r="O355" s="80"/>
    </row>
    <row r="356" spans="1:15" ht="28.35" hidden="1" customHeight="1" thickBot="1">
      <c r="A356" s="479" t="s">
        <v>1664</v>
      </c>
      <c r="B356" s="480"/>
      <c r="C356" s="74" t="s">
        <v>1653</v>
      </c>
      <c r="D356" s="74" t="s">
        <v>1654</v>
      </c>
      <c r="E356" s="74" t="s">
        <v>1665</v>
      </c>
      <c r="F356" s="74" t="s">
        <v>1666</v>
      </c>
      <c r="G356" s="75">
        <v>44391</v>
      </c>
      <c r="H356" s="76"/>
      <c r="I356" s="77">
        <v>18185</v>
      </c>
      <c r="J356" s="78" t="s">
        <v>457</v>
      </c>
      <c r="K356" s="80"/>
      <c r="L356" s="80"/>
      <c r="M356" s="80"/>
      <c r="N356" s="80"/>
      <c r="O356" s="80"/>
    </row>
    <row r="357" spans="1:15" ht="28.35" hidden="1" customHeight="1" thickBot="1">
      <c r="A357" s="479" t="s">
        <v>1664</v>
      </c>
      <c r="B357" s="480"/>
      <c r="C357" s="74" t="s">
        <v>1653</v>
      </c>
      <c r="D357" s="74" t="s">
        <v>1654</v>
      </c>
      <c r="E357" s="74" t="s">
        <v>1667</v>
      </c>
      <c r="F357" s="74" t="s">
        <v>1668</v>
      </c>
      <c r="G357" s="75">
        <v>44767</v>
      </c>
      <c r="H357" s="76"/>
      <c r="I357" s="77">
        <v>12234</v>
      </c>
      <c r="J357" s="78" t="s">
        <v>457</v>
      </c>
      <c r="K357" s="80"/>
      <c r="L357" s="80"/>
      <c r="M357" s="80"/>
      <c r="N357" s="80"/>
      <c r="O357" s="80"/>
    </row>
    <row r="358" spans="1:15" ht="28.35" hidden="1" customHeight="1" thickBot="1">
      <c r="A358" s="479" t="s">
        <v>1664</v>
      </c>
      <c r="B358" s="480"/>
      <c r="C358" s="74" t="s">
        <v>1653</v>
      </c>
      <c r="D358" s="74" t="s">
        <v>1654</v>
      </c>
      <c r="E358" s="74" t="s">
        <v>1669</v>
      </c>
      <c r="F358" s="74" t="s">
        <v>1670</v>
      </c>
      <c r="G358" s="75">
        <v>44799</v>
      </c>
      <c r="H358" s="76"/>
      <c r="I358" s="77">
        <v>12078</v>
      </c>
      <c r="J358" s="78" t="s">
        <v>457</v>
      </c>
      <c r="K358" s="80"/>
      <c r="L358" s="80"/>
      <c r="M358" s="80"/>
      <c r="N358" s="80"/>
      <c r="O358" s="80"/>
    </row>
    <row r="359" spans="1:15" ht="28.35" hidden="1" customHeight="1" thickBot="1">
      <c r="A359" s="479" t="s">
        <v>1535</v>
      </c>
      <c r="B359" s="480"/>
      <c r="C359" s="74" t="s">
        <v>1653</v>
      </c>
      <c r="D359" s="74" t="s">
        <v>1654</v>
      </c>
      <c r="E359" s="74" t="s">
        <v>1671</v>
      </c>
      <c r="F359" s="74" t="s">
        <v>1539</v>
      </c>
      <c r="G359" s="75">
        <v>44481</v>
      </c>
      <c r="H359" s="76"/>
      <c r="I359" s="77">
        <v>21600</v>
      </c>
      <c r="J359" s="78" t="s">
        <v>457</v>
      </c>
      <c r="K359" s="80"/>
      <c r="L359" s="80"/>
      <c r="M359" s="80"/>
      <c r="N359" s="80"/>
      <c r="O359" s="80"/>
    </row>
    <row r="360" spans="1:15" ht="28.35" hidden="1" customHeight="1" thickBot="1">
      <c r="A360" s="479" t="s">
        <v>1467</v>
      </c>
      <c r="B360" s="480"/>
      <c r="C360" s="74" t="s">
        <v>1672</v>
      </c>
      <c r="D360" s="74" t="s">
        <v>1673</v>
      </c>
      <c r="E360" s="74" t="s">
        <v>1674</v>
      </c>
      <c r="F360" s="74" t="s">
        <v>1471</v>
      </c>
      <c r="G360" s="75">
        <v>44120</v>
      </c>
      <c r="H360" s="76"/>
      <c r="I360" s="77">
        <v>109915.93</v>
      </c>
      <c r="J360" s="78" t="s">
        <v>457</v>
      </c>
      <c r="K360" s="78" t="s">
        <v>1675</v>
      </c>
      <c r="L360" s="78" t="s">
        <v>459</v>
      </c>
      <c r="M360" s="78" t="s">
        <v>1676</v>
      </c>
      <c r="N360" s="78">
        <v>0</v>
      </c>
      <c r="O360" s="79">
        <v>44718</v>
      </c>
    </row>
    <row r="361" spans="1:15" ht="28.35" hidden="1" customHeight="1" thickBot="1">
      <c r="A361" s="479" t="s">
        <v>1050</v>
      </c>
      <c r="B361" s="480"/>
      <c r="C361" s="74" t="s">
        <v>1672</v>
      </c>
      <c r="D361" s="74" t="s">
        <v>1673</v>
      </c>
      <c r="E361" s="74" t="s">
        <v>1677</v>
      </c>
      <c r="F361" s="74" t="s">
        <v>1678</v>
      </c>
      <c r="G361" s="75">
        <v>42569</v>
      </c>
      <c r="H361" s="76"/>
      <c r="I361" s="77">
        <v>9905.24</v>
      </c>
      <c r="J361" s="78" t="s">
        <v>457</v>
      </c>
      <c r="K361" s="80"/>
      <c r="L361" s="80"/>
      <c r="M361" s="80"/>
      <c r="N361" s="80"/>
      <c r="O361" s="80"/>
    </row>
    <row r="362" spans="1:15" ht="28.35" hidden="1" customHeight="1" thickBot="1">
      <c r="A362" s="479" t="s">
        <v>1205</v>
      </c>
      <c r="B362" s="480"/>
      <c r="C362" s="74" t="s">
        <v>1679</v>
      </c>
      <c r="D362" s="74" t="s">
        <v>1680</v>
      </c>
      <c r="E362" s="74" t="s">
        <v>1681</v>
      </c>
      <c r="F362" s="74" t="s">
        <v>1682</v>
      </c>
      <c r="G362" s="75">
        <v>44120</v>
      </c>
      <c r="H362" s="76"/>
      <c r="I362" s="77">
        <v>151844</v>
      </c>
      <c r="J362" s="78" t="s">
        <v>457</v>
      </c>
      <c r="K362" s="80"/>
      <c r="L362" s="80"/>
      <c r="M362" s="80"/>
      <c r="N362" s="80"/>
      <c r="O362" s="80"/>
    </row>
    <row r="363" spans="1:15" ht="28.35" hidden="1" customHeight="1" thickBot="1">
      <c r="A363" s="479" t="s">
        <v>944</v>
      </c>
      <c r="B363" s="480"/>
      <c r="C363" s="74" t="s">
        <v>1679</v>
      </c>
      <c r="D363" s="74" t="s">
        <v>1680</v>
      </c>
      <c r="E363" s="74" t="s">
        <v>1683</v>
      </c>
      <c r="F363" s="74" t="s">
        <v>1684</v>
      </c>
      <c r="G363" s="75">
        <v>44386</v>
      </c>
      <c r="H363" s="76"/>
      <c r="I363" s="77">
        <v>25618</v>
      </c>
      <c r="J363" s="78" t="s">
        <v>457</v>
      </c>
      <c r="K363" s="80"/>
      <c r="L363" s="80"/>
      <c r="M363" s="80"/>
      <c r="N363" s="80"/>
      <c r="O363" s="80"/>
    </row>
    <row r="364" spans="1:15" ht="28.35" hidden="1" customHeight="1" thickBot="1">
      <c r="A364" s="479" t="s">
        <v>944</v>
      </c>
      <c r="B364" s="480"/>
      <c r="C364" s="74" t="s">
        <v>1679</v>
      </c>
      <c r="D364" s="74" t="s">
        <v>1680</v>
      </c>
      <c r="E364" s="74" t="s">
        <v>1685</v>
      </c>
      <c r="F364" s="74" t="s">
        <v>1686</v>
      </c>
      <c r="G364" s="75">
        <v>44426</v>
      </c>
      <c r="H364" s="76"/>
      <c r="I364" s="77">
        <v>38824.97</v>
      </c>
      <c r="J364" s="78" t="s">
        <v>457</v>
      </c>
      <c r="K364" s="80"/>
      <c r="L364" s="80"/>
      <c r="M364" s="80"/>
      <c r="N364" s="80"/>
      <c r="O364" s="80"/>
    </row>
    <row r="365" spans="1:15" ht="28.35" hidden="1" customHeight="1" thickBot="1">
      <c r="A365" s="479" t="s">
        <v>944</v>
      </c>
      <c r="B365" s="480"/>
      <c r="C365" s="74" t="s">
        <v>1679</v>
      </c>
      <c r="D365" s="74" t="s">
        <v>1680</v>
      </c>
      <c r="E365" s="74" t="s">
        <v>1687</v>
      </c>
      <c r="F365" s="74" t="s">
        <v>1688</v>
      </c>
      <c r="G365" s="75">
        <v>44770</v>
      </c>
      <c r="H365" s="76"/>
      <c r="I365" s="77">
        <v>108053.81</v>
      </c>
      <c r="J365" s="78" t="s">
        <v>457</v>
      </c>
      <c r="K365" s="80"/>
      <c r="L365" s="80"/>
      <c r="M365" s="80"/>
      <c r="N365" s="80"/>
      <c r="O365" s="80"/>
    </row>
    <row r="366" spans="1:15" ht="28.35" hidden="1" customHeight="1" thickBot="1">
      <c r="A366" s="479" t="s">
        <v>1637</v>
      </c>
      <c r="B366" s="480"/>
      <c r="C366" s="74" t="s">
        <v>1689</v>
      </c>
      <c r="D366" s="74" t="s">
        <v>1690</v>
      </c>
      <c r="E366" s="74" t="s">
        <v>1691</v>
      </c>
      <c r="F366" s="74" t="s">
        <v>1692</v>
      </c>
      <c r="G366" s="75">
        <v>44335</v>
      </c>
      <c r="H366" s="76"/>
      <c r="I366" s="77">
        <v>22641.77</v>
      </c>
      <c r="J366" s="78" t="s">
        <v>457</v>
      </c>
      <c r="K366" s="80"/>
      <c r="L366" s="80"/>
      <c r="M366" s="80"/>
      <c r="N366" s="80"/>
      <c r="O366" s="80"/>
    </row>
    <row r="367" spans="1:15" ht="28.35" hidden="1" customHeight="1" thickBot="1">
      <c r="A367" s="479" t="s">
        <v>1637</v>
      </c>
      <c r="B367" s="480"/>
      <c r="C367" s="74" t="s">
        <v>1689</v>
      </c>
      <c r="D367" s="74" t="s">
        <v>1690</v>
      </c>
      <c r="E367" s="74" t="s">
        <v>1693</v>
      </c>
      <c r="F367" s="74" t="s">
        <v>1694</v>
      </c>
      <c r="G367" s="75">
        <v>44393</v>
      </c>
      <c r="H367" s="76"/>
      <c r="I367" s="77">
        <v>46017.5</v>
      </c>
      <c r="J367" s="78" t="s">
        <v>457</v>
      </c>
      <c r="K367" s="80"/>
      <c r="L367" s="80"/>
      <c r="M367" s="80"/>
      <c r="N367" s="80"/>
      <c r="O367" s="80"/>
    </row>
    <row r="368" spans="1:15" ht="28.35" hidden="1" customHeight="1" thickBot="1">
      <c r="A368" s="479" t="s">
        <v>1637</v>
      </c>
      <c r="B368" s="480"/>
      <c r="C368" s="74" t="s">
        <v>1689</v>
      </c>
      <c r="D368" s="74" t="s">
        <v>1690</v>
      </c>
      <c r="E368" s="74" t="s">
        <v>1695</v>
      </c>
      <c r="F368" s="74" t="s">
        <v>1696</v>
      </c>
      <c r="G368" s="75">
        <v>44393</v>
      </c>
      <c r="H368" s="76"/>
      <c r="I368" s="77">
        <v>39750.22</v>
      </c>
      <c r="J368" s="78" t="s">
        <v>457</v>
      </c>
      <c r="K368" s="80"/>
      <c r="L368" s="80"/>
      <c r="M368" s="80"/>
      <c r="N368" s="80"/>
      <c r="O368" s="80"/>
    </row>
    <row r="369" spans="1:15" ht="28.35" hidden="1" customHeight="1" thickBot="1">
      <c r="A369" s="479" t="s">
        <v>1637</v>
      </c>
      <c r="B369" s="480"/>
      <c r="C369" s="74" t="s">
        <v>1689</v>
      </c>
      <c r="D369" s="74" t="s">
        <v>1690</v>
      </c>
      <c r="E369" s="74" t="s">
        <v>1697</v>
      </c>
      <c r="F369" s="74" t="s">
        <v>1698</v>
      </c>
      <c r="G369" s="75">
        <v>44398</v>
      </c>
      <c r="H369" s="76"/>
      <c r="I369" s="77">
        <v>32040.51</v>
      </c>
      <c r="J369" s="78" t="s">
        <v>457</v>
      </c>
      <c r="K369" s="80"/>
      <c r="L369" s="80"/>
      <c r="M369" s="80"/>
      <c r="N369" s="80"/>
      <c r="O369" s="80"/>
    </row>
    <row r="370" spans="1:15" ht="28.35" hidden="1" customHeight="1" thickBot="1">
      <c r="A370" s="479" t="s">
        <v>1637</v>
      </c>
      <c r="B370" s="480"/>
      <c r="C370" s="74" t="s">
        <v>1689</v>
      </c>
      <c r="D370" s="74" t="s">
        <v>1690</v>
      </c>
      <c r="E370" s="74" t="s">
        <v>1699</v>
      </c>
      <c r="F370" s="74" t="s">
        <v>1700</v>
      </c>
      <c r="G370" s="75">
        <v>44411</v>
      </c>
      <c r="H370" s="76"/>
      <c r="I370" s="77">
        <v>30322.39</v>
      </c>
      <c r="J370" s="78" t="s">
        <v>457</v>
      </c>
      <c r="K370" s="80"/>
      <c r="L370" s="80"/>
      <c r="M370" s="80"/>
      <c r="N370" s="80"/>
      <c r="O370" s="80"/>
    </row>
    <row r="371" spans="1:15" ht="28.35" hidden="1" customHeight="1" thickBot="1">
      <c r="A371" s="479" t="s">
        <v>1637</v>
      </c>
      <c r="B371" s="480"/>
      <c r="C371" s="74" t="s">
        <v>1689</v>
      </c>
      <c r="D371" s="74" t="s">
        <v>1690</v>
      </c>
      <c r="E371" s="74" t="s">
        <v>1701</v>
      </c>
      <c r="F371" s="74" t="s">
        <v>1702</v>
      </c>
      <c r="G371" s="75">
        <v>44407</v>
      </c>
      <c r="H371" s="76"/>
      <c r="I371" s="77">
        <v>19857.650000000001</v>
      </c>
      <c r="J371" s="78" t="s">
        <v>457</v>
      </c>
      <c r="K371" s="80"/>
      <c r="L371" s="80"/>
      <c r="M371" s="80"/>
      <c r="N371" s="80"/>
      <c r="O371" s="80"/>
    </row>
    <row r="372" spans="1:15" ht="28.35" hidden="1" customHeight="1" thickBot="1">
      <c r="A372" s="479" t="s">
        <v>1637</v>
      </c>
      <c r="B372" s="480"/>
      <c r="C372" s="74" t="s">
        <v>1689</v>
      </c>
      <c r="D372" s="74" t="s">
        <v>1690</v>
      </c>
      <c r="E372" s="74" t="s">
        <v>1703</v>
      </c>
      <c r="F372" s="74" t="s">
        <v>1704</v>
      </c>
      <c r="G372" s="75">
        <v>44448</v>
      </c>
      <c r="H372" s="76"/>
      <c r="I372" s="77">
        <v>39817.870000000003</v>
      </c>
      <c r="J372" s="78" t="s">
        <v>457</v>
      </c>
      <c r="K372" s="80"/>
      <c r="L372" s="80"/>
      <c r="M372" s="80"/>
      <c r="N372" s="80"/>
      <c r="O372" s="80"/>
    </row>
    <row r="373" spans="1:15" ht="28.35" hidden="1" customHeight="1" thickBot="1">
      <c r="A373" s="479" t="s">
        <v>1535</v>
      </c>
      <c r="B373" s="480"/>
      <c r="C373" s="74" t="s">
        <v>1689</v>
      </c>
      <c r="D373" s="74" t="s">
        <v>1690</v>
      </c>
      <c r="E373" s="74" t="s">
        <v>1705</v>
      </c>
      <c r="F373" s="74" t="s">
        <v>1706</v>
      </c>
      <c r="G373" s="75">
        <v>44606</v>
      </c>
      <c r="H373" s="76"/>
      <c r="I373" s="77">
        <v>31538.97</v>
      </c>
      <c r="J373" s="78" t="s">
        <v>457</v>
      </c>
      <c r="K373" s="80"/>
      <c r="L373" s="80"/>
      <c r="M373" s="80"/>
      <c r="N373" s="80"/>
      <c r="O373" s="80"/>
    </row>
    <row r="374" spans="1:15" ht="28.35" hidden="1" customHeight="1" thickBot="1">
      <c r="A374" s="479" t="s">
        <v>973</v>
      </c>
      <c r="B374" s="480"/>
      <c r="C374" s="74" t="s">
        <v>1707</v>
      </c>
      <c r="D374" s="74" t="s">
        <v>1708</v>
      </c>
      <c r="E374" s="74" t="s">
        <v>1709</v>
      </c>
      <c r="F374" s="74" t="s">
        <v>975</v>
      </c>
      <c r="G374" s="75">
        <v>44704</v>
      </c>
      <c r="H374" s="76"/>
      <c r="I374" s="77">
        <v>70980</v>
      </c>
      <c r="J374" s="78" t="s">
        <v>457</v>
      </c>
      <c r="K374" s="80"/>
      <c r="L374" s="80"/>
      <c r="M374" s="80"/>
      <c r="N374" s="80"/>
      <c r="O374" s="80"/>
    </row>
    <row r="375" spans="1:15" ht="28.35" customHeight="1" thickBot="1">
      <c r="A375" s="479"/>
      <c r="B375" s="480"/>
      <c r="C375" s="74"/>
      <c r="D375" s="74"/>
      <c r="E375" s="74"/>
      <c r="F375" s="74"/>
      <c r="G375" s="75"/>
      <c r="H375" s="77"/>
      <c r="I375" s="76"/>
      <c r="J375" s="78"/>
      <c r="K375" s="78"/>
      <c r="L375" s="78"/>
      <c r="M375" s="78"/>
      <c r="N375" s="78"/>
      <c r="O375" s="79"/>
    </row>
    <row r="376" spans="1:15" ht="28.35" hidden="1" customHeight="1" thickBot="1">
      <c r="A376" s="479" t="s">
        <v>1472</v>
      </c>
      <c r="B376" s="480"/>
      <c r="C376" s="74" t="s">
        <v>1710</v>
      </c>
      <c r="D376" s="74" t="s">
        <v>1711</v>
      </c>
      <c r="E376" s="74" t="s">
        <v>1712</v>
      </c>
      <c r="F376" s="74" t="s">
        <v>1713</v>
      </c>
      <c r="G376" s="75">
        <v>44475</v>
      </c>
      <c r="H376" s="76"/>
      <c r="I376" s="77">
        <v>18185</v>
      </c>
      <c r="J376" s="78" t="s">
        <v>1048</v>
      </c>
      <c r="K376" s="80"/>
      <c r="L376" s="80"/>
      <c r="M376" s="80"/>
      <c r="N376" s="80"/>
      <c r="O376" s="80"/>
    </row>
    <row r="377" spans="1:15" ht="28.35" hidden="1" customHeight="1" thickBot="1">
      <c r="A377" s="479" t="s">
        <v>1472</v>
      </c>
      <c r="B377" s="480"/>
      <c r="C377" s="74" t="s">
        <v>1710</v>
      </c>
      <c r="D377" s="74" t="s">
        <v>1711</v>
      </c>
      <c r="E377" s="74" t="s">
        <v>1714</v>
      </c>
      <c r="F377" s="74" t="s">
        <v>1715</v>
      </c>
      <c r="G377" s="75">
        <v>44746</v>
      </c>
      <c r="H377" s="76"/>
      <c r="I377" s="77">
        <v>3285.82</v>
      </c>
      <c r="J377" s="78" t="s">
        <v>457</v>
      </c>
      <c r="K377" s="78" t="s">
        <v>1716</v>
      </c>
      <c r="L377" s="78" t="s">
        <v>989</v>
      </c>
      <c r="M377" s="78" t="s">
        <v>1717</v>
      </c>
      <c r="N377" s="78">
        <v>0</v>
      </c>
      <c r="O377" s="79">
        <v>44764</v>
      </c>
    </row>
    <row r="378" spans="1:15" ht="28.35" hidden="1" customHeight="1" thickBot="1">
      <c r="A378" s="479" t="s">
        <v>1472</v>
      </c>
      <c r="B378" s="480"/>
      <c r="C378" s="74" t="s">
        <v>1710</v>
      </c>
      <c r="D378" s="74" t="s">
        <v>1711</v>
      </c>
      <c r="E378" s="74" t="s">
        <v>1718</v>
      </c>
      <c r="F378" s="74" t="s">
        <v>1719</v>
      </c>
      <c r="G378" s="75">
        <v>44726</v>
      </c>
      <c r="H378" s="76"/>
      <c r="I378" s="77">
        <v>18185</v>
      </c>
      <c r="J378" s="78" t="s">
        <v>457</v>
      </c>
      <c r="K378" s="80"/>
      <c r="L378" s="80"/>
      <c r="M378" s="80"/>
      <c r="N378" s="80"/>
      <c r="O378" s="80"/>
    </row>
    <row r="379" spans="1:15" ht="28.35" hidden="1" customHeight="1" thickBot="1">
      <c r="A379" s="479" t="s">
        <v>1002</v>
      </c>
      <c r="B379" s="480"/>
      <c r="C379" s="74" t="s">
        <v>1710</v>
      </c>
      <c r="D379" s="74" t="s">
        <v>1711</v>
      </c>
      <c r="E379" s="74" t="s">
        <v>1720</v>
      </c>
      <c r="F379" s="74" t="s">
        <v>1147</v>
      </c>
      <c r="G379" s="75">
        <v>44771</v>
      </c>
      <c r="H379" s="76"/>
      <c r="I379" s="77">
        <v>64351.98</v>
      </c>
      <c r="J379" s="78" t="s">
        <v>457</v>
      </c>
      <c r="K379" s="80"/>
      <c r="L379" s="80"/>
      <c r="M379" s="80"/>
      <c r="N379" s="80"/>
      <c r="O379" s="80"/>
    </row>
    <row r="380" spans="1:15" ht="28.35" hidden="1" customHeight="1" thickBot="1">
      <c r="A380" s="479" t="s">
        <v>1440</v>
      </c>
      <c r="B380" s="480"/>
      <c r="C380" s="74" t="s">
        <v>1721</v>
      </c>
      <c r="D380" s="74" t="s">
        <v>1722</v>
      </c>
      <c r="E380" s="74" t="s">
        <v>1723</v>
      </c>
      <c r="F380" s="74" t="s">
        <v>1724</v>
      </c>
      <c r="G380" s="74" t="s">
        <v>1725</v>
      </c>
      <c r="H380" s="76"/>
      <c r="I380" s="77">
        <v>80079.460000000006</v>
      </c>
      <c r="J380" s="78" t="s">
        <v>958</v>
      </c>
      <c r="K380" s="78" t="s">
        <v>1726</v>
      </c>
      <c r="L380" s="78" t="s">
        <v>1073</v>
      </c>
      <c r="M380" s="78" t="s">
        <v>1727</v>
      </c>
      <c r="N380" s="78">
        <v>0</v>
      </c>
      <c r="O380" s="78" t="s">
        <v>1728</v>
      </c>
    </row>
    <row r="381" spans="1:15" ht="28.35" hidden="1" customHeight="1" thickBot="1">
      <c r="A381" s="479" t="s">
        <v>520</v>
      </c>
      <c r="B381" s="480"/>
      <c r="C381" s="74" t="s">
        <v>1721</v>
      </c>
      <c r="D381" s="74" t="s">
        <v>1722</v>
      </c>
      <c r="E381" s="74" t="s">
        <v>1729</v>
      </c>
      <c r="F381" s="74" t="s">
        <v>1730</v>
      </c>
      <c r="G381" s="75">
        <v>42579</v>
      </c>
      <c r="H381" s="76"/>
      <c r="I381" s="77">
        <v>17136.98</v>
      </c>
      <c r="J381" s="78" t="s">
        <v>457</v>
      </c>
      <c r="K381" s="80"/>
      <c r="L381" s="80"/>
      <c r="M381" s="80"/>
      <c r="N381" s="80"/>
      <c r="O381" s="80"/>
    </row>
    <row r="382" spans="1:15" ht="28.35" hidden="1" customHeight="1" thickBot="1">
      <c r="A382" s="479" t="s">
        <v>1107</v>
      </c>
      <c r="B382" s="480"/>
      <c r="C382" s="74" t="s">
        <v>1721</v>
      </c>
      <c r="D382" s="74" t="s">
        <v>1722</v>
      </c>
      <c r="E382" s="74" t="s">
        <v>1731</v>
      </c>
      <c r="F382" s="74" t="s">
        <v>1732</v>
      </c>
      <c r="G382" s="75">
        <v>44434</v>
      </c>
      <c r="H382" s="76"/>
      <c r="I382" s="77">
        <v>108742.29</v>
      </c>
      <c r="J382" s="78" t="s">
        <v>457</v>
      </c>
      <c r="K382" s="80"/>
      <c r="L382" s="80"/>
      <c r="M382" s="80"/>
      <c r="N382" s="80"/>
      <c r="O382" s="80"/>
    </row>
    <row r="383" spans="1:15" ht="28.35" hidden="1" customHeight="1" thickBot="1">
      <c r="A383" s="479" t="s">
        <v>1733</v>
      </c>
      <c r="B383" s="480"/>
      <c r="C383" s="74" t="s">
        <v>1721</v>
      </c>
      <c r="D383" s="74" t="s">
        <v>1722</v>
      </c>
      <c r="E383" s="74" t="s">
        <v>1734</v>
      </c>
      <c r="F383" s="74" t="s">
        <v>1735</v>
      </c>
      <c r="G383" s="75">
        <v>44231</v>
      </c>
      <c r="H383" s="76"/>
      <c r="I383" s="77">
        <v>16366.5</v>
      </c>
      <c r="J383" s="78" t="s">
        <v>457</v>
      </c>
      <c r="K383" s="80"/>
      <c r="L383" s="80"/>
      <c r="M383" s="80"/>
      <c r="N383" s="80"/>
      <c r="O383" s="80"/>
    </row>
    <row r="384" spans="1:15" ht="28.35" hidden="1" customHeight="1" thickBot="1">
      <c r="A384" s="479" t="s">
        <v>1733</v>
      </c>
      <c r="B384" s="480"/>
      <c r="C384" s="74" t="s">
        <v>1721</v>
      </c>
      <c r="D384" s="74" t="s">
        <v>1722</v>
      </c>
      <c r="E384" s="74" t="s">
        <v>1736</v>
      </c>
      <c r="F384" s="74" t="s">
        <v>1737</v>
      </c>
      <c r="G384" s="75">
        <v>44231</v>
      </c>
      <c r="H384" s="76"/>
      <c r="I384" s="77">
        <v>16366.5</v>
      </c>
      <c r="J384" s="78" t="s">
        <v>457</v>
      </c>
      <c r="K384" s="80"/>
      <c r="L384" s="80"/>
      <c r="M384" s="80"/>
      <c r="N384" s="80"/>
      <c r="O384" s="80"/>
    </row>
    <row r="385" spans="1:15" ht="28.35" hidden="1" customHeight="1" thickBot="1">
      <c r="A385" s="479" t="s">
        <v>1733</v>
      </c>
      <c r="B385" s="480"/>
      <c r="C385" s="74" t="s">
        <v>1721</v>
      </c>
      <c r="D385" s="74" t="s">
        <v>1722</v>
      </c>
      <c r="E385" s="74" t="s">
        <v>1738</v>
      </c>
      <c r="F385" s="74" t="s">
        <v>1739</v>
      </c>
      <c r="G385" s="75">
        <v>44533</v>
      </c>
      <c r="H385" s="76"/>
      <c r="I385" s="77">
        <v>18185</v>
      </c>
      <c r="J385" s="78" t="s">
        <v>457</v>
      </c>
      <c r="K385" s="80"/>
      <c r="L385" s="80"/>
      <c r="M385" s="80"/>
      <c r="N385" s="80"/>
      <c r="O385" s="80"/>
    </row>
    <row r="386" spans="1:15" ht="28.35" hidden="1" customHeight="1" thickBot="1">
      <c r="A386" s="479" t="s">
        <v>1733</v>
      </c>
      <c r="B386" s="480"/>
      <c r="C386" s="74" t="s">
        <v>1721</v>
      </c>
      <c r="D386" s="74" t="s">
        <v>1722</v>
      </c>
      <c r="E386" s="74" t="s">
        <v>1740</v>
      </c>
      <c r="F386" s="74" t="s">
        <v>1741</v>
      </c>
      <c r="G386" s="75">
        <v>44531</v>
      </c>
      <c r="H386" s="76"/>
      <c r="I386" s="77">
        <v>18185</v>
      </c>
      <c r="J386" s="78" t="s">
        <v>457</v>
      </c>
      <c r="K386" s="80"/>
      <c r="L386" s="80"/>
      <c r="M386" s="80"/>
      <c r="N386" s="80"/>
      <c r="O386" s="80"/>
    </row>
    <row r="387" spans="1:15" ht="28.35" hidden="1" customHeight="1" thickBot="1">
      <c r="A387" s="479" t="s">
        <v>527</v>
      </c>
      <c r="B387" s="480"/>
      <c r="C387" s="74" t="s">
        <v>1721</v>
      </c>
      <c r="D387" s="74" t="s">
        <v>1722</v>
      </c>
      <c r="E387" s="74" t="s">
        <v>1742</v>
      </c>
      <c r="F387" s="74" t="s">
        <v>1743</v>
      </c>
      <c r="G387" s="75">
        <v>44587</v>
      </c>
      <c r="H387" s="76"/>
      <c r="I387" s="77">
        <v>35865.18</v>
      </c>
      <c r="J387" s="78" t="s">
        <v>457</v>
      </c>
      <c r="K387" s="80"/>
      <c r="L387" s="80"/>
      <c r="M387" s="80"/>
      <c r="N387" s="80"/>
      <c r="O387" s="80"/>
    </row>
    <row r="388" spans="1:15" ht="28.35" hidden="1" customHeight="1" thickBot="1">
      <c r="A388" s="479" t="s">
        <v>1530</v>
      </c>
      <c r="B388" s="480"/>
      <c r="C388" s="74" t="s">
        <v>1744</v>
      </c>
      <c r="D388" s="74" t="s">
        <v>1745</v>
      </c>
      <c r="E388" s="74" t="s">
        <v>1746</v>
      </c>
      <c r="F388" s="74" t="s">
        <v>1747</v>
      </c>
      <c r="G388" s="75">
        <v>42566</v>
      </c>
      <c r="H388" s="76"/>
      <c r="I388" s="77">
        <v>41819.78</v>
      </c>
      <c r="J388" s="78" t="s">
        <v>457</v>
      </c>
      <c r="K388" s="80"/>
      <c r="L388" s="80"/>
      <c r="M388" s="80"/>
      <c r="N388" s="80"/>
      <c r="O388" s="80"/>
    </row>
    <row r="389" spans="1:15" ht="28.35" hidden="1" customHeight="1" thickBot="1">
      <c r="A389" s="479" t="s">
        <v>1225</v>
      </c>
      <c r="B389" s="480"/>
      <c r="C389" s="74" t="s">
        <v>1744</v>
      </c>
      <c r="D389" s="74" t="s">
        <v>1745</v>
      </c>
      <c r="E389" s="74" t="s">
        <v>1748</v>
      </c>
      <c r="F389" s="74" t="s">
        <v>1231</v>
      </c>
      <c r="G389" s="75">
        <v>44342</v>
      </c>
      <c r="H389" s="76"/>
      <c r="I389" s="77">
        <v>17527.240000000002</v>
      </c>
      <c r="J389" s="78" t="s">
        <v>457</v>
      </c>
      <c r="K389" s="80"/>
      <c r="L389" s="80"/>
      <c r="M389" s="80"/>
      <c r="N389" s="80"/>
      <c r="O389" s="80"/>
    </row>
    <row r="390" spans="1:15" ht="28.35" hidden="1" customHeight="1" thickBot="1">
      <c r="A390" s="479" t="s">
        <v>1467</v>
      </c>
      <c r="B390" s="480"/>
      <c r="C390" s="74" t="s">
        <v>1749</v>
      </c>
      <c r="D390" s="74" t="s">
        <v>1750</v>
      </c>
      <c r="E390" s="74" t="s">
        <v>1751</v>
      </c>
      <c r="F390" s="74" t="s">
        <v>1595</v>
      </c>
      <c r="G390" s="75">
        <v>44109</v>
      </c>
      <c r="H390" s="76"/>
      <c r="I390" s="77">
        <v>26046.01</v>
      </c>
      <c r="J390" s="78" t="s">
        <v>457</v>
      </c>
      <c r="K390" s="80"/>
      <c r="L390" s="80"/>
      <c r="M390" s="80"/>
      <c r="N390" s="80"/>
      <c r="O390" s="80"/>
    </row>
    <row r="391" spans="1:15" ht="28.35" hidden="1" customHeight="1" thickBot="1">
      <c r="A391" s="479" t="s">
        <v>1637</v>
      </c>
      <c r="B391" s="480"/>
      <c r="C391" s="74" t="s">
        <v>1749</v>
      </c>
      <c r="D391" s="74" t="s">
        <v>1750</v>
      </c>
      <c r="E391" s="74" t="s">
        <v>1752</v>
      </c>
      <c r="F391" s="74" t="s">
        <v>1753</v>
      </c>
      <c r="G391" s="75">
        <v>44405</v>
      </c>
      <c r="H391" s="76"/>
      <c r="I391" s="77">
        <v>34874.46</v>
      </c>
      <c r="J391" s="78" t="s">
        <v>457</v>
      </c>
      <c r="K391" s="80"/>
      <c r="L391" s="80"/>
      <c r="M391" s="80"/>
      <c r="N391" s="80"/>
      <c r="O391" s="80"/>
    </row>
    <row r="392" spans="1:15" ht="28.35" hidden="1" customHeight="1" thickBot="1">
      <c r="A392" s="479" t="s">
        <v>1754</v>
      </c>
      <c r="B392" s="480"/>
      <c r="C392" s="74" t="s">
        <v>1755</v>
      </c>
      <c r="D392" s="74" t="s">
        <v>1756</v>
      </c>
      <c r="E392" s="74" t="s">
        <v>1757</v>
      </c>
      <c r="F392" s="74" t="s">
        <v>1758</v>
      </c>
      <c r="G392" s="74" t="s">
        <v>1759</v>
      </c>
      <c r="H392" s="76"/>
      <c r="I392" s="77">
        <v>28018.73</v>
      </c>
      <c r="J392" s="78" t="s">
        <v>958</v>
      </c>
      <c r="K392" s="78" t="s">
        <v>1760</v>
      </c>
      <c r="L392" s="78" t="s">
        <v>1073</v>
      </c>
      <c r="M392" s="78" t="s">
        <v>1761</v>
      </c>
      <c r="N392" s="78">
        <v>0</v>
      </c>
      <c r="O392" s="78" t="s">
        <v>1762</v>
      </c>
    </row>
    <row r="393" spans="1:15" ht="28.35" hidden="1" customHeight="1" thickBot="1">
      <c r="A393" s="479" t="s">
        <v>1467</v>
      </c>
      <c r="B393" s="480"/>
      <c r="C393" s="74" t="s">
        <v>1763</v>
      </c>
      <c r="D393" s="74" t="s">
        <v>1764</v>
      </c>
      <c r="E393" s="74" t="s">
        <v>1765</v>
      </c>
      <c r="F393" s="74" t="s">
        <v>1595</v>
      </c>
      <c r="G393" s="75">
        <v>44109</v>
      </c>
      <c r="H393" s="76"/>
      <c r="I393" s="77">
        <v>38499.089999999997</v>
      </c>
      <c r="J393" s="78" t="s">
        <v>457</v>
      </c>
      <c r="K393" s="80"/>
      <c r="L393" s="80"/>
      <c r="M393" s="80"/>
      <c r="N393" s="80"/>
      <c r="O393" s="80"/>
    </row>
    <row r="394" spans="1:15" ht="28.35" hidden="1" customHeight="1" thickBot="1">
      <c r="A394" s="479" t="s">
        <v>1630</v>
      </c>
      <c r="B394" s="480"/>
      <c r="C394" s="74" t="s">
        <v>1763</v>
      </c>
      <c r="D394" s="74" t="s">
        <v>1764</v>
      </c>
      <c r="E394" s="74" t="s">
        <v>1766</v>
      </c>
      <c r="F394" s="74" t="s">
        <v>1767</v>
      </c>
      <c r="G394" s="75">
        <v>42578</v>
      </c>
      <c r="H394" s="76"/>
      <c r="I394" s="77">
        <v>58374.76</v>
      </c>
      <c r="J394" s="78" t="s">
        <v>457</v>
      </c>
      <c r="K394" s="78" t="s">
        <v>1768</v>
      </c>
      <c r="L394" s="78" t="s">
        <v>989</v>
      </c>
      <c r="M394" s="78" t="s">
        <v>1769</v>
      </c>
      <c r="N394" s="78">
        <v>0</v>
      </c>
      <c r="O394" s="79">
        <v>43818</v>
      </c>
    </row>
    <row r="395" spans="1:15" ht="28.35" hidden="1" customHeight="1" thickBot="1">
      <c r="A395" s="479" t="s">
        <v>1637</v>
      </c>
      <c r="B395" s="480"/>
      <c r="C395" s="74" t="s">
        <v>1763</v>
      </c>
      <c r="D395" s="74" t="s">
        <v>1764</v>
      </c>
      <c r="E395" s="74" t="s">
        <v>1770</v>
      </c>
      <c r="F395" s="74" t="s">
        <v>1771</v>
      </c>
      <c r="G395" s="75">
        <v>44347</v>
      </c>
      <c r="H395" s="76"/>
      <c r="I395" s="77">
        <v>45462.49</v>
      </c>
      <c r="J395" s="78" t="s">
        <v>457</v>
      </c>
      <c r="K395" s="80"/>
      <c r="L395" s="80"/>
      <c r="M395" s="80"/>
      <c r="N395" s="80"/>
      <c r="O395" s="80"/>
    </row>
    <row r="396" spans="1:15" ht="28.35" hidden="1" customHeight="1" thickBot="1">
      <c r="A396" s="479" t="s">
        <v>1637</v>
      </c>
      <c r="B396" s="480"/>
      <c r="C396" s="74" t="s">
        <v>1763</v>
      </c>
      <c r="D396" s="74" t="s">
        <v>1764</v>
      </c>
      <c r="E396" s="74" t="s">
        <v>1772</v>
      </c>
      <c r="F396" s="74" t="s">
        <v>1773</v>
      </c>
      <c r="G396" s="75">
        <v>44371</v>
      </c>
      <c r="H396" s="76"/>
      <c r="I396" s="77">
        <v>45399.94</v>
      </c>
      <c r="J396" s="78" t="s">
        <v>457</v>
      </c>
      <c r="K396" s="80"/>
      <c r="L396" s="80"/>
      <c r="M396" s="80"/>
      <c r="N396" s="80"/>
      <c r="O396" s="80"/>
    </row>
    <row r="397" spans="1:15" ht="28.35" hidden="1" customHeight="1" thickBot="1">
      <c r="A397" s="479" t="s">
        <v>1664</v>
      </c>
      <c r="B397" s="480"/>
      <c r="C397" s="74" t="s">
        <v>1763</v>
      </c>
      <c r="D397" s="74" t="s">
        <v>1764</v>
      </c>
      <c r="E397" s="74" t="s">
        <v>1774</v>
      </c>
      <c r="F397" s="74" t="s">
        <v>1775</v>
      </c>
      <c r="G397" s="75">
        <v>44623</v>
      </c>
      <c r="H397" s="76"/>
      <c r="I397" s="77">
        <v>18185</v>
      </c>
      <c r="J397" s="78" t="s">
        <v>457</v>
      </c>
      <c r="K397" s="80"/>
      <c r="L397" s="80"/>
      <c r="M397" s="80"/>
      <c r="N397" s="80"/>
      <c r="O397" s="80"/>
    </row>
    <row r="398" spans="1:15" ht="28.35" hidden="1" customHeight="1" thickBot="1">
      <c r="A398" s="479" t="s">
        <v>512</v>
      </c>
      <c r="B398" s="480"/>
      <c r="C398" s="74" t="s">
        <v>1776</v>
      </c>
      <c r="D398" s="74" t="s">
        <v>1777</v>
      </c>
      <c r="E398" s="74" t="s">
        <v>1778</v>
      </c>
      <c r="F398" s="74" t="s">
        <v>1779</v>
      </c>
      <c r="G398" s="75">
        <v>42573</v>
      </c>
      <c r="H398" s="76"/>
      <c r="I398" s="77">
        <v>1524.9</v>
      </c>
      <c r="J398" s="78" t="s">
        <v>457</v>
      </c>
      <c r="K398" s="80"/>
      <c r="L398" s="80"/>
      <c r="M398" s="80"/>
      <c r="N398" s="80"/>
      <c r="O398" s="80"/>
    </row>
    <row r="399" spans="1:15" ht="28.35" hidden="1" customHeight="1" thickBot="1">
      <c r="A399" s="479" t="s">
        <v>517</v>
      </c>
      <c r="B399" s="480"/>
      <c r="C399" s="74" t="s">
        <v>1776</v>
      </c>
      <c r="D399" s="74" t="s">
        <v>1777</v>
      </c>
      <c r="E399" s="74" t="s">
        <v>1780</v>
      </c>
      <c r="F399" s="74" t="s">
        <v>1318</v>
      </c>
      <c r="G399" s="75">
        <v>44777</v>
      </c>
      <c r="H399" s="76"/>
      <c r="I399" s="77">
        <v>145834.6</v>
      </c>
      <c r="J399" s="78" t="s">
        <v>457</v>
      </c>
      <c r="K399" s="80"/>
      <c r="L399" s="80"/>
      <c r="M399" s="80"/>
      <c r="N399" s="80"/>
      <c r="O399" s="80"/>
    </row>
    <row r="400" spans="1:15" ht="28.35" hidden="1" customHeight="1" thickBot="1">
      <c r="A400" s="479" t="s">
        <v>1290</v>
      </c>
      <c r="B400" s="480"/>
      <c r="C400" s="74" t="s">
        <v>1781</v>
      </c>
      <c r="D400" s="74" t="s">
        <v>1782</v>
      </c>
      <c r="E400" s="74" t="s">
        <v>1783</v>
      </c>
      <c r="F400" s="74" t="s">
        <v>1784</v>
      </c>
      <c r="G400" s="75">
        <v>42579</v>
      </c>
      <c r="H400" s="76"/>
      <c r="I400" s="77">
        <v>3642.61</v>
      </c>
      <c r="J400" s="78" t="s">
        <v>457</v>
      </c>
      <c r="K400" s="80"/>
      <c r="L400" s="80"/>
      <c r="M400" s="80"/>
      <c r="N400" s="80"/>
      <c r="O400" s="80"/>
    </row>
    <row r="401" spans="1:15" ht="28.35" hidden="1" customHeight="1" thickBot="1">
      <c r="A401" s="479" t="s">
        <v>507</v>
      </c>
      <c r="B401" s="480"/>
      <c r="C401" s="74" t="s">
        <v>1781</v>
      </c>
      <c r="D401" s="74" t="s">
        <v>1782</v>
      </c>
      <c r="E401" s="74" t="s">
        <v>1785</v>
      </c>
      <c r="F401" s="74" t="s">
        <v>1786</v>
      </c>
      <c r="G401" s="75">
        <v>44677</v>
      </c>
      <c r="H401" s="76"/>
      <c r="I401" s="77">
        <v>41186.839999999997</v>
      </c>
      <c r="J401" s="78" t="s">
        <v>457</v>
      </c>
      <c r="K401" s="80"/>
      <c r="L401" s="80"/>
      <c r="M401" s="80"/>
      <c r="N401" s="80"/>
      <c r="O401" s="80"/>
    </row>
    <row r="402" spans="1:15" ht="28.35" hidden="1" customHeight="1" thickBot="1">
      <c r="A402" s="479" t="s">
        <v>1002</v>
      </c>
      <c r="B402" s="480"/>
      <c r="C402" s="74" t="s">
        <v>1781</v>
      </c>
      <c r="D402" s="74" t="s">
        <v>1782</v>
      </c>
      <c r="E402" s="74" t="s">
        <v>1787</v>
      </c>
      <c r="F402" s="74" t="s">
        <v>1379</v>
      </c>
      <c r="G402" s="75">
        <v>44614</v>
      </c>
      <c r="H402" s="76"/>
      <c r="I402" s="77">
        <v>54076</v>
      </c>
      <c r="J402" s="78" t="s">
        <v>457</v>
      </c>
      <c r="K402" s="80"/>
      <c r="L402" s="80"/>
      <c r="M402" s="80"/>
      <c r="N402" s="80"/>
      <c r="O402" s="80"/>
    </row>
    <row r="403" spans="1:15" ht="28.35" hidden="1" customHeight="1" thickBot="1">
      <c r="A403" s="479" t="s">
        <v>1033</v>
      </c>
      <c r="B403" s="480"/>
      <c r="C403" s="74" t="s">
        <v>1788</v>
      </c>
      <c r="D403" s="74" t="s">
        <v>1789</v>
      </c>
      <c r="E403" s="74" t="s">
        <v>1790</v>
      </c>
      <c r="F403" s="74" t="s">
        <v>1256</v>
      </c>
      <c r="G403" s="75">
        <v>44195</v>
      </c>
      <c r="H403" s="76"/>
      <c r="I403" s="77">
        <v>130904.73</v>
      </c>
      <c r="J403" s="78" t="s">
        <v>457</v>
      </c>
      <c r="K403" s="80"/>
      <c r="L403" s="80"/>
      <c r="M403" s="80"/>
      <c r="N403" s="80"/>
      <c r="O403" s="80"/>
    </row>
    <row r="404" spans="1:15" ht="28.35" hidden="1" customHeight="1" thickBot="1">
      <c r="A404" s="479" t="s">
        <v>1033</v>
      </c>
      <c r="B404" s="480"/>
      <c r="C404" s="74" t="s">
        <v>1788</v>
      </c>
      <c r="D404" s="74" t="s">
        <v>1789</v>
      </c>
      <c r="E404" s="74" t="s">
        <v>1791</v>
      </c>
      <c r="F404" s="74" t="s">
        <v>1388</v>
      </c>
      <c r="G404" s="75">
        <v>44714</v>
      </c>
      <c r="H404" s="76"/>
      <c r="I404" s="77">
        <v>110564.8</v>
      </c>
      <c r="J404" s="78" t="s">
        <v>457</v>
      </c>
      <c r="K404" s="80"/>
      <c r="L404" s="80"/>
      <c r="M404" s="80"/>
      <c r="N404" s="80"/>
      <c r="O404" s="80"/>
    </row>
    <row r="405" spans="1:15" ht="28.35" hidden="1" customHeight="1" thickBot="1">
      <c r="A405" s="479" t="s">
        <v>1243</v>
      </c>
      <c r="B405" s="480"/>
      <c r="C405" s="74" t="s">
        <v>1792</v>
      </c>
      <c r="D405" s="74" t="s">
        <v>1793</v>
      </c>
      <c r="E405" s="74" t="s">
        <v>1794</v>
      </c>
      <c r="F405" s="74" t="s">
        <v>1795</v>
      </c>
      <c r="G405" s="75">
        <v>44636</v>
      </c>
      <c r="H405" s="76"/>
      <c r="I405" s="77">
        <v>19412</v>
      </c>
      <c r="J405" s="78" t="s">
        <v>457</v>
      </c>
      <c r="K405" s="80"/>
      <c r="L405" s="80"/>
      <c r="M405" s="80"/>
      <c r="N405" s="80"/>
      <c r="O405" s="80"/>
    </row>
    <row r="406" spans="1:15" ht="28.35" hidden="1" customHeight="1" thickBot="1">
      <c r="A406" s="479" t="s">
        <v>1248</v>
      </c>
      <c r="B406" s="480"/>
      <c r="C406" s="74" t="s">
        <v>1792</v>
      </c>
      <c r="D406" s="74" t="s">
        <v>1793</v>
      </c>
      <c r="E406" s="74" t="s">
        <v>1796</v>
      </c>
      <c r="F406" s="74" t="s">
        <v>1250</v>
      </c>
      <c r="G406" s="75">
        <v>44424</v>
      </c>
      <c r="H406" s="76"/>
      <c r="I406" s="77">
        <v>65476.91</v>
      </c>
      <c r="J406" s="78" t="s">
        <v>457</v>
      </c>
      <c r="K406" s="80"/>
      <c r="L406" s="80"/>
      <c r="M406" s="80"/>
      <c r="N406" s="80"/>
      <c r="O406" s="80"/>
    </row>
    <row r="407" spans="1:15" ht="28.35" hidden="1" customHeight="1" thickBot="1">
      <c r="A407" s="479" t="s">
        <v>1797</v>
      </c>
      <c r="B407" s="480"/>
      <c r="C407" s="74" t="s">
        <v>1798</v>
      </c>
      <c r="D407" s="74" t="s">
        <v>1799</v>
      </c>
      <c r="E407" s="74" t="s">
        <v>1800</v>
      </c>
      <c r="F407" s="74" t="s">
        <v>1801</v>
      </c>
      <c r="G407" s="75">
        <v>43557</v>
      </c>
      <c r="H407" s="76"/>
      <c r="I407" s="77">
        <v>110.93</v>
      </c>
      <c r="J407" s="78" t="s">
        <v>457</v>
      </c>
      <c r="K407" s="80"/>
      <c r="L407" s="80"/>
      <c r="M407" s="80"/>
      <c r="N407" s="80"/>
      <c r="O407" s="80"/>
    </row>
    <row r="408" spans="1:15" ht="28.35" hidden="1" customHeight="1" thickBot="1">
      <c r="A408" s="479" t="s">
        <v>1797</v>
      </c>
      <c r="B408" s="480"/>
      <c r="C408" s="74" t="s">
        <v>1798</v>
      </c>
      <c r="D408" s="74" t="s">
        <v>1799</v>
      </c>
      <c r="E408" s="74" t="s">
        <v>1802</v>
      </c>
      <c r="F408" s="74" t="s">
        <v>1803</v>
      </c>
      <c r="G408" s="74" t="s">
        <v>1804</v>
      </c>
      <c r="H408" s="76"/>
      <c r="I408" s="77">
        <v>69328.19</v>
      </c>
      <c r="J408" s="78" t="s">
        <v>754</v>
      </c>
      <c r="K408" s="78" t="s">
        <v>1805</v>
      </c>
      <c r="L408" s="78" t="s">
        <v>1806</v>
      </c>
      <c r="M408" s="78" t="s">
        <v>1807</v>
      </c>
      <c r="N408" s="78">
        <v>0</v>
      </c>
      <c r="O408" s="78" t="s">
        <v>1808</v>
      </c>
    </row>
    <row r="409" spans="1:15" ht="28.35" hidden="1" customHeight="1" thickBot="1">
      <c r="A409" s="479" t="s">
        <v>1797</v>
      </c>
      <c r="B409" s="480"/>
      <c r="C409" s="74" t="s">
        <v>1798</v>
      </c>
      <c r="D409" s="74" t="s">
        <v>1799</v>
      </c>
      <c r="E409" s="74" t="s">
        <v>1809</v>
      </c>
      <c r="F409" s="74" t="s">
        <v>1810</v>
      </c>
      <c r="G409" s="75">
        <v>44120</v>
      </c>
      <c r="H409" s="76"/>
      <c r="I409" s="77">
        <v>52486.27</v>
      </c>
      <c r="J409" s="78" t="s">
        <v>457</v>
      </c>
      <c r="K409" s="80"/>
      <c r="L409" s="80"/>
      <c r="M409" s="80"/>
      <c r="N409" s="80"/>
      <c r="O409" s="80"/>
    </row>
    <row r="410" spans="1:15" ht="28.35" hidden="1" customHeight="1" thickBot="1">
      <c r="A410" s="479" t="s">
        <v>1797</v>
      </c>
      <c r="B410" s="480"/>
      <c r="C410" s="74" t="s">
        <v>1798</v>
      </c>
      <c r="D410" s="74" t="s">
        <v>1799</v>
      </c>
      <c r="E410" s="74" t="s">
        <v>1811</v>
      </c>
      <c r="F410" s="74" t="s">
        <v>1812</v>
      </c>
      <c r="G410" s="75">
        <v>44028</v>
      </c>
      <c r="H410" s="76"/>
      <c r="I410" s="77">
        <v>109106.36</v>
      </c>
      <c r="J410" s="78" t="s">
        <v>457</v>
      </c>
      <c r="K410" s="78" t="s">
        <v>1813</v>
      </c>
      <c r="L410" s="78" t="s">
        <v>989</v>
      </c>
      <c r="M410" s="78" t="s">
        <v>1814</v>
      </c>
      <c r="N410" s="78">
        <v>0</v>
      </c>
      <c r="O410" s="79">
        <v>44161</v>
      </c>
    </row>
    <row r="411" spans="1:15" ht="28.35" hidden="1" customHeight="1" thickBot="1">
      <c r="A411" s="479" t="s">
        <v>1637</v>
      </c>
      <c r="B411" s="480"/>
      <c r="C411" s="74" t="s">
        <v>1798</v>
      </c>
      <c r="D411" s="74" t="s">
        <v>1799</v>
      </c>
      <c r="E411" s="74" t="s">
        <v>1815</v>
      </c>
      <c r="F411" s="74" t="s">
        <v>1816</v>
      </c>
      <c r="G411" s="75">
        <v>44356</v>
      </c>
      <c r="H411" s="76"/>
      <c r="I411" s="77">
        <v>24673.4</v>
      </c>
      <c r="J411" s="78" t="s">
        <v>457</v>
      </c>
      <c r="K411" s="80"/>
      <c r="L411" s="80"/>
      <c r="M411" s="80"/>
      <c r="N411" s="80"/>
      <c r="O411" s="80"/>
    </row>
    <row r="412" spans="1:15" ht="28.35" hidden="1" customHeight="1" thickBot="1">
      <c r="A412" s="479" t="s">
        <v>1637</v>
      </c>
      <c r="B412" s="480"/>
      <c r="C412" s="74" t="s">
        <v>1798</v>
      </c>
      <c r="D412" s="74" t="s">
        <v>1799</v>
      </c>
      <c r="E412" s="74" t="s">
        <v>1817</v>
      </c>
      <c r="F412" s="74" t="s">
        <v>1818</v>
      </c>
      <c r="G412" s="75">
        <v>44384</v>
      </c>
      <c r="H412" s="76"/>
      <c r="I412" s="77">
        <v>106683.39</v>
      </c>
      <c r="J412" s="78" t="s">
        <v>457</v>
      </c>
      <c r="K412" s="80"/>
      <c r="L412" s="80"/>
      <c r="M412" s="80"/>
      <c r="N412" s="80"/>
      <c r="O412" s="80"/>
    </row>
    <row r="413" spans="1:15" ht="28.35" hidden="1" customHeight="1" thickBot="1">
      <c r="A413" s="479" t="s">
        <v>1637</v>
      </c>
      <c r="B413" s="480"/>
      <c r="C413" s="74" t="s">
        <v>1798</v>
      </c>
      <c r="D413" s="74" t="s">
        <v>1799</v>
      </c>
      <c r="E413" s="74" t="s">
        <v>1819</v>
      </c>
      <c r="F413" s="74" t="s">
        <v>1820</v>
      </c>
      <c r="G413" s="74" t="s">
        <v>1821</v>
      </c>
      <c r="H413" s="76"/>
      <c r="I413" s="77">
        <v>34833</v>
      </c>
      <c r="J413" s="78" t="s">
        <v>958</v>
      </c>
      <c r="K413" s="78" t="s">
        <v>1822</v>
      </c>
      <c r="L413" s="78" t="s">
        <v>1823</v>
      </c>
      <c r="M413" s="78" t="s">
        <v>1824</v>
      </c>
      <c r="N413" s="78">
        <v>0</v>
      </c>
      <c r="O413" s="78" t="s">
        <v>1825</v>
      </c>
    </row>
    <row r="414" spans="1:15" ht="28.35" hidden="1" customHeight="1" thickBot="1">
      <c r="A414" s="479" t="s">
        <v>1637</v>
      </c>
      <c r="B414" s="480"/>
      <c r="C414" s="74" t="s">
        <v>1798</v>
      </c>
      <c r="D414" s="74" t="s">
        <v>1799</v>
      </c>
      <c r="E414" s="74" t="s">
        <v>1826</v>
      </c>
      <c r="F414" s="74" t="s">
        <v>1827</v>
      </c>
      <c r="G414" s="75">
        <v>44595</v>
      </c>
      <c r="H414" s="76"/>
      <c r="I414" s="77">
        <v>26577.74</v>
      </c>
      <c r="J414" s="78" t="s">
        <v>457</v>
      </c>
      <c r="K414" s="80"/>
      <c r="L414" s="80"/>
      <c r="M414" s="80"/>
      <c r="N414" s="80"/>
      <c r="O414" s="80"/>
    </row>
    <row r="415" spans="1:15" ht="28.35" hidden="1" customHeight="1" thickBot="1">
      <c r="A415" s="479" t="s">
        <v>1535</v>
      </c>
      <c r="B415" s="480"/>
      <c r="C415" s="74" t="s">
        <v>1798</v>
      </c>
      <c r="D415" s="74" t="s">
        <v>1799</v>
      </c>
      <c r="E415" s="74" t="s">
        <v>1828</v>
      </c>
      <c r="F415" s="74" t="s">
        <v>1706</v>
      </c>
      <c r="G415" s="75">
        <v>44606</v>
      </c>
      <c r="H415" s="76"/>
      <c r="I415" s="77">
        <v>30602.080000000002</v>
      </c>
      <c r="J415" s="78" t="s">
        <v>457</v>
      </c>
      <c r="K415" s="80"/>
      <c r="L415" s="80"/>
      <c r="M415" s="80"/>
      <c r="N415" s="80"/>
      <c r="O415" s="80"/>
    </row>
    <row r="416" spans="1:15" ht="28.35" hidden="1" customHeight="1" thickBot="1">
      <c r="A416" s="479" t="s">
        <v>907</v>
      </c>
      <c r="B416" s="480"/>
      <c r="C416" s="74" t="s">
        <v>1829</v>
      </c>
      <c r="D416" s="74" t="s">
        <v>1830</v>
      </c>
      <c r="E416" s="74" t="s">
        <v>1831</v>
      </c>
      <c r="F416" s="74" t="s">
        <v>1832</v>
      </c>
      <c r="G416" s="75">
        <v>44348</v>
      </c>
      <c r="H416" s="76"/>
      <c r="I416" s="77">
        <v>36370</v>
      </c>
      <c r="J416" s="78" t="s">
        <v>457</v>
      </c>
      <c r="K416" s="80"/>
      <c r="L416" s="80"/>
      <c r="M416" s="80"/>
      <c r="N416" s="80"/>
      <c r="O416" s="80"/>
    </row>
    <row r="417" spans="1:15" ht="28.35" hidden="1" customHeight="1" thickBot="1">
      <c r="A417" s="479" t="s">
        <v>1535</v>
      </c>
      <c r="B417" s="480"/>
      <c r="C417" s="74" t="s">
        <v>1833</v>
      </c>
      <c r="D417" s="74" t="s">
        <v>1834</v>
      </c>
      <c r="E417" s="74" t="s">
        <v>1835</v>
      </c>
      <c r="F417" s="74" t="s">
        <v>1539</v>
      </c>
      <c r="G417" s="75">
        <v>44481</v>
      </c>
      <c r="H417" s="76"/>
      <c r="I417" s="77">
        <v>12053</v>
      </c>
      <c r="J417" s="78" t="s">
        <v>457</v>
      </c>
      <c r="K417" s="80"/>
      <c r="L417" s="80"/>
      <c r="M417" s="80"/>
      <c r="N417" s="80"/>
      <c r="O417" s="80"/>
    </row>
    <row r="418" spans="1:15" ht="28.35" hidden="1" customHeight="1" thickBot="1">
      <c r="A418" s="479" t="s">
        <v>512</v>
      </c>
      <c r="B418" s="480"/>
      <c r="C418" s="74" t="s">
        <v>1833</v>
      </c>
      <c r="D418" s="74" t="s">
        <v>1834</v>
      </c>
      <c r="E418" s="74" t="s">
        <v>1836</v>
      </c>
      <c r="F418" s="74" t="s">
        <v>1837</v>
      </c>
      <c r="G418" s="75">
        <v>42580</v>
      </c>
      <c r="H418" s="76"/>
      <c r="I418" s="77">
        <v>64113.52</v>
      </c>
      <c r="J418" s="78" t="s">
        <v>457</v>
      </c>
      <c r="K418" s="78" t="s">
        <v>1838</v>
      </c>
      <c r="L418" s="78" t="s">
        <v>459</v>
      </c>
      <c r="M418" s="78" t="s">
        <v>1839</v>
      </c>
      <c r="N418" s="78">
        <v>0</v>
      </c>
      <c r="O418" s="79">
        <v>43859</v>
      </c>
    </row>
    <row r="419" spans="1:15" ht="28.35" hidden="1" customHeight="1" thickBot="1">
      <c r="A419" s="479" t="s">
        <v>1624</v>
      </c>
      <c r="B419" s="480"/>
      <c r="C419" s="74" t="s">
        <v>1833</v>
      </c>
      <c r="D419" s="74" t="s">
        <v>1834</v>
      </c>
      <c r="E419" s="74" t="s">
        <v>1840</v>
      </c>
      <c r="F419" s="74" t="s">
        <v>1841</v>
      </c>
      <c r="G419" s="75">
        <v>44635</v>
      </c>
      <c r="H419" s="76"/>
      <c r="I419" s="77">
        <v>14548</v>
      </c>
      <c r="J419" s="78" t="s">
        <v>457</v>
      </c>
      <c r="K419" s="80"/>
      <c r="L419" s="80"/>
      <c r="M419" s="80"/>
      <c r="N419" s="80"/>
      <c r="O419" s="80"/>
    </row>
    <row r="420" spans="1:15" ht="28.35" hidden="1" customHeight="1" thickBot="1">
      <c r="A420" s="479" t="s">
        <v>517</v>
      </c>
      <c r="B420" s="480"/>
      <c r="C420" s="74" t="s">
        <v>1833</v>
      </c>
      <c r="D420" s="74" t="s">
        <v>1834</v>
      </c>
      <c r="E420" s="74" t="s">
        <v>1842</v>
      </c>
      <c r="F420" s="74" t="s">
        <v>1127</v>
      </c>
      <c r="G420" s="75">
        <v>44628</v>
      </c>
      <c r="H420" s="76"/>
      <c r="I420" s="77">
        <v>332982.98</v>
      </c>
      <c r="J420" s="78" t="s">
        <v>457</v>
      </c>
      <c r="K420" s="80"/>
      <c r="L420" s="80"/>
      <c r="M420" s="80"/>
      <c r="N420" s="80"/>
      <c r="O420" s="80"/>
    </row>
    <row r="421" spans="1:15" ht="28.35" hidden="1" customHeight="1" thickBot="1">
      <c r="A421" s="479" t="s">
        <v>1843</v>
      </c>
      <c r="B421" s="480"/>
      <c r="C421" s="74" t="s">
        <v>1844</v>
      </c>
      <c r="D421" s="74" t="s">
        <v>1845</v>
      </c>
      <c r="E421" s="74" t="s">
        <v>1846</v>
      </c>
      <c r="F421" s="74" t="s">
        <v>1847</v>
      </c>
      <c r="G421" s="75">
        <v>42691</v>
      </c>
      <c r="H421" s="76"/>
      <c r="I421" s="77">
        <v>84426.45</v>
      </c>
      <c r="J421" s="78" t="s">
        <v>457</v>
      </c>
      <c r="K421" s="80"/>
      <c r="L421" s="80"/>
      <c r="M421" s="80"/>
      <c r="N421" s="80"/>
      <c r="O421" s="80"/>
    </row>
    <row r="422" spans="1:15" ht="28.35" hidden="1" customHeight="1" thickBot="1">
      <c r="A422" s="479" t="s">
        <v>1344</v>
      </c>
      <c r="B422" s="480"/>
      <c r="C422" s="74" t="s">
        <v>1844</v>
      </c>
      <c r="D422" s="74" t="s">
        <v>1845</v>
      </c>
      <c r="E422" s="74" t="s">
        <v>1848</v>
      </c>
      <c r="F422" s="74" t="s">
        <v>1849</v>
      </c>
      <c r="G422" s="75">
        <v>44726</v>
      </c>
      <c r="H422" s="76"/>
      <c r="I422" s="77">
        <v>103650.49</v>
      </c>
      <c r="J422" s="78" t="s">
        <v>457</v>
      </c>
      <c r="K422" s="80"/>
      <c r="L422" s="80"/>
      <c r="M422" s="80"/>
      <c r="N422" s="80"/>
      <c r="O422" s="80"/>
    </row>
    <row r="423" spans="1:15" ht="28.35" hidden="1" customHeight="1" thickBot="1">
      <c r="A423" s="479" t="s">
        <v>1427</v>
      </c>
      <c r="B423" s="480"/>
      <c r="C423" s="74" t="s">
        <v>1850</v>
      </c>
      <c r="D423" s="74" t="s">
        <v>1851</v>
      </c>
      <c r="E423" s="74" t="s">
        <v>1852</v>
      </c>
      <c r="F423" s="74" t="s">
        <v>1853</v>
      </c>
      <c r="G423" s="75">
        <v>44663</v>
      </c>
      <c r="H423" s="76"/>
      <c r="I423" s="77">
        <v>252771.13</v>
      </c>
      <c r="J423" s="78" t="s">
        <v>457</v>
      </c>
      <c r="K423" s="80"/>
      <c r="L423" s="80"/>
      <c r="M423" s="80"/>
      <c r="N423" s="80"/>
      <c r="O423" s="80"/>
    </row>
    <row r="424" spans="1:15" ht="28.35" hidden="1" customHeight="1" thickBot="1">
      <c r="A424" s="479" t="s">
        <v>1637</v>
      </c>
      <c r="B424" s="480"/>
      <c r="C424" s="74" t="s">
        <v>1854</v>
      </c>
      <c r="D424" s="74" t="s">
        <v>1855</v>
      </c>
      <c r="E424" s="74" t="s">
        <v>1856</v>
      </c>
      <c r="F424" s="74" t="s">
        <v>1857</v>
      </c>
      <c r="G424" s="75">
        <v>44176</v>
      </c>
      <c r="H424" s="76"/>
      <c r="I424" s="77">
        <v>55845.77</v>
      </c>
      <c r="J424" s="78" t="s">
        <v>457</v>
      </c>
      <c r="K424" s="80"/>
      <c r="L424" s="80"/>
      <c r="M424" s="80"/>
      <c r="N424" s="80"/>
      <c r="O424" s="80"/>
    </row>
    <row r="425" spans="1:15" ht="28.35" hidden="1" customHeight="1" thickBot="1">
      <c r="A425" s="479" t="s">
        <v>1637</v>
      </c>
      <c r="B425" s="480"/>
      <c r="C425" s="74" t="s">
        <v>1854</v>
      </c>
      <c r="D425" s="74" t="s">
        <v>1855</v>
      </c>
      <c r="E425" s="74" t="s">
        <v>1858</v>
      </c>
      <c r="F425" s="74" t="s">
        <v>1859</v>
      </c>
      <c r="G425" s="75">
        <v>44340</v>
      </c>
      <c r="H425" s="76"/>
      <c r="I425" s="77">
        <v>93652.75</v>
      </c>
      <c r="J425" s="78" t="s">
        <v>457</v>
      </c>
      <c r="K425" s="80"/>
      <c r="L425" s="80"/>
      <c r="M425" s="80"/>
      <c r="N425" s="80"/>
      <c r="O425" s="80"/>
    </row>
    <row r="426" spans="1:15" ht="28.35" hidden="1" customHeight="1" thickBot="1">
      <c r="A426" s="479" t="s">
        <v>1637</v>
      </c>
      <c r="B426" s="480"/>
      <c r="C426" s="74" t="s">
        <v>1854</v>
      </c>
      <c r="D426" s="74" t="s">
        <v>1855</v>
      </c>
      <c r="E426" s="74" t="s">
        <v>1860</v>
      </c>
      <c r="F426" s="74" t="s">
        <v>1861</v>
      </c>
      <c r="G426" s="75">
        <v>44376</v>
      </c>
      <c r="H426" s="76"/>
      <c r="I426" s="77">
        <v>72723</v>
      </c>
      <c r="J426" s="78" t="s">
        <v>457</v>
      </c>
      <c r="K426" s="80"/>
      <c r="L426" s="80"/>
      <c r="M426" s="80"/>
      <c r="N426" s="80"/>
      <c r="O426" s="80"/>
    </row>
    <row r="427" spans="1:15" ht="28.35" hidden="1" customHeight="1" thickBot="1">
      <c r="A427" s="479" t="s">
        <v>1637</v>
      </c>
      <c r="B427" s="480"/>
      <c r="C427" s="74" t="s">
        <v>1854</v>
      </c>
      <c r="D427" s="74" t="s">
        <v>1855</v>
      </c>
      <c r="E427" s="74" t="s">
        <v>1862</v>
      </c>
      <c r="F427" s="74" t="s">
        <v>1863</v>
      </c>
      <c r="G427" s="75">
        <v>44488</v>
      </c>
      <c r="H427" s="76"/>
      <c r="I427" s="77">
        <v>90925</v>
      </c>
      <c r="J427" s="78" t="s">
        <v>457</v>
      </c>
      <c r="K427" s="80"/>
      <c r="L427" s="80"/>
      <c r="M427" s="80"/>
      <c r="N427" s="80"/>
      <c r="O427" s="80"/>
    </row>
    <row r="428" spans="1:15" ht="28.35" hidden="1" customHeight="1" thickBot="1">
      <c r="A428" s="479" t="s">
        <v>1664</v>
      </c>
      <c r="B428" s="480"/>
      <c r="C428" s="74" t="s">
        <v>1854</v>
      </c>
      <c r="D428" s="74" t="s">
        <v>1855</v>
      </c>
      <c r="E428" s="74" t="s">
        <v>1864</v>
      </c>
      <c r="F428" s="74" t="s">
        <v>1865</v>
      </c>
      <c r="G428" s="75">
        <v>44204</v>
      </c>
      <c r="H428" s="76"/>
      <c r="I428" s="77">
        <v>15639.1</v>
      </c>
      <c r="J428" s="78" t="s">
        <v>457</v>
      </c>
      <c r="K428" s="80"/>
      <c r="L428" s="80"/>
      <c r="M428" s="80"/>
      <c r="N428" s="80"/>
      <c r="O428" s="80"/>
    </row>
    <row r="429" spans="1:15" ht="28.35" hidden="1" customHeight="1" thickBot="1">
      <c r="A429" s="479" t="s">
        <v>1664</v>
      </c>
      <c r="B429" s="480"/>
      <c r="C429" s="74" t="s">
        <v>1854</v>
      </c>
      <c r="D429" s="74" t="s">
        <v>1855</v>
      </c>
      <c r="E429" s="74" t="s">
        <v>1866</v>
      </c>
      <c r="F429" s="74" t="s">
        <v>1867</v>
      </c>
      <c r="G429" s="75">
        <v>44547</v>
      </c>
      <c r="H429" s="76"/>
      <c r="I429" s="77">
        <v>18185</v>
      </c>
      <c r="J429" s="78" t="s">
        <v>457</v>
      </c>
      <c r="K429" s="80"/>
      <c r="L429" s="80"/>
      <c r="M429" s="80"/>
      <c r="N429" s="80"/>
      <c r="O429" s="80"/>
    </row>
    <row r="430" spans="1:15" ht="28.35" hidden="1" customHeight="1" thickBot="1">
      <c r="A430" s="479" t="s">
        <v>1344</v>
      </c>
      <c r="B430" s="480"/>
      <c r="C430" s="74" t="s">
        <v>1868</v>
      </c>
      <c r="D430" s="74" t="s">
        <v>1869</v>
      </c>
      <c r="E430" s="74" t="s">
        <v>1870</v>
      </c>
      <c r="F430" s="74" t="s">
        <v>1849</v>
      </c>
      <c r="G430" s="75">
        <v>44726</v>
      </c>
      <c r="H430" s="76"/>
      <c r="I430" s="77">
        <v>110558.98</v>
      </c>
      <c r="J430" s="78" t="s">
        <v>457</v>
      </c>
      <c r="K430" s="80"/>
      <c r="L430" s="80"/>
      <c r="M430" s="80"/>
      <c r="N430" s="80"/>
      <c r="O430" s="80"/>
    </row>
    <row r="431" spans="1:15" ht="28.35" hidden="1" customHeight="1" thickBot="1">
      <c r="A431" s="479" t="s">
        <v>915</v>
      </c>
      <c r="B431" s="480"/>
      <c r="C431" s="74" t="s">
        <v>1871</v>
      </c>
      <c r="D431" s="74" t="s">
        <v>1872</v>
      </c>
      <c r="E431" s="74" t="s">
        <v>1873</v>
      </c>
      <c r="F431" s="74" t="s">
        <v>1874</v>
      </c>
      <c r="G431" s="75">
        <v>44600</v>
      </c>
      <c r="H431" s="76"/>
      <c r="I431" s="77">
        <v>34000</v>
      </c>
      <c r="J431" s="78" t="s">
        <v>457</v>
      </c>
      <c r="K431" s="80"/>
      <c r="L431" s="80"/>
      <c r="M431" s="80"/>
      <c r="N431" s="80"/>
      <c r="O431" s="80"/>
    </row>
    <row r="432" spans="1:15" ht="28.35" hidden="1" customHeight="1" thickBot="1">
      <c r="A432" s="479" t="s">
        <v>915</v>
      </c>
      <c r="B432" s="480"/>
      <c r="C432" s="74" t="s">
        <v>1871</v>
      </c>
      <c r="D432" s="74" t="s">
        <v>1872</v>
      </c>
      <c r="E432" s="74" t="s">
        <v>1875</v>
      </c>
      <c r="F432" s="74" t="s">
        <v>1876</v>
      </c>
      <c r="G432" s="75">
        <v>44594</v>
      </c>
      <c r="H432" s="76"/>
      <c r="I432" s="77">
        <v>60000</v>
      </c>
      <c r="J432" s="78" t="s">
        <v>457</v>
      </c>
      <c r="K432" s="80"/>
      <c r="L432" s="80"/>
      <c r="M432" s="80"/>
      <c r="N432" s="80"/>
      <c r="O432" s="80"/>
    </row>
    <row r="433" spans="1:15" ht="28.35" hidden="1" customHeight="1" thickBot="1">
      <c r="A433" s="479" t="s">
        <v>920</v>
      </c>
      <c r="B433" s="480"/>
      <c r="C433" s="74" t="s">
        <v>1871</v>
      </c>
      <c r="D433" s="74" t="s">
        <v>1872</v>
      </c>
      <c r="E433" s="74" t="s">
        <v>1877</v>
      </c>
      <c r="F433" s="74" t="s">
        <v>1878</v>
      </c>
      <c r="G433" s="75">
        <v>44679</v>
      </c>
      <c r="H433" s="76"/>
      <c r="I433" s="77">
        <v>17000</v>
      </c>
      <c r="J433" s="78" t="s">
        <v>457</v>
      </c>
      <c r="K433" s="80"/>
      <c r="L433" s="80"/>
      <c r="M433" s="80"/>
      <c r="N433" s="80"/>
      <c r="O433" s="80"/>
    </row>
    <row r="434" spans="1:15" ht="28.35" hidden="1" customHeight="1" thickBot="1">
      <c r="A434" s="479" t="s">
        <v>920</v>
      </c>
      <c r="B434" s="480"/>
      <c r="C434" s="74" t="s">
        <v>1871</v>
      </c>
      <c r="D434" s="74" t="s">
        <v>1872</v>
      </c>
      <c r="E434" s="74" t="s">
        <v>1879</v>
      </c>
      <c r="F434" s="74" t="s">
        <v>1880</v>
      </c>
      <c r="G434" s="75">
        <v>44679</v>
      </c>
      <c r="H434" s="76"/>
      <c r="I434" s="77">
        <v>17000</v>
      </c>
      <c r="J434" s="78" t="s">
        <v>457</v>
      </c>
      <c r="K434" s="80"/>
      <c r="L434" s="80"/>
      <c r="M434" s="80"/>
      <c r="N434" s="80"/>
      <c r="O434" s="80"/>
    </row>
    <row r="435" spans="1:15" ht="28.35" hidden="1" customHeight="1" thickBot="1">
      <c r="A435" s="479" t="s">
        <v>968</v>
      </c>
      <c r="B435" s="480"/>
      <c r="C435" s="74" t="s">
        <v>1881</v>
      </c>
      <c r="D435" s="74" t="s">
        <v>1882</v>
      </c>
      <c r="E435" s="74" t="s">
        <v>1883</v>
      </c>
      <c r="F435" s="74" t="s">
        <v>1884</v>
      </c>
      <c r="G435" s="75">
        <v>44120</v>
      </c>
      <c r="H435" s="76"/>
      <c r="I435" s="77">
        <v>17298.099999999999</v>
      </c>
      <c r="J435" s="78" t="s">
        <v>457</v>
      </c>
      <c r="K435" s="80"/>
      <c r="L435" s="80"/>
      <c r="M435" s="80"/>
      <c r="N435" s="80"/>
      <c r="O435" s="80"/>
    </row>
    <row r="436" spans="1:15" ht="28.35" hidden="1" customHeight="1" thickBot="1">
      <c r="A436" s="479" t="s">
        <v>973</v>
      </c>
      <c r="B436" s="480"/>
      <c r="C436" s="74" t="s">
        <v>1881</v>
      </c>
      <c r="D436" s="74" t="s">
        <v>1882</v>
      </c>
      <c r="E436" s="74" t="s">
        <v>1885</v>
      </c>
      <c r="F436" s="74" t="s">
        <v>1886</v>
      </c>
      <c r="G436" s="75">
        <v>44278</v>
      </c>
      <c r="H436" s="76"/>
      <c r="I436" s="77">
        <v>86196</v>
      </c>
      <c r="J436" s="78" t="s">
        <v>457</v>
      </c>
      <c r="K436" s="80"/>
      <c r="L436" s="80"/>
      <c r="M436" s="80"/>
      <c r="N436" s="80"/>
      <c r="O436" s="80"/>
    </row>
    <row r="437" spans="1:15" ht="28.35" hidden="1" customHeight="1" thickBot="1">
      <c r="A437" s="479" t="s">
        <v>973</v>
      </c>
      <c r="B437" s="480"/>
      <c r="C437" s="74" t="s">
        <v>1881</v>
      </c>
      <c r="D437" s="74" t="s">
        <v>1882</v>
      </c>
      <c r="E437" s="74" t="s">
        <v>1887</v>
      </c>
      <c r="F437" s="74" t="s">
        <v>1375</v>
      </c>
      <c r="G437" s="75">
        <v>44707</v>
      </c>
      <c r="H437" s="76"/>
      <c r="I437" s="77">
        <v>130195</v>
      </c>
      <c r="J437" s="78" t="s">
        <v>457</v>
      </c>
      <c r="K437" s="80"/>
      <c r="L437" s="80"/>
      <c r="M437" s="80"/>
      <c r="N437" s="80"/>
      <c r="O437" s="80"/>
    </row>
    <row r="438" spans="1:15" ht="28.35" hidden="1" customHeight="1" thickBot="1">
      <c r="A438" s="479" t="s">
        <v>1068</v>
      </c>
      <c r="B438" s="480"/>
      <c r="C438" s="74" t="s">
        <v>1888</v>
      </c>
      <c r="D438" s="74" t="s">
        <v>1889</v>
      </c>
      <c r="E438" s="74" t="s">
        <v>1890</v>
      </c>
      <c r="F438" s="74" t="s">
        <v>1891</v>
      </c>
      <c r="G438" s="75">
        <v>44390</v>
      </c>
      <c r="H438" s="76"/>
      <c r="I438" s="77">
        <v>63787</v>
      </c>
      <c r="J438" s="78" t="s">
        <v>457</v>
      </c>
      <c r="K438" s="78" t="s">
        <v>1892</v>
      </c>
      <c r="L438" s="78" t="s">
        <v>989</v>
      </c>
      <c r="M438" s="78" t="s">
        <v>1893</v>
      </c>
      <c r="N438" s="78">
        <v>0</v>
      </c>
      <c r="O438" s="79">
        <v>44792</v>
      </c>
    </row>
    <row r="439" spans="1:15" ht="28.35" hidden="1" customHeight="1" thickBot="1">
      <c r="A439" s="479" t="s">
        <v>1894</v>
      </c>
      <c r="B439" s="480"/>
      <c r="C439" s="74" t="s">
        <v>1888</v>
      </c>
      <c r="D439" s="74" t="s">
        <v>1889</v>
      </c>
      <c r="E439" s="74" t="s">
        <v>1895</v>
      </c>
      <c r="F439" s="74" t="s">
        <v>1896</v>
      </c>
      <c r="G439" s="75">
        <v>44347</v>
      </c>
      <c r="H439" s="76"/>
      <c r="I439" s="77">
        <v>17275.75</v>
      </c>
      <c r="J439" s="78" t="s">
        <v>457</v>
      </c>
      <c r="K439" s="80"/>
      <c r="L439" s="80"/>
      <c r="M439" s="80"/>
      <c r="N439" s="80"/>
      <c r="O439" s="80"/>
    </row>
    <row r="440" spans="1:15" ht="28.35" hidden="1" customHeight="1" thickBot="1">
      <c r="A440" s="479" t="s">
        <v>973</v>
      </c>
      <c r="B440" s="480"/>
      <c r="C440" s="74" t="s">
        <v>1888</v>
      </c>
      <c r="D440" s="74" t="s">
        <v>1889</v>
      </c>
      <c r="E440" s="74" t="s">
        <v>1897</v>
      </c>
      <c r="F440" s="74" t="s">
        <v>1367</v>
      </c>
      <c r="G440" s="75">
        <v>44714</v>
      </c>
      <c r="H440" s="76"/>
      <c r="I440" s="77">
        <v>339305.09</v>
      </c>
      <c r="J440" s="78" t="s">
        <v>457</v>
      </c>
      <c r="K440" s="80"/>
      <c r="L440" s="80"/>
      <c r="M440" s="80"/>
      <c r="N440" s="80"/>
      <c r="O440" s="80"/>
    </row>
    <row r="441" spans="1:15" ht="28.35" hidden="1" customHeight="1" thickBot="1">
      <c r="A441" s="479" t="s">
        <v>968</v>
      </c>
      <c r="B441" s="480"/>
      <c r="C441" s="74" t="s">
        <v>1898</v>
      </c>
      <c r="D441" s="74" t="s">
        <v>1899</v>
      </c>
      <c r="E441" s="74" t="s">
        <v>1900</v>
      </c>
      <c r="F441" s="74" t="s">
        <v>1901</v>
      </c>
      <c r="G441" s="75">
        <v>44120</v>
      </c>
      <c r="H441" s="76"/>
      <c r="I441" s="77">
        <v>203960.84</v>
      </c>
      <c r="J441" s="78" t="s">
        <v>457</v>
      </c>
      <c r="K441" s="80"/>
      <c r="L441" s="80"/>
      <c r="M441" s="80"/>
      <c r="N441" s="80"/>
      <c r="O441" s="80"/>
    </row>
    <row r="442" spans="1:15" ht="28.35" hidden="1" customHeight="1" thickBot="1">
      <c r="A442" s="479" t="s">
        <v>973</v>
      </c>
      <c r="B442" s="480"/>
      <c r="C442" s="74" t="s">
        <v>1898</v>
      </c>
      <c r="D442" s="74" t="s">
        <v>1899</v>
      </c>
      <c r="E442" s="74" t="s">
        <v>1902</v>
      </c>
      <c r="F442" s="74" t="s">
        <v>1156</v>
      </c>
      <c r="G442" s="75">
        <v>44432</v>
      </c>
      <c r="H442" s="76"/>
      <c r="I442" s="77">
        <v>72740</v>
      </c>
      <c r="J442" s="78" t="s">
        <v>457</v>
      </c>
      <c r="K442" s="80"/>
      <c r="L442" s="80"/>
      <c r="M442" s="80"/>
      <c r="N442" s="80"/>
      <c r="O442" s="80"/>
    </row>
    <row r="443" spans="1:15" ht="28.35" hidden="1" customHeight="1" thickBot="1">
      <c r="A443" s="479" t="s">
        <v>1630</v>
      </c>
      <c r="B443" s="480"/>
      <c r="C443" s="74" t="s">
        <v>1903</v>
      </c>
      <c r="D443" s="74" t="s">
        <v>1904</v>
      </c>
      <c r="E443" s="74" t="s">
        <v>1905</v>
      </c>
      <c r="F443" s="74" t="s">
        <v>1906</v>
      </c>
      <c r="G443" s="75">
        <v>44120</v>
      </c>
      <c r="H443" s="76"/>
      <c r="I443" s="77">
        <v>12571.28</v>
      </c>
      <c r="J443" s="78" t="s">
        <v>457</v>
      </c>
      <c r="K443" s="80"/>
      <c r="L443" s="80"/>
      <c r="M443" s="80"/>
      <c r="N443" s="80"/>
      <c r="O443" s="80"/>
    </row>
    <row r="444" spans="1:15" ht="28.35" hidden="1" customHeight="1" thickBot="1">
      <c r="A444" s="479" t="s">
        <v>1637</v>
      </c>
      <c r="B444" s="480"/>
      <c r="C444" s="74" t="s">
        <v>1903</v>
      </c>
      <c r="D444" s="74" t="s">
        <v>1904</v>
      </c>
      <c r="E444" s="74" t="s">
        <v>1907</v>
      </c>
      <c r="F444" s="74" t="s">
        <v>1908</v>
      </c>
      <c r="G444" s="75">
        <v>44553</v>
      </c>
      <c r="H444" s="76"/>
      <c r="I444" s="77">
        <v>95403.96</v>
      </c>
      <c r="J444" s="78" t="s">
        <v>457</v>
      </c>
      <c r="K444" s="80"/>
      <c r="L444" s="80"/>
      <c r="M444" s="80"/>
      <c r="N444" s="80"/>
      <c r="O444" s="80"/>
    </row>
    <row r="445" spans="1:15" ht="28.35" hidden="1" customHeight="1" thickBot="1">
      <c r="A445" s="479" t="s">
        <v>1637</v>
      </c>
      <c r="B445" s="480"/>
      <c r="C445" s="74" t="s">
        <v>1903</v>
      </c>
      <c r="D445" s="74" t="s">
        <v>1904</v>
      </c>
      <c r="E445" s="74" t="s">
        <v>1909</v>
      </c>
      <c r="F445" s="74" t="s">
        <v>1910</v>
      </c>
      <c r="G445" s="75">
        <v>44559</v>
      </c>
      <c r="H445" s="76"/>
      <c r="I445" s="77">
        <v>47956.75</v>
      </c>
      <c r="J445" s="78" t="s">
        <v>457</v>
      </c>
      <c r="K445" s="80"/>
      <c r="L445" s="80"/>
      <c r="M445" s="80"/>
      <c r="N445" s="80"/>
      <c r="O445" s="80"/>
    </row>
    <row r="446" spans="1:15" ht="28.35" hidden="1" customHeight="1" thickBot="1">
      <c r="A446" s="479" t="s">
        <v>1637</v>
      </c>
      <c r="B446" s="480"/>
      <c r="C446" s="74" t="s">
        <v>1903</v>
      </c>
      <c r="D446" s="74" t="s">
        <v>1904</v>
      </c>
      <c r="E446" s="74" t="s">
        <v>1911</v>
      </c>
      <c r="F446" s="74" t="s">
        <v>1912</v>
      </c>
      <c r="G446" s="75">
        <v>44559</v>
      </c>
      <c r="H446" s="76"/>
      <c r="I446" s="77">
        <v>35489.11</v>
      </c>
      <c r="J446" s="78" t="s">
        <v>457</v>
      </c>
      <c r="K446" s="80"/>
      <c r="L446" s="80"/>
      <c r="M446" s="80"/>
      <c r="N446" s="80"/>
      <c r="O446" s="80"/>
    </row>
    <row r="447" spans="1:15" ht="28.35" hidden="1" customHeight="1" thickBot="1">
      <c r="A447" s="479" t="s">
        <v>1535</v>
      </c>
      <c r="B447" s="480"/>
      <c r="C447" s="74" t="s">
        <v>1903</v>
      </c>
      <c r="D447" s="74" t="s">
        <v>1904</v>
      </c>
      <c r="E447" s="74" t="s">
        <v>1913</v>
      </c>
      <c r="F447" s="74" t="s">
        <v>1706</v>
      </c>
      <c r="G447" s="75">
        <v>44606</v>
      </c>
      <c r="H447" s="76"/>
      <c r="I447" s="77">
        <v>18092.98</v>
      </c>
      <c r="J447" s="78" t="s">
        <v>457</v>
      </c>
      <c r="K447" s="80"/>
      <c r="L447" s="80"/>
      <c r="M447" s="80"/>
      <c r="N447" s="80"/>
      <c r="O447" s="80"/>
    </row>
    <row r="448" spans="1:15" ht="28.35" hidden="1" customHeight="1" thickBot="1">
      <c r="A448" s="479" t="s">
        <v>548</v>
      </c>
      <c r="B448" s="480"/>
      <c r="C448" s="74" t="s">
        <v>1914</v>
      </c>
      <c r="D448" s="74" t="s">
        <v>1915</v>
      </c>
      <c r="E448" s="74" t="s">
        <v>1916</v>
      </c>
      <c r="F448" s="74" t="s">
        <v>1917</v>
      </c>
      <c r="G448" s="75">
        <v>44544</v>
      </c>
      <c r="H448" s="76"/>
      <c r="I448" s="77">
        <v>101872</v>
      </c>
      <c r="J448" s="78" t="s">
        <v>457</v>
      </c>
      <c r="K448" s="80"/>
      <c r="L448" s="80"/>
      <c r="M448" s="80"/>
      <c r="N448" s="80"/>
      <c r="O448" s="80"/>
    </row>
    <row r="449" spans="1:15" ht="28.35" hidden="1" customHeight="1" thickBot="1">
      <c r="A449" s="479" t="s">
        <v>1918</v>
      </c>
      <c r="B449" s="480"/>
      <c r="C449" s="74" t="s">
        <v>1914</v>
      </c>
      <c r="D449" s="74" t="s">
        <v>1915</v>
      </c>
      <c r="E449" s="74" t="s">
        <v>1919</v>
      </c>
      <c r="F449" s="74" t="s">
        <v>1920</v>
      </c>
      <c r="G449" s="75">
        <v>44475</v>
      </c>
      <c r="H449" s="76"/>
      <c r="I449" s="77">
        <v>30357.17</v>
      </c>
      <c r="J449" s="78" t="s">
        <v>457</v>
      </c>
      <c r="K449" s="80"/>
      <c r="L449" s="80"/>
      <c r="M449" s="80"/>
      <c r="N449" s="80"/>
      <c r="O449" s="80"/>
    </row>
    <row r="450" spans="1:15" ht="28.35" hidden="1" customHeight="1" thickBot="1">
      <c r="A450" s="479" t="s">
        <v>1076</v>
      </c>
      <c r="B450" s="480"/>
      <c r="C450" s="74" t="s">
        <v>1921</v>
      </c>
      <c r="D450" s="74" t="s">
        <v>1922</v>
      </c>
      <c r="E450" s="74" t="s">
        <v>1923</v>
      </c>
      <c r="F450" s="74" t="s">
        <v>1924</v>
      </c>
      <c r="G450" s="75">
        <v>42572</v>
      </c>
      <c r="H450" s="76"/>
      <c r="I450" s="77">
        <v>103457.69</v>
      </c>
      <c r="J450" s="78" t="s">
        <v>457</v>
      </c>
      <c r="K450" s="80"/>
      <c r="L450" s="80"/>
      <c r="M450" s="80"/>
      <c r="N450" s="80"/>
      <c r="O450" s="80"/>
    </row>
    <row r="451" spans="1:15" ht="28.35" hidden="1" customHeight="1" thickBot="1">
      <c r="A451" s="479" t="s">
        <v>1076</v>
      </c>
      <c r="B451" s="480"/>
      <c r="C451" s="74" t="s">
        <v>1925</v>
      </c>
      <c r="D451" s="74" t="s">
        <v>1926</v>
      </c>
      <c r="E451" s="74" t="s">
        <v>1927</v>
      </c>
      <c r="F451" s="74" t="s">
        <v>1928</v>
      </c>
      <c r="G451" s="75">
        <v>42569</v>
      </c>
      <c r="H451" s="76"/>
      <c r="I451" s="77">
        <v>39106.39</v>
      </c>
      <c r="J451" s="78" t="s">
        <v>457</v>
      </c>
      <c r="K451" s="80"/>
      <c r="L451" s="80"/>
      <c r="M451" s="80"/>
      <c r="N451" s="80"/>
      <c r="O451" s="80"/>
    </row>
    <row r="452" spans="1:15" ht="28.35" hidden="1" customHeight="1" thickBot="1">
      <c r="A452" s="479" t="s">
        <v>1929</v>
      </c>
      <c r="B452" s="480"/>
      <c r="C452" s="74" t="s">
        <v>1925</v>
      </c>
      <c r="D452" s="74" t="s">
        <v>1926</v>
      </c>
      <c r="E452" s="74" t="s">
        <v>1930</v>
      </c>
      <c r="F452" s="74" t="s">
        <v>1931</v>
      </c>
      <c r="G452" s="75">
        <v>44420</v>
      </c>
      <c r="H452" s="76"/>
      <c r="I452" s="77">
        <v>26081.65</v>
      </c>
      <c r="J452" s="78" t="s">
        <v>457</v>
      </c>
      <c r="K452" s="78" t="s">
        <v>1932</v>
      </c>
      <c r="L452" s="78" t="s">
        <v>989</v>
      </c>
      <c r="M452" s="78" t="s">
        <v>1933</v>
      </c>
      <c r="N452" s="78">
        <v>0</v>
      </c>
      <c r="O452" s="79">
        <v>44690</v>
      </c>
    </row>
    <row r="453" spans="1:15" ht="28.35" hidden="1" customHeight="1" thickBot="1">
      <c r="A453" s="479" t="s">
        <v>1929</v>
      </c>
      <c r="B453" s="480"/>
      <c r="C453" s="74" t="s">
        <v>1925</v>
      </c>
      <c r="D453" s="74" t="s">
        <v>1926</v>
      </c>
      <c r="E453" s="74" t="s">
        <v>1934</v>
      </c>
      <c r="F453" s="74" t="s">
        <v>1935</v>
      </c>
      <c r="G453" s="75">
        <v>44714</v>
      </c>
      <c r="H453" s="76"/>
      <c r="I453" s="77">
        <v>31949.59</v>
      </c>
      <c r="J453" s="78" t="s">
        <v>457</v>
      </c>
      <c r="K453" s="80"/>
      <c r="L453" s="80"/>
      <c r="M453" s="80"/>
      <c r="N453" s="80"/>
      <c r="O453" s="80"/>
    </row>
    <row r="454" spans="1:15" ht="28.35" hidden="1" customHeight="1" thickBot="1">
      <c r="A454" s="479" t="s">
        <v>1033</v>
      </c>
      <c r="B454" s="480"/>
      <c r="C454" s="74" t="s">
        <v>1925</v>
      </c>
      <c r="D454" s="74" t="s">
        <v>1926</v>
      </c>
      <c r="E454" s="74" t="s">
        <v>1936</v>
      </c>
      <c r="F454" s="74" t="s">
        <v>1937</v>
      </c>
      <c r="G454" s="75">
        <v>44785</v>
      </c>
      <c r="H454" s="76"/>
      <c r="I454" s="77">
        <v>102551.39</v>
      </c>
      <c r="J454" s="78" t="s">
        <v>1048</v>
      </c>
      <c r="K454" s="80"/>
      <c r="L454" s="80"/>
      <c r="M454" s="80"/>
      <c r="N454" s="80"/>
      <c r="O454" s="80"/>
    </row>
    <row r="455" spans="1:15" ht="28.35" hidden="1" customHeight="1" thickBot="1">
      <c r="A455" s="479" t="s">
        <v>1467</v>
      </c>
      <c r="B455" s="480"/>
      <c r="C455" s="74" t="s">
        <v>1938</v>
      </c>
      <c r="D455" s="74" t="s">
        <v>1939</v>
      </c>
      <c r="E455" s="74" t="s">
        <v>1940</v>
      </c>
      <c r="F455" s="74" t="s">
        <v>1595</v>
      </c>
      <c r="G455" s="75">
        <v>44109</v>
      </c>
      <c r="H455" s="76"/>
      <c r="I455" s="77">
        <v>24471.91</v>
      </c>
      <c r="J455" s="78" t="s">
        <v>457</v>
      </c>
      <c r="K455" s="78" t="s">
        <v>1941</v>
      </c>
      <c r="L455" s="78" t="s">
        <v>459</v>
      </c>
      <c r="M455" s="78" t="s">
        <v>1942</v>
      </c>
      <c r="N455" s="78">
        <v>0</v>
      </c>
      <c r="O455" s="79">
        <v>44665</v>
      </c>
    </row>
    <row r="456" spans="1:15" ht="28.35" hidden="1" customHeight="1" thickBot="1">
      <c r="A456" s="479" t="s">
        <v>1630</v>
      </c>
      <c r="B456" s="480"/>
      <c r="C456" s="74" t="s">
        <v>1938</v>
      </c>
      <c r="D456" s="74" t="s">
        <v>1939</v>
      </c>
      <c r="E456" s="74" t="s">
        <v>1943</v>
      </c>
      <c r="F456" s="74" t="s">
        <v>1944</v>
      </c>
      <c r="G456" s="75">
        <v>44120</v>
      </c>
      <c r="H456" s="76"/>
      <c r="I456" s="77">
        <v>51839.57</v>
      </c>
      <c r="J456" s="78" t="s">
        <v>457</v>
      </c>
      <c r="K456" s="80"/>
      <c r="L456" s="80"/>
      <c r="M456" s="80"/>
      <c r="N456" s="80"/>
      <c r="O456" s="80"/>
    </row>
    <row r="457" spans="1:15" ht="28.35" hidden="1" customHeight="1" thickBot="1">
      <c r="A457" s="479" t="s">
        <v>1637</v>
      </c>
      <c r="B457" s="480"/>
      <c r="C457" s="74" t="s">
        <v>1938</v>
      </c>
      <c r="D457" s="74" t="s">
        <v>1939</v>
      </c>
      <c r="E457" s="74" t="s">
        <v>1945</v>
      </c>
      <c r="F457" s="74" t="s">
        <v>1946</v>
      </c>
      <c r="G457" s="75">
        <v>44210</v>
      </c>
      <c r="H457" s="76"/>
      <c r="I457" s="77">
        <v>86759.54</v>
      </c>
      <c r="J457" s="78" t="s">
        <v>457</v>
      </c>
      <c r="K457" s="80"/>
      <c r="L457" s="80"/>
      <c r="M457" s="80"/>
      <c r="N457" s="80"/>
      <c r="O457" s="80"/>
    </row>
    <row r="458" spans="1:15" ht="28.35" hidden="1" customHeight="1" thickBot="1">
      <c r="A458" s="479" t="s">
        <v>1664</v>
      </c>
      <c r="B458" s="480"/>
      <c r="C458" s="74" t="s">
        <v>1938</v>
      </c>
      <c r="D458" s="74" t="s">
        <v>1939</v>
      </c>
      <c r="E458" s="74" t="s">
        <v>1947</v>
      </c>
      <c r="F458" s="74" t="s">
        <v>1948</v>
      </c>
      <c r="G458" s="75">
        <v>44623</v>
      </c>
      <c r="H458" s="76"/>
      <c r="I458" s="77">
        <v>18185</v>
      </c>
      <c r="J458" s="78" t="s">
        <v>457</v>
      </c>
      <c r="K458" s="80"/>
      <c r="L458" s="80"/>
      <c r="M458" s="80"/>
      <c r="N458" s="80"/>
      <c r="O458" s="80"/>
    </row>
    <row r="459" spans="1:15" ht="28.35" hidden="1" customHeight="1" thickBot="1">
      <c r="A459" s="479" t="s">
        <v>1535</v>
      </c>
      <c r="B459" s="480"/>
      <c r="C459" s="74" t="s">
        <v>1938</v>
      </c>
      <c r="D459" s="74" t="s">
        <v>1939</v>
      </c>
      <c r="E459" s="74" t="s">
        <v>1949</v>
      </c>
      <c r="F459" s="74" t="s">
        <v>1950</v>
      </c>
      <c r="G459" s="75">
        <v>44680</v>
      </c>
      <c r="H459" s="76"/>
      <c r="I459" s="77">
        <v>339388.1</v>
      </c>
      <c r="J459" s="78" t="s">
        <v>457</v>
      </c>
      <c r="K459" s="80"/>
      <c r="L459" s="80"/>
      <c r="M459" s="80"/>
      <c r="N459" s="80"/>
      <c r="O459" s="80"/>
    </row>
    <row r="460" spans="1:15" ht="28.35" hidden="1" customHeight="1" thickBot="1">
      <c r="A460" s="479" t="s">
        <v>1205</v>
      </c>
      <c r="B460" s="480"/>
      <c r="C460" s="74" t="s">
        <v>1951</v>
      </c>
      <c r="D460" s="74" t="s">
        <v>1952</v>
      </c>
      <c r="E460" s="74" t="s">
        <v>1953</v>
      </c>
      <c r="F460" s="74" t="s">
        <v>1954</v>
      </c>
      <c r="G460" s="75">
        <v>44120</v>
      </c>
      <c r="H460" s="76"/>
      <c r="I460" s="77">
        <v>132050.17000000001</v>
      </c>
      <c r="J460" s="78" t="s">
        <v>457</v>
      </c>
      <c r="K460" s="80"/>
      <c r="L460" s="80"/>
      <c r="M460" s="80"/>
      <c r="N460" s="80"/>
      <c r="O460" s="80"/>
    </row>
    <row r="461" spans="1:15" ht="28.35" hidden="1" customHeight="1" thickBot="1">
      <c r="A461" s="479" t="s">
        <v>1002</v>
      </c>
      <c r="B461" s="480"/>
      <c r="C461" s="74" t="s">
        <v>1955</v>
      </c>
      <c r="D461" s="74" t="s">
        <v>1956</v>
      </c>
      <c r="E461" s="74" t="s">
        <v>1957</v>
      </c>
      <c r="F461" s="74" t="s">
        <v>1004</v>
      </c>
      <c r="G461" s="75">
        <v>44379</v>
      </c>
      <c r="H461" s="76"/>
      <c r="I461" s="77">
        <v>100000</v>
      </c>
      <c r="J461" s="78" t="s">
        <v>457</v>
      </c>
      <c r="K461" s="80"/>
      <c r="L461" s="80"/>
      <c r="M461" s="80"/>
      <c r="N461" s="80"/>
      <c r="O461" s="80"/>
    </row>
    <row r="462" spans="1:15" ht="28.35" hidden="1" customHeight="1" thickBot="1">
      <c r="A462" s="479" t="s">
        <v>512</v>
      </c>
      <c r="B462" s="480"/>
      <c r="C462" s="74" t="s">
        <v>1958</v>
      </c>
      <c r="D462" s="74" t="s">
        <v>1959</v>
      </c>
      <c r="E462" s="74" t="s">
        <v>1960</v>
      </c>
      <c r="F462" s="74" t="s">
        <v>1961</v>
      </c>
      <c r="G462" s="75">
        <v>42580</v>
      </c>
      <c r="H462" s="76"/>
      <c r="I462" s="77">
        <v>64933.87</v>
      </c>
      <c r="J462" s="78" t="s">
        <v>457</v>
      </c>
      <c r="K462" s="78" t="s">
        <v>1962</v>
      </c>
      <c r="L462" s="78" t="s">
        <v>459</v>
      </c>
      <c r="M462" s="78" t="s">
        <v>1963</v>
      </c>
      <c r="N462" s="78">
        <v>0</v>
      </c>
      <c r="O462" s="79">
        <v>44595</v>
      </c>
    </row>
    <row r="463" spans="1:15" ht="28.35" customHeight="1" thickBot="1">
      <c r="A463" s="479"/>
      <c r="B463" s="480"/>
      <c r="C463" s="74"/>
      <c r="D463" s="74"/>
      <c r="E463" s="74"/>
      <c r="F463" s="74"/>
      <c r="G463" s="75"/>
      <c r="H463" s="77"/>
      <c r="I463" s="76"/>
      <c r="J463" s="78"/>
      <c r="K463" s="78"/>
      <c r="L463" s="78"/>
      <c r="M463" s="78"/>
      <c r="N463" s="78"/>
      <c r="O463" s="79"/>
    </row>
    <row r="464" spans="1:15" ht="28.35" hidden="1" customHeight="1" thickBot="1">
      <c r="A464" s="479" t="s">
        <v>548</v>
      </c>
      <c r="B464" s="480"/>
      <c r="C464" s="74" t="s">
        <v>1964</v>
      </c>
      <c r="D464" s="74" t="s">
        <v>1965</v>
      </c>
      <c r="E464" s="74" t="s">
        <v>1966</v>
      </c>
      <c r="F464" s="74" t="s">
        <v>1967</v>
      </c>
      <c r="G464" s="75">
        <v>44692</v>
      </c>
      <c r="H464" s="76"/>
      <c r="I464" s="77">
        <v>43266.11</v>
      </c>
      <c r="J464" s="78" t="s">
        <v>457</v>
      </c>
      <c r="K464" s="80"/>
      <c r="L464" s="80"/>
      <c r="M464" s="80"/>
      <c r="N464" s="80"/>
      <c r="O464" s="80"/>
    </row>
    <row r="465" spans="1:15" ht="28.35" hidden="1" customHeight="1" thickBot="1">
      <c r="A465" s="479" t="s">
        <v>548</v>
      </c>
      <c r="B465" s="480"/>
      <c r="C465" s="74" t="s">
        <v>1964</v>
      </c>
      <c r="D465" s="74" t="s">
        <v>1965</v>
      </c>
      <c r="E465" s="74" t="s">
        <v>1968</v>
      </c>
      <c r="F465" s="74" t="s">
        <v>1969</v>
      </c>
      <c r="G465" s="75">
        <v>44698</v>
      </c>
      <c r="H465" s="76"/>
      <c r="I465" s="77">
        <v>90887.53</v>
      </c>
      <c r="J465" s="78" t="s">
        <v>457</v>
      </c>
      <c r="K465" s="80"/>
      <c r="L465" s="80"/>
      <c r="M465" s="80"/>
      <c r="N465" s="80"/>
      <c r="O465" s="80"/>
    </row>
    <row r="466" spans="1:15" ht="28.35" hidden="1" customHeight="1" thickBot="1">
      <c r="A466" s="479" t="s">
        <v>1019</v>
      </c>
      <c r="B466" s="480"/>
      <c r="C466" s="74" t="s">
        <v>1964</v>
      </c>
      <c r="D466" s="74" t="s">
        <v>1965</v>
      </c>
      <c r="E466" s="74" t="s">
        <v>1970</v>
      </c>
      <c r="F466" s="74" t="s">
        <v>1971</v>
      </c>
      <c r="G466" s="75">
        <v>44748</v>
      </c>
      <c r="H466" s="76"/>
      <c r="I466" s="77">
        <v>156345</v>
      </c>
      <c r="J466" s="78" t="s">
        <v>457</v>
      </c>
      <c r="K466" s="80"/>
      <c r="L466" s="80"/>
      <c r="M466" s="80"/>
      <c r="N466" s="80"/>
      <c r="O466" s="80"/>
    </row>
    <row r="467" spans="1:15" ht="28.35" hidden="1" customHeight="1" thickBot="1">
      <c r="A467" s="479" t="s">
        <v>1344</v>
      </c>
      <c r="B467" s="480"/>
      <c r="C467" s="74" t="s">
        <v>1972</v>
      </c>
      <c r="D467" s="74" t="s">
        <v>1973</v>
      </c>
      <c r="E467" s="74" t="s">
        <v>1974</v>
      </c>
      <c r="F467" s="74" t="s">
        <v>1348</v>
      </c>
      <c r="G467" s="75">
        <v>44445</v>
      </c>
      <c r="H467" s="76"/>
      <c r="I467" s="77">
        <v>37730.589999999997</v>
      </c>
      <c r="J467" s="78" t="s">
        <v>457</v>
      </c>
      <c r="K467" s="80"/>
      <c r="L467" s="80"/>
      <c r="M467" s="80"/>
      <c r="N467" s="80"/>
      <c r="O467" s="80"/>
    </row>
    <row r="468" spans="1:15" ht="28.35" hidden="1" customHeight="1" thickBot="1">
      <c r="A468" s="479" t="s">
        <v>968</v>
      </c>
      <c r="B468" s="480"/>
      <c r="C468" s="74" t="s">
        <v>1975</v>
      </c>
      <c r="D468" s="74" t="s">
        <v>1976</v>
      </c>
      <c r="E468" s="74" t="s">
        <v>1977</v>
      </c>
      <c r="F468" s="74" t="s">
        <v>1978</v>
      </c>
      <c r="G468" s="75">
        <v>44120</v>
      </c>
      <c r="H468" s="76"/>
      <c r="I468" s="77">
        <v>252280.07</v>
      </c>
      <c r="J468" s="78" t="s">
        <v>457</v>
      </c>
      <c r="K468" s="80"/>
      <c r="L468" s="80"/>
      <c r="M468" s="80"/>
      <c r="N468" s="80"/>
      <c r="O468" s="80"/>
    </row>
    <row r="469" spans="1:15" ht="28.35" hidden="1" customHeight="1" thickBot="1">
      <c r="A469" s="479" t="s">
        <v>1068</v>
      </c>
      <c r="B469" s="480"/>
      <c r="C469" s="74" t="s">
        <v>1975</v>
      </c>
      <c r="D469" s="74" t="s">
        <v>1976</v>
      </c>
      <c r="E469" s="74" t="s">
        <v>1979</v>
      </c>
      <c r="F469" s="74" t="s">
        <v>1980</v>
      </c>
      <c r="G469" s="75">
        <v>44466</v>
      </c>
      <c r="H469" s="76"/>
      <c r="I469" s="77">
        <v>40879</v>
      </c>
      <c r="J469" s="78" t="s">
        <v>457</v>
      </c>
      <c r="K469" s="80"/>
      <c r="L469" s="80"/>
      <c r="M469" s="80"/>
      <c r="N469" s="80"/>
      <c r="O469" s="80"/>
    </row>
    <row r="470" spans="1:15" ht="28.35" hidden="1" customHeight="1" thickBot="1">
      <c r="A470" s="479" t="s">
        <v>1068</v>
      </c>
      <c r="B470" s="480"/>
      <c r="C470" s="74" t="s">
        <v>1975</v>
      </c>
      <c r="D470" s="74" t="s">
        <v>1976</v>
      </c>
      <c r="E470" s="74" t="s">
        <v>1981</v>
      </c>
      <c r="F470" s="74" t="s">
        <v>1982</v>
      </c>
      <c r="G470" s="75">
        <v>44580</v>
      </c>
      <c r="H470" s="76"/>
      <c r="I470" s="77">
        <v>32838.47</v>
      </c>
      <c r="J470" s="78" t="s">
        <v>457</v>
      </c>
      <c r="K470" s="78" t="s">
        <v>1983</v>
      </c>
      <c r="L470" s="78" t="s">
        <v>989</v>
      </c>
      <c r="M470" s="78" t="s">
        <v>1984</v>
      </c>
      <c r="N470" s="78">
        <v>0</v>
      </c>
      <c r="O470" s="79">
        <v>44663</v>
      </c>
    </row>
    <row r="471" spans="1:15" ht="28.35" hidden="1" customHeight="1" thickBot="1">
      <c r="A471" s="479" t="s">
        <v>1068</v>
      </c>
      <c r="B471" s="480"/>
      <c r="C471" s="74" t="s">
        <v>1975</v>
      </c>
      <c r="D471" s="74" t="s">
        <v>1976</v>
      </c>
      <c r="E471" s="74" t="s">
        <v>1985</v>
      </c>
      <c r="F471" s="74" t="s">
        <v>1986</v>
      </c>
      <c r="G471" s="75">
        <v>44580</v>
      </c>
      <c r="H471" s="76"/>
      <c r="I471" s="77">
        <v>28440</v>
      </c>
      <c r="J471" s="78" t="s">
        <v>457</v>
      </c>
      <c r="K471" s="80"/>
      <c r="L471" s="80"/>
      <c r="M471" s="80"/>
      <c r="N471" s="80"/>
      <c r="O471" s="80"/>
    </row>
    <row r="472" spans="1:15" ht="28.35" hidden="1" customHeight="1" thickBot="1">
      <c r="A472" s="479" t="s">
        <v>1068</v>
      </c>
      <c r="B472" s="480"/>
      <c r="C472" s="74" t="s">
        <v>1975</v>
      </c>
      <c r="D472" s="74" t="s">
        <v>1976</v>
      </c>
      <c r="E472" s="74" t="s">
        <v>1987</v>
      </c>
      <c r="F472" s="74" t="s">
        <v>1988</v>
      </c>
      <c r="G472" s="75">
        <v>44580</v>
      </c>
      <c r="H472" s="76"/>
      <c r="I472" s="77">
        <v>39441</v>
      </c>
      <c r="J472" s="78" t="s">
        <v>457</v>
      </c>
      <c r="K472" s="80"/>
      <c r="L472" s="80"/>
      <c r="M472" s="80"/>
      <c r="N472" s="80"/>
      <c r="O472" s="80"/>
    </row>
    <row r="473" spans="1:15" ht="28.35" hidden="1" customHeight="1" thickBot="1">
      <c r="A473" s="479" t="s">
        <v>973</v>
      </c>
      <c r="B473" s="480"/>
      <c r="C473" s="74" t="s">
        <v>1975</v>
      </c>
      <c r="D473" s="74" t="s">
        <v>1976</v>
      </c>
      <c r="E473" s="74" t="s">
        <v>1989</v>
      </c>
      <c r="F473" s="74" t="s">
        <v>1375</v>
      </c>
      <c r="G473" s="75">
        <v>44707</v>
      </c>
      <c r="H473" s="76"/>
      <c r="I473" s="77">
        <v>162119</v>
      </c>
      <c r="J473" s="78" t="s">
        <v>457</v>
      </c>
      <c r="K473" s="80"/>
      <c r="L473" s="80"/>
      <c r="M473" s="80"/>
      <c r="N473" s="80"/>
      <c r="O473" s="80"/>
    </row>
    <row r="474" spans="1:15" ht="28.35" hidden="1" customHeight="1" thickBot="1">
      <c r="A474" s="479" t="s">
        <v>1177</v>
      </c>
      <c r="B474" s="480"/>
      <c r="C474" s="74" t="s">
        <v>1990</v>
      </c>
      <c r="D474" s="74" t="s">
        <v>1991</v>
      </c>
      <c r="E474" s="74" t="s">
        <v>1992</v>
      </c>
      <c r="F474" s="74" t="s">
        <v>1993</v>
      </c>
      <c r="G474" s="75">
        <v>44790</v>
      </c>
      <c r="H474" s="76"/>
      <c r="I474" s="77">
        <v>273125.96999999997</v>
      </c>
      <c r="J474" s="78" t="s">
        <v>457</v>
      </c>
      <c r="K474" s="80"/>
      <c r="L474" s="80"/>
      <c r="M474" s="80"/>
      <c r="N474" s="80"/>
      <c r="O474" s="80"/>
    </row>
    <row r="475" spans="1:15" ht="28.35" hidden="1" customHeight="1" thickBot="1">
      <c r="A475" s="479" t="s">
        <v>1248</v>
      </c>
      <c r="B475" s="480"/>
      <c r="C475" s="74" t="s">
        <v>1990</v>
      </c>
      <c r="D475" s="74" t="s">
        <v>1991</v>
      </c>
      <c r="E475" s="74" t="s">
        <v>1994</v>
      </c>
      <c r="F475" s="74" t="s">
        <v>1250</v>
      </c>
      <c r="G475" s="75">
        <v>44424</v>
      </c>
      <c r="H475" s="76"/>
      <c r="I475" s="77">
        <v>9790.43</v>
      </c>
      <c r="J475" s="78" t="s">
        <v>457</v>
      </c>
      <c r="K475" s="80"/>
      <c r="L475" s="80"/>
      <c r="M475" s="80"/>
      <c r="N475" s="80"/>
      <c r="O475" s="80"/>
    </row>
    <row r="476" spans="1:15" ht="28.35" hidden="1" customHeight="1" thickBot="1">
      <c r="A476" s="479" t="s">
        <v>512</v>
      </c>
      <c r="B476" s="480"/>
      <c r="C476" s="74" t="s">
        <v>1995</v>
      </c>
      <c r="D476" s="74" t="s">
        <v>1996</v>
      </c>
      <c r="E476" s="74" t="s">
        <v>1997</v>
      </c>
      <c r="F476" s="74" t="s">
        <v>1998</v>
      </c>
      <c r="G476" s="75">
        <v>44120</v>
      </c>
      <c r="H476" s="76"/>
      <c r="I476" s="77">
        <v>197385.29</v>
      </c>
      <c r="J476" s="78" t="s">
        <v>457</v>
      </c>
      <c r="K476" s="80"/>
      <c r="L476" s="80"/>
      <c r="M476" s="80"/>
      <c r="N476" s="80"/>
      <c r="O476" s="80"/>
    </row>
    <row r="477" spans="1:15" ht="28.35" hidden="1" customHeight="1" thickBot="1">
      <c r="A477" s="479" t="s">
        <v>1002</v>
      </c>
      <c r="B477" s="480"/>
      <c r="C477" s="74" t="s">
        <v>1999</v>
      </c>
      <c r="D477" s="74" t="s">
        <v>2000</v>
      </c>
      <c r="E477" s="74" t="s">
        <v>2001</v>
      </c>
      <c r="F477" s="74" t="s">
        <v>2002</v>
      </c>
      <c r="G477" s="75">
        <v>44355</v>
      </c>
      <c r="H477" s="76"/>
      <c r="I477" s="77">
        <v>84424.95</v>
      </c>
      <c r="J477" s="78" t="s">
        <v>457</v>
      </c>
      <c r="K477" s="80"/>
      <c r="L477" s="80"/>
      <c r="M477" s="80"/>
      <c r="N477" s="80"/>
      <c r="O477" s="80"/>
    </row>
    <row r="478" spans="1:15" ht="28.35" hidden="1" customHeight="1" thickBot="1">
      <c r="A478" s="479" t="s">
        <v>1002</v>
      </c>
      <c r="B478" s="480"/>
      <c r="C478" s="74" t="s">
        <v>1999</v>
      </c>
      <c r="D478" s="74" t="s">
        <v>2000</v>
      </c>
      <c r="E478" s="74" t="s">
        <v>2003</v>
      </c>
      <c r="F478" s="74" t="s">
        <v>1147</v>
      </c>
      <c r="G478" s="75">
        <v>44771</v>
      </c>
      <c r="H478" s="76"/>
      <c r="I478" s="77">
        <v>24865.07</v>
      </c>
      <c r="J478" s="78" t="s">
        <v>457</v>
      </c>
      <c r="K478" s="80"/>
      <c r="L478" s="80"/>
      <c r="M478" s="80"/>
      <c r="N478" s="80"/>
      <c r="O478" s="80"/>
    </row>
    <row r="479" spans="1:15" ht="28.35" hidden="1" customHeight="1" thickBot="1">
      <c r="A479" s="479" t="s">
        <v>1929</v>
      </c>
      <c r="B479" s="480"/>
      <c r="C479" s="74" t="s">
        <v>2004</v>
      </c>
      <c r="D479" s="74" t="s">
        <v>2005</v>
      </c>
      <c r="E479" s="74" t="s">
        <v>2006</v>
      </c>
      <c r="F479" s="74" t="s">
        <v>2007</v>
      </c>
      <c r="G479" s="75">
        <v>44372</v>
      </c>
      <c r="H479" s="76"/>
      <c r="I479" s="77">
        <v>35534</v>
      </c>
      <c r="J479" s="78" t="s">
        <v>457</v>
      </c>
      <c r="K479" s="80"/>
      <c r="L479" s="80"/>
      <c r="M479" s="80"/>
      <c r="N479" s="80"/>
      <c r="O479" s="80"/>
    </row>
    <row r="480" spans="1:15" ht="28.35" hidden="1" customHeight="1" thickBot="1">
      <c r="A480" s="479" t="s">
        <v>1929</v>
      </c>
      <c r="B480" s="480"/>
      <c r="C480" s="74" t="s">
        <v>2004</v>
      </c>
      <c r="D480" s="74" t="s">
        <v>2005</v>
      </c>
      <c r="E480" s="74" t="s">
        <v>2008</v>
      </c>
      <c r="F480" s="74" t="s">
        <v>2009</v>
      </c>
      <c r="G480" s="75">
        <v>44456</v>
      </c>
      <c r="H480" s="76"/>
      <c r="I480" s="77">
        <v>53893</v>
      </c>
      <c r="J480" s="78" t="s">
        <v>457</v>
      </c>
      <c r="K480" s="80"/>
      <c r="L480" s="80"/>
      <c r="M480" s="80"/>
      <c r="N480" s="80"/>
      <c r="O480" s="80"/>
    </row>
    <row r="481" spans="1:15" ht="28.35" hidden="1" customHeight="1" thickBot="1">
      <c r="A481" s="479" t="s">
        <v>1033</v>
      </c>
      <c r="B481" s="480"/>
      <c r="C481" s="74" t="s">
        <v>2004</v>
      </c>
      <c r="D481" s="74" t="s">
        <v>2005</v>
      </c>
      <c r="E481" s="74" t="s">
        <v>2010</v>
      </c>
      <c r="F481" s="74" t="s">
        <v>1651</v>
      </c>
      <c r="G481" s="75">
        <v>44372</v>
      </c>
      <c r="H481" s="76"/>
      <c r="I481" s="77">
        <v>31292.75</v>
      </c>
      <c r="J481" s="78" t="s">
        <v>457</v>
      </c>
      <c r="K481" s="80"/>
      <c r="L481" s="80"/>
      <c r="M481" s="80"/>
      <c r="N481" s="80"/>
      <c r="O481" s="80"/>
    </row>
    <row r="482" spans="1:15" ht="28.35" hidden="1" customHeight="1" thickBot="1">
      <c r="A482" s="479" t="s">
        <v>1076</v>
      </c>
      <c r="B482" s="480"/>
      <c r="C482" s="74" t="s">
        <v>2011</v>
      </c>
      <c r="D482" s="74" t="s">
        <v>2012</v>
      </c>
      <c r="E482" s="74" t="s">
        <v>2013</v>
      </c>
      <c r="F482" s="74" t="s">
        <v>2014</v>
      </c>
      <c r="G482" s="75">
        <v>42566</v>
      </c>
      <c r="H482" s="76"/>
      <c r="I482" s="77">
        <v>124613.04</v>
      </c>
      <c r="J482" s="78" t="s">
        <v>457</v>
      </c>
      <c r="K482" s="80"/>
      <c r="L482" s="80"/>
      <c r="M482" s="80"/>
      <c r="N482" s="80"/>
      <c r="O482" s="80"/>
    </row>
    <row r="483" spans="1:15" ht="28.35" hidden="1" customHeight="1" thickBot="1">
      <c r="A483" s="479" t="s">
        <v>1033</v>
      </c>
      <c r="B483" s="480"/>
      <c r="C483" s="74" t="s">
        <v>2011</v>
      </c>
      <c r="D483" s="74" t="s">
        <v>2012</v>
      </c>
      <c r="E483" s="74" t="s">
        <v>2015</v>
      </c>
      <c r="F483" s="74" t="s">
        <v>2016</v>
      </c>
      <c r="G483" s="75">
        <v>44624</v>
      </c>
      <c r="H483" s="76"/>
      <c r="I483" s="77">
        <v>191231.25</v>
      </c>
      <c r="J483" s="78" t="s">
        <v>457</v>
      </c>
      <c r="K483" s="80"/>
      <c r="L483" s="80"/>
      <c r="M483" s="80"/>
      <c r="N483" s="80"/>
      <c r="O483" s="80"/>
    </row>
    <row r="484" spans="1:15" ht="28.35" hidden="1" customHeight="1" thickBot="1">
      <c r="A484" s="479" t="s">
        <v>1232</v>
      </c>
      <c r="B484" s="480"/>
      <c r="C484" s="74" t="s">
        <v>2017</v>
      </c>
      <c r="D484" s="74" t="s">
        <v>2018</v>
      </c>
      <c r="E484" s="74" t="s">
        <v>2019</v>
      </c>
      <c r="F484" s="74" t="s">
        <v>1236</v>
      </c>
      <c r="G484" s="75">
        <v>43805</v>
      </c>
      <c r="H484" s="76"/>
      <c r="I484" s="77">
        <v>20730.900000000001</v>
      </c>
      <c r="J484" s="78" t="s">
        <v>457</v>
      </c>
      <c r="K484" s="80"/>
      <c r="L484" s="80"/>
      <c r="M484" s="80"/>
      <c r="N484" s="80"/>
      <c r="O484" s="80"/>
    </row>
    <row r="485" spans="1:15" ht="28.35" hidden="1" customHeight="1" thickBot="1">
      <c r="A485" s="479" t="s">
        <v>1076</v>
      </c>
      <c r="B485" s="480"/>
      <c r="C485" s="74" t="s">
        <v>2017</v>
      </c>
      <c r="D485" s="74" t="s">
        <v>2018</v>
      </c>
      <c r="E485" s="74" t="s">
        <v>2020</v>
      </c>
      <c r="F485" s="74" t="s">
        <v>2021</v>
      </c>
      <c r="G485" s="75">
        <v>42563</v>
      </c>
      <c r="H485" s="76"/>
      <c r="I485" s="77">
        <v>42842.06</v>
      </c>
      <c r="J485" s="78" t="s">
        <v>457</v>
      </c>
      <c r="K485" s="80"/>
      <c r="L485" s="80"/>
      <c r="M485" s="80"/>
      <c r="N485" s="80"/>
      <c r="O485" s="80"/>
    </row>
    <row r="486" spans="1:15" ht="28.35" hidden="1" customHeight="1" thickBot="1">
      <c r="A486" s="479" t="s">
        <v>1467</v>
      </c>
      <c r="B486" s="480"/>
      <c r="C486" s="74" t="s">
        <v>2022</v>
      </c>
      <c r="D486" s="74" t="s">
        <v>2023</v>
      </c>
      <c r="E486" s="74" t="s">
        <v>2024</v>
      </c>
      <c r="F486" s="74" t="s">
        <v>1471</v>
      </c>
      <c r="G486" s="75">
        <v>44014</v>
      </c>
      <c r="H486" s="76"/>
      <c r="I486" s="77">
        <v>54554</v>
      </c>
      <c r="J486" s="78" t="s">
        <v>457</v>
      </c>
      <c r="K486" s="80"/>
      <c r="L486" s="80"/>
      <c r="M486" s="80"/>
      <c r="N486" s="80"/>
      <c r="O486" s="80"/>
    </row>
    <row r="487" spans="1:15" ht="28.35" hidden="1" customHeight="1" thickBot="1">
      <c r="A487" s="479" t="s">
        <v>520</v>
      </c>
      <c r="B487" s="480"/>
      <c r="C487" s="74" t="s">
        <v>2022</v>
      </c>
      <c r="D487" s="74" t="s">
        <v>2023</v>
      </c>
      <c r="E487" s="74" t="s">
        <v>2025</v>
      </c>
      <c r="F487" s="74" t="s">
        <v>2026</v>
      </c>
      <c r="G487" s="75">
        <v>44120</v>
      </c>
      <c r="H487" s="76"/>
      <c r="I487" s="77">
        <v>21736.77</v>
      </c>
      <c r="J487" s="78" t="s">
        <v>457</v>
      </c>
      <c r="K487" s="80"/>
      <c r="L487" s="80"/>
      <c r="M487" s="80"/>
      <c r="N487" s="80"/>
      <c r="O487" s="80"/>
    </row>
    <row r="488" spans="1:15" ht="28.35" hidden="1" customHeight="1" thickBot="1">
      <c r="A488" s="479" t="s">
        <v>1107</v>
      </c>
      <c r="B488" s="480"/>
      <c r="C488" s="74" t="s">
        <v>2022</v>
      </c>
      <c r="D488" s="74" t="s">
        <v>2023</v>
      </c>
      <c r="E488" s="74" t="s">
        <v>2027</v>
      </c>
      <c r="F488" s="74" t="s">
        <v>2028</v>
      </c>
      <c r="G488" s="75">
        <v>44320</v>
      </c>
      <c r="H488" s="76"/>
      <c r="I488" s="77">
        <v>22475.200000000001</v>
      </c>
      <c r="J488" s="78" t="s">
        <v>457</v>
      </c>
      <c r="K488" s="80"/>
      <c r="L488" s="80"/>
      <c r="M488" s="80"/>
      <c r="N488" s="80"/>
      <c r="O488" s="80"/>
    </row>
    <row r="489" spans="1:15" ht="28.35" hidden="1" customHeight="1" thickBot="1">
      <c r="A489" s="479" t="s">
        <v>1107</v>
      </c>
      <c r="B489" s="480"/>
      <c r="C489" s="74" t="s">
        <v>2022</v>
      </c>
      <c r="D489" s="74" t="s">
        <v>2023</v>
      </c>
      <c r="E489" s="74" t="s">
        <v>2029</v>
      </c>
      <c r="F489" s="74" t="s">
        <v>2030</v>
      </c>
      <c r="G489" s="74" t="s">
        <v>2031</v>
      </c>
      <c r="H489" s="76"/>
      <c r="I489" s="77">
        <v>50370.79</v>
      </c>
      <c r="J489" s="78" t="s">
        <v>958</v>
      </c>
      <c r="K489" s="78" t="s">
        <v>2032</v>
      </c>
      <c r="L489" s="78" t="s">
        <v>1073</v>
      </c>
      <c r="M489" s="78" t="s">
        <v>2033</v>
      </c>
      <c r="N489" s="78" t="s">
        <v>2034</v>
      </c>
      <c r="O489" s="78" t="s">
        <v>2035</v>
      </c>
    </row>
    <row r="490" spans="1:15" ht="28.35" hidden="1" customHeight="1" thickBot="1">
      <c r="A490" s="479" t="s">
        <v>1843</v>
      </c>
      <c r="B490" s="480"/>
      <c r="C490" s="74" t="s">
        <v>2036</v>
      </c>
      <c r="D490" s="74" t="s">
        <v>2037</v>
      </c>
      <c r="E490" s="74" t="s">
        <v>2038</v>
      </c>
      <c r="F490" s="74" t="s">
        <v>2039</v>
      </c>
      <c r="G490" s="75">
        <v>44120</v>
      </c>
      <c r="H490" s="76"/>
      <c r="I490" s="77">
        <v>114834.1</v>
      </c>
      <c r="J490" s="78" t="s">
        <v>457</v>
      </c>
      <c r="K490" s="80"/>
      <c r="L490" s="80"/>
      <c r="M490" s="80"/>
      <c r="N490" s="80"/>
      <c r="O490" s="80"/>
    </row>
    <row r="491" spans="1:15" ht="28.35" hidden="1" customHeight="1" thickBot="1">
      <c r="A491" s="479" t="s">
        <v>520</v>
      </c>
      <c r="B491" s="480"/>
      <c r="C491" s="74" t="s">
        <v>2040</v>
      </c>
      <c r="D491" s="74" t="s">
        <v>2041</v>
      </c>
      <c r="E491" s="74" t="s">
        <v>2042</v>
      </c>
      <c r="F491" s="74" t="s">
        <v>2043</v>
      </c>
      <c r="G491" s="74" t="s">
        <v>2044</v>
      </c>
      <c r="H491" s="76"/>
      <c r="I491" s="77">
        <v>500000</v>
      </c>
      <c r="J491" s="78" t="s">
        <v>2045</v>
      </c>
      <c r="K491" s="78" t="s">
        <v>2046</v>
      </c>
      <c r="L491" s="78" t="s">
        <v>2047</v>
      </c>
      <c r="M491" s="78" t="s">
        <v>2048</v>
      </c>
      <c r="N491" s="78">
        <v>500000</v>
      </c>
      <c r="O491" s="78" t="s">
        <v>2049</v>
      </c>
    </row>
    <row r="492" spans="1:15" ht="28.35" hidden="1" customHeight="1" thickBot="1">
      <c r="A492" s="479" t="s">
        <v>1843</v>
      </c>
      <c r="B492" s="480"/>
      <c r="C492" s="74" t="s">
        <v>2050</v>
      </c>
      <c r="D492" s="74" t="s">
        <v>2051</v>
      </c>
      <c r="E492" s="74" t="s">
        <v>2052</v>
      </c>
      <c r="F492" s="74" t="s">
        <v>2053</v>
      </c>
      <c r="G492" s="75">
        <v>44120</v>
      </c>
      <c r="H492" s="76"/>
      <c r="I492" s="77">
        <v>60132.29</v>
      </c>
      <c r="J492" s="78" t="s">
        <v>457</v>
      </c>
      <c r="K492" s="80"/>
      <c r="L492" s="80"/>
      <c r="M492" s="80"/>
      <c r="N492" s="80"/>
      <c r="O492" s="80"/>
    </row>
    <row r="493" spans="1:15" ht="28.35" hidden="1" customHeight="1" thickBot="1">
      <c r="A493" s="479" t="s">
        <v>1225</v>
      </c>
      <c r="B493" s="480"/>
      <c r="C493" s="74" t="s">
        <v>2054</v>
      </c>
      <c r="D493" s="74" t="s">
        <v>2055</v>
      </c>
      <c r="E493" s="74" t="s">
        <v>2056</v>
      </c>
      <c r="F493" s="74" t="s">
        <v>1229</v>
      </c>
      <c r="G493" s="75">
        <v>44266</v>
      </c>
      <c r="H493" s="76"/>
      <c r="I493" s="77">
        <v>53905.79</v>
      </c>
      <c r="J493" s="78" t="s">
        <v>457</v>
      </c>
      <c r="K493" s="80"/>
      <c r="L493" s="80"/>
      <c r="M493" s="80"/>
      <c r="N493" s="80"/>
      <c r="O493" s="80"/>
    </row>
    <row r="494" spans="1:15" ht="28.35" hidden="1" customHeight="1" thickBot="1">
      <c r="A494" s="479" t="s">
        <v>1225</v>
      </c>
      <c r="B494" s="480"/>
      <c r="C494" s="74" t="s">
        <v>2054</v>
      </c>
      <c r="D494" s="74" t="s">
        <v>2055</v>
      </c>
      <c r="E494" s="74" t="s">
        <v>2057</v>
      </c>
      <c r="F494" s="74" t="s">
        <v>1585</v>
      </c>
      <c r="G494" s="75">
        <v>44491</v>
      </c>
      <c r="H494" s="76"/>
      <c r="I494" s="77">
        <v>84061</v>
      </c>
      <c r="J494" s="78" t="s">
        <v>457</v>
      </c>
      <c r="K494" s="80"/>
      <c r="L494" s="80"/>
      <c r="M494" s="80"/>
      <c r="N494" s="80"/>
      <c r="O494" s="80"/>
    </row>
    <row r="495" spans="1:15" ht="28.35" hidden="1" customHeight="1" thickBot="1">
      <c r="A495" s="479" t="s">
        <v>1225</v>
      </c>
      <c r="B495" s="480"/>
      <c r="C495" s="74" t="s">
        <v>2054</v>
      </c>
      <c r="D495" s="74" t="s">
        <v>2055</v>
      </c>
      <c r="E495" s="74" t="s">
        <v>2058</v>
      </c>
      <c r="F495" s="74" t="s">
        <v>2059</v>
      </c>
      <c r="G495" s="75">
        <v>44798</v>
      </c>
      <c r="H495" s="76"/>
      <c r="I495" s="77">
        <v>96572.53</v>
      </c>
      <c r="J495" s="78" t="s">
        <v>457</v>
      </c>
      <c r="K495" s="80"/>
      <c r="L495" s="80"/>
      <c r="M495" s="80"/>
      <c r="N495" s="80"/>
      <c r="O495" s="80"/>
    </row>
    <row r="496" spans="1:15" ht="28.35" hidden="1" customHeight="1" thickBot="1">
      <c r="A496" s="479" t="s">
        <v>1290</v>
      </c>
      <c r="B496" s="480"/>
      <c r="C496" s="74" t="s">
        <v>2060</v>
      </c>
      <c r="D496" s="74" t="s">
        <v>2061</v>
      </c>
      <c r="E496" s="74" t="s">
        <v>2062</v>
      </c>
      <c r="F496" s="74" t="s">
        <v>2063</v>
      </c>
      <c r="G496" s="75">
        <v>42570</v>
      </c>
      <c r="H496" s="76"/>
      <c r="I496" s="77">
        <v>41719.050000000003</v>
      </c>
      <c r="J496" s="78" t="s">
        <v>457</v>
      </c>
      <c r="K496" s="80"/>
      <c r="L496" s="80"/>
      <c r="M496" s="80"/>
      <c r="N496" s="80"/>
      <c r="O496" s="80"/>
    </row>
    <row r="497" spans="1:15" ht="28.35" hidden="1" customHeight="1" thickBot="1">
      <c r="A497" s="479" t="s">
        <v>1002</v>
      </c>
      <c r="B497" s="480"/>
      <c r="C497" s="74" t="s">
        <v>2060</v>
      </c>
      <c r="D497" s="74" t="s">
        <v>2061</v>
      </c>
      <c r="E497" s="74" t="s">
        <v>2064</v>
      </c>
      <c r="F497" s="74" t="s">
        <v>1529</v>
      </c>
      <c r="G497" s="75">
        <v>44469</v>
      </c>
      <c r="H497" s="76"/>
      <c r="I497" s="77">
        <v>57927</v>
      </c>
      <c r="J497" s="78" t="s">
        <v>457</v>
      </c>
      <c r="K497" s="80"/>
      <c r="L497" s="80"/>
      <c r="M497" s="80"/>
      <c r="N497" s="80"/>
      <c r="O497" s="80"/>
    </row>
    <row r="498" spans="1:15" ht="28.35" hidden="1" customHeight="1" thickBot="1">
      <c r="A498" s="479" t="s">
        <v>1290</v>
      </c>
      <c r="B498" s="480"/>
      <c r="C498" s="74" t="s">
        <v>2065</v>
      </c>
      <c r="D498" s="74" t="s">
        <v>2066</v>
      </c>
      <c r="E498" s="74" t="s">
        <v>2067</v>
      </c>
      <c r="F498" s="74" t="s">
        <v>2068</v>
      </c>
      <c r="G498" s="75">
        <v>42577</v>
      </c>
      <c r="H498" s="76"/>
      <c r="I498" s="77">
        <v>113114.12</v>
      </c>
      <c r="J498" s="78" t="s">
        <v>457</v>
      </c>
      <c r="K498" s="80"/>
      <c r="L498" s="80"/>
      <c r="M498" s="80"/>
      <c r="N498" s="80"/>
      <c r="O498" s="80"/>
    </row>
    <row r="499" spans="1:15" ht="28.35" hidden="1" customHeight="1" thickBot="1">
      <c r="A499" s="479" t="s">
        <v>1002</v>
      </c>
      <c r="B499" s="480"/>
      <c r="C499" s="74" t="s">
        <v>2065</v>
      </c>
      <c r="D499" s="74" t="s">
        <v>2066</v>
      </c>
      <c r="E499" s="74" t="s">
        <v>2069</v>
      </c>
      <c r="F499" s="74" t="s">
        <v>1478</v>
      </c>
      <c r="G499" s="75">
        <v>44386</v>
      </c>
      <c r="H499" s="76"/>
      <c r="I499" s="77">
        <v>188253</v>
      </c>
      <c r="J499" s="78" t="s">
        <v>457</v>
      </c>
      <c r="K499" s="80"/>
      <c r="L499" s="80"/>
      <c r="M499" s="80"/>
      <c r="N499" s="80"/>
      <c r="O499" s="80"/>
    </row>
    <row r="500" spans="1:15" ht="28.35" hidden="1" customHeight="1" thickBot="1">
      <c r="A500" s="479" t="s">
        <v>1019</v>
      </c>
      <c r="B500" s="480"/>
      <c r="C500" s="74" t="s">
        <v>2070</v>
      </c>
      <c r="D500" s="74" t="s">
        <v>2071</v>
      </c>
      <c r="E500" s="74" t="s">
        <v>2072</v>
      </c>
      <c r="F500" s="74" t="s">
        <v>1511</v>
      </c>
      <c r="G500" s="75">
        <v>44631</v>
      </c>
      <c r="H500" s="76"/>
      <c r="I500" s="77">
        <v>38500</v>
      </c>
      <c r="J500" s="78" t="s">
        <v>457</v>
      </c>
      <c r="K500" s="80"/>
      <c r="L500" s="80"/>
      <c r="M500" s="80"/>
      <c r="N500" s="80"/>
      <c r="O500" s="80"/>
    </row>
    <row r="501" spans="1:15" ht="28.35" hidden="1" customHeight="1" thickBot="1">
      <c r="A501" s="479" t="s">
        <v>1918</v>
      </c>
      <c r="B501" s="480"/>
      <c r="C501" s="74" t="s">
        <v>2070</v>
      </c>
      <c r="D501" s="74" t="s">
        <v>2071</v>
      </c>
      <c r="E501" s="74" t="s">
        <v>2073</v>
      </c>
      <c r="F501" s="74" t="s">
        <v>1920</v>
      </c>
      <c r="G501" s="75">
        <v>44475</v>
      </c>
      <c r="H501" s="76"/>
      <c r="I501" s="77">
        <v>23043.17</v>
      </c>
      <c r="J501" s="78" t="s">
        <v>457</v>
      </c>
      <c r="K501" s="80"/>
      <c r="L501" s="80"/>
      <c r="M501" s="80"/>
      <c r="N501" s="80"/>
      <c r="O501" s="80"/>
    </row>
    <row r="502" spans="1:15" ht="28.35" hidden="1" customHeight="1" thickBot="1">
      <c r="A502" s="479" t="s">
        <v>1094</v>
      </c>
      <c r="B502" s="480"/>
      <c r="C502" s="74" t="s">
        <v>2074</v>
      </c>
      <c r="D502" s="74" t="s">
        <v>2075</v>
      </c>
      <c r="E502" s="74" t="s">
        <v>2076</v>
      </c>
      <c r="F502" s="74" t="s">
        <v>2077</v>
      </c>
      <c r="G502" s="75">
        <v>42579</v>
      </c>
      <c r="H502" s="76"/>
      <c r="I502" s="77">
        <v>25392.04</v>
      </c>
      <c r="J502" s="78" t="s">
        <v>457</v>
      </c>
      <c r="K502" s="80"/>
      <c r="L502" s="80"/>
      <c r="M502" s="80"/>
      <c r="N502" s="80"/>
      <c r="O502" s="80"/>
    </row>
    <row r="503" spans="1:15" ht="28.35" hidden="1" customHeight="1" thickBot="1">
      <c r="A503" s="479" t="s">
        <v>1177</v>
      </c>
      <c r="B503" s="480"/>
      <c r="C503" s="74" t="s">
        <v>2074</v>
      </c>
      <c r="D503" s="74" t="s">
        <v>2075</v>
      </c>
      <c r="E503" s="74" t="s">
        <v>2078</v>
      </c>
      <c r="F503" s="74" t="s">
        <v>1179</v>
      </c>
      <c r="G503" s="75">
        <v>44547</v>
      </c>
      <c r="H503" s="76"/>
      <c r="I503" s="77">
        <v>16682.55</v>
      </c>
      <c r="J503" s="78" t="s">
        <v>457</v>
      </c>
      <c r="K503" s="80"/>
      <c r="L503" s="80"/>
      <c r="M503" s="80"/>
      <c r="N503" s="80"/>
      <c r="O503" s="80"/>
    </row>
    <row r="504" spans="1:15" ht="28.35" hidden="1" customHeight="1" thickBot="1">
      <c r="A504" s="479" t="s">
        <v>1440</v>
      </c>
      <c r="B504" s="480"/>
      <c r="C504" s="74" t="s">
        <v>2079</v>
      </c>
      <c r="D504" s="74" t="s">
        <v>2080</v>
      </c>
      <c r="E504" s="74" t="s">
        <v>2081</v>
      </c>
      <c r="F504" s="74" t="s">
        <v>2082</v>
      </c>
      <c r="G504" s="75">
        <v>43451</v>
      </c>
      <c r="H504" s="76"/>
      <c r="I504" s="77">
        <v>0.89</v>
      </c>
      <c r="J504" s="78" t="s">
        <v>457</v>
      </c>
      <c r="K504" s="80"/>
      <c r="L504" s="80"/>
      <c r="M504" s="80"/>
      <c r="N504" s="80"/>
      <c r="O504" s="80"/>
    </row>
    <row r="505" spans="1:15" ht="28.35" hidden="1" customHeight="1" thickBot="1">
      <c r="A505" s="479" t="s">
        <v>520</v>
      </c>
      <c r="B505" s="480"/>
      <c r="C505" s="74" t="s">
        <v>2079</v>
      </c>
      <c r="D505" s="74" t="s">
        <v>2080</v>
      </c>
      <c r="E505" s="74" t="s">
        <v>2083</v>
      </c>
      <c r="F505" s="74" t="s">
        <v>2084</v>
      </c>
      <c r="G505" s="74" t="s">
        <v>2085</v>
      </c>
      <c r="H505" s="76"/>
      <c r="I505" s="77">
        <v>77468.39</v>
      </c>
      <c r="J505" s="78" t="s">
        <v>958</v>
      </c>
      <c r="K505" s="78" t="s">
        <v>2086</v>
      </c>
      <c r="L505" s="78" t="s">
        <v>960</v>
      </c>
      <c r="M505" s="78" t="s">
        <v>2087</v>
      </c>
      <c r="N505" s="78">
        <v>0</v>
      </c>
      <c r="O505" s="78" t="s">
        <v>2088</v>
      </c>
    </row>
    <row r="506" spans="1:15" ht="28.35" hidden="1" customHeight="1" thickBot="1">
      <c r="A506" s="479" t="s">
        <v>1733</v>
      </c>
      <c r="B506" s="480"/>
      <c r="C506" s="74" t="s">
        <v>2079</v>
      </c>
      <c r="D506" s="74" t="s">
        <v>2080</v>
      </c>
      <c r="E506" s="74" t="s">
        <v>2089</v>
      </c>
      <c r="F506" s="74" t="s">
        <v>2090</v>
      </c>
      <c r="G506" s="75">
        <v>44707</v>
      </c>
      <c r="H506" s="76"/>
      <c r="I506" s="77">
        <v>16148.28</v>
      </c>
      <c r="J506" s="78" t="s">
        <v>457</v>
      </c>
      <c r="K506" s="80"/>
      <c r="L506" s="80"/>
      <c r="M506" s="80"/>
      <c r="N506" s="80"/>
      <c r="O506" s="80"/>
    </row>
    <row r="507" spans="1:15" ht="28.35" hidden="1" customHeight="1" thickBot="1">
      <c r="A507" s="479" t="s">
        <v>527</v>
      </c>
      <c r="B507" s="480"/>
      <c r="C507" s="74" t="s">
        <v>2079</v>
      </c>
      <c r="D507" s="74" t="s">
        <v>2080</v>
      </c>
      <c r="E507" s="74" t="s">
        <v>2091</v>
      </c>
      <c r="F507" s="74" t="s">
        <v>529</v>
      </c>
      <c r="G507" s="75">
        <v>44538</v>
      </c>
      <c r="H507" s="76"/>
      <c r="I507" s="77">
        <v>135918</v>
      </c>
      <c r="J507" s="78" t="s">
        <v>457</v>
      </c>
      <c r="K507" s="80"/>
      <c r="L507" s="80"/>
      <c r="M507" s="80"/>
      <c r="N507" s="80"/>
      <c r="O507" s="80"/>
    </row>
    <row r="508" spans="1:15" ht="28.35" hidden="1" customHeight="1" thickBot="1">
      <c r="A508" s="479" t="s">
        <v>527</v>
      </c>
      <c r="B508" s="480"/>
      <c r="C508" s="74" t="s">
        <v>2079</v>
      </c>
      <c r="D508" s="74" t="s">
        <v>2080</v>
      </c>
      <c r="E508" s="74" t="s">
        <v>2092</v>
      </c>
      <c r="F508" s="74" t="s">
        <v>1743</v>
      </c>
      <c r="G508" s="75">
        <v>44587</v>
      </c>
      <c r="H508" s="76"/>
      <c r="I508" s="77">
        <v>45936.4</v>
      </c>
      <c r="J508" s="78" t="s">
        <v>457</v>
      </c>
      <c r="K508" s="80"/>
      <c r="L508" s="80"/>
      <c r="M508" s="80"/>
      <c r="N508" s="80"/>
      <c r="O508" s="80"/>
    </row>
    <row r="509" spans="1:15" ht="28.35" hidden="1" customHeight="1" thickBot="1">
      <c r="A509" s="479" t="s">
        <v>527</v>
      </c>
      <c r="B509" s="480"/>
      <c r="C509" s="74" t="s">
        <v>2079</v>
      </c>
      <c r="D509" s="74" t="s">
        <v>2080</v>
      </c>
      <c r="E509" s="74" t="s">
        <v>2093</v>
      </c>
      <c r="F509" s="74" t="s">
        <v>2094</v>
      </c>
      <c r="G509" s="75">
        <v>44587</v>
      </c>
      <c r="H509" s="76"/>
      <c r="I509" s="77">
        <v>29049</v>
      </c>
      <c r="J509" s="78" t="s">
        <v>457</v>
      </c>
      <c r="K509" s="80"/>
      <c r="L509" s="80"/>
      <c r="M509" s="80"/>
      <c r="N509" s="80"/>
      <c r="O509" s="80"/>
    </row>
    <row r="510" spans="1:15" ht="28.35" hidden="1" customHeight="1" thickBot="1">
      <c r="A510" s="479" t="s">
        <v>1290</v>
      </c>
      <c r="B510" s="480"/>
      <c r="C510" s="74" t="s">
        <v>2095</v>
      </c>
      <c r="D510" s="74" t="s">
        <v>2096</v>
      </c>
      <c r="E510" s="74" t="s">
        <v>2097</v>
      </c>
      <c r="F510" s="74" t="s">
        <v>2098</v>
      </c>
      <c r="G510" s="75">
        <v>42577</v>
      </c>
      <c r="H510" s="76"/>
      <c r="I510" s="77">
        <v>31921.5</v>
      </c>
      <c r="J510" s="78" t="s">
        <v>457</v>
      </c>
      <c r="K510" s="80"/>
      <c r="L510" s="80"/>
      <c r="M510" s="80"/>
      <c r="N510" s="80"/>
      <c r="O510" s="80"/>
    </row>
    <row r="511" spans="1:15" ht="28.35" hidden="1" customHeight="1" thickBot="1">
      <c r="A511" s="479" t="s">
        <v>1002</v>
      </c>
      <c r="B511" s="480"/>
      <c r="C511" s="74" t="s">
        <v>2095</v>
      </c>
      <c r="D511" s="74" t="s">
        <v>2096</v>
      </c>
      <c r="E511" s="74" t="s">
        <v>2099</v>
      </c>
      <c r="F511" s="74" t="s">
        <v>1147</v>
      </c>
      <c r="G511" s="75">
        <v>44771</v>
      </c>
      <c r="H511" s="76"/>
      <c r="I511" s="77">
        <v>72441.759999999995</v>
      </c>
      <c r="J511" s="78" t="s">
        <v>457</v>
      </c>
      <c r="K511" s="80"/>
      <c r="L511" s="80"/>
      <c r="M511" s="80"/>
      <c r="N511" s="80"/>
      <c r="O511" s="80"/>
    </row>
    <row r="512" spans="1:15" ht="28.35" hidden="1" customHeight="1" thickBot="1">
      <c r="A512" s="479" t="s">
        <v>1576</v>
      </c>
      <c r="B512" s="480"/>
      <c r="C512" s="74" t="s">
        <v>2100</v>
      </c>
      <c r="D512" s="74" t="s">
        <v>2101</v>
      </c>
      <c r="E512" s="74" t="s">
        <v>2102</v>
      </c>
      <c r="F512" s="74" t="s">
        <v>2103</v>
      </c>
      <c r="G512" s="75">
        <v>44433</v>
      </c>
      <c r="H512" s="76"/>
      <c r="I512" s="77">
        <v>7273.99</v>
      </c>
      <c r="J512" s="78" t="s">
        <v>457</v>
      </c>
      <c r="K512" s="80"/>
      <c r="L512" s="80"/>
      <c r="M512" s="80"/>
      <c r="N512" s="80"/>
      <c r="O512" s="80"/>
    </row>
    <row r="513" spans="1:15" ht="28.35" hidden="1" customHeight="1" thickBot="1">
      <c r="A513" s="479" t="s">
        <v>1576</v>
      </c>
      <c r="B513" s="480"/>
      <c r="C513" s="74" t="s">
        <v>2100</v>
      </c>
      <c r="D513" s="74" t="s">
        <v>2101</v>
      </c>
      <c r="E513" s="74" t="s">
        <v>2104</v>
      </c>
      <c r="F513" s="74" t="s">
        <v>2105</v>
      </c>
      <c r="G513" s="75">
        <v>44455</v>
      </c>
      <c r="H513" s="76"/>
      <c r="I513" s="77">
        <v>10951.72</v>
      </c>
      <c r="J513" s="78" t="s">
        <v>457</v>
      </c>
      <c r="K513" s="80"/>
      <c r="L513" s="80"/>
      <c r="M513" s="80"/>
      <c r="N513" s="80"/>
      <c r="O513" s="80"/>
    </row>
    <row r="514" spans="1:15" ht="28.35" hidden="1" customHeight="1" thickBot="1">
      <c r="A514" s="479" t="s">
        <v>1225</v>
      </c>
      <c r="B514" s="480"/>
      <c r="C514" s="74" t="s">
        <v>2100</v>
      </c>
      <c r="D514" s="74" t="s">
        <v>2101</v>
      </c>
      <c r="E514" s="74" t="s">
        <v>2106</v>
      </c>
      <c r="F514" s="74" t="s">
        <v>1229</v>
      </c>
      <c r="G514" s="75">
        <v>44266</v>
      </c>
      <c r="H514" s="76"/>
      <c r="I514" s="77">
        <v>298615.52</v>
      </c>
      <c r="J514" s="78" t="s">
        <v>457</v>
      </c>
      <c r="K514" s="80"/>
      <c r="L514" s="80"/>
      <c r="M514" s="80"/>
      <c r="N514" s="80"/>
      <c r="O514" s="80"/>
    </row>
    <row r="515" spans="1:15" ht="28.35" hidden="1" customHeight="1" thickBot="1">
      <c r="A515" s="479" t="s">
        <v>997</v>
      </c>
      <c r="B515" s="480"/>
      <c r="C515" s="74" t="s">
        <v>2107</v>
      </c>
      <c r="D515" s="74" t="s">
        <v>2108</v>
      </c>
      <c r="E515" s="74" t="s">
        <v>2109</v>
      </c>
      <c r="F515" s="74" t="s">
        <v>2110</v>
      </c>
      <c r="G515" s="75">
        <v>44740</v>
      </c>
      <c r="H515" s="76"/>
      <c r="I515" s="77">
        <v>109095.45</v>
      </c>
      <c r="J515" s="78" t="s">
        <v>457</v>
      </c>
      <c r="K515" s="80"/>
      <c r="L515" s="80"/>
      <c r="M515" s="80"/>
      <c r="N515" s="80"/>
      <c r="O515" s="80"/>
    </row>
    <row r="516" spans="1:15" ht="28.35" hidden="1" customHeight="1" thickBot="1">
      <c r="A516" s="479" t="s">
        <v>997</v>
      </c>
      <c r="B516" s="480"/>
      <c r="C516" s="74" t="s">
        <v>2107</v>
      </c>
      <c r="D516" s="74" t="s">
        <v>2108</v>
      </c>
      <c r="E516" s="74" t="s">
        <v>2111</v>
      </c>
      <c r="F516" s="74" t="s">
        <v>2112</v>
      </c>
      <c r="G516" s="75">
        <v>44777</v>
      </c>
      <c r="H516" s="76"/>
      <c r="I516" s="77">
        <v>109107.81</v>
      </c>
      <c r="J516" s="78" t="s">
        <v>457</v>
      </c>
      <c r="K516" s="80"/>
      <c r="L516" s="80"/>
      <c r="M516" s="80"/>
      <c r="N516" s="80"/>
      <c r="O516" s="80"/>
    </row>
    <row r="517" spans="1:15" ht="28.35" hidden="1" customHeight="1" thickBot="1">
      <c r="A517" s="479" t="s">
        <v>997</v>
      </c>
      <c r="B517" s="480"/>
      <c r="C517" s="74" t="s">
        <v>2107</v>
      </c>
      <c r="D517" s="74" t="s">
        <v>2108</v>
      </c>
      <c r="E517" s="74" t="s">
        <v>2113</v>
      </c>
      <c r="F517" s="74" t="s">
        <v>2114</v>
      </c>
      <c r="G517" s="75">
        <v>44768</v>
      </c>
      <c r="H517" s="76"/>
      <c r="I517" s="77">
        <v>108898.69</v>
      </c>
      <c r="J517" s="78" t="s">
        <v>457</v>
      </c>
      <c r="K517" s="80"/>
      <c r="L517" s="80"/>
      <c r="M517" s="80"/>
      <c r="N517" s="80"/>
      <c r="O517" s="80"/>
    </row>
    <row r="518" spans="1:15" ht="28.35" hidden="1" customHeight="1" thickBot="1">
      <c r="A518" s="479" t="s">
        <v>1002</v>
      </c>
      <c r="B518" s="480"/>
      <c r="C518" s="74" t="s">
        <v>2107</v>
      </c>
      <c r="D518" s="74" t="s">
        <v>2108</v>
      </c>
      <c r="E518" s="74" t="s">
        <v>2115</v>
      </c>
      <c r="F518" s="74" t="s">
        <v>1529</v>
      </c>
      <c r="G518" s="75">
        <v>44469</v>
      </c>
      <c r="H518" s="76"/>
      <c r="I518" s="77">
        <v>72500</v>
      </c>
      <c r="J518" s="78" t="s">
        <v>457</v>
      </c>
      <c r="K518" s="80"/>
      <c r="L518" s="80"/>
      <c r="M518" s="80"/>
      <c r="N518" s="80"/>
      <c r="O518" s="80"/>
    </row>
    <row r="519" spans="1:15" ht="28.35" hidden="1" customHeight="1" thickBot="1">
      <c r="A519" s="479" t="s">
        <v>976</v>
      </c>
      <c r="B519" s="480"/>
      <c r="C519" s="74" t="s">
        <v>2116</v>
      </c>
      <c r="D519" s="74" t="s">
        <v>2117</v>
      </c>
      <c r="E519" s="74" t="s">
        <v>2118</v>
      </c>
      <c r="F519" s="74" t="s">
        <v>1333</v>
      </c>
      <c r="G519" s="75">
        <v>44025</v>
      </c>
      <c r="H519" s="76"/>
      <c r="I519" s="77">
        <v>53206</v>
      </c>
      <c r="J519" s="78" t="s">
        <v>1048</v>
      </c>
      <c r="K519" s="78" t="s">
        <v>2119</v>
      </c>
      <c r="L519" s="78" t="s">
        <v>989</v>
      </c>
      <c r="M519" s="78" t="s">
        <v>2120</v>
      </c>
      <c r="N519" s="78">
        <v>0</v>
      </c>
      <c r="O519" s="79">
        <v>44656</v>
      </c>
    </row>
    <row r="520" spans="1:15" ht="28.35" hidden="1" customHeight="1" thickBot="1">
      <c r="A520" s="479" t="s">
        <v>1107</v>
      </c>
      <c r="B520" s="480"/>
      <c r="C520" s="74" t="s">
        <v>2116</v>
      </c>
      <c r="D520" s="74" t="s">
        <v>2117</v>
      </c>
      <c r="E520" s="74" t="s">
        <v>2121</v>
      </c>
      <c r="F520" s="74" t="s">
        <v>2122</v>
      </c>
      <c r="G520" s="75">
        <v>44251</v>
      </c>
      <c r="H520" s="76"/>
      <c r="I520" s="77">
        <v>78191.86</v>
      </c>
      <c r="J520" s="78" t="s">
        <v>457</v>
      </c>
      <c r="K520" s="80"/>
      <c r="L520" s="80"/>
      <c r="M520" s="80"/>
      <c r="N520" s="80"/>
      <c r="O520" s="80"/>
    </row>
    <row r="521" spans="1:15" ht="28.35" hidden="1" customHeight="1" thickBot="1">
      <c r="A521" s="479" t="s">
        <v>527</v>
      </c>
      <c r="B521" s="480"/>
      <c r="C521" s="74" t="s">
        <v>2116</v>
      </c>
      <c r="D521" s="74" t="s">
        <v>2117</v>
      </c>
      <c r="E521" s="74" t="s">
        <v>2123</v>
      </c>
      <c r="F521" s="74" t="s">
        <v>1460</v>
      </c>
      <c r="G521" s="75">
        <v>44491</v>
      </c>
      <c r="H521" s="76"/>
      <c r="I521" s="77">
        <v>58192</v>
      </c>
      <c r="J521" s="78" t="s">
        <v>457</v>
      </c>
      <c r="K521" s="80"/>
      <c r="L521" s="80"/>
      <c r="M521" s="80"/>
      <c r="N521" s="80"/>
      <c r="O521" s="80"/>
    </row>
    <row r="522" spans="1:15" ht="28.35" hidden="1" customHeight="1" thickBot="1">
      <c r="A522" s="479" t="s">
        <v>1843</v>
      </c>
      <c r="B522" s="480"/>
      <c r="C522" s="74" t="s">
        <v>2124</v>
      </c>
      <c r="D522" s="74" t="s">
        <v>2125</v>
      </c>
      <c r="E522" s="74" t="s">
        <v>2126</v>
      </c>
      <c r="F522" s="74" t="s">
        <v>2127</v>
      </c>
      <c r="G522" s="75">
        <v>42563</v>
      </c>
      <c r="H522" s="76"/>
      <c r="I522" s="77">
        <v>2677.64</v>
      </c>
      <c r="J522" s="78" t="s">
        <v>457</v>
      </c>
      <c r="K522" s="80"/>
      <c r="L522" s="80"/>
      <c r="M522" s="80"/>
      <c r="N522" s="80"/>
      <c r="O522" s="80"/>
    </row>
    <row r="523" spans="1:15" ht="28.35" hidden="1" customHeight="1" thickBot="1">
      <c r="A523" s="479" t="s">
        <v>1440</v>
      </c>
      <c r="B523" s="480"/>
      <c r="C523" s="74" t="s">
        <v>2128</v>
      </c>
      <c r="D523" s="74" t="s">
        <v>2129</v>
      </c>
      <c r="E523" s="74" t="s">
        <v>2130</v>
      </c>
      <c r="F523" s="74" t="s">
        <v>2131</v>
      </c>
      <c r="G523" s="75">
        <v>44033</v>
      </c>
      <c r="H523" s="76"/>
      <c r="I523" s="77">
        <v>82187.100000000006</v>
      </c>
      <c r="J523" s="78" t="s">
        <v>457</v>
      </c>
      <c r="K523" s="80"/>
      <c r="L523" s="80"/>
      <c r="M523" s="80"/>
      <c r="N523" s="80"/>
      <c r="O523" s="80"/>
    </row>
    <row r="524" spans="1:15" ht="28.35" hidden="1" customHeight="1" thickBot="1">
      <c r="A524" s="479" t="s">
        <v>976</v>
      </c>
      <c r="B524" s="480"/>
      <c r="C524" s="74" t="s">
        <v>2128</v>
      </c>
      <c r="D524" s="74" t="s">
        <v>2129</v>
      </c>
      <c r="E524" s="74" t="s">
        <v>2132</v>
      </c>
      <c r="F524" s="74" t="s">
        <v>980</v>
      </c>
      <c r="G524" s="75">
        <v>44111</v>
      </c>
      <c r="H524" s="76"/>
      <c r="I524" s="77">
        <v>36327.08</v>
      </c>
      <c r="J524" s="78" t="s">
        <v>1048</v>
      </c>
      <c r="K524" s="80"/>
      <c r="L524" s="80"/>
      <c r="M524" s="80"/>
      <c r="N524" s="80"/>
      <c r="O524" s="80"/>
    </row>
    <row r="525" spans="1:15" ht="28.35" hidden="1" customHeight="1" thickBot="1">
      <c r="A525" s="479" t="s">
        <v>520</v>
      </c>
      <c r="B525" s="480"/>
      <c r="C525" s="74" t="s">
        <v>2128</v>
      </c>
      <c r="D525" s="74" t="s">
        <v>2129</v>
      </c>
      <c r="E525" s="74" t="s">
        <v>2133</v>
      </c>
      <c r="F525" s="74" t="s">
        <v>2134</v>
      </c>
      <c r="G525" s="75">
        <v>42549</v>
      </c>
      <c r="H525" s="76"/>
      <c r="I525" s="77">
        <v>31193.09</v>
      </c>
      <c r="J525" s="78" t="s">
        <v>457</v>
      </c>
      <c r="K525" s="80"/>
      <c r="L525" s="80"/>
      <c r="M525" s="80"/>
      <c r="N525" s="80"/>
      <c r="O525" s="80"/>
    </row>
    <row r="526" spans="1:15" ht="28.35" hidden="1" customHeight="1" thickBot="1">
      <c r="A526" s="479" t="s">
        <v>1002</v>
      </c>
      <c r="B526" s="480"/>
      <c r="C526" s="74" t="s">
        <v>2135</v>
      </c>
      <c r="D526" s="74" t="s">
        <v>2136</v>
      </c>
      <c r="E526" s="74" t="s">
        <v>2137</v>
      </c>
      <c r="F526" s="74" t="s">
        <v>1478</v>
      </c>
      <c r="G526" s="75">
        <v>44386</v>
      </c>
      <c r="H526" s="76"/>
      <c r="I526" s="77">
        <v>166856</v>
      </c>
      <c r="J526" s="78" t="s">
        <v>457</v>
      </c>
      <c r="K526" s="80"/>
      <c r="L526" s="80"/>
      <c r="M526" s="80"/>
      <c r="N526" s="80"/>
      <c r="O526" s="80"/>
    </row>
    <row r="527" spans="1:15" ht="28.35" hidden="1" customHeight="1" thickBot="1">
      <c r="A527" s="479" t="s">
        <v>1094</v>
      </c>
      <c r="B527" s="480"/>
      <c r="C527" s="74" t="s">
        <v>2138</v>
      </c>
      <c r="D527" s="74" t="s">
        <v>2139</v>
      </c>
      <c r="E527" s="74" t="s">
        <v>2140</v>
      </c>
      <c r="F527" s="74" t="s">
        <v>2141</v>
      </c>
      <c r="G527" s="75">
        <v>44120</v>
      </c>
      <c r="H527" s="76"/>
      <c r="I527" s="77">
        <v>55440.28</v>
      </c>
      <c r="J527" s="78" t="s">
        <v>457</v>
      </c>
      <c r="K527" s="80"/>
      <c r="L527" s="80"/>
      <c r="M527" s="80"/>
      <c r="N527" s="80"/>
      <c r="O527" s="80"/>
    </row>
    <row r="528" spans="1:15" ht="28.35" hidden="1" customHeight="1" thickBot="1">
      <c r="A528" s="479" t="s">
        <v>1243</v>
      </c>
      <c r="B528" s="480"/>
      <c r="C528" s="74" t="s">
        <v>2138</v>
      </c>
      <c r="D528" s="74" t="s">
        <v>2139</v>
      </c>
      <c r="E528" s="74" t="s">
        <v>2142</v>
      </c>
      <c r="F528" s="74" t="s">
        <v>2143</v>
      </c>
      <c r="G528" s="75">
        <v>44298</v>
      </c>
      <c r="H528" s="76"/>
      <c r="I528" s="77">
        <v>32332</v>
      </c>
      <c r="J528" s="78" t="s">
        <v>457</v>
      </c>
      <c r="K528" s="78" t="s">
        <v>2144</v>
      </c>
      <c r="L528" s="78" t="s">
        <v>989</v>
      </c>
      <c r="M528" s="78" t="s">
        <v>2145</v>
      </c>
      <c r="N528" s="78">
        <v>0</v>
      </c>
      <c r="O528" s="79">
        <v>44735</v>
      </c>
    </row>
    <row r="529" spans="1:15" ht="28.35" hidden="1" customHeight="1" thickBot="1">
      <c r="A529" s="479" t="s">
        <v>1177</v>
      </c>
      <c r="B529" s="480"/>
      <c r="C529" s="74" t="s">
        <v>2138</v>
      </c>
      <c r="D529" s="74" t="s">
        <v>2139</v>
      </c>
      <c r="E529" s="74" t="s">
        <v>2146</v>
      </c>
      <c r="F529" s="74" t="s">
        <v>1993</v>
      </c>
      <c r="G529" s="75">
        <v>44790</v>
      </c>
      <c r="H529" s="76"/>
      <c r="I529" s="77">
        <v>218765.91</v>
      </c>
      <c r="J529" s="78" t="s">
        <v>457</v>
      </c>
      <c r="K529" s="80"/>
      <c r="L529" s="80"/>
      <c r="M529" s="80"/>
      <c r="N529" s="80"/>
      <c r="O529" s="80"/>
    </row>
    <row r="530" spans="1:15" ht="28.35" hidden="1" customHeight="1" thickBot="1">
      <c r="A530" s="479" t="s">
        <v>1843</v>
      </c>
      <c r="B530" s="480"/>
      <c r="C530" s="74" t="s">
        <v>2147</v>
      </c>
      <c r="D530" s="74" t="s">
        <v>2148</v>
      </c>
      <c r="E530" s="74" t="s">
        <v>2149</v>
      </c>
      <c r="F530" s="74" t="s">
        <v>2150</v>
      </c>
      <c r="G530" s="74" t="s">
        <v>2151</v>
      </c>
      <c r="H530" s="76"/>
      <c r="I530" s="77">
        <v>90709.82</v>
      </c>
      <c r="J530" s="78" t="s">
        <v>958</v>
      </c>
      <c r="K530" s="78" t="s">
        <v>2152</v>
      </c>
      <c r="L530" s="78" t="s">
        <v>960</v>
      </c>
      <c r="M530" s="78" t="s">
        <v>2153</v>
      </c>
      <c r="N530" s="78">
        <v>0</v>
      </c>
      <c r="O530" s="78" t="s">
        <v>2154</v>
      </c>
    </row>
    <row r="531" spans="1:15" ht="28.35" hidden="1" customHeight="1" thickBot="1">
      <c r="A531" s="479" t="s">
        <v>1225</v>
      </c>
      <c r="B531" s="480"/>
      <c r="C531" s="74" t="s">
        <v>2147</v>
      </c>
      <c r="D531" s="74" t="s">
        <v>2148</v>
      </c>
      <c r="E531" s="74" t="s">
        <v>2155</v>
      </c>
      <c r="F531" s="74" t="s">
        <v>1231</v>
      </c>
      <c r="G531" s="75">
        <v>44354</v>
      </c>
      <c r="H531" s="76"/>
      <c r="I531" s="77">
        <v>1086.44</v>
      </c>
      <c r="J531" s="78" t="s">
        <v>457</v>
      </c>
      <c r="K531" s="78" t="s">
        <v>2156</v>
      </c>
      <c r="L531" s="78" t="s">
        <v>989</v>
      </c>
      <c r="M531" s="78" t="s">
        <v>2157</v>
      </c>
      <c r="N531" s="78">
        <v>0</v>
      </c>
      <c r="O531" s="79">
        <v>44740</v>
      </c>
    </row>
    <row r="532" spans="1:15" ht="28.35" hidden="1" customHeight="1" thickBot="1">
      <c r="A532" s="479" t="s">
        <v>1754</v>
      </c>
      <c r="B532" s="480"/>
      <c r="C532" s="74" t="s">
        <v>2158</v>
      </c>
      <c r="D532" s="74" t="s">
        <v>2159</v>
      </c>
      <c r="E532" s="74" t="s">
        <v>2160</v>
      </c>
      <c r="F532" s="74" t="s">
        <v>1758</v>
      </c>
      <c r="G532" s="74" t="s">
        <v>1759</v>
      </c>
      <c r="H532" s="76"/>
      <c r="I532" s="77">
        <v>23132.81</v>
      </c>
      <c r="J532" s="78" t="s">
        <v>958</v>
      </c>
      <c r="K532" s="78" t="s">
        <v>2161</v>
      </c>
      <c r="L532" s="78" t="s">
        <v>1073</v>
      </c>
      <c r="M532" s="78" t="s">
        <v>2162</v>
      </c>
      <c r="N532" s="78">
        <v>0</v>
      </c>
      <c r="O532" s="78" t="s">
        <v>2163</v>
      </c>
    </row>
    <row r="533" spans="1:15" ht="28.35" hidden="1" customHeight="1" thickBot="1">
      <c r="A533" s="479" t="s">
        <v>1843</v>
      </c>
      <c r="B533" s="480"/>
      <c r="C533" s="74" t="s">
        <v>2158</v>
      </c>
      <c r="D533" s="74" t="s">
        <v>2159</v>
      </c>
      <c r="E533" s="74" t="s">
        <v>2164</v>
      </c>
      <c r="F533" s="74" t="s">
        <v>2165</v>
      </c>
      <c r="G533" s="75">
        <v>44120</v>
      </c>
      <c r="H533" s="76"/>
      <c r="I533" s="77">
        <v>48237.71</v>
      </c>
      <c r="J533" s="78" t="s">
        <v>457</v>
      </c>
      <c r="K533" s="80"/>
      <c r="L533" s="80"/>
      <c r="M533" s="80"/>
      <c r="N533" s="80"/>
      <c r="O533" s="80"/>
    </row>
    <row r="534" spans="1:15" ht="28.35" hidden="1" customHeight="1" thickBot="1">
      <c r="A534" s="479" t="s">
        <v>527</v>
      </c>
      <c r="B534" s="480"/>
      <c r="C534" s="74" t="s">
        <v>2158</v>
      </c>
      <c r="D534" s="74" t="s">
        <v>2159</v>
      </c>
      <c r="E534" s="74" t="s">
        <v>2166</v>
      </c>
      <c r="F534" s="74" t="s">
        <v>2167</v>
      </c>
      <c r="G534" s="75">
        <v>44743</v>
      </c>
      <c r="H534" s="76"/>
      <c r="I534" s="77">
        <v>40568.910000000003</v>
      </c>
      <c r="J534" s="78" t="s">
        <v>457</v>
      </c>
      <c r="K534" s="80"/>
      <c r="L534" s="80"/>
      <c r="M534" s="80"/>
      <c r="N534" s="80"/>
      <c r="O534" s="80"/>
    </row>
    <row r="535" spans="1:15" ht="28.35" hidden="1" customHeight="1" thickBot="1">
      <c r="A535" s="479" t="s">
        <v>1002</v>
      </c>
      <c r="B535" s="480"/>
      <c r="C535" s="74" t="s">
        <v>2168</v>
      </c>
      <c r="D535" s="74" t="s">
        <v>2169</v>
      </c>
      <c r="E535" s="74" t="s">
        <v>2170</v>
      </c>
      <c r="F535" s="74" t="s">
        <v>1478</v>
      </c>
      <c r="G535" s="74" t="s">
        <v>2171</v>
      </c>
      <c r="H535" s="76"/>
      <c r="I535" s="77">
        <v>103520.92</v>
      </c>
      <c r="J535" s="78" t="s">
        <v>958</v>
      </c>
      <c r="K535" s="78" t="s">
        <v>2172</v>
      </c>
      <c r="L535" s="78" t="s">
        <v>1073</v>
      </c>
      <c r="M535" s="78" t="s">
        <v>2173</v>
      </c>
      <c r="N535" s="78">
        <v>0</v>
      </c>
      <c r="O535" s="78" t="s">
        <v>2174</v>
      </c>
    </row>
    <row r="536" spans="1:15" ht="28.35" hidden="1" customHeight="1" thickBot="1">
      <c r="A536" s="479" t="s">
        <v>1205</v>
      </c>
      <c r="B536" s="480"/>
      <c r="C536" s="74" t="s">
        <v>2175</v>
      </c>
      <c r="D536" s="74" t="s">
        <v>2176</v>
      </c>
      <c r="E536" s="74" t="s">
        <v>2177</v>
      </c>
      <c r="F536" s="74" t="s">
        <v>2178</v>
      </c>
      <c r="G536" s="75">
        <v>44120</v>
      </c>
      <c r="H536" s="76"/>
      <c r="I536" s="77">
        <v>40061.480000000003</v>
      </c>
      <c r="J536" s="78" t="s">
        <v>457</v>
      </c>
      <c r="K536" s="80"/>
      <c r="L536" s="80"/>
      <c r="M536" s="80"/>
      <c r="N536" s="80"/>
      <c r="O536" s="80"/>
    </row>
    <row r="537" spans="1:15" ht="28.35" hidden="1" customHeight="1" thickBot="1">
      <c r="A537" s="479" t="s">
        <v>1797</v>
      </c>
      <c r="B537" s="480"/>
      <c r="C537" s="74" t="s">
        <v>2179</v>
      </c>
      <c r="D537" s="74" t="s">
        <v>2180</v>
      </c>
      <c r="E537" s="74" t="s">
        <v>2181</v>
      </c>
      <c r="F537" s="74" t="s">
        <v>2182</v>
      </c>
      <c r="G537" s="75">
        <v>44106</v>
      </c>
      <c r="H537" s="76"/>
      <c r="I537" s="77">
        <v>100972</v>
      </c>
      <c r="J537" s="78" t="s">
        <v>457</v>
      </c>
      <c r="K537" s="80"/>
      <c r="L537" s="80"/>
      <c r="M537" s="80"/>
      <c r="N537" s="80"/>
      <c r="O537" s="80"/>
    </row>
    <row r="538" spans="1:15" ht="28.35" hidden="1" customHeight="1" thickBot="1">
      <c r="A538" s="479" t="s">
        <v>1630</v>
      </c>
      <c r="B538" s="480"/>
      <c r="C538" s="74" t="s">
        <v>2179</v>
      </c>
      <c r="D538" s="74" t="s">
        <v>2180</v>
      </c>
      <c r="E538" s="74" t="s">
        <v>2183</v>
      </c>
      <c r="F538" s="74" t="s">
        <v>2184</v>
      </c>
      <c r="G538" s="75">
        <v>44120</v>
      </c>
      <c r="H538" s="76"/>
      <c r="I538" s="77">
        <v>123952.38</v>
      </c>
      <c r="J538" s="78" t="s">
        <v>457</v>
      </c>
      <c r="K538" s="80"/>
      <c r="L538" s="80"/>
      <c r="M538" s="80"/>
      <c r="N538" s="80"/>
      <c r="O538" s="80"/>
    </row>
    <row r="539" spans="1:15" ht="28.35" hidden="1" customHeight="1" thickBot="1">
      <c r="A539" s="479" t="s">
        <v>520</v>
      </c>
      <c r="B539" s="480"/>
      <c r="C539" s="74" t="s">
        <v>2185</v>
      </c>
      <c r="D539" s="74" t="s">
        <v>2186</v>
      </c>
      <c r="E539" s="74" t="s">
        <v>2187</v>
      </c>
      <c r="F539" s="74" t="s">
        <v>2188</v>
      </c>
      <c r="G539" s="75">
        <v>42563</v>
      </c>
      <c r="H539" s="76"/>
      <c r="I539" s="77">
        <v>20833.98</v>
      </c>
      <c r="J539" s="78" t="s">
        <v>457</v>
      </c>
      <c r="K539" s="80"/>
      <c r="L539" s="80"/>
      <c r="M539" s="80"/>
      <c r="N539" s="80"/>
      <c r="O539" s="80"/>
    </row>
    <row r="540" spans="1:15" ht="28.35" hidden="1" customHeight="1" thickBot="1">
      <c r="A540" s="479" t="s">
        <v>1083</v>
      </c>
      <c r="B540" s="480"/>
      <c r="C540" s="74" t="s">
        <v>2189</v>
      </c>
      <c r="D540" s="74" t="s">
        <v>2190</v>
      </c>
      <c r="E540" s="74" t="s">
        <v>2191</v>
      </c>
      <c r="F540" s="74" t="s">
        <v>1102</v>
      </c>
      <c r="G540" s="75">
        <v>44742</v>
      </c>
      <c r="H540" s="76"/>
      <c r="I540" s="77">
        <v>27007.279999999999</v>
      </c>
      <c r="J540" s="78" t="s">
        <v>457</v>
      </c>
      <c r="K540" s="80"/>
      <c r="L540" s="80"/>
      <c r="M540" s="80"/>
      <c r="N540" s="80"/>
      <c r="O540" s="80"/>
    </row>
    <row r="541" spans="1:15" ht="28.35" hidden="1" customHeight="1" thickBot="1">
      <c r="A541" s="479" t="s">
        <v>520</v>
      </c>
      <c r="B541" s="480"/>
      <c r="C541" s="74" t="s">
        <v>2189</v>
      </c>
      <c r="D541" s="74" t="s">
        <v>2190</v>
      </c>
      <c r="E541" s="74" t="s">
        <v>2192</v>
      </c>
      <c r="F541" s="74" t="s">
        <v>2193</v>
      </c>
      <c r="G541" s="75">
        <v>42556</v>
      </c>
      <c r="H541" s="76"/>
      <c r="I541" s="77">
        <v>64521.13</v>
      </c>
      <c r="J541" s="78" t="s">
        <v>457</v>
      </c>
      <c r="K541" s="78" t="s">
        <v>2194</v>
      </c>
      <c r="L541" s="78" t="s">
        <v>459</v>
      </c>
      <c r="M541" s="78" t="s">
        <v>2195</v>
      </c>
      <c r="N541" s="78">
        <v>0</v>
      </c>
      <c r="O541" s="79">
        <v>43818</v>
      </c>
    </row>
    <row r="542" spans="1:15" ht="28.35" hidden="1" customHeight="1" thickBot="1">
      <c r="A542" s="479" t="s">
        <v>1107</v>
      </c>
      <c r="B542" s="480"/>
      <c r="C542" s="74" t="s">
        <v>2189</v>
      </c>
      <c r="D542" s="74" t="s">
        <v>2190</v>
      </c>
      <c r="E542" s="74" t="s">
        <v>2196</v>
      </c>
      <c r="F542" s="74" t="s">
        <v>2197</v>
      </c>
      <c r="G542" s="75">
        <v>44504</v>
      </c>
      <c r="H542" s="76"/>
      <c r="I542" s="77">
        <v>77497.56</v>
      </c>
      <c r="J542" s="78" t="s">
        <v>457</v>
      </c>
      <c r="K542" s="80"/>
      <c r="L542" s="80"/>
      <c r="M542" s="80"/>
      <c r="N542" s="80"/>
      <c r="O542" s="80"/>
    </row>
    <row r="543" spans="1:15" ht="28.35" hidden="1" customHeight="1" thickBot="1">
      <c r="A543" s="479" t="s">
        <v>1107</v>
      </c>
      <c r="B543" s="480"/>
      <c r="C543" s="74" t="s">
        <v>2189</v>
      </c>
      <c r="D543" s="74" t="s">
        <v>2190</v>
      </c>
      <c r="E543" s="74" t="s">
        <v>2198</v>
      </c>
      <c r="F543" s="74" t="s">
        <v>2199</v>
      </c>
      <c r="G543" s="75">
        <v>44525</v>
      </c>
      <c r="H543" s="76"/>
      <c r="I543" s="77">
        <v>109046.35</v>
      </c>
      <c r="J543" s="78" t="s">
        <v>457</v>
      </c>
      <c r="K543" s="80"/>
      <c r="L543" s="80"/>
      <c r="M543" s="80"/>
      <c r="N543" s="80"/>
      <c r="O543" s="80"/>
    </row>
    <row r="544" spans="1:15" ht="28.35" hidden="1" customHeight="1" thickBot="1">
      <c r="A544" s="479" t="s">
        <v>527</v>
      </c>
      <c r="B544" s="480"/>
      <c r="C544" s="74" t="s">
        <v>2189</v>
      </c>
      <c r="D544" s="74" t="s">
        <v>2190</v>
      </c>
      <c r="E544" s="74" t="s">
        <v>2200</v>
      </c>
      <c r="F544" s="74" t="s">
        <v>529</v>
      </c>
      <c r="G544" s="75">
        <v>44538</v>
      </c>
      <c r="H544" s="76"/>
      <c r="I544" s="77">
        <v>80912</v>
      </c>
      <c r="J544" s="78" t="s">
        <v>457</v>
      </c>
      <c r="K544" s="80"/>
      <c r="L544" s="80"/>
      <c r="M544" s="80"/>
      <c r="N544" s="80"/>
      <c r="O544" s="80"/>
    </row>
    <row r="545" spans="1:15" ht="28.35" hidden="1" customHeight="1" thickBot="1">
      <c r="A545" s="479" t="s">
        <v>527</v>
      </c>
      <c r="B545" s="480"/>
      <c r="C545" s="74" t="s">
        <v>2189</v>
      </c>
      <c r="D545" s="74" t="s">
        <v>2190</v>
      </c>
      <c r="E545" s="74" t="s">
        <v>2201</v>
      </c>
      <c r="F545" s="74" t="s">
        <v>2094</v>
      </c>
      <c r="G545" s="75">
        <v>44587</v>
      </c>
      <c r="H545" s="76"/>
      <c r="I545" s="77">
        <v>35800</v>
      </c>
      <c r="J545" s="78" t="s">
        <v>457</v>
      </c>
      <c r="K545" s="80"/>
      <c r="L545" s="80"/>
      <c r="M545" s="80"/>
      <c r="N545" s="80"/>
      <c r="O545" s="80"/>
    </row>
    <row r="546" spans="1:15" ht="28.35" hidden="1" customHeight="1" thickBot="1">
      <c r="A546" s="479" t="s">
        <v>527</v>
      </c>
      <c r="B546" s="480"/>
      <c r="C546" s="74" t="s">
        <v>2189</v>
      </c>
      <c r="D546" s="74" t="s">
        <v>2190</v>
      </c>
      <c r="E546" s="74" t="s">
        <v>2202</v>
      </c>
      <c r="F546" s="74" t="s">
        <v>2203</v>
      </c>
      <c r="G546" s="75">
        <v>44734</v>
      </c>
      <c r="H546" s="76"/>
      <c r="I546" s="77">
        <v>77653</v>
      </c>
      <c r="J546" s="78" t="s">
        <v>457</v>
      </c>
      <c r="K546" s="80"/>
      <c r="L546" s="80"/>
      <c r="M546" s="80"/>
      <c r="N546" s="80"/>
      <c r="O546" s="80"/>
    </row>
    <row r="547" spans="1:15" ht="28.35" hidden="1" customHeight="1" thickBot="1">
      <c r="A547" s="479" t="s">
        <v>1754</v>
      </c>
      <c r="B547" s="480"/>
      <c r="C547" s="74" t="s">
        <v>2204</v>
      </c>
      <c r="D547" s="74" t="s">
        <v>2205</v>
      </c>
      <c r="E547" s="74" t="s">
        <v>2206</v>
      </c>
      <c r="F547" s="74" t="s">
        <v>1758</v>
      </c>
      <c r="G547" s="74" t="s">
        <v>1759</v>
      </c>
      <c r="H547" s="76"/>
      <c r="I547" s="77">
        <v>25300.5</v>
      </c>
      <c r="J547" s="78" t="s">
        <v>958</v>
      </c>
      <c r="K547" s="78" t="s">
        <v>2207</v>
      </c>
      <c r="L547" s="78" t="s">
        <v>1073</v>
      </c>
      <c r="M547" s="78" t="s">
        <v>2208</v>
      </c>
      <c r="N547" s="78">
        <v>0</v>
      </c>
      <c r="O547" s="78" t="s">
        <v>2163</v>
      </c>
    </row>
    <row r="548" spans="1:15" ht="28.35" hidden="1" customHeight="1" thickBot="1">
      <c r="A548" s="479" t="s">
        <v>1107</v>
      </c>
      <c r="B548" s="480"/>
      <c r="C548" s="74" t="s">
        <v>2204</v>
      </c>
      <c r="D548" s="74" t="s">
        <v>2205</v>
      </c>
      <c r="E548" s="74" t="s">
        <v>2209</v>
      </c>
      <c r="F548" s="74" t="s">
        <v>2210</v>
      </c>
      <c r="G548" s="75">
        <v>44755</v>
      </c>
      <c r="H548" s="76"/>
      <c r="I548" s="77">
        <v>52722.67</v>
      </c>
      <c r="J548" s="78" t="s">
        <v>457</v>
      </c>
      <c r="K548" s="80"/>
      <c r="L548" s="80"/>
      <c r="M548" s="80"/>
      <c r="N548" s="80"/>
      <c r="O548" s="80"/>
    </row>
    <row r="549" spans="1:15" ht="28.35" hidden="1" customHeight="1" thickBot="1">
      <c r="A549" s="479" t="s">
        <v>527</v>
      </c>
      <c r="B549" s="480"/>
      <c r="C549" s="74" t="s">
        <v>2204</v>
      </c>
      <c r="D549" s="74" t="s">
        <v>2205</v>
      </c>
      <c r="E549" s="74" t="s">
        <v>2211</v>
      </c>
      <c r="F549" s="74" t="s">
        <v>2167</v>
      </c>
      <c r="G549" s="75">
        <v>44743</v>
      </c>
      <c r="H549" s="76"/>
      <c r="I549" s="77">
        <v>34275</v>
      </c>
      <c r="J549" s="78" t="s">
        <v>457</v>
      </c>
      <c r="K549" s="80"/>
      <c r="L549" s="80"/>
      <c r="M549" s="80"/>
      <c r="N549" s="80"/>
      <c r="O549" s="80"/>
    </row>
    <row r="550" spans="1:15" ht="28.35" hidden="1" customHeight="1" thickBot="1">
      <c r="A550" s="479" t="s">
        <v>2212</v>
      </c>
      <c r="B550" s="480"/>
      <c r="C550" s="74" t="s">
        <v>2213</v>
      </c>
      <c r="D550" s="74" t="s">
        <v>2214</v>
      </c>
      <c r="E550" s="74" t="s">
        <v>2215</v>
      </c>
      <c r="F550" s="74" t="s">
        <v>2216</v>
      </c>
      <c r="G550" s="75">
        <v>43451</v>
      </c>
      <c r="H550" s="76"/>
      <c r="I550" s="77">
        <v>0.68</v>
      </c>
      <c r="J550" s="78" t="s">
        <v>457</v>
      </c>
      <c r="K550" s="78" t="s">
        <v>2217</v>
      </c>
      <c r="L550" s="78" t="s">
        <v>459</v>
      </c>
      <c r="M550" s="78" t="s">
        <v>2218</v>
      </c>
      <c r="N550" s="78" t="s">
        <v>2219</v>
      </c>
      <c r="O550" s="79">
        <v>44525</v>
      </c>
    </row>
    <row r="551" spans="1:15" ht="28.35" hidden="1" customHeight="1" thickBot="1">
      <c r="A551" s="479" t="s">
        <v>512</v>
      </c>
      <c r="B551" s="480"/>
      <c r="C551" s="74" t="s">
        <v>2213</v>
      </c>
      <c r="D551" s="74" t="s">
        <v>2214</v>
      </c>
      <c r="E551" s="74" t="s">
        <v>2220</v>
      </c>
      <c r="F551" s="74" t="s">
        <v>2221</v>
      </c>
      <c r="G551" s="75">
        <v>42573</v>
      </c>
      <c r="H551" s="76"/>
      <c r="I551" s="77">
        <v>122506.41</v>
      </c>
      <c r="J551" s="78" t="s">
        <v>457</v>
      </c>
      <c r="K551" s="80"/>
      <c r="L551" s="80"/>
      <c r="M551" s="80"/>
      <c r="N551" s="80"/>
      <c r="O551" s="80"/>
    </row>
    <row r="552" spans="1:15" ht="28.35" hidden="1" customHeight="1" thickBot="1">
      <c r="A552" s="479" t="s">
        <v>1028</v>
      </c>
      <c r="B552" s="480"/>
      <c r="C552" s="74" t="s">
        <v>2213</v>
      </c>
      <c r="D552" s="74" t="s">
        <v>2214</v>
      </c>
      <c r="E552" s="74" t="s">
        <v>2222</v>
      </c>
      <c r="F552" s="74" t="s">
        <v>2223</v>
      </c>
      <c r="G552" s="75">
        <v>44356</v>
      </c>
      <c r="H552" s="76"/>
      <c r="I552" s="77">
        <v>14415.24</v>
      </c>
      <c r="J552" s="78" t="s">
        <v>457</v>
      </c>
      <c r="K552" s="80"/>
      <c r="L552" s="80"/>
      <c r="M552" s="80"/>
      <c r="N552" s="80"/>
      <c r="O552" s="80"/>
    </row>
    <row r="553" spans="1:15" ht="28.35" hidden="1" customHeight="1" thickBot="1">
      <c r="A553" s="479" t="s">
        <v>520</v>
      </c>
      <c r="B553" s="480"/>
      <c r="C553" s="74" t="s">
        <v>2224</v>
      </c>
      <c r="D553" s="74" t="s">
        <v>2225</v>
      </c>
      <c r="E553" s="74" t="s">
        <v>2226</v>
      </c>
      <c r="F553" s="74" t="s">
        <v>2227</v>
      </c>
      <c r="G553" s="75">
        <v>42563</v>
      </c>
      <c r="H553" s="76"/>
      <c r="I553" s="77">
        <v>140283.20000000001</v>
      </c>
      <c r="J553" s="78" t="s">
        <v>1048</v>
      </c>
      <c r="K553" s="80"/>
      <c r="L553" s="80"/>
      <c r="M553" s="80"/>
      <c r="N553" s="80"/>
      <c r="O553" s="80"/>
    </row>
    <row r="554" spans="1:15" ht="28.35" hidden="1" customHeight="1" thickBot="1">
      <c r="A554" s="479" t="s">
        <v>1440</v>
      </c>
      <c r="B554" s="480"/>
      <c r="C554" s="74" t="s">
        <v>2228</v>
      </c>
      <c r="D554" s="74" t="s">
        <v>2229</v>
      </c>
      <c r="E554" s="74" t="s">
        <v>2230</v>
      </c>
      <c r="F554" s="74" t="s">
        <v>2231</v>
      </c>
      <c r="G554" s="75">
        <v>43900</v>
      </c>
      <c r="H554" s="76"/>
      <c r="I554" s="77">
        <v>70776.740000000005</v>
      </c>
      <c r="J554" s="78" t="s">
        <v>457</v>
      </c>
      <c r="K554" s="78" t="s">
        <v>2232</v>
      </c>
      <c r="L554" s="78" t="s">
        <v>989</v>
      </c>
      <c r="M554" s="78" t="s">
        <v>2233</v>
      </c>
      <c r="N554" s="78">
        <v>0</v>
      </c>
      <c r="O554" s="79">
        <v>44617</v>
      </c>
    </row>
    <row r="555" spans="1:15" ht="28.35" hidden="1" customHeight="1" thickBot="1">
      <c r="A555" s="479" t="s">
        <v>520</v>
      </c>
      <c r="B555" s="480"/>
      <c r="C555" s="74" t="s">
        <v>2228</v>
      </c>
      <c r="D555" s="74" t="s">
        <v>2229</v>
      </c>
      <c r="E555" s="74" t="s">
        <v>2234</v>
      </c>
      <c r="F555" s="74" t="s">
        <v>2235</v>
      </c>
      <c r="G555" s="75">
        <v>42578</v>
      </c>
      <c r="H555" s="76"/>
      <c r="I555" s="77">
        <v>250159.87</v>
      </c>
      <c r="J555" s="78" t="s">
        <v>457</v>
      </c>
      <c r="K555" s="78" t="s">
        <v>2236</v>
      </c>
      <c r="L555" s="78" t="s">
        <v>459</v>
      </c>
      <c r="M555" s="78" t="s">
        <v>2237</v>
      </c>
      <c r="N555" s="78">
        <v>0</v>
      </c>
      <c r="O555" s="79">
        <v>44390</v>
      </c>
    </row>
    <row r="556" spans="1:15" ht="28.35" hidden="1" customHeight="1" thickBot="1">
      <c r="A556" s="479" t="s">
        <v>1033</v>
      </c>
      <c r="B556" s="480"/>
      <c r="C556" s="74" t="s">
        <v>2238</v>
      </c>
      <c r="D556" s="74" t="s">
        <v>2239</v>
      </c>
      <c r="E556" s="74" t="s">
        <v>2240</v>
      </c>
      <c r="F556" s="74" t="s">
        <v>1256</v>
      </c>
      <c r="G556" s="75">
        <v>44195</v>
      </c>
      <c r="H556" s="76"/>
      <c r="I556" s="77">
        <v>83651</v>
      </c>
      <c r="J556" s="78" t="s">
        <v>457</v>
      </c>
      <c r="K556" s="80"/>
      <c r="L556" s="80"/>
      <c r="M556" s="80"/>
      <c r="N556" s="80"/>
      <c r="O556" s="80"/>
    </row>
    <row r="557" spans="1:15" ht="28.35" hidden="1" customHeight="1" thickBot="1">
      <c r="A557" s="479" t="s">
        <v>1033</v>
      </c>
      <c r="B557" s="480"/>
      <c r="C557" s="74" t="s">
        <v>2238</v>
      </c>
      <c r="D557" s="74" t="s">
        <v>2239</v>
      </c>
      <c r="E557" s="74" t="s">
        <v>2241</v>
      </c>
      <c r="F557" s="74" t="s">
        <v>1388</v>
      </c>
      <c r="G557" s="75">
        <v>44714</v>
      </c>
      <c r="H557" s="76"/>
      <c r="I557" s="77">
        <v>112747</v>
      </c>
      <c r="J557" s="78" t="s">
        <v>457</v>
      </c>
      <c r="K557" s="80"/>
      <c r="L557" s="80"/>
      <c r="M557" s="80"/>
      <c r="N557" s="80"/>
      <c r="O557" s="80"/>
    </row>
    <row r="558" spans="1:15" ht="28.35" hidden="1" customHeight="1" thickBot="1">
      <c r="A558" s="479" t="s">
        <v>502</v>
      </c>
      <c r="B558" s="480"/>
      <c r="C558" s="74" t="s">
        <v>2242</v>
      </c>
      <c r="D558" s="74" t="s">
        <v>2243</v>
      </c>
      <c r="E558" s="74" t="s">
        <v>2244</v>
      </c>
      <c r="F558" s="74" t="s">
        <v>2245</v>
      </c>
      <c r="G558" s="75">
        <v>44573</v>
      </c>
      <c r="H558" s="76"/>
      <c r="I558" s="77">
        <v>145991</v>
      </c>
      <c r="J558" s="78" t="s">
        <v>457</v>
      </c>
      <c r="K558" s="80"/>
      <c r="L558" s="80"/>
      <c r="M558" s="80"/>
      <c r="N558" s="80"/>
      <c r="O558" s="80"/>
    </row>
    <row r="559" spans="1:15" ht="28.35" hidden="1" customHeight="1" thickBot="1">
      <c r="A559" s="479" t="s">
        <v>1076</v>
      </c>
      <c r="B559" s="480"/>
      <c r="C559" s="74" t="s">
        <v>2246</v>
      </c>
      <c r="D559" s="74" t="s">
        <v>2247</v>
      </c>
      <c r="E559" s="74" t="s">
        <v>2248</v>
      </c>
      <c r="F559" s="74" t="s">
        <v>2249</v>
      </c>
      <c r="G559" s="75">
        <v>42556</v>
      </c>
      <c r="H559" s="76"/>
      <c r="I559" s="77">
        <v>77552.98</v>
      </c>
      <c r="J559" s="78" t="s">
        <v>457</v>
      </c>
      <c r="K559" s="80"/>
      <c r="L559" s="80"/>
      <c r="M559" s="80"/>
      <c r="N559" s="80"/>
      <c r="O559" s="80"/>
    </row>
    <row r="560" spans="1:15" ht="28.35" hidden="1" customHeight="1" thickBot="1">
      <c r="A560" s="479" t="s">
        <v>2250</v>
      </c>
      <c r="B560" s="480"/>
      <c r="C560" s="74" t="s">
        <v>2251</v>
      </c>
      <c r="D560" s="74" t="s">
        <v>2252</v>
      </c>
      <c r="E560" s="74" t="s">
        <v>2253</v>
      </c>
      <c r="F560" s="74" t="s">
        <v>2254</v>
      </c>
      <c r="G560" s="75">
        <v>44440</v>
      </c>
      <c r="H560" s="76"/>
      <c r="I560" s="77">
        <v>96172</v>
      </c>
      <c r="J560" s="78" t="s">
        <v>457</v>
      </c>
      <c r="K560" s="80"/>
      <c r="L560" s="80"/>
      <c r="M560" s="80"/>
      <c r="N560" s="80"/>
      <c r="O560" s="80"/>
    </row>
    <row r="561" spans="1:15" ht="28.35" hidden="1" customHeight="1" thickBot="1">
      <c r="A561" s="479" t="s">
        <v>628</v>
      </c>
      <c r="B561" s="480"/>
      <c r="C561" s="74" t="s">
        <v>2255</v>
      </c>
      <c r="D561" s="74" t="s">
        <v>2256</v>
      </c>
      <c r="E561" s="74" t="s">
        <v>2257</v>
      </c>
      <c r="F561" s="74" t="s">
        <v>2258</v>
      </c>
      <c r="G561" s="75">
        <v>44120</v>
      </c>
      <c r="H561" s="76"/>
      <c r="I561" s="77">
        <v>25352.34</v>
      </c>
      <c r="J561" s="78" t="s">
        <v>457</v>
      </c>
      <c r="K561" s="78" t="s">
        <v>2259</v>
      </c>
      <c r="L561" s="78" t="s">
        <v>459</v>
      </c>
      <c r="M561" s="78" t="s">
        <v>2260</v>
      </c>
      <c r="N561" s="78" t="s">
        <v>2261</v>
      </c>
      <c r="O561" s="79">
        <v>44804</v>
      </c>
    </row>
    <row r="562" spans="1:15" ht="28.35" hidden="1" customHeight="1" thickBot="1">
      <c r="A562" s="479" t="s">
        <v>603</v>
      </c>
      <c r="B562" s="480"/>
      <c r="C562" s="74" t="s">
        <v>2262</v>
      </c>
      <c r="D562" s="74" t="s">
        <v>2263</v>
      </c>
      <c r="E562" s="74" t="s">
        <v>2264</v>
      </c>
      <c r="F562" s="74" t="s">
        <v>2265</v>
      </c>
      <c r="G562" s="75">
        <v>44272</v>
      </c>
      <c r="H562" s="76"/>
      <c r="I562" s="77">
        <v>18647</v>
      </c>
      <c r="J562" s="78" t="s">
        <v>457</v>
      </c>
      <c r="K562" s="80"/>
      <c r="L562" s="80"/>
      <c r="M562" s="80"/>
      <c r="N562" s="80"/>
      <c r="O562" s="80"/>
    </row>
    <row r="563" spans="1:15" ht="28.35" hidden="1" customHeight="1" thickBot="1">
      <c r="A563" s="479" t="s">
        <v>520</v>
      </c>
      <c r="B563" s="480"/>
      <c r="C563" s="74" t="s">
        <v>2266</v>
      </c>
      <c r="D563" s="74" t="s">
        <v>2267</v>
      </c>
      <c r="E563" s="74" t="s">
        <v>2268</v>
      </c>
      <c r="F563" s="74" t="s">
        <v>2269</v>
      </c>
      <c r="G563" s="75">
        <v>42578</v>
      </c>
      <c r="H563" s="76"/>
      <c r="I563" s="77">
        <v>121133.2</v>
      </c>
      <c r="J563" s="78" t="s">
        <v>457</v>
      </c>
      <c r="K563" s="78" t="s">
        <v>2270</v>
      </c>
      <c r="L563" s="78" t="s">
        <v>459</v>
      </c>
      <c r="M563" s="78" t="s">
        <v>2271</v>
      </c>
      <c r="N563" s="78">
        <v>0</v>
      </c>
      <c r="O563" s="79">
        <v>43803</v>
      </c>
    </row>
    <row r="564" spans="1:15" ht="28.35" hidden="1" customHeight="1" thickBot="1">
      <c r="A564" s="479" t="s">
        <v>512</v>
      </c>
      <c r="B564" s="480"/>
      <c r="C564" s="74" t="s">
        <v>2272</v>
      </c>
      <c r="D564" s="74" t="s">
        <v>2273</v>
      </c>
      <c r="E564" s="74" t="s">
        <v>2274</v>
      </c>
      <c r="F564" s="74" t="s">
        <v>2275</v>
      </c>
      <c r="G564" s="75">
        <v>42580</v>
      </c>
      <c r="H564" s="76"/>
      <c r="I564" s="77">
        <v>103718.68</v>
      </c>
      <c r="J564" s="78" t="s">
        <v>457</v>
      </c>
      <c r="K564" s="78" t="s">
        <v>2276</v>
      </c>
      <c r="L564" s="78" t="s">
        <v>989</v>
      </c>
      <c r="M564" s="78" t="s">
        <v>2277</v>
      </c>
      <c r="N564" s="78">
        <v>0</v>
      </c>
      <c r="O564" s="79">
        <v>43899</v>
      </c>
    </row>
    <row r="565" spans="1:15" ht="28.35" hidden="1" customHeight="1" thickBot="1">
      <c r="A565" s="479" t="s">
        <v>517</v>
      </c>
      <c r="B565" s="480"/>
      <c r="C565" s="74" t="s">
        <v>2272</v>
      </c>
      <c r="D565" s="74" t="s">
        <v>2273</v>
      </c>
      <c r="E565" s="74" t="s">
        <v>2278</v>
      </c>
      <c r="F565" s="74" t="s">
        <v>519</v>
      </c>
      <c r="G565" s="75">
        <v>44398</v>
      </c>
      <c r="H565" s="76"/>
      <c r="I565" s="77">
        <v>18185</v>
      </c>
      <c r="J565" s="78" t="s">
        <v>457</v>
      </c>
      <c r="K565" s="80"/>
      <c r="L565" s="80"/>
      <c r="M565" s="80"/>
      <c r="N565" s="80"/>
      <c r="O565" s="80"/>
    </row>
    <row r="566" spans="1:15" ht="28.35" hidden="1" customHeight="1" thickBot="1">
      <c r="A566" s="479" t="s">
        <v>1630</v>
      </c>
      <c r="B566" s="480"/>
      <c r="C566" s="74" t="s">
        <v>2279</v>
      </c>
      <c r="D566" s="74" t="s">
        <v>2280</v>
      </c>
      <c r="E566" s="74" t="s">
        <v>2281</v>
      </c>
      <c r="F566" s="74" t="s">
        <v>2282</v>
      </c>
      <c r="G566" s="75">
        <v>42572</v>
      </c>
      <c r="H566" s="76"/>
      <c r="I566" s="77">
        <v>63670.93</v>
      </c>
      <c r="J566" s="78" t="s">
        <v>457</v>
      </c>
      <c r="K566" s="80"/>
      <c r="L566" s="80"/>
      <c r="M566" s="80"/>
      <c r="N566" s="80"/>
      <c r="O566" s="80"/>
    </row>
    <row r="567" spans="1:15" ht="28.35" hidden="1" customHeight="1" thickBot="1">
      <c r="A567" s="479" t="s">
        <v>1467</v>
      </c>
      <c r="B567" s="480"/>
      <c r="C567" s="74" t="s">
        <v>2283</v>
      </c>
      <c r="D567" s="74" t="s">
        <v>2284</v>
      </c>
      <c r="E567" s="74" t="s">
        <v>2285</v>
      </c>
      <c r="F567" s="74" t="s">
        <v>1595</v>
      </c>
      <c r="G567" s="75">
        <v>44109</v>
      </c>
      <c r="H567" s="76"/>
      <c r="I567" s="77">
        <v>21423.5</v>
      </c>
      <c r="J567" s="78" t="s">
        <v>457</v>
      </c>
      <c r="K567" s="78" t="s">
        <v>2286</v>
      </c>
      <c r="L567" s="78" t="s">
        <v>989</v>
      </c>
      <c r="M567" s="78" t="s">
        <v>2287</v>
      </c>
      <c r="N567" s="78">
        <v>0</v>
      </c>
      <c r="O567" s="79">
        <v>44657</v>
      </c>
    </row>
    <row r="568" spans="1:15" ht="28.35" hidden="1" customHeight="1" thickBot="1">
      <c r="A568" s="479" t="s">
        <v>1637</v>
      </c>
      <c r="B568" s="480"/>
      <c r="C568" s="74" t="s">
        <v>2283</v>
      </c>
      <c r="D568" s="74" t="s">
        <v>2284</v>
      </c>
      <c r="E568" s="74" t="s">
        <v>2288</v>
      </c>
      <c r="F568" s="74" t="s">
        <v>2289</v>
      </c>
      <c r="G568" s="75">
        <v>44714</v>
      </c>
      <c r="H568" s="76"/>
      <c r="I568" s="77">
        <v>89786.98</v>
      </c>
      <c r="J568" s="78" t="s">
        <v>457</v>
      </c>
      <c r="K568" s="80"/>
      <c r="L568" s="80"/>
      <c r="M568" s="80"/>
      <c r="N568" s="80"/>
      <c r="O568" s="80"/>
    </row>
    <row r="569" spans="1:15" ht="28.35" hidden="1" customHeight="1" thickBot="1">
      <c r="A569" s="479" t="s">
        <v>1535</v>
      </c>
      <c r="B569" s="480"/>
      <c r="C569" s="74" t="s">
        <v>2283</v>
      </c>
      <c r="D569" s="74" t="s">
        <v>2284</v>
      </c>
      <c r="E569" s="74" t="s">
        <v>2290</v>
      </c>
      <c r="F569" s="74" t="s">
        <v>1950</v>
      </c>
      <c r="G569" s="75">
        <v>44672</v>
      </c>
      <c r="H569" s="76"/>
      <c r="I569" s="77">
        <v>683537.78</v>
      </c>
      <c r="J569" s="78" t="s">
        <v>457</v>
      </c>
      <c r="K569" s="80"/>
      <c r="L569" s="80"/>
      <c r="M569" s="80"/>
      <c r="N569" s="80"/>
      <c r="O569" s="80"/>
    </row>
    <row r="570" spans="1:15" ht="28.35" hidden="1" customHeight="1" thickBot="1">
      <c r="A570" s="479" t="s">
        <v>1137</v>
      </c>
      <c r="B570" s="480"/>
      <c r="C570" s="74" t="s">
        <v>2283</v>
      </c>
      <c r="D570" s="74" t="s">
        <v>2284</v>
      </c>
      <c r="E570" s="74" t="s">
        <v>2291</v>
      </c>
      <c r="F570" s="74" t="s">
        <v>1139</v>
      </c>
      <c r="G570" s="75">
        <v>44230</v>
      </c>
      <c r="H570" s="76"/>
      <c r="I570" s="77">
        <v>26368.25</v>
      </c>
      <c r="J570" s="78" t="s">
        <v>457</v>
      </c>
      <c r="K570" s="80"/>
      <c r="L570" s="80"/>
      <c r="M570" s="80"/>
      <c r="N570" s="80"/>
      <c r="O570" s="80"/>
    </row>
    <row r="571" spans="1:15" ht="28.35" hidden="1" customHeight="1" thickBot="1">
      <c r="A571" s="479" t="s">
        <v>462</v>
      </c>
      <c r="B571" s="480"/>
      <c r="C571" s="74" t="s">
        <v>2292</v>
      </c>
      <c r="D571" s="74" t="s">
        <v>2293</v>
      </c>
      <c r="E571" s="74" t="s">
        <v>2294</v>
      </c>
      <c r="F571" s="74" t="s">
        <v>2295</v>
      </c>
      <c r="G571" s="74" t="s">
        <v>1327</v>
      </c>
      <c r="H571" s="76"/>
      <c r="I571" s="77">
        <v>4157.82</v>
      </c>
      <c r="J571" s="78" t="s">
        <v>958</v>
      </c>
      <c r="K571" s="78" t="s">
        <v>2296</v>
      </c>
      <c r="L571" s="78" t="s">
        <v>960</v>
      </c>
      <c r="M571" s="78" t="s">
        <v>2297</v>
      </c>
      <c r="N571" s="78" t="s">
        <v>2298</v>
      </c>
      <c r="O571" s="78" t="s">
        <v>2299</v>
      </c>
    </row>
    <row r="572" spans="1:15" ht="28.35" hidden="1" customHeight="1" thickBot="1">
      <c r="A572" s="479" t="s">
        <v>1427</v>
      </c>
      <c r="B572" s="480"/>
      <c r="C572" s="74" t="s">
        <v>2300</v>
      </c>
      <c r="D572" s="74" t="s">
        <v>2301</v>
      </c>
      <c r="E572" s="74" t="s">
        <v>2302</v>
      </c>
      <c r="F572" s="74" t="s">
        <v>1853</v>
      </c>
      <c r="G572" s="75">
        <v>44663</v>
      </c>
      <c r="H572" s="76"/>
      <c r="I572" s="77">
        <v>218390.93</v>
      </c>
      <c r="J572" s="78" t="s">
        <v>457</v>
      </c>
      <c r="K572" s="80"/>
      <c r="L572" s="80"/>
      <c r="M572" s="80"/>
      <c r="N572" s="80"/>
      <c r="O572" s="80"/>
    </row>
    <row r="573" spans="1:15" ht="28.35" hidden="1" customHeight="1" thickBot="1">
      <c r="A573" s="479" t="s">
        <v>520</v>
      </c>
      <c r="B573" s="480"/>
      <c r="C573" s="74" t="s">
        <v>2300</v>
      </c>
      <c r="D573" s="74" t="s">
        <v>2301</v>
      </c>
      <c r="E573" s="74" t="s">
        <v>2303</v>
      </c>
      <c r="F573" s="74" t="s">
        <v>2304</v>
      </c>
      <c r="G573" s="75">
        <v>42556</v>
      </c>
      <c r="H573" s="76"/>
      <c r="I573" s="77">
        <v>58113.25</v>
      </c>
      <c r="J573" s="78" t="s">
        <v>457</v>
      </c>
      <c r="K573" s="80"/>
      <c r="L573" s="80"/>
      <c r="M573" s="80"/>
      <c r="N573" s="80"/>
      <c r="O573" s="80"/>
    </row>
    <row r="574" spans="1:15" ht="28.35" hidden="1" customHeight="1" thickBot="1">
      <c r="A574" s="479" t="s">
        <v>467</v>
      </c>
      <c r="B574" s="480"/>
      <c r="C574" s="74" t="s">
        <v>2305</v>
      </c>
      <c r="D574" s="74" t="s">
        <v>2306</v>
      </c>
      <c r="E574" s="74" t="s">
        <v>2307</v>
      </c>
      <c r="F574" s="74" t="s">
        <v>2308</v>
      </c>
      <c r="G574" s="75">
        <v>43209</v>
      </c>
      <c r="H574" s="76"/>
      <c r="I574" s="77">
        <v>72740</v>
      </c>
      <c r="J574" s="78" t="s">
        <v>457</v>
      </c>
      <c r="K574" s="80"/>
      <c r="L574" s="80"/>
      <c r="M574" s="80"/>
      <c r="N574" s="80"/>
      <c r="O574" s="80"/>
    </row>
    <row r="575" spans="1:15" ht="28.35" hidden="1" customHeight="1" thickBot="1">
      <c r="A575" s="479" t="s">
        <v>2309</v>
      </c>
      <c r="B575" s="480"/>
      <c r="C575" s="74" t="s">
        <v>2310</v>
      </c>
      <c r="D575" s="74" t="s">
        <v>2311</v>
      </c>
      <c r="E575" s="74" t="s">
        <v>2312</v>
      </c>
      <c r="F575" s="74" t="s">
        <v>2313</v>
      </c>
      <c r="G575" s="75">
        <v>43992</v>
      </c>
      <c r="H575" s="76"/>
      <c r="I575" s="77">
        <v>109110</v>
      </c>
      <c r="J575" s="78" t="s">
        <v>457</v>
      </c>
      <c r="K575" s="80"/>
      <c r="L575" s="80"/>
      <c r="M575" s="80"/>
      <c r="N575" s="80"/>
      <c r="O575" s="80"/>
    </row>
    <row r="576" spans="1:15" ht="28.35" hidden="1" customHeight="1" thickBot="1">
      <c r="A576" s="479" t="s">
        <v>575</v>
      </c>
      <c r="B576" s="480"/>
      <c r="C576" s="74" t="s">
        <v>2314</v>
      </c>
      <c r="D576" s="74" t="s">
        <v>2315</v>
      </c>
      <c r="E576" s="74" t="s">
        <v>2316</v>
      </c>
      <c r="F576" s="74" t="s">
        <v>2317</v>
      </c>
      <c r="G576" s="75">
        <v>44252</v>
      </c>
      <c r="H576" s="76"/>
      <c r="I576" s="77">
        <v>73599</v>
      </c>
      <c r="J576" s="78" t="s">
        <v>457</v>
      </c>
      <c r="K576" s="80"/>
      <c r="L576" s="80"/>
      <c r="M576" s="80"/>
      <c r="N576" s="80"/>
      <c r="O576" s="80"/>
    </row>
    <row r="577" spans="1:15" ht="28.35" hidden="1" customHeight="1" thickBot="1">
      <c r="A577" s="479" t="s">
        <v>598</v>
      </c>
      <c r="B577" s="480"/>
      <c r="C577" s="74" t="s">
        <v>2318</v>
      </c>
      <c r="D577" s="74" t="s">
        <v>2319</v>
      </c>
      <c r="E577" s="74" t="s">
        <v>2320</v>
      </c>
      <c r="F577" s="74" t="s">
        <v>2321</v>
      </c>
      <c r="G577" s="75">
        <v>44582</v>
      </c>
      <c r="H577" s="76"/>
      <c r="I577" s="77">
        <v>29059.63</v>
      </c>
      <c r="J577" s="78" t="s">
        <v>457</v>
      </c>
      <c r="K577" s="80"/>
      <c r="L577" s="80"/>
      <c r="M577" s="80"/>
      <c r="N577" s="80"/>
      <c r="O577" s="80"/>
    </row>
    <row r="578" spans="1:15" ht="28.35" hidden="1" customHeight="1" thickBot="1">
      <c r="A578" s="479" t="s">
        <v>486</v>
      </c>
      <c r="B578" s="480"/>
      <c r="C578" s="74" t="s">
        <v>2322</v>
      </c>
      <c r="D578" s="74" t="s">
        <v>2323</v>
      </c>
      <c r="E578" s="74" t="s">
        <v>2324</v>
      </c>
      <c r="F578" s="74" t="s">
        <v>2325</v>
      </c>
      <c r="G578" s="75">
        <v>43621</v>
      </c>
      <c r="H578" s="76"/>
      <c r="I578" s="77">
        <v>54085.83</v>
      </c>
      <c r="J578" s="78" t="s">
        <v>457</v>
      </c>
      <c r="K578" s="80"/>
      <c r="L578" s="80"/>
      <c r="M578" s="80"/>
      <c r="N578" s="80"/>
      <c r="O578" s="80"/>
    </row>
    <row r="579" spans="1:15" ht="28.35" hidden="1" customHeight="1" thickBot="1">
      <c r="A579" s="479" t="s">
        <v>560</v>
      </c>
      <c r="B579" s="480"/>
      <c r="C579" s="74" t="s">
        <v>2326</v>
      </c>
      <c r="D579" s="74" t="s">
        <v>2327</v>
      </c>
      <c r="E579" s="74" t="s">
        <v>2328</v>
      </c>
      <c r="F579" s="74" t="s">
        <v>2329</v>
      </c>
      <c r="G579" s="75">
        <v>44546</v>
      </c>
      <c r="H579" s="76"/>
      <c r="I579" s="77">
        <v>43000</v>
      </c>
      <c r="J579" s="78" t="s">
        <v>457</v>
      </c>
      <c r="K579" s="80"/>
      <c r="L579" s="80"/>
      <c r="M579" s="80"/>
      <c r="N579" s="80"/>
      <c r="O579" s="80"/>
    </row>
    <row r="580" spans="1:15" ht="28.35" hidden="1" customHeight="1" thickBot="1">
      <c r="A580" s="479" t="s">
        <v>2250</v>
      </c>
      <c r="B580" s="480"/>
      <c r="C580" s="74" t="s">
        <v>2330</v>
      </c>
      <c r="D580" s="74" t="s">
        <v>2331</v>
      </c>
      <c r="E580" s="74" t="s">
        <v>2332</v>
      </c>
      <c r="F580" s="74" t="s">
        <v>2333</v>
      </c>
      <c r="G580" s="75">
        <v>44363</v>
      </c>
      <c r="H580" s="76"/>
      <c r="I580" s="77">
        <v>71378</v>
      </c>
      <c r="J580" s="78" t="s">
        <v>457</v>
      </c>
      <c r="K580" s="80"/>
      <c r="L580" s="80"/>
      <c r="M580" s="80"/>
      <c r="N580" s="80"/>
      <c r="O580" s="80"/>
    </row>
    <row r="581" spans="1:15" ht="28.35" hidden="1" customHeight="1" thickBot="1">
      <c r="A581" s="479" t="s">
        <v>614</v>
      </c>
      <c r="B581" s="480"/>
      <c r="C581" s="74" t="s">
        <v>2334</v>
      </c>
      <c r="D581" s="74" t="s">
        <v>2335</v>
      </c>
      <c r="E581" s="74" t="s">
        <v>2336</v>
      </c>
      <c r="F581" s="74" t="s">
        <v>2337</v>
      </c>
      <c r="G581" s="75">
        <v>44649</v>
      </c>
      <c r="H581" s="76"/>
      <c r="I581" s="77">
        <v>55640.28</v>
      </c>
      <c r="J581" s="78" t="s">
        <v>457</v>
      </c>
      <c r="K581" s="80"/>
      <c r="L581" s="80"/>
      <c r="M581" s="80"/>
      <c r="N581" s="80"/>
      <c r="O581" s="80"/>
    </row>
    <row r="582" spans="1:15" ht="28.35" hidden="1" customHeight="1" thickBot="1">
      <c r="A582" s="479" t="s">
        <v>2338</v>
      </c>
      <c r="B582" s="480"/>
      <c r="C582" s="74" t="s">
        <v>2339</v>
      </c>
      <c r="D582" s="74" t="s">
        <v>2340</v>
      </c>
      <c r="E582" s="74" t="s">
        <v>2341</v>
      </c>
      <c r="F582" s="74" t="s">
        <v>2342</v>
      </c>
      <c r="G582" s="75">
        <v>43809</v>
      </c>
      <c r="H582" s="76"/>
      <c r="I582" s="77">
        <v>86967</v>
      </c>
      <c r="J582" s="78" t="s">
        <v>457</v>
      </c>
      <c r="K582" s="80"/>
      <c r="L582" s="80"/>
      <c r="M582" s="80"/>
      <c r="N582" s="80"/>
      <c r="O582" s="80"/>
    </row>
    <row r="583" spans="1:15" ht="28.35" hidden="1" customHeight="1" thickBot="1">
      <c r="A583" s="479" t="s">
        <v>2343</v>
      </c>
      <c r="B583" s="480"/>
      <c r="C583" s="74" t="s">
        <v>2344</v>
      </c>
      <c r="D583" s="74" t="s">
        <v>2345</v>
      </c>
      <c r="E583" s="74" t="s">
        <v>2346</v>
      </c>
      <c r="F583" s="74" t="s">
        <v>2347</v>
      </c>
      <c r="G583" s="75">
        <v>42563</v>
      </c>
      <c r="H583" s="76"/>
      <c r="I583" s="77">
        <v>708000</v>
      </c>
      <c r="J583" s="78" t="s">
        <v>457</v>
      </c>
      <c r="K583" s="80"/>
      <c r="L583" s="80"/>
      <c r="M583" s="80"/>
      <c r="N583" s="80"/>
      <c r="O583" s="80"/>
    </row>
    <row r="584" spans="1:15" ht="28.35" hidden="1" customHeight="1" thickBot="1">
      <c r="A584" s="479" t="s">
        <v>915</v>
      </c>
      <c r="B584" s="480"/>
      <c r="C584" s="74" t="s">
        <v>2344</v>
      </c>
      <c r="D584" s="74" t="s">
        <v>2345</v>
      </c>
      <c r="E584" s="74" t="s">
        <v>2348</v>
      </c>
      <c r="F584" s="74" t="s">
        <v>2349</v>
      </c>
      <c r="G584" s="75">
        <v>44662</v>
      </c>
      <c r="H584" s="76"/>
      <c r="I584" s="77">
        <v>108873.95</v>
      </c>
      <c r="J584" s="78" t="s">
        <v>457</v>
      </c>
      <c r="K584" s="80"/>
      <c r="L584" s="80"/>
      <c r="M584" s="80"/>
      <c r="N584" s="80"/>
      <c r="O584" s="80"/>
    </row>
    <row r="585" spans="1:15" ht="28.35" hidden="1" customHeight="1" thickBot="1">
      <c r="A585" s="479" t="s">
        <v>929</v>
      </c>
      <c r="B585" s="480"/>
      <c r="C585" s="74" t="s">
        <v>2344</v>
      </c>
      <c r="D585" s="74" t="s">
        <v>2345</v>
      </c>
      <c r="E585" s="74" t="s">
        <v>2350</v>
      </c>
      <c r="F585" s="74" t="s">
        <v>931</v>
      </c>
      <c r="G585" s="75">
        <v>44211</v>
      </c>
      <c r="H585" s="76"/>
      <c r="I585" s="77">
        <v>241.23</v>
      </c>
      <c r="J585" s="78" t="s">
        <v>457</v>
      </c>
      <c r="K585" s="80"/>
      <c r="L585" s="80"/>
      <c r="M585" s="80"/>
      <c r="N585" s="80"/>
      <c r="O585" s="80"/>
    </row>
    <row r="586" spans="1:15" ht="28.35" hidden="1" customHeight="1" thickBot="1">
      <c r="A586" s="479" t="s">
        <v>929</v>
      </c>
      <c r="B586" s="480"/>
      <c r="C586" s="74" t="s">
        <v>2344</v>
      </c>
      <c r="D586" s="74" t="s">
        <v>2345</v>
      </c>
      <c r="E586" s="74" t="s">
        <v>2351</v>
      </c>
      <c r="F586" s="74" t="s">
        <v>933</v>
      </c>
      <c r="G586" s="75">
        <v>44677</v>
      </c>
      <c r="H586" s="76"/>
      <c r="I586" s="77">
        <v>102417</v>
      </c>
      <c r="J586" s="78" t="s">
        <v>457</v>
      </c>
      <c r="K586" s="80"/>
      <c r="L586" s="80"/>
      <c r="M586" s="80"/>
      <c r="N586" s="80"/>
      <c r="O586" s="80"/>
    </row>
    <row r="587" spans="1:15" ht="28.35" hidden="1" customHeight="1" thickBot="1">
      <c r="A587" s="479" t="s">
        <v>1290</v>
      </c>
      <c r="B587" s="480"/>
      <c r="C587" s="74" t="s">
        <v>2352</v>
      </c>
      <c r="D587" s="74" t="s">
        <v>2353</v>
      </c>
      <c r="E587" s="74" t="s">
        <v>2354</v>
      </c>
      <c r="F587" s="74" t="s">
        <v>2355</v>
      </c>
      <c r="G587" s="75">
        <v>42572</v>
      </c>
      <c r="H587" s="76"/>
      <c r="I587" s="77">
        <v>224396.41</v>
      </c>
      <c r="J587" s="78" t="s">
        <v>457</v>
      </c>
      <c r="K587" s="80"/>
      <c r="L587" s="80"/>
      <c r="M587" s="80"/>
      <c r="N587" s="80"/>
      <c r="O587" s="80"/>
    </row>
    <row r="588" spans="1:15" ht="28.35" hidden="1" customHeight="1" thickBot="1">
      <c r="A588" s="479" t="s">
        <v>1002</v>
      </c>
      <c r="B588" s="480"/>
      <c r="C588" s="74" t="s">
        <v>2352</v>
      </c>
      <c r="D588" s="74" t="s">
        <v>2353</v>
      </c>
      <c r="E588" s="74" t="s">
        <v>2356</v>
      </c>
      <c r="F588" s="74" t="s">
        <v>1147</v>
      </c>
      <c r="G588" s="75">
        <v>44771</v>
      </c>
      <c r="H588" s="76"/>
      <c r="I588" s="77">
        <v>44765.65</v>
      </c>
      <c r="J588" s="78" t="s">
        <v>457</v>
      </c>
      <c r="K588" s="80"/>
      <c r="L588" s="80"/>
      <c r="M588" s="80"/>
      <c r="N588" s="80"/>
      <c r="O588" s="80"/>
    </row>
    <row r="589" spans="1:15" ht="28.35" hidden="1" customHeight="1" thickBot="1">
      <c r="A589" s="479" t="s">
        <v>1005</v>
      </c>
      <c r="B589" s="480"/>
      <c r="C589" s="74" t="s">
        <v>2357</v>
      </c>
      <c r="D589" s="74" t="s">
        <v>2358</v>
      </c>
      <c r="E589" s="74" t="s">
        <v>2359</v>
      </c>
      <c r="F589" s="74" t="s">
        <v>2360</v>
      </c>
      <c r="G589" s="75">
        <v>44043</v>
      </c>
      <c r="H589" s="76"/>
      <c r="I589" s="77">
        <v>18</v>
      </c>
      <c r="J589" s="78" t="s">
        <v>457</v>
      </c>
      <c r="K589" s="78" t="s">
        <v>2361</v>
      </c>
      <c r="L589" s="78" t="s">
        <v>459</v>
      </c>
      <c r="M589" s="78" t="s">
        <v>2362</v>
      </c>
      <c r="N589" s="78">
        <v>0</v>
      </c>
      <c r="O589" s="79">
        <v>44320</v>
      </c>
    </row>
    <row r="590" spans="1:15" ht="28.35" hidden="1" customHeight="1" thickBot="1">
      <c r="A590" s="479" t="s">
        <v>1043</v>
      </c>
      <c r="B590" s="480"/>
      <c r="C590" s="74" t="s">
        <v>2357</v>
      </c>
      <c r="D590" s="74" t="s">
        <v>2358</v>
      </c>
      <c r="E590" s="74" t="s">
        <v>2363</v>
      </c>
      <c r="F590" s="74" t="s">
        <v>2364</v>
      </c>
      <c r="G590" s="75">
        <v>44120</v>
      </c>
      <c r="H590" s="76"/>
      <c r="I590" s="77">
        <v>33000.22</v>
      </c>
      <c r="J590" s="78" t="s">
        <v>457</v>
      </c>
      <c r="K590" s="80"/>
      <c r="L590" s="80"/>
      <c r="M590" s="80"/>
      <c r="N590" s="80"/>
      <c r="O590" s="80"/>
    </row>
    <row r="591" spans="1:15" ht="28.35" hidden="1" customHeight="1" thickBot="1">
      <c r="A591" s="479" t="s">
        <v>1797</v>
      </c>
      <c r="B591" s="480"/>
      <c r="C591" s="74" t="s">
        <v>2365</v>
      </c>
      <c r="D591" s="74" t="s">
        <v>2366</v>
      </c>
      <c r="E591" s="74" t="s">
        <v>2367</v>
      </c>
      <c r="F591" s="74" t="s">
        <v>2368</v>
      </c>
      <c r="G591" s="75">
        <v>43980</v>
      </c>
      <c r="H591" s="76"/>
      <c r="I591" s="77">
        <v>109110</v>
      </c>
      <c r="J591" s="78" t="s">
        <v>457</v>
      </c>
      <c r="K591" s="80"/>
      <c r="L591" s="80"/>
      <c r="M591" s="80"/>
      <c r="N591" s="80"/>
      <c r="O591" s="80"/>
    </row>
    <row r="592" spans="1:15" ht="28.35" hidden="1" customHeight="1" thickBot="1">
      <c r="A592" s="479" t="s">
        <v>1467</v>
      </c>
      <c r="B592" s="480"/>
      <c r="C592" s="74" t="s">
        <v>2365</v>
      </c>
      <c r="D592" s="74" t="s">
        <v>2366</v>
      </c>
      <c r="E592" s="74" t="s">
        <v>2369</v>
      </c>
      <c r="F592" s="74" t="s">
        <v>1595</v>
      </c>
      <c r="G592" s="75">
        <v>44109</v>
      </c>
      <c r="H592" s="76"/>
      <c r="I592" s="77">
        <v>29352.400000000001</v>
      </c>
      <c r="J592" s="78" t="s">
        <v>457</v>
      </c>
      <c r="K592" s="80"/>
      <c r="L592" s="80"/>
      <c r="M592" s="80"/>
      <c r="N592" s="80"/>
      <c r="O592" s="80"/>
    </row>
    <row r="593" spans="1:15" ht="28.35" hidden="1" customHeight="1" thickBot="1">
      <c r="A593" s="479" t="s">
        <v>1664</v>
      </c>
      <c r="B593" s="480"/>
      <c r="C593" s="74" t="s">
        <v>2365</v>
      </c>
      <c r="D593" s="74" t="s">
        <v>2366</v>
      </c>
      <c r="E593" s="74" t="s">
        <v>2370</v>
      </c>
      <c r="F593" s="74" t="s">
        <v>2371</v>
      </c>
      <c r="G593" s="75">
        <v>44497</v>
      </c>
      <c r="H593" s="76"/>
      <c r="I593" s="77">
        <v>18185</v>
      </c>
      <c r="J593" s="78" t="s">
        <v>457</v>
      </c>
      <c r="K593" s="80"/>
      <c r="L593" s="80"/>
      <c r="M593" s="80"/>
      <c r="N593" s="80"/>
      <c r="O593" s="80"/>
    </row>
    <row r="594" spans="1:15" ht="28.35" hidden="1" customHeight="1" thickBot="1">
      <c r="A594" s="479" t="s">
        <v>1664</v>
      </c>
      <c r="B594" s="480"/>
      <c r="C594" s="74" t="s">
        <v>2365</v>
      </c>
      <c r="D594" s="74" t="s">
        <v>2366</v>
      </c>
      <c r="E594" s="74" t="s">
        <v>2372</v>
      </c>
      <c r="F594" s="74" t="s">
        <v>2373</v>
      </c>
      <c r="G594" s="75">
        <v>44503</v>
      </c>
      <c r="H594" s="76"/>
      <c r="I594" s="77">
        <v>18185</v>
      </c>
      <c r="J594" s="78" t="s">
        <v>457</v>
      </c>
      <c r="K594" s="80"/>
      <c r="L594" s="80"/>
      <c r="M594" s="80"/>
      <c r="N594" s="80"/>
      <c r="O594" s="80"/>
    </row>
    <row r="595" spans="1:15" ht="28.35" hidden="1" customHeight="1" thickBot="1">
      <c r="A595" s="479" t="s">
        <v>477</v>
      </c>
      <c r="B595" s="480"/>
      <c r="C595" s="74" t="s">
        <v>2374</v>
      </c>
      <c r="D595" s="74" t="s">
        <v>2375</v>
      </c>
      <c r="E595" s="74" t="s">
        <v>2376</v>
      </c>
      <c r="F595" s="74" t="s">
        <v>2377</v>
      </c>
      <c r="G595" s="75">
        <v>44706</v>
      </c>
      <c r="H595" s="76"/>
      <c r="I595" s="77">
        <v>99850.19</v>
      </c>
      <c r="J595" s="78" t="s">
        <v>457</v>
      </c>
      <c r="K595" s="80"/>
      <c r="L595" s="80"/>
      <c r="M595" s="80"/>
      <c r="N595" s="80"/>
      <c r="O595" s="80"/>
    </row>
    <row r="596" spans="1:15" ht="28.35" hidden="1" customHeight="1" thickBot="1">
      <c r="A596" s="479" t="s">
        <v>1184</v>
      </c>
      <c r="B596" s="480"/>
      <c r="C596" s="74" t="s">
        <v>2378</v>
      </c>
      <c r="D596" s="74" t="s">
        <v>2379</v>
      </c>
      <c r="E596" s="74" t="s">
        <v>2380</v>
      </c>
      <c r="F596" s="74" t="s">
        <v>1186</v>
      </c>
      <c r="G596" s="75">
        <v>44512</v>
      </c>
      <c r="H596" s="76"/>
      <c r="I596" s="77">
        <v>48436.45</v>
      </c>
      <c r="J596" s="78" t="s">
        <v>457</v>
      </c>
      <c r="K596" s="80"/>
      <c r="L596" s="80"/>
      <c r="M596" s="80"/>
      <c r="N596" s="80"/>
      <c r="O596" s="80"/>
    </row>
    <row r="597" spans="1:15" ht="28.35" hidden="1" customHeight="1" thickBot="1">
      <c r="A597" s="479" t="s">
        <v>1232</v>
      </c>
      <c r="B597" s="480"/>
      <c r="C597" s="74" t="s">
        <v>2381</v>
      </c>
      <c r="D597" s="74" t="s">
        <v>2382</v>
      </c>
      <c r="E597" s="74" t="s">
        <v>2383</v>
      </c>
      <c r="F597" s="74" t="s">
        <v>2384</v>
      </c>
      <c r="G597" s="75">
        <v>43648</v>
      </c>
      <c r="H597" s="76"/>
      <c r="I597" s="77">
        <v>20000</v>
      </c>
      <c r="J597" s="78" t="s">
        <v>457</v>
      </c>
      <c r="K597" s="78" t="s">
        <v>2385</v>
      </c>
      <c r="L597" s="78" t="s">
        <v>459</v>
      </c>
      <c r="M597" s="78" t="s">
        <v>2386</v>
      </c>
      <c r="N597" s="78">
        <v>0</v>
      </c>
      <c r="O597" s="79">
        <v>44595</v>
      </c>
    </row>
    <row r="598" spans="1:15" ht="28.35" hidden="1" customHeight="1" thickBot="1">
      <c r="A598" s="479" t="s">
        <v>1076</v>
      </c>
      <c r="B598" s="480"/>
      <c r="C598" s="74" t="s">
        <v>2381</v>
      </c>
      <c r="D598" s="74" t="s">
        <v>2382</v>
      </c>
      <c r="E598" s="74" t="s">
        <v>2387</v>
      </c>
      <c r="F598" s="74" t="s">
        <v>2388</v>
      </c>
      <c r="G598" s="74" t="s">
        <v>2389</v>
      </c>
      <c r="H598" s="76"/>
      <c r="I598" s="77">
        <v>126862.64</v>
      </c>
      <c r="J598" s="78" t="s">
        <v>958</v>
      </c>
      <c r="K598" s="78" t="s">
        <v>2390</v>
      </c>
      <c r="L598" s="78" t="s">
        <v>960</v>
      </c>
      <c r="M598" s="78" t="s">
        <v>2391</v>
      </c>
      <c r="N598" s="78" t="s">
        <v>2392</v>
      </c>
      <c r="O598" s="78" t="s">
        <v>2393</v>
      </c>
    </row>
    <row r="599" spans="1:15" ht="28.35" hidden="1" customHeight="1" thickBot="1">
      <c r="A599" s="479" t="s">
        <v>1033</v>
      </c>
      <c r="B599" s="480"/>
      <c r="C599" s="74" t="s">
        <v>2381</v>
      </c>
      <c r="D599" s="74" t="s">
        <v>2382</v>
      </c>
      <c r="E599" s="74" t="s">
        <v>2394</v>
      </c>
      <c r="F599" s="74" t="s">
        <v>1307</v>
      </c>
      <c r="G599" s="75">
        <v>44363</v>
      </c>
      <c r="H599" s="76"/>
      <c r="I599" s="77">
        <v>21640.15</v>
      </c>
      <c r="J599" s="78" t="s">
        <v>457</v>
      </c>
      <c r="K599" s="80"/>
      <c r="L599" s="80"/>
      <c r="M599" s="80"/>
      <c r="N599" s="80"/>
      <c r="O599" s="80"/>
    </row>
    <row r="600" spans="1:15" ht="28.35" hidden="1" customHeight="1" thickBot="1">
      <c r="A600" s="479" t="s">
        <v>462</v>
      </c>
      <c r="B600" s="480"/>
      <c r="C600" s="74" t="s">
        <v>2395</v>
      </c>
      <c r="D600" s="74" t="s">
        <v>2396</v>
      </c>
      <c r="E600" s="74" t="s">
        <v>2397</v>
      </c>
      <c r="F600" s="74" t="s">
        <v>2398</v>
      </c>
      <c r="G600" s="75">
        <v>43650</v>
      </c>
      <c r="H600" s="76"/>
      <c r="I600" s="77">
        <v>19259</v>
      </c>
      <c r="J600" s="78" t="s">
        <v>457</v>
      </c>
      <c r="K600" s="80"/>
      <c r="L600" s="80"/>
      <c r="M600" s="80"/>
      <c r="N600" s="80"/>
      <c r="O600" s="80"/>
    </row>
    <row r="601" spans="1:15" ht="28.35" hidden="1" customHeight="1" thickBot="1">
      <c r="A601" s="479" t="s">
        <v>1530</v>
      </c>
      <c r="B601" s="480"/>
      <c r="C601" s="74" t="s">
        <v>2399</v>
      </c>
      <c r="D601" s="74" t="s">
        <v>2400</v>
      </c>
      <c r="E601" s="74" t="s">
        <v>2401</v>
      </c>
      <c r="F601" s="74" t="s">
        <v>2402</v>
      </c>
      <c r="G601" s="75">
        <v>44120</v>
      </c>
      <c r="H601" s="76"/>
      <c r="I601" s="77">
        <v>159554.98000000001</v>
      </c>
      <c r="J601" s="78" t="s">
        <v>457</v>
      </c>
      <c r="K601" s="80"/>
      <c r="L601" s="80"/>
      <c r="M601" s="80"/>
      <c r="N601" s="80"/>
      <c r="O601" s="80"/>
    </row>
    <row r="602" spans="1:15" ht="28.35" hidden="1" customHeight="1" thickBot="1">
      <c r="A602" s="479" t="s">
        <v>1530</v>
      </c>
      <c r="B602" s="480"/>
      <c r="C602" s="74" t="s">
        <v>2403</v>
      </c>
      <c r="D602" s="74" t="s">
        <v>2404</v>
      </c>
      <c r="E602" s="74" t="s">
        <v>2405</v>
      </c>
      <c r="F602" s="74" t="s">
        <v>2406</v>
      </c>
      <c r="G602" s="75">
        <v>44120</v>
      </c>
      <c r="H602" s="76"/>
      <c r="I602" s="77">
        <v>73022.880000000005</v>
      </c>
      <c r="J602" s="78" t="s">
        <v>457</v>
      </c>
      <c r="K602" s="80"/>
      <c r="L602" s="80"/>
      <c r="M602" s="80"/>
      <c r="N602" s="80"/>
      <c r="O602" s="80"/>
    </row>
    <row r="603" spans="1:15" ht="28.35" hidden="1" customHeight="1" thickBot="1">
      <c r="A603" s="479" t="s">
        <v>589</v>
      </c>
      <c r="B603" s="480"/>
      <c r="C603" s="74" t="s">
        <v>2407</v>
      </c>
      <c r="D603" s="74" t="s">
        <v>2408</v>
      </c>
      <c r="E603" s="74" t="s">
        <v>2409</v>
      </c>
      <c r="F603" s="74" t="s">
        <v>2410</v>
      </c>
      <c r="G603" s="75">
        <v>44585</v>
      </c>
      <c r="H603" s="76"/>
      <c r="I603" s="77">
        <v>18185</v>
      </c>
      <c r="J603" s="78" t="s">
        <v>457</v>
      </c>
      <c r="K603" s="80"/>
      <c r="L603" s="80"/>
      <c r="M603" s="80"/>
      <c r="N603" s="80"/>
      <c r="O603" s="80"/>
    </row>
    <row r="604" spans="1:15" ht="28.35" hidden="1" customHeight="1" thickBot="1">
      <c r="A604" s="479" t="s">
        <v>517</v>
      </c>
      <c r="B604" s="480"/>
      <c r="C604" s="74" t="s">
        <v>2411</v>
      </c>
      <c r="D604" s="74" t="s">
        <v>2412</v>
      </c>
      <c r="E604" s="74" t="s">
        <v>2413</v>
      </c>
      <c r="F604" s="74" t="s">
        <v>1318</v>
      </c>
      <c r="G604" s="75">
        <v>44777</v>
      </c>
      <c r="H604" s="76"/>
      <c r="I604" s="77">
        <v>177659.44</v>
      </c>
      <c r="J604" s="78" t="s">
        <v>457</v>
      </c>
      <c r="K604" s="80"/>
      <c r="L604" s="80"/>
      <c r="M604" s="80"/>
      <c r="N604" s="80"/>
      <c r="O604" s="80"/>
    </row>
    <row r="605" spans="1:15" ht="28.35" hidden="1" customHeight="1" thickBot="1">
      <c r="A605" s="479" t="s">
        <v>614</v>
      </c>
      <c r="B605" s="480"/>
      <c r="C605" s="74" t="s">
        <v>2414</v>
      </c>
      <c r="D605" s="74" t="s">
        <v>2415</v>
      </c>
      <c r="E605" s="74" t="s">
        <v>2416</v>
      </c>
      <c r="F605" s="74" t="s">
        <v>2417</v>
      </c>
      <c r="G605" s="75">
        <v>44613</v>
      </c>
      <c r="H605" s="76"/>
      <c r="I605" s="77">
        <v>18185</v>
      </c>
      <c r="J605" s="78" t="s">
        <v>457</v>
      </c>
      <c r="K605" s="80"/>
      <c r="L605" s="80"/>
      <c r="M605" s="80"/>
      <c r="N605" s="80"/>
      <c r="O605" s="80"/>
    </row>
    <row r="606" spans="1:15" ht="28.35" hidden="1" customHeight="1" thickBot="1">
      <c r="A606" s="479" t="s">
        <v>2212</v>
      </c>
      <c r="B606" s="480"/>
      <c r="C606" s="74" t="s">
        <v>2418</v>
      </c>
      <c r="D606" s="74" t="s">
        <v>2419</v>
      </c>
      <c r="E606" s="74" t="s">
        <v>2420</v>
      </c>
      <c r="F606" s="74" t="s">
        <v>2421</v>
      </c>
      <c r="G606" s="74" t="s">
        <v>2422</v>
      </c>
      <c r="H606" s="76"/>
      <c r="I606" s="77">
        <v>98.74</v>
      </c>
      <c r="J606" s="78" t="s">
        <v>958</v>
      </c>
      <c r="K606" s="78" t="s">
        <v>2423</v>
      </c>
      <c r="L606" s="78" t="s">
        <v>1823</v>
      </c>
      <c r="M606" s="78" t="s">
        <v>2424</v>
      </c>
      <c r="N606" s="78" t="s">
        <v>2425</v>
      </c>
      <c r="O606" s="78" t="s">
        <v>2426</v>
      </c>
    </row>
    <row r="607" spans="1:15" ht="28.35" hidden="1" customHeight="1" thickBot="1">
      <c r="A607" s="479" t="s">
        <v>512</v>
      </c>
      <c r="B607" s="480"/>
      <c r="C607" s="74" t="s">
        <v>2418</v>
      </c>
      <c r="D607" s="74" t="s">
        <v>2419</v>
      </c>
      <c r="E607" s="74" t="s">
        <v>2427</v>
      </c>
      <c r="F607" s="74" t="s">
        <v>2428</v>
      </c>
      <c r="G607" s="75">
        <v>42573</v>
      </c>
      <c r="H607" s="76"/>
      <c r="I607" s="77">
        <v>51810.38</v>
      </c>
      <c r="J607" s="78" t="s">
        <v>457</v>
      </c>
      <c r="K607" s="80"/>
      <c r="L607" s="80"/>
      <c r="M607" s="80"/>
      <c r="N607" s="80"/>
      <c r="O607" s="80"/>
    </row>
    <row r="608" spans="1:15" ht="28.35" hidden="1" customHeight="1" thickBot="1">
      <c r="A608" s="479" t="s">
        <v>1624</v>
      </c>
      <c r="B608" s="480"/>
      <c r="C608" s="74" t="s">
        <v>2418</v>
      </c>
      <c r="D608" s="74" t="s">
        <v>2419</v>
      </c>
      <c r="E608" s="74" t="s">
        <v>2429</v>
      </c>
      <c r="F608" s="74" t="s">
        <v>2430</v>
      </c>
      <c r="G608" s="75">
        <v>44579</v>
      </c>
      <c r="H608" s="76"/>
      <c r="I608" s="77">
        <v>16742</v>
      </c>
      <c r="J608" s="78" t="s">
        <v>457</v>
      </c>
      <c r="K608" s="80"/>
      <c r="L608" s="80"/>
      <c r="M608" s="80"/>
      <c r="N608" s="80"/>
      <c r="O608" s="80"/>
    </row>
    <row r="609" spans="1:15" ht="28.35" hidden="1" customHeight="1" thickBot="1">
      <c r="A609" s="479" t="s">
        <v>1624</v>
      </c>
      <c r="B609" s="480"/>
      <c r="C609" s="74" t="s">
        <v>2418</v>
      </c>
      <c r="D609" s="74" t="s">
        <v>2419</v>
      </c>
      <c r="E609" s="74" t="s">
        <v>2431</v>
      </c>
      <c r="F609" s="74" t="s">
        <v>2432</v>
      </c>
      <c r="G609" s="75">
        <v>44707</v>
      </c>
      <c r="H609" s="76"/>
      <c r="I609" s="77">
        <v>18185</v>
      </c>
      <c r="J609" s="78" t="s">
        <v>457</v>
      </c>
      <c r="K609" s="80"/>
      <c r="L609" s="80"/>
      <c r="M609" s="80"/>
      <c r="N609" s="80"/>
      <c r="O609" s="80"/>
    </row>
    <row r="610" spans="1:15" ht="28.35" hidden="1" customHeight="1" thickBot="1">
      <c r="A610" s="479" t="s">
        <v>517</v>
      </c>
      <c r="B610" s="480"/>
      <c r="C610" s="74" t="s">
        <v>2418</v>
      </c>
      <c r="D610" s="74" t="s">
        <v>2419</v>
      </c>
      <c r="E610" s="74" t="s">
        <v>2433</v>
      </c>
      <c r="F610" s="74" t="s">
        <v>2434</v>
      </c>
      <c r="G610" s="74" t="s">
        <v>2435</v>
      </c>
      <c r="H610" s="76"/>
      <c r="I610" s="77">
        <v>14841.13</v>
      </c>
      <c r="J610" s="78" t="s">
        <v>958</v>
      </c>
      <c r="K610" s="78" t="s">
        <v>2436</v>
      </c>
      <c r="L610" s="78" t="s">
        <v>1823</v>
      </c>
      <c r="M610" s="78" t="s">
        <v>2437</v>
      </c>
      <c r="N610" s="78">
        <v>0</v>
      </c>
      <c r="O610" s="78" t="s">
        <v>2438</v>
      </c>
    </row>
    <row r="611" spans="1:15" ht="28.35" hidden="1" customHeight="1" thickBot="1">
      <c r="A611" s="479" t="s">
        <v>512</v>
      </c>
      <c r="B611" s="480"/>
      <c r="C611" s="74" t="s">
        <v>2439</v>
      </c>
      <c r="D611" s="74" t="s">
        <v>2440</v>
      </c>
      <c r="E611" s="74" t="s">
        <v>2441</v>
      </c>
      <c r="F611" s="74" t="s">
        <v>2442</v>
      </c>
      <c r="G611" s="75">
        <v>44120</v>
      </c>
      <c r="H611" s="76"/>
      <c r="I611" s="77">
        <v>31096.400000000001</v>
      </c>
      <c r="J611" s="78" t="s">
        <v>457</v>
      </c>
      <c r="K611" s="80"/>
      <c r="L611" s="80"/>
      <c r="M611" s="80"/>
      <c r="N611" s="80"/>
      <c r="O611" s="80"/>
    </row>
    <row r="612" spans="1:15" ht="28.35" hidden="1" customHeight="1" thickBot="1">
      <c r="A612" s="479" t="s">
        <v>517</v>
      </c>
      <c r="B612" s="480"/>
      <c r="C612" s="74" t="s">
        <v>2439</v>
      </c>
      <c r="D612" s="74" t="s">
        <v>2440</v>
      </c>
      <c r="E612" s="74" t="s">
        <v>2443</v>
      </c>
      <c r="F612" s="74" t="s">
        <v>2444</v>
      </c>
      <c r="G612" s="75">
        <v>44767</v>
      </c>
      <c r="H612" s="76"/>
      <c r="I612" s="77">
        <v>75185.88</v>
      </c>
      <c r="J612" s="78" t="s">
        <v>457</v>
      </c>
      <c r="K612" s="80"/>
      <c r="L612" s="80"/>
      <c r="M612" s="80"/>
      <c r="N612" s="80"/>
      <c r="O612" s="80"/>
    </row>
    <row r="613" spans="1:15" ht="28.35" hidden="1" customHeight="1" thickBot="1">
      <c r="A613" s="479" t="s">
        <v>1083</v>
      </c>
      <c r="B613" s="480"/>
      <c r="C613" s="74" t="s">
        <v>2439</v>
      </c>
      <c r="D613" s="74" t="s">
        <v>2440</v>
      </c>
      <c r="E613" s="74" t="s">
        <v>2445</v>
      </c>
      <c r="F613" s="74" t="s">
        <v>1102</v>
      </c>
      <c r="G613" s="75">
        <v>44742</v>
      </c>
      <c r="H613" s="76"/>
      <c r="I613" s="77">
        <v>36975.57</v>
      </c>
      <c r="J613" s="78" t="s">
        <v>457</v>
      </c>
      <c r="K613" s="80"/>
      <c r="L613" s="80"/>
      <c r="M613" s="80"/>
      <c r="N613" s="80"/>
      <c r="O613" s="80"/>
    </row>
    <row r="614" spans="1:15" ht="28.35" hidden="1" customHeight="1" thickBot="1">
      <c r="A614" s="479" t="s">
        <v>614</v>
      </c>
      <c r="B614" s="480"/>
      <c r="C614" s="74" t="s">
        <v>2446</v>
      </c>
      <c r="D614" s="74" t="s">
        <v>2447</v>
      </c>
      <c r="E614" s="74" t="s">
        <v>2448</v>
      </c>
      <c r="F614" s="74" t="s">
        <v>2449</v>
      </c>
      <c r="G614" s="75">
        <v>44622</v>
      </c>
      <c r="H614" s="76"/>
      <c r="I614" s="77">
        <v>18185</v>
      </c>
      <c r="J614" s="78" t="s">
        <v>457</v>
      </c>
      <c r="K614" s="80"/>
      <c r="L614" s="80"/>
      <c r="M614" s="80"/>
      <c r="N614" s="80"/>
      <c r="O614" s="80"/>
    </row>
    <row r="615" spans="1:15" ht="28.35" hidden="1" customHeight="1" thickBot="1">
      <c r="A615" s="479" t="s">
        <v>560</v>
      </c>
      <c r="B615" s="480"/>
      <c r="C615" s="74" t="s">
        <v>2450</v>
      </c>
      <c r="D615" s="74" t="s">
        <v>2451</v>
      </c>
      <c r="E615" s="74" t="s">
        <v>2452</v>
      </c>
      <c r="F615" s="74" t="s">
        <v>2453</v>
      </c>
      <c r="G615" s="75">
        <v>44620</v>
      </c>
      <c r="H615" s="76"/>
      <c r="I615" s="77">
        <v>17000</v>
      </c>
      <c r="J615" s="78" t="s">
        <v>457</v>
      </c>
      <c r="K615" s="80"/>
      <c r="L615" s="80"/>
      <c r="M615" s="80"/>
      <c r="N615" s="80"/>
      <c r="O615" s="80"/>
    </row>
    <row r="616" spans="1:15" ht="28.35" hidden="1" customHeight="1" thickBot="1">
      <c r="A616" s="479" t="s">
        <v>584</v>
      </c>
      <c r="B616" s="480"/>
      <c r="C616" s="74" t="s">
        <v>2454</v>
      </c>
      <c r="D616" s="74" t="s">
        <v>2455</v>
      </c>
      <c r="E616" s="74" t="s">
        <v>2456</v>
      </c>
      <c r="F616" s="74" t="s">
        <v>2457</v>
      </c>
      <c r="G616" s="75">
        <v>44763</v>
      </c>
      <c r="H616" s="76"/>
      <c r="I616" s="77">
        <v>72740</v>
      </c>
      <c r="J616" s="78" t="s">
        <v>457</v>
      </c>
      <c r="K616" s="80"/>
      <c r="L616" s="80"/>
      <c r="M616" s="80"/>
      <c r="N616" s="80"/>
      <c r="O616" s="80"/>
    </row>
    <row r="617" spans="1:15" ht="28.35" hidden="1" customHeight="1" thickBot="1">
      <c r="A617" s="479" t="s">
        <v>2458</v>
      </c>
      <c r="B617" s="480"/>
      <c r="C617" s="74" t="s">
        <v>2459</v>
      </c>
      <c r="D617" s="74" t="s">
        <v>2460</v>
      </c>
      <c r="E617" s="74" t="s">
        <v>2461</v>
      </c>
      <c r="F617" s="74" t="s">
        <v>2462</v>
      </c>
      <c r="G617" s="74" t="s">
        <v>2463</v>
      </c>
      <c r="H617" s="76"/>
      <c r="I617" s="77">
        <v>7.0000000000000007E-2</v>
      </c>
      <c r="J617" s="78" t="s">
        <v>754</v>
      </c>
      <c r="K617" s="78" t="s">
        <v>2464</v>
      </c>
      <c r="L617" s="78" t="s">
        <v>756</v>
      </c>
      <c r="M617" s="78" t="s">
        <v>2465</v>
      </c>
      <c r="N617" s="78" t="s">
        <v>2466</v>
      </c>
      <c r="O617" s="78" t="s">
        <v>2467</v>
      </c>
    </row>
    <row r="618" spans="1:15" ht="28.35" hidden="1" customHeight="1" thickBot="1">
      <c r="A618" s="479" t="s">
        <v>1630</v>
      </c>
      <c r="B618" s="480"/>
      <c r="C618" s="74" t="s">
        <v>2468</v>
      </c>
      <c r="D618" s="74" t="s">
        <v>2469</v>
      </c>
      <c r="E618" s="74" t="s">
        <v>2470</v>
      </c>
      <c r="F618" s="74" t="s">
        <v>2471</v>
      </c>
      <c r="G618" s="75">
        <v>42578</v>
      </c>
      <c r="H618" s="76"/>
      <c r="I618" s="77">
        <v>25902.85</v>
      </c>
      <c r="J618" s="78" t="s">
        <v>457</v>
      </c>
      <c r="K618" s="80"/>
      <c r="L618" s="80"/>
      <c r="M618" s="80"/>
      <c r="N618" s="80"/>
      <c r="O618" s="80"/>
    </row>
    <row r="619" spans="1:15" ht="28.35" hidden="1" customHeight="1" thickBot="1">
      <c r="A619" s="479" t="s">
        <v>1637</v>
      </c>
      <c r="B619" s="480"/>
      <c r="C619" s="74" t="s">
        <v>2468</v>
      </c>
      <c r="D619" s="74" t="s">
        <v>2469</v>
      </c>
      <c r="E619" s="74" t="s">
        <v>2472</v>
      </c>
      <c r="F619" s="74" t="s">
        <v>2473</v>
      </c>
      <c r="G619" s="75">
        <v>44398</v>
      </c>
      <c r="H619" s="76"/>
      <c r="I619" s="77">
        <v>30000</v>
      </c>
      <c r="J619" s="78" t="s">
        <v>457</v>
      </c>
      <c r="K619" s="80"/>
      <c r="L619" s="80"/>
      <c r="M619" s="80"/>
      <c r="N619" s="80"/>
      <c r="O619" s="80"/>
    </row>
    <row r="620" spans="1:15" ht="28.35" hidden="1" customHeight="1" thickBot="1">
      <c r="A620" s="479" t="s">
        <v>1637</v>
      </c>
      <c r="B620" s="480"/>
      <c r="C620" s="74" t="s">
        <v>2468</v>
      </c>
      <c r="D620" s="74" t="s">
        <v>2469</v>
      </c>
      <c r="E620" s="74" t="s">
        <v>2474</v>
      </c>
      <c r="F620" s="74" t="s">
        <v>2475</v>
      </c>
      <c r="G620" s="75">
        <v>44636</v>
      </c>
      <c r="H620" s="76"/>
      <c r="I620" s="77">
        <v>20000</v>
      </c>
      <c r="J620" s="78" t="s">
        <v>457</v>
      </c>
      <c r="K620" s="80"/>
      <c r="L620" s="80"/>
      <c r="M620" s="80"/>
      <c r="N620" s="80"/>
      <c r="O620" s="80"/>
    </row>
    <row r="621" spans="1:15" ht="28.35" hidden="1" customHeight="1" thickBot="1">
      <c r="A621" s="479" t="s">
        <v>1637</v>
      </c>
      <c r="B621" s="480"/>
      <c r="C621" s="74" t="s">
        <v>2468</v>
      </c>
      <c r="D621" s="74" t="s">
        <v>2469</v>
      </c>
      <c r="E621" s="74" t="s">
        <v>2476</v>
      </c>
      <c r="F621" s="74" t="s">
        <v>2477</v>
      </c>
      <c r="G621" s="75">
        <v>44638</v>
      </c>
      <c r="H621" s="76"/>
      <c r="I621" s="77">
        <v>30000</v>
      </c>
      <c r="J621" s="78" t="s">
        <v>457</v>
      </c>
      <c r="K621" s="80"/>
      <c r="L621" s="80"/>
      <c r="M621" s="80"/>
      <c r="N621" s="80"/>
      <c r="O621" s="80"/>
    </row>
    <row r="622" spans="1:15" ht="28.35" hidden="1" customHeight="1" thickBot="1">
      <c r="A622" s="479" t="s">
        <v>512</v>
      </c>
      <c r="B622" s="480"/>
      <c r="C622" s="74" t="s">
        <v>2478</v>
      </c>
      <c r="D622" s="74" t="s">
        <v>2479</v>
      </c>
      <c r="E622" s="74" t="s">
        <v>2480</v>
      </c>
      <c r="F622" s="74" t="s">
        <v>2481</v>
      </c>
      <c r="G622" s="75">
        <v>44120</v>
      </c>
      <c r="H622" s="76"/>
      <c r="I622" s="77">
        <v>363777.82</v>
      </c>
      <c r="J622" s="78" t="s">
        <v>457</v>
      </c>
      <c r="K622" s="80"/>
      <c r="L622" s="80"/>
      <c r="M622" s="80"/>
      <c r="N622" s="80"/>
      <c r="O622" s="80"/>
    </row>
    <row r="623" spans="1:15" ht="28.35" hidden="1" customHeight="1" thickBot="1">
      <c r="A623" s="479" t="s">
        <v>512</v>
      </c>
      <c r="B623" s="480"/>
      <c r="C623" s="74" t="s">
        <v>2482</v>
      </c>
      <c r="D623" s="74" t="s">
        <v>2483</v>
      </c>
      <c r="E623" s="74" t="s">
        <v>2484</v>
      </c>
      <c r="F623" s="74" t="s">
        <v>2485</v>
      </c>
      <c r="G623" s="75">
        <v>42573</v>
      </c>
      <c r="H623" s="76"/>
      <c r="I623" s="77">
        <v>165289.64000000001</v>
      </c>
      <c r="J623" s="78" t="s">
        <v>457</v>
      </c>
      <c r="K623" s="80"/>
      <c r="L623" s="80"/>
      <c r="M623" s="80"/>
      <c r="N623" s="80"/>
      <c r="O623" s="80"/>
    </row>
    <row r="624" spans="1:15" ht="28.35" hidden="1" customHeight="1" thickBot="1">
      <c r="A624" s="479" t="s">
        <v>1028</v>
      </c>
      <c r="B624" s="480"/>
      <c r="C624" s="74" t="s">
        <v>2482</v>
      </c>
      <c r="D624" s="74" t="s">
        <v>2483</v>
      </c>
      <c r="E624" s="74" t="s">
        <v>2486</v>
      </c>
      <c r="F624" s="74" t="s">
        <v>2487</v>
      </c>
      <c r="G624" s="75">
        <v>44257</v>
      </c>
      <c r="H624" s="76"/>
      <c r="I624" s="77">
        <v>52692.85</v>
      </c>
      <c r="J624" s="78" t="s">
        <v>457</v>
      </c>
      <c r="K624" s="80"/>
      <c r="L624" s="80"/>
      <c r="M624" s="80"/>
      <c r="N624" s="80"/>
      <c r="O624" s="80"/>
    </row>
    <row r="625" spans="1:15" ht="28.35" hidden="1" customHeight="1" thickBot="1">
      <c r="A625" s="479" t="s">
        <v>1028</v>
      </c>
      <c r="B625" s="480"/>
      <c r="C625" s="74" t="s">
        <v>2482</v>
      </c>
      <c r="D625" s="74" t="s">
        <v>2483</v>
      </c>
      <c r="E625" s="74" t="s">
        <v>2488</v>
      </c>
      <c r="F625" s="74" t="s">
        <v>2489</v>
      </c>
      <c r="G625" s="75">
        <v>44488</v>
      </c>
      <c r="H625" s="76"/>
      <c r="I625" s="77">
        <v>85117.43</v>
      </c>
      <c r="J625" s="78" t="s">
        <v>457</v>
      </c>
      <c r="K625" s="80"/>
      <c r="L625" s="80"/>
      <c r="M625" s="80"/>
      <c r="N625" s="80"/>
      <c r="O625" s="80"/>
    </row>
    <row r="626" spans="1:15" ht="28.35" hidden="1" customHeight="1" thickBot="1">
      <c r="A626" s="479" t="s">
        <v>1028</v>
      </c>
      <c r="B626" s="480"/>
      <c r="C626" s="74" t="s">
        <v>2482</v>
      </c>
      <c r="D626" s="74" t="s">
        <v>2483</v>
      </c>
      <c r="E626" s="74" t="s">
        <v>2490</v>
      </c>
      <c r="F626" s="74" t="s">
        <v>2491</v>
      </c>
      <c r="G626" s="75">
        <v>44518</v>
      </c>
      <c r="H626" s="76"/>
      <c r="I626" s="77">
        <v>38520.550000000003</v>
      </c>
      <c r="J626" s="78" t="s">
        <v>457</v>
      </c>
      <c r="K626" s="80"/>
      <c r="L626" s="80"/>
      <c r="M626" s="80"/>
      <c r="N626" s="80"/>
      <c r="O626" s="80"/>
    </row>
    <row r="627" spans="1:15" ht="28.35" hidden="1" customHeight="1" thickBot="1">
      <c r="A627" s="479" t="s">
        <v>1028</v>
      </c>
      <c r="B627" s="480"/>
      <c r="C627" s="74" t="s">
        <v>2482</v>
      </c>
      <c r="D627" s="74" t="s">
        <v>2483</v>
      </c>
      <c r="E627" s="74" t="s">
        <v>2492</v>
      </c>
      <c r="F627" s="74" t="s">
        <v>2493</v>
      </c>
      <c r="G627" s="75">
        <v>44628</v>
      </c>
      <c r="H627" s="76"/>
      <c r="I627" s="77">
        <v>37190.5</v>
      </c>
      <c r="J627" s="78" t="s">
        <v>457</v>
      </c>
      <c r="K627" s="80"/>
      <c r="L627" s="80"/>
      <c r="M627" s="80"/>
      <c r="N627" s="80"/>
      <c r="O627" s="80"/>
    </row>
    <row r="628" spans="1:15" ht="28.35" hidden="1" customHeight="1" thickBot="1">
      <c r="A628" s="479" t="s">
        <v>517</v>
      </c>
      <c r="B628" s="480"/>
      <c r="C628" s="74" t="s">
        <v>2482</v>
      </c>
      <c r="D628" s="74" t="s">
        <v>2483</v>
      </c>
      <c r="E628" s="74" t="s">
        <v>2494</v>
      </c>
      <c r="F628" s="74" t="s">
        <v>1125</v>
      </c>
      <c r="G628" s="75">
        <v>44176</v>
      </c>
      <c r="H628" s="76"/>
      <c r="I628" s="77">
        <v>29406.23</v>
      </c>
      <c r="J628" s="78" t="s">
        <v>457</v>
      </c>
      <c r="K628" s="80"/>
      <c r="L628" s="80"/>
      <c r="M628" s="80"/>
      <c r="N628" s="80"/>
      <c r="O628" s="80"/>
    </row>
    <row r="629" spans="1:15" ht="28.35" hidden="1" customHeight="1" thickBot="1">
      <c r="A629" s="479" t="s">
        <v>472</v>
      </c>
      <c r="B629" s="480"/>
      <c r="C629" s="74" t="s">
        <v>2495</v>
      </c>
      <c r="D629" s="74" t="s">
        <v>2496</v>
      </c>
      <c r="E629" s="74" t="s">
        <v>2497</v>
      </c>
      <c r="F629" s="74" t="s">
        <v>2498</v>
      </c>
      <c r="G629" s="75">
        <v>44469</v>
      </c>
      <c r="H629" s="76"/>
      <c r="I629" s="77">
        <v>17966.78</v>
      </c>
      <c r="J629" s="78" t="s">
        <v>457</v>
      </c>
      <c r="K629" s="80"/>
      <c r="L629" s="80"/>
      <c r="M629" s="80"/>
      <c r="N629" s="80"/>
      <c r="O629" s="80"/>
    </row>
    <row r="630" spans="1:15" ht="28.35" hidden="1" customHeight="1" thickBot="1">
      <c r="A630" s="479" t="s">
        <v>628</v>
      </c>
      <c r="B630" s="480"/>
      <c r="C630" s="74" t="s">
        <v>2499</v>
      </c>
      <c r="D630" s="74" t="s">
        <v>2500</v>
      </c>
      <c r="E630" s="74" t="s">
        <v>2501</v>
      </c>
      <c r="F630" s="74" t="s">
        <v>2502</v>
      </c>
      <c r="G630" s="75">
        <v>44120</v>
      </c>
      <c r="H630" s="76"/>
      <c r="I630" s="77">
        <v>50000</v>
      </c>
      <c r="J630" s="78" t="s">
        <v>457</v>
      </c>
      <c r="K630" s="80"/>
      <c r="L630" s="80"/>
      <c r="M630" s="80"/>
      <c r="N630" s="80"/>
      <c r="O630" s="80"/>
    </row>
    <row r="631" spans="1:15" ht="28.35" hidden="1" customHeight="1" thickBot="1">
      <c r="A631" s="479" t="s">
        <v>1344</v>
      </c>
      <c r="B631" s="480"/>
      <c r="C631" s="74" t="s">
        <v>2503</v>
      </c>
      <c r="D631" s="74" t="s">
        <v>2504</v>
      </c>
      <c r="E631" s="74" t="s">
        <v>2505</v>
      </c>
      <c r="F631" s="74" t="s">
        <v>1348</v>
      </c>
      <c r="G631" s="75">
        <v>44445</v>
      </c>
      <c r="H631" s="76"/>
      <c r="I631" s="77">
        <v>21293.9</v>
      </c>
      <c r="J631" s="78" t="s">
        <v>457</v>
      </c>
      <c r="K631" s="80"/>
      <c r="L631" s="80"/>
      <c r="M631" s="80"/>
      <c r="N631" s="80"/>
      <c r="O631" s="80"/>
    </row>
    <row r="632" spans="1:15" ht="28.35" hidden="1" customHeight="1" thickBot="1">
      <c r="A632" s="479" t="s">
        <v>2212</v>
      </c>
      <c r="B632" s="480"/>
      <c r="C632" s="74" t="s">
        <v>2503</v>
      </c>
      <c r="D632" s="74" t="s">
        <v>2504</v>
      </c>
      <c r="E632" s="74" t="s">
        <v>2506</v>
      </c>
      <c r="F632" s="74" t="s">
        <v>2507</v>
      </c>
      <c r="G632" s="75">
        <v>44035</v>
      </c>
      <c r="H632" s="76"/>
      <c r="I632" s="77">
        <v>14758.21</v>
      </c>
      <c r="J632" s="78" t="s">
        <v>457</v>
      </c>
      <c r="K632" s="78" t="s">
        <v>2508</v>
      </c>
      <c r="L632" s="78" t="s">
        <v>459</v>
      </c>
      <c r="M632" s="78" t="s">
        <v>2509</v>
      </c>
      <c r="N632" s="78">
        <v>0</v>
      </c>
      <c r="O632" s="79">
        <v>44776</v>
      </c>
    </row>
    <row r="633" spans="1:15" ht="28.35" hidden="1" customHeight="1" thickBot="1">
      <c r="A633" s="479" t="s">
        <v>1028</v>
      </c>
      <c r="B633" s="480"/>
      <c r="C633" s="74" t="s">
        <v>2503</v>
      </c>
      <c r="D633" s="74" t="s">
        <v>2504</v>
      </c>
      <c r="E633" s="74" t="s">
        <v>2510</v>
      </c>
      <c r="F633" s="74" t="s">
        <v>2511</v>
      </c>
      <c r="G633" s="75">
        <v>44526</v>
      </c>
      <c r="H633" s="76"/>
      <c r="I633" s="77">
        <v>16875.68</v>
      </c>
      <c r="J633" s="78" t="s">
        <v>457</v>
      </c>
      <c r="K633" s="80"/>
      <c r="L633" s="80"/>
      <c r="M633" s="80"/>
      <c r="N633" s="80"/>
      <c r="O633" s="80"/>
    </row>
    <row r="634" spans="1:15" ht="28.35" hidden="1" customHeight="1" thickBot="1">
      <c r="A634" s="479" t="s">
        <v>1028</v>
      </c>
      <c r="B634" s="480"/>
      <c r="C634" s="74" t="s">
        <v>2503</v>
      </c>
      <c r="D634" s="74" t="s">
        <v>2504</v>
      </c>
      <c r="E634" s="74" t="s">
        <v>2512</v>
      </c>
      <c r="F634" s="74" t="s">
        <v>2513</v>
      </c>
      <c r="G634" s="75">
        <v>44526</v>
      </c>
      <c r="H634" s="76"/>
      <c r="I634" s="77">
        <v>25919.08</v>
      </c>
      <c r="J634" s="78" t="s">
        <v>457</v>
      </c>
      <c r="K634" s="80"/>
      <c r="L634" s="80"/>
      <c r="M634" s="80"/>
      <c r="N634" s="80"/>
      <c r="O634" s="80"/>
    </row>
    <row r="635" spans="1:15" ht="28.35" hidden="1" customHeight="1" thickBot="1">
      <c r="A635" s="479" t="s">
        <v>517</v>
      </c>
      <c r="B635" s="480"/>
      <c r="C635" s="74" t="s">
        <v>2503</v>
      </c>
      <c r="D635" s="74" t="s">
        <v>2504</v>
      </c>
      <c r="E635" s="74" t="s">
        <v>2514</v>
      </c>
      <c r="F635" s="74" t="s">
        <v>2434</v>
      </c>
      <c r="G635" s="75">
        <v>44292</v>
      </c>
      <c r="H635" s="76"/>
      <c r="I635" s="77">
        <v>23928.91</v>
      </c>
      <c r="J635" s="78" t="s">
        <v>457</v>
      </c>
      <c r="K635" s="80"/>
      <c r="L635" s="80"/>
      <c r="M635" s="80"/>
      <c r="N635" s="80"/>
      <c r="O635" s="80"/>
    </row>
    <row r="636" spans="1:15" ht="28.35" hidden="1" customHeight="1" thickBot="1">
      <c r="A636" s="479" t="s">
        <v>512</v>
      </c>
      <c r="B636" s="480"/>
      <c r="C636" s="74" t="s">
        <v>2515</v>
      </c>
      <c r="D636" s="74" t="s">
        <v>2516</v>
      </c>
      <c r="E636" s="74" t="s">
        <v>2517</v>
      </c>
      <c r="F636" s="74" t="s">
        <v>2518</v>
      </c>
      <c r="G636" s="75">
        <v>44120</v>
      </c>
      <c r="H636" s="76"/>
      <c r="I636" s="77">
        <v>72656.94</v>
      </c>
      <c r="J636" s="78" t="s">
        <v>457</v>
      </c>
      <c r="K636" s="80"/>
      <c r="L636" s="80"/>
      <c r="M636" s="80"/>
      <c r="N636" s="80"/>
      <c r="O636" s="80"/>
    </row>
    <row r="637" spans="1:15" ht="28.35" hidden="1" customHeight="1" thickBot="1">
      <c r="A637" s="479" t="s">
        <v>1028</v>
      </c>
      <c r="B637" s="480"/>
      <c r="C637" s="74" t="s">
        <v>2515</v>
      </c>
      <c r="D637" s="74" t="s">
        <v>2516</v>
      </c>
      <c r="E637" s="74" t="s">
        <v>2519</v>
      </c>
      <c r="F637" s="74" t="s">
        <v>2520</v>
      </c>
      <c r="G637" s="75">
        <v>44686</v>
      </c>
      <c r="H637" s="76"/>
      <c r="I637" s="77">
        <v>16687.09</v>
      </c>
      <c r="J637" s="78" t="s">
        <v>457</v>
      </c>
      <c r="K637" s="78" t="s">
        <v>2521</v>
      </c>
      <c r="L637" s="78" t="s">
        <v>989</v>
      </c>
      <c r="M637" s="78" t="s">
        <v>2522</v>
      </c>
      <c r="N637" s="78">
        <v>0</v>
      </c>
      <c r="O637" s="79">
        <v>44795</v>
      </c>
    </row>
    <row r="638" spans="1:15" ht="28.35" hidden="1" customHeight="1" thickBot="1">
      <c r="A638" s="479" t="s">
        <v>1028</v>
      </c>
      <c r="B638" s="480"/>
      <c r="C638" s="74" t="s">
        <v>2515</v>
      </c>
      <c r="D638" s="74" t="s">
        <v>2516</v>
      </c>
      <c r="E638" s="74" t="s">
        <v>2523</v>
      </c>
      <c r="F638" s="74" t="s">
        <v>2524</v>
      </c>
      <c r="G638" s="75">
        <v>44721</v>
      </c>
      <c r="H638" s="76"/>
      <c r="I638" s="77">
        <v>19263.37</v>
      </c>
      <c r="J638" s="78" t="s">
        <v>457</v>
      </c>
      <c r="K638" s="80"/>
      <c r="L638" s="80"/>
      <c r="M638" s="80"/>
      <c r="N638" s="80"/>
      <c r="O638" s="80"/>
    </row>
    <row r="639" spans="1:15" ht="28.35" hidden="1" customHeight="1" thickBot="1">
      <c r="A639" s="479" t="s">
        <v>1028</v>
      </c>
      <c r="B639" s="480"/>
      <c r="C639" s="74" t="s">
        <v>2515</v>
      </c>
      <c r="D639" s="74" t="s">
        <v>2516</v>
      </c>
      <c r="E639" s="74" t="s">
        <v>2525</v>
      </c>
      <c r="F639" s="74" t="s">
        <v>2526</v>
      </c>
      <c r="G639" s="75">
        <v>44785</v>
      </c>
      <c r="H639" s="76"/>
      <c r="I639" s="77">
        <v>24986.55</v>
      </c>
      <c r="J639" s="78" t="s">
        <v>457</v>
      </c>
      <c r="K639" s="80"/>
      <c r="L639" s="80"/>
      <c r="M639" s="80"/>
      <c r="N639" s="80"/>
      <c r="O639" s="80"/>
    </row>
    <row r="640" spans="1:15" ht="28.35" hidden="1" customHeight="1" thickBot="1">
      <c r="A640" s="479" t="s">
        <v>472</v>
      </c>
      <c r="B640" s="480"/>
      <c r="C640" s="74" t="s">
        <v>2527</v>
      </c>
      <c r="D640" s="74" t="s">
        <v>2528</v>
      </c>
      <c r="E640" s="74" t="s">
        <v>2529</v>
      </c>
      <c r="F640" s="74" t="s">
        <v>2530</v>
      </c>
      <c r="G640" s="75">
        <v>44643</v>
      </c>
      <c r="H640" s="76"/>
      <c r="I640" s="77">
        <v>18185</v>
      </c>
      <c r="J640" s="78" t="s">
        <v>457</v>
      </c>
      <c r="K640" s="80"/>
      <c r="L640" s="80"/>
      <c r="M640" s="80"/>
      <c r="N640" s="80"/>
      <c r="O640" s="80"/>
    </row>
    <row r="641" spans="1:15" ht="28.35" hidden="1" customHeight="1" thickBot="1">
      <c r="A641" s="479" t="s">
        <v>472</v>
      </c>
      <c r="B641" s="480"/>
      <c r="C641" s="74" t="s">
        <v>2527</v>
      </c>
      <c r="D641" s="74" t="s">
        <v>2528</v>
      </c>
      <c r="E641" s="74" t="s">
        <v>2531</v>
      </c>
      <c r="F641" s="74" t="s">
        <v>2532</v>
      </c>
      <c r="G641" s="75">
        <v>44673</v>
      </c>
      <c r="H641" s="76"/>
      <c r="I641" s="77">
        <v>18185</v>
      </c>
      <c r="J641" s="78" t="s">
        <v>457</v>
      </c>
      <c r="K641" s="80"/>
      <c r="L641" s="80"/>
      <c r="M641" s="80"/>
      <c r="N641" s="80"/>
      <c r="O641" s="80"/>
    </row>
    <row r="642" spans="1:15" ht="28.35" hidden="1" customHeight="1" thickBot="1">
      <c r="A642" s="479" t="s">
        <v>512</v>
      </c>
      <c r="B642" s="480"/>
      <c r="C642" s="74" t="s">
        <v>2533</v>
      </c>
      <c r="D642" s="74" t="s">
        <v>2534</v>
      </c>
      <c r="E642" s="74" t="s">
        <v>2535</v>
      </c>
      <c r="F642" s="74" t="s">
        <v>2536</v>
      </c>
      <c r="G642" s="75">
        <v>42573</v>
      </c>
      <c r="H642" s="76"/>
      <c r="I642" s="77">
        <v>3636.22</v>
      </c>
      <c r="J642" s="78" t="s">
        <v>457</v>
      </c>
      <c r="K642" s="80"/>
      <c r="L642" s="80"/>
      <c r="M642" s="80"/>
      <c r="N642" s="80"/>
      <c r="O642" s="80"/>
    </row>
    <row r="643" spans="1:15" ht="28.35" hidden="1" customHeight="1" thickBot="1">
      <c r="A643" s="479" t="s">
        <v>517</v>
      </c>
      <c r="B643" s="480"/>
      <c r="C643" s="74" t="s">
        <v>2533</v>
      </c>
      <c r="D643" s="74" t="s">
        <v>2534</v>
      </c>
      <c r="E643" s="74" t="s">
        <v>2537</v>
      </c>
      <c r="F643" s="74" t="s">
        <v>519</v>
      </c>
      <c r="G643" s="75">
        <v>44398</v>
      </c>
      <c r="H643" s="76"/>
      <c r="I643" s="77">
        <v>199480.28</v>
      </c>
      <c r="J643" s="78" t="s">
        <v>457</v>
      </c>
      <c r="K643" s="78" t="s">
        <v>2538</v>
      </c>
      <c r="L643" s="78" t="s">
        <v>459</v>
      </c>
      <c r="M643" s="78" t="s">
        <v>2539</v>
      </c>
      <c r="N643" s="78" t="s">
        <v>2540</v>
      </c>
      <c r="O643" s="79">
        <v>44762</v>
      </c>
    </row>
    <row r="644" spans="1:15" ht="28.35" hidden="1" customHeight="1" thickBot="1">
      <c r="A644" s="479" t="s">
        <v>614</v>
      </c>
      <c r="B644" s="480"/>
      <c r="C644" s="74" t="s">
        <v>2541</v>
      </c>
      <c r="D644" s="74" t="s">
        <v>2542</v>
      </c>
      <c r="E644" s="74" t="s">
        <v>2543</v>
      </c>
      <c r="F644" s="74" t="s">
        <v>2544</v>
      </c>
      <c r="G644" s="75">
        <v>44789</v>
      </c>
      <c r="H644" s="76"/>
      <c r="I644" s="77">
        <v>54395.69</v>
      </c>
      <c r="J644" s="78" t="s">
        <v>457</v>
      </c>
      <c r="K644" s="80"/>
      <c r="L644" s="80"/>
      <c r="M644" s="80"/>
      <c r="N644" s="80"/>
      <c r="O644" s="80"/>
    </row>
    <row r="645" spans="1:15" ht="28.35" hidden="1" customHeight="1" thickBot="1">
      <c r="A645" s="479" t="s">
        <v>565</v>
      </c>
      <c r="B645" s="480"/>
      <c r="C645" s="74" t="s">
        <v>2545</v>
      </c>
      <c r="D645" s="74" t="s">
        <v>2546</v>
      </c>
      <c r="E645" s="74" t="s">
        <v>2547</v>
      </c>
      <c r="F645" s="74" t="s">
        <v>2548</v>
      </c>
      <c r="G645" s="75">
        <v>43629</v>
      </c>
      <c r="H645" s="76"/>
      <c r="I645" s="77">
        <v>18185</v>
      </c>
      <c r="J645" s="78" t="s">
        <v>457</v>
      </c>
      <c r="K645" s="80"/>
      <c r="L645" s="80"/>
      <c r="M645" s="80"/>
      <c r="N645" s="80"/>
      <c r="O645" s="80"/>
    </row>
    <row r="646" spans="1:15" ht="28.35" hidden="1" customHeight="1" thickBot="1">
      <c r="A646" s="479" t="s">
        <v>584</v>
      </c>
      <c r="B646" s="480"/>
      <c r="C646" s="74" t="s">
        <v>2549</v>
      </c>
      <c r="D646" s="74" t="s">
        <v>2550</v>
      </c>
      <c r="E646" s="74" t="s">
        <v>2551</v>
      </c>
      <c r="F646" s="74" t="s">
        <v>2552</v>
      </c>
      <c r="G646" s="75">
        <v>44386</v>
      </c>
      <c r="H646" s="76"/>
      <c r="I646" s="77">
        <v>0.06</v>
      </c>
      <c r="J646" s="78" t="s">
        <v>457</v>
      </c>
      <c r="K646" s="78" t="s">
        <v>2553</v>
      </c>
      <c r="L646" s="78" t="s">
        <v>459</v>
      </c>
      <c r="M646" s="78" t="s">
        <v>2554</v>
      </c>
      <c r="N646" s="78" t="s">
        <v>2555</v>
      </c>
      <c r="O646" s="79">
        <v>44657</v>
      </c>
    </row>
    <row r="647" spans="1:15" ht="28.35" hidden="1" customHeight="1" thickBot="1">
      <c r="A647" s="479" t="s">
        <v>584</v>
      </c>
      <c r="B647" s="480"/>
      <c r="C647" s="74" t="s">
        <v>2556</v>
      </c>
      <c r="D647" s="74" t="s">
        <v>2557</v>
      </c>
      <c r="E647" s="74" t="s">
        <v>2558</v>
      </c>
      <c r="F647" s="74" t="s">
        <v>2559</v>
      </c>
      <c r="G647" s="75">
        <v>44386</v>
      </c>
      <c r="H647" s="76"/>
      <c r="I647" s="77">
        <v>27277.5</v>
      </c>
      <c r="J647" s="78" t="s">
        <v>457</v>
      </c>
      <c r="K647" s="80"/>
      <c r="L647" s="80"/>
      <c r="M647" s="80"/>
      <c r="N647" s="80"/>
      <c r="O647" s="80"/>
    </row>
    <row r="648" spans="1:15" ht="28.35" hidden="1" customHeight="1" thickBot="1">
      <c r="A648" s="479" t="s">
        <v>598</v>
      </c>
      <c r="B648" s="480"/>
      <c r="C648" s="74" t="s">
        <v>2560</v>
      </c>
      <c r="D648" s="74" t="s">
        <v>2561</v>
      </c>
      <c r="E648" s="74" t="s">
        <v>2562</v>
      </c>
      <c r="F648" s="74" t="s">
        <v>2563</v>
      </c>
      <c r="G648" s="75">
        <v>44160</v>
      </c>
      <c r="H648" s="76"/>
      <c r="I648" s="77">
        <v>18185</v>
      </c>
      <c r="J648" s="78" t="s">
        <v>457</v>
      </c>
      <c r="K648" s="80"/>
      <c r="L648" s="80"/>
      <c r="M648" s="80"/>
      <c r="N648" s="80"/>
      <c r="O648" s="80"/>
    </row>
    <row r="649" spans="1:15" ht="28.35" hidden="1" customHeight="1" thickBot="1">
      <c r="A649" s="479" t="s">
        <v>598</v>
      </c>
      <c r="B649" s="480"/>
      <c r="C649" s="74" t="s">
        <v>2564</v>
      </c>
      <c r="D649" s="74" t="s">
        <v>2565</v>
      </c>
      <c r="E649" s="74" t="s">
        <v>2566</v>
      </c>
      <c r="F649" s="74" t="s">
        <v>2567</v>
      </c>
      <c r="G649" s="75">
        <v>44641</v>
      </c>
      <c r="H649" s="76"/>
      <c r="I649" s="77">
        <v>91971.73</v>
      </c>
      <c r="J649" s="78" t="s">
        <v>457</v>
      </c>
      <c r="K649" s="80"/>
      <c r="L649" s="80"/>
      <c r="M649" s="80"/>
      <c r="N649" s="80"/>
      <c r="O649" s="80"/>
    </row>
    <row r="650" spans="1:15" ht="28.35" hidden="1" customHeight="1" thickBot="1">
      <c r="A650" s="479" t="s">
        <v>603</v>
      </c>
      <c r="B650" s="480"/>
      <c r="C650" s="74" t="s">
        <v>2568</v>
      </c>
      <c r="D650" s="74" t="s">
        <v>2569</v>
      </c>
      <c r="E650" s="74" t="s">
        <v>2570</v>
      </c>
      <c r="F650" s="74" t="s">
        <v>2571</v>
      </c>
      <c r="G650" s="75">
        <v>44754</v>
      </c>
      <c r="H650" s="76"/>
      <c r="I650" s="77">
        <v>48064</v>
      </c>
      <c r="J650" s="78" t="s">
        <v>457</v>
      </c>
      <c r="K650" s="80"/>
      <c r="L650" s="80"/>
      <c r="M650" s="80"/>
      <c r="N650" s="80"/>
      <c r="O650" s="80"/>
    </row>
    <row r="651" spans="1:15" ht="28.35" hidden="1" customHeight="1" thickBot="1">
      <c r="A651" s="479" t="s">
        <v>614</v>
      </c>
      <c r="B651" s="480"/>
      <c r="C651" s="74" t="s">
        <v>2572</v>
      </c>
      <c r="D651" s="74" t="s">
        <v>2573</v>
      </c>
      <c r="E651" s="74" t="s">
        <v>2574</v>
      </c>
      <c r="F651" s="74" t="s">
        <v>2575</v>
      </c>
      <c r="G651" s="75">
        <v>44165</v>
      </c>
      <c r="H651" s="76"/>
      <c r="I651" s="77">
        <v>0.01</v>
      </c>
      <c r="J651" s="78" t="s">
        <v>457</v>
      </c>
      <c r="K651" s="78" t="s">
        <v>2576</v>
      </c>
      <c r="L651" s="78" t="s">
        <v>459</v>
      </c>
      <c r="M651" s="78" t="s">
        <v>2577</v>
      </c>
      <c r="N651" s="78" t="s">
        <v>2578</v>
      </c>
      <c r="O651" s="79">
        <v>44594</v>
      </c>
    </row>
    <row r="652" spans="1:15" ht="28.35" hidden="1" customHeight="1" thickBot="1">
      <c r="A652" s="479" t="s">
        <v>543</v>
      </c>
      <c r="B652" s="480"/>
      <c r="C652" s="74" t="s">
        <v>2579</v>
      </c>
      <c r="D652" s="74" t="s">
        <v>2580</v>
      </c>
      <c r="E652" s="74" t="s">
        <v>2581</v>
      </c>
      <c r="F652" s="74" t="s">
        <v>2582</v>
      </c>
      <c r="G652" s="75">
        <v>44581</v>
      </c>
      <c r="H652" s="76"/>
      <c r="I652" s="77">
        <v>18185</v>
      </c>
      <c r="J652" s="78" t="s">
        <v>457</v>
      </c>
      <c r="K652" s="80"/>
      <c r="L652" s="80"/>
      <c r="M652" s="80"/>
      <c r="N652" s="80"/>
      <c r="O652" s="80"/>
    </row>
    <row r="653" spans="1:15" ht="28.35" hidden="1" customHeight="1" thickBot="1">
      <c r="A653" s="479" t="s">
        <v>530</v>
      </c>
      <c r="B653" s="480"/>
      <c r="C653" s="74" t="s">
        <v>2583</v>
      </c>
      <c r="D653" s="74" t="s">
        <v>2584</v>
      </c>
      <c r="E653" s="74" t="s">
        <v>2585</v>
      </c>
      <c r="F653" s="74" t="s">
        <v>2586</v>
      </c>
      <c r="G653" s="75">
        <v>44120</v>
      </c>
      <c r="H653" s="76"/>
      <c r="I653" s="77">
        <v>62967</v>
      </c>
      <c r="J653" s="78" t="s">
        <v>457</v>
      </c>
      <c r="K653" s="80"/>
      <c r="L653" s="80"/>
      <c r="M653" s="80"/>
      <c r="N653" s="80"/>
      <c r="O653" s="80"/>
    </row>
    <row r="654" spans="1:15" ht="28.35" hidden="1" customHeight="1" thickBot="1">
      <c r="A654" s="479" t="s">
        <v>623</v>
      </c>
      <c r="B654" s="480"/>
      <c r="C654" s="74" t="s">
        <v>2587</v>
      </c>
      <c r="D654" s="74" t="s">
        <v>2588</v>
      </c>
      <c r="E654" s="74" t="s">
        <v>2589</v>
      </c>
      <c r="F654" s="74" t="s">
        <v>2590</v>
      </c>
      <c r="G654" s="75">
        <v>44495</v>
      </c>
      <c r="H654" s="76"/>
      <c r="I654" s="77">
        <v>51880.36</v>
      </c>
      <c r="J654" s="78" t="s">
        <v>457</v>
      </c>
      <c r="K654" s="80"/>
      <c r="L654" s="80"/>
      <c r="M654" s="80"/>
      <c r="N654" s="80"/>
      <c r="O654" s="80"/>
    </row>
    <row r="655" spans="1:15" ht="28.35" hidden="1" customHeight="1" thickBot="1">
      <c r="A655" s="479" t="s">
        <v>623</v>
      </c>
      <c r="B655" s="480"/>
      <c r="C655" s="74" t="s">
        <v>2591</v>
      </c>
      <c r="D655" s="74" t="s">
        <v>2592</v>
      </c>
      <c r="E655" s="74" t="s">
        <v>2593</v>
      </c>
      <c r="F655" s="74" t="s">
        <v>2594</v>
      </c>
      <c r="G655" s="75">
        <v>44372</v>
      </c>
      <c r="H655" s="76"/>
      <c r="I655" s="77">
        <v>54617.56</v>
      </c>
      <c r="J655" s="78" t="s">
        <v>457</v>
      </c>
      <c r="K655" s="80"/>
      <c r="L655" s="80"/>
      <c r="M655" s="80"/>
      <c r="N655" s="80"/>
      <c r="O655" s="80"/>
    </row>
    <row r="656" spans="1:15" ht="28.35" hidden="1" customHeight="1" thickBot="1">
      <c r="A656" s="479" t="s">
        <v>623</v>
      </c>
      <c r="B656" s="480"/>
      <c r="C656" s="74" t="s">
        <v>2595</v>
      </c>
      <c r="D656" s="74" t="s">
        <v>2596</v>
      </c>
      <c r="E656" s="74" t="s">
        <v>2597</v>
      </c>
      <c r="F656" s="74" t="s">
        <v>2598</v>
      </c>
      <c r="G656" s="75">
        <v>44375</v>
      </c>
      <c r="H656" s="76"/>
      <c r="I656" s="77">
        <v>54651.74</v>
      </c>
      <c r="J656" s="78" t="s">
        <v>457</v>
      </c>
      <c r="K656" s="80"/>
      <c r="L656" s="80"/>
      <c r="M656" s="80"/>
      <c r="N656" s="80"/>
      <c r="O656" s="80"/>
    </row>
    <row r="657" spans="1:15" ht="28.35" hidden="1" customHeight="1" thickBot="1">
      <c r="A657" s="479" t="s">
        <v>623</v>
      </c>
      <c r="B657" s="480"/>
      <c r="C657" s="74" t="s">
        <v>2599</v>
      </c>
      <c r="D657" s="74" t="s">
        <v>2600</v>
      </c>
      <c r="E657" s="74" t="s">
        <v>2601</v>
      </c>
      <c r="F657" s="74" t="s">
        <v>2602</v>
      </c>
      <c r="G657" s="75">
        <v>44424</v>
      </c>
      <c r="H657" s="76"/>
      <c r="I657" s="77">
        <v>33460</v>
      </c>
      <c r="J657" s="78" t="s">
        <v>457</v>
      </c>
      <c r="K657" s="80"/>
      <c r="L657" s="80"/>
      <c r="M657" s="80"/>
      <c r="N657" s="80"/>
      <c r="O657" s="80"/>
    </row>
    <row r="658" spans="1:15" ht="28.35" hidden="1" customHeight="1" thickBot="1">
      <c r="A658" s="479" t="s">
        <v>623</v>
      </c>
      <c r="B658" s="480"/>
      <c r="C658" s="74" t="s">
        <v>2603</v>
      </c>
      <c r="D658" s="74" t="s">
        <v>2604</v>
      </c>
      <c r="E658" s="74" t="s">
        <v>2605</v>
      </c>
      <c r="F658" s="74" t="s">
        <v>2606</v>
      </c>
      <c r="G658" s="75">
        <v>44789</v>
      </c>
      <c r="H658" s="76"/>
      <c r="I658" s="77">
        <v>45232.639999999999</v>
      </c>
      <c r="J658" s="78" t="s">
        <v>457</v>
      </c>
      <c r="K658" s="80"/>
      <c r="L658" s="80"/>
      <c r="M658" s="80"/>
      <c r="N658" s="80"/>
      <c r="O658" s="80"/>
    </row>
    <row r="659" spans="1:15" ht="28.35" hidden="1" customHeight="1" thickBot="1">
      <c r="A659" s="479" t="s">
        <v>462</v>
      </c>
      <c r="B659" s="480"/>
      <c r="C659" s="74" t="s">
        <v>2607</v>
      </c>
      <c r="D659" s="74" t="s">
        <v>2608</v>
      </c>
      <c r="E659" s="74" t="s">
        <v>2609</v>
      </c>
      <c r="F659" s="74" t="s">
        <v>2610</v>
      </c>
      <c r="G659" s="75">
        <v>42892</v>
      </c>
      <c r="H659" s="76"/>
      <c r="I659" s="77">
        <v>20569.93</v>
      </c>
      <c r="J659" s="78" t="s">
        <v>457</v>
      </c>
      <c r="K659" s="78" t="s">
        <v>2611</v>
      </c>
      <c r="L659" s="78" t="s">
        <v>459</v>
      </c>
      <c r="M659" s="78" t="s">
        <v>2612</v>
      </c>
      <c r="N659" s="78" t="s">
        <v>2613</v>
      </c>
      <c r="O659" s="79">
        <v>43423</v>
      </c>
    </row>
    <row r="660" spans="1:15" ht="28.35" hidden="1" customHeight="1" thickBot="1">
      <c r="A660" s="479" t="s">
        <v>467</v>
      </c>
      <c r="B660" s="480"/>
      <c r="C660" s="74" t="s">
        <v>2614</v>
      </c>
      <c r="D660" s="74" t="s">
        <v>2615</v>
      </c>
      <c r="E660" s="74" t="s">
        <v>2616</v>
      </c>
      <c r="F660" s="74" t="s">
        <v>2617</v>
      </c>
      <c r="G660" s="75">
        <v>44120</v>
      </c>
      <c r="H660" s="76"/>
      <c r="I660" s="77">
        <v>18185</v>
      </c>
      <c r="J660" s="78" t="s">
        <v>457</v>
      </c>
      <c r="K660" s="80"/>
      <c r="L660" s="80"/>
      <c r="M660" s="80"/>
      <c r="N660" s="80"/>
      <c r="O660" s="80"/>
    </row>
    <row r="661" spans="1:15" ht="28.35" hidden="1" customHeight="1" thickBot="1">
      <c r="A661" s="479" t="s">
        <v>467</v>
      </c>
      <c r="B661" s="480"/>
      <c r="C661" s="74" t="s">
        <v>2614</v>
      </c>
      <c r="D661" s="74" t="s">
        <v>2615</v>
      </c>
      <c r="E661" s="74" t="s">
        <v>2618</v>
      </c>
      <c r="F661" s="74" t="s">
        <v>2619</v>
      </c>
      <c r="G661" s="75">
        <v>44120</v>
      </c>
      <c r="H661" s="76"/>
      <c r="I661" s="77">
        <v>18184</v>
      </c>
      <c r="J661" s="78" t="s">
        <v>457</v>
      </c>
      <c r="K661" s="80"/>
      <c r="L661" s="80"/>
      <c r="M661" s="80"/>
      <c r="N661" s="80"/>
      <c r="O661" s="80"/>
    </row>
    <row r="662" spans="1:15" ht="28.35" hidden="1" customHeight="1" thickBot="1">
      <c r="A662" s="479" t="s">
        <v>467</v>
      </c>
      <c r="B662" s="480"/>
      <c r="C662" s="74" t="s">
        <v>2614</v>
      </c>
      <c r="D662" s="74" t="s">
        <v>2615</v>
      </c>
      <c r="E662" s="74" t="s">
        <v>2620</v>
      </c>
      <c r="F662" s="74" t="s">
        <v>2621</v>
      </c>
      <c r="G662" s="75">
        <v>44120</v>
      </c>
      <c r="H662" s="76"/>
      <c r="I662" s="77">
        <v>18185</v>
      </c>
      <c r="J662" s="78" t="s">
        <v>457</v>
      </c>
      <c r="K662" s="80"/>
      <c r="L662" s="80"/>
      <c r="M662" s="80"/>
      <c r="N662" s="80"/>
      <c r="O662" s="80"/>
    </row>
    <row r="663" spans="1:15" ht="28.35" hidden="1" customHeight="1" thickBot="1">
      <c r="A663" s="479" t="s">
        <v>467</v>
      </c>
      <c r="B663" s="480"/>
      <c r="C663" s="74" t="s">
        <v>2614</v>
      </c>
      <c r="D663" s="74" t="s">
        <v>2615</v>
      </c>
      <c r="E663" s="74" t="s">
        <v>2622</v>
      </c>
      <c r="F663" s="74" t="s">
        <v>2623</v>
      </c>
      <c r="G663" s="75">
        <v>44120</v>
      </c>
      <c r="H663" s="76"/>
      <c r="I663" s="77">
        <v>18185</v>
      </c>
      <c r="J663" s="78" t="s">
        <v>457</v>
      </c>
      <c r="K663" s="80"/>
      <c r="L663" s="80"/>
      <c r="M663" s="80"/>
      <c r="N663" s="80"/>
      <c r="O663" s="80"/>
    </row>
    <row r="664" spans="1:15" ht="28.35" hidden="1" customHeight="1" thickBot="1">
      <c r="A664" s="479" t="s">
        <v>565</v>
      </c>
      <c r="B664" s="480"/>
      <c r="C664" s="74" t="s">
        <v>2624</v>
      </c>
      <c r="D664" s="74" t="s">
        <v>2625</v>
      </c>
      <c r="E664" s="74" t="s">
        <v>2626</v>
      </c>
      <c r="F664" s="74" t="s">
        <v>2627</v>
      </c>
      <c r="G664" s="75">
        <v>44033</v>
      </c>
      <c r="H664" s="76"/>
      <c r="I664" s="77">
        <v>18185</v>
      </c>
      <c r="J664" s="78" t="s">
        <v>457</v>
      </c>
      <c r="K664" s="80"/>
      <c r="L664" s="80"/>
      <c r="M664" s="80"/>
      <c r="N664" s="80"/>
      <c r="O664" s="80"/>
    </row>
    <row r="665" spans="1:15" ht="28.35" hidden="1" customHeight="1" thickBot="1">
      <c r="A665" s="479" t="s">
        <v>477</v>
      </c>
      <c r="B665" s="480"/>
      <c r="C665" s="74" t="s">
        <v>2628</v>
      </c>
      <c r="D665" s="74" t="s">
        <v>2629</v>
      </c>
      <c r="E665" s="74" t="s">
        <v>2630</v>
      </c>
      <c r="F665" s="74" t="s">
        <v>2631</v>
      </c>
      <c r="G665" s="75">
        <v>44783</v>
      </c>
      <c r="H665" s="76"/>
      <c r="I665" s="77">
        <v>109110</v>
      </c>
      <c r="J665" s="78" t="s">
        <v>457</v>
      </c>
      <c r="K665" s="80"/>
      <c r="L665" s="80"/>
      <c r="M665" s="80"/>
      <c r="N665" s="80"/>
      <c r="O665" s="80"/>
    </row>
    <row r="666" spans="1:15" ht="28.35" hidden="1" customHeight="1" thickBot="1">
      <c r="A666" s="479" t="s">
        <v>512</v>
      </c>
      <c r="B666" s="480"/>
      <c r="C666" s="74" t="s">
        <v>2632</v>
      </c>
      <c r="D666" s="74" t="s">
        <v>2633</v>
      </c>
      <c r="E666" s="74" t="s">
        <v>2634</v>
      </c>
      <c r="F666" s="74" t="s">
        <v>2635</v>
      </c>
      <c r="G666" s="75">
        <v>42580</v>
      </c>
      <c r="H666" s="76"/>
      <c r="I666" s="77">
        <v>111802.59</v>
      </c>
      <c r="J666" s="78" t="s">
        <v>457</v>
      </c>
      <c r="K666" s="78" t="s">
        <v>2636</v>
      </c>
      <c r="L666" s="78" t="s">
        <v>989</v>
      </c>
      <c r="M666" s="78" t="s">
        <v>2637</v>
      </c>
      <c r="N666" s="78">
        <v>0</v>
      </c>
      <c r="O666" s="79">
        <v>44320</v>
      </c>
    </row>
    <row r="667" spans="1:15" ht="28.35" hidden="1" customHeight="1" thickBot="1">
      <c r="A667" s="479" t="s">
        <v>517</v>
      </c>
      <c r="B667" s="480"/>
      <c r="C667" s="74" t="s">
        <v>2632</v>
      </c>
      <c r="D667" s="74" t="s">
        <v>2633</v>
      </c>
      <c r="E667" s="74" t="s">
        <v>2638</v>
      </c>
      <c r="F667" s="74" t="s">
        <v>2444</v>
      </c>
      <c r="G667" s="75">
        <v>44767</v>
      </c>
      <c r="H667" s="76"/>
      <c r="I667" s="77">
        <v>69796.929999999993</v>
      </c>
      <c r="J667" s="78" t="s">
        <v>457</v>
      </c>
      <c r="K667" s="80"/>
      <c r="L667" s="80"/>
      <c r="M667" s="80"/>
      <c r="N667" s="80"/>
      <c r="O667" s="80"/>
    </row>
    <row r="668" spans="1:15" ht="28.35" hidden="1" customHeight="1" thickBot="1">
      <c r="A668" s="479" t="s">
        <v>598</v>
      </c>
      <c r="B668" s="480"/>
      <c r="C668" s="74" t="s">
        <v>2639</v>
      </c>
      <c r="D668" s="74" t="s">
        <v>2640</v>
      </c>
      <c r="E668" s="74" t="s">
        <v>2641</v>
      </c>
      <c r="F668" s="74" t="s">
        <v>2642</v>
      </c>
      <c r="G668" s="75">
        <v>44699</v>
      </c>
      <c r="H668" s="76"/>
      <c r="I668" s="77">
        <v>39999.730000000003</v>
      </c>
      <c r="J668" s="78" t="s">
        <v>457</v>
      </c>
      <c r="K668" s="80"/>
      <c r="L668" s="80"/>
      <c r="M668" s="80"/>
      <c r="N668" s="80"/>
      <c r="O668" s="80"/>
    </row>
    <row r="669" spans="1:15" ht="28.35" hidden="1" customHeight="1" thickBot="1">
      <c r="A669" s="479" t="s">
        <v>472</v>
      </c>
      <c r="B669" s="480"/>
      <c r="C669" s="74" t="s">
        <v>2643</v>
      </c>
      <c r="D669" s="74" t="s">
        <v>2644</v>
      </c>
      <c r="E669" s="74" t="s">
        <v>2645</v>
      </c>
      <c r="F669" s="74" t="s">
        <v>2646</v>
      </c>
      <c r="G669" s="75">
        <v>44643</v>
      </c>
      <c r="H669" s="76"/>
      <c r="I669" s="77">
        <v>25459</v>
      </c>
      <c r="J669" s="78" t="s">
        <v>457</v>
      </c>
      <c r="K669" s="80"/>
      <c r="L669" s="80"/>
      <c r="M669" s="80"/>
      <c r="N669" s="80"/>
      <c r="O669" s="80"/>
    </row>
    <row r="670" spans="1:15" ht="28.35" hidden="1" customHeight="1" thickBot="1">
      <c r="A670" s="479" t="s">
        <v>477</v>
      </c>
      <c r="B670" s="480"/>
      <c r="C670" s="74" t="s">
        <v>2647</v>
      </c>
      <c r="D670" s="74" t="s">
        <v>2648</v>
      </c>
      <c r="E670" s="74" t="s">
        <v>2649</v>
      </c>
      <c r="F670" s="74" t="s">
        <v>2650</v>
      </c>
      <c r="G670" s="75">
        <v>44726</v>
      </c>
      <c r="H670" s="76"/>
      <c r="I670" s="77">
        <v>69271.75</v>
      </c>
      <c r="J670" s="78" t="s">
        <v>457</v>
      </c>
      <c r="K670" s="80"/>
      <c r="L670" s="80"/>
      <c r="M670" s="80"/>
      <c r="N670" s="80"/>
      <c r="O670" s="80"/>
    </row>
    <row r="671" spans="1:15" ht="28.35" hidden="1" customHeight="1" thickBot="1">
      <c r="A671" s="479" t="s">
        <v>603</v>
      </c>
      <c r="B671" s="480"/>
      <c r="C671" s="74" t="s">
        <v>2651</v>
      </c>
      <c r="D671" s="74" t="s">
        <v>2652</v>
      </c>
      <c r="E671" s="74" t="s">
        <v>2653</v>
      </c>
      <c r="F671" s="74" t="s">
        <v>2654</v>
      </c>
      <c r="G671" s="75">
        <v>44426</v>
      </c>
      <c r="H671" s="76"/>
      <c r="I671" s="77">
        <v>20007.86</v>
      </c>
      <c r="J671" s="78" t="s">
        <v>457</v>
      </c>
      <c r="K671" s="80"/>
      <c r="L671" s="80"/>
      <c r="M671" s="80"/>
      <c r="N671" s="80"/>
      <c r="O671" s="80"/>
    </row>
    <row r="672" spans="1:15" ht="28.35" hidden="1" customHeight="1" thickBot="1">
      <c r="A672" s="479" t="s">
        <v>1076</v>
      </c>
      <c r="B672" s="480"/>
      <c r="C672" s="74" t="s">
        <v>2655</v>
      </c>
      <c r="D672" s="74" t="s">
        <v>2656</v>
      </c>
      <c r="E672" s="74" t="s">
        <v>2657</v>
      </c>
      <c r="F672" s="74" t="s">
        <v>2658</v>
      </c>
      <c r="G672" s="75">
        <v>42558</v>
      </c>
      <c r="H672" s="76"/>
      <c r="I672" s="77">
        <v>50465.35</v>
      </c>
      <c r="J672" s="78" t="s">
        <v>457</v>
      </c>
      <c r="K672" s="80"/>
      <c r="L672" s="80"/>
      <c r="M672" s="80"/>
      <c r="N672" s="80"/>
      <c r="O672" s="80"/>
    </row>
    <row r="673" spans="1:15" ht="28.35" hidden="1" customHeight="1" thickBot="1">
      <c r="A673" s="479" t="s">
        <v>1929</v>
      </c>
      <c r="B673" s="480"/>
      <c r="C673" s="74" t="s">
        <v>2655</v>
      </c>
      <c r="D673" s="74" t="s">
        <v>2656</v>
      </c>
      <c r="E673" s="74" t="s">
        <v>2659</v>
      </c>
      <c r="F673" s="74" t="s">
        <v>2660</v>
      </c>
      <c r="G673" s="75">
        <v>44446</v>
      </c>
      <c r="H673" s="76"/>
      <c r="I673" s="77">
        <v>39137.75</v>
      </c>
      <c r="J673" s="78" t="s">
        <v>457</v>
      </c>
      <c r="K673" s="80"/>
      <c r="L673" s="80"/>
      <c r="M673" s="80"/>
      <c r="N673" s="80"/>
      <c r="O673" s="80"/>
    </row>
    <row r="674" spans="1:15" ht="28.35" hidden="1" customHeight="1" thickBot="1">
      <c r="A674" s="479" t="s">
        <v>1602</v>
      </c>
      <c r="B674" s="480"/>
      <c r="C674" s="74" t="s">
        <v>2655</v>
      </c>
      <c r="D674" s="74" t="s">
        <v>2656</v>
      </c>
      <c r="E674" s="74" t="s">
        <v>2661</v>
      </c>
      <c r="F674" s="74" t="s">
        <v>2662</v>
      </c>
      <c r="G674" s="75">
        <v>44413</v>
      </c>
      <c r="H674" s="76"/>
      <c r="I674" s="77">
        <v>18003.150000000001</v>
      </c>
      <c r="J674" s="78" t="s">
        <v>457</v>
      </c>
      <c r="K674" s="80"/>
      <c r="L674" s="80"/>
      <c r="M674" s="80"/>
      <c r="N674" s="80"/>
      <c r="O674" s="80"/>
    </row>
    <row r="675" spans="1:15" ht="28.35" hidden="1" customHeight="1" thickBot="1">
      <c r="A675" s="479" t="s">
        <v>1033</v>
      </c>
      <c r="B675" s="480"/>
      <c r="C675" s="74" t="s">
        <v>2655</v>
      </c>
      <c r="D675" s="74" t="s">
        <v>2656</v>
      </c>
      <c r="E675" s="74" t="s">
        <v>2663</v>
      </c>
      <c r="F675" s="74" t="s">
        <v>1937</v>
      </c>
      <c r="G675" s="75">
        <v>44785</v>
      </c>
      <c r="H675" s="76"/>
      <c r="I675" s="77">
        <v>83650.63</v>
      </c>
      <c r="J675" s="78" t="s">
        <v>457</v>
      </c>
      <c r="K675" s="80"/>
      <c r="L675" s="80"/>
      <c r="M675" s="80"/>
      <c r="N675" s="80"/>
      <c r="O675" s="80"/>
    </row>
    <row r="676" spans="1:15" ht="28.35" hidden="1" customHeight="1" thickBot="1">
      <c r="A676" s="479" t="s">
        <v>565</v>
      </c>
      <c r="B676" s="480"/>
      <c r="C676" s="74" t="s">
        <v>2664</v>
      </c>
      <c r="D676" s="74" t="s">
        <v>2665</v>
      </c>
      <c r="E676" s="74" t="s">
        <v>2666</v>
      </c>
      <c r="F676" s="74" t="s">
        <v>2667</v>
      </c>
      <c r="G676" s="75">
        <v>43900</v>
      </c>
      <c r="H676" s="76"/>
      <c r="I676" s="77">
        <v>58919.4</v>
      </c>
      <c r="J676" s="78" t="s">
        <v>457</v>
      </c>
      <c r="K676" s="80"/>
      <c r="L676" s="80"/>
      <c r="M676" s="80"/>
      <c r="N676" s="80"/>
      <c r="O676" s="80"/>
    </row>
    <row r="677" spans="1:15" ht="28.35" hidden="1" customHeight="1" thickBot="1">
      <c r="A677" s="479" t="s">
        <v>512</v>
      </c>
      <c r="B677" s="480"/>
      <c r="C677" s="74" t="s">
        <v>2668</v>
      </c>
      <c r="D677" s="74" t="s">
        <v>2669</v>
      </c>
      <c r="E677" s="74" t="s">
        <v>2670</v>
      </c>
      <c r="F677" s="74" t="s">
        <v>2671</v>
      </c>
      <c r="G677" s="75">
        <v>42580</v>
      </c>
      <c r="H677" s="76"/>
      <c r="I677" s="77">
        <v>141998.76</v>
      </c>
      <c r="J677" s="78" t="s">
        <v>457</v>
      </c>
      <c r="K677" s="80"/>
      <c r="L677" s="80"/>
      <c r="M677" s="80"/>
      <c r="N677" s="80"/>
      <c r="O677" s="80"/>
    </row>
    <row r="678" spans="1:15" ht="28.35" hidden="1" customHeight="1" thickBot="1">
      <c r="A678" s="479" t="s">
        <v>614</v>
      </c>
      <c r="B678" s="480"/>
      <c r="C678" s="74" t="s">
        <v>2672</v>
      </c>
      <c r="D678" s="74" t="s">
        <v>2673</v>
      </c>
      <c r="E678" s="74" t="s">
        <v>2674</v>
      </c>
      <c r="F678" s="74" t="s">
        <v>2675</v>
      </c>
      <c r="G678" s="75">
        <v>44596</v>
      </c>
      <c r="H678" s="76"/>
      <c r="I678" s="77">
        <v>18185</v>
      </c>
      <c r="J678" s="78" t="s">
        <v>457</v>
      </c>
      <c r="K678" s="80"/>
      <c r="L678" s="80"/>
      <c r="M678" s="80"/>
      <c r="N678" s="80"/>
      <c r="O678" s="80"/>
    </row>
    <row r="679" spans="1:15" ht="28.35" hidden="1" customHeight="1" thickBot="1">
      <c r="A679" s="479" t="s">
        <v>859</v>
      </c>
      <c r="B679" s="480"/>
      <c r="C679" s="74" t="s">
        <v>2676</v>
      </c>
      <c r="D679" s="74" t="s">
        <v>2677</v>
      </c>
      <c r="E679" s="74" t="s">
        <v>2678</v>
      </c>
      <c r="F679" s="74" t="s">
        <v>2679</v>
      </c>
      <c r="G679" s="75">
        <v>44021</v>
      </c>
      <c r="H679" s="76"/>
      <c r="I679" s="77">
        <v>36094</v>
      </c>
      <c r="J679" s="78" t="s">
        <v>457</v>
      </c>
      <c r="K679" s="78" t="s">
        <v>2680</v>
      </c>
      <c r="L679" s="78" t="s">
        <v>459</v>
      </c>
      <c r="M679" s="78" t="s">
        <v>2681</v>
      </c>
      <c r="N679" s="78">
        <v>36094</v>
      </c>
      <c r="O679" s="79">
        <v>44792</v>
      </c>
    </row>
    <row r="680" spans="1:15" ht="28.35" hidden="1" customHeight="1" thickBot="1">
      <c r="A680" s="479" t="s">
        <v>584</v>
      </c>
      <c r="B680" s="480"/>
      <c r="C680" s="74" t="s">
        <v>2682</v>
      </c>
      <c r="D680" s="74" t="s">
        <v>2683</v>
      </c>
      <c r="E680" s="74" t="s">
        <v>2684</v>
      </c>
      <c r="F680" s="74" t="s">
        <v>2685</v>
      </c>
      <c r="G680" s="75">
        <v>44470</v>
      </c>
      <c r="H680" s="76"/>
      <c r="I680" s="77">
        <v>72740</v>
      </c>
      <c r="J680" s="78" t="s">
        <v>457</v>
      </c>
      <c r="K680" s="80"/>
      <c r="L680" s="80"/>
      <c r="M680" s="80"/>
      <c r="N680" s="80"/>
      <c r="O680" s="80"/>
    </row>
    <row r="681" spans="1:15" ht="28.35" hidden="1" customHeight="1" thickBot="1">
      <c r="A681" s="479" t="s">
        <v>589</v>
      </c>
      <c r="B681" s="480"/>
      <c r="C681" s="74" t="s">
        <v>2682</v>
      </c>
      <c r="D681" s="74" t="s">
        <v>2683</v>
      </c>
      <c r="E681" s="74" t="s">
        <v>2686</v>
      </c>
      <c r="F681" s="74" t="s">
        <v>2687</v>
      </c>
      <c r="G681" s="75">
        <v>44466</v>
      </c>
      <c r="H681" s="76"/>
      <c r="I681" s="77">
        <v>18185</v>
      </c>
      <c r="J681" s="78" t="s">
        <v>457</v>
      </c>
      <c r="K681" s="80"/>
      <c r="L681" s="80"/>
      <c r="M681" s="80"/>
      <c r="N681" s="80"/>
      <c r="O681" s="80"/>
    </row>
    <row r="682" spans="1:15" ht="28.35" hidden="1" customHeight="1" thickBot="1">
      <c r="A682" s="479" t="s">
        <v>2309</v>
      </c>
      <c r="B682" s="480"/>
      <c r="C682" s="74" t="s">
        <v>2688</v>
      </c>
      <c r="D682" s="74" t="s">
        <v>2689</v>
      </c>
      <c r="E682" s="74" t="s">
        <v>2690</v>
      </c>
      <c r="F682" s="74" t="s">
        <v>2691</v>
      </c>
      <c r="G682" s="75">
        <v>43983</v>
      </c>
      <c r="H682" s="76"/>
      <c r="I682" s="77">
        <v>93708</v>
      </c>
      <c r="J682" s="78" t="s">
        <v>457</v>
      </c>
      <c r="K682" s="80"/>
      <c r="L682" s="80"/>
      <c r="M682" s="80"/>
      <c r="N682" s="80"/>
      <c r="O682" s="80"/>
    </row>
    <row r="683" spans="1:15" ht="28.35" hidden="1" customHeight="1" thickBot="1">
      <c r="A683" s="479" t="s">
        <v>623</v>
      </c>
      <c r="B683" s="480"/>
      <c r="C683" s="74" t="s">
        <v>2692</v>
      </c>
      <c r="D683" s="74" t="s">
        <v>2693</v>
      </c>
      <c r="E683" s="74" t="s">
        <v>2694</v>
      </c>
      <c r="F683" s="74" t="s">
        <v>2695</v>
      </c>
      <c r="G683" s="75">
        <v>44410</v>
      </c>
      <c r="H683" s="76"/>
      <c r="I683" s="77">
        <v>70555.990000000005</v>
      </c>
      <c r="J683" s="78" t="s">
        <v>457</v>
      </c>
      <c r="K683" s="80"/>
      <c r="L683" s="80"/>
      <c r="M683" s="80"/>
      <c r="N683" s="80"/>
      <c r="O683" s="80"/>
    </row>
    <row r="684" spans="1:15" ht="28.35" hidden="1" customHeight="1" thickBot="1">
      <c r="A684" s="479" t="s">
        <v>614</v>
      </c>
      <c r="B684" s="480"/>
      <c r="C684" s="74" t="s">
        <v>2696</v>
      </c>
      <c r="D684" s="74" t="s">
        <v>2697</v>
      </c>
      <c r="E684" s="74" t="s">
        <v>2698</v>
      </c>
      <c r="F684" s="74" t="s">
        <v>2699</v>
      </c>
      <c r="G684" s="75">
        <v>44757</v>
      </c>
      <c r="H684" s="76"/>
      <c r="I684" s="77">
        <v>18185</v>
      </c>
      <c r="J684" s="78" t="s">
        <v>457</v>
      </c>
      <c r="K684" s="80"/>
      <c r="L684" s="80"/>
      <c r="M684" s="80"/>
      <c r="N684" s="80"/>
      <c r="O684" s="80"/>
    </row>
    <row r="685" spans="1:15" ht="28.35" hidden="1" customHeight="1" thickBot="1">
      <c r="A685" s="479" t="s">
        <v>614</v>
      </c>
      <c r="B685" s="480"/>
      <c r="C685" s="74" t="s">
        <v>2696</v>
      </c>
      <c r="D685" s="74" t="s">
        <v>2697</v>
      </c>
      <c r="E685" s="74" t="s">
        <v>2700</v>
      </c>
      <c r="F685" s="74" t="s">
        <v>2701</v>
      </c>
      <c r="G685" s="75">
        <v>44757</v>
      </c>
      <c r="H685" s="76"/>
      <c r="I685" s="77">
        <v>41461.43</v>
      </c>
      <c r="J685" s="78" t="s">
        <v>457</v>
      </c>
      <c r="K685" s="80"/>
      <c r="L685" s="80"/>
      <c r="M685" s="80"/>
      <c r="N685" s="80"/>
      <c r="O685" s="80"/>
    </row>
    <row r="686" spans="1:15" ht="28.35" hidden="1" customHeight="1" thickBot="1">
      <c r="A686" s="479" t="s">
        <v>477</v>
      </c>
      <c r="B686" s="480"/>
      <c r="C686" s="74" t="s">
        <v>2702</v>
      </c>
      <c r="D686" s="74" t="s">
        <v>2703</v>
      </c>
      <c r="E686" s="74" t="s">
        <v>2704</v>
      </c>
      <c r="F686" s="74" t="s">
        <v>2705</v>
      </c>
      <c r="G686" s="75">
        <v>44622</v>
      </c>
      <c r="H686" s="76"/>
      <c r="I686" s="77">
        <v>50360.45</v>
      </c>
      <c r="J686" s="78" t="s">
        <v>457</v>
      </c>
      <c r="K686" s="80"/>
      <c r="L686" s="80"/>
      <c r="M686" s="80"/>
      <c r="N686" s="80"/>
      <c r="O686" s="80"/>
    </row>
    <row r="687" spans="1:15" ht="28.35" hidden="1" customHeight="1" thickBot="1">
      <c r="A687" s="479" t="s">
        <v>472</v>
      </c>
      <c r="B687" s="480"/>
      <c r="C687" s="74" t="s">
        <v>2706</v>
      </c>
      <c r="D687" s="74" t="s">
        <v>2707</v>
      </c>
      <c r="E687" s="74" t="s">
        <v>2708</v>
      </c>
      <c r="F687" s="74" t="s">
        <v>2709</v>
      </c>
      <c r="G687" s="75">
        <v>44546</v>
      </c>
      <c r="H687" s="76"/>
      <c r="I687" s="77">
        <v>54555</v>
      </c>
      <c r="J687" s="78" t="s">
        <v>457</v>
      </c>
      <c r="K687" s="80"/>
      <c r="L687" s="80"/>
      <c r="M687" s="80"/>
      <c r="N687" s="80"/>
      <c r="O687" s="80"/>
    </row>
    <row r="688" spans="1:15" ht="28.35" hidden="1" customHeight="1" thickBot="1">
      <c r="A688" s="479" t="s">
        <v>477</v>
      </c>
      <c r="B688" s="480"/>
      <c r="C688" s="74" t="s">
        <v>2710</v>
      </c>
      <c r="D688" s="74" t="s">
        <v>2711</v>
      </c>
      <c r="E688" s="74" t="s">
        <v>2712</v>
      </c>
      <c r="F688" s="74" t="s">
        <v>2713</v>
      </c>
      <c r="G688" s="75">
        <v>44461</v>
      </c>
      <c r="H688" s="76"/>
      <c r="I688" s="77">
        <v>68300</v>
      </c>
      <c r="J688" s="78" t="s">
        <v>457</v>
      </c>
      <c r="K688" s="80"/>
      <c r="L688" s="80"/>
      <c r="M688" s="80"/>
      <c r="N688" s="80"/>
      <c r="O688" s="80"/>
    </row>
    <row r="689" spans="1:15" ht="28.35" hidden="1" customHeight="1" thickBot="1">
      <c r="A689" s="479" t="s">
        <v>614</v>
      </c>
      <c r="B689" s="480"/>
      <c r="C689" s="74" t="s">
        <v>2714</v>
      </c>
      <c r="D689" s="74" t="s">
        <v>2715</v>
      </c>
      <c r="E689" s="74" t="s">
        <v>2716</v>
      </c>
      <c r="F689" s="74" t="s">
        <v>2717</v>
      </c>
      <c r="G689" s="75">
        <v>44224</v>
      </c>
      <c r="H689" s="76"/>
      <c r="I689" s="77">
        <v>9001.7900000000009</v>
      </c>
      <c r="J689" s="78" t="s">
        <v>457</v>
      </c>
      <c r="K689" s="78" t="s">
        <v>2718</v>
      </c>
      <c r="L689" s="78" t="s">
        <v>459</v>
      </c>
      <c r="M689" s="78" t="s">
        <v>2719</v>
      </c>
      <c r="N689" s="78">
        <v>0</v>
      </c>
      <c r="O689" s="79">
        <v>44769</v>
      </c>
    </row>
    <row r="690" spans="1:15" ht="28.35" hidden="1" customHeight="1" thickBot="1">
      <c r="A690" s="479" t="s">
        <v>2720</v>
      </c>
      <c r="B690" s="480"/>
      <c r="C690" s="74" t="s">
        <v>2721</v>
      </c>
      <c r="D690" s="74" t="s">
        <v>2722</v>
      </c>
      <c r="E690" s="74" t="s">
        <v>2723</v>
      </c>
      <c r="F690" s="74" t="s">
        <v>2724</v>
      </c>
      <c r="G690" s="74" t="s">
        <v>2725</v>
      </c>
      <c r="H690" s="76"/>
      <c r="I690" s="77">
        <v>25425.18</v>
      </c>
      <c r="J690" s="78" t="s">
        <v>958</v>
      </c>
      <c r="K690" s="78" t="s">
        <v>2726</v>
      </c>
      <c r="L690" s="78" t="s">
        <v>1073</v>
      </c>
      <c r="M690" s="78" t="s">
        <v>2727</v>
      </c>
      <c r="N690" s="78">
        <v>0</v>
      </c>
      <c r="O690" s="78" t="s">
        <v>2728</v>
      </c>
    </row>
    <row r="691" spans="1:15" ht="28.35" hidden="1" customHeight="1" thickBot="1">
      <c r="A691" s="479" t="s">
        <v>2250</v>
      </c>
      <c r="B691" s="480"/>
      <c r="C691" s="74" t="s">
        <v>2729</v>
      </c>
      <c r="D691" s="74" t="s">
        <v>2730</v>
      </c>
      <c r="E691" s="74" t="s">
        <v>2731</v>
      </c>
      <c r="F691" s="74" t="s">
        <v>2732</v>
      </c>
      <c r="G691" s="75">
        <v>44603</v>
      </c>
      <c r="H691" s="76"/>
      <c r="I691" s="77">
        <v>72000</v>
      </c>
      <c r="J691" s="78" t="s">
        <v>457</v>
      </c>
      <c r="K691" s="80"/>
      <c r="L691" s="80"/>
      <c r="M691" s="80"/>
      <c r="N691" s="80"/>
      <c r="O691" s="80"/>
    </row>
    <row r="692" spans="1:15" ht="28.35" hidden="1" customHeight="1" thickBot="1">
      <c r="A692" s="479" t="s">
        <v>452</v>
      </c>
      <c r="B692" s="480"/>
      <c r="C692" s="74" t="s">
        <v>2733</v>
      </c>
      <c r="D692" s="74" t="s">
        <v>2734</v>
      </c>
      <c r="E692" s="74" t="s">
        <v>2735</v>
      </c>
      <c r="F692" s="74" t="s">
        <v>2736</v>
      </c>
      <c r="G692" s="75">
        <v>44783</v>
      </c>
      <c r="H692" s="76"/>
      <c r="I692" s="77">
        <v>54530.99</v>
      </c>
      <c r="J692" s="78" t="s">
        <v>457</v>
      </c>
      <c r="K692" s="80"/>
      <c r="L692" s="80"/>
      <c r="M692" s="80"/>
      <c r="N692" s="80"/>
      <c r="O692" s="80"/>
    </row>
    <row r="693" spans="1:15" ht="28.35" hidden="1" customHeight="1" thickBot="1">
      <c r="A693" s="479" t="s">
        <v>589</v>
      </c>
      <c r="B693" s="480"/>
      <c r="C693" s="74" t="s">
        <v>2737</v>
      </c>
      <c r="D693" s="74" t="s">
        <v>2738</v>
      </c>
      <c r="E693" s="74" t="s">
        <v>2739</v>
      </c>
      <c r="F693" s="74" t="s">
        <v>2740</v>
      </c>
      <c r="G693" s="75">
        <v>44333</v>
      </c>
      <c r="H693" s="76"/>
      <c r="I693" s="77">
        <v>36370</v>
      </c>
      <c r="J693" s="78" t="s">
        <v>457</v>
      </c>
      <c r="K693" s="80"/>
      <c r="L693" s="80"/>
      <c r="M693" s="80"/>
      <c r="N693" s="80"/>
      <c r="O693" s="80"/>
    </row>
    <row r="694" spans="1:15" ht="28.35" hidden="1" customHeight="1" thickBot="1">
      <c r="A694" s="479" t="s">
        <v>603</v>
      </c>
      <c r="B694" s="480"/>
      <c r="C694" s="74" t="s">
        <v>2741</v>
      </c>
      <c r="D694" s="74" t="s">
        <v>2742</v>
      </c>
      <c r="E694" s="74" t="s">
        <v>2743</v>
      </c>
      <c r="F694" s="74" t="s">
        <v>2744</v>
      </c>
      <c r="G694" s="75">
        <v>44589</v>
      </c>
      <c r="H694" s="76"/>
      <c r="I694" s="77">
        <v>72000</v>
      </c>
      <c r="J694" s="78" t="s">
        <v>457</v>
      </c>
      <c r="K694" s="80"/>
      <c r="L694" s="80"/>
      <c r="M694" s="80"/>
      <c r="N694" s="80"/>
      <c r="O694" s="80"/>
    </row>
    <row r="695" spans="1:15" ht="28.35" hidden="1" customHeight="1" thickBot="1">
      <c r="A695" s="479" t="s">
        <v>472</v>
      </c>
      <c r="B695" s="480"/>
      <c r="C695" s="74" t="s">
        <v>2745</v>
      </c>
      <c r="D695" s="74" t="s">
        <v>2746</v>
      </c>
      <c r="E695" s="74" t="s">
        <v>2747</v>
      </c>
      <c r="F695" s="74" t="s">
        <v>2748</v>
      </c>
      <c r="G695" s="75">
        <v>44186</v>
      </c>
      <c r="H695" s="76"/>
      <c r="I695" s="77">
        <v>54555</v>
      </c>
      <c r="J695" s="78" t="s">
        <v>457</v>
      </c>
      <c r="K695" s="80"/>
      <c r="L695" s="80"/>
      <c r="M695" s="80"/>
      <c r="N695" s="80"/>
      <c r="O695" s="80"/>
    </row>
    <row r="696" spans="1:15" ht="28.35" hidden="1" customHeight="1" thickBot="1">
      <c r="A696" s="479" t="s">
        <v>799</v>
      </c>
      <c r="B696" s="480"/>
      <c r="C696" s="74" t="s">
        <v>2749</v>
      </c>
      <c r="D696" s="74" t="s">
        <v>2750</v>
      </c>
      <c r="E696" s="74" t="s">
        <v>2751</v>
      </c>
      <c r="F696" s="74" t="s">
        <v>2752</v>
      </c>
      <c r="G696" s="74" t="s">
        <v>2753</v>
      </c>
      <c r="H696" s="76"/>
      <c r="I696" s="77">
        <v>6130.81</v>
      </c>
      <c r="J696" s="78" t="s">
        <v>958</v>
      </c>
      <c r="K696" s="78" t="s">
        <v>2754</v>
      </c>
      <c r="L696" s="78" t="s">
        <v>960</v>
      </c>
      <c r="M696" s="78" t="s">
        <v>2755</v>
      </c>
      <c r="N696" s="78" t="s">
        <v>2756</v>
      </c>
      <c r="O696" s="78" t="s">
        <v>2757</v>
      </c>
    </row>
    <row r="697" spans="1:15" ht="28.35" hidden="1" customHeight="1" thickBot="1">
      <c r="A697" s="479" t="s">
        <v>467</v>
      </c>
      <c r="B697" s="480"/>
      <c r="C697" s="74" t="s">
        <v>2758</v>
      </c>
      <c r="D697" s="74" t="s">
        <v>2759</v>
      </c>
      <c r="E697" s="74" t="s">
        <v>2760</v>
      </c>
      <c r="F697" s="74" t="s">
        <v>2761</v>
      </c>
      <c r="G697" s="75">
        <v>44120</v>
      </c>
      <c r="H697" s="76"/>
      <c r="I697" s="77">
        <v>36797.49</v>
      </c>
      <c r="J697" s="78" t="s">
        <v>457</v>
      </c>
      <c r="K697" s="80"/>
      <c r="L697" s="80"/>
      <c r="M697" s="80"/>
      <c r="N697" s="80"/>
      <c r="O697" s="80"/>
    </row>
    <row r="698" spans="1:15" ht="28.35" hidden="1" customHeight="1" thickBot="1">
      <c r="A698" s="479" t="s">
        <v>575</v>
      </c>
      <c r="B698" s="480"/>
      <c r="C698" s="74" t="s">
        <v>2762</v>
      </c>
      <c r="D698" s="74" t="s">
        <v>2763</v>
      </c>
      <c r="E698" s="74" t="s">
        <v>2764</v>
      </c>
      <c r="F698" s="74" t="s">
        <v>2765</v>
      </c>
      <c r="G698" s="75">
        <v>44354</v>
      </c>
      <c r="H698" s="76"/>
      <c r="I698" s="77">
        <v>51582</v>
      </c>
      <c r="J698" s="78" t="s">
        <v>457</v>
      </c>
      <c r="K698" s="80"/>
      <c r="L698" s="80"/>
      <c r="M698" s="80"/>
      <c r="N698" s="80"/>
      <c r="O698" s="80"/>
    </row>
    <row r="699" spans="1:15" ht="28.35" hidden="1" customHeight="1" thickBot="1">
      <c r="A699" s="479" t="s">
        <v>467</v>
      </c>
      <c r="B699" s="480"/>
      <c r="C699" s="74" t="s">
        <v>2766</v>
      </c>
      <c r="D699" s="74" t="s">
        <v>2767</v>
      </c>
      <c r="E699" s="74" t="s">
        <v>2768</v>
      </c>
      <c r="F699" s="74" t="s">
        <v>2769</v>
      </c>
      <c r="G699" s="75">
        <v>43796</v>
      </c>
      <c r="H699" s="76"/>
      <c r="I699" s="77">
        <v>36370</v>
      </c>
      <c r="J699" s="78" t="s">
        <v>457</v>
      </c>
      <c r="K699" s="80"/>
      <c r="L699" s="80"/>
      <c r="M699" s="80"/>
      <c r="N699" s="80"/>
      <c r="O699" s="80"/>
    </row>
    <row r="700" spans="1:15" ht="28.35" hidden="1" customHeight="1" thickBot="1">
      <c r="A700" s="479" t="s">
        <v>2250</v>
      </c>
      <c r="B700" s="480"/>
      <c r="C700" s="74" t="s">
        <v>2770</v>
      </c>
      <c r="D700" s="74" t="s">
        <v>2771</v>
      </c>
      <c r="E700" s="74" t="s">
        <v>2772</v>
      </c>
      <c r="F700" s="74" t="s">
        <v>2773</v>
      </c>
      <c r="G700" s="75">
        <v>44466</v>
      </c>
      <c r="H700" s="76"/>
      <c r="I700" s="77">
        <v>72740</v>
      </c>
      <c r="J700" s="78" t="s">
        <v>457</v>
      </c>
      <c r="K700" s="80"/>
      <c r="L700" s="80"/>
      <c r="M700" s="80"/>
      <c r="N700" s="80"/>
      <c r="O700" s="80"/>
    </row>
    <row r="701" spans="1:15" ht="28.35" hidden="1" customHeight="1" thickBot="1">
      <c r="A701" s="479" t="s">
        <v>603</v>
      </c>
      <c r="B701" s="480"/>
      <c r="C701" s="74" t="s">
        <v>2774</v>
      </c>
      <c r="D701" s="74" t="s">
        <v>2775</v>
      </c>
      <c r="E701" s="74" t="s">
        <v>2776</v>
      </c>
      <c r="F701" s="74" t="s">
        <v>2777</v>
      </c>
      <c r="G701" s="75">
        <v>44677</v>
      </c>
      <c r="H701" s="76"/>
      <c r="I701" s="77">
        <v>72293.009999999995</v>
      </c>
      <c r="J701" s="78" t="s">
        <v>457</v>
      </c>
      <c r="K701" s="80"/>
      <c r="L701" s="80"/>
      <c r="M701" s="80"/>
      <c r="N701" s="80"/>
      <c r="O701" s="80"/>
    </row>
    <row r="702" spans="1:15" ht="28.35" hidden="1" customHeight="1" thickBot="1">
      <c r="A702" s="479" t="s">
        <v>472</v>
      </c>
      <c r="B702" s="480"/>
      <c r="C702" s="74" t="s">
        <v>2778</v>
      </c>
      <c r="D702" s="74" t="s">
        <v>2779</v>
      </c>
      <c r="E702" s="74" t="s">
        <v>2780</v>
      </c>
      <c r="F702" s="74" t="s">
        <v>2781</v>
      </c>
      <c r="G702" s="75">
        <v>44446</v>
      </c>
      <c r="H702" s="76"/>
      <c r="I702" s="77">
        <v>36608</v>
      </c>
      <c r="J702" s="78" t="s">
        <v>457</v>
      </c>
      <c r="K702" s="80"/>
      <c r="L702" s="80"/>
      <c r="M702" s="80"/>
      <c r="N702" s="80"/>
      <c r="O702" s="80"/>
    </row>
    <row r="703" spans="1:15" ht="28.35" hidden="1" customHeight="1" thickBot="1">
      <c r="A703" s="479" t="s">
        <v>603</v>
      </c>
      <c r="B703" s="480"/>
      <c r="C703" s="74" t="s">
        <v>2782</v>
      </c>
      <c r="D703" s="74" t="s">
        <v>2783</v>
      </c>
      <c r="E703" s="74" t="s">
        <v>2784</v>
      </c>
      <c r="F703" s="74" t="s">
        <v>2785</v>
      </c>
      <c r="G703" s="75">
        <v>44298</v>
      </c>
      <c r="H703" s="76"/>
      <c r="I703" s="77">
        <v>44863</v>
      </c>
      <c r="J703" s="78" t="s">
        <v>457</v>
      </c>
      <c r="K703" s="78" t="s">
        <v>2786</v>
      </c>
      <c r="L703" s="78" t="s">
        <v>989</v>
      </c>
      <c r="M703" s="78" t="s">
        <v>2787</v>
      </c>
      <c r="N703" s="78">
        <v>0</v>
      </c>
      <c r="O703" s="79">
        <v>44692</v>
      </c>
    </row>
    <row r="704" spans="1:15" ht="28.35" hidden="1" customHeight="1" thickBot="1">
      <c r="A704" s="479" t="s">
        <v>715</v>
      </c>
      <c r="B704" s="480"/>
      <c r="C704" s="74" t="s">
        <v>2788</v>
      </c>
      <c r="D704" s="74" t="s">
        <v>2789</v>
      </c>
      <c r="E704" s="74" t="s">
        <v>2790</v>
      </c>
      <c r="F704" s="74" t="s">
        <v>2791</v>
      </c>
      <c r="G704" s="75">
        <v>44477</v>
      </c>
      <c r="H704" s="76"/>
      <c r="I704" s="77">
        <v>81672.47</v>
      </c>
      <c r="J704" s="78" t="s">
        <v>457</v>
      </c>
      <c r="K704" s="80"/>
      <c r="L704" s="80"/>
      <c r="M704" s="80"/>
      <c r="N704" s="80"/>
      <c r="O704" s="80"/>
    </row>
    <row r="705" spans="1:15" ht="28.35" hidden="1" customHeight="1" thickBot="1">
      <c r="A705" s="479" t="s">
        <v>575</v>
      </c>
      <c r="B705" s="480"/>
      <c r="C705" s="74" t="s">
        <v>2792</v>
      </c>
      <c r="D705" s="74" t="s">
        <v>2793</v>
      </c>
      <c r="E705" s="74" t="s">
        <v>2794</v>
      </c>
      <c r="F705" s="74" t="s">
        <v>2795</v>
      </c>
      <c r="G705" s="75">
        <v>44747</v>
      </c>
      <c r="H705" s="76"/>
      <c r="I705" s="77">
        <v>38087</v>
      </c>
      <c r="J705" s="78" t="s">
        <v>457</v>
      </c>
      <c r="K705" s="80"/>
      <c r="L705" s="80"/>
      <c r="M705" s="80"/>
      <c r="N705" s="80"/>
      <c r="O705" s="80"/>
    </row>
    <row r="706" spans="1:15" ht="28.35" hidden="1" customHeight="1" thickBot="1">
      <c r="A706" s="479" t="s">
        <v>584</v>
      </c>
      <c r="B706" s="480"/>
      <c r="C706" s="74" t="s">
        <v>2796</v>
      </c>
      <c r="D706" s="74" t="s">
        <v>2797</v>
      </c>
      <c r="E706" s="74" t="s">
        <v>2798</v>
      </c>
      <c r="F706" s="74" t="s">
        <v>2799</v>
      </c>
      <c r="G706" s="75">
        <v>44369</v>
      </c>
      <c r="H706" s="76"/>
      <c r="I706" s="77">
        <v>39441.019999999997</v>
      </c>
      <c r="J706" s="78" t="s">
        <v>457</v>
      </c>
      <c r="K706" s="78" t="s">
        <v>2800</v>
      </c>
      <c r="L706" s="78" t="s">
        <v>459</v>
      </c>
      <c r="M706" s="78" t="s">
        <v>2801</v>
      </c>
      <c r="N706" s="78">
        <v>0</v>
      </c>
      <c r="O706" s="79">
        <v>44721</v>
      </c>
    </row>
    <row r="707" spans="1:15" ht="28.35" hidden="1" customHeight="1" thickBot="1">
      <c r="A707" s="479" t="s">
        <v>614</v>
      </c>
      <c r="B707" s="480"/>
      <c r="C707" s="74" t="s">
        <v>2802</v>
      </c>
      <c r="D707" s="74" t="s">
        <v>2803</v>
      </c>
      <c r="E707" s="74" t="s">
        <v>2804</v>
      </c>
      <c r="F707" s="74" t="s">
        <v>2805</v>
      </c>
      <c r="G707" s="75">
        <v>44365</v>
      </c>
      <c r="H707" s="76"/>
      <c r="I707" s="77">
        <v>56844.12</v>
      </c>
      <c r="J707" s="78" t="s">
        <v>457</v>
      </c>
      <c r="K707" s="78" t="s">
        <v>2806</v>
      </c>
      <c r="L707" s="78" t="s">
        <v>459</v>
      </c>
      <c r="M707" s="78" t="s">
        <v>2807</v>
      </c>
      <c r="N707" s="78">
        <v>0</v>
      </c>
      <c r="O707" s="79">
        <v>44806</v>
      </c>
    </row>
    <row r="708" spans="1:15" ht="28.35" hidden="1" customHeight="1" thickBot="1">
      <c r="A708" s="479" t="s">
        <v>467</v>
      </c>
      <c r="B708" s="480"/>
      <c r="C708" s="74" t="s">
        <v>2808</v>
      </c>
      <c r="D708" s="74" t="s">
        <v>2809</v>
      </c>
      <c r="E708" s="74" t="s">
        <v>2810</v>
      </c>
      <c r="F708" s="74" t="s">
        <v>2811</v>
      </c>
      <c r="G708" s="75">
        <v>44120</v>
      </c>
      <c r="H708" s="76"/>
      <c r="I708" s="77">
        <v>36370</v>
      </c>
      <c r="J708" s="78" t="s">
        <v>457</v>
      </c>
      <c r="K708" s="80"/>
      <c r="L708" s="80"/>
      <c r="M708" s="80"/>
      <c r="N708" s="80"/>
      <c r="O708" s="80"/>
    </row>
    <row r="709" spans="1:15" ht="28.35" hidden="1" customHeight="1" thickBot="1">
      <c r="A709" s="479" t="s">
        <v>472</v>
      </c>
      <c r="B709" s="480"/>
      <c r="C709" s="74" t="s">
        <v>2808</v>
      </c>
      <c r="D709" s="74" t="s">
        <v>2809</v>
      </c>
      <c r="E709" s="74" t="s">
        <v>2812</v>
      </c>
      <c r="F709" s="74" t="s">
        <v>2813</v>
      </c>
      <c r="G709" s="75">
        <v>44750</v>
      </c>
      <c r="H709" s="76"/>
      <c r="I709" s="77">
        <v>18185</v>
      </c>
      <c r="J709" s="78" t="s">
        <v>457</v>
      </c>
      <c r="K709" s="80"/>
      <c r="L709" s="80"/>
      <c r="M709" s="80"/>
      <c r="N709" s="80"/>
      <c r="O709" s="80"/>
    </row>
    <row r="710" spans="1:15" ht="28.35" hidden="1" customHeight="1" thickBot="1">
      <c r="A710" s="479" t="s">
        <v>565</v>
      </c>
      <c r="B710" s="480"/>
      <c r="C710" s="74" t="s">
        <v>2814</v>
      </c>
      <c r="D710" s="74" t="s">
        <v>2815</v>
      </c>
      <c r="E710" s="74" t="s">
        <v>2816</v>
      </c>
      <c r="F710" s="74" t="s">
        <v>2817</v>
      </c>
      <c r="G710" s="75">
        <v>42846</v>
      </c>
      <c r="H710" s="76"/>
      <c r="I710" s="77">
        <v>106036.73</v>
      </c>
      <c r="J710" s="78" t="s">
        <v>457</v>
      </c>
      <c r="K710" s="78" t="s">
        <v>2818</v>
      </c>
      <c r="L710" s="78" t="s">
        <v>459</v>
      </c>
      <c r="M710" s="78" t="s">
        <v>2819</v>
      </c>
      <c r="N710" s="78" t="s">
        <v>2820</v>
      </c>
      <c r="O710" s="79">
        <v>43619</v>
      </c>
    </row>
    <row r="711" spans="1:15" ht="28.35" hidden="1" customHeight="1" thickBot="1">
      <c r="A711" s="479" t="s">
        <v>472</v>
      </c>
      <c r="B711" s="480"/>
      <c r="C711" s="74" t="s">
        <v>2821</v>
      </c>
      <c r="D711" s="74" t="s">
        <v>2822</v>
      </c>
      <c r="E711" s="74" t="s">
        <v>2823</v>
      </c>
      <c r="F711" s="74" t="s">
        <v>2824</v>
      </c>
      <c r="G711" s="75">
        <v>44659</v>
      </c>
      <c r="H711" s="76"/>
      <c r="I711" s="77">
        <v>54555</v>
      </c>
      <c r="J711" s="78" t="s">
        <v>457</v>
      </c>
      <c r="K711" s="80"/>
      <c r="L711" s="80"/>
      <c r="M711" s="80"/>
      <c r="N711" s="80"/>
      <c r="O711" s="80"/>
    </row>
    <row r="712" spans="1:15" ht="28.35" hidden="1" customHeight="1" thickBot="1">
      <c r="A712" s="479" t="s">
        <v>467</v>
      </c>
      <c r="B712" s="480"/>
      <c r="C712" s="74" t="s">
        <v>2825</v>
      </c>
      <c r="D712" s="74" t="s">
        <v>2826</v>
      </c>
      <c r="E712" s="74" t="s">
        <v>2827</v>
      </c>
      <c r="F712" s="74" t="s">
        <v>2828</v>
      </c>
      <c r="G712" s="75">
        <v>43621</v>
      </c>
      <c r="H712" s="76"/>
      <c r="I712" s="77">
        <v>6410.18</v>
      </c>
      <c r="J712" s="78" t="s">
        <v>457</v>
      </c>
      <c r="K712" s="78" t="s">
        <v>2829</v>
      </c>
      <c r="L712" s="78" t="s">
        <v>459</v>
      </c>
      <c r="M712" s="78" t="s">
        <v>2830</v>
      </c>
      <c r="N712" s="78" t="s">
        <v>2831</v>
      </c>
      <c r="O712" s="79">
        <v>44644</v>
      </c>
    </row>
    <row r="713" spans="1:15" ht="28.35" hidden="1" customHeight="1" thickBot="1">
      <c r="A713" s="479" t="s">
        <v>623</v>
      </c>
      <c r="B713" s="480"/>
      <c r="C713" s="74" t="s">
        <v>2832</v>
      </c>
      <c r="D713" s="74" t="s">
        <v>2833</v>
      </c>
      <c r="E713" s="74" t="s">
        <v>2834</v>
      </c>
      <c r="F713" s="74" t="s">
        <v>2835</v>
      </c>
      <c r="G713" s="75">
        <v>44424</v>
      </c>
      <c r="H713" s="76"/>
      <c r="I713" s="77">
        <v>54544</v>
      </c>
      <c r="J713" s="78" t="s">
        <v>457</v>
      </c>
      <c r="K713" s="80"/>
      <c r="L713" s="80"/>
      <c r="M713" s="80"/>
      <c r="N713" s="80"/>
      <c r="O713" s="80"/>
    </row>
    <row r="714" spans="1:15" ht="28.35" hidden="1" customHeight="1" thickBot="1">
      <c r="A714" s="479" t="s">
        <v>584</v>
      </c>
      <c r="B714" s="480"/>
      <c r="C714" s="74" t="s">
        <v>2836</v>
      </c>
      <c r="D714" s="74" t="s">
        <v>2837</v>
      </c>
      <c r="E714" s="74" t="s">
        <v>2838</v>
      </c>
      <c r="F714" s="74" t="s">
        <v>2839</v>
      </c>
      <c r="G714" s="75">
        <v>44383</v>
      </c>
      <c r="H714" s="76"/>
      <c r="I714" s="77">
        <v>26564.59</v>
      </c>
      <c r="J714" s="78" t="s">
        <v>457</v>
      </c>
      <c r="K714" s="78" t="s">
        <v>2840</v>
      </c>
      <c r="L714" s="78" t="s">
        <v>989</v>
      </c>
      <c r="M714" s="78" t="s">
        <v>2841</v>
      </c>
      <c r="N714" s="78">
        <v>0</v>
      </c>
      <c r="O714" s="79">
        <v>44691</v>
      </c>
    </row>
    <row r="715" spans="1:15" ht="28.35" hidden="1" customHeight="1" thickBot="1">
      <c r="A715" s="479" t="s">
        <v>614</v>
      </c>
      <c r="B715" s="480"/>
      <c r="C715" s="74" t="s">
        <v>2842</v>
      </c>
      <c r="D715" s="74" t="s">
        <v>2843</v>
      </c>
      <c r="E715" s="74" t="s">
        <v>2844</v>
      </c>
      <c r="F715" s="74" t="s">
        <v>2845</v>
      </c>
      <c r="G715" s="75">
        <v>44714</v>
      </c>
      <c r="H715" s="76"/>
      <c r="I715" s="77">
        <v>18185</v>
      </c>
      <c r="J715" s="78" t="s">
        <v>457</v>
      </c>
      <c r="K715" s="80"/>
      <c r="L715" s="80"/>
      <c r="M715" s="80"/>
      <c r="N715" s="80"/>
      <c r="O715" s="80"/>
    </row>
    <row r="716" spans="1:15" ht="28.35" hidden="1" customHeight="1" thickBot="1">
      <c r="A716" s="479" t="s">
        <v>467</v>
      </c>
      <c r="B716" s="480"/>
      <c r="C716" s="74" t="s">
        <v>2846</v>
      </c>
      <c r="D716" s="74" t="s">
        <v>2847</v>
      </c>
      <c r="E716" s="74" t="s">
        <v>2848</v>
      </c>
      <c r="F716" s="74" t="s">
        <v>2849</v>
      </c>
      <c r="G716" s="75">
        <v>44120</v>
      </c>
      <c r="H716" s="76"/>
      <c r="I716" s="77">
        <v>43847</v>
      </c>
      <c r="J716" s="78" t="s">
        <v>457</v>
      </c>
      <c r="K716" s="78" t="s">
        <v>2850</v>
      </c>
      <c r="L716" s="78" t="s">
        <v>459</v>
      </c>
      <c r="M716" s="78" t="s">
        <v>2851</v>
      </c>
      <c r="N716" s="78">
        <v>43847</v>
      </c>
      <c r="O716" s="79">
        <v>44097</v>
      </c>
    </row>
    <row r="717" spans="1:15" ht="28.35" hidden="1" customHeight="1" thickBot="1">
      <c r="A717" s="479" t="s">
        <v>575</v>
      </c>
      <c r="B717" s="480"/>
      <c r="C717" s="74" t="s">
        <v>2852</v>
      </c>
      <c r="D717" s="74" t="s">
        <v>2853</v>
      </c>
      <c r="E717" s="74" t="s">
        <v>2854</v>
      </c>
      <c r="F717" s="74" t="s">
        <v>2855</v>
      </c>
      <c r="G717" s="75">
        <v>44678</v>
      </c>
      <c r="H717" s="76"/>
      <c r="I717" s="77">
        <v>27812</v>
      </c>
      <c r="J717" s="78" t="s">
        <v>457</v>
      </c>
      <c r="K717" s="80"/>
      <c r="L717" s="80"/>
      <c r="M717" s="80"/>
      <c r="N717" s="80"/>
      <c r="O717" s="80"/>
    </row>
    <row r="718" spans="1:15" ht="28.35" hidden="1" customHeight="1" thickBot="1">
      <c r="A718" s="479" t="s">
        <v>623</v>
      </c>
      <c r="B718" s="480"/>
      <c r="C718" s="74" t="s">
        <v>2856</v>
      </c>
      <c r="D718" s="74" t="s">
        <v>2857</v>
      </c>
      <c r="E718" s="74" t="s">
        <v>2858</v>
      </c>
      <c r="F718" s="74" t="s">
        <v>2859</v>
      </c>
      <c r="G718" s="75">
        <v>44648</v>
      </c>
      <c r="H718" s="76"/>
      <c r="I718" s="77">
        <v>22190</v>
      </c>
      <c r="J718" s="78" t="s">
        <v>457</v>
      </c>
      <c r="K718" s="80"/>
      <c r="L718" s="80"/>
      <c r="M718" s="80"/>
      <c r="N718" s="80"/>
      <c r="O718" s="80"/>
    </row>
    <row r="719" spans="1:15" ht="28.35" hidden="1" customHeight="1" thickBot="1">
      <c r="A719" s="479" t="s">
        <v>598</v>
      </c>
      <c r="B719" s="480"/>
      <c r="C719" s="74" t="s">
        <v>2860</v>
      </c>
      <c r="D719" s="74" t="s">
        <v>2861</v>
      </c>
      <c r="E719" s="74" t="s">
        <v>2862</v>
      </c>
      <c r="F719" s="74" t="s">
        <v>2863</v>
      </c>
      <c r="G719" s="75">
        <v>44764</v>
      </c>
      <c r="H719" s="76"/>
      <c r="I719" s="77">
        <v>83505.16</v>
      </c>
      <c r="J719" s="78" t="s">
        <v>457</v>
      </c>
      <c r="K719" s="80"/>
      <c r="L719" s="80"/>
      <c r="M719" s="80"/>
      <c r="N719" s="80"/>
      <c r="O719" s="80"/>
    </row>
    <row r="720" spans="1:15" ht="28.35" hidden="1" customHeight="1" thickBot="1">
      <c r="A720" s="479" t="s">
        <v>2864</v>
      </c>
      <c r="B720" s="480"/>
      <c r="C720" s="74" t="s">
        <v>2865</v>
      </c>
      <c r="D720" s="74" t="s">
        <v>2866</v>
      </c>
      <c r="E720" s="74" t="s">
        <v>2867</v>
      </c>
      <c r="F720" s="74" t="s">
        <v>2868</v>
      </c>
      <c r="G720" s="74" t="s">
        <v>2869</v>
      </c>
      <c r="H720" s="76"/>
      <c r="I720" s="77">
        <v>17079.27</v>
      </c>
      <c r="J720" s="78" t="s">
        <v>958</v>
      </c>
      <c r="K720" s="78" t="s">
        <v>2870</v>
      </c>
      <c r="L720" s="78" t="s">
        <v>960</v>
      </c>
      <c r="M720" s="78" t="s">
        <v>2871</v>
      </c>
      <c r="N720" s="78">
        <v>0</v>
      </c>
      <c r="O720" s="78" t="s">
        <v>2872</v>
      </c>
    </row>
    <row r="721" spans="1:15" ht="28.35" hidden="1" customHeight="1" thickBot="1">
      <c r="A721" s="479" t="s">
        <v>1586</v>
      </c>
      <c r="B721" s="480"/>
      <c r="C721" s="74" t="s">
        <v>2865</v>
      </c>
      <c r="D721" s="74" t="s">
        <v>2866</v>
      </c>
      <c r="E721" s="74" t="s">
        <v>2873</v>
      </c>
      <c r="F721" s="74" t="s">
        <v>2874</v>
      </c>
      <c r="G721" s="75">
        <v>44497</v>
      </c>
      <c r="H721" s="76"/>
      <c r="I721" s="77">
        <v>18185</v>
      </c>
      <c r="J721" s="78" t="s">
        <v>1048</v>
      </c>
      <c r="K721" s="80"/>
      <c r="L721" s="80"/>
      <c r="M721" s="80"/>
      <c r="N721" s="80"/>
      <c r="O721" s="80"/>
    </row>
    <row r="722" spans="1:15" ht="28.35" hidden="1" customHeight="1" thickBot="1">
      <c r="A722" s="479" t="s">
        <v>565</v>
      </c>
      <c r="B722" s="480"/>
      <c r="C722" s="74" t="s">
        <v>2875</v>
      </c>
      <c r="D722" s="74" t="s">
        <v>2876</v>
      </c>
      <c r="E722" s="74" t="s">
        <v>2877</v>
      </c>
      <c r="F722" s="74" t="s">
        <v>2878</v>
      </c>
      <c r="G722" s="75">
        <v>44120</v>
      </c>
      <c r="H722" s="76"/>
      <c r="I722" s="77">
        <v>72696.36</v>
      </c>
      <c r="J722" s="78" t="s">
        <v>457</v>
      </c>
      <c r="K722" s="80"/>
      <c r="L722" s="80"/>
      <c r="M722" s="80"/>
      <c r="N722" s="80"/>
      <c r="O722" s="80"/>
    </row>
    <row r="723" spans="1:15" ht="28.35" hidden="1" customHeight="1" thickBot="1">
      <c r="A723" s="479" t="s">
        <v>477</v>
      </c>
      <c r="B723" s="480"/>
      <c r="C723" s="74" t="s">
        <v>2879</v>
      </c>
      <c r="D723" s="74" t="s">
        <v>2880</v>
      </c>
      <c r="E723" s="74" t="s">
        <v>2881</v>
      </c>
      <c r="F723" s="74" t="s">
        <v>2882</v>
      </c>
      <c r="G723" s="75">
        <v>44295</v>
      </c>
      <c r="H723" s="76"/>
      <c r="I723" s="77">
        <v>26493.73</v>
      </c>
      <c r="J723" s="78" t="s">
        <v>457</v>
      </c>
      <c r="K723" s="78" t="s">
        <v>2883</v>
      </c>
      <c r="L723" s="78" t="s">
        <v>459</v>
      </c>
      <c r="M723" s="78" t="s">
        <v>2884</v>
      </c>
      <c r="N723" s="78">
        <v>0</v>
      </c>
      <c r="O723" s="79">
        <v>44631</v>
      </c>
    </row>
    <row r="724" spans="1:15" ht="28.35" hidden="1" customHeight="1" thickBot="1">
      <c r="A724" s="479" t="s">
        <v>565</v>
      </c>
      <c r="B724" s="480"/>
      <c r="C724" s="74" t="s">
        <v>2885</v>
      </c>
      <c r="D724" s="74" t="s">
        <v>2886</v>
      </c>
      <c r="E724" s="74" t="s">
        <v>2887</v>
      </c>
      <c r="F724" s="74" t="s">
        <v>2888</v>
      </c>
      <c r="G724" s="75">
        <v>43748</v>
      </c>
      <c r="H724" s="76"/>
      <c r="I724" s="77">
        <v>54555</v>
      </c>
      <c r="J724" s="78" t="s">
        <v>457</v>
      </c>
      <c r="K724" s="80"/>
      <c r="L724" s="80"/>
      <c r="M724" s="80"/>
      <c r="N724" s="80"/>
      <c r="O724" s="80"/>
    </row>
    <row r="725" spans="1:15" ht="28.35" hidden="1" customHeight="1" thickBot="1">
      <c r="A725" s="479" t="s">
        <v>584</v>
      </c>
      <c r="B725" s="480"/>
      <c r="C725" s="74" t="s">
        <v>2885</v>
      </c>
      <c r="D725" s="74" t="s">
        <v>2886</v>
      </c>
      <c r="E725" s="74" t="s">
        <v>2889</v>
      </c>
      <c r="F725" s="74" t="s">
        <v>2890</v>
      </c>
      <c r="G725" s="75">
        <v>44180</v>
      </c>
      <c r="H725" s="76"/>
      <c r="I725" s="77">
        <v>54555</v>
      </c>
      <c r="J725" s="78" t="s">
        <v>457</v>
      </c>
      <c r="K725" s="80"/>
      <c r="L725" s="80"/>
      <c r="M725" s="80"/>
      <c r="N725" s="80"/>
      <c r="O725" s="80"/>
    </row>
    <row r="726" spans="1:15" ht="28.35" hidden="1" customHeight="1" thickBot="1">
      <c r="A726" s="479" t="s">
        <v>2309</v>
      </c>
      <c r="B726" s="480"/>
      <c r="C726" s="74" t="s">
        <v>2891</v>
      </c>
      <c r="D726" s="74" t="s">
        <v>2892</v>
      </c>
      <c r="E726" s="74" t="s">
        <v>2893</v>
      </c>
      <c r="F726" s="74" t="s">
        <v>2894</v>
      </c>
      <c r="G726" s="75">
        <v>44120</v>
      </c>
      <c r="H726" s="76"/>
      <c r="I726" s="77">
        <v>100000</v>
      </c>
      <c r="J726" s="78" t="s">
        <v>457</v>
      </c>
      <c r="K726" s="80"/>
      <c r="L726" s="80"/>
      <c r="M726" s="80"/>
      <c r="N726" s="80"/>
      <c r="O726" s="80"/>
    </row>
    <row r="727" spans="1:15" ht="28.35" hidden="1" customHeight="1" thickBot="1">
      <c r="A727" s="479" t="s">
        <v>584</v>
      </c>
      <c r="B727" s="480"/>
      <c r="C727" s="74" t="s">
        <v>2895</v>
      </c>
      <c r="D727" s="74" t="s">
        <v>2896</v>
      </c>
      <c r="E727" s="74" t="s">
        <v>2897</v>
      </c>
      <c r="F727" s="74" t="s">
        <v>2898</v>
      </c>
      <c r="G727" s="75">
        <v>44764</v>
      </c>
      <c r="H727" s="76"/>
      <c r="I727" s="77">
        <v>72740</v>
      </c>
      <c r="J727" s="78" t="s">
        <v>457</v>
      </c>
      <c r="K727" s="80"/>
      <c r="L727" s="80"/>
      <c r="M727" s="80"/>
      <c r="N727" s="80"/>
      <c r="O727" s="80"/>
    </row>
    <row r="728" spans="1:15" ht="28.35" hidden="1" customHeight="1" thickBot="1">
      <c r="A728" s="479" t="s">
        <v>467</v>
      </c>
      <c r="B728" s="480"/>
      <c r="C728" s="74" t="s">
        <v>2899</v>
      </c>
      <c r="D728" s="74" t="s">
        <v>2900</v>
      </c>
      <c r="E728" s="74" t="s">
        <v>2901</v>
      </c>
      <c r="F728" s="74" t="s">
        <v>2902</v>
      </c>
      <c r="G728" s="75">
        <v>44120</v>
      </c>
      <c r="H728" s="76"/>
      <c r="I728" s="77">
        <v>72740</v>
      </c>
      <c r="J728" s="78" t="s">
        <v>457</v>
      </c>
      <c r="K728" s="80"/>
      <c r="L728" s="80"/>
      <c r="M728" s="80"/>
      <c r="N728" s="80"/>
      <c r="O728" s="80"/>
    </row>
    <row r="729" spans="1:15" ht="28.35" hidden="1" customHeight="1" thickBot="1">
      <c r="A729" s="479" t="s">
        <v>477</v>
      </c>
      <c r="B729" s="480"/>
      <c r="C729" s="74" t="s">
        <v>2903</v>
      </c>
      <c r="D729" s="74" t="s">
        <v>2904</v>
      </c>
      <c r="E729" s="74" t="s">
        <v>2905</v>
      </c>
      <c r="F729" s="74" t="s">
        <v>2906</v>
      </c>
      <c r="G729" s="75">
        <v>44211</v>
      </c>
      <c r="H729" s="76"/>
      <c r="I729" s="77">
        <v>22658.87</v>
      </c>
      <c r="J729" s="78" t="s">
        <v>457</v>
      </c>
      <c r="K729" s="80"/>
      <c r="L729" s="80"/>
      <c r="M729" s="80"/>
      <c r="N729" s="80"/>
      <c r="O729" s="80"/>
    </row>
    <row r="730" spans="1:15" ht="28.35" hidden="1" customHeight="1" thickBot="1">
      <c r="A730" s="479" t="s">
        <v>555</v>
      </c>
      <c r="B730" s="480"/>
      <c r="C730" s="74" t="s">
        <v>2907</v>
      </c>
      <c r="D730" s="74" t="s">
        <v>2908</v>
      </c>
      <c r="E730" s="74" t="s">
        <v>2909</v>
      </c>
      <c r="F730" s="74" t="s">
        <v>2910</v>
      </c>
      <c r="G730" s="75">
        <v>44120</v>
      </c>
      <c r="H730" s="76"/>
      <c r="I730" s="77">
        <v>37360</v>
      </c>
      <c r="J730" s="78" t="s">
        <v>457</v>
      </c>
      <c r="K730" s="80"/>
      <c r="L730" s="80"/>
      <c r="M730" s="80"/>
      <c r="N730" s="80"/>
      <c r="O730" s="80"/>
    </row>
    <row r="731" spans="1:15" ht="28.35" hidden="1" customHeight="1" thickBot="1">
      <c r="A731" s="479" t="s">
        <v>467</v>
      </c>
      <c r="B731" s="480"/>
      <c r="C731" s="74" t="s">
        <v>2911</v>
      </c>
      <c r="D731" s="74" t="s">
        <v>2912</v>
      </c>
      <c r="E731" s="74" t="s">
        <v>2913</v>
      </c>
      <c r="F731" s="74" t="s">
        <v>2914</v>
      </c>
      <c r="G731" s="75">
        <v>43888</v>
      </c>
      <c r="H731" s="76"/>
      <c r="I731" s="77">
        <v>72736.36</v>
      </c>
      <c r="J731" s="78" t="s">
        <v>457</v>
      </c>
      <c r="K731" s="80"/>
      <c r="L731" s="80"/>
      <c r="M731" s="80"/>
      <c r="N731" s="80"/>
      <c r="O731" s="80"/>
    </row>
    <row r="732" spans="1:15" ht="28.35" hidden="1" customHeight="1" thickBot="1">
      <c r="A732" s="479" t="s">
        <v>623</v>
      </c>
      <c r="B732" s="480"/>
      <c r="C732" s="74" t="s">
        <v>2915</v>
      </c>
      <c r="D732" s="74" t="s">
        <v>2916</v>
      </c>
      <c r="E732" s="74" t="s">
        <v>2917</v>
      </c>
      <c r="F732" s="74" t="s">
        <v>2918</v>
      </c>
      <c r="G732" s="75">
        <v>44742</v>
      </c>
      <c r="H732" s="76"/>
      <c r="I732" s="77">
        <v>56828.86</v>
      </c>
      <c r="J732" s="78" t="s">
        <v>457</v>
      </c>
      <c r="K732" s="80"/>
      <c r="L732" s="80"/>
      <c r="M732" s="80"/>
      <c r="N732" s="80"/>
      <c r="O732" s="80"/>
    </row>
    <row r="733" spans="1:15" ht="28.35" hidden="1" customHeight="1" thickBot="1">
      <c r="A733" s="479" t="s">
        <v>570</v>
      </c>
      <c r="B733" s="480"/>
      <c r="C733" s="74" t="s">
        <v>2919</v>
      </c>
      <c r="D733" s="74" t="s">
        <v>2920</v>
      </c>
      <c r="E733" s="74" t="s">
        <v>2921</v>
      </c>
      <c r="F733" s="74" t="s">
        <v>2922</v>
      </c>
      <c r="G733" s="75">
        <v>43245</v>
      </c>
      <c r="H733" s="76"/>
      <c r="I733" s="77">
        <v>8772.81</v>
      </c>
      <c r="J733" s="78" t="s">
        <v>457</v>
      </c>
      <c r="K733" s="78" t="s">
        <v>2923</v>
      </c>
      <c r="L733" s="78" t="s">
        <v>459</v>
      </c>
      <c r="M733" s="78" t="s">
        <v>2924</v>
      </c>
      <c r="N733" s="78" t="s">
        <v>2925</v>
      </c>
      <c r="O733" s="79">
        <v>44449</v>
      </c>
    </row>
    <row r="734" spans="1:15" ht="28.35" hidden="1" customHeight="1" thickBot="1">
      <c r="A734" s="479" t="s">
        <v>543</v>
      </c>
      <c r="B734" s="480"/>
      <c r="C734" s="74" t="s">
        <v>2926</v>
      </c>
      <c r="D734" s="74" t="s">
        <v>2927</v>
      </c>
      <c r="E734" s="74" t="s">
        <v>2928</v>
      </c>
      <c r="F734" s="74" t="s">
        <v>2929</v>
      </c>
      <c r="G734" s="75">
        <v>44469</v>
      </c>
      <c r="H734" s="76"/>
      <c r="I734" s="77">
        <v>59320</v>
      </c>
      <c r="J734" s="78" t="s">
        <v>457</v>
      </c>
      <c r="K734" s="80"/>
      <c r="L734" s="80"/>
      <c r="M734" s="80"/>
      <c r="N734" s="80"/>
      <c r="O734" s="80"/>
    </row>
    <row r="735" spans="1:15" ht="28.35" hidden="1" customHeight="1" thickBot="1">
      <c r="A735" s="479" t="s">
        <v>467</v>
      </c>
      <c r="B735" s="480"/>
      <c r="C735" s="74" t="s">
        <v>2930</v>
      </c>
      <c r="D735" s="74" t="s">
        <v>2931</v>
      </c>
      <c r="E735" s="74" t="s">
        <v>2932</v>
      </c>
      <c r="F735" s="74" t="s">
        <v>2933</v>
      </c>
      <c r="G735" s="75">
        <v>44120</v>
      </c>
      <c r="H735" s="76"/>
      <c r="I735" s="77">
        <v>18185</v>
      </c>
      <c r="J735" s="78" t="s">
        <v>457</v>
      </c>
      <c r="K735" s="80"/>
      <c r="L735" s="80"/>
      <c r="M735" s="80"/>
      <c r="N735" s="80"/>
      <c r="O735" s="80"/>
    </row>
    <row r="736" spans="1:15" ht="28.35" hidden="1" customHeight="1" thickBot="1">
      <c r="A736" s="479" t="s">
        <v>462</v>
      </c>
      <c r="B736" s="480"/>
      <c r="C736" s="74" t="s">
        <v>2934</v>
      </c>
      <c r="D736" s="74" t="s">
        <v>2935</v>
      </c>
      <c r="E736" s="74" t="s">
        <v>2936</v>
      </c>
      <c r="F736" s="74" t="s">
        <v>2937</v>
      </c>
      <c r="G736" s="75">
        <v>43992</v>
      </c>
      <c r="H736" s="76"/>
      <c r="I736" s="77">
        <v>40679.839999999997</v>
      </c>
      <c r="J736" s="78" t="s">
        <v>457</v>
      </c>
      <c r="K736" s="80"/>
      <c r="L736" s="80"/>
      <c r="M736" s="80"/>
      <c r="N736" s="80"/>
      <c r="O736" s="80"/>
    </row>
    <row r="737" spans="1:15" ht="28.35" hidden="1" customHeight="1" thickBot="1">
      <c r="A737" s="479" t="s">
        <v>565</v>
      </c>
      <c r="B737" s="480"/>
      <c r="C737" s="74" t="s">
        <v>2938</v>
      </c>
      <c r="D737" s="74" t="s">
        <v>2939</v>
      </c>
      <c r="E737" s="74" t="s">
        <v>2940</v>
      </c>
      <c r="F737" s="74" t="s">
        <v>2941</v>
      </c>
      <c r="G737" s="75">
        <v>44120</v>
      </c>
      <c r="H737" s="76"/>
      <c r="I737" s="77">
        <v>20003.5</v>
      </c>
      <c r="J737" s="78" t="s">
        <v>457</v>
      </c>
      <c r="K737" s="80"/>
      <c r="L737" s="80"/>
      <c r="M737" s="80"/>
      <c r="N737" s="80"/>
      <c r="O737" s="80"/>
    </row>
    <row r="738" spans="1:15" ht="28.35" hidden="1" customHeight="1" thickBot="1">
      <c r="A738" s="479" t="s">
        <v>589</v>
      </c>
      <c r="B738" s="480"/>
      <c r="C738" s="74" t="s">
        <v>2942</v>
      </c>
      <c r="D738" s="74" t="s">
        <v>2943</v>
      </c>
      <c r="E738" s="74" t="s">
        <v>2944</v>
      </c>
      <c r="F738" s="74" t="s">
        <v>2945</v>
      </c>
      <c r="G738" s="75">
        <v>44504</v>
      </c>
      <c r="H738" s="76"/>
      <c r="I738" s="77">
        <v>12411.26</v>
      </c>
      <c r="J738" s="78" t="s">
        <v>457</v>
      </c>
      <c r="K738" s="80"/>
      <c r="L738" s="80"/>
      <c r="M738" s="80"/>
      <c r="N738" s="80"/>
      <c r="O738" s="80"/>
    </row>
    <row r="739" spans="1:15" ht="28.35" hidden="1" customHeight="1" thickBot="1">
      <c r="A739" s="479" t="s">
        <v>575</v>
      </c>
      <c r="B739" s="480"/>
      <c r="C739" s="74" t="s">
        <v>2946</v>
      </c>
      <c r="D739" s="74" t="s">
        <v>2947</v>
      </c>
      <c r="E739" s="74" t="s">
        <v>2948</v>
      </c>
      <c r="F739" s="74" t="s">
        <v>2949</v>
      </c>
      <c r="G739" s="75">
        <v>44125</v>
      </c>
      <c r="H739" s="76"/>
      <c r="I739" s="77">
        <v>181850</v>
      </c>
      <c r="J739" s="78" t="s">
        <v>457</v>
      </c>
      <c r="K739" s="80"/>
      <c r="L739" s="80"/>
      <c r="M739" s="80"/>
      <c r="N739" s="80"/>
      <c r="O739" s="80"/>
    </row>
    <row r="740" spans="1:15" ht="28.35" hidden="1" customHeight="1" thickBot="1">
      <c r="A740" s="479" t="s">
        <v>614</v>
      </c>
      <c r="B740" s="480"/>
      <c r="C740" s="74" t="s">
        <v>2950</v>
      </c>
      <c r="D740" s="74" t="s">
        <v>2951</v>
      </c>
      <c r="E740" s="74" t="s">
        <v>2952</v>
      </c>
      <c r="F740" s="74" t="s">
        <v>2953</v>
      </c>
      <c r="G740" s="75">
        <v>44357</v>
      </c>
      <c r="H740" s="76"/>
      <c r="I740" s="77">
        <v>24367.9</v>
      </c>
      <c r="J740" s="78" t="s">
        <v>457</v>
      </c>
      <c r="K740" s="80"/>
      <c r="L740" s="80"/>
      <c r="M740" s="80"/>
      <c r="N740" s="80"/>
      <c r="O740" s="80"/>
    </row>
    <row r="741" spans="1:15" ht="28.35" hidden="1" customHeight="1" thickBot="1">
      <c r="A741" s="479" t="s">
        <v>584</v>
      </c>
      <c r="B741" s="480"/>
      <c r="C741" s="74" t="s">
        <v>2954</v>
      </c>
      <c r="D741" s="74" t="s">
        <v>2955</v>
      </c>
      <c r="E741" s="74" t="s">
        <v>2956</v>
      </c>
      <c r="F741" s="74" t="s">
        <v>2957</v>
      </c>
      <c r="G741" s="75">
        <v>44516</v>
      </c>
      <c r="H741" s="76"/>
      <c r="I741" s="77">
        <v>36333</v>
      </c>
      <c r="J741" s="78" t="s">
        <v>457</v>
      </c>
      <c r="K741" s="80"/>
      <c r="L741" s="80"/>
      <c r="M741" s="80"/>
      <c r="N741" s="80"/>
      <c r="O741" s="80"/>
    </row>
    <row r="742" spans="1:15" ht="28.35" hidden="1" customHeight="1" thickBot="1">
      <c r="A742" s="479" t="s">
        <v>623</v>
      </c>
      <c r="B742" s="480"/>
      <c r="C742" s="74" t="s">
        <v>2958</v>
      </c>
      <c r="D742" s="74" t="s">
        <v>2959</v>
      </c>
      <c r="E742" s="74" t="s">
        <v>2960</v>
      </c>
      <c r="F742" s="74" t="s">
        <v>2961</v>
      </c>
      <c r="G742" s="75">
        <v>44720</v>
      </c>
      <c r="H742" s="76"/>
      <c r="I742" s="77">
        <v>17920</v>
      </c>
      <c r="J742" s="78" t="s">
        <v>457</v>
      </c>
      <c r="K742" s="80"/>
      <c r="L742" s="80"/>
      <c r="M742" s="80"/>
      <c r="N742" s="80"/>
      <c r="O742" s="80"/>
    </row>
    <row r="743" spans="1:15" ht="28.35" hidden="1" customHeight="1" thickBot="1">
      <c r="A743" s="479" t="s">
        <v>614</v>
      </c>
      <c r="B743" s="480"/>
      <c r="C743" s="74" t="s">
        <v>2962</v>
      </c>
      <c r="D743" s="74" t="s">
        <v>2963</v>
      </c>
      <c r="E743" s="74" t="s">
        <v>2964</v>
      </c>
      <c r="F743" s="74" t="s">
        <v>2965</v>
      </c>
      <c r="G743" s="75">
        <v>44313</v>
      </c>
      <c r="H743" s="76"/>
      <c r="I743" s="77">
        <v>108995.07</v>
      </c>
      <c r="J743" s="78" t="s">
        <v>1048</v>
      </c>
      <c r="K743" s="80"/>
      <c r="L743" s="80"/>
      <c r="M743" s="80"/>
      <c r="N743" s="80"/>
      <c r="O743" s="80"/>
    </row>
    <row r="744" spans="1:15" ht="28.35" hidden="1" customHeight="1" thickBot="1">
      <c r="A744" s="479" t="s">
        <v>598</v>
      </c>
      <c r="B744" s="480"/>
      <c r="C744" s="74" t="s">
        <v>2966</v>
      </c>
      <c r="D744" s="74" t="s">
        <v>2967</v>
      </c>
      <c r="E744" s="74" t="s">
        <v>2968</v>
      </c>
      <c r="F744" s="74" t="s">
        <v>2969</v>
      </c>
      <c r="G744" s="75">
        <v>44470</v>
      </c>
      <c r="H744" s="76"/>
      <c r="I744" s="77">
        <v>39999.370000000003</v>
      </c>
      <c r="J744" s="78" t="s">
        <v>457</v>
      </c>
      <c r="K744" s="80"/>
      <c r="L744" s="80"/>
      <c r="M744" s="80"/>
      <c r="N744" s="80"/>
      <c r="O744" s="80"/>
    </row>
    <row r="745" spans="1:15" ht="28.35" hidden="1" customHeight="1" thickBot="1">
      <c r="A745" s="479" t="s">
        <v>598</v>
      </c>
      <c r="B745" s="480"/>
      <c r="C745" s="74" t="s">
        <v>2970</v>
      </c>
      <c r="D745" s="74" t="s">
        <v>2971</v>
      </c>
      <c r="E745" s="74" t="s">
        <v>2972</v>
      </c>
      <c r="F745" s="74" t="s">
        <v>2973</v>
      </c>
      <c r="G745" s="75">
        <v>44515</v>
      </c>
      <c r="H745" s="76"/>
      <c r="I745" s="77">
        <v>29556.09</v>
      </c>
      <c r="J745" s="78" t="s">
        <v>457</v>
      </c>
      <c r="K745" s="80"/>
      <c r="L745" s="80"/>
      <c r="M745" s="80"/>
      <c r="N745" s="80"/>
      <c r="O745" s="80"/>
    </row>
    <row r="746" spans="1:15" ht="28.35" hidden="1" customHeight="1" thickBot="1">
      <c r="A746" s="479" t="s">
        <v>628</v>
      </c>
      <c r="B746" s="480"/>
      <c r="C746" s="74" t="s">
        <v>2974</v>
      </c>
      <c r="D746" s="74" t="s">
        <v>2975</v>
      </c>
      <c r="E746" s="74" t="s">
        <v>2976</v>
      </c>
      <c r="F746" s="74" t="s">
        <v>2977</v>
      </c>
      <c r="G746" s="75">
        <v>43811</v>
      </c>
      <c r="H746" s="76"/>
      <c r="I746" s="77">
        <v>50914.36</v>
      </c>
      <c r="J746" s="78" t="s">
        <v>457</v>
      </c>
      <c r="K746" s="80"/>
      <c r="L746" s="80"/>
      <c r="M746" s="80"/>
      <c r="N746" s="80"/>
      <c r="O746" s="80"/>
    </row>
    <row r="747" spans="1:15" ht="28.35" hidden="1" customHeight="1" thickBot="1">
      <c r="A747" s="479" t="s">
        <v>543</v>
      </c>
      <c r="B747" s="480"/>
      <c r="C747" s="74" t="s">
        <v>2974</v>
      </c>
      <c r="D747" s="74" t="s">
        <v>2975</v>
      </c>
      <c r="E747" s="74" t="s">
        <v>2978</v>
      </c>
      <c r="F747" s="74" t="s">
        <v>2979</v>
      </c>
      <c r="G747" s="75">
        <v>44726</v>
      </c>
      <c r="H747" s="76"/>
      <c r="I747" s="77">
        <v>58192</v>
      </c>
      <c r="J747" s="78" t="s">
        <v>457</v>
      </c>
      <c r="K747" s="80"/>
      <c r="L747" s="80"/>
      <c r="M747" s="80"/>
      <c r="N747" s="80"/>
      <c r="O747" s="80"/>
    </row>
    <row r="748" spans="1:15" ht="28.35" hidden="1" customHeight="1" thickBot="1">
      <c r="A748" s="479" t="s">
        <v>1232</v>
      </c>
      <c r="B748" s="480"/>
      <c r="C748" s="74" t="s">
        <v>2980</v>
      </c>
      <c r="D748" s="74" t="s">
        <v>2981</v>
      </c>
      <c r="E748" s="74" t="s">
        <v>2982</v>
      </c>
      <c r="F748" s="74" t="s">
        <v>2983</v>
      </c>
      <c r="G748" s="75">
        <v>43592</v>
      </c>
      <c r="H748" s="76"/>
      <c r="I748" s="77">
        <v>35248.699999999997</v>
      </c>
      <c r="J748" s="78" t="s">
        <v>457</v>
      </c>
      <c r="K748" s="78" t="s">
        <v>2984</v>
      </c>
      <c r="L748" s="78" t="s">
        <v>989</v>
      </c>
      <c r="M748" s="78" t="s">
        <v>2985</v>
      </c>
      <c r="N748" s="78">
        <v>0</v>
      </c>
      <c r="O748" s="79">
        <v>44174</v>
      </c>
    </row>
    <row r="749" spans="1:15" ht="28.35" hidden="1" customHeight="1" thickBot="1">
      <c r="A749" s="479" t="s">
        <v>1232</v>
      </c>
      <c r="B749" s="480"/>
      <c r="C749" s="74" t="s">
        <v>2980</v>
      </c>
      <c r="D749" s="74" t="s">
        <v>2981</v>
      </c>
      <c r="E749" s="74" t="s">
        <v>2986</v>
      </c>
      <c r="F749" s="74" t="s">
        <v>1599</v>
      </c>
      <c r="G749" s="75">
        <v>44120</v>
      </c>
      <c r="H749" s="76"/>
      <c r="I749" s="77">
        <v>36370</v>
      </c>
      <c r="J749" s="78" t="s">
        <v>457</v>
      </c>
      <c r="K749" s="80"/>
      <c r="L749" s="80"/>
      <c r="M749" s="80"/>
      <c r="N749" s="80"/>
      <c r="O749" s="80"/>
    </row>
    <row r="750" spans="1:15" ht="28.35" hidden="1" customHeight="1" thickBot="1">
      <c r="A750" s="479" t="s">
        <v>1033</v>
      </c>
      <c r="B750" s="480"/>
      <c r="C750" s="74" t="s">
        <v>2980</v>
      </c>
      <c r="D750" s="74" t="s">
        <v>2981</v>
      </c>
      <c r="E750" s="74" t="s">
        <v>2987</v>
      </c>
      <c r="F750" s="74" t="s">
        <v>2988</v>
      </c>
      <c r="G750" s="75">
        <v>44553</v>
      </c>
      <c r="H750" s="76"/>
      <c r="I750" s="77">
        <v>360063</v>
      </c>
      <c r="J750" s="78" t="s">
        <v>457</v>
      </c>
      <c r="K750" s="80"/>
      <c r="L750" s="80"/>
      <c r="M750" s="80"/>
      <c r="N750" s="80"/>
      <c r="O750" s="80"/>
    </row>
    <row r="751" spans="1:15" ht="28.35" hidden="1" customHeight="1" thickBot="1">
      <c r="A751" s="479" t="s">
        <v>472</v>
      </c>
      <c r="B751" s="480"/>
      <c r="C751" s="74" t="s">
        <v>2989</v>
      </c>
      <c r="D751" s="74" t="s">
        <v>2990</v>
      </c>
      <c r="E751" s="74" t="s">
        <v>2991</v>
      </c>
      <c r="F751" s="74" t="s">
        <v>2992</v>
      </c>
      <c r="G751" s="75">
        <v>44749</v>
      </c>
      <c r="H751" s="76"/>
      <c r="I751" s="77">
        <v>24847.63</v>
      </c>
      <c r="J751" s="78" t="s">
        <v>457</v>
      </c>
      <c r="K751" s="80"/>
      <c r="L751" s="80"/>
      <c r="M751" s="80"/>
      <c r="N751" s="80"/>
      <c r="O751" s="80"/>
    </row>
    <row r="752" spans="1:15" ht="28.35" hidden="1" customHeight="1" thickBot="1">
      <c r="A752" s="479" t="s">
        <v>575</v>
      </c>
      <c r="B752" s="480"/>
      <c r="C752" s="74" t="s">
        <v>2993</v>
      </c>
      <c r="D752" s="74" t="s">
        <v>2994</v>
      </c>
      <c r="E752" s="74" t="s">
        <v>2995</v>
      </c>
      <c r="F752" s="74" t="s">
        <v>2996</v>
      </c>
      <c r="G752" s="75">
        <v>44547</v>
      </c>
      <c r="H752" s="76"/>
      <c r="I752" s="77">
        <v>26939</v>
      </c>
      <c r="J752" s="78" t="s">
        <v>457</v>
      </c>
      <c r="K752" s="80"/>
      <c r="L752" s="80"/>
      <c r="M752" s="80"/>
      <c r="N752" s="80"/>
      <c r="O752" s="80"/>
    </row>
    <row r="753" spans="1:15" ht="28.35" hidden="1" customHeight="1" thickBot="1">
      <c r="A753" s="479" t="s">
        <v>462</v>
      </c>
      <c r="B753" s="480"/>
      <c r="C753" s="74" t="s">
        <v>2997</v>
      </c>
      <c r="D753" s="74" t="s">
        <v>2998</v>
      </c>
      <c r="E753" s="74" t="s">
        <v>2999</v>
      </c>
      <c r="F753" s="74" t="s">
        <v>3000</v>
      </c>
      <c r="G753" s="75">
        <v>42928</v>
      </c>
      <c r="H753" s="76"/>
      <c r="I753" s="77">
        <v>24270.17</v>
      </c>
      <c r="J753" s="78" t="s">
        <v>457</v>
      </c>
      <c r="K753" s="78" t="s">
        <v>3001</v>
      </c>
      <c r="L753" s="78" t="s">
        <v>459</v>
      </c>
      <c r="M753" s="78" t="s">
        <v>3002</v>
      </c>
      <c r="N753" s="78" t="s">
        <v>3003</v>
      </c>
      <c r="O753" s="79">
        <v>43399</v>
      </c>
    </row>
    <row r="754" spans="1:15" ht="28.35" hidden="1" customHeight="1" thickBot="1">
      <c r="A754" s="479" t="s">
        <v>584</v>
      </c>
      <c r="B754" s="480"/>
      <c r="C754" s="74" t="s">
        <v>3004</v>
      </c>
      <c r="D754" s="74" t="s">
        <v>3005</v>
      </c>
      <c r="E754" s="74" t="s">
        <v>3006</v>
      </c>
      <c r="F754" s="74" t="s">
        <v>3007</v>
      </c>
      <c r="G754" s="75">
        <v>44187</v>
      </c>
      <c r="H754" s="76"/>
      <c r="I754" s="77">
        <v>46023.69</v>
      </c>
      <c r="J754" s="78" t="s">
        <v>457</v>
      </c>
      <c r="K754" s="80"/>
      <c r="L754" s="80"/>
      <c r="M754" s="80"/>
      <c r="N754" s="80"/>
      <c r="O754" s="80"/>
    </row>
    <row r="755" spans="1:15" ht="28.35" hidden="1" customHeight="1" thickBot="1">
      <c r="A755" s="479" t="s">
        <v>584</v>
      </c>
      <c r="B755" s="480"/>
      <c r="C755" s="74" t="s">
        <v>3004</v>
      </c>
      <c r="D755" s="74" t="s">
        <v>3005</v>
      </c>
      <c r="E755" s="74" t="s">
        <v>3008</v>
      </c>
      <c r="F755" s="74" t="s">
        <v>3009</v>
      </c>
      <c r="G755" s="75">
        <v>44503</v>
      </c>
      <c r="H755" s="76"/>
      <c r="I755" s="77">
        <v>62135.97</v>
      </c>
      <c r="J755" s="78" t="s">
        <v>457</v>
      </c>
      <c r="K755" s="80"/>
      <c r="L755" s="80"/>
      <c r="M755" s="80"/>
      <c r="N755" s="80"/>
      <c r="O755" s="80"/>
    </row>
    <row r="756" spans="1:15" ht="28.35" hidden="1" customHeight="1" thickBot="1">
      <c r="A756" s="479" t="s">
        <v>1530</v>
      </c>
      <c r="B756" s="480"/>
      <c r="C756" s="74" t="s">
        <v>3010</v>
      </c>
      <c r="D756" s="74" t="s">
        <v>3011</v>
      </c>
      <c r="E756" s="74" t="s">
        <v>3012</v>
      </c>
      <c r="F756" s="74" t="s">
        <v>3013</v>
      </c>
      <c r="G756" s="75">
        <v>42573</v>
      </c>
      <c r="H756" s="76"/>
      <c r="I756" s="77">
        <v>187852.73</v>
      </c>
      <c r="J756" s="78" t="s">
        <v>457</v>
      </c>
      <c r="K756" s="80"/>
      <c r="L756" s="80"/>
      <c r="M756" s="80"/>
      <c r="N756" s="80"/>
      <c r="O756" s="80"/>
    </row>
    <row r="757" spans="1:15" ht="28.35" hidden="1" customHeight="1" thickBot="1">
      <c r="A757" s="479" t="s">
        <v>1576</v>
      </c>
      <c r="B757" s="480"/>
      <c r="C757" s="74" t="s">
        <v>3010</v>
      </c>
      <c r="D757" s="74" t="s">
        <v>3011</v>
      </c>
      <c r="E757" s="74" t="s">
        <v>3014</v>
      </c>
      <c r="F757" s="74" t="s">
        <v>3015</v>
      </c>
      <c r="G757" s="75">
        <v>44207</v>
      </c>
      <c r="H757" s="76"/>
      <c r="I757" s="77">
        <v>21000</v>
      </c>
      <c r="J757" s="78" t="s">
        <v>457</v>
      </c>
      <c r="K757" s="80"/>
      <c r="L757" s="80"/>
      <c r="M757" s="80"/>
      <c r="N757" s="80"/>
      <c r="O757" s="80"/>
    </row>
    <row r="758" spans="1:15" ht="28.35" hidden="1" customHeight="1" thickBot="1">
      <c r="A758" s="479" t="s">
        <v>603</v>
      </c>
      <c r="B758" s="480"/>
      <c r="C758" s="74" t="s">
        <v>3016</v>
      </c>
      <c r="D758" s="74" t="s">
        <v>3017</v>
      </c>
      <c r="E758" s="74" t="s">
        <v>3018</v>
      </c>
      <c r="F758" s="74" t="s">
        <v>3019</v>
      </c>
      <c r="G758" s="75">
        <v>44412</v>
      </c>
      <c r="H758" s="76"/>
      <c r="I758" s="77">
        <v>83200</v>
      </c>
      <c r="J758" s="78" t="s">
        <v>457</v>
      </c>
      <c r="K758" s="80"/>
      <c r="L758" s="80"/>
      <c r="M758" s="80"/>
      <c r="N758" s="80"/>
      <c r="O758" s="80"/>
    </row>
    <row r="759" spans="1:15" ht="28.35" hidden="1" customHeight="1" thickBot="1">
      <c r="A759" s="479" t="s">
        <v>724</v>
      </c>
      <c r="B759" s="480"/>
      <c r="C759" s="74" t="s">
        <v>3020</v>
      </c>
      <c r="D759" s="74" t="s">
        <v>3021</v>
      </c>
      <c r="E759" s="74" t="s">
        <v>3022</v>
      </c>
      <c r="F759" s="74" t="s">
        <v>3023</v>
      </c>
      <c r="G759" s="75">
        <v>43654</v>
      </c>
      <c r="H759" s="76"/>
      <c r="I759" s="77">
        <v>63640.58</v>
      </c>
      <c r="J759" s="78" t="s">
        <v>457</v>
      </c>
      <c r="K759" s="80"/>
      <c r="L759" s="80"/>
      <c r="M759" s="80"/>
      <c r="N759" s="80"/>
      <c r="O759" s="80"/>
    </row>
    <row r="760" spans="1:15" ht="28.35" hidden="1" customHeight="1" thickBot="1">
      <c r="A760" s="479" t="s">
        <v>859</v>
      </c>
      <c r="B760" s="480"/>
      <c r="C760" s="74" t="s">
        <v>3024</v>
      </c>
      <c r="D760" s="74" t="s">
        <v>3025</v>
      </c>
      <c r="E760" s="74" t="s">
        <v>3026</v>
      </c>
      <c r="F760" s="74" t="s">
        <v>3027</v>
      </c>
      <c r="G760" s="75">
        <v>44120</v>
      </c>
      <c r="H760" s="76"/>
      <c r="I760" s="77">
        <v>36370</v>
      </c>
      <c r="J760" s="78" t="s">
        <v>457</v>
      </c>
      <c r="K760" s="78" t="s">
        <v>3028</v>
      </c>
      <c r="L760" s="78" t="s">
        <v>459</v>
      </c>
      <c r="M760" s="78" t="s">
        <v>3029</v>
      </c>
      <c r="N760" s="78">
        <v>36370</v>
      </c>
      <c r="O760" s="79">
        <v>43927</v>
      </c>
    </row>
    <row r="761" spans="1:15" ht="28.35" hidden="1" customHeight="1" thickBot="1">
      <c r="A761" s="479" t="s">
        <v>467</v>
      </c>
      <c r="B761" s="480"/>
      <c r="C761" s="74" t="s">
        <v>3030</v>
      </c>
      <c r="D761" s="74" t="s">
        <v>3031</v>
      </c>
      <c r="E761" s="74" t="s">
        <v>3032</v>
      </c>
      <c r="F761" s="74" t="s">
        <v>3033</v>
      </c>
      <c r="G761" s="75">
        <v>43756</v>
      </c>
      <c r="H761" s="76"/>
      <c r="I761" s="77">
        <v>72740</v>
      </c>
      <c r="J761" s="78" t="s">
        <v>457</v>
      </c>
      <c r="K761" s="80"/>
      <c r="L761" s="80"/>
      <c r="M761" s="80"/>
      <c r="N761" s="80"/>
      <c r="O761" s="80"/>
    </row>
    <row r="762" spans="1:15" ht="28.35" hidden="1" customHeight="1" thickBot="1">
      <c r="A762" s="479" t="s">
        <v>724</v>
      </c>
      <c r="B762" s="480"/>
      <c r="C762" s="74" t="s">
        <v>3034</v>
      </c>
      <c r="D762" s="74" t="s">
        <v>3035</v>
      </c>
      <c r="E762" s="74" t="s">
        <v>3036</v>
      </c>
      <c r="F762" s="74" t="s">
        <v>3037</v>
      </c>
      <c r="G762" s="75">
        <v>44120</v>
      </c>
      <c r="H762" s="76"/>
      <c r="I762" s="77">
        <v>60883.38</v>
      </c>
      <c r="J762" s="78" t="s">
        <v>457</v>
      </c>
      <c r="K762" s="80"/>
      <c r="L762" s="80"/>
      <c r="M762" s="80"/>
      <c r="N762" s="80"/>
      <c r="O762" s="80"/>
    </row>
    <row r="763" spans="1:15" ht="28.35" hidden="1" customHeight="1" thickBot="1">
      <c r="A763" s="479" t="s">
        <v>598</v>
      </c>
      <c r="B763" s="480"/>
      <c r="C763" s="74" t="s">
        <v>3038</v>
      </c>
      <c r="D763" s="74" t="s">
        <v>3039</v>
      </c>
      <c r="E763" s="74" t="s">
        <v>3040</v>
      </c>
      <c r="F763" s="74" t="s">
        <v>3041</v>
      </c>
      <c r="G763" s="75">
        <v>44518</v>
      </c>
      <c r="H763" s="76"/>
      <c r="I763" s="77">
        <v>39669.129999999997</v>
      </c>
      <c r="J763" s="78" t="s">
        <v>457</v>
      </c>
      <c r="K763" s="80"/>
      <c r="L763" s="80"/>
      <c r="M763" s="80"/>
      <c r="N763" s="80"/>
      <c r="O763" s="80"/>
    </row>
    <row r="764" spans="1:15" ht="28.35" hidden="1" customHeight="1" thickBot="1">
      <c r="A764" s="479" t="s">
        <v>724</v>
      </c>
      <c r="B764" s="480"/>
      <c r="C764" s="74" t="s">
        <v>3042</v>
      </c>
      <c r="D764" s="74" t="s">
        <v>3043</v>
      </c>
      <c r="E764" s="74" t="s">
        <v>3044</v>
      </c>
      <c r="F764" s="74" t="s">
        <v>3045</v>
      </c>
      <c r="G764" s="75">
        <v>43432</v>
      </c>
      <c r="H764" s="76"/>
      <c r="I764" s="77">
        <v>81150.559999999998</v>
      </c>
      <c r="J764" s="78" t="s">
        <v>457</v>
      </c>
      <c r="K764" s="78" t="s">
        <v>3046</v>
      </c>
      <c r="L764" s="78" t="s">
        <v>989</v>
      </c>
      <c r="M764" s="78" t="s">
        <v>3047</v>
      </c>
      <c r="N764" s="78">
        <v>0</v>
      </c>
      <c r="O764" s="79">
        <v>43956</v>
      </c>
    </row>
    <row r="765" spans="1:15" ht="28.35" hidden="1" customHeight="1" thickBot="1">
      <c r="A765" s="479" t="s">
        <v>724</v>
      </c>
      <c r="B765" s="480"/>
      <c r="C765" s="74" t="s">
        <v>3048</v>
      </c>
      <c r="D765" s="74" t="s">
        <v>3049</v>
      </c>
      <c r="E765" s="74" t="s">
        <v>3050</v>
      </c>
      <c r="F765" s="74" t="s">
        <v>3051</v>
      </c>
      <c r="G765" s="75">
        <v>44120</v>
      </c>
      <c r="H765" s="76"/>
      <c r="I765" s="77">
        <v>39757.129999999997</v>
      </c>
      <c r="J765" s="78" t="s">
        <v>457</v>
      </c>
      <c r="K765" s="80"/>
      <c r="L765" s="80"/>
      <c r="M765" s="80"/>
      <c r="N765" s="80"/>
      <c r="O765" s="80"/>
    </row>
    <row r="766" spans="1:15" ht="28.35" hidden="1" customHeight="1" thickBot="1">
      <c r="A766" s="479" t="s">
        <v>628</v>
      </c>
      <c r="B766" s="480"/>
      <c r="C766" s="74" t="s">
        <v>3052</v>
      </c>
      <c r="D766" s="74" t="s">
        <v>3053</v>
      </c>
      <c r="E766" s="74" t="s">
        <v>3054</v>
      </c>
      <c r="F766" s="74" t="s">
        <v>3055</v>
      </c>
      <c r="G766" s="75">
        <v>43180</v>
      </c>
      <c r="H766" s="76"/>
      <c r="I766" s="77">
        <v>6915.74</v>
      </c>
      <c r="J766" s="78" t="s">
        <v>457</v>
      </c>
      <c r="K766" s="78" t="s">
        <v>3056</v>
      </c>
      <c r="L766" s="78" t="s">
        <v>459</v>
      </c>
      <c r="M766" s="78" t="s">
        <v>3057</v>
      </c>
      <c r="N766" s="78" t="s">
        <v>3058</v>
      </c>
      <c r="O766" s="79">
        <v>43845</v>
      </c>
    </row>
    <row r="767" spans="1:15" ht="28.35" hidden="1" customHeight="1" thickBot="1">
      <c r="A767" s="479" t="s">
        <v>614</v>
      </c>
      <c r="B767" s="480"/>
      <c r="C767" s="74" t="s">
        <v>3059</v>
      </c>
      <c r="D767" s="74" t="s">
        <v>3060</v>
      </c>
      <c r="E767" s="74" t="s">
        <v>3061</v>
      </c>
      <c r="F767" s="74" t="s">
        <v>3062</v>
      </c>
      <c r="G767" s="75">
        <v>44600</v>
      </c>
      <c r="H767" s="76"/>
      <c r="I767" s="77">
        <v>36370</v>
      </c>
      <c r="J767" s="78" t="s">
        <v>457</v>
      </c>
      <c r="K767" s="80"/>
      <c r="L767" s="80"/>
      <c r="M767" s="80"/>
      <c r="N767" s="80"/>
      <c r="O767" s="80"/>
    </row>
    <row r="768" spans="1:15" ht="28.35" hidden="1" customHeight="1" thickBot="1">
      <c r="A768" s="479" t="s">
        <v>614</v>
      </c>
      <c r="B768" s="480"/>
      <c r="C768" s="74" t="s">
        <v>3059</v>
      </c>
      <c r="D768" s="74" t="s">
        <v>3060</v>
      </c>
      <c r="E768" s="74" t="s">
        <v>3063</v>
      </c>
      <c r="F768" s="74" t="s">
        <v>3064</v>
      </c>
      <c r="G768" s="75">
        <v>44690</v>
      </c>
      <c r="H768" s="76"/>
      <c r="I768" s="77">
        <v>30476.240000000002</v>
      </c>
      <c r="J768" s="78" t="s">
        <v>457</v>
      </c>
      <c r="K768" s="80"/>
      <c r="L768" s="80"/>
      <c r="M768" s="80"/>
      <c r="N768" s="80"/>
      <c r="O768" s="80"/>
    </row>
    <row r="769" spans="1:15" ht="28.35" hidden="1" customHeight="1" thickBot="1">
      <c r="A769" s="479" t="s">
        <v>467</v>
      </c>
      <c r="B769" s="480"/>
      <c r="C769" s="74" t="s">
        <v>3065</v>
      </c>
      <c r="D769" s="74" t="s">
        <v>3066</v>
      </c>
      <c r="E769" s="74" t="s">
        <v>3067</v>
      </c>
      <c r="F769" s="74" t="s">
        <v>3068</v>
      </c>
      <c r="G769" s="75">
        <v>43782</v>
      </c>
      <c r="H769" s="76"/>
      <c r="I769" s="77">
        <v>109110</v>
      </c>
      <c r="J769" s="78" t="s">
        <v>457</v>
      </c>
      <c r="K769" s="80"/>
      <c r="L769" s="80"/>
      <c r="M769" s="80"/>
      <c r="N769" s="80"/>
      <c r="O769" s="80"/>
    </row>
    <row r="770" spans="1:15" ht="28.35" hidden="1" customHeight="1" thickBot="1">
      <c r="A770" s="479" t="s">
        <v>2458</v>
      </c>
      <c r="B770" s="480"/>
      <c r="C770" s="74" t="s">
        <v>3069</v>
      </c>
      <c r="D770" s="74" t="s">
        <v>3070</v>
      </c>
      <c r="E770" s="74" t="s">
        <v>3071</v>
      </c>
      <c r="F770" s="74" t="s">
        <v>3072</v>
      </c>
      <c r="G770" s="75">
        <v>44120</v>
      </c>
      <c r="H770" s="76"/>
      <c r="I770" s="77">
        <v>25459</v>
      </c>
      <c r="J770" s="78" t="s">
        <v>457</v>
      </c>
      <c r="K770" s="80"/>
      <c r="L770" s="80"/>
      <c r="M770" s="80"/>
      <c r="N770" s="80"/>
      <c r="O770" s="80"/>
    </row>
    <row r="771" spans="1:15" ht="28.35" hidden="1" customHeight="1" thickBot="1">
      <c r="A771" s="479" t="s">
        <v>598</v>
      </c>
      <c r="B771" s="480"/>
      <c r="C771" s="74" t="s">
        <v>3073</v>
      </c>
      <c r="D771" s="74" t="s">
        <v>3074</v>
      </c>
      <c r="E771" s="74" t="s">
        <v>3075</v>
      </c>
      <c r="F771" s="74" t="s">
        <v>3076</v>
      </c>
      <c r="G771" s="75">
        <v>44404</v>
      </c>
      <c r="H771" s="76"/>
      <c r="I771" s="77">
        <v>83651</v>
      </c>
      <c r="J771" s="78" t="s">
        <v>457</v>
      </c>
      <c r="K771" s="80"/>
      <c r="L771" s="80"/>
      <c r="M771" s="80"/>
      <c r="N771" s="80"/>
      <c r="O771" s="80"/>
    </row>
    <row r="772" spans="1:15" ht="28.35" hidden="1" customHeight="1" thickBot="1">
      <c r="A772" s="479" t="s">
        <v>598</v>
      </c>
      <c r="B772" s="480"/>
      <c r="C772" s="74" t="s">
        <v>3077</v>
      </c>
      <c r="D772" s="74" t="s">
        <v>3078</v>
      </c>
      <c r="E772" s="74" t="s">
        <v>3079</v>
      </c>
      <c r="F772" s="74" t="s">
        <v>3080</v>
      </c>
      <c r="G772" s="75">
        <v>44748</v>
      </c>
      <c r="H772" s="76"/>
      <c r="I772" s="77">
        <v>64374.9</v>
      </c>
      <c r="J772" s="78" t="s">
        <v>457</v>
      </c>
      <c r="K772" s="80"/>
      <c r="L772" s="80"/>
      <c r="M772" s="80"/>
      <c r="N772" s="80"/>
      <c r="O772" s="80"/>
    </row>
    <row r="773" spans="1:15" ht="28.35" hidden="1" customHeight="1" thickBot="1">
      <c r="A773" s="479" t="s">
        <v>598</v>
      </c>
      <c r="B773" s="480"/>
      <c r="C773" s="74" t="s">
        <v>3081</v>
      </c>
      <c r="D773" s="74" t="s">
        <v>3082</v>
      </c>
      <c r="E773" s="74" t="s">
        <v>3083</v>
      </c>
      <c r="F773" s="74" t="s">
        <v>3084</v>
      </c>
      <c r="G773" s="75">
        <v>44662</v>
      </c>
      <c r="H773" s="76"/>
      <c r="I773" s="77">
        <v>49814.54</v>
      </c>
      <c r="J773" s="78" t="s">
        <v>457</v>
      </c>
      <c r="K773" s="78" t="s">
        <v>3085</v>
      </c>
      <c r="L773" s="78" t="s">
        <v>989</v>
      </c>
      <c r="M773" s="78" t="s">
        <v>3086</v>
      </c>
      <c r="N773" s="78">
        <v>0</v>
      </c>
      <c r="O773" s="79">
        <v>44764</v>
      </c>
    </row>
    <row r="774" spans="1:15" ht="28.35" hidden="1" customHeight="1" thickBot="1">
      <c r="A774" s="479" t="s">
        <v>2250</v>
      </c>
      <c r="B774" s="480"/>
      <c r="C774" s="74" t="s">
        <v>3087</v>
      </c>
      <c r="D774" s="74" t="s">
        <v>3088</v>
      </c>
      <c r="E774" s="74" t="s">
        <v>3089</v>
      </c>
      <c r="F774" s="74" t="s">
        <v>3090</v>
      </c>
      <c r="G774" s="75">
        <v>44510</v>
      </c>
      <c r="H774" s="76"/>
      <c r="I774" s="77">
        <v>51420</v>
      </c>
      <c r="J774" s="78" t="s">
        <v>457</v>
      </c>
      <c r="K774" s="80"/>
      <c r="L774" s="80"/>
      <c r="M774" s="80"/>
      <c r="N774" s="80"/>
      <c r="O774" s="80"/>
    </row>
    <row r="775" spans="1:15" ht="28.35" hidden="1" customHeight="1" thickBot="1">
      <c r="A775" s="479" t="s">
        <v>502</v>
      </c>
      <c r="B775" s="480"/>
      <c r="C775" s="74" t="s">
        <v>3091</v>
      </c>
      <c r="D775" s="74" t="s">
        <v>3092</v>
      </c>
      <c r="E775" s="74" t="s">
        <v>3093</v>
      </c>
      <c r="F775" s="74" t="s">
        <v>3094</v>
      </c>
      <c r="G775" s="75">
        <v>44392</v>
      </c>
      <c r="H775" s="76"/>
      <c r="I775" s="77">
        <v>109110</v>
      </c>
      <c r="J775" s="78" t="s">
        <v>457</v>
      </c>
      <c r="K775" s="80"/>
      <c r="L775" s="80"/>
      <c r="M775" s="80"/>
      <c r="N775" s="80"/>
      <c r="O775" s="80"/>
    </row>
    <row r="776" spans="1:15" ht="28.35" hidden="1" customHeight="1" thickBot="1">
      <c r="A776" s="479" t="s">
        <v>486</v>
      </c>
      <c r="B776" s="480"/>
      <c r="C776" s="74" t="s">
        <v>3095</v>
      </c>
      <c r="D776" s="74" t="s">
        <v>3096</v>
      </c>
      <c r="E776" s="74" t="s">
        <v>3097</v>
      </c>
      <c r="F776" s="74" t="s">
        <v>3098</v>
      </c>
      <c r="G776" s="75">
        <v>43769</v>
      </c>
      <c r="H776" s="76"/>
      <c r="I776" s="77">
        <v>4143.47</v>
      </c>
      <c r="J776" s="78" t="s">
        <v>457</v>
      </c>
      <c r="K776" s="80"/>
      <c r="L776" s="80"/>
      <c r="M776" s="80"/>
      <c r="N776" s="80"/>
      <c r="O776" s="80"/>
    </row>
    <row r="777" spans="1:15" ht="28.35" hidden="1" customHeight="1" thickBot="1">
      <c r="A777" s="479" t="s">
        <v>486</v>
      </c>
      <c r="B777" s="480"/>
      <c r="C777" s="74" t="s">
        <v>3099</v>
      </c>
      <c r="D777" s="74" t="s">
        <v>3100</v>
      </c>
      <c r="E777" s="74" t="s">
        <v>3101</v>
      </c>
      <c r="F777" s="74" t="s">
        <v>3102</v>
      </c>
      <c r="G777" s="75">
        <v>44120</v>
      </c>
      <c r="H777" s="76"/>
      <c r="I777" s="77">
        <v>88479.84</v>
      </c>
      <c r="J777" s="78" t="s">
        <v>457</v>
      </c>
      <c r="K777" s="80"/>
      <c r="L777" s="80"/>
      <c r="M777" s="80"/>
      <c r="N777" s="80"/>
      <c r="O777" s="80"/>
    </row>
    <row r="778" spans="1:15" ht="28.35" hidden="1" customHeight="1" thickBot="1">
      <c r="A778" s="479" t="s">
        <v>603</v>
      </c>
      <c r="B778" s="480"/>
      <c r="C778" s="74" t="s">
        <v>3103</v>
      </c>
      <c r="D778" s="74" t="s">
        <v>3104</v>
      </c>
      <c r="E778" s="74" t="s">
        <v>3105</v>
      </c>
      <c r="F778" s="74" t="s">
        <v>3106</v>
      </c>
      <c r="G778" s="75">
        <v>44638</v>
      </c>
      <c r="H778" s="76"/>
      <c r="I778" s="77">
        <v>72734</v>
      </c>
      <c r="J778" s="78" t="s">
        <v>457</v>
      </c>
      <c r="K778" s="80"/>
      <c r="L778" s="80"/>
      <c r="M778" s="80"/>
      <c r="N778" s="80"/>
      <c r="O778" s="80"/>
    </row>
    <row r="779" spans="1:15" ht="28.35" hidden="1" customHeight="1" thickBot="1">
      <c r="A779" s="479" t="s">
        <v>598</v>
      </c>
      <c r="B779" s="480"/>
      <c r="C779" s="74" t="s">
        <v>3107</v>
      </c>
      <c r="D779" s="74" t="s">
        <v>3108</v>
      </c>
      <c r="E779" s="74" t="s">
        <v>3109</v>
      </c>
      <c r="F779" s="74" t="s">
        <v>3110</v>
      </c>
      <c r="G779" s="75">
        <v>44663</v>
      </c>
      <c r="H779" s="76"/>
      <c r="I779" s="77">
        <v>26815.97</v>
      </c>
      <c r="J779" s="78" t="s">
        <v>457</v>
      </c>
      <c r="K779" s="80"/>
      <c r="L779" s="80"/>
      <c r="M779" s="80"/>
      <c r="N779" s="80"/>
      <c r="O779" s="80"/>
    </row>
    <row r="780" spans="1:15" ht="28.35" hidden="1" customHeight="1" thickBot="1">
      <c r="A780" s="479" t="s">
        <v>760</v>
      </c>
      <c r="B780" s="480"/>
      <c r="C780" s="74" t="s">
        <v>3111</v>
      </c>
      <c r="D780" s="74" t="s">
        <v>3112</v>
      </c>
      <c r="E780" s="74" t="s">
        <v>3113</v>
      </c>
      <c r="F780" s="74" t="s">
        <v>3114</v>
      </c>
      <c r="G780" s="75">
        <v>44120</v>
      </c>
      <c r="H780" s="76"/>
      <c r="I780" s="77">
        <v>19673.990000000002</v>
      </c>
      <c r="J780" s="78" t="s">
        <v>457</v>
      </c>
      <c r="K780" s="80"/>
      <c r="L780" s="80"/>
      <c r="M780" s="80"/>
      <c r="N780" s="80"/>
      <c r="O780" s="80"/>
    </row>
    <row r="781" spans="1:15" ht="28.35" hidden="1" customHeight="1" thickBot="1">
      <c r="A781" s="479" t="s">
        <v>507</v>
      </c>
      <c r="B781" s="480"/>
      <c r="C781" s="74" t="s">
        <v>3115</v>
      </c>
      <c r="D781" s="74" t="s">
        <v>3116</v>
      </c>
      <c r="E781" s="74" t="s">
        <v>3117</v>
      </c>
      <c r="F781" s="74" t="s">
        <v>3118</v>
      </c>
      <c r="G781" s="75">
        <v>44491</v>
      </c>
      <c r="H781" s="76"/>
      <c r="I781" s="77">
        <v>18180</v>
      </c>
      <c r="J781" s="78" t="s">
        <v>457</v>
      </c>
      <c r="K781" s="80"/>
      <c r="L781" s="80"/>
      <c r="M781" s="80"/>
      <c r="N781" s="80"/>
      <c r="O781" s="80"/>
    </row>
    <row r="782" spans="1:15" ht="28.35" hidden="1" customHeight="1" thickBot="1">
      <c r="A782" s="479" t="s">
        <v>502</v>
      </c>
      <c r="B782" s="480"/>
      <c r="C782" s="74" t="s">
        <v>3119</v>
      </c>
      <c r="D782" s="74" t="s">
        <v>3120</v>
      </c>
      <c r="E782" s="74" t="s">
        <v>3121</v>
      </c>
      <c r="F782" s="74" t="s">
        <v>3122</v>
      </c>
      <c r="G782" s="75">
        <v>44398</v>
      </c>
      <c r="H782" s="76"/>
      <c r="I782" s="77">
        <v>81796.490000000005</v>
      </c>
      <c r="J782" s="78" t="s">
        <v>457</v>
      </c>
      <c r="K782" s="80"/>
      <c r="L782" s="80"/>
      <c r="M782" s="80"/>
      <c r="N782" s="80"/>
      <c r="O782" s="80"/>
    </row>
    <row r="783" spans="1:15" ht="28.35" hidden="1" customHeight="1" thickBot="1">
      <c r="A783" s="479" t="s">
        <v>502</v>
      </c>
      <c r="B783" s="480"/>
      <c r="C783" s="74" t="s">
        <v>3123</v>
      </c>
      <c r="D783" s="74" t="s">
        <v>3124</v>
      </c>
      <c r="E783" s="74" t="s">
        <v>3125</v>
      </c>
      <c r="F783" s="74" t="s">
        <v>3126</v>
      </c>
      <c r="G783" s="75">
        <v>44397</v>
      </c>
      <c r="H783" s="76"/>
      <c r="I783" s="77">
        <v>18224.599999999999</v>
      </c>
      <c r="J783" s="78" t="s">
        <v>457</v>
      </c>
      <c r="K783" s="80"/>
      <c r="L783" s="80"/>
      <c r="M783" s="80"/>
      <c r="N783" s="80"/>
      <c r="O783" s="80"/>
    </row>
    <row r="784" spans="1:15" ht="28.35" hidden="1" customHeight="1" thickBot="1">
      <c r="A784" s="479" t="s">
        <v>614</v>
      </c>
      <c r="B784" s="480"/>
      <c r="C784" s="74" t="s">
        <v>3127</v>
      </c>
      <c r="D784" s="74" t="s">
        <v>3128</v>
      </c>
      <c r="E784" s="74" t="s">
        <v>3129</v>
      </c>
      <c r="F784" s="74" t="s">
        <v>3130</v>
      </c>
      <c r="G784" s="75">
        <v>44420</v>
      </c>
      <c r="H784" s="76"/>
      <c r="I784" s="77">
        <v>18799.650000000001</v>
      </c>
      <c r="J784" s="78" t="s">
        <v>457</v>
      </c>
      <c r="K784" s="80"/>
      <c r="L784" s="80"/>
      <c r="M784" s="80"/>
      <c r="N784" s="80"/>
      <c r="O784" s="80"/>
    </row>
    <row r="785" spans="1:15" ht="28.35" hidden="1" customHeight="1" thickBot="1">
      <c r="A785" s="479" t="s">
        <v>614</v>
      </c>
      <c r="B785" s="480"/>
      <c r="C785" s="74" t="s">
        <v>3127</v>
      </c>
      <c r="D785" s="74" t="s">
        <v>3128</v>
      </c>
      <c r="E785" s="74" t="s">
        <v>3131</v>
      </c>
      <c r="F785" s="74" t="s">
        <v>3132</v>
      </c>
      <c r="G785" s="75">
        <v>44475</v>
      </c>
      <c r="H785" s="76"/>
      <c r="I785" s="77">
        <v>63550.75</v>
      </c>
      <c r="J785" s="78" t="s">
        <v>457</v>
      </c>
      <c r="K785" s="80"/>
      <c r="L785" s="80"/>
      <c r="M785" s="80"/>
      <c r="N785" s="80"/>
      <c r="O785" s="80"/>
    </row>
    <row r="786" spans="1:15" ht="28.35" hidden="1" customHeight="1" thickBot="1">
      <c r="A786" s="479" t="s">
        <v>614</v>
      </c>
      <c r="B786" s="480"/>
      <c r="C786" s="74" t="s">
        <v>3133</v>
      </c>
      <c r="D786" s="74" t="s">
        <v>3134</v>
      </c>
      <c r="E786" s="74" t="s">
        <v>3135</v>
      </c>
      <c r="F786" s="74" t="s">
        <v>3136</v>
      </c>
      <c r="G786" s="75">
        <v>44628</v>
      </c>
      <c r="H786" s="76"/>
      <c r="I786" s="77">
        <v>20827.29</v>
      </c>
      <c r="J786" s="78" t="s">
        <v>457</v>
      </c>
      <c r="K786" s="80"/>
      <c r="L786" s="80"/>
      <c r="M786" s="80"/>
      <c r="N786" s="80"/>
      <c r="O786" s="80"/>
    </row>
    <row r="787" spans="1:15" ht="28.35" hidden="1" customHeight="1" thickBot="1">
      <c r="A787" s="479" t="s">
        <v>2250</v>
      </c>
      <c r="B787" s="480"/>
      <c r="C787" s="74" t="s">
        <v>3137</v>
      </c>
      <c r="D787" s="74" t="s">
        <v>3138</v>
      </c>
      <c r="E787" s="74" t="s">
        <v>3139</v>
      </c>
      <c r="F787" s="74" t="s">
        <v>3140</v>
      </c>
      <c r="G787" s="75">
        <v>44574</v>
      </c>
      <c r="H787" s="76"/>
      <c r="I787" s="77">
        <v>99000</v>
      </c>
      <c r="J787" s="78" t="s">
        <v>457</v>
      </c>
      <c r="K787" s="80"/>
      <c r="L787" s="80"/>
      <c r="M787" s="80"/>
      <c r="N787" s="80"/>
      <c r="O787" s="80"/>
    </row>
    <row r="788" spans="1:15" ht="28.35" hidden="1" customHeight="1" thickBot="1">
      <c r="A788" s="479" t="s">
        <v>584</v>
      </c>
      <c r="B788" s="480"/>
      <c r="C788" s="74" t="s">
        <v>3141</v>
      </c>
      <c r="D788" s="74" t="s">
        <v>3142</v>
      </c>
      <c r="E788" s="74" t="s">
        <v>3143</v>
      </c>
      <c r="F788" s="74" t="s">
        <v>3144</v>
      </c>
      <c r="G788" s="75">
        <v>44196</v>
      </c>
      <c r="H788" s="76"/>
      <c r="I788" s="77">
        <v>50463.74</v>
      </c>
      <c r="J788" s="78" t="s">
        <v>457</v>
      </c>
      <c r="K788" s="80"/>
      <c r="L788" s="80"/>
      <c r="M788" s="80"/>
      <c r="N788" s="80"/>
      <c r="O788" s="80"/>
    </row>
    <row r="789" spans="1:15" ht="28.35" hidden="1" customHeight="1" thickBot="1">
      <c r="A789" s="479" t="s">
        <v>575</v>
      </c>
      <c r="B789" s="480"/>
      <c r="C789" s="74" t="s">
        <v>3145</v>
      </c>
      <c r="D789" s="74" t="s">
        <v>3146</v>
      </c>
      <c r="E789" s="74" t="s">
        <v>3147</v>
      </c>
      <c r="F789" s="74" t="s">
        <v>3148</v>
      </c>
      <c r="G789" s="75">
        <v>44671</v>
      </c>
      <c r="H789" s="76"/>
      <c r="I789" s="77">
        <v>49461</v>
      </c>
      <c r="J789" s="78" t="s">
        <v>457</v>
      </c>
      <c r="K789" s="80"/>
      <c r="L789" s="80"/>
      <c r="M789" s="80"/>
      <c r="N789" s="80"/>
      <c r="O789" s="80"/>
    </row>
    <row r="790" spans="1:15" ht="28.35" hidden="1" customHeight="1" thickBot="1">
      <c r="A790" s="479" t="s">
        <v>623</v>
      </c>
      <c r="B790" s="480"/>
      <c r="C790" s="74" t="s">
        <v>3149</v>
      </c>
      <c r="D790" s="74" t="s">
        <v>3150</v>
      </c>
      <c r="E790" s="74" t="s">
        <v>3151</v>
      </c>
      <c r="F790" s="74" t="s">
        <v>3152</v>
      </c>
      <c r="G790" s="75">
        <v>44791</v>
      </c>
      <c r="H790" s="76"/>
      <c r="I790" s="77">
        <v>47644.7</v>
      </c>
      <c r="J790" s="78" t="s">
        <v>457</v>
      </c>
      <c r="K790" s="80"/>
      <c r="L790" s="80"/>
      <c r="M790" s="80"/>
      <c r="N790" s="80"/>
      <c r="O790" s="80"/>
    </row>
    <row r="791" spans="1:15" ht="28.35" hidden="1" customHeight="1" thickBot="1">
      <c r="A791" s="479" t="s">
        <v>614</v>
      </c>
      <c r="B791" s="480"/>
      <c r="C791" s="74" t="s">
        <v>3153</v>
      </c>
      <c r="D791" s="74" t="s">
        <v>3154</v>
      </c>
      <c r="E791" s="74" t="s">
        <v>3155</v>
      </c>
      <c r="F791" s="74" t="s">
        <v>3156</v>
      </c>
      <c r="G791" s="75">
        <v>44698</v>
      </c>
      <c r="H791" s="76"/>
      <c r="I791" s="77">
        <v>98987.5</v>
      </c>
      <c r="J791" s="78" t="s">
        <v>457</v>
      </c>
      <c r="K791" s="80"/>
      <c r="L791" s="80"/>
      <c r="M791" s="80"/>
      <c r="N791" s="80"/>
      <c r="O791" s="80"/>
    </row>
    <row r="792" spans="1:15" ht="28.35" hidden="1" customHeight="1" thickBot="1">
      <c r="A792" s="479" t="s">
        <v>467</v>
      </c>
      <c r="B792" s="480"/>
      <c r="C792" s="74" t="s">
        <v>3157</v>
      </c>
      <c r="D792" s="74" t="s">
        <v>3158</v>
      </c>
      <c r="E792" s="74" t="s">
        <v>3159</v>
      </c>
      <c r="F792" s="74" t="s">
        <v>3160</v>
      </c>
      <c r="G792" s="75">
        <v>43864</v>
      </c>
      <c r="H792" s="76"/>
      <c r="I792" s="77">
        <v>18185</v>
      </c>
      <c r="J792" s="78" t="s">
        <v>457</v>
      </c>
      <c r="K792" s="80"/>
      <c r="L792" s="80"/>
      <c r="M792" s="80"/>
      <c r="N792" s="80"/>
      <c r="O792" s="80"/>
    </row>
    <row r="793" spans="1:15" ht="28.35" hidden="1" customHeight="1" thickBot="1">
      <c r="A793" s="479" t="s">
        <v>477</v>
      </c>
      <c r="B793" s="480"/>
      <c r="C793" s="74" t="s">
        <v>3161</v>
      </c>
      <c r="D793" s="74" t="s">
        <v>3162</v>
      </c>
      <c r="E793" s="74" t="s">
        <v>3163</v>
      </c>
      <c r="F793" s="74" t="s">
        <v>3164</v>
      </c>
      <c r="G793" s="75">
        <v>44445</v>
      </c>
      <c r="H793" s="76"/>
      <c r="I793" s="77">
        <v>72740</v>
      </c>
      <c r="J793" s="78" t="s">
        <v>457</v>
      </c>
      <c r="K793" s="80"/>
      <c r="L793" s="80"/>
      <c r="M793" s="80"/>
      <c r="N793" s="80"/>
      <c r="O793" s="80"/>
    </row>
    <row r="794" spans="1:15" ht="28.35" hidden="1" customHeight="1" thickBot="1">
      <c r="A794" s="479" t="s">
        <v>560</v>
      </c>
      <c r="B794" s="480"/>
      <c r="C794" s="74" t="s">
        <v>3165</v>
      </c>
      <c r="D794" s="74" t="s">
        <v>3166</v>
      </c>
      <c r="E794" s="74" t="s">
        <v>3167</v>
      </c>
      <c r="F794" s="74" t="s">
        <v>3168</v>
      </c>
      <c r="G794" s="74" t="s">
        <v>3169</v>
      </c>
      <c r="H794" s="76"/>
      <c r="I794" s="77">
        <v>1117.7</v>
      </c>
      <c r="J794" s="78" t="s">
        <v>958</v>
      </c>
      <c r="K794" s="78" t="s">
        <v>3170</v>
      </c>
      <c r="L794" s="78" t="s">
        <v>1823</v>
      </c>
      <c r="M794" s="78" t="s">
        <v>3171</v>
      </c>
      <c r="N794" s="78" t="s">
        <v>3172</v>
      </c>
      <c r="O794" s="78" t="s">
        <v>3173</v>
      </c>
    </row>
    <row r="795" spans="1:15" ht="28.35" hidden="1" customHeight="1" thickBot="1">
      <c r="A795" s="479" t="s">
        <v>565</v>
      </c>
      <c r="B795" s="480"/>
      <c r="C795" s="74" t="s">
        <v>3174</v>
      </c>
      <c r="D795" s="74" t="s">
        <v>3175</v>
      </c>
      <c r="E795" s="74" t="s">
        <v>3176</v>
      </c>
      <c r="F795" s="74" t="s">
        <v>3177</v>
      </c>
      <c r="G795" s="75">
        <v>43630</v>
      </c>
      <c r="H795" s="76"/>
      <c r="I795" s="77">
        <v>53640</v>
      </c>
      <c r="J795" s="78" t="s">
        <v>457</v>
      </c>
      <c r="K795" s="80"/>
      <c r="L795" s="80"/>
      <c r="M795" s="80"/>
      <c r="N795" s="80"/>
      <c r="O795" s="80"/>
    </row>
    <row r="796" spans="1:15" ht="28.35" hidden="1" customHeight="1" thickBot="1">
      <c r="A796" s="479" t="s">
        <v>584</v>
      </c>
      <c r="B796" s="480"/>
      <c r="C796" s="74" t="s">
        <v>3178</v>
      </c>
      <c r="D796" s="74" t="s">
        <v>3179</v>
      </c>
      <c r="E796" s="74" t="s">
        <v>3180</v>
      </c>
      <c r="F796" s="74" t="s">
        <v>3181</v>
      </c>
      <c r="G796" s="75">
        <v>44326</v>
      </c>
      <c r="H796" s="76"/>
      <c r="I796" s="77">
        <v>27277.5</v>
      </c>
      <c r="J796" s="78" t="s">
        <v>457</v>
      </c>
      <c r="K796" s="80"/>
      <c r="L796" s="80"/>
      <c r="M796" s="80"/>
      <c r="N796" s="80"/>
      <c r="O796" s="80"/>
    </row>
    <row r="797" spans="1:15" ht="28.35" hidden="1" customHeight="1" thickBot="1">
      <c r="A797" s="479" t="s">
        <v>575</v>
      </c>
      <c r="B797" s="480"/>
      <c r="C797" s="74" t="s">
        <v>3182</v>
      </c>
      <c r="D797" s="74" t="s">
        <v>3183</v>
      </c>
      <c r="E797" s="74" t="s">
        <v>3184</v>
      </c>
      <c r="F797" s="74" t="s">
        <v>3185</v>
      </c>
      <c r="G797" s="75">
        <v>44285</v>
      </c>
      <c r="H797" s="76"/>
      <c r="I797" s="77">
        <v>181580</v>
      </c>
      <c r="J797" s="78" t="s">
        <v>457</v>
      </c>
      <c r="K797" s="80"/>
      <c r="L797" s="80"/>
      <c r="M797" s="80"/>
      <c r="N797" s="80"/>
      <c r="O797" s="80"/>
    </row>
    <row r="798" spans="1:15" ht="28.35" hidden="1" customHeight="1" thickBot="1">
      <c r="A798" s="479" t="s">
        <v>623</v>
      </c>
      <c r="B798" s="480"/>
      <c r="C798" s="74" t="s">
        <v>3186</v>
      </c>
      <c r="D798" s="74" t="s">
        <v>3187</v>
      </c>
      <c r="E798" s="74" t="s">
        <v>3188</v>
      </c>
      <c r="F798" s="74" t="s">
        <v>3189</v>
      </c>
      <c r="G798" s="75">
        <v>44775</v>
      </c>
      <c r="H798" s="76"/>
      <c r="I798" s="77">
        <v>43644</v>
      </c>
      <c r="J798" s="78" t="s">
        <v>457</v>
      </c>
      <c r="K798" s="80"/>
      <c r="L798" s="80"/>
      <c r="M798" s="80"/>
      <c r="N798" s="80"/>
      <c r="O798" s="80"/>
    </row>
    <row r="799" spans="1:15" ht="28.35" hidden="1" customHeight="1" thickBot="1">
      <c r="A799" s="479" t="s">
        <v>623</v>
      </c>
      <c r="B799" s="480"/>
      <c r="C799" s="74" t="s">
        <v>3190</v>
      </c>
      <c r="D799" s="74" t="s">
        <v>3191</v>
      </c>
      <c r="E799" s="74" t="s">
        <v>3192</v>
      </c>
      <c r="F799" s="74" t="s">
        <v>3193</v>
      </c>
      <c r="G799" s="75">
        <v>44767</v>
      </c>
      <c r="H799" s="76"/>
      <c r="I799" s="77">
        <v>72376.3</v>
      </c>
      <c r="J799" s="78" t="s">
        <v>457</v>
      </c>
      <c r="K799" s="80"/>
      <c r="L799" s="80"/>
      <c r="M799" s="80"/>
      <c r="N799" s="80"/>
      <c r="O799" s="80"/>
    </row>
    <row r="800" spans="1:15" ht="28.35" hidden="1" customHeight="1" thickBot="1">
      <c r="A800" s="479" t="s">
        <v>614</v>
      </c>
      <c r="B800" s="480"/>
      <c r="C800" s="74" t="s">
        <v>3194</v>
      </c>
      <c r="D800" s="74" t="s">
        <v>3195</v>
      </c>
      <c r="E800" s="74" t="s">
        <v>3196</v>
      </c>
      <c r="F800" s="74" t="s">
        <v>3197</v>
      </c>
      <c r="G800" s="75">
        <v>44460</v>
      </c>
      <c r="H800" s="76"/>
      <c r="I800" s="77">
        <v>40602</v>
      </c>
      <c r="J800" s="78" t="s">
        <v>457</v>
      </c>
      <c r="K800" s="80"/>
      <c r="L800" s="80"/>
      <c r="M800" s="80"/>
      <c r="N800" s="80"/>
      <c r="O800" s="80"/>
    </row>
    <row r="801" spans="1:15" ht="28.35" hidden="1" customHeight="1" thickBot="1">
      <c r="A801" s="479" t="s">
        <v>614</v>
      </c>
      <c r="B801" s="480"/>
      <c r="C801" s="74" t="s">
        <v>3194</v>
      </c>
      <c r="D801" s="74" t="s">
        <v>3195</v>
      </c>
      <c r="E801" s="74" t="s">
        <v>3198</v>
      </c>
      <c r="F801" s="74" t="s">
        <v>3199</v>
      </c>
      <c r="G801" s="75">
        <v>44672</v>
      </c>
      <c r="H801" s="76"/>
      <c r="I801" s="77">
        <v>32113</v>
      </c>
      <c r="J801" s="78" t="s">
        <v>457</v>
      </c>
      <c r="K801" s="80"/>
      <c r="L801" s="80"/>
      <c r="M801" s="80"/>
      <c r="N801" s="80"/>
      <c r="O801" s="80"/>
    </row>
    <row r="802" spans="1:15" ht="28.35" hidden="1" customHeight="1" thickBot="1">
      <c r="A802" s="479" t="s">
        <v>565</v>
      </c>
      <c r="B802" s="480"/>
      <c r="C802" s="74" t="s">
        <v>3200</v>
      </c>
      <c r="D802" s="74" t="s">
        <v>3201</v>
      </c>
      <c r="E802" s="74" t="s">
        <v>3202</v>
      </c>
      <c r="F802" s="74" t="s">
        <v>3203</v>
      </c>
      <c r="G802" s="74" t="s">
        <v>1327</v>
      </c>
      <c r="H802" s="76"/>
      <c r="I802" s="77">
        <v>0.01</v>
      </c>
      <c r="J802" s="78" t="s">
        <v>958</v>
      </c>
      <c r="K802" s="78" t="s">
        <v>3204</v>
      </c>
      <c r="L802" s="78" t="s">
        <v>1329</v>
      </c>
      <c r="M802" s="78" t="s">
        <v>3205</v>
      </c>
      <c r="N802" s="78" t="s">
        <v>2578</v>
      </c>
      <c r="O802" s="78" t="s">
        <v>3206</v>
      </c>
    </row>
    <row r="803" spans="1:15" ht="28.35" hidden="1" customHeight="1" thickBot="1">
      <c r="A803" s="479" t="s">
        <v>584</v>
      </c>
      <c r="B803" s="480"/>
      <c r="C803" s="74" t="s">
        <v>3207</v>
      </c>
      <c r="D803" s="74" t="s">
        <v>3208</v>
      </c>
      <c r="E803" s="74" t="s">
        <v>3209</v>
      </c>
      <c r="F803" s="74" t="s">
        <v>776</v>
      </c>
      <c r="G803" s="75">
        <v>44573</v>
      </c>
      <c r="H803" s="76"/>
      <c r="I803" s="77">
        <v>16822</v>
      </c>
      <c r="J803" s="78" t="s">
        <v>457</v>
      </c>
      <c r="K803" s="80"/>
      <c r="L803" s="80"/>
      <c r="M803" s="80"/>
      <c r="N803" s="80"/>
      <c r="O803" s="80"/>
    </row>
    <row r="804" spans="1:15" ht="28.35" hidden="1" customHeight="1" thickBot="1">
      <c r="A804" s="479" t="s">
        <v>584</v>
      </c>
      <c r="B804" s="480"/>
      <c r="C804" s="74" t="s">
        <v>3210</v>
      </c>
      <c r="D804" s="74" t="s">
        <v>3211</v>
      </c>
      <c r="E804" s="74" t="s">
        <v>3212</v>
      </c>
      <c r="F804" s="74" t="s">
        <v>3213</v>
      </c>
      <c r="G804" s="75">
        <v>44720</v>
      </c>
      <c r="H804" s="76"/>
      <c r="I804" s="77">
        <v>18771.650000000001</v>
      </c>
      <c r="J804" s="78" t="s">
        <v>457</v>
      </c>
      <c r="K804" s="80"/>
      <c r="L804" s="80"/>
      <c r="M804" s="80"/>
      <c r="N804" s="80"/>
      <c r="O804" s="80"/>
    </row>
    <row r="805" spans="1:15" ht="28.35" hidden="1" customHeight="1" thickBot="1">
      <c r="A805" s="479" t="s">
        <v>799</v>
      </c>
      <c r="B805" s="480"/>
      <c r="C805" s="74" t="s">
        <v>3214</v>
      </c>
      <c r="D805" s="74" t="s">
        <v>3215</v>
      </c>
      <c r="E805" s="74" t="s">
        <v>3216</v>
      </c>
      <c r="F805" s="74" t="s">
        <v>3217</v>
      </c>
      <c r="G805" s="75">
        <v>43815</v>
      </c>
      <c r="H805" s="76"/>
      <c r="I805" s="77">
        <v>88114.32</v>
      </c>
      <c r="J805" s="78" t="s">
        <v>457</v>
      </c>
      <c r="K805" s="80"/>
      <c r="L805" s="80"/>
      <c r="M805" s="80"/>
      <c r="N805" s="80"/>
      <c r="O805" s="80"/>
    </row>
    <row r="806" spans="1:15" ht="28.35" hidden="1" customHeight="1" thickBot="1">
      <c r="A806" s="479" t="s">
        <v>3218</v>
      </c>
      <c r="B806" s="480"/>
      <c r="C806" s="74" t="s">
        <v>3219</v>
      </c>
      <c r="D806" s="74" t="s">
        <v>3220</v>
      </c>
      <c r="E806" s="74" t="s">
        <v>3221</v>
      </c>
      <c r="F806" s="74" t="s">
        <v>3222</v>
      </c>
      <c r="G806" s="75">
        <v>44748</v>
      </c>
      <c r="H806" s="76"/>
      <c r="I806" s="77">
        <v>43644</v>
      </c>
      <c r="J806" s="78" t="s">
        <v>457</v>
      </c>
      <c r="K806" s="80"/>
      <c r="L806" s="80"/>
      <c r="M806" s="80"/>
      <c r="N806" s="80"/>
      <c r="O806" s="80"/>
    </row>
    <row r="807" spans="1:15" ht="28.35" hidden="1" customHeight="1" thickBot="1">
      <c r="A807" s="479" t="s">
        <v>628</v>
      </c>
      <c r="B807" s="480"/>
      <c r="C807" s="74" t="s">
        <v>3219</v>
      </c>
      <c r="D807" s="74" t="s">
        <v>3220</v>
      </c>
      <c r="E807" s="74" t="s">
        <v>3223</v>
      </c>
      <c r="F807" s="74" t="s">
        <v>3224</v>
      </c>
      <c r="G807" s="75">
        <v>44120</v>
      </c>
      <c r="H807" s="76"/>
      <c r="I807" s="77">
        <v>65466</v>
      </c>
      <c r="J807" s="78" t="s">
        <v>457</v>
      </c>
      <c r="K807" s="80"/>
      <c r="L807" s="80"/>
      <c r="M807" s="80"/>
      <c r="N807" s="80"/>
      <c r="O807" s="80"/>
    </row>
    <row r="808" spans="1:15" ht="28.35" hidden="1" customHeight="1" thickBot="1">
      <c r="A808" s="479" t="s">
        <v>623</v>
      </c>
      <c r="B808" s="480"/>
      <c r="C808" s="74" t="s">
        <v>3225</v>
      </c>
      <c r="D808" s="74" t="s">
        <v>3226</v>
      </c>
      <c r="E808" s="74" t="s">
        <v>3227</v>
      </c>
      <c r="F808" s="74" t="s">
        <v>3228</v>
      </c>
      <c r="G808" s="75">
        <v>44413</v>
      </c>
      <c r="H808" s="76"/>
      <c r="I808" s="77">
        <v>62127</v>
      </c>
      <c r="J808" s="78" t="s">
        <v>457</v>
      </c>
      <c r="K808" s="80"/>
      <c r="L808" s="80"/>
      <c r="M808" s="80"/>
      <c r="N808" s="80"/>
      <c r="O808" s="80"/>
    </row>
    <row r="809" spans="1:15" ht="28.35" hidden="1" customHeight="1" thickBot="1">
      <c r="A809" s="479" t="s">
        <v>543</v>
      </c>
      <c r="B809" s="480"/>
      <c r="C809" s="74" t="s">
        <v>3229</v>
      </c>
      <c r="D809" s="74" t="s">
        <v>3230</v>
      </c>
      <c r="E809" s="74" t="s">
        <v>3231</v>
      </c>
      <c r="F809" s="74" t="s">
        <v>3232</v>
      </c>
      <c r="G809" s="75">
        <v>44482</v>
      </c>
      <c r="H809" s="76"/>
      <c r="I809" s="77">
        <v>59319</v>
      </c>
      <c r="J809" s="78" t="s">
        <v>457</v>
      </c>
      <c r="K809" s="80"/>
      <c r="L809" s="80"/>
      <c r="M809" s="80"/>
      <c r="N809" s="80"/>
      <c r="O809" s="80"/>
    </row>
    <row r="810" spans="1:15" ht="28.35" hidden="1" customHeight="1" thickBot="1">
      <c r="A810" s="479" t="s">
        <v>502</v>
      </c>
      <c r="B810" s="480"/>
      <c r="C810" s="74" t="s">
        <v>3233</v>
      </c>
      <c r="D810" s="74" t="s">
        <v>3234</v>
      </c>
      <c r="E810" s="74" t="s">
        <v>3235</v>
      </c>
      <c r="F810" s="74" t="s">
        <v>3236</v>
      </c>
      <c r="G810" s="75">
        <v>44508</v>
      </c>
      <c r="H810" s="76"/>
      <c r="I810" s="77">
        <v>32159</v>
      </c>
      <c r="J810" s="78" t="s">
        <v>457</v>
      </c>
      <c r="K810" s="80"/>
      <c r="L810" s="80"/>
      <c r="M810" s="80"/>
      <c r="N810" s="80"/>
      <c r="O810" s="80"/>
    </row>
    <row r="811" spans="1:15" ht="28.35" hidden="1" customHeight="1" thickBot="1">
      <c r="A811" s="479" t="s">
        <v>603</v>
      </c>
      <c r="B811" s="480"/>
      <c r="C811" s="74" t="s">
        <v>3237</v>
      </c>
      <c r="D811" s="74" t="s">
        <v>3238</v>
      </c>
      <c r="E811" s="74" t="s">
        <v>3239</v>
      </c>
      <c r="F811" s="74" t="s">
        <v>3240</v>
      </c>
      <c r="G811" s="75">
        <v>44798</v>
      </c>
      <c r="H811" s="76"/>
      <c r="I811" s="77">
        <v>52986.720000000001</v>
      </c>
      <c r="J811" s="78" t="s">
        <v>457</v>
      </c>
      <c r="K811" s="80"/>
      <c r="L811" s="80"/>
      <c r="M811" s="80"/>
      <c r="N811" s="80"/>
      <c r="O811" s="80"/>
    </row>
    <row r="812" spans="1:15" ht="28.35" hidden="1" customHeight="1" thickBot="1">
      <c r="A812" s="479" t="s">
        <v>555</v>
      </c>
      <c r="B812" s="480"/>
      <c r="C812" s="74" t="s">
        <v>3241</v>
      </c>
      <c r="D812" s="74" t="s">
        <v>3242</v>
      </c>
      <c r="E812" s="74" t="s">
        <v>3243</v>
      </c>
      <c r="F812" s="74" t="s">
        <v>3244</v>
      </c>
      <c r="G812" s="75">
        <v>43285</v>
      </c>
      <c r="H812" s="76"/>
      <c r="I812" s="77">
        <v>39543.839999999997</v>
      </c>
      <c r="J812" s="78" t="s">
        <v>457</v>
      </c>
      <c r="K812" s="80"/>
      <c r="L812" s="80"/>
      <c r="M812" s="80"/>
      <c r="N812" s="80"/>
      <c r="O812" s="80"/>
    </row>
    <row r="813" spans="1:15" ht="28.35" hidden="1" customHeight="1" thickBot="1">
      <c r="A813" s="479" t="s">
        <v>2250</v>
      </c>
      <c r="B813" s="480"/>
      <c r="C813" s="74" t="s">
        <v>3245</v>
      </c>
      <c r="D813" s="74" t="s">
        <v>3246</v>
      </c>
      <c r="E813" s="74" t="s">
        <v>3247</v>
      </c>
      <c r="F813" s="74" t="s">
        <v>3248</v>
      </c>
      <c r="G813" s="75">
        <v>44509</v>
      </c>
      <c r="H813" s="76"/>
      <c r="I813" s="77">
        <v>4.53</v>
      </c>
      <c r="J813" s="78" t="s">
        <v>457</v>
      </c>
      <c r="K813" s="78" t="s">
        <v>3249</v>
      </c>
      <c r="L813" s="78" t="s">
        <v>459</v>
      </c>
      <c r="M813" s="78" t="s">
        <v>3250</v>
      </c>
      <c r="N813" s="78" t="s">
        <v>3251</v>
      </c>
      <c r="O813" s="79">
        <v>44735</v>
      </c>
    </row>
    <row r="814" spans="1:15" ht="28.35" hidden="1" customHeight="1" thickBot="1">
      <c r="A814" s="479" t="s">
        <v>467</v>
      </c>
      <c r="B814" s="480"/>
      <c r="C814" s="74" t="s">
        <v>3252</v>
      </c>
      <c r="D814" s="74" t="s">
        <v>3253</v>
      </c>
      <c r="E814" s="74" t="s">
        <v>3254</v>
      </c>
      <c r="F814" s="74" t="s">
        <v>3255</v>
      </c>
      <c r="G814" s="75">
        <v>44120</v>
      </c>
      <c r="H814" s="76"/>
      <c r="I814" s="77">
        <v>18185</v>
      </c>
      <c r="J814" s="78" t="s">
        <v>457</v>
      </c>
      <c r="K814" s="80"/>
      <c r="L814" s="80"/>
      <c r="M814" s="80"/>
      <c r="N814" s="80"/>
      <c r="O814" s="80"/>
    </row>
    <row r="815" spans="1:15" ht="28.35" hidden="1" customHeight="1" thickBot="1">
      <c r="A815" s="479" t="s">
        <v>575</v>
      </c>
      <c r="B815" s="480"/>
      <c r="C815" s="74" t="s">
        <v>3256</v>
      </c>
      <c r="D815" s="74" t="s">
        <v>3257</v>
      </c>
      <c r="E815" s="74" t="s">
        <v>3258</v>
      </c>
      <c r="F815" s="74" t="s">
        <v>3259</v>
      </c>
      <c r="G815" s="75">
        <v>44141</v>
      </c>
      <c r="H815" s="76"/>
      <c r="I815" s="77">
        <v>56373.5</v>
      </c>
      <c r="J815" s="78" t="s">
        <v>457</v>
      </c>
      <c r="K815" s="78" t="s">
        <v>3260</v>
      </c>
      <c r="L815" s="78" t="s">
        <v>459</v>
      </c>
      <c r="M815" s="78" t="s">
        <v>3261</v>
      </c>
      <c r="N815" s="78" t="s">
        <v>3262</v>
      </c>
      <c r="O815" s="79">
        <v>44644</v>
      </c>
    </row>
    <row r="816" spans="1:15" ht="28.35" hidden="1" customHeight="1" thickBot="1">
      <c r="A816" s="479" t="s">
        <v>472</v>
      </c>
      <c r="B816" s="480"/>
      <c r="C816" s="74" t="s">
        <v>3263</v>
      </c>
      <c r="D816" s="74" t="s">
        <v>3264</v>
      </c>
      <c r="E816" s="74" t="s">
        <v>3265</v>
      </c>
      <c r="F816" s="74" t="s">
        <v>3266</v>
      </c>
      <c r="G816" s="75">
        <v>44327</v>
      </c>
      <c r="H816" s="76"/>
      <c r="I816" s="77">
        <v>52052.73</v>
      </c>
      <c r="J816" s="78" t="s">
        <v>457</v>
      </c>
      <c r="K816" s="80"/>
      <c r="L816" s="80"/>
      <c r="M816" s="80"/>
      <c r="N816" s="80"/>
      <c r="O816" s="80"/>
    </row>
    <row r="817" spans="1:15" ht="28.35" hidden="1" customHeight="1" thickBot="1">
      <c r="A817" s="479" t="s">
        <v>589</v>
      </c>
      <c r="B817" s="480"/>
      <c r="C817" s="74" t="s">
        <v>3267</v>
      </c>
      <c r="D817" s="74" t="s">
        <v>3268</v>
      </c>
      <c r="E817" s="74" t="s">
        <v>3269</v>
      </c>
      <c r="F817" s="74" t="s">
        <v>3270</v>
      </c>
      <c r="G817" s="75">
        <v>44179</v>
      </c>
      <c r="H817" s="76"/>
      <c r="I817" s="77">
        <v>54555</v>
      </c>
      <c r="J817" s="78" t="s">
        <v>457</v>
      </c>
      <c r="K817" s="80"/>
      <c r="L817" s="80"/>
      <c r="M817" s="80"/>
      <c r="N817" s="80"/>
      <c r="O817" s="80"/>
    </row>
    <row r="818" spans="1:15" ht="28.35" hidden="1" customHeight="1" thickBot="1">
      <c r="A818" s="479" t="s">
        <v>724</v>
      </c>
      <c r="B818" s="480"/>
      <c r="C818" s="74" t="s">
        <v>3271</v>
      </c>
      <c r="D818" s="74" t="s">
        <v>3272</v>
      </c>
      <c r="E818" s="74" t="s">
        <v>3273</v>
      </c>
      <c r="F818" s="74" t="s">
        <v>3274</v>
      </c>
      <c r="G818" s="75">
        <v>43593</v>
      </c>
      <c r="H818" s="76"/>
      <c r="I818" s="77">
        <v>2014.89</v>
      </c>
      <c r="J818" s="78" t="s">
        <v>457</v>
      </c>
      <c r="K818" s="78" t="s">
        <v>3275</v>
      </c>
      <c r="L818" s="78" t="s">
        <v>459</v>
      </c>
      <c r="M818" s="78" t="s">
        <v>3276</v>
      </c>
      <c r="N818" s="78" t="s">
        <v>3277</v>
      </c>
      <c r="O818" s="79">
        <v>44536</v>
      </c>
    </row>
    <row r="819" spans="1:15" ht="28.35" hidden="1" customHeight="1" thickBot="1">
      <c r="A819" s="479" t="s">
        <v>2338</v>
      </c>
      <c r="B819" s="480"/>
      <c r="C819" s="74" t="s">
        <v>3278</v>
      </c>
      <c r="D819" s="74" t="s">
        <v>3279</v>
      </c>
      <c r="E819" s="74" t="s">
        <v>3280</v>
      </c>
      <c r="F819" s="74" t="s">
        <v>3281</v>
      </c>
      <c r="G819" s="75">
        <v>44110</v>
      </c>
      <c r="H819" s="76"/>
      <c r="I819" s="77">
        <v>86970</v>
      </c>
      <c r="J819" s="78" t="s">
        <v>1048</v>
      </c>
      <c r="K819" s="80"/>
      <c r="L819" s="80"/>
      <c r="M819" s="80"/>
      <c r="N819" s="80"/>
      <c r="O819" s="80"/>
    </row>
    <row r="820" spans="1:15" ht="28.35" hidden="1" customHeight="1" thickBot="1">
      <c r="A820" s="479" t="s">
        <v>2338</v>
      </c>
      <c r="B820" s="480"/>
      <c r="C820" s="74" t="s">
        <v>3282</v>
      </c>
      <c r="D820" s="74" t="s">
        <v>3283</v>
      </c>
      <c r="E820" s="74" t="s">
        <v>3284</v>
      </c>
      <c r="F820" s="74" t="s">
        <v>3285</v>
      </c>
      <c r="G820" s="75">
        <v>43018</v>
      </c>
      <c r="H820" s="76"/>
      <c r="I820" s="77">
        <v>109110</v>
      </c>
      <c r="J820" s="78" t="s">
        <v>457</v>
      </c>
      <c r="K820" s="78" t="s">
        <v>3286</v>
      </c>
      <c r="L820" s="78" t="s">
        <v>459</v>
      </c>
      <c r="M820" s="78" t="s">
        <v>3287</v>
      </c>
      <c r="N820" s="78">
        <v>109110</v>
      </c>
      <c r="O820" s="79">
        <v>43789</v>
      </c>
    </row>
    <row r="821" spans="1:15" ht="28.35" hidden="1" customHeight="1" thickBot="1">
      <c r="A821" s="479" t="s">
        <v>472</v>
      </c>
      <c r="B821" s="480"/>
      <c r="C821" s="74" t="s">
        <v>3288</v>
      </c>
      <c r="D821" s="74" t="s">
        <v>3289</v>
      </c>
      <c r="E821" s="74" t="s">
        <v>3290</v>
      </c>
      <c r="F821" s="74" t="s">
        <v>3291</v>
      </c>
      <c r="G821" s="75">
        <v>44656</v>
      </c>
      <c r="H821" s="76"/>
      <c r="I821" s="77">
        <v>72740</v>
      </c>
      <c r="J821" s="78" t="s">
        <v>457</v>
      </c>
      <c r="K821" s="80"/>
      <c r="L821" s="80"/>
      <c r="M821" s="80"/>
      <c r="N821" s="80"/>
      <c r="O821" s="80"/>
    </row>
    <row r="822" spans="1:15" ht="28.35" hidden="1" customHeight="1" thickBot="1">
      <c r="A822" s="479" t="s">
        <v>598</v>
      </c>
      <c r="B822" s="480"/>
      <c r="C822" s="74" t="s">
        <v>3292</v>
      </c>
      <c r="D822" s="74" t="s">
        <v>3293</v>
      </c>
      <c r="E822" s="74" t="s">
        <v>3294</v>
      </c>
      <c r="F822" s="74" t="s">
        <v>3295</v>
      </c>
      <c r="G822" s="75">
        <v>44133</v>
      </c>
      <c r="H822" s="76"/>
      <c r="I822" s="77">
        <v>98.2</v>
      </c>
      <c r="J822" s="78" t="s">
        <v>457</v>
      </c>
      <c r="K822" s="78" t="s">
        <v>3296</v>
      </c>
      <c r="L822" s="78" t="s">
        <v>459</v>
      </c>
      <c r="M822" s="78" t="s">
        <v>3297</v>
      </c>
      <c r="N822" s="78" t="s">
        <v>3298</v>
      </c>
      <c r="O822" s="79">
        <v>44743</v>
      </c>
    </row>
    <row r="823" spans="1:15" ht="28.35" hidden="1" customHeight="1" thickBot="1">
      <c r="A823" s="479" t="s">
        <v>2309</v>
      </c>
      <c r="B823" s="480"/>
      <c r="C823" s="74" t="s">
        <v>3299</v>
      </c>
      <c r="D823" s="74" t="s">
        <v>3300</v>
      </c>
      <c r="E823" s="74" t="s">
        <v>3301</v>
      </c>
      <c r="F823" s="74" t="s">
        <v>3302</v>
      </c>
      <c r="G823" s="75">
        <v>43998</v>
      </c>
      <c r="H823" s="76"/>
      <c r="I823" s="77">
        <v>109110</v>
      </c>
      <c r="J823" s="78" t="s">
        <v>457</v>
      </c>
      <c r="K823" s="80"/>
      <c r="L823" s="80"/>
      <c r="M823" s="80"/>
      <c r="N823" s="80"/>
      <c r="O823" s="80"/>
    </row>
    <row r="824" spans="1:15" ht="28.35" hidden="1" customHeight="1" thickBot="1">
      <c r="A824" s="479" t="s">
        <v>570</v>
      </c>
      <c r="B824" s="480"/>
      <c r="C824" s="74" t="s">
        <v>3303</v>
      </c>
      <c r="D824" s="74" t="s">
        <v>3304</v>
      </c>
      <c r="E824" s="74" t="s">
        <v>3305</v>
      </c>
      <c r="F824" s="74" t="s">
        <v>3306</v>
      </c>
      <c r="G824" s="75">
        <v>43140</v>
      </c>
      <c r="H824" s="76"/>
      <c r="I824" s="77">
        <v>45000</v>
      </c>
      <c r="J824" s="78" t="s">
        <v>457</v>
      </c>
      <c r="K824" s="78" t="s">
        <v>3307</v>
      </c>
      <c r="L824" s="78" t="s">
        <v>459</v>
      </c>
      <c r="M824" s="78" t="s">
        <v>3308</v>
      </c>
      <c r="N824" s="78">
        <v>45000</v>
      </c>
      <c r="O824" s="79">
        <v>43949</v>
      </c>
    </row>
    <row r="825" spans="1:15" ht="28.35" hidden="1" customHeight="1" thickBot="1">
      <c r="A825" s="479" t="s">
        <v>502</v>
      </c>
      <c r="B825" s="480"/>
      <c r="C825" s="74" t="s">
        <v>3309</v>
      </c>
      <c r="D825" s="74" t="s">
        <v>3310</v>
      </c>
      <c r="E825" s="74" t="s">
        <v>3311</v>
      </c>
      <c r="F825" s="74" t="s">
        <v>3312</v>
      </c>
      <c r="G825" s="75">
        <v>44477</v>
      </c>
      <c r="H825" s="76"/>
      <c r="I825" s="77">
        <v>16376</v>
      </c>
      <c r="J825" s="78" t="s">
        <v>457</v>
      </c>
      <c r="K825" s="80"/>
      <c r="L825" s="80"/>
      <c r="M825" s="80"/>
      <c r="N825" s="80"/>
      <c r="O825" s="80"/>
    </row>
    <row r="826" spans="1:15" ht="28.35" hidden="1" customHeight="1" thickBot="1">
      <c r="A826" s="479" t="s">
        <v>614</v>
      </c>
      <c r="B826" s="480"/>
      <c r="C826" s="74" t="s">
        <v>3313</v>
      </c>
      <c r="D826" s="74" t="s">
        <v>3314</v>
      </c>
      <c r="E826" s="74" t="s">
        <v>3315</v>
      </c>
      <c r="F826" s="74" t="s">
        <v>3316</v>
      </c>
      <c r="G826" s="75">
        <v>44734</v>
      </c>
      <c r="H826" s="76"/>
      <c r="I826" s="77">
        <v>42432</v>
      </c>
      <c r="J826" s="78" t="s">
        <v>457</v>
      </c>
      <c r="K826" s="80"/>
      <c r="L826" s="80"/>
      <c r="M826" s="80"/>
      <c r="N826" s="80"/>
      <c r="O826" s="80"/>
    </row>
    <row r="827" spans="1:15" ht="28.35" hidden="1" customHeight="1" thickBot="1">
      <c r="A827" s="479" t="s">
        <v>462</v>
      </c>
      <c r="B827" s="480"/>
      <c r="C827" s="74" t="s">
        <v>3317</v>
      </c>
      <c r="D827" s="74" t="s">
        <v>3318</v>
      </c>
      <c r="E827" s="74" t="s">
        <v>3319</v>
      </c>
      <c r="F827" s="74" t="s">
        <v>3320</v>
      </c>
      <c r="G827" s="75">
        <v>43609</v>
      </c>
      <c r="H827" s="76"/>
      <c r="I827" s="77">
        <v>20057.689999999999</v>
      </c>
      <c r="J827" s="78" t="s">
        <v>457</v>
      </c>
      <c r="K827" s="80"/>
      <c r="L827" s="80"/>
      <c r="M827" s="80"/>
      <c r="N827" s="80"/>
      <c r="O827" s="80"/>
    </row>
    <row r="828" spans="1:15" ht="28.35" hidden="1" customHeight="1" thickBot="1">
      <c r="A828" s="479" t="s">
        <v>472</v>
      </c>
      <c r="B828" s="480"/>
      <c r="C828" s="74" t="s">
        <v>3321</v>
      </c>
      <c r="D828" s="74" t="s">
        <v>3322</v>
      </c>
      <c r="E828" s="74" t="s">
        <v>3323</v>
      </c>
      <c r="F828" s="74" t="s">
        <v>3324</v>
      </c>
      <c r="G828" s="75">
        <v>44326</v>
      </c>
      <c r="H828" s="76"/>
      <c r="I828" s="77">
        <v>38604.58</v>
      </c>
      <c r="J828" s="78" t="s">
        <v>457</v>
      </c>
      <c r="K828" s="80"/>
      <c r="L828" s="80"/>
      <c r="M828" s="80"/>
      <c r="N828" s="80"/>
      <c r="O828" s="80"/>
    </row>
    <row r="829" spans="1:15" ht="28.35" hidden="1" customHeight="1" thickBot="1">
      <c r="A829" s="479" t="s">
        <v>715</v>
      </c>
      <c r="B829" s="480"/>
      <c r="C829" s="74" t="s">
        <v>3325</v>
      </c>
      <c r="D829" s="74" t="s">
        <v>3326</v>
      </c>
      <c r="E829" s="74" t="s">
        <v>3327</v>
      </c>
      <c r="F829" s="74" t="s">
        <v>3328</v>
      </c>
      <c r="G829" s="75">
        <v>44280</v>
      </c>
      <c r="H829" s="76"/>
      <c r="I829" s="77">
        <v>109110</v>
      </c>
      <c r="J829" s="78" t="s">
        <v>457</v>
      </c>
      <c r="K829" s="80"/>
      <c r="L829" s="80"/>
      <c r="M829" s="80"/>
      <c r="N829" s="80"/>
      <c r="O829" s="80"/>
    </row>
    <row r="830" spans="1:15" ht="28.35" hidden="1" customHeight="1" thickBot="1">
      <c r="A830" s="479" t="s">
        <v>2250</v>
      </c>
      <c r="B830" s="480"/>
      <c r="C830" s="74" t="s">
        <v>3329</v>
      </c>
      <c r="D830" s="74" t="s">
        <v>3330</v>
      </c>
      <c r="E830" s="74" t="s">
        <v>3331</v>
      </c>
      <c r="F830" s="74" t="s">
        <v>3332</v>
      </c>
      <c r="G830" s="75">
        <v>44588</v>
      </c>
      <c r="H830" s="76"/>
      <c r="I830" s="77">
        <v>27279</v>
      </c>
      <c r="J830" s="78" t="s">
        <v>457</v>
      </c>
      <c r="K830" s="80"/>
      <c r="L830" s="80"/>
      <c r="M830" s="80"/>
      <c r="N830" s="80"/>
      <c r="O830" s="80"/>
    </row>
    <row r="831" spans="1:15" ht="28.35" hidden="1" customHeight="1" thickBot="1">
      <c r="A831" s="479" t="s">
        <v>799</v>
      </c>
      <c r="B831" s="480"/>
      <c r="C831" s="74" t="s">
        <v>3333</v>
      </c>
      <c r="D831" s="74" t="s">
        <v>3334</v>
      </c>
      <c r="E831" s="74" t="s">
        <v>3335</v>
      </c>
      <c r="F831" s="74" t="s">
        <v>3336</v>
      </c>
      <c r="G831" s="75">
        <v>43997</v>
      </c>
      <c r="H831" s="76"/>
      <c r="I831" s="77">
        <v>43050</v>
      </c>
      <c r="J831" s="78" t="s">
        <v>457</v>
      </c>
      <c r="K831" s="78" t="s">
        <v>3337</v>
      </c>
      <c r="L831" s="78" t="s">
        <v>989</v>
      </c>
      <c r="M831" s="78" t="s">
        <v>3338</v>
      </c>
      <c r="N831" s="78">
        <v>0</v>
      </c>
      <c r="O831" s="79">
        <v>44784</v>
      </c>
    </row>
    <row r="832" spans="1:15" ht="28.35" hidden="1" customHeight="1" thickBot="1">
      <c r="A832" s="479" t="s">
        <v>760</v>
      </c>
      <c r="B832" s="480"/>
      <c r="C832" s="74" t="s">
        <v>3339</v>
      </c>
      <c r="D832" s="74" t="s">
        <v>3340</v>
      </c>
      <c r="E832" s="74" t="s">
        <v>3341</v>
      </c>
      <c r="F832" s="74" t="s">
        <v>3342</v>
      </c>
      <c r="G832" s="75">
        <v>44120</v>
      </c>
      <c r="H832" s="76"/>
      <c r="I832" s="77">
        <v>47578.87</v>
      </c>
      <c r="J832" s="78" t="s">
        <v>457</v>
      </c>
      <c r="K832" s="80"/>
      <c r="L832" s="80"/>
      <c r="M832" s="80"/>
      <c r="N832" s="80"/>
      <c r="O832" s="80"/>
    </row>
    <row r="833" spans="1:15" ht="28.35" hidden="1" customHeight="1" thickBot="1">
      <c r="A833" s="479" t="s">
        <v>598</v>
      </c>
      <c r="B833" s="480"/>
      <c r="C833" s="74" t="s">
        <v>3343</v>
      </c>
      <c r="D833" s="74" t="s">
        <v>3344</v>
      </c>
      <c r="E833" s="74" t="s">
        <v>3345</v>
      </c>
      <c r="F833" s="74" t="s">
        <v>3346</v>
      </c>
      <c r="G833" s="75">
        <v>44530</v>
      </c>
      <c r="H833" s="76"/>
      <c r="I833" s="77">
        <v>109110</v>
      </c>
      <c r="J833" s="78" t="s">
        <v>457</v>
      </c>
      <c r="K833" s="80"/>
      <c r="L833" s="80"/>
      <c r="M833" s="80"/>
      <c r="N833" s="80"/>
      <c r="O833" s="80"/>
    </row>
    <row r="834" spans="1:15" ht="28.35" hidden="1" customHeight="1" thickBot="1">
      <c r="A834" s="479" t="s">
        <v>589</v>
      </c>
      <c r="B834" s="480"/>
      <c r="C834" s="74" t="s">
        <v>3347</v>
      </c>
      <c r="D834" s="74" t="s">
        <v>3348</v>
      </c>
      <c r="E834" s="74" t="s">
        <v>3349</v>
      </c>
      <c r="F834" s="74" t="s">
        <v>3350</v>
      </c>
      <c r="G834" s="75">
        <v>44364</v>
      </c>
      <c r="H834" s="76"/>
      <c r="I834" s="77">
        <v>16002.8</v>
      </c>
      <c r="J834" s="78" t="s">
        <v>457</v>
      </c>
      <c r="K834" s="80"/>
      <c r="L834" s="80"/>
      <c r="M834" s="80"/>
      <c r="N834" s="80"/>
      <c r="O834" s="80"/>
    </row>
    <row r="835" spans="1:15" ht="28.35" hidden="1" customHeight="1" thickBot="1">
      <c r="A835" s="479" t="s">
        <v>2309</v>
      </c>
      <c r="B835" s="480"/>
      <c r="C835" s="74" t="s">
        <v>3351</v>
      </c>
      <c r="D835" s="74" t="s">
        <v>3352</v>
      </c>
      <c r="E835" s="74" t="s">
        <v>3353</v>
      </c>
      <c r="F835" s="74" t="s">
        <v>3354</v>
      </c>
      <c r="G835" s="74" t="s">
        <v>3355</v>
      </c>
      <c r="H835" s="76"/>
      <c r="I835" s="77">
        <v>0.51</v>
      </c>
      <c r="J835" s="78" t="s">
        <v>958</v>
      </c>
      <c r="K835" s="78" t="s">
        <v>3356</v>
      </c>
      <c r="L835" s="78" t="s">
        <v>1823</v>
      </c>
      <c r="M835" s="78" t="s">
        <v>3357</v>
      </c>
      <c r="N835" s="78" t="s">
        <v>3358</v>
      </c>
      <c r="O835" s="78" t="s">
        <v>3359</v>
      </c>
    </row>
    <row r="836" spans="1:15" ht="28.35" hidden="1" customHeight="1" thickBot="1">
      <c r="A836" s="479" t="s">
        <v>502</v>
      </c>
      <c r="B836" s="480"/>
      <c r="C836" s="74" t="s">
        <v>3360</v>
      </c>
      <c r="D836" s="74" t="s">
        <v>3361</v>
      </c>
      <c r="E836" s="74" t="s">
        <v>3362</v>
      </c>
      <c r="F836" s="74" t="s">
        <v>3363</v>
      </c>
      <c r="G836" s="75">
        <v>44606</v>
      </c>
      <c r="H836" s="76"/>
      <c r="I836" s="77">
        <v>9092.5</v>
      </c>
      <c r="J836" s="78" t="s">
        <v>457</v>
      </c>
      <c r="K836" s="80"/>
      <c r="L836" s="80"/>
      <c r="M836" s="80"/>
      <c r="N836" s="80"/>
      <c r="O836" s="80"/>
    </row>
    <row r="837" spans="1:15" ht="28.35" hidden="1" customHeight="1" thickBot="1">
      <c r="A837" s="479" t="s">
        <v>575</v>
      </c>
      <c r="B837" s="480"/>
      <c r="C837" s="74" t="s">
        <v>3364</v>
      </c>
      <c r="D837" s="74" t="s">
        <v>3365</v>
      </c>
      <c r="E837" s="74" t="s">
        <v>3366</v>
      </c>
      <c r="F837" s="74" t="s">
        <v>3367</v>
      </c>
      <c r="G837" s="75">
        <v>44123</v>
      </c>
      <c r="H837" s="76"/>
      <c r="I837" s="77">
        <v>9615.85</v>
      </c>
      <c r="J837" s="78" t="s">
        <v>457</v>
      </c>
      <c r="K837" s="80"/>
      <c r="L837" s="80"/>
      <c r="M837" s="80"/>
      <c r="N837" s="80"/>
      <c r="O837" s="80"/>
    </row>
    <row r="838" spans="1:15" ht="28.35" hidden="1" customHeight="1" thickBot="1">
      <c r="A838" s="479" t="s">
        <v>486</v>
      </c>
      <c r="B838" s="480"/>
      <c r="C838" s="74" t="s">
        <v>3368</v>
      </c>
      <c r="D838" s="74" t="s">
        <v>3369</v>
      </c>
      <c r="E838" s="74" t="s">
        <v>3370</v>
      </c>
      <c r="F838" s="74" t="s">
        <v>3371</v>
      </c>
      <c r="G838" s="75">
        <v>43566</v>
      </c>
      <c r="H838" s="76"/>
      <c r="I838" s="77">
        <v>109110</v>
      </c>
      <c r="J838" s="78" t="s">
        <v>457</v>
      </c>
      <c r="K838" s="80"/>
      <c r="L838" s="80"/>
      <c r="M838" s="80"/>
      <c r="N838" s="80"/>
      <c r="O838" s="80"/>
    </row>
    <row r="839" spans="1:15" ht="28.35" hidden="1" customHeight="1" thickBot="1">
      <c r="A839" s="479" t="s">
        <v>623</v>
      </c>
      <c r="B839" s="480"/>
      <c r="C839" s="74" t="s">
        <v>3372</v>
      </c>
      <c r="D839" s="74" t="s">
        <v>3373</v>
      </c>
      <c r="E839" s="74" t="s">
        <v>3374</v>
      </c>
      <c r="F839" s="74" t="s">
        <v>3375</v>
      </c>
      <c r="G839" s="75">
        <v>44435</v>
      </c>
      <c r="H839" s="76"/>
      <c r="I839" s="77">
        <v>32722.09</v>
      </c>
      <c r="J839" s="78" t="s">
        <v>457</v>
      </c>
      <c r="K839" s="80"/>
      <c r="L839" s="80"/>
      <c r="M839" s="80"/>
      <c r="N839" s="80"/>
      <c r="O839" s="80"/>
    </row>
    <row r="840" spans="1:15" ht="28.35" hidden="1" customHeight="1" thickBot="1">
      <c r="A840" s="479" t="s">
        <v>584</v>
      </c>
      <c r="B840" s="480"/>
      <c r="C840" s="74" t="s">
        <v>3376</v>
      </c>
      <c r="D840" s="74" t="s">
        <v>3377</v>
      </c>
      <c r="E840" s="74" t="s">
        <v>3378</v>
      </c>
      <c r="F840" s="74" t="s">
        <v>3379</v>
      </c>
      <c r="G840" s="75">
        <v>44221</v>
      </c>
      <c r="H840" s="76"/>
      <c r="I840" s="77">
        <v>67306</v>
      </c>
      <c r="J840" s="78" t="s">
        <v>457</v>
      </c>
      <c r="K840" s="80"/>
      <c r="L840" s="80"/>
      <c r="M840" s="80"/>
      <c r="N840" s="80"/>
      <c r="O840" s="80"/>
    </row>
    <row r="841" spans="1:15" ht="28.35" hidden="1" customHeight="1" thickBot="1">
      <c r="A841" s="479" t="s">
        <v>628</v>
      </c>
      <c r="B841" s="480"/>
      <c r="C841" s="74" t="s">
        <v>3380</v>
      </c>
      <c r="D841" s="74" t="s">
        <v>3381</v>
      </c>
      <c r="E841" s="74" t="s">
        <v>3382</v>
      </c>
      <c r="F841" s="74" t="s">
        <v>3383</v>
      </c>
      <c r="G841" s="75">
        <v>43612</v>
      </c>
      <c r="H841" s="76"/>
      <c r="I841" s="77">
        <v>3226.52</v>
      </c>
      <c r="J841" s="78" t="s">
        <v>457</v>
      </c>
      <c r="K841" s="78" t="s">
        <v>3384</v>
      </c>
      <c r="L841" s="78" t="s">
        <v>459</v>
      </c>
      <c r="M841" s="78" t="s">
        <v>3385</v>
      </c>
      <c r="N841" s="78" t="s">
        <v>3386</v>
      </c>
      <c r="O841" s="79">
        <v>44768</v>
      </c>
    </row>
    <row r="842" spans="1:15" ht="28.35" hidden="1" customHeight="1" thickBot="1">
      <c r="A842" s="479" t="s">
        <v>603</v>
      </c>
      <c r="B842" s="480"/>
      <c r="C842" s="74" t="s">
        <v>3387</v>
      </c>
      <c r="D842" s="74" t="s">
        <v>3388</v>
      </c>
      <c r="E842" s="74" t="s">
        <v>3389</v>
      </c>
      <c r="F842" s="74" t="s">
        <v>3390</v>
      </c>
      <c r="G842" s="75">
        <v>44714</v>
      </c>
      <c r="H842" s="76"/>
      <c r="I842" s="77">
        <v>59374</v>
      </c>
      <c r="J842" s="78" t="s">
        <v>457</v>
      </c>
      <c r="K842" s="80"/>
      <c r="L842" s="80"/>
      <c r="M842" s="80"/>
      <c r="N842" s="80"/>
      <c r="O842" s="80"/>
    </row>
    <row r="843" spans="1:15" ht="28.35" hidden="1" customHeight="1" thickBot="1">
      <c r="A843" s="479" t="s">
        <v>614</v>
      </c>
      <c r="B843" s="480"/>
      <c r="C843" s="74" t="s">
        <v>3391</v>
      </c>
      <c r="D843" s="74" t="s">
        <v>3392</v>
      </c>
      <c r="E843" s="74" t="s">
        <v>3393</v>
      </c>
      <c r="F843" s="74" t="s">
        <v>3394</v>
      </c>
      <c r="G843" s="75">
        <v>44608</v>
      </c>
      <c r="H843" s="76"/>
      <c r="I843" s="77">
        <v>67102.649999999994</v>
      </c>
      <c r="J843" s="78" t="s">
        <v>457</v>
      </c>
      <c r="K843" s="80"/>
      <c r="L843" s="80"/>
      <c r="M843" s="80"/>
      <c r="N843" s="80"/>
      <c r="O843" s="80"/>
    </row>
    <row r="844" spans="1:15" ht="28.35" hidden="1" customHeight="1" thickBot="1">
      <c r="A844" s="479" t="s">
        <v>560</v>
      </c>
      <c r="B844" s="480"/>
      <c r="C844" s="74" t="s">
        <v>3395</v>
      </c>
      <c r="D844" s="74" t="s">
        <v>3396</v>
      </c>
      <c r="E844" s="74" t="s">
        <v>3397</v>
      </c>
      <c r="F844" s="74" t="s">
        <v>3398</v>
      </c>
      <c r="G844" s="75">
        <v>44550</v>
      </c>
      <c r="H844" s="76"/>
      <c r="I844" s="77">
        <v>29046.9</v>
      </c>
      <c r="J844" s="78" t="s">
        <v>457</v>
      </c>
      <c r="K844" s="80"/>
      <c r="L844" s="80"/>
      <c r="M844" s="80"/>
      <c r="N844" s="80"/>
      <c r="O844" s="80"/>
    </row>
    <row r="845" spans="1:15" ht="28.35" hidden="1" customHeight="1" thickBot="1">
      <c r="A845" s="479" t="s">
        <v>589</v>
      </c>
      <c r="B845" s="480"/>
      <c r="C845" s="74" t="s">
        <v>3399</v>
      </c>
      <c r="D845" s="74" t="s">
        <v>3400</v>
      </c>
      <c r="E845" s="74" t="s">
        <v>3401</v>
      </c>
      <c r="F845" s="74" t="s">
        <v>3402</v>
      </c>
      <c r="G845" s="75">
        <v>44386</v>
      </c>
      <c r="H845" s="76"/>
      <c r="I845" s="77">
        <v>21749.99</v>
      </c>
      <c r="J845" s="78" t="s">
        <v>457</v>
      </c>
      <c r="K845" s="80"/>
      <c r="L845" s="80"/>
      <c r="M845" s="80"/>
      <c r="N845" s="80"/>
      <c r="O845" s="80"/>
    </row>
    <row r="846" spans="1:15" ht="28.35" hidden="1" customHeight="1" thickBot="1">
      <c r="A846" s="479" t="s">
        <v>575</v>
      </c>
      <c r="B846" s="480"/>
      <c r="C846" s="74" t="s">
        <v>3403</v>
      </c>
      <c r="D846" s="74" t="s">
        <v>3404</v>
      </c>
      <c r="E846" s="74" t="s">
        <v>3405</v>
      </c>
      <c r="F846" s="74" t="s">
        <v>3406</v>
      </c>
      <c r="G846" s="75">
        <v>44585</v>
      </c>
      <c r="H846" s="76"/>
      <c r="I846" s="77">
        <v>26000</v>
      </c>
      <c r="J846" s="78" t="s">
        <v>457</v>
      </c>
      <c r="K846" s="80"/>
      <c r="L846" s="80"/>
      <c r="M846" s="80"/>
      <c r="N846" s="80"/>
      <c r="O846" s="80"/>
    </row>
    <row r="847" spans="1:15" ht="28.35" hidden="1" customHeight="1" thickBot="1">
      <c r="A847" s="479" t="s">
        <v>575</v>
      </c>
      <c r="B847" s="480"/>
      <c r="C847" s="74" t="s">
        <v>3407</v>
      </c>
      <c r="D847" s="74" t="s">
        <v>3408</v>
      </c>
      <c r="E847" s="74" t="s">
        <v>3409</v>
      </c>
      <c r="F847" s="74" t="s">
        <v>3410</v>
      </c>
      <c r="G847" s="75">
        <v>44186</v>
      </c>
      <c r="H847" s="76"/>
      <c r="I847" s="77">
        <v>109110</v>
      </c>
      <c r="J847" s="78" t="s">
        <v>457</v>
      </c>
      <c r="K847" s="80"/>
      <c r="L847" s="80"/>
      <c r="M847" s="80"/>
      <c r="N847" s="80"/>
      <c r="O847" s="80"/>
    </row>
    <row r="848" spans="1:15" ht="28.35" hidden="1" customHeight="1" thickBot="1">
      <c r="A848" s="479" t="s">
        <v>486</v>
      </c>
      <c r="B848" s="480"/>
      <c r="C848" s="74" t="s">
        <v>3411</v>
      </c>
      <c r="D848" s="74" t="s">
        <v>3412</v>
      </c>
      <c r="E848" s="74" t="s">
        <v>3413</v>
      </c>
      <c r="F848" s="74" t="s">
        <v>3414</v>
      </c>
      <c r="G848" s="75">
        <v>43985</v>
      </c>
      <c r="H848" s="76"/>
      <c r="I848" s="77">
        <v>54493.17</v>
      </c>
      <c r="J848" s="78" t="s">
        <v>457</v>
      </c>
      <c r="K848" s="80"/>
      <c r="L848" s="80"/>
      <c r="M848" s="80"/>
      <c r="N848" s="80"/>
      <c r="O848" s="80"/>
    </row>
    <row r="849" spans="1:15" ht="28.35" hidden="1" customHeight="1" thickBot="1">
      <c r="A849" s="479" t="s">
        <v>575</v>
      </c>
      <c r="B849" s="480"/>
      <c r="C849" s="74" t="s">
        <v>3411</v>
      </c>
      <c r="D849" s="74" t="s">
        <v>3412</v>
      </c>
      <c r="E849" s="74" t="s">
        <v>3415</v>
      </c>
      <c r="F849" s="74" t="s">
        <v>3416</v>
      </c>
      <c r="G849" s="75">
        <v>44356</v>
      </c>
      <c r="H849" s="76"/>
      <c r="I849" s="77">
        <v>54493.17</v>
      </c>
      <c r="J849" s="78" t="s">
        <v>457</v>
      </c>
      <c r="K849" s="80"/>
      <c r="L849" s="80"/>
      <c r="M849" s="80"/>
      <c r="N849" s="80"/>
      <c r="O849" s="80"/>
    </row>
    <row r="850" spans="1:15" ht="28.35" hidden="1" customHeight="1" thickBot="1">
      <c r="A850" s="479" t="s">
        <v>575</v>
      </c>
      <c r="B850" s="480"/>
      <c r="C850" s="74" t="s">
        <v>3417</v>
      </c>
      <c r="D850" s="74" t="s">
        <v>3418</v>
      </c>
      <c r="E850" s="74" t="s">
        <v>3419</v>
      </c>
      <c r="F850" s="74" t="s">
        <v>3420</v>
      </c>
      <c r="G850" s="75">
        <v>44720</v>
      </c>
      <c r="H850" s="76"/>
      <c r="I850" s="77">
        <v>93711.66</v>
      </c>
      <c r="J850" s="78" t="s">
        <v>457</v>
      </c>
      <c r="K850" s="80"/>
      <c r="L850" s="80"/>
      <c r="M850" s="80"/>
      <c r="N850" s="80"/>
      <c r="O850" s="80"/>
    </row>
    <row r="851" spans="1:15" ht="28.35" hidden="1" customHeight="1" thickBot="1">
      <c r="A851" s="479" t="s">
        <v>486</v>
      </c>
      <c r="B851" s="480"/>
      <c r="C851" s="74" t="s">
        <v>3421</v>
      </c>
      <c r="D851" s="74" t="s">
        <v>3422</v>
      </c>
      <c r="E851" s="74" t="s">
        <v>3423</v>
      </c>
      <c r="F851" s="74" t="s">
        <v>3424</v>
      </c>
      <c r="G851" s="74" t="s">
        <v>3425</v>
      </c>
      <c r="H851" s="76"/>
      <c r="I851" s="77">
        <v>0.26</v>
      </c>
      <c r="J851" s="78" t="s">
        <v>958</v>
      </c>
      <c r="K851" s="78" t="s">
        <v>3426</v>
      </c>
      <c r="L851" s="78" t="s">
        <v>1329</v>
      </c>
      <c r="M851" s="78" t="s">
        <v>3427</v>
      </c>
      <c r="N851" s="78" t="s">
        <v>3428</v>
      </c>
      <c r="O851" s="78" t="s">
        <v>3429</v>
      </c>
    </row>
    <row r="852" spans="1:15" ht="28.35" hidden="1" customHeight="1" thickBot="1">
      <c r="A852" s="479" t="s">
        <v>502</v>
      </c>
      <c r="B852" s="480"/>
      <c r="C852" s="74" t="s">
        <v>3430</v>
      </c>
      <c r="D852" s="74" t="s">
        <v>3431</v>
      </c>
      <c r="E852" s="74" t="s">
        <v>3432</v>
      </c>
      <c r="F852" s="74" t="s">
        <v>3433</v>
      </c>
      <c r="G852" s="75">
        <v>44593</v>
      </c>
      <c r="H852" s="76"/>
      <c r="I852" s="77">
        <v>65541.45</v>
      </c>
      <c r="J852" s="78" t="s">
        <v>457</v>
      </c>
      <c r="K852" s="78" t="s">
        <v>3434</v>
      </c>
      <c r="L852" s="78" t="s">
        <v>989</v>
      </c>
      <c r="M852" s="78" t="s">
        <v>3435</v>
      </c>
      <c r="N852" s="78">
        <v>0</v>
      </c>
      <c r="O852" s="79">
        <v>44726</v>
      </c>
    </row>
    <row r="853" spans="1:15" ht="28.35" hidden="1" customHeight="1" thickBot="1">
      <c r="A853" s="479" t="s">
        <v>614</v>
      </c>
      <c r="B853" s="480"/>
      <c r="C853" s="74" t="s">
        <v>3436</v>
      </c>
      <c r="D853" s="74" t="s">
        <v>3437</v>
      </c>
      <c r="E853" s="74" t="s">
        <v>3438</v>
      </c>
      <c r="F853" s="74" t="s">
        <v>3439</v>
      </c>
      <c r="G853" s="75">
        <v>44420</v>
      </c>
      <c r="H853" s="76"/>
      <c r="I853" s="77">
        <v>109084.17</v>
      </c>
      <c r="J853" s="78" t="s">
        <v>457</v>
      </c>
      <c r="K853" s="80"/>
      <c r="L853" s="80"/>
      <c r="M853" s="80"/>
      <c r="N853" s="80"/>
      <c r="O853" s="80"/>
    </row>
    <row r="854" spans="1:15" ht="28.35" hidden="1" customHeight="1" thickBot="1">
      <c r="A854" s="479" t="s">
        <v>507</v>
      </c>
      <c r="B854" s="480"/>
      <c r="C854" s="74" t="s">
        <v>3440</v>
      </c>
      <c r="D854" s="74" t="s">
        <v>3441</v>
      </c>
      <c r="E854" s="74" t="s">
        <v>3442</v>
      </c>
      <c r="F854" s="74" t="s">
        <v>3443</v>
      </c>
      <c r="G854" s="75">
        <v>44356</v>
      </c>
      <c r="H854" s="76"/>
      <c r="I854" s="77">
        <v>0.01</v>
      </c>
      <c r="J854" s="78" t="s">
        <v>457</v>
      </c>
      <c r="K854" s="78" t="s">
        <v>3444</v>
      </c>
      <c r="L854" s="78" t="s">
        <v>459</v>
      </c>
      <c r="M854" s="78" t="s">
        <v>3445</v>
      </c>
      <c r="N854" s="78">
        <v>0</v>
      </c>
      <c r="O854" s="79">
        <v>44617</v>
      </c>
    </row>
    <row r="855" spans="1:15" ht="28.35" hidden="1" customHeight="1" thickBot="1">
      <c r="A855" s="479" t="s">
        <v>2250</v>
      </c>
      <c r="B855" s="480"/>
      <c r="C855" s="74" t="s">
        <v>3446</v>
      </c>
      <c r="D855" s="74" t="s">
        <v>3447</v>
      </c>
      <c r="E855" s="74" t="s">
        <v>3448</v>
      </c>
      <c r="F855" s="74" t="s">
        <v>3449</v>
      </c>
      <c r="G855" s="75">
        <v>44608</v>
      </c>
      <c r="H855" s="76"/>
      <c r="I855" s="77">
        <v>107291</v>
      </c>
      <c r="J855" s="78" t="s">
        <v>457</v>
      </c>
      <c r="K855" s="80"/>
      <c r="L855" s="80"/>
      <c r="M855" s="80"/>
      <c r="N855" s="80"/>
      <c r="O855" s="80"/>
    </row>
    <row r="856" spans="1:15" ht="28.35" hidden="1" customHeight="1" thickBot="1">
      <c r="A856" s="479" t="s">
        <v>575</v>
      </c>
      <c r="B856" s="480"/>
      <c r="C856" s="74" t="s">
        <v>3450</v>
      </c>
      <c r="D856" s="74" t="s">
        <v>3451</v>
      </c>
      <c r="E856" s="74" t="s">
        <v>3452</v>
      </c>
      <c r="F856" s="74" t="s">
        <v>3453</v>
      </c>
      <c r="G856" s="75">
        <v>44169</v>
      </c>
      <c r="H856" s="76"/>
      <c r="I856" s="77">
        <v>159234.47</v>
      </c>
      <c r="J856" s="78" t="s">
        <v>457</v>
      </c>
      <c r="K856" s="78" t="s">
        <v>3454</v>
      </c>
      <c r="L856" s="78" t="s">
        <v>459</v>
      </c>
      <c r="M856" s="78" t="s">
        <v>3455</v>
      </c>
      <c r="N856" s="78" t="s">
        <v>3456</v>
      </c>
      <c r="O856" s="79">
        <v>44670</v>
      </c>
    </row>
    <row r="857" spans="1:15" ht="28.35" hidden="1" customHeight="1" thickBot="1">
      <c r="A857" s="479" t="s">
        <v>584</v>
      </c>
      <c r="B857" s="480"/>
      <c r="C857" s="74" t="s">
        <v>3457</v>
      </c>
      <c r="D857" s="74" t="s">
        <v>3458</v>
      </c>
      <c r="E857" s="74" t="s">
        <v>3459</v>
      </c>
      <c r="F857" s="74" t="s">
        <v>3460</v>
      </c>
      <c r="G857" s="75">
        <v>44327</v>
      </c>
      <c r="H857" s="76"/>
      <c r="I857" s="77">
        <v>27277.5</v>
      </c>
      <c r="J857" s="78" t="s">
        <v>457</v>
      </c>
      <c r="K857" s="80"/>
      <c r="L857" s="80"/>
      <c r="M857" s="80"/>
      <c r="N857" s="80"/>
      <c r="O857" s="80"/>
    </row>
    <row r="858" spans="1:15" ht="28.35" hidden="1" customHeight="1" thickBot="1">
      <c r="A858" s="479" t="s">
        <v>575</v>
      </c>
      <c r="B858" s="480"/>
      <c r="C858" s="74" t="s">
        <v>3461</v>
      </c>
      <c r="D858" s="74" t="s">
        <v>3462</v>
      </c>
      <c r="E858" s="74" t="s">
        <v>3463</v>
      </c>
      <c r="F858" s="74" t="s">
        <v>3464</v>
      </c>
      <c r="G858" s="75">
        <v>44166</v>
      </c>
      <c r="H858" s="76"/>
      <c r="I858" s="77">
        <v>21470.66</v>
      </c>
      <c r="J858" s="78" t="s">
        <v>457</v>
      </c>
      <c r="K858" s="80"/>
      <c r="L858" s="80"/>
      <c r="M858" s="80"/>
      <c r="N858" s="80"/>
      <c r="O858" s="80"/>
    </row>
    <row r="859" spans="1:15" ht="28.35" hidden="1" customHeight="1" thickBot="1">
      <c r="A859" s="479" t="s">
        <v>452</v>
      </c>
      <c r="B859" s="480"/>
      <c r="C859" s="74" t="s">
        <v>3465</v>
      </c>
      <c r="D859" s="74" t="s">
        <v>3466</v>
      </c>
      <c r="E859" s="74" t="s">
        <v>3467</v>
      </c>
      <c r="F859" s="74" t="s">
        <v>3468</v>
      </c>
      <c r="G859" s="75">
        <v>44383</v>
      </c>
      <c r="H859" s="76"/>
      <c r="I859" s="77">
        <v>58841.56</v>
      </c>
      <c r="J859" s="78" t="s">
        <v>457</v>
      </c>
      <c r="K859" s="80"/>
      <c r="L859" s="80"/>
      <c r="M859" s="80"/>
      <c r="N859" s="80"/>
      <c r="O859" s="80"/>
    </row>
    <row r="860" spans="1:15" ht="28.35" hidden="1" customHeight="1" thickBot="1">
      <c r="A860" s="479" t="s">
        <v>565</v>
      </c>
      <c r="B860" s="480"/>
      <c r="C860" s="74" t="s">
        <v>3469</v>
      </c>
      <c r="D860" s="74" t="s">
        <v>3470</v>
      </c>
      <c r="E860" s="74" t="s">
        <v>3471</v>
      </c>
      <c r="F860" s="74" t="s">
        <v>3472</v>
      </c>
      <c r="G860" s="75">
        <v>44028</v>
      </c>
      <c r="H860" s="76"/>
      <c r="I860" s="77">
        <v>30550.799999999999</v>
      </c>
      <c r="J860" s="78" t="s">
        <v>457</v>
      </c>
      <c r="K860" s="80"/>
      <c r="L860" s="80"/>
      <c r="M860" s="80"/>
      <c r="N860" s="80"/>
      <c r="O860" s="80"/>
    </row>
    <row r="861" spans="1:15" ht="28.35" hidden="1" customHeight="1" thickBot="1">
      <c r="A861" s="479" t="s">
        <v>472</v>
      </c>
      <c r="B861" s="480"/>
      <c r="C861" s="74" t="s">
        <v>3473</v>
      </c>
      <c r="D861" s="74" t="s">
        <v>3474</v>
      </c>
      <c r="E861" s="74" t="s">
        <v>3475</v>
      </c>
      <c r="F861" s="74" t="s">
        <v>3476</v>
      </c>
      <c r="G861" s="75">
        <v>44321</v>
      </c>
      <c r="H861" s="76"/>
      <c r="I861" s="77">
        <v>56101.81</v>
      </c>
      <c r="J861" s="78" t="s">
        <v>457</v>
      </c>
      <c r="K861" s="80"/>
      <c r="L861" s="80"/>
      <c r="M861" s="80"/>
      <c r="N861" s="80"/>
      <c r="O861" s="80"/>
    </row>
    <row r="862" spans="1:15" ht="28.35" hidden="1" customHeight="1" thickBot="1">
      <c r="A862" s="479" t="s">
        <v>486</v>
      </c>
      <c r="B862" s="480"/>
      <c r="C862" s="74" t="s">
        <v>3477</v>
      </c>
      <c r="D862" s="74" t="s">
        <v>3478</v>
      </c>
      <c r="E862" s="74" t="s">
        <v>3479</v>
      </c>
      <c r="F862" s="74" t="s">
        <v>3480</v>
      </c>
      <c r="G862" s="75">
        <v>43559</v>
      </c>
      <c r="H862" s="76"/>
      <c r="I862" s="77">
        <v>109110</v>
      </c>
      <c r="J862" s="78" t="s">
        <v>457</v>
      </c>
      <c r="K862" s="80"/>
      <c r="L862" s="80"/>
      <c r="M862" s="80"/>
      <c r="N862" s="80"/>
      <c r="O862" s="80"/>
    </row>
    <row r="863" spans="1:15" ht="28.35" hidden="1" customHeight="1" thickBot="1">
      <c r="A863" s="479" t="s">
        <v>502</v>
      </c>
      <c r="B863" s="480"/>
      <c r="C863" s="74" t="s">
        <v>3481</v>
      </c>
      <c r="D863" s="74" t="s">
        <v>3482</v>
      </c>
      <c r="E863" s="74" t="s">
        <v>3483</v>
      </c>
      <c r="F863" s="74" t="s">
        <v>3484</v>
      </c>
      <c r="G863" s="75">
        <v>44396</v>
      </c>
      <c r="H863" s="76"/>
      <c r="I863" s="77">
        <v>109110</v>
      </c>
      <c r="J863" s="78" t="s">
        <v>457</v>
      </c>
      <c r="K863" s="80"/>
      <c r="L863" s="80"/>
      <c r="M863" s="80"/>
      <c r="N863" s="80"/>
      <c r="O863" s="80"/>
    </row>
    <row r="864" spans="1:15" ht="28.35" hidden="1" customHeight="1" thickBot="1">
      <c r="A864" s="479" t="s">
        <v>623</v>
      </c>
      <c r="B864" s="480"/>
      <c r="C864" s="74" t="s">
        <v>3485</v>
      </c>
      <c r="D864" s="74" t="s">
        <v>3486</v>
      </c>
      <c r="E864" s="74" t="s">
        <v>3487</v>
      </c>
      <c r="F864" s="74" t="s">
        <v>3488</v>
      </c>
      <c r="G864" s="75">
        <v>44799</v>
      </c>
      <c r="H864" s="76"/>
      <c r="I864" s="77">
        <v>36370</v>
      </c>
      <c r="J864" s="78" t="s">
        <v>457</v>
      </c>
      <c r="K864" s="80"/>
      <c r="L864" s="80"/>
      <c r="M864" s="80"/>
      <c r="N864" s="80"/>
      <c r="O864" s="80"/>
    </row>
    <row r="865" spans="1:15" ht="28.35" hidden="1" customHeight="1" thickBot="1">
      <c r="A865" s="479" t="s">
        <v>575</v>
      </c>
      <c r="B865" s="480"/>
      <c r="C865" s="74" t="s">
        <v>3489</v>
      </c>
      <c r="D865" s="74" t="s">
        <v>3490</v>
      </c>
      <c r="E865" s="74" t="s">
        <v>3491</v>
      </c>
      <c r="F865" s="74" t="s">
        <v>3492</v>
      </c>
      <c r="G865" s="75">
        <v>44427</v>
      </c>
      <c r="H865" s="76"/>
      <c r="I865" s="77">
        <v>109110</v>
      </c>
      <c r="J865" s="78" t="s">
        <v>457</v>
      </c>
      <c r="K865" s="80"/>
      <c r="L865" s="80"/>
      <c r="M865" s="80"/>
      <c r="N865" s="80"/>
      <c r="O865" s="80"/>
    </row>
    <row r="866" spans="1:15" ht="28.35" hidden="1" customHeight="1" thickBot="1">
      <c r="A866" s="479" t="s">
        <v>565</v>
      </c>
      <c r="B866" s="480"/>
      <c r="C866" s="74" t="s">
        <v>3493</v>
      </c>
      <c r="D866" s="74" t="s">
        <v>3494</v>
      </c>
      <c r="E866" s="74" t="s">
        <v>3495</v>
      </c>
      <c r="F866" s="74" t="s">
        <v>3496</v>
      </c>
      <c r="G866" s="75">
        <v>44033</v>
      </c>
      <c r="H866" s="76"/>
      <c r="I866" s="77">
        <v>49569.41</v>
      </c>
      <c r="J866" s="78" t="s">
        <v>457</v>
      </c>
      <c r="K866" s="80"/>
      <c r="L866" s="80"/>
      <c r="M866" s="80"/>
      <c r="N866" s="80"/>
      <c r="O866" s="80"/>
    </row>
    <row r="867" spans="1:15" ht="28.35" hidden="1" customHeight="1" thickBot="1">
      <c r="A867" s="479" t="s">
        <v>623</v>
      </c>
      <c r="B867" s="480"/>
      <c r="C867" s="74" t="s">
        <v>3497</v>
      </c>
      <c r="D867" s="74" t="s">
        <v>3498</v>
      </c>
      <c r="E867" s="74" t="s">
        <v>3499</v>
      </c>
      <c r="F867" s="74" t="s">
        <v>3500</v>
      </c>
      <c r="G867" s="75">
        <v>44763</v>
      </c>
      <c r="H867" s="76"/>
      <c r="I867" s="77">
        <v>22897.1</v>
      </c>
      <c r="J867" s="78" t="s">
        <v>457</v>
      </c>
      <c r="K867" s="80"/>
      <c r="L867" s="80"/>
      <c r="M867" s="80"/>
      <c r="N867" s="80"/>
      <c r="O867" s="80"/>
    </row>
    <row r="868" spans="1:15" ht="28.35" hidden="1" customHeight="1" thickBot="1">
      <c r="A868" s="479" t="s">
        <v>486</v>
      </c>
      <c r="B868" s="480"/>
      <c r="C868" s="74" t="s">
        <v>3501</v>
      </c>
      <c r="D868" s="74" t="s">
        <v>3502</v>
      </c>
      <c r="E868" s="74" t="s">
        <v>3503</v>
      </c>
      <c r="F868" s="74" t="s">
        <v>3504</v>
      </c>
      <c r="G868" s="75">
        <v>44120</v>
      </c>
      <c r="H868" s="76"/>
      <c r="I868" s="77">
        <v>54542</v>
      </c>
      <c r="J868" s="78" t="s">
        <v>457</v>
      </c>
      <c r="K868" s="80"/>
      <c r="L868" s="80"/>
      <c r="M868" s="80"/>
      <c r="N868" s="80"/>
      <c r="O868" s="80"/>
    </row>
    <row r="869" spans="1:15" ht="28.35" hidden="1" customHeight="1" thickBot="1">
      <c r="A869" s="479" t="s">
        <v>598</v>
      </c>
      <c r="B869" s="480"/>
      <c r="C869" s="74" t="s">
        <v>3505</v>
      </c>
      <c r="D869" s="74" t="s">
        <v>3506</v>
      </c>
      <c r="E869" s="74" t="s">
        <v>3507</v>
      </c>
      <c r="F869" s="74" t="s">
        <v>3508</v>
      </c>
      <c r="G869" s="75">
        <v>44148</v>
      </c>
      <c r="H869" s="76"/>
      <c r="I869" s="77">
        <v>36370</v>
      </c>
      <c r="J869" s="78" t="s">
        <v>457</v>
      </c>
      <c r="K869" s="80"/>
      <c r="L869" s="80"/>
      <c r="M869" s="80"/>
      <c r="N869" s="80"/>
      <c r="O869" s="80"/>
    </row>
    <row r="870" spans="1:15" ht="28.35" hidden="1" customHeight="1" thickBot="1">
      <c r="A870" s="479" t="s">
        <v>623</v>
      </c>
      <c r="B870" s="480"/>
      <c r="C870" s="74" t="s">
        <v>3509</v>
      </c>
      <c r="D870" s="74" t="s">
        <v>3510</v>
      </c>
      <c r="E870" s="74" t="s">
        <v>3511</v>
      </c>
      <c r="F870" s="74" t="s">
        <v>3512</v>
      </c>
      <c r="G870" s="75">
        <v>44406</v>
      </c>
      <c r="H870" s="76"/>
      <c r="I870" s="77">
        <v>26151.49</v>
      </c>
      <c r="J870" s="78" t="s">
        <v>457</v>
      </c>
      <c r="K870" s="80"/>
      <c r="L870" s="80"/>
      <c r="M870" s="80"/>
      <c r="N870" s="80"/>
      <c r="O870" s="80"/>
    </row>
    <row r="871" spans="1:15" ht="28.35" hidden="1" customHeight="1" thickBot="1">
      <c r="A871" s="479" t="s">
        <v>502</v>
      </c>
      <c r="B871" s="480"/>
      <c r="C871" s="74" t="s">
        <v>3513</v>
      </c>
      <c r="D871" s="74" t="s">
        <v>3514</v>
      </c>
      <c r="E871" s="74" t="s">
        <v>3515</v>
      </c>
      <c r="F871" s="74" t="s">
        <v>3516</v>
      </c>
      <c r="G871" s="75">
        <v>44537</v>
      </c>
      <c r="H871" s="76"/>
      <c r="I871" s="77">
        <v>31961</v>
      </c>
      <c r="J871" s="78" t="s">
        <v>457</v>
      </c>
      <c r="K871" s="80"/>
      <c r="L871" s="80"/>
      <c r="M871" s="80"/>
      <c r="N871" s="80"/>
      <c r="O871" s="80"/>
    </row>
    <row r="872" spans="1:15" ht="28.35" hidden="1" customHeight="1" thickBot="1">
      <c r="A872" s="479" t="s">
        <v>502</v>
      </c>
      <c r="B872" s="480"/>
      <c r="C872" s="74" t="s">
        <v>3517</v>
      </c>
      <c r="D872" s="74" t="s">
        <v>3518</v>
      </c>
      <c r="E872" s="74" t="s">
        <v>3519</v>
      </c>
      <c r="F872" s="74" t="s">
        <v>3520</v>
      </c>
      <c r="G872" s="75">
        <v>44593</v>
      </c>
      <c r="H872" s="76"/>
      <c r="I872" s="77">
        <v>87944</v>
      </c>
      <c r="J872" s="78" t="s">
        <v>457</v>
      </c>
      <c r="K872" s="78" t="s">
        <v>3521</v>
      </c>
      <c r="L872" s="78" t="s">
        <v>989</v>
      </c>
      <c r="M872" s="78" t="s">
        <v>3522</v>
      </c>
      <c r="N872" s="78">
        <v>0</v>
      </c>
      <c r="O872" s="79">
        <v>44795</v>
      </c>
    </row>
    <row r="873" spans="1:15" ht="28.35" hidden="1" customHeight="1" thickBot="1">
      <c r="A873" s="479" t="s">
        <v>452</v>
      </c>
      <c r="B873" s="480"/>
      <c r="C873" s="74" t="s">
        <v>3523</v>
      </c>
      <c r="D873" s="74" t="s">
        <v>3524</v>
      </c>
      <c r="E873" s="74" t="s">
        <v>3525</v>
      </c>
      <c r="F873" s="74" t="s">
        <v>3526</v>
      </c>
      <c r="G873" s="75">
        <v>44783</v>
      </c>
      <c r="H873" s="76"/>
      <c r="I873" s="77">
        <v>54477.89</v>
      </c>
      <c r="J873" s="78" t="s">
        <v>457</v>
      </c>
      <c r="K873" s="80"/>
      <c r="L873" s="80"/>
      <c r="M873" s="80"/>
      <c r="N873" s="80"/>
      <c r="O873" s="80"/>
    </row>
    <row r="874" spans="1:15" ht="28.35" hidden="1" customHeight="1" thickBot="1">
      <c r="A874" s="479" t="s">
        <v>472</v>
      </c>
      <c r="B874" s="480"/>
      <c r="C874" s="74" t="s">
        <v>3527</v>
      </c>
      <c r="D874" s="74" t="s">
        <v>3528</v>
      </c>
      <c r="E874" s="74" t="s">
        <v>3529</v>
      </c>
      <c r="F874" s="74" t="s">
        <v>3530</v>
      </c>
      <c r="G874" s="75">
        <v>44687</v>
      </c>
      <c r="H874" s="76"/>
      <c r="I874" s="77">
        <v>109000</v>
      </c>
      <c r="J874" s="78" t="s">
        <v>457</v>
      </c>
      <c r="K874" s="80"/>
      <c r="L874" s="80"/>
      <c r="M874" s="80"/>
      <c r="N874" s="80"/>
      <c r="O874" s="80"/>
    </row>
    <row r="875" spans="1:15" ht="28.35" hidden="1" customHeight="1" thickBot="1">
      <c r="A875" s="479" t="s">
        <v>697</v>
      </c>
      <c r="B875" s="480"/>
      <c r="C875" s="74" t="s">
        <v>3531</v>
      </c>
      <c r="D875" s="74" t="s">
        <v>3532</v>
      </c>
      <c r="E875" s="74" t="s">
        <v>3533</v>
      </c>
      <c r="F875" s="74" t="s">
        <v>3534</v>
      </c>
      <c r="G875" s="74" t="s">
        <v>3535</v>
      </c>
      <c r="H875" s="76"/>
      <c r="I875" s="77">
        <v>27871.43</v>
      </c>
      <c r="J875" s="78" t="s">
        <v>958</v>
      </c>
      <c r="K875" s="78" t="s">
        <v>3536</v>
      </c>
      <c r="L875" s="78" t="s">
        <v>1329</v>
      </c>
      <c r="M875" s="78" t="s">
        <v>3537</v>
      </c>
      <c r="N875" s="78" t="s">
        <v>3538</v>
      </c>
      <c r="O875" s="78" t="s">
        <v>3539</v>
      </c>
    </row>
    <row r="876" spans="1:15" ht="28.35" hidden="1" customHeight="1" thickBot="1">
      <c r="A876" s="479" t="s">
        <v>1184</v>
      </c>
      <c r="B876" s="480"/>
      <c r="C876" s="74" t="s">
        <v>3540</v>
      </c>
      <c r="D876" s="74" t="s">
        <v>3541</v>
      </c>
      <c r="E876" s="74" t="s">
        <v>3542</v>
      </c>
      <c r="F876" s="74" t="s">
        <v>1264</v>
      </c>
      <c r="G876" s="75">
        <v>44407</v>
      </c>
      <c r="H876" s="76"/>
      <c r="I876" s="77">
        <v>309.14</v>
      </c>
      <c r="J876" s="78" t="s">
        <v>457</v>
      </c>
      <c r="K876" s="80"/>
      <c r="L876" s="80"/>
      <c r="M876" s="80"/>
      <c r="N876" s="80"/>
      <c r="O876" s="80"/>
    </row>
    <row r="877" spans="1:15" ht="28.35" hidden="1" customHeight="1" thickBot="1">
      <c r="A877" s="479" t="s">
        <v>1184</v>
      </c>
      <c r="B877" s="480"/>
      <c r="C877" s="74" t="s">
        <v>3540</v>
      </c>
      <c r="D877" s="74" t="s">
        <v>3541</v>
      </c>
      <c r="E877" s="74" t="s">
        <v>3543</v>
      </c>
      <c r="F877" s="74" t="s">
        <v>1267</v>
      </c>
      <c r="G877" s="75">
        <v>44566</v>
      </c>
      <c r="H877" s="76"/>
      <c r="I877" s="77">
        <v>24634.49</v>
      </c>
      <c r="J877" s="78" t="s">
        <v>457</v>
      </c>
      <c r="K877" s="78" t="s">
        <v>3544</v>
      </c>
      <c r="L877" s="78" t="s">
        <v>989</v>
      </c>
      <c r="M877" s="78" t="s">
        <v>3545</v>
      </c>
      <c r="N877" s="78">
        <v>0</v>
      </c>
      <c r="O877" s="79">
        <v>44686</v>
      </c>
    </row>
    <row r="878" spans="1:15" ht="28.35" hidden="1" customHeight="1" thickBot="1">
      <c r="A878" s="479" t="s">
        <v>1167</v>
      </c>
      <c r="B878" s="480"/>
      <c r="C878" s="74" t="s">
        <v>3540</v>
      </c>
      <c r="D878" s="74" t="s">
        <v>3541</v>
      </c>
      <c r="E878" s="74" t="s">
        <v>3546</v>
      </c>
      <c r="F878" s="74" t="s">
        <v>1169</v>
      </c>
      <c r="G878" s="75">
        <v>44120</v>
      </c>
      <c r="H878" s="76"/>
      <c r="I878" s="77">
        <v>65225.89</v>
      </c>
      <c r="J878" s="78" t="s">
        <v>457</v>
      </c>
      <c r="K878" s="80"/>
      <c r="L878" s="80"/>
      <c r="M878" s="80"/>
      <c r="N878" s="80"/>
      <c r="O878" s="80"/>
    </row>
    <row r="879" spans="1:15" ht="28.35" hidden="1" customHeight="1" thickBot="1">
      <c r="A879" s="479" t="s">
        <v>614</v>
      </c>
      <c r="B879" s="480"/>
      <c r="C879" s="74" t="s">
        <v>3547</v>
      </c>
      <c r="D879" s="74" t="s">
        <v>3548</v>
      </c>
      <c r="E879" s="74" t="s">
        <v>3549</v>
      </c>
      <c r="F879" s="74" t="s">
        <v>3550</v>
      </c>
      <c r="G879" s="75">
        <v>44623</v>
      </c>
      <c r="H879" s="76"/>
      <c r="I879" s="77">
        <v>42898.41</v>
      </c>
      <c r="J879" s="78" t="s">
        <v>457</v>
      </c>
      <c r="K879" s="80"/>
      <c r="L879" s="80"/>
      <c r="M879" s="80"/>
      <c r="N879" s="80"/>
      <c r="O879" s="80"/>
    </row>
    <row r="880" spans="1:15" ht="28.35" hidden="1" customHeight="1" thickBot="1">
      <c r="A880" s="479" t="s">
        <v>472</v>
      </c>
      <c r="B880" s="480"/>
      <c r="C880" s="74" t="s">
        <v>3551</v>
      </c>
      <c r="D880" s="74" t="s">
        <v>3552</v>
      </c>
      <c r="E880" s="74" t="s">
        <v>3553</v>
      </c>
      <c r="F880" s="74" t="s">
        <v>3554</v>
      </c>
      <c r="G880" s="75">
        <v>44561</v>
      </c>
      <c r="H880" s="76"/>
      <c r="I880" s="77">
        <v>36000</v>
      </c>
      <c r="J880" s="78" t="s">
        <v>457</v>
      </c>
      <c r="K880" s="80"/>
      <c r="L880" s="80"/>
      <c r="M880" s="80"/>
      <c r="N880" s="80"/>
      <c r="O880" s="80"/>
    </row>
    <row r="881" spans="1:15" ht="28.35" hidden="1" customHeight="1" thickBot="1">
      <c r="A881" s="479" t="s">
        <v>976</v>
      </c>
      <c r="B881" s="480"/>
      <c r="C881" s="74" t="s">
        <v>3555</v>
      </c>
      <c r="D881" s="74" t="s">
        <v>3556</v>
      </c>
      <c r="E881" s="74" t="s">
        <v>3557</v>
      </c>
      <c r="F881" s="74" t="s">
        <v>980</v>
      </c>
      <c r="G881" s="75">
        <v>44109</v>
      </c>
      <c r="H881" s="76"/>
      <c r="I881" s="77">
        <v>39855.33</v>
      </c>
      <c r="J881" s="78" t="s">
        <v>457</v>
      </c>
      <c r="K881" s="80"/>
      <c r="L881" s="80"/>
      <c r="M881" s="80"/>
      <c r="N881" s="80"/>
      <c r="O881" s="80"/>
    </row>
    <row r="882" spans="1:15" ht="28.35" hidden="1" customHeight="1" thickBot="1">
      <c r="A882" s="479" t="s">
        <v>520</v>
      </c>
      <c r="B882" s="480"/>
      <c r="C882" s="74" t="s">
        <v>3555</v>
      </c>
      <c r="D882" s="74" t="s">
        <v>3556</v>
      </c>
      <c r="E882" s="74" t="s">
        <v>3558</v>
      </c>
      <c r="F882" s="74" t="s">
        <v>3559</v>
      </c>
      <c r="G882" s="75">
        <v>42551</v>
      </c>
      <c r="H882" s="76"/>
      <c r="I882" s="77">
        <v>1638.15</v>
      </c>
      <c r="J882" s="78" t="s">
        <v>457</v>
      </c>
      <c r="K882" s="80"/>
      <c r="L882" s="80"/>
      <c r="M882" s="80"/>
      <c r="N882" s="80"/>
      <c r="O882" s="80"/>
    </row>
    <row r="883" spans="1:15" ht="28.35" hidden="1" customHeight="1" thickBot="1">
      <c r="A883" s="479" t="s">
        <v>1107</v>
      </c>
      <c r="B883" s="480"/>
      <c r="C883" s="74" t="s">
        <v>3555</v>
      </c>
      <c r="D883" s="74" t="s">
        <v>3556</v>
      </c>
      <c r="E883" s="74" t="s">
        <v>3560</v>
      </c>
      <c r="F883" s="74" t="s">
        <v>3561</v>
      </c>
      <c r="G883" s="75">
        <v>44656</v>
      </c>
      <c r="H883" s="76"/>
      <c r="I883" s="77">
        <v>30800.29</v>
      </c>
      <c r="J883" s="78" t="s">
        <v>457</v>
      </c>
      <c r="K883" s="80"/>
      <c r="L883" s="80"/>
      <c r="M883" s="80"/>
      <c r="N883" s="80"/>
      <c r="O883" s="80"/>
    </row>
    <row r="884" spans="1:15" ht="28.35" hidden="1" customHeight="1" thickBot="1">
      <c r="A884" s="479" t="s">
        <v>1107</v>
      </c>
      <c r="B884" s="480"/>
      <c r="C884" s="74" t="s">
        <v>3555</v>
      </c>
      <c r="D884" s="74" t="s">
        <v>3556</v>
      </c>
      <c r="E884" s="74" t="s">
        <v>3562</v>
      </c>
      <c r="F884" s="74" t="s">
        <v>3563</v>
      </c>
      <c r="G884" s="75">
        <v>44755</v>
      </c>
      <c r="H884" s="76"/>
      <c r="I884" s="77">
        <v>22539.94</v>
      </c>
      <c r="J884" s="78" t="s">
        <v>457</v>
      </c>
      <c r="K884" s="80"/>
      <c r="L884" s="80"/>
      <c r="M884" s="80"/>
      <c r="N884" s="80"/>
      <c r="O884" s="80"/>
    </row>
    <row r="885" spans="1:15" ht="28.35" hidden="1" customHeight="1" thickBot="1">
      <c r="A885" s="479" t="s">
        <v>527</v>
      </c>
      <c r="B885" s="480"/>
      <c r="C885" s="74" t="s">
        <v>3555</v>
      </c>
      <c r="D885" s="74" t="s">
        <v>3556</v>
      </c>
      <c r="E885" s="74" t="s">
        <v>3564</v>
      </c>
      <c r="F885" s="74" t="s">
        <v>3565</v>
      </c>
      <c r="G885" s="75">
        <v>44358</v>
      </c>
      <c r="H885" s="76"/>
      <c r="I885" s="77">
        <v>50190.6</v>
      </c>
      <c r="J885" s="78" t="s">
        <v>457</v>
      </c>
      <c r="K885" s="80"/>
      <c r="L885" s="80"/>
      <c r="M885" s="80"/>
      <c r="N885" s="80"/>
      <c r="O885" s="80"/>
    </row>
    <row r="886" spans="1:15" ht="28.35" hidden="1" customHeight="1" thickBot="1">
      <c r="A886" s="479" t="s">
        <v>527</v>
      </c>
      <c r="B886" s="480"/>
      <c r="C886" s="74" t="s">
        <v>3555</v>
      </c>
      <c r="D886" s="74" t="s">
        <v>3556</v>
      </c>
      <c r="E886" s="74" t="s">
        <v>3566</v>
      </c>
      <c r="F886" s="74" t="s">
        <v>529</v>
      </c>
      <c r="G886" s="75">
        <v>44538</v>
      </c>
      <c r="H886" s="76"/>
      <c r="I886" s="77">
        <v>49812</v>
      </c>
      <c r="J886" s="78" t="s">
        <v>457</v>
      </c>
      <c r="K886" s="78" t="s">
        <v>3567</v>
      </c>
      <c r="L886" s="78" t="s">
        <v>989</v>
      </c>
      <c r="M886" s="78" t="s">
        <v>3568</v>
      </c>
      <c r="N886" s="78">
        <v>0</v>
      </c>
      <c r="O886" s="79">
        <v>44763</v>
      </c>
    </row>
    <row r="887" spans="1:15" ht="28.35" hidden="1" customHeight="1" thickBot="1">
      <c r="A887" s="479" t="s">
        <v>527</v>
      </c>
      <c r="B887" s="480"/>
      <c r="C887" s="74" t="s">
        <v>3555</v>
      </c>
      <c r="D887" s="74" t="s">
        <v>3556</v>
      </c>
      <c r="E887" s="74" t="s">
        <v>3569</v>
      </c>
      <c r="F887" s="74" t="s">
        <v>1743</v>
      </c>
      <c r="G887" s="75">
        <v>44587</v>
      </c>
      <c r="H887" s="76"/>
      <c r="I887" s="77">
        <v>33768.449999999997</v>
      </c>
      <c r="J887" s="78" t="s">
        <v>457</v>
      </c>
      <c r="K887" s="80"/>
      <c r="L887" s="80"/>
      <c r="M887" s="80"/>
      <c r="N887" s="80"/>
      <c r="O887" s="80"/>
    </row>
    <row r="888" spans="1:15" ht="28.35" hidden="1" customHeight="1" thickBot="1">
      <c r="A888" s="479" t="s">
        <v>527</v>
      </c>
      <c r="B888" s="480"/>
      <c r="C888" s="74" t="s">
        <v>3555</v>
      </c>
      <c r="D888" s="74" t="s">
        <v>3556</v>
      </c>
      <c r="E888" s="74" t="s">
        <v>3570</v>
      </c>
      <c r="F888" s="74" t="s">
        <v>1119</v>
      </c>
      <c r="G888" s="75">
        <v>44798</v>
      </c>
      <c r="H888" s="76"/>
      <c r="I888" s="77">
        <v>30729</v>
      </c>
      <c r="J888" s="78" t="s">
        <v>1343</v>
      </c>
      <c r="K888" s="80"/>
      <c r="L888" s="80"/>
      <c r="M888" s="80"/>
      <c r="N888" s="80"/>
      <c r="O888" s="80"/>
    </row>
    <row r="889" spans="1:15" ht="28.35" hidden="1" customHeight="1" thickBot="1">
      <c r="A889" s="479" t="s">
        <v>760</v>
      </c>
      <c r="B889" s="480"/>
      <c r="C889" s="74" t="s">
        <v>3571</v>
      </c>
      <c r="D889" s="74" t="s">
        <v>3572</v>
      </c>
      <c r="E889" s="74" t="s">
        <v>3573</v>
      </c>
      <c r="F889" s="74" t="s">
        <v>3574</v>
      </c>
      <c r="G889" s="75">
        <v>43607</v>
      </c>
      <c r="H889" s="76"/>
      <c r="I889" s="77">
        <v>109110</v>
      </c>
      <c r="J889" s="78" t="s">
        <v>457</v>
      </c>
      <c r="K889" s="80"/>
      <c r="L889" s="80"/>
      <c r="M889" s="80"/>
      <c r="N889" s="80"/>
      <c r="O889" s="80"/>
    </row>
    <row r="890" spans="1:15" ht="28.35" hidden="1" customHeight="1" thickBot="1">
      <c r="A890" s="479" t="s">
        <v>623</v>
      </c>
      <c r="B890" s="480"/>
      <c r="C890" s="74" t="s">
        <v>3575</v>
      </c>
      <c r="D890" s="74" t="s">
        <v>3576</v>
      </c>
      <c r="E890" s="74" t="s">
        <v>3577</v>
      </c>
      <c r="F890" s="74" t="s">
        <v>3578</v>
      </c>
      <c r="G890" s="75">
        <v>44391</v>
      </c>
      <c r="H890" s="76"/>
      <c r="I890" s="77">
        <v>86560.6</v>
      </c>
      <c r="J890" s="78" t="s">
        <v>457</v>
      </c>
      <c r="K890" s="80"/>
      <c r="L890" s="80"/>
      <c r="M890" s="80"/>
      <c r="N890" s="80"/>
      <c r="O890" s="80"/>
    </row>
    <row r="891" spans="1:15" ht="28.35" hidden="1" customHeight="1" thickBot="1">
      <c r="A891" s="479" t="s">
        <v>1076</v>
      </c>
      <c r="B891" s="480"/>
      <c r="C891" s="74" t="s">
        <v>3579</v>
      </c>
      <c r="D891" s="74" t="s">
        <v>3580</v>
      </c>
      <c r="E891" s="74" t="s">
        <v>3581</v>
      </c>
      <c r="F891" s="74" t="s">
        <v>3582</v>
      </c>
      <c r="G891" s="75">
        <v>42572</v>
      </c>
      <c r="H891" s="76"/>
      <c r="I891" s="77">
        <v>61829</v>
      </c>
      <c r="J891" s="78" t="s">
        <v>457</v>
      </c>
      <c r="K891" s="80"/>
      <c r="L891" s="80"/>
      <c r="M891" s="80"/>
      <c r="N891" s="80"/>
      <c r="O891" s="80"/>
    </row>
    <row r="892" spans="1:15" ht="28.35" hidden="1" customHeight="1" thickBot="1">
      <c r="A892" s="479" t="s">
        <v>973</v>
      </c>
      <c r="B892" s="480"/>
      <c r="C892" s="74" t="s">
        <v>3579</v>
      </c>
      <c r="D892" s="74" t="s">
        <v>3580</v>
      </c>
      <c r="E892" s="74" t="s">
        <v>3583</v>
      </c>
      <c r="F892" s="74" t="s">
        <v>1435</v>
      </c>
      <c r="G892" s="75">
        <v>44783</v>
      </c>
      <c r="H892" s="76"/>
      <c r="I892" s="77">
        <v>65885</v>
      </c>
      <c r="J892" s="78" t="s">
        <v>457</v>
      </c>
      <c r="K892" s="80"/>
      <c r="L892" s="80"/>
      <c r="M892" s="80"/>
      <c r="N892" s="80"/>
      <c r="O892" s="80"/>
    </row>
    <row r="893" spans="1:15" ht="28.35" hidden="1" customHeight="1" thickBot="1">
      <c r="A893" s="479" t="s">
        <v>1467</v>
      </c>
      <c r="B893" s="480"/>
      <c r="C893" s="74" t="s">
        <v>3584</v>
      </c>
      <c r="D893" s="74" t="s">
        <v>3585</v>
      </c>
      <c r="E893" s="74" t="s">
        <v>3586</v>
      </c>
      <c r="F893" s="74" t="s">
        <v>1471</v>
      </c>
      <c r="G893" s="75">
        <v>44014</v>
      </c>
      <c r="H893" s="76"/>
      <c r="I893" s="77">
        <v>116747.33</v>
      </c>
      <c r="J893" s="78" t="s">
        <v>457</v>
      </c>
      <c r="K893" s="80"/>
      <c r="L893" s="80"/>
      <c r="M893" s="80"/>
      <c r="N893" s="80"/>
      <c r="O893" s="80"/>
    </row>
    <row r="894" spans="1:15" ht="28.35" hidden="1" customHeight="1" thickBot="1">
      <c r="A894" s="479" t="s">
        <v>1050</v>
      </c>
      <c r="B894" s="480"/>
      <c r="C894" s="74" t="s">
        <v>3584</v>
      </c>
      <c r="D894" s="74" t="s">
        <v>3585</v>
      </c>
      <c r="E894" s="74" t="s">
        <v>3587</v>
      </c>
      <c r="F894" s="74" t="s">
        <v>3588</v>
      </c>
      <c r="G894" s="75">
        <v>42552</v>
      </c>
      <c r="H894" s="76"/>
      <c r="I894" s="77">
        <v>105875.2</v>
      </c>
      <c r="J894" s="78" t="s">
        <v>457</v>
      </c>
      <c r="K894" s="80"/>
      <c r="L894" s="80"/>
      <c r="M894" s="80"/>
      <c r="N894" s="80"/>
      <c r="O894" s="80"/>
    </row>
    <row r="895" spans="1:15" ht="28.35" hidden="1" customHeight="1" thickBot="1">
      <c r="A895" s="479" t="s">
        <v>1184</v>
      </c>
      <c r="B895" s="480"/>
      <c r="C895" s="74" t="s">
        <v>3584</v>
      </c>
      <c r="D895" s="74" t="s">
        <v>3585</v>
      </c>
      <c r="E895" s="74" t="s">
        <v>3589</v>
      </c>
      <c r="F895" s="74" t="s">
        <v>1186</v>
      </c>
      <c r="G895" s="75">
        <v>44509</v>
      </c>
      <c r="H895" s="76"/>
      <c r="I895" s="77">
        <v>88928.11</v>
      </c>
      <c r="J895" s="78" t="s">
        <v>457</v>
      </c>
      <c r="K895" s="80"/>
      <c r="L895" s="80"/>
      <c r="M895" s="80"/>
      <c r="N895" s="80"/>
      <c r="O895" s="80"/>
    </row>
    <row r="896" spans="1:15" ht="28.35" hidden="1" customHeight="1" thickBot="1">
      <c r="A896" s="479" t="s">
        <v>1068</v>
      </c>
      <c r="B896" s="480"/>
      <c r="C896" s="74" t="s">
        <v>3590</v>
      </c>
      <c r="D896" s="74" t="s">
        <v>3591</v>
      </c>
      <c r="E896" s="74" t="s">
        <v>3592</v>
      </c>
      <c r="F896" s="74" t="s">
        <v>3593</v>
      </c>
      <c r="G896" s="75">
        <v>44151</v>
      </c>
      <c r="H896" s="76"/>
      <c r="I896" s="77">
        <v>84279.83</v>
      </c>
      <c r="J896" s="78" t="s">
        <v>457</v>
      </c>
      <c r="K896" s="80"/>
      <c r="L896" s="80"/>
      <c r="M896" s="80"/>
      <c r="N896" s="80"/>
      <c r="O896" s="80"/>
    </row>
    <row r="897" spans="1:15" ht="28.35" hidden="1" customHeight="1" thickBot="1">
      <c r="A897" s="479" t="s">
        <v>1894</v>
      </c>
      <c r="B897" s="480"/>
      <c r="C897" s="74" t="s">
        <v>3590</v>
      </c>
      <c r="D897" s="74" t="s">
        <v>3591</v>
      </c>
      <c r="E897" s="74" t="s">
        <v>3594</v>
      </c>
      <c r="F897" s="74" t="s">
        <v>3595</v>
      </c>
      <c r="G897" s="75">
        <v>44460</v>
      </c>
      <c r="H897" s="76"/>
      <c r="I897" s="77">
        <v>16366</v>
      </c>
      <c r="J897" s="78" t="s">
        <v>457</v>
      </c>
      <c r="K897" s="80"/>
      <c r="L897" s="80"/>
      <c r="M897" s="80"/>
      <c r="N897" s="80"/>
      <c r="O897" s="80"/>
    </row>
    <row r="898" spans="1:15" ht="28.35" hidden="1" customHeight="1" thickBot="1">
      <c r="A898" s="479" t="s">
        <v>973</v>
      </c>
      <c r="B898" s="480"/>
      <c r="C898" s="74" t="s">
        <v>3590</v>
      </c>
      <c r="D898" s="74" t="s">
        <v>3591</v>
      </c>
      <c r="E898" s="74" t="s">
        <v>3596</v>
      </c>
      <c r="F898" s="74" t="s">
        <v>1886</v>
      </c>
      <c r="G898" s="74" t="s">
        <v>3597</v>
      </c>
      <c r="H898" s="76"/>
      <c r="I898" s="77">
        <v>157507.87</v>
      </c>
      <c r="J898" s="78" t="s">
        <v>958</v>
      </c>
      <c r="K898" s="78" t="s">
        <v>3598</v>
      </c>
      <c r="L898" s="78" t="s">
        <v>1073</v>
      </c>
      <c r="M898" s="78" t="s">
        <v>3599</v>
      </c>
      <c r="N898" s="78">
        <v>0</v>
      </c>
      <c r="O898" s="78" t="s">
        <v>3600</v>
      </c>
    </row>
    <row r="899" spans="1:15" ht="28.35" hidden="1" customHeight="1" thickBot="1">
      <c r="A899" s="479" t="s">
        <v>973</v>
      </c>
      <c r="B899" s="480"/>
      <c r="C899" s="74" t="s">
        <v>3590</v>
      </c>
      <c r="D899" s="74" t="s">
        <v>3591</v>
      </c>
      <c r="E899" s="74" t="s">
        <v>3601</v>
      </c>
      <c r="F899" s="74" t="s">
        <v>1375</v>
      </c>
      <c r="G899" s="75">
        <v>44707</v>
      </c>
      <c r="H899" s="76"/>
      <c r="I899" s="77">
        <v>214186</v>
      </c>
      <c r="J899" s="78" t="s">
        <v>457</v>
      </c>
      <c r="K899" s="80"/>
      <c r="L899" s="80"/>
      <c r="M899" s="80"/>
      <c r="N899" s="80"/>
      <c r="O899" s="80"/>
    </row>
    <row r="900" spans="1:15" ht="28.35" hidden="1" customHeight="1" thickBot="1">
      <c r="A900" s="479" t="s">
        <v>1167</v>
      </c>
      <c r="B900" s="480"/>
      <c r="C900" s="74" t="s">
        <v>3590</v>
      </c>
      <c r="D900" s="74" t="s">
        <v>3591</v>
      </c>
      <c r="E900" s="74" t="s">
        <v>3602</v>
      </c>
      <c r="F900" s="74" t="s">
        <v>1169</v>
      </c>
      <c r="G900" s="75">
        <v>44120</v>
      </c>
      <c r="H900" s="76"/>
      <c r="I900" s="77">
        <v>98731.34</v>
      </c>
      <c r="J900" s="78" t="s">
        <v>457</v>
      </c>
      <c r="K900" s="80"/>
      <c r="L900" s="80"/>
      <c r="M900" s="80"/>
      <c r="N900" s="80"/>
      <c r="O900" s="80"/>
    </row>
    <row r="901" spans="1:15" ht="28.35" hidden="1" customHeight="1" thickBot="1">
      <c r="A901" s="479" t="s">
        <v>1177</v>
      </c>
      <c r="B901" s="480"/>
      <c r="C901" s="74" t="s">
        <v>3590</v>
      </c>
      <c r="D901" s="74" t="s">
        <v>3591</v>
      </c>
      <c r="E901" s="74" t="s">
        <v>3603</v>
      </c>
      <c r="F901" s="74" t="s">
        <v>1179</v>
      </c>
      <c r="G901" s="75">
        <v>44540</v>
      </c>
      <c r="H901" s="76"/>
      <c r="I901" s="77">
        <v>25023.65</v>
      </c>
      <c r="J901" s="78" t="s">
        <v>457</v>
      </c>
      <c r="K901" s="80"/>
      <c r="L901" s="80"/>
      <c r="M901" s="80"/>
      <c r="N901" s="80"/>
      <c r="O901" s="80"/>
    </row>
    <row r="902" spans="1:15" ht="28.35" hidden="1" customHeight="1" thickBot="1">
      <c r="A902" s="479" t="s">
        <v>598</v>
      </c>
      <c r="B902" s="480"/>
      <c r="C902" s="74" t="s">
        <v>3604</v>
      </c>
      <c r="D902" s="74" t="s">
        <v>3605</v>
      </c>
      <c r="E902" s="74" t="s">
        <v>3606</v>
      </c>
      <c r="F902" s="74" t="s">
        <v>3607</v>
      </c>
      <c r="G902" s="75">
        <v>44361</v>
      </c>
      <c r="H902" s="76"/>
      <c r="I902" s="77">
        <v>93772.05</v>
      </c>
      <c r="J902" s="78" t="s">
        <v>457</v>
      </c>
      <c r="K902" s="80"/>
      <c r="L902" s="80"/>
      <c r="M902" s="80"/>
      <c r="N902" s="80"/>
      <c r="O902" s="80"/>
    </row>
    <row r="903" spans="1:15" ht="28.35" hidden="1" customHeight="1" thickBot="1">
      <c r="A903" s="479" t="s">
        <v>477</v>
      </c>
      <c r="B903" s="480"/>
      <c r="C903" s="74" t="s">
        <v>3608</v>
      </c>
      <c r="D903" s="74" t="s">
        <v>3609</v>
      </c>
      <c r="E903" s="74" t="s">
        <v>3610</v>
      </c>
      <c r="F903" s="74" t="s">
        <v>3611</v>
      </c>
      <c r="G903" s="75">
        <v>44645</v>
      </c>
      <c r="H903" s="76"/>
      <c r="I903" s="77">
        <v>72740</v>
      </c>
      <c r="J903" s="78" t="s">
        <v>457</v>
      </c>
      <c r="K903" s="80"/>
      <c r="L903" s="80"/>
      <c r="M903" s="80"/>
      <c r="N903" s="80"/>
      <c r="O903" s="80"/>
    </row>
    <row r="904" spans="1:15" ht="28.35" hidden="1" customHeight="1" thickBot="1">
      <c r="A904" s="479" t="s">
        <v>1083</v>
      </c>
      <c r="B904" s="480"/>
      <c r="C904" s="74" t="s">
        <v>3612</v>
      </c>
      <c r="D904" s="74" t="s">
        <v>3613</v>
      </c>
      <c r="E904" s="74" t="s">
        <v>3614</v>
      </c>
      <c r="F904" s="74" t="s">
        <v>1615</v>
      </c>
      <c r="G904" s="75">
        <v>44141</v>
      </c>
      <c r="H904" s="76"/>
      <c r="I904" s="77">
        <v>24941.82</v>
      </c>
      <c r="J904" s="78" t="s">
        <v>457</v>
      </c>
      <c r="K904" s="78" t="s">
        <v>3615</v>
      </c>
      <c r="L904" s="78" t="s">
        <v>459</v>
      </c>
      <c r="M904" s="78" t="s">
        <v>3616</v>
      </c>
      <c r="N904" s="78">
        <v>0</v>
      </c>
      <c r="O904" s="79">
        <v>44806</v>
      </c>
    </row>
    <row r="905" spans="1:15" ht="28.35" hidden="1" customHeight="1" thickBot="1">
      <c r="A905" s="479" t="s">
        <v>1083</v>
      </c>
      <c r="B905" s="480"/>
      <c r="C905" s="74" t="s">
        <v>3612</v>
      </c>
      <c r="D905" s="74" t="s">
        <v>3613</v>
      </c>
      <c r="E905" s="74" t="s">
        <v>3617</v>
      </c>
      <c r="F905" s="74" t="s">
        <v>1102</v>
      </c>
      <c r="G905" s="75">
        <v>44742</v>
      </c>
      <c r="H905" s="76"/>
      <c r="I905" s="77">
        <v>15897.7</v>
      </c>
      <c r="J905" s="78" t="s">
        <v>457</v>
      </c>
      <c r="K905" s="80"/>
      <c r="L905" s="80"/>
      <c r="M905" s="80"/>
      <c r="N905" s="80"/>
      <c r="O905" s="80"/>
    </row>
    <row r="906" spans="1:15" ht="28.35" hidden="1" customHeight="1" thickBot="1">
      <c r="A906" s="479" t="s">
        <v>1019</v>
      </c>
      <c r="B906" s="480"/>
      <c r="C906" s="74" t="s">
        <v>3618</v>
      </c>
      <c r="D906" s="74" t="s">
        <v>3619</v>
      </c>
      <c r="E906" s="74" t="s">
        <v>3620</v>
      </c>
      <c r="F906" s="74" t="s">
        <v>1021</v>
      </c>
      <c r="G906" s="75">
        <v>44314</v>
      </c>
      <c r="H906" s="76"/>
      <c r="I906" s="77">
        <v>152544.81</v>
      </c>
      <c r="J906" s="78" t="s">
        <v>457</v>
      </c>
      <c r="K906" s="80"/>
      <c r="L906" s="80"/>
      <c r="M906" s="80"/>
      <c r="N906" s="80"/>
      <c r="O906" s="80"/>
    </row>
    <row r="907" spans="1:15" ht="28.35" hidden="1" customHeight="1" thickBot="1">
      <c r="A907" s="479" t="s">
        <v>1002</v>
      </c>
      <c r="B907" s="480"/>
      <c r="C907" s="74" t="s">
        <v>3621</v>
      </c>
      <c r="D907" s="74" t="s">
        <v>3622</v>
      </c>
      <c r="E907" s="74" t="s">
        <v>3623</v>
      </c>
      <c r="F907" s="74" t="s">
        <v>1296</v>
      </c>
      <c r="G907" s="75">
        <v>44442</v>
      </c>
      <c r="H907" s="76"/>
      <c r="I907" s="77">
        <v>129814.86</v>
      </c>
      <c r="J907" s="78" t="s">
        <v>457</v>
      </c>
      <c r="K907" s="80"/>
      <c r="L907" s="80"/>
      <c r="M907" s="80"/>
      <c r="N907" s="80"/>
      <c r="O907" s="80"/>
    </row>
    <row r="908" spans="1:15" ht="28.35" hidden="1" customHeight="1" thickBot="1">
      <c r="A908" s="479" t="s">
        <v>1076</v>
      </c>
      <c r="B908" s="480"/>
      <c r="C908" s="74" t="s">
        <v>3621</v>
      </c>
      <c r="D908" s="74" t="s">
        <v>3622</v>
      </c>
      <c r="E908" s="74" t="s">
        <v>3624</v>
      </c>
      <c r="F908" s="74" t="s">
        <v>3625</v>
      </c>
      <c r="G908" s="75">
        <v>42572</v>
      </c>
      <c r="H908" s="76"/>
      <c r="I908" s="77">
        <v>90480.31</v>
      </c>
      <c r="J908" s="78" t="s">
        <v>457</v>
      </c>
      <c r="K908" s="80"/>
      <c r="L908" s="80"/>
      <c r="M908" s="80"/>
      <c r="N908" s="80"/>
      <c r="O908" s="80"/>
    </row>
    <row r="909" spans="1:15" ht="28.35" hidden="1" customHeight="1" thickBot="1">
      <c r="A909" s="479" t="s">
        <v>1033</v>
      </c>
      <c r="B909" s="480"/>
      <c r="C909" s="74" t="s">
        <v>3621</v>
      </c>
      <c r="D909" s="74" t="s">
        <v>3622</v>
      </c>
      <c r="E909" s="74" t="s">
        <v>3626</v>
      </c>
      <c r="F909" s="74" t="s">
        <v>1309</v>
      </c>
      <c r="G909" s="75">
        <v>44497</v>
      </c>
      <c r="H909" s="76"/>
      <c r="I909" s="77">
        <v>87379</v>
      </c>
      <c r="J909" s="78" t="s">
        <v>457</v>
      </c>
      <c r="K909" s="80"/>
      <c r="L909" s="80"/>
      <c r="M909" s="80"/>
      <c r="N909" s="80"/>
      <c r="O909" s="80"/>
    </row>
    <row r="910" spans="1:15" ht="28.35" hidden="1" customHeight="1" thickBot="1">
      <c r="A910" s="479" t="s">
        <v>1157</v>
      </c>
      <c r="B910" s="480"/>
      <c r="C910" s="74" t="s">
        <v>3627</v>
      </c>
      <c r="D910" s="74" t="s">
        <v>3628</v>
      </c>
      <c r="E910" s="74" t="s">
        <v>3629</v>
      </c>
      <c r="F910" s="74" t="s">
        <v>3630</v>
      </c>
      <c r="G910" s="74" t="s">
        <v>3631</v>
      </c>
      <c r="H910" s="76"/>
      <c r="I910" s="77">
        <v>37594.46</v>
      </c>
      <c r="J910" s="78" t="s">
        <v>958</v>
      </c>
      <c r="K910" s="78" t="s">
        <v>3632</v>
      </c>
      <c r="L910" s="78" t="s">
        <v>1073</v>
      </c>
      <c r="M910" s="78" t="s">
        <v>3633</v>
      </c>
      <c r="N910" s="78">
        <v>0</v>
      </c>
      <c r="O910" s="78" t="s">
        <v>3634</v>
      </c>
    </row>
    <row r="911" spans="1:15" ht="28.35" hidden="1" customHeight="1" thickBot="1">
      <c r="A911" s="479" t="s">
        <v>1248</v>
      </c>
      <c r="B911" s="480"/>
      <c r="C911" s="74" t="s">
        <v>3627</v>
      </c>
      <c r="D911" s="74" t="s">
        <v>3628</v>
      </c>
      <c r="E911" s="74" t="s">
        <v>3635</v>
      </c>
      <c r="F911" s="74" t="s">
        <v>1250</v>
      </c>
      <c r="G911" s="75">
        <v>44424</v>
      </c>
      <c r="H911" s="76"/>
      <c r="I911" s="77">
        <v>66473.81</v>
      </c>
      <c r="J911" s="78" t="s">
        <v>457</v>
      </c>
      <c r="K911" s="80"/>
      <c r="L911" s="80"/>
      <c r="M911" s="80"/>
      <c r="N911" s="80"/>
      <c r="O911" s="80"/>
    </row>
    <row r="912" spans="1:15" ht="28.35" hidden="1" customHeight="1" thickBot="1">
      <c r="A912" s="479" t="s">
        <v>944</v>
      </c>
      <c r="B912" s="480"/>
      <c r="C912" s="74" t="s">
        <v>3636</v>
      </c>
      <c r="D912" s="74" t="s">
        <v>3637</v>
      </c>
      <c r="E912" s="74" t="s">
        <v>3638</v>
      </c>
      <c r="F912" s="74" t="s">
        <v>3639</v>
      </c>
      <c r="G912" s="75">
        <v>44530</v>
      </c>
      <c r="H912" s="76"/>
      <c r="I912" s="77">
        <v>78272.600000000006</v>
      </c>
      <c r="J912" s="78" t="s">
        <v>457</v>
      </c>
      <c r="K912" s="80"/>
      <c r="L912" s="80"/>
      <c r="M912" s="80"/>
      <c r="N912" s="80"/>
      <c r="O912" s="80"/>
    </row>
    <row r="913" spans="1:15" ht="28.35" hidden="1" customHeight="1" thickBot="1">
      <c r="A913" s="479" t="s">
        <v>520</v>
      </c>
      <c r="B913" s="480"/>
      <c r="C913" s="74" t="s">
        <v>3640</v>
      </c>
      <c r="D913" s="74" t="s">
        <v>3641</v>
      </c>
      <c r="E913" s="74" t="s">
        <v>3642</v>
      </c>
      <c r="F913" s="74" t="s">
        <v>3643</v>
      </c>
      <c r="G913" s="75">
        <v>44120</v>
      </c>
      <c r="H913" s="76"/>
      <c r="I913" s="77">
        <v>214906.72</v>
      </c>
      <c r="J913" s="78" t="s">
        <v>457</v>
      </c>
      <c r="K913" s="78" t="s">
        <v>3644</v>
      </c>
      <c r="L913" s="78" t="s">
        <v>459</v>
      </c>
      <c r="M913" s="78" t="s">
        <v>3645</v>
      </c>
      <c r="N913" s="78">
        <v>0</v>
      </c>
      <c r="O913" s="79">
        <v>44382</v>
      </c>
    </row>
    <row r="914" spans="1:15" ht="28.35" hidden="1" customHeight="1" thickBot="1">
      <c r="A914" s="479" t="s">
        <v>1107</v>
      </c>
      <c r="B914" s="480"/>
      <c r="C914" s="74" t="s">
        <v>3640</v>
      </c>
      <c r="D914" s="74" t="s">
        <v>3641</v>
      </c>
      <c r="E914" s="74" t="s">
        <v>3646</v>
      </c>
      <c r="F914" s="74" t="s">
        <v>3647</v>
      </c>
      <c r="G914" s="75">
        <v>44201</v>
      </c>
      <c r="H914" s="76"/>
      <c r="I914" s="77">
        <v>19753.63</v>
      </c>
      <c r="J914" s="78" t="s">
        <v>457</v>
      </c>
      <c r="K914" s="80"/>
      <c r="L914" s="80"/>
      <c r="M914" s="80"/>
      <c r="N914" s="80"/>
      <c r="O914" s="80"/>
    </row>
    <row r="915" spans="1:15" ht="28.35" hidden="1" customHeight="1" thickBot="1">
      <c r="A915" s="479" t="s">
        <v>1107</v>
      </c>
      <c r="B915" s="480"/>
      <c r="C915" s="74" t="s">
        <v>3640</v>
      </c>
      <c r="D915" s="74" t="s">
        <v>3641</v>
      </c>
      <c r="E915" s="74" t="s">
        <v>3648</v>
      </c>
      <c r="F915" s="74" t="s">
        <v>3649</v>
      </c>
      <c r="G915" s="75">
        <v>44315</v>
      </c>
      <c r="H915" s="76"/>
      <c r="I915" s="77">
        <v>44348.480000000003</v>
      </c>
      <c r="J915" s="78" t="s">
        <v>457</v>
      </c>
      <c r="K915" s="80"/>
      <c r="L915" s="80"/>
      <c r="M915" s="80"/>
      <c r="N915" s="80"/>
      <c r="O915" s="80"/>
    </row>
    <row r="916" spans="1:15" ht="28.35" hidden="1" customHeight="1" thickBot="1">
      <c r="A916" s="479" t="s">
        <v>527</v>
      </c>
      <c r="B916" s="480"/>
      <c r="C916" s="74" t="s">
        <v>3640</v>
      </c>
      <c r="D916" s="74" t="s">
        <v>3641</v>
      </c>
      <c r="E916" s="74" t="s">
        <v>3650</v>
      </c>
      <c r="F916" s="74" t="s">
        <v>2167</v>
      </c>
      <c r="G916" s="75">
        <v>44743</v>
      </c>
      <c r="H916" s="76"/>
      <c r="I916" s="77">
        <v>33813.550000000003</v>
      </c>
      <c r="J916" s="78" t="s">
        <v>457</v>
      </c>
      <c r="K916" s="80"/>
      <c r="L916" s="80"/>
      <c r="M916" s="80"/>
      <c r="N916" s="80"/>
      <c r="O916" s="80"/>
    </row>
    <row r="917" spans="1:15" ht="28.35" hidden="1" customHeight="1" thickBot="1">
      <c r="A917" s="479" t="s">
        <v>3651</v>
      </c>
      <c r="B917" s="480"/>
      <c r="C917" s="74" t="s">
        <v>3652</v>
      </c>
      <c r="D917" s="74" t="s">
        <v>3653</v>
      </c>
      <c r="E917" s="74" t="s">
        <v>3654</v>
      </c>
      <c r="F917" s="74" t="s">
        <v>3655</v>
      </c>
      <c r="G917" s="75">
        <v>44742</v>
      </c>
      <c r="H917" s="76"/>
      <c r="I917" s="77">
        <v>37749.870000000003</v>
      </c>
      <c r="J917" s="78" t="s">
        <v>457</v>
      </c>
      <c r="K917" s="80"/>
      <c r="L917" s="80"/>
      <c r="M917" s="80"/>
      <c r="N917" s="80"/>
      <c r="O917" s="80"/>
    </row>
    <row r="918" spans="1:15" ht="28.35" hidden="1" customHeight="1" thickBot="1">
      <c r="A918" s="479" t="s">
        <v>3656</v>
      </c>
      <c r="B918" s="480"/>
      <c r="C918" s="74" t="s">
        <v>3657</v>
      </c>
      <c r="D918" s="74" t="s">
        <v>3658</v>
      </c>
      <c r="E918" s="74" t="s">
        <v>3659</v>
      </c>
      <c r="F918" s="74" t="s">
        <v>3660</v>
      </c>
      <c r="G918" s="75">
        <v>44120</v>
      </c>
      <c r="H918" s="76"/>
      <c r="I918" s="77">
        <v>36502.75</v>
      </c>
      <c r="J918" s="78" t="s">
        <v>457</v>
      </c>
      <c r="K918" s="78" t="s">
        <v>3661</v>
      </c>
      <c r="L918" s="78" t="s">
        <v>989</v>
      </c>
      <c r="M918" s="78" t="s">
        <v>3662</v>
      </c>
      <c r="N918" s="78">
        <v>0</v>
      </c>
      <c r="O918" s="79">
        <v>44734</v>
      </c>
    </row>
    <row r="919" spans="1:15" ht="28.35" hidden="1" customHeight="1" thickBot="1">
      <c r="A919" s="479" t="s">
        <v>3656</v>
      </c>
      <c r="B919" s="480"/>
      <c r="C919" s="74" t="s">
        <v>3657</v>
      </c>
      <c r="D919" s="74" t="s">
        <v>3658</v>
      </c>
      <c r="E919" s="74" t="s">
        <v>3663</v>
      </c>
      <c r="F919" s="74" t="s">
        <v>3664</v>
      </c>
      <c r="G919" s="75">
        <v>44120</v>
      </c>
      <c r="H919" s="76"/>
      <c r="I919" s="77">
        <v>33456.03</v>
      </c>
      <c r="J919" s="78" t="s">
        <v>457</v>
      </c>
      <c r="K919" s="78" t="s">
        <v>3665</v>
      </c>
      <c r="L919" s="78" t="s">
        <v>989</v>
      </c>
      <c r="M919" s="78" t="s">
        <v>3666</v>
      </c>
      <c r="N919" s="78">
        <v>0</v>
      </c>
      <c r="O919" s="79">
        <v>44719</v>
      </c>
    </row>
    <row r="920" spans="1:15" ht="28.35" hidden="1" customHeight="1" thickBot="1">
      <c r="A920" s="479" t="s">
        <v>1232</v>
      </c>
      <c r="B920" s="480"/>
      <c r="C920" s="74" t="s">
        <v>3657</v>
      </c>
      <c r="D920" s="74" t="s">
        <v>3658</v>
      </c>
      <c r="E920" s="74" t="s">
        <v>3667</v>
      </c>
      <c r="F920" s="74" t="s">
        <v>2983</v>
      </c>
      <c r="G920" s="75">
        <v>43592</v>
      </c>
      <c r="H920" s="76"/>
      <c r="I920" s="77">
        <v>26089.29</v>
      </c>
      <c r="J920" s="78" t="s">
        <v>457</v>
      </c>
      <c r="K920" s="80"/>
      <c r="L920" s="80"/>
      <c r="M920" s="80"/>
      <c r="N920" s="80"/>
      <c r="O920" s="80"/>
    </row>
    <row r="921" spans="1:15" ht="28.35" hidden="1" customHeight="1" thickBot="1">
      <c r="A921" s="479" t="s">
        <v>1232</v>
      </c>
      <c r="B921" s="480"/>
      <c r="C921" s="74" t="s">
        <v>3657</v>
      </c>
      <c r="D921" s="74" t="s">
        <v>3658</v>
      </c>
      <c r="E921" s="74" t="s">
        <v>3668</v>
      </c>
      <c r="F921" s="74" t="s">
        <v>1599</v>
      </c>
      <c r="G921" s="75">
        <v>44120</v>
      </c>
      <c r="H921" s="76"/>
      <c r="I921" s="77">
        <v>36370</v>
      </c>
      <c r="J921" s="78" t="s">
        <v>457</v>
      </c>
      <c r="K921" s="80"/>
      <c r="L921" s="80"/>
      <c r="M921" s="80"/>
      <c r="N921" s="80"/>
      <c r="O921" s="80"/>
    </row>
    <row r="922" spans="1:15" ht="28.35" hidden="1" customHeight="1" thickBot="1">
      <c r="A922" s="479" t="s">
        <v>1076</v>
      </c>
      <c r="B922" s="480"/>
      <c r="C922" s="74" t="s">
        <v>3657</v>
      </c>
      <c r="D922" s="74" t="s">
        <v>3658</v>
      </c>
      <c r="E922" s="74" t="s">
        <v>3669</v>
      </c>
      <c r="F922" s="74" t="s">
        <v>3670</v>
      </c>
      <c r="G922" s="75">
        <v>42563</v>
      </c>
      <c r="H922" s="76"/>
      <c r="I922" s="77">
        <v>98715.15</v>
      </c>
      <c r="J922" s="78" t="s">
        <v>457</v>
      </c>
      <c r="K922" s="80"/>
      <c r="L922" s="80"/>
      <c r="M922" s="80"/>
      <c r="N922" s="80"/>
      <c r="O922" s="80"/>
    </row>
    <row r="923" spans="1:15" ht="28.35" hidden="1" customHeight="1" thickBot="1">
      <c r="A923" s="479" t="s">
        <v>1929</v>
      </c>
      <c r="B923" s="480"/>
      <c r="C923" s="74" t="s">
        <v>3657</v>
      </c>
      <c r="D923" s="74" t="s">
        <v>3658</v>
      </c>
      <c r="E923" s="74" t="s">
        <v>3671</v>
      </c>
      <c r="F923" s="74" t="s">
        <v>3672</v>
      </c>
      <c r="G923" s="75">
        <v>44133</v>
      </c>
      <c r="H923" s="76"/>
      <c r="I923" s="77">
        <v>18185</v>
      </c>
      <c r="J923" s="78" t="s">
        <v>457</v>
      </c>
      <c r="K923" s="80"/>
      <c r="L923" s="80"/>
      <c r="M923" s="80"/>
      <c r="N923" s="80"/>
      <c r="O923" s="80"/>
    </row>
    <row r="924" spans="1:15" ht="28.35" hidden="1" customHeight="1" thickBot="1">
      <c r="A924" s="479" t="s">
        <v>1929</v>
      </c>
      <c r="B924" s="480"/>
      <c r="C924" s="74" t="s">
        <v>3657</v>
      </c>
      <c r="D924" s="74" t="s">
        <v>3658</v>
      </c>
      <c r="E924" s="74" t="s">
        <v>3673</v>
      </c>
      <c r="F924" s="74" t="s">
        <v>3674</v>
      </c>
      <c r="G924" s="75">
        <v>44139</v>
      </c>
      <c r="H924" s="76"/>
      <c r="I924" s="77">
        <v>18185</v>
      </c>
      <c r="J924" s="78" t="s">
        <v>457</v>
      </c>
      <c r="K924" s="80"/>
      <c r="L924" s="80"/>
      <c r="M924" s="80"/>
      <c r="N924" s="80"/>
      <c r="O924" s="80"/>
    </row>
    <row r="925" spans="1:15" ht="28.35" hidden="1" customHeight="1" thickBot="1">
      <c r="A925" s="479" t="s">
        <v>1929</v>
      </c>
      <c r="B925" s="480"/>
      <c r="C925" s="74" t="s">
        <v>3657</v>
      </c>
      <c r="D925" s="74" t="s">
        <v>3658</v>
      </c>
      <c r="E925" s="74" t="s">
        <v>3675</v>
      </c>
      <c r="F925" s="74" t="s">
        <v>3676</v>
      </c>
      <c r="G925" s="75">
        <v>44214</v>
      </c>
      <c r="H925" s="76"/>
      <c r="I925" s="77">
        <v>33374.93</v>
      </c>
      <c r="J925" s="78" t="s">
        <v>457</v>
      </c>
      <c r="K925" s="80"/>
      <c r="L925" s="80"/>
      <c r="M925" s="80"/>
      <c r="N925" s="80"/>
      <c r="O925" s="80"/>
    </row>
    <row r="926" spans="1:15" ht="28.35" hidden="1" customHeight="1" thickBot="1">
      <c r="A926" s="479" t="s">
        <v>1929</v>
      </c>
      <c r="B926" s="480"/>
      <c r="C926" s="74" t="s">
        <v>3657</v>
      </c>
      <c r="D926" s="74" t="s">
        <v>3658</v>
      </c>
      <c r="E926" s="74" t="s">
        <v>3677</v>
      </c>
      <c r="F926" s="74" t="s">
        <v>3678</v>
      </c>
      <c r="G926" s="75">
        <v>44214</v>
      </c>
      <c r="H926" s="76"/>
      <c r="I926" s="77">
        <v>18185</v>
      </c>
      <c r="J926" s="78" t="s">
        <v>457</v>
      </c>
      <c r="K926" s="80"/>
      <c r="L926" s="80"/>
      <c r="M926" s="80"/>
      <c r="N926" s="80"/>
      <c r="O926" s="80"/>
    </row>
    <row r="927" spans="1:15" ht="28.35" hidden="1" customHeight="1" thickBot="1">
      <c r="A927" s="479" t="s">
        <v>1929</v>
      </c>
      <c r="B927" s="480"/>
      <c r="C927" s="74" t="s">
        <v>3657</v>
      </c>
      <c r="D927" s="74" t="s">
        <v>3658</v>
      </c>
      <c r="E927" s="74" t="s">
        <v>3679</v>
      </c>
      <c r="F927" s="74" t="s">
        <v>3680</v>
      </c>
      <c r="G927" s="75">
        <v>44263</v>
      </c>
      <c r="H927" s="76"/>
      <c r="I927" s="77">
        <v>18185</v>
      </c>
      <c r="J927" s="78" t="s">
        <v>457</v>
      </c>
      <c r="K927" s="80"/>
      <c r="L927" s="80"/>
      <c r="M927" s="80"/>
      <c r="N927" s="80"/>
      <c r="O927" s="80"/>
    </row>
    <row r="928" spans="1:15" ht="28.35" hidden="1" customHeight="1" thickBot="1">
      <c r="A928" s="479" t="s">
        <v>1929</v>
      </c>
      <c r="B928" s="480"/>
      <c r="C928" s="74" t="s">
        <v>3657</v>
      </c>
      <c r="D928" s="74" t="s">
        <v>3658</v>
      </c>
      <c r="E928" s="74" t="s">
        <v>3681</v>
      </c>
      <c r="F928" s="74" t="s">
        <v>3682</v>
      </c>
      <c r="G928" s="75">
        <v>44300</v>
      </c>
      <c r="H928" s="76"/>
      <c r="I928" s="77">
        <v>18185</v>
      </c>
      <c r="J928" s="78" t="s">
        <v>457</v>
      </c>
      <c r="K928" s="80"/>
      <c r="L928" s="80"/>
      <c r="M928" s="80"/>
      <c r="N928" s="80"/>
      <c r="O928" s="80"/>
    </row>
    <row r="929" spans="1:15" ht="28.35" hidden="1" customHeight="1" thickBot="1">
      <c r="A929" s="479" t="s">
        <v>1929</v>
      </c>
      <c r="B929" s="480"/>
      <c r="C929" s="74" t="s">
        <v>3657</v>
      </c>
      <c r="D929" s="74" t="s">
        <v>3658</v>
      </c>
      <c r="E929" s="74" t="s">
        <v>3683</v>
      </c>
      <c r="F929" s="74" t="s">
        <v>3684</v>
      </c>
      <c r="G929" s="75">
        <v>44312</v>
      </c>
      <c r="H929" s="76"/>
      <c r="I929" s="77">
        <v>36370</v>
      </c>
      <c r="J929" s="78" t="s">
        <v>457</v>
      </c>
      <c r="K929" s="80"/>
      <c r="L929" s="80"/>
      <c r="M929" s="80"/>
      <c r="N929" s="80"/>
      <c r="O929" s="80"/>
    </row>
    <row r="930" spans="1:15" ht="28.35" hidden="1" customHeight="1" thickBot="1">
      <c r="A930" s="479" t="s">
        <v>1929</v>
      </c>
      <c r="B930" s="480"/>
      <c r="C930" s="74" t="s">
        <v>3657</v>
      </c>
      <c r="D930" s="74" t="s">
        <v>3658</v>
      </c>
      <c r="E930" s="74" t="s">
        <v>3685</v>
      </c>
      <c r="F930" s="74" t="s">
        <v>3686</v>
      </c>
      <c r="G930" s="75">
        <v>44434</v>
      </c>
      <c r="H930" s="76"/>
      <c r="I930" s="77">
        <v>25459</v>
      </c>
      <c r="J930" s="78" t="s">
        <v>457</v>
      </c>
      <c r="K930" s="80"/>
      <c r="L930" s="80"/>
      <c r="M930" s="80"/>
      <c r="N930" s="80"/>
      <c r="O930" s="80"/>
    </row>
    <row r="931" spans="1:15" ht="28.35" hidden="1" customHeight="1" thickBot="1">
      <c r="A931" s="479" t="s">
        <v>1929</v>
      </c>
      <c r="B931" s="480"/>
      <c r="C931" s="74" t="s">
        <v>3657</v>
      </c>
      <c r="D931" s="74" t="s">
        <v>3658</v>
      </c>
      <c r="E931" s="74" t="s">
        <v>3687</v>
      </c>
      <c r="F931" s="74" t="s">
        <v>3688</v>
      </c>
      <c r="G931" s="75">
        <v>44748</v>
      </c>
      <c r="H931" s="76"/>
      <c r="I931" s="77">
        <v>18185</v>
      </c>
      <c r="J931" s="78" t="s">
        <v>457</v>
      </c>
      <c r="K931" s="80"/>
      <c r="L931" s="80"/>
      <c r="M931" s="80"/>
      <c r="N931" s="80"/>
      <c r="O931" s="80"/>
    </row>
    <row r="932" spans="1:15" ht="28.35" hidden="1" customHeight="1" thickBot="1">
      <c r="A932" s="479" t="s">
        <v>1929</v>
      </c>
      <c r="B932" s="480"/>
      <c r="C932" s="74" t="s">
        <v>3657</v>
      </c>
      <c r="D932" s="74" t="s">
        <v>3658</v>
      </c>
      <c r="E932" s="74" t="s">
        <v>3689</v>
      </c>
      <c r="F932" s="74" t="s">
        <v>3690</v>
      </c>
      <c r="G932" s="75">
        <v>44764</v>
      </c>
      <c r="H932" s="76"/>
      <c r="I932" s="77">
        <v>20003.5</v>
      </c>
      <c r="J932" s="78" t="s">
        <v>457</v>
      </c>
      <c r="K932" s="80"/>
      <c r="L932" s="80"/>
      <c r="M932" s="80"/>
      <c r="N932" s="80"/>
      <c r="O932" s="80"/>
    </row>
    <row r="933" spans="1:15" ht="28.35" hidden="1" customHeight="1" thickBot="1">
      <c r="A933" s="479" t="s">
        <v>1033</v>
      </c>
      <c r="B933" s="480"/>
      <c r="C933" s="74" t="s">
        <v>3657</v>
      </c>
      <c r="D933" s="74" t="s">
        <v>3658</v>
      </c>
      <c r="E933" s="74" t="s">
        <v>3691</v>
      </c>
      <c r="F933" s="74" t="s">
        <v>2988</v>
      </c>
      <c r="G933" s="75">
        <v>44553</v>
      </c>
      <c r="H933" s="76"/>
      <c r="I933" s="77">
        <v>290960</v>
      </c>
      <c r="J933" s="78" t="s">
        <v>457</v>
      </c>
      <c r="K933" s="80"/>
      <c r="L933" s="80"/>
      <c r="M933" s="80"/>
      <c r="N933" s="80"/>
      <c r="O933" s="80"/>
    </row>
    <row r="934" spans="1:15" ht="28.35" hidden="1" customHeight="1" thickBot="1">
      <c r="A934" s="479" t="s">
        <v>2720</v>
      </c>
      <c r="B934" s="480"/>
      <c r="C934" s="74" t="s">
        <v>3692</v>
      </c>
      <c r="D934" s="74" t="s">
        <v>3693</v>
      </c>
      <c r="E934" s="74" t="s">
        <v>3694</v>
      </c>
      <c r="F934" s="74" t="s">
        <v>3695</v>
      </c>
      <c r="G934" s="75">
        <v>43999</v>
      </c>
      <c r="H934" s="76"/>
      <c r="I934" s="77">
        <v>72568.34</v>
      </c>
      <c r="J934" s="78" t="s">
        <v>457</v>
      </c>
      <c r="K934" s="80"/>
      <c r="L934" s="80"/>
      <c r="M934" s="80"/>
      <c r="N934" s="80"/>
      <c r="O934" s="80"/>
    </row>
    <row r="935" spans="1:15" ht="28.35" hidden="1" customHeight="1" thickBot="1">
      <c r="A935" s="479" t="s">
        <v>3696</v>
      </c>
      <c r="B935" s="480"/>
      <c r="C935" s="74" t="s">
        <v>3692</v>
      </c>
      <c r="D935" s="74" t="s">
        <v>3693</v>
      </c>
      <c r="E935" s="74" t="s">
        <v>3697</v>
      </c>
      <c r="F935" s="74" t="s">
        <v>3698</v>
      </c>
      <c r="G935" s="75">
        <v>44551</v>
      </c>
      <c r="H935" s="76"/>
      <c r="I935" s="77">
        <v>104807.8</v>
      </c>
      <c r="J935" s="78" t="s">
        <v>457</v>
      </c>
      <c r="K935" s="80"/>
      <c r="L935" s="80"/>
      <c r="M935" s="80"/>
      <c r="N935" s="80"/>
      <c r="O935" s="80"/>
    </row>
    <row r="936" spans="1:15" ht="28.35" hidden="1" customHeight="1" thickBot="1">
      <c r="A936" s="479" t="s">
        <v>1586</v>
      </c>
      <c r="B936" s="480"/>
      <c r="C936" s="74" t="s">
        <v>3692</v>
      </c>
      <c r="D936" s="74" t="s">
        <v>3693</v>
      </c>
      <c r="E936" s="74" t="s">
        <v>3699</v>
      </c>
      <c r="F936" s="74" t="s">
        <v>3700</v>
      </c>
      <c r="G936" s="75">
        <v>44525</v>
      </c>
      <c r="H936" s="76"/>
      <c r="I936" s="77">
        <v>15235</v>
      </c>
      <c r="J936" s="78" t="s">
        <v>457</v>
      </c>
      <c r="K936" s="80"/>
      <c r="L936" s="80"/>
      <c r="M936" s="80"/>
      <c r="N936" s="80"/>
      <c r="O936" s="80"/>
    </row>
    <row r="937" spans="1:15" ht="28.35" hidden="1" customHeight="1" thickBot="1">
      <c r="A937" s="479" t="s">
        <v>1083</v>
      </c>
      <c r="B937" s="480"/>
      <c r="C937" s="74" t="s">
        <v>3692</v>
      </c>
      <c r="D937" s="74" t="s">
        <v>3693</v>
      </c>
      <c r="E937" s="74" t="s">
        <v>3701</v>
      </c>
      <c r="F937" s="74" t="s">
        <v>1615</v>
      </c>
      <c r="G937" s="75">
        <v>44180</v>
      </c>
      <c r="H937" s="76"/>
      <c r="I937" s="77">
        <v>43498.16</v>
      </c>
      <c r="J937" s="78" t="s">
        <v>457</v>
      </c>
      <c r="K937" s="78" t="s">
        <v>3702</v>
      </c>
      <c r="L937" s="78" t="s">
        <v>459</v>
      </c>
      <c r="M937" s="78" t="s">
        <v>3703</v>
      </c>
      <c r="N937" s="78" t="s">
        <v>2578</v>
      </c>
      <c r="O937" s="79">
        <v>44806</v>
      </c>
    </row>
    <row r="938" spans="1:15" ht="28.35" hidden="1" customHeight="1" thickBot="1">
      <c r="A938" s="479" t="s">
        <v>452</v>
      </c>
      <c r="B938" s="480"/>
      <c r="C938" s="74" t="s">
        <v>3704</v>
      </c>
      <c r="D938" s="74" t="s">
        <v>3705</v>
      </c>
      <c r="E938" s="74" t="s">
        <v>3706</v>
      </c>
      <c r="F938" s="74" t="s">
        <v>3707</v>
      </c>
      <c r="G938" s="75">
        <v>44251</v>
      </c>
      <c r="H938" s="76"/>
      <c r="I938" s="77">
        <v>52641.57</v>
      </c>
      <c r="J938" s="78" t="s">
        <v>457</v>
      </c>
      <c r="K938" s="80"/>
      <c r="L938" s="80"/>
      <c r="M938" s="80"/>
      <c r="N938" s="80"/>
      <c r="O938" s="80"/>
    </row>
    <row r="939" spans="1:15" ht="28.35" hidden="1" customHeight="1" thickBot="1">
      <c r="A939" s="479" t="s">
        <v>1177</v>
      </c>
      <c r="B939" s="480"/>
      <c r="C939" s="74" t="s">
        <v>3708</v>
      </c>
      <c r="D939" s="74" t="s">
        <v>3709</v>
      </c>
      <c r="E939" s="74" t="s">
        <v>3710</v>
      </c>
      <c r="F939" s="74" t="s">
        <v>1993</v>
      </c>
      <c r="G939" s="75">
        <v>44790</v>
      </c>
      <c r="H939" s="76"/>
      <c r="I939" s="77">
        <v>728201.95</v>
      </c>
      <c r="J939" s="78" t="s">
        <v>457</v>
      </c>
      <c r="K939" s="80"/>
      <c r="L939" s="80"/>
      <c r="M939" s="80"/>
      <c r="N939" s="80"/>
      <c r="O939" s="80"/>
    </row>
    <row r="940" spans="1:15" ht="28.35" hidden="1" customHeight="1" thickBot="1">
      <c r="A940" s="479" t="s">
        <v>512</v>
      </c>
      <c r="B940" s="480"/>
      <c r="C940" s="74" t="s">
        <v>3711</v>
      </c>
      <c r="D940" s="74" t="s">
        <v>3712</v>
      </c>
      <c r="E940" s="74" t="s">
        <v>3713</v>
      </c>
      <c r="F940" s="74" t="s">
        <v>3714</v>
      </c>
      <c r="G940" s="74" t="s">
        <v>957</v>
      </c>
      <c r="H940" s="76"/>
      <c r="I940" s="77">
        <v>164341.66</v>
      </c>
      <c r="J940" s="78" t="s">
        <v>958</v>
      </c>
      <c r="K940" s="78" t="s">
        <v>3715</v>
      </c>
      <c r="L940" s="78" t="s">
        <v>960</v>
      </c>
      <c r="M940" s="78" t="s">
        <v>3716</v>
      </c>
      <c r="N940" s="78">
        <v>0</v>
      </c>
      <c r="O940" s="78" t="s">
        <v>3717</v>
      </c>
    </row>
    <row r="941" spans="1:15" ht="28.35" hidden="1" customHeight="1" thickBot="1">
      <c r="A941" s="479" t="s">
        <v>467</v>
      </c>
      <c r="B941" s="480"/>
      <c r="C941" s="74" t="s">
        <v>3718</v>
      </c>
      <c r="D941" s="74" t="s">
        <v>3719</v>
      </c>
      <c r="E941" s="74" t="s">
        <v>3720</v>
      </c>
      <c r="F941" s="74" t="s">
        <v>3721</v>
      </c>
      <c r="G941" s="75">
        <v>44120</v>
      </c>
      <c r="H941" s="76"/>
      <c r="I941" s="77">
        <v>74203.89</v>
      </c>
      <c r="J941" s="78" t="s">
        <v>457</v>
      </c>
      <c r="K941" s="80"/>
      <c r="L941" s="80"/>
      <c r="M941" s="80"/>
      <c r="N941" s="80"/>
      <c r="O941" s="80"/>
    </row>
    <row r="942" spans="1:15" ht="28.35" hidden="1" customHeight="1" thickBot="1">
      <c r="A942" s="479" t="s">
        <v>1033</v>
      </c>
      <c r="B942" s="480"/>
      <c r="C942" s="74" t="s">
        <v>3722</v>
      </c>
      <c r="D942" s="74" t="s">
        <v>3723</v>
      </c>
      <c r="E942" s="74" t="s">
        <v>3724</v>
      </c>
      <c r="F942" s="74" t="s">
        <v>1082</v>
      </c>
      <c r="G942" s="75">
        <v>44222</v>
      </c>
      <c r="H942" s="76"/>
      <c r="I942" s="77">
        <v>114565.5</v>
      </c>
      <c r="J942" s="78" t="s">
        <v>457</v>
      </c>
      <c r="K942" s="80"/>
      <c r="L942" s="80"/>
      <c r="M942" s="80"/>
      <c r="N942" s="80"/>
      <c r="O942" s="80"/>
    </row>
    <row r="943" spans="1:15" ht="28.35" hidden="1" customHeight="1" thickBot="1">
      <c r="A943" s="479" t="s">
        <v>973</v>
      </c>
      <c r="B943" s="480"/>
      <c r="C943" s="74" t="s">
        <v>3722</v>
      </c>
      <c r="D943" s="74" t="s">
        <v>3723</v>
      </c>
      <c r="E943" s="74" t="s">
        <v>3725</v>
      </c>
      <c r="F943" s="74" t="s">
        <v>1886</v>
      </c>
      <c r="G943" s="75">
        <v>44298</v>
      </c>
      <c r="H943" s="76"/>
      <c r="I943" s="77">
        <v>61043.27</v>
      </c>
      <c r="J943" s="78" t="s">
        <v>457</v>
      </c>
      <c r="K943" s="80"/>
      <c r="L943" s="80"/>
      <c r="M943" s="80"/>
      <c r="N943" s="80"/>
      <c r="O943" s="80"/>
    </row>
    <row r="944" spans="1:15" ht="28.35" hidden="1" customHeight="1" thickBot="1">
      <c r="A944" s="479" t="s">
        <v>1754</v>
      </c>
      <c r="B944" s="480"/>
      <c r="C944" s="74" t="s">
        <v>3726</v>
      </c>
      <c r="D944" s="74" t="s">
        <v>3727</v>
      </c>
      <c r="E944" s="74" t="s">
        <v>3728</v>
      </c>
      <c r="F944" s="74" t="s">
        <v>1758</v>
      </c>
      <c r="G944" s="74" t="s">
        <v>1759</v>
      </c>
      <c r="H944" s="76"/>
      <c r="I944" s="77">
        <v>16498.87</v>
      </c>
      <c r="J944" s="78" t="s">
        <v>958</v>
      </c>
      <c r="K944" s="78" t="s">
        <v>3729</v>
      </c>
      <c r="L944" s="78" t="s">
        <v>1073</v>
      </c>
      <c r="M944" s="78" t="s">
        <v>3730</v>
      </c>
      <c r="N944" s="78">
        <v>0</v>
      </c>
      <c r="O944" s="78" t="s">
        <v>3731</v>
      </c>
    </row>
    <row r="945" spans="1:15" ht="28.35" hidden="1" customHeight="1" thickBot="1">
      <c r="A945" s="479" t="s">
        <v>1843</v>
      </c>
      <c r="B945" s="480"/>
      <c r="C945" s="74" t="s">
        <v>3726</v>
      </c>
      <c r="D945" s="74" t="s">
        <v>3727</v>
      </c>
      <c r="E945" s="74" t="s">
        <v>3732</v>
      </c>
      <c r="F945" s="74" t="s">
        <v>3733</v>
      </c>
      <c r="G945" s="75">
        <v>42569</v>
      </c>
      <c r="H945" s="76"/>
      <c r="I945" s="77">
        <v>71173.649999999994</v>
      </c>
      <c r="J945" s="78" t="s">
        <v>457</v>
      </c>
      <c r="K945" s="80"/>
      <c r="L945" s="80"/>
      <c r="M945" s="80"/>
      <c r="N945" s="80"/>
      <c r="O945" s="80"/>
    </row>
    <row r="946" spans="1:15" ht="28.35" hidden="1" customHeight="1" thickBot="1">
      <c r="A946" s="479" t="s">
        <v>1083</v>
      </c>
      <c r="B946" s="480"/>
      <c r="C946" s="74" t="s">
        <v>3734</v>
      </c>
      <c r="D946" s="74" t="s">
        <v>3735</v>
      </c>
      <c r="E946" s="74" t="s">
        <v>3736</v>
      </c>
      <c r="F946" s="74" t="s">
        <v>1102</v>
      </c>
      <c r="G946" s="75">
        <v>44742</v>
      </c>
      <c r="H946" s="76"/>
      <c r="I946" s="77">
        <v>19483.05</v>
      </c>
      <c r="J946" s="78" t="s">
        <v>457</v>
      </c>
      <c r="K946" s="80"/>
      <c r="L946" s="80"/>
      <c r="M946" s="80"/>
      <c r="N946" s="80"/>
      <c r="O946" s="80"/>
    </row>
    <row r="947" spans="1:15" ht="28.35" hidden="1" customHeight="1" thickBot="1">
      <c r="A947" s="479" t="s">
        <v>1530</v>
      </c>
      <c r="B947" s="480"/>
      <c r="C947" s="74" t="s">
        <v>3734</v>
      </c>
      <c r="D947" s="74" t="s">
        <v>3735</v>
      </c>
      <c r="E947" s="74" t="s">
        <v>3737</v>
      </c>
      <c r="F947" s="74" t="s">
        <v>3738</v>
      </c>
      <c r="G947" s="75">
        <v>42558</v>
      </c>
      <c r="H947" s="76"/>
      <c r="I947" s="77">
        <v>26935.84</v>
      </c>
      <c r="J947" s="78" t="s">
        <v>457</v>
      </c>
      <c r="K947" s="80"/>
      <c r="L947" s="80"/>
      <c r="M947" s="80"/>
      <c r="N947" s="80"/>
      <c r="O947" s="80"/>
    </row>
    <row r="948" spans="1:15" ht="28.35" hidden="1" customHeight="1" thickBot="1">
      <c r="A948" s="479" t="s">
        <v>1581</v>
      </c>
      <c r="B948" s="480"/>
      <c r="C948" s="74" t="s">
        <v>3734</v>
      </c>
      <c r="D948" s="74" t="s">
        <v>3735</v>
      </c>
      <c r="E948" s="74" t="s">
        <v>3739</v>
      </c>
      <c r="F948" s="74" t="s">
        <v>3740</v>
      </c>
      <c r="G948" s="75">
        <v>44588</v>
      </c>
      <c r="H948" s="76"/>
      <c r="I948" s="77">
        <v>18185</v>
      </c>
      <c r="J948" s="78" t="s">
        <v>457</v>
      </c>
      <c r="K948" s="80"/>
      <c r="L948" s="80"/>
      <c r="M948" s="80"/>
      <c r="N948" s="80"/>
      <c r="O948" s="80"/>
    </row>
    <row r="949" spans="1:15" ht="28.35" hidden="1" customHeight="1" thickBot="1">
      <c r="A949" s="479" t="s">
        <v>1225</v>
      </c>
      <c r="B949" s="480"/>
      <c r="C949" s="74" t="s">
        <v>3734</v>
      </c>
      <c r="D949" s="74" t="s">
        <v>3735</v>
      </c>
      <c r="E949" s="74" t="s">
        <v>3741</v>
      </c>
      <c r="F949" s="74" t="s">
        <v>1231</v>
      </c>
      <c r="G949" s="75">
        <v>44342</v>
      </c>
      <c r="H949" s="76"/>
      <c r="I949" s="77">
        <v>17562.37</v>
      </c>
      <c r="J949" s="78" t="s">
        <v>457</v>
      </c>
      <c r="K949" s="80"/>
      <c r="L949" s="80"/>
      <c r="M949" s="80"/>
      <c r="N949" s="80"/>
      <c r="O949" s="80"/>
    </row>
    <row r="950" spans="1:15" ht="28.35" hidden="1" customHeight="1" thickBot="1">
      <c r="A950" s="479" t="s">
        <v>614</v>
      </c>
      <c r="B950" s="480"/>
      <c r="C950" s="74" t="s">
        <v>3742</v>
      </c>
      <c r="D950" s="74" t="s">
        <v>3743</v>
      </c>
      <c r="E950" s="74" t="s">
        <v>3744</v>
      </c>
      <c r="F950" s="74" t="s">
        <v>3745</v>
      </c>
      <c r="G950" s="75">
        <v>44628</v>
      </c>
      <c r="H950" s="76"/>
      <c r="I950" s="77">
        <v>42000</v>
      </c>
      <c r="J950" s="78" t="s">
        <v>457</v>
      </c>
      <c r="K950" s="80"/>
      <c r="L950" s="80"/>
      <c r="M950" s="80"/>
      <c r="N950" s="80"/>
      <c r="O950" s="80"/>
    </row>
    <row r="951" spans="1:15" ht="28.35" hidden="1" customHeight="1" thickBot="1">
      <c r="A951" s="479" t="s">
        <v>2720</v>
      </c>
      <c r="B951" s="480"/>
      <c r="C951" s="74" t="s">
        <v>3746</v>
      </c>
      <c r="D951" s="74" t="s">
        <v>3747</v>
      </c>
      <c r="E951" s="74" t="s">
        <v>3748</v>
      </c>
      <c r="F951" s="74" t="s">
        <v>3749</v>
      </c>
      <c r="G951" s="75">
        <v>44120</v>
      </c>
      <c r="H951" s="76"/>
      <c r="I951" s="77">
        <v>27150.21</v>
      </c>
      <c r="J951" s="78" t="s">
        <v>457</v>
      </c>
      <c r="K951" s="80"/>
      <c r="L951" s="80"/>
      <c r="M951" s="80"/>
      <c r="N951" s="80"/>
      <c r="O951" s="80"/>
    </row>
    <row r="952" spans="1:15" ht="28.35" hidden="1" customHeight="1" thickBot="1">
      <c r="A952" s="479" t="s">
        <v>1609</v>
      </c>
      <c r="B952" s="480"/>
      <c r="C952" s="74" t="s">
        <v>3746</v>
      </c>
      <c r="D952" s="74" t="s">
        <v>3747</v>
      </c>
      <c r="E952" s="74" t="s">
        <v>3750</v>
      </c>
      <c r="F952" s="74" t="s">
        <v>3751</v>
      </c>
      <c r="G952" s="75">
        <v>42579</v>
      </c>
      <c r="H952" s="76"/>
      <c r="I952" s="77">
        <v>34150.47</v>
      </c>
      <c r="J952" s="78" t="s">
        <v>457</v>
      </c>
      <c r="K952" s="80"/>
      <c r="L952" s="80"/>
      <c r="M952" s="80"/>
      <c r="N952" s="80"/>
      <c r="O952" s="80"/>
    </row>
    <row r="953" spans="1:15" ht="28.35" hidden="1" customHeight="1" thickBot="1">
      <c r="A953" s="479" t="s">
        <v>1083</v>
      </c>
      <c r="B953" s="480"/>
      <c r="C953" s="74" t="s">
        <v>3746</v>
      </c>
      <c r="D953" s="74" t="s">
        <v>3747</v>
      </c>
      <c r="E953" s="74" t="s">
        <v>3752</v>
      </c>
      <c r="F953" s="74" t="s">
        <v>1087</v>
      </c>
      <c r="G953" s="75">
        <v>44666</v>
      </c>
      <c r="H953" s="76"/>
      <c r="I953" s="77">
        <v>37800</v>
      </c>
      <c r="J953" s="78" t="s">
        <v>457</v>
      </c>
      <c r="K953" s="80"/>
      <c r="L953" s="80"/>
      <c r="M953" s="80"/>
      <c r="N953" s="80"/>
      <c r="O953" s="80"/>
    </row>
    <row r="954" spans="1:15" ht="28.35" hidden="1" customHeight="1" thickBot="1">
      <c r="A954" s="479" t="s">
        <v>915</v>
      </c>
      <c r="B954" s="480"/>
      <c r="C954" s="74" t="s">
        <v>3753</v>
      </c>
      <c r="D954" s="74" t="s">
        <v>3754</v>
      </c>
      <c r="E954" s="74" t="s">
        <v>3755</v>
      </c>
      <c r="F954" s="74" t="s">
        <v>3756</v>
      </c>
      <c r="G954" s="75">
        <v>44525</v>
      </c>
      <c r="H954" s="76"/>
      <c r="I954" s="77">
        <v>64441.09</v>
      </c>
      <c r="J954" s="78" t="s">
        <v>457</v>
      </c>
      <c r="K954" s="80"/>
      <c r="L954" s="80"/>
      <c r="M954" s="80"/>
      <c r="N954" s="80"/>
      <c r="O954" s="80"/>
    </row>
    <row r="955" spans="1:15" ht="28.35" hidden="1" customHeight="1" thickBot="1">
      <c r="A955" s="479" t="s">
        <v>477</v>
      </c>
      <c r="B955" s="480"/>
      <c r="C955" s="74" t="s">
        <v>3757</v>
      </c>
      <c r="D955" s="74" t="s">
        <v>3758</v>
      </c>
      <c r="E955" s="74" t="s">
        <v>3759</v>
      </c>
      <c r="F955" s="74" t="s">
        <v>3760</v>
      </c>
      <c r="G955" s="75">
        <v>44762</v>
      </c>
      <c r="H955" s="76"/>
      <c r="I955" s="77">
        <v>109110</v>
      </c>
      <c r="J955" s="78" t="s">
        <v>457</v>
      </c>
      <c r="K955" s="80"/>
      <c r="L955" s="80"/>
      <c r="M955" s="80"/>
      <c r="N955" s="80"/>
      <c r="O955" s="80"/>
    </row>
    <row r="956" spans="1:15" ht="28.35" hidden="1" customHeight="1" thickBot="1">
      <c r="A956" s="479" t="s">
        <v>3761</v>
      </c>
      <c r="B956" s="480"/>
      <c r="C956" s="74" t="s">
        <v>3762</v>
      </c>
      <c r="D956" s="74" t="s">
        <v>3763</v>
      </c>
      <c r="E956" s="74" t="s">
        <v>3764</v>
      </c>
      <c r="F956" s="74" t="s">
        <v>3765</v>
      </c>
      <c r="G956" s="75">
        <v>44714</v>
      </c>
      <c r="H956" s="76"/>
      <c r="I956" s="77">
        <v>50000</v>
      </c>
      <c r="J956" s="78" t="s">
        <v>613</v>
      </c>
      <c r="K956" s="80"/>
      <c r="L956" s="80"/>
      <c r="M956" s="80"/>
      <c r="N956" s="80"/>
      <c r="O956" s="80"/>
    </row>
    <row r="957" spans="1:15" ht="28.35" hidden="1" customHeight="1" thickBot="1">
      <c r="A957" s="479" t="s">
        <v>502</v>
      </c>
      <c r="B957" s="480"/>
      <c r="C957" s="74" t="s">
        <v>3766</v>
      </c>
      <c r="D957" s="74" t="s">
        <v>3767</v>
      </c>
      <c r="E957" s="74" t="s">
        <v>3768</v>
      </c>
      <c r="F957" s="74" t="s">
        <v>3769</v>
      </c>
      <c r="G957" s="75">
        <v>44389</v>
      </c>
      <c r="H957" s="76"/>
      <c r="I957" s="77">
        <v>107897.78</v>
      </c>
      <c r="J957" s="78" t="s">
        <v>457</v>
      </c>
      <c r="K957" s="80"/>
      <c r="L957" s="80"/>
      <c r="M957" s="80"/>
      <c r="N957" s="80"/>
      <c r="O957" s="80"/>
    </row>
    <row r="958" spans="1:15" ht="28.35" hidden="1" customHeight="1" thickBot="1">
      <c r="A958" s="479" t="s">
        <v>1530</v>
      </c>
      <c r="B958" s="480"/>
      <c r="C958" s="74" t="s">
        <v>3770</v>
      </c>
      <c r="D958" s="74" t="s">
        <v>3771</v>
      </c>
      <c r="E958" s="74" t="s">
        <v>3772</v>
      </c>
      <c r="F958" s="74" t="s">
        <v>3773</v>
      </c>
      <c r="G958" s="75">
        <v>42579</v>
      </c>
      <c r="H958" s="76"/>
      <c r="I958" s="77">
        <v>125598.31</v>
      </c>
      <c r="J958" s="78" t="s">
        <v>457</v>
      </c>
      <c r="K958" s="80"/>
      <c r="L958" s="80"/>
      <c r="M958" s="80"/>
      <c r="N958" s="80"/>
      <c r="O958" s="80"/>
    </row>
    <row r="959" spans="1:15" ht="28.35" hidden="1" customHeight="1" thickBot="1">
      <c r="A959" s="479" t="s">
        <v>1225</v>
      </c>
      <c r="B959" s="480"/>
      <c r="C959" s="74" t="s">
        <v>3770</v>
      </c>
      <c r="D959" s="74" t="s">
        <v>3771</v>
      </c>
      <c r="E959" s="74" t="s">
        <v>3774</v>
      </c>
      <c r="F959" s="74" t="s">
        <v>1229</v>
      </c>
      <c r="G959" s="75">
        <v>44266</v>
      </c>
      <c r="H959" s="76"/>
      <c r="I959" s="77">
        <v>268833.94</v>
      </c>
      <c r="J959" s="78" t="s">
        <v>457</v>
      </c>
      <c r="K959" s="80"/>
      <c r="L959" s="80"/>
      <c r="M959" s="80"/>
      <c r="N959" s="80"/>
      <c r="O959" s="80"/>
    </row>
    <row r="960" spans="1:15" ht="28.35" hidden="1" customHeight="1" thickBot="1">
      <c r="A960" s="479" t="s">
        <v>1128</v>
      </c>
      <c r="B960" s="480"/>
      <c r="C960" s="74" t="s">
        <v>3775</v>
      </c>
      <c r="D960" s="74" t="s">
        <v>3776</v>
      </c>
      <c r="E960" s="74" t="s">
        <v>3777</v>
      </c>
      <c r="F960" s="74" t="s">
        <v>3778</v>
      </c>
      <c r="G960" s="75">
        <v>44208</v>
      </c>
      <c r="H960" s="76"/>
      <c r="I960" s="77">
        <v>80340.600000000006</v>
      </c>
      <c r="J960" s="78" t="s">
        <v>457</v>
      </c>
      <c r="K960" s="78" t="s">
        <v>3779</v>
      </c>
      <c r="L960" s="78" t="s">
        <v>989</v>
      </c>
      <c r="M960" s="78" t="s">
        <v>3780</v>
      </c>
      <c r="N960" s="78">
        <v>0</v>
      </c>
      <c r="O960" s="79">
        <v>44627</v>
      </c>
    </row>
    <row r="961" spans="1:15" ht="28.35" hidden="1" customHeight="1" thickBot="1">
      <c r="A961" s="479" t="s">
        <v>1220</v>
      </c>
      <c r="B961" s="480"/>
      <c r="C961" s="74" t="s">
        <v>3775</v>
      </c>
      <c r="D961" s="74" t="s">
        <v>3776</v>
      </c>
      <c r="E961" s="74" t="s">
        <v>3781</v>
      </c>
      <c r="F961" s="74" t="s">
        <v>1224</v>
      </c>
      <c r="G961" s="75">
        <v>44347</v>
      </c>
      <c r="H961" s="76"/>
      <c r="I961" s="77">
        <v>80028</v>
      </c>
      <c r="J961" s="78" t="s">
        <v>457</v>
      </c>
      <c r="K961" s="80"/>
      <c r="L961" s="80"/>
      <c r="M961" s="80"/>
      <c r="N961" s="80"/>
      <c r="O961" s="80"/>
    </row>
    <row r="962" spans="1:15" ht="28.35" hidden="1" customHeight="1" thickBot="1">
      <c r="A962" s="479" t="s">
        <v>939</v>
      </c>
      <c r="B962" s="480"/>
      <c r="C962" s="74" t="s">
        <v>3782</v>
      </c>
      <c r="D962" s="74" t="s">
        <v>3783</v>
      </c>
      <c r="E962" s="74" t="s">
        <v>3784</v>
      </c>
      <c r="F962" s="74" t="s">
        <v>3785</v>
      </c>
      <c r="G962" s="75">
        <v>44120</v>
      </c>
      <c r="H962" s="76"/>
      <c r="I962" s="77">
        <v>58506.23</v>
      </c>
      <c r="J962" s="78" t="s">
        <v>457</v>
      </c>
      <c r="K962" s="80"/>
      <c r="L962" s="80"/>
      <c r="M962" s="80"/>
      <c r="N962" s="80"/>
      <c r="O962" s="80"/>
    </row>
    <row r="963" spans="1:15" ht="28.35" hidden="1" customHeight="1" thickBot="1">
      <c r="A963" s="479" t="s">
        <v>1205</v>
      </c>
      <c r="B963" s="480"/>
      <c r="C963" s="74" t="s">
        <v>3782</v>
      </c>
      <c r="D963" s="74" t="s">
        <v>3783</v>
      </c>
      <c r="E963" s="74" t="s">
        <v>3786</v>
      </c>
      <c r="F963" s="74" t="s">
        <v>3787</v>
      </c>
      <c r="G963" s="75">
        <v>43279</v>
      </c>
      <c r="H963" s="76"/>
      <c r="I963" s="77">
        <v>108875.46</v>
      </c>
      <c r="J963" s="78" t="s">
        <v>457</v>
      </c>
      <c r="K963" s="80"/>
      <c r="L963" s="80"/>
      <c r="M963" s="80"/>
      <c r="N963" s="80"/>
      <c r="O963" s="80"/>
    </row>
    <row r="964" spans="1:15" ht="28.35" hidden="1" customHeight="1" thickBot="1">
      <c r="A964" s="479" t="s">
        <v>3788</v>
      </c>
      <c r="B964" s="480"/>
      <c r="C964" s="74" t="s">
        <v>3789</v>
      </c>
      <c r="D964" s="74" t="s">
        <v>3790</v>
      </c>
      <c r="E964" s="74" t="s">
        <v>3791</v>
      </c>
      <c r="F964" s="74" t="s">
        <v>3792</v>
      </c>
      <c r="G964" s="74" t="s">
        <v>3793</v>
      </c>
      <c r="H964" s="76"/>
      <c r="I964" s="77">
        <v>45000</v>
      </c>
      <c r="J964" s="78" t="s">
        <v>3794</v>
      </c>
      <c r="K964" s="78" t="s">
        <v>3795</v>
      </c>
      <c r="L964" s="78" t="s">
        <v>1823</v>
      </c>
      <c r="M964" s="78" t="s">
        <v>3796</v>
      </c>
      <c r="N964" s="78">
        <v>45000</v>
      </c>
      <c r="O964" s="78" t="s">
        <v>3797</v>
      </c>
    </row>
    <row r="965" spans="1:15" ht="28.35" hidden="1" customHeight="1" thickBot="1">
      <c r="A965" s="479" t="s">
        <v>598</v>
      </c>
      <c r="B965" s="480"/>
      <c r="C965" s="74" t="s">
        <v>3798</v>
      </c>
      <c r="D965" s="74" t="s">
        <v>3799</v>
      </c>
      <c r="E965" s="74" t="s">
        <v>3800</v>
      </c>
      <c r="F965" s="74" t="s">
        <v>3801</v>
      </c>
      <c r="G965" s="75">
        <v>44176</v>
      </c>
      <c r="H965" s="76"/>
      <c r="I965" s="77">
        <v>76340.63</v>
      </c>
      <c r="J965" s="78" t="s">
        <v>457</v>
      </c>
      <c r="K965" s="80"/>
      <c r="L965" s="80"/>
      <c r="M965" s="80"/>
      <c r="N965" s="80"/>
      <c r="O965" s="80"/>
    </row>
    <row r="966" spans="1:15" ht="28.35" hidden="1" customHeight="1" thickBot="1">
      <c r="A966" s="479" t="s">
        <v>472</v>
      </c>
      <c r="B966" s="480"/>
      <c r="C966" s="74" t="s">
        <v>3802</v>
      </c>
      <c r="D966" s="74" t="s">
        <v>3803</v>
      </c>
      <c r="E966" s="74" t="s">
        <v>3804</v>
      </c>
      <c r="F966" s="74" t="s">
        <v>3805</v>
      </c>
      <c r="G966" s="75">
        <v>44406</v>
      </c>
      <c r="H966" s="76"/>
      <c r="I966" s="77">
        <v>27204.76</v>
      </c>
      <c r="J966" s="78" t="s">
        <v>457</v>
      </c>
      <c r="K966" s="80"/>
      <c r="L966" s="80"/>
      <c r="M966" s="80"/>
      <c r="N966" s="80"/>
      <c r="O966" s="80"/>
    </row>
    <row r="967" spans="1:15" ht="28.35" hidden="1" customHeight="1" thickBot="1">
      <c r="A967" s="479" t="s">
        <v>628</v>
      </c>
      <c r="B967" s="480"/>
      <c r="C967" s="74" t="s">
        <v>3806</v>
      </c>
      <c r="D967" s="74" t="s">
        <v>3807</v>
      </c>
      <c r="E967" s="74" t="s">
        <v>3808</v>
      </c>
      <c r="F967" s="74" t="s">
        <v>3809</v>
      </c>
      <c r="G967" s="75">
        <v>42893</v>
      </c>
      <c r="H967" s="76"/>
      <c r="I967" s="77">
        <v>109110</v>
      </c>
      <c r="J967" s="78" t="s">
        <v>457</v>
      </c>
      <c r="K967" s="78" t="s">
        <v>3810</v>
      </c>
      <c r="L967" s="78" t="s">
        <v>459</v>
      </c>
      <c r="M967" s="78" t="s">
        <v>3811</v>
      </c>
      <c r="N967" s="78">
        <v>109110</v>
      </c>
      <c r="O967" s="79">
        <v>43713</v>
      </c>
    </row>
    <row r="968" spans="1:15" ht="28.35" hidden="1" customHeight="1" thickBot="1">
      <c r="A968" s="479" t="s">
        <v>1929</v>
      </c>
      <c r="B968" s="480"/>
      <c r="C968" s="74" t="s">
        <v>3812</v>
      </c>
      <c r="D968" s="74" t="s">
        <v>3813</v>
      </c>
      <c r="E968" s="74" t="s">
        <v>3814</v>
      </c>
      <c r="F968" s="74" t="s">
        <v>3815</v>
      </c>
      <c r="G968" s="75">
        <v>44746</v>
      </c>
      <c r="H968" s="76"/>
      <c r="I968" s="77">
        <v>67438.7</v>
      </c>
      <c r="J968" s="78" t="s">
        <v>457</v>
      </c>
      <c r="K968" s="80"/>
      <c r="L968" s="80"/>
      <c r="M968" s="80"/>
      <c r="N968" s="80"/>
      <c r="O968" s="80"/>
    </row>
    <row r="969" spans="1:15" ht="28.35" hidden="1" customHeight="1" thickBot="1">
      <c r="A969" s="479" t="s">
        <v>1033</v>
      </c>
      <c r="B969" s="480"/>
      <c r="C969" s="74" t="s">
        <v>3812</v>
      </c>
      <c r="D969" s="74" t="s">
        <v>3813</v>
      </c>
      <c r="E969" s="74" t="s">
        <v>3816</v>
      </c>
      <c r="F969" s="74" t="s">
        <v>2016</v>
      </c>
      <c r="G969" s="75">
        <v>44623</v>
      </c>
      <c r="H969" s="76"/>
      <c r="I969" s="77">
        <v>254589</v>
      </c>
      <c r="J969" s="78" t="s">
        <v>457</v>
      </c>
      <c r="K969" s="80"/>
      <c r="L969" s="80"/>
      <c r="M969" s="80"/>
      <c r="N969" s="80"/>
      <c r="O969" s="80"/>
    </row>
    <row r="970" spans="1:15" ht="28.35" hidden="1" customHeight="1" thickBot="1">
      <c r="A970" s="479" t="s">
        <v>486</v>
      </c>
      <c r="B970" s="480"/>
      <c r="C970" s="74" t="s">
        <v>3817</v>
      </c>
      <c r="D970" s="74" t="s">
        <v>3818</v>
      </c>
      <c r="E970" s="74" t="s">
        <v>3819</v>
      </c>
      <c r="F970" s="74" t="s">
        <v>3820</v>
      </c>
      <c r="G970" s="75">
        <v>43671</v>
      </c>
      <c r="H970" s="76"/>
      <c r="I970" s="77">
        <v>4.74</v>
      </c>
      <c r="J970" s="78" t="s">
        <v>457</v>
      </c>
      <c r="K970" s="78" t="s">
        <v>3821</v>
      </c>
      <c r="L970" s="78" t="s">
        <v>459</v>
      </c>
      <c r="M970" s="78" t="s">
        <v>3822</v>
      </c>
      <c r="N970" s="78" t="s">
        <v>3823</v>
      </c>
      <c r="O970" s="79">
        <v>44664</v>
      </c>
    </row>
    <row r="971" spans="1:15" ht="28.35" hidden="1" customHeight="1" thickBot="1">
      <c r="A971" s="479" t="s">
        <v>1019</v>
      </c>
      <c r="B971" s="480"/>
      <c r="C971" s="74" t="s">
        <v>3824</v>
      </c>
      <c r="D971" s="74" t="s">
        <v>3825</v>
      </c>
      <c r="E971" s="74" t="s">
        <v>3826</v>
      </c>
      <c r="F971" s="74" t="s">
        <v>3827</v>
      </c>
      <c r="G971" s="75">
        <v>44663</v>
      </c>
      <c r="H971" s="76"/>
      <c r="I971" s="77">
        <v>74753</v>
      </c>
      <c r="J971" s="78" t="s">
        <v>457</v>
      </c>
      <c r="K971" s="80"/>
      <c r="L971" s="80"/>
      <c r="M971" s="80"/>
      <c r="N971" s="80"/>
      <c r="O971" s="80"/>
    </row>
    <row r="972" spans="1:15" ht="28.35" hidden="1" customHeight="1" thickBot="1">
      <c r="A972" s="479" t="s">
        <v>1019</v>
      </c>
      <c r="B972" s="480"/>
      <c r="C972" s="74" t="s">
        <v>3824</v>
      </c>
      <c r="D972" s="74" t="s">
        <v>3825</v>
      </c>
      <c r="E972" s="74" t="s">
        <v>3828</v>
      </c>
      <c r="F972" s="74" t="s">
        <v>3829</v>
      </c>
      <c r="G972" s="75">
        <v>44796</v>
      </c>
      <c r="H972" s="76"/>
      <c r="I972" s="77">
        <v>70222</v>
      </c>
      <c r="J972" s="78" t="s">
        <v>457</v>
      </c>
      <c r="K972" s="80"/>
      <c r="L972" s="80"/>
      <c r="M972" s="80"/>
      <c r="N972" s="80"/>
      <c r="O972" s="80"/>
    </row>
    <row r="973" spans="1:15" ht="28.35" hidden="1" customHeight="1" thickBot="1">
      <c r="A973" s="479" t="s">
        <v>1076</v>
      </c>
      <c r="B973" s="480"/>
      <c r="C973" s="74" t="s">
        <v>3830</v>
      </c>
      <c r="D973" s="74" t="s">
        <v>3831</v>
      </c>
      <c r="E973" s="74" t="s">
        <v>3832</v>
      </c>
      <c r="F973" s="74" t="s">
        <v>3833</v>
      </c>
      <c r="G973" s="75">
        <v>42571</v>
      </c>
      <c r="H973" s="76"/>
      <c r="I973" s="77">
        <v>8927.75</v>
      </c>
      <c r="J973" s="78" t="s">
        <v>457</v>
      </c>
      <c r="K973" s="80"/>
      <c r="L973" s="80"/>
      <c r="M973" s="80"/>
      <c r="N973" s="80"/>
      <c r="O973" s="80"/>
    </row>
    <row r="974" spans="1:15" ht="28.35" hidden="1" customHeight="1" thickBot="1">
      <c r="A974" s="479" t="s">
        <v>1929</v>
      </c>
      <c r="B974" s="480"/>
      <c r="C974" s="74" t="s">
        <v>3830</v>
      </c>
      <c r="D974" s="74" t="s">
        <v>3831</v>
      </c>
      <c r="E974" s="74" t="s">
        <v>3834</v>
      </c>
      <c r="F974" s="74" t="s">
        <v>3835</v>
      </c>
      <c r="G974" s="75">
        <v>44180</v>
      </c>
      <c r="H974" s="76"/>
      <c r="I974" s="77">
        <v>36370</v>
      </c>
      <c r="J974" s="78" t="s">
        <v>457</v>
      </c>
      <c r="K974" s="80"/>
      <c r="L974" s="80"/>
      <c r="M974" s="80"/>
      <c r="N974" s="80"/>
      <c r="O974" s="80"/>
    </row>
    <row r="975" spans="1:15" ht="28.35" hidden="1" customHeight="1" thickBot="1">
      <c r="A975" s="479" t="s">
        <v>472</v>
      </c>
      <c r="B975" s="480"/>
      <c r="C975" s="74" t="s">
        <v>3836</v>
      </c>
      <c r="D975" s="74" t="s">
        <v>3837</v>
      </c>
      <c r="E975" s="74" t="s">
        <v>3838</v>
      </c>
      <c r="F975" s="74" t="s">
        <v>3839</v>
      </c>
      <c r="G975" s="75">
        <v>44665</v>
      </c>
      <c r="H975" s="76"/>
      <c r="I975" s="77">
        <v>18420.68</v>
      </c>
      <c r="J975" s="78" t="s">
        <v>457</v>
      </c>
      <c r="K975" s="80"/>
      <c r="L975" s="80"/>
      <c r="M975" s="80"/>
      <c r="N975" s="80"/>
      <c r="O975" s="80"/>
    </row>
    <row r="976" spans="1:15" ht="28.35" hidden="1" customHeight="1" thickBot="1">
      <c r="A976" s="479" t="s">
        <v>477</v>
      </c>
      <c r="B976" s="480"/>
      <c r="C976" s="74" t="s">
        <v>3840</v>
      </c>
      <c r="D976" s="74" t="s">
        <v>3841</v>
      </c>
      <c r="E976" s="74" t="s">
        <v>3842</v>
      </c>
      <c r="F976" s="74" t="s">
        <v>3843</v>
      </c>
      <c r="G976" s="75">
        <v>44747</v>
      </c>
      <c r="H976" s="76"/>
      <c r="I976" s="77">
        <v>53665.02</v>
      </c>
      <c r="J976" s="78" t="s">
        <v>457</v>
      </c>
      <c r="K976" s="80"/>
      <c r="L976" s="80"/>
      <c r="M976" s="80"/>
      <c r="N976" s="80"/>
      <c r="O976" s="80"/>
    </row>
    <row r="977" spans="1:15" ht="28.35" hidden="1" customHeight="1" thickBot="1">
      <c r="A977" s="479" t="s">
        <v>614</v>
      </c>
      <c r="B977" s="480"/>
      <c r="C977" s="74" t="s">
        <v>3844</v>
      </c>
      <c r="D977" s="74" t="s">
        <v>3845</v>
      </c>
      <c r="E977" s="74" t="s">
        <v>3846</v>
      </c>
      <c r="F977" s="74" t="s">
        <v>3847</v>
      </c>
      <c r="G977" s="75">
        <v>44750</v>
      </c>
      <c r="H977" s="76"/>
      <c r="I977" s="77">
        <v>87965.93</v>
      </c>
      <c r="J977" s="78" t="s">
        <v>457</v>
      </c>
      <c r="K977" s="80"/>
      <c r="L977" s="80"/>
      <c r="M977" s="80"/>
      <c r="N977" s="80"/>
      <c r="O977" s="80"/>
    </row>
    <row r="978" spans="1:15" ht="28.35" hidden="1" customHeight="1" thickBot="1">
      <c r="A978" s="479" t="s">
        <v>565</v>
      </c>
      <c r="B978" s="480"/>
      <c r="C978" s="74" t="s">
        <v>3848</v>
      </c>
      <c r="D978" s="74" t="s">
        <v>3849</v>
      </c>
      <c r="E978" s="74" t="s">
        <v>3850</v>
      </c>
      <c r="F978" s="74" t="s">
        <v>3851</v>
      </c>
      <c r="G978" s="75">
        <v>44043</v>
      </c>
      <c r="H978" s="76"/>
      <c r="I978" s="77">
        <v>54555</v>
      </c>
      <c r="J978" s="78" t="s">
        <v>457</v>
      </c>
      <c r="K978" s="80"/>
      <c r="L978" s="80"/>
      <c r="M978" s="80"/>
      <c r="N978" s="80"/>
      <c r="O978" s="80"/>
    </row>
    <row r="979" spans="1:15" ht="28.35" hidden="1" customHeight="1" thickBot="1">
      <c r="A979" s="479" t="s">
        <v>2250</v>
      </c>
      <c r="B979" s="480"/>
      <c r="C979" s="74" t="s">
        <v>3852</v>
      </c>
      <c r="D979" s="74" t="s">
        <v>3853</v>
      </c>
      <c r="E979" s="74" t="s">
        <v>3854</v>
      </c>
      <c r="F979" s="74" t="s">
        <v>3855</v>
      </c>
      <c r="G979" s="75">
        <v>44537</v>
      </c>
      <c r="H979" s="76"/>
      <c r="I979" s="77">
        <v>20632</v>
      </c>
      <c r="J979" s="78" t="s">
        <v>457</v>
      </c>
      <c r="K979" s="80"/>
      <c r="L979" s="80"/>
      <c r="M979" s="80"/>
      <c r="N979" s="80"/>
      <c r="O979" s="80"/>
    </row>
    <row r="980" spans="1:15" ht="28.35" hidden="1" customHeight="1" thickBot="1">
      <c r="A980" s="479" t="s">
        <v>565</v>
      </c>
      <c r="B980" s="480"/>
      <c r="C980" s="74" t="s">
        <v>3856</v>
      </c>
      <c r="D980" s="74" t="s">
        <v>3857</v>
      </c>
      <c r="E980" s="74" t="s">
        <v>3858</v>
      </c>
      <c r="F980" s="74" t="s">
        <v>3859</v>
      </c>
      <c r="G980" s="75">
        <v>43049</v>
      </c>
      <c r="H980" s="76"/>
      <c r="I980" s="77">
        <v>54910.59</v>
      </c>
      <c r="J980" s="78" t="s">
        <v>457</v>
      </c>
      <c r="K980" s="78" t="s">
        <v>3860</v>
      </c>
      <c r="L980" s="78" t="s">
        <v>459</v>
      </c>
      <c r="M980" s="78" t="s">
        <v>3861</v>
      </c>
      <c r="N980" s="78" t="s">
        <v>3862</v>
      </c>
      <c r="O980" s="79">
        <v>44245</v>
      </c>
    </row>
    <row r="981" spans="1:15" ht="28.35" hidden="1" customHeight="1" thickBot="1">
      <c r="A981" s="479" t="s">
        <v>486</v>
      </c>
      <c r="B981" s="480"/>
      <c r="C981" s="74" t="s">
        <v>3863</v>
      </c>
      <c r="D981" s="74" t="s">
        <v>3864</v>
      </c>
      <c r="E981" s="74" t="s">
        <v>3865</v>
      </c>
      <c r="F981" s="74" t="s">
        <v>3866</v>
      </c>
      <c r="G981" s="75">
        <v>44120</v>
      </c>
      <c r="H981" s="76"/>
      <c r="I981" s="77">
        <v>919.77</v>
      </c>
      <c r="J981" s="78" t="s">
        <v>457</v>
      </c>
      <c r="K981" s="78" t="s">
        <v>3867</v>
      </c>
      <c r="L981" s="78" t="s">
        <v>459</v>
      </c>
      <c r="M981" s="78" t="s">
        <v>3868</v>
      </c>
      <c r="N981" s="78" t="s">
        <v>3869</v>
      </c>
      <c r="O981" s="79">
        <v>44326</v>
      </c>
    </row>
    <row r="982" spans="1:15" ht="28.35" hidden="1" customHeight="1" thickBot="1">
      <c r="A982" s="479" t="s">
        <v>623</v>
      </c>
      <c r="B982" s="480"/>
      <c r="C982" s="74" t="s">
        <v>3870</v>
      </c>
      <c r="D982" s="74" t="s">
        <v>3871</v>
      </c>
      <c r="E982" s="74" t="s">
        <v>3872</v>
      </c>
      <c r="F982" s="74" t="s">
        <v>3873</v>
      </c>
      <c r="G982" s="75">
        <v>44798</v>
      </c>
      <c r="H982" s="76"/>
      <c r="I982" s="77">
        <v>43311.21</v>
      </c>
      <c r="J982" s="78" t="s">
        <v>457</v>
      </c>
      <c r="K982" s="80"/>
      <c r="L982" s="80"/>
      <c r="M982" s="80"/>
      <c r="N982" s="80"/>
      <c r="O982" s="80"/>
    </row>
    <row r="983" spans="1:15" ht="28.35" hidden="1" customHeight="1" thickBot="1">
      <c r="A983" s="479" t="s">
        <v>467</v>
      </c>
      <c r="B983" s="480"/>
      <c r="C983" s="74" t="s">
        <v>3874</v>
      </c>
      <c r="D983" s="74" t="s">
        <v>3875</v>
      </c>
      <c r="E983" s="74" t="s">
        <v>3876</v>
      </c>
      <c r="F983" s="74" t="s">
        <v>3877</v>
      </c>
      <c r="G983" s="75">
        <v>43181</v>
      </c>
      <c r="H983" s="76"/>
      <c r="I983" s="77">
        <v>17344.48</v>
      </c>
      <c r="J983" s="78" t="s">
        <v>457</v>
      </c>
      <c r="K983" s="78" t="s">
        <v>3878</v>
      </c>
      <c r="L983" s="78" t="s">
        <v>459</v>
      </c>
      <c r="M983" s="78" t="s">
        <v>3879</v>
      </c>
      <c r="N983" s="78" t="s">
        <v>3880</v>
      </c>
      <c r="O983" s="79">
        <v>43944</v>
      </c>
    </row>
    <row r="984" spans="1:15" ht="28.35" hidden="1" customHeight="1" thickBot="1">
      <c r="A984" s="479" t="s">
        <v>467</v>
      </c>
      <c r="B984" s="480"/>
      <c r="C984" s="74" t="s">
        <v>3874</v>
      </c>
      <c r="D984" s="74" t="s">
        <v>3875</v>
      </c>
      <c r="E984" s="74" t="s">
        <v>3881</v>
      </c>
      <c r="F984" s="74" t="s">
        <v>3882</v>
      </c>
      <c r="G984" s="75">
        <v>43181</v>
      </c>
      <c r="H984" s="76"/>
      <c r="I984" s="77">
        <v>17344.48</v>
      </c>
      <c r="J984" s="78" t="s">
        <v>457</v>
      </c>
      <c r="K984" s="78" t="s">
        <v>3883</v>
      </c>
      <c r="L984" s="78" t="s">
        <v>459</v>
      </c>
      <c r="M984" s="78" t="s">
        <v>3884</v>
      </c>
      <c r="N984" s="78" t="s">
        <v>3880</v>
      </c>
      <c r="O984" s="79">
        <v>43944</v>
      </c>
    </row>
    <row r="985" spans="1:15" ht="28.35" hidden="1" customHeight="1" thickBot="1">
      <c r="A985" s="479" t="s">
        <v>467</v>
      </c>
      <c r="B985" s="480"/>
      <c r="C985" s="74" t="s">
        <v>3874</v>
      </c>
      <c r="D985" s="74" t="s">
        <v>3875</v>
      </c>
      <c r="E985" s="74" t="s">
        <v>3885</v>
      </c>
      <c r="F985" s="74" t="s">
        <v>3886</v>
      </c>
      <c r="G985" s="75">
        <v>43181</v>
      </c>
      <c r="H985" s="76"/>
      <c r="I985" s="77">
        <v>17344.48</v>
      </c>
      <c r="J985" s="78" t="s">
        <v>457</v>
      </c>
      <c r="K985" s="78" t="s">
        <v>3887</v>
      </c>
      <c r="L985" s="78" t="s">
        <v>459</v>
      </c>
      <c r="M985" s="78" t="s">
        <v>3888</v>
      </c>
      <c r="N985" s="78" t="s">
        <v>3880</v>
      </c>
      <c r="O985" s="79">
        <v>43944</v>
      </c>
    </row>
    <row r="986" spans="1:15" ht="28.35" hidden="1" customHeight="1" thickBot="1">
      <c r="A986" s="479" t="s">
        <v>2250</v>
      </c>
      <c r="B986" s="480"/>
      <c r="C986" s="74" t="s">
        <v>3889</v>
      </c>
      <c r="D986" s="74" t="s">
        <v>3890</v>
      </c>
      <c r="E986" s="74" t="s">
        <v>3891</v>
      </c>
      <c r="F986" s="74" t="s">
        <v>3892</v>
      </c>
      <c r="G986" s="75">
        <v>44284</v>
      </c>
      <c r="H986" s="76"/>
      <c r="I986" s="77">
        <v>4214.76</v>
      </c>
      <c r="J986" s="78" t="s">
        <v>457</v>
      </c>
      <c r="K986" s="78" t="s">
        <v>3893</v>
      </c>
      <c r="L986" s="78" t="s">
        <v>459</v>
      </c>
      <c r="M986" s="78" t="s">
        <v>3894</v>
      </c>
      <c r="N986" s="78" t="s">
        <v>3895</v>
      </c>
      <c r="O986" s="79">
        <v>44719</v>
      </c>
    </row>
    <row r="987" spans="1:15" ht="28.35" hidden="1" customHeight="1" thickBot="1">
      <c r="A987" s="479" t="s">
        <v>555</v>
      </c>
      <c r="B987" s="480"/>
      <c r="C987" s="74" t="s">
        <v>3896</v>
      </c>
      <c r="D987" s="74" t="s">
        <v>3897</v>
      </c>
      <c r="E987" s="74" t="s">
        <v>3898</v>
      </c>
      <c r="F987" s="74" t="s">
        <v>3899</v>
      </c>
      <c r="G987" s="75">
        <v>43062</v>
      </c>
      <c r="H987" s="76"/>
      <c r="I987" s="77">
        <v>0.12</v>
      </c>
      <c r="J987" s="78" t="s">
        <v>457</v>
      </c>
      <c r="K987" s="78" t="s">
        <v>3900</v>
      </c>
      <c r="L987" s="78" t="s">
        <v>459</v>
      </c>
      <c r="M987" s="78" t="s">
        <v>3901</v>
      </c>
      <c r="N987" s="78" t="s">
        <v>3902</v>
      </c>
      <c r="O987" s="79">
        <v>43264</v>
      </c>
    </row>
    <row r="988" spans="1:15" ht="28.35" hidden="1" customHeight="1" thickBot="1">
      <c r="A988" s="479" t="s">
        <v>614</v>
      </c>
      <c r="B988" s="480"/>
      <c r="C988" s="74" t="s">
        <v>3903</v>
      </c>
      <c r="D988" s="74" t="s">
        <v>3904</v>
      </c>
      <c r="E988" s="74" t="s">
        <v>3905</v>
      </c>
      <c r="F988" s="74" t="s">
        <v>3906</v>
      </c>
      <c r="G988" s="75">
        <v>44740</v>
      </c>
      <c r="H988" s="76"/>
      <c r="I988" s="77">
        <v>51645.4</v>
      </c>
      <c r="J988" s="78" t="s">
        <v>457</v>
      </c>
      <c r="K988" s="80"/>
      <c r="L988" s="80"/>
      <c r="M988" s="80"/>
      <c r="N988" s="80"/>
      <c r="O988" s="80"/>
    </row>
    <row r="989" spans="1:15" ht="28.35" hidden="1" customHeight="1" thickBot="1">
      <c r="A989" s="479" t="s">
        <v>2309</v>
      </c>
      <c r="B989" s="480"/>
      <c r="C989" s="74" t="s">
        <v>3907</v>
      </c>
      <c r="D989" s="74" t="s">
        <v>3908</v>
      </c>
      <c r="E989" s="74" t="s">
        <v>3909</v>
      </c>
      <c r="F989" s="74" t="s">
        <v>3910</v>
      </c>
      <c r="G989" s="75">
        <v>42935</v>
      </c>
      <c r="H989" s="76"/>
      <c r="I989" s="77">
        <v>109110</v>
      </c>
      <c r="J989" s="78" t="s">
        <v>457</v>
      </c>
      <c r="K989" s="78" t="s">
        <v>3911</v>
      </c>
      <c r="L989" s="78" t="s">
        <v>459</v>
      </c>
      <c r="M989" s="78" t="s">
        <v>3912</v>
      </c>
      <c r="N989" s="78">
        <v>109110</v>
      </c>
      <c r="O989" s="79">
        <v>43774</v>
      </c>
    </row>
    <row r="990" spans="1:15" ht="28.35" hidden="1" customHeight="1" thickBot="1">
      <c r="A990" s="479" t="s">
        <v>614</v>
      </c>
      <c r="B990" s="480"/>
      <c r="C990" s="74" t="s">
        <v>3913</v>
      </c>
      <c r="D990" s="74" t="s">
        <v>3914</v>
      </c>
      <c r="E990" s="74" t="s">
        <v>3915</v>
      </c>
      <c r="F990" s="74" t="s">
        <v>3916</v>
      </c>
      <c r="G990" s="75">
        <v>44628</v>
      </c>
      <c r="H990" s="76"/>
      <c r="I990" s="77">
        <v>24204.23</v>
      </c>
      <c r="J990" s="78" t="s">
        <v>457</v>
      </c>
      <c r="K990" s="80"/>
      <c r="L990" s="80"/>
      <c r="M990" s="80"/>
      <c r="N990" s="80"/>
      <c r="O990" s="80"/>
    </row>
    <row r="991" spans="1:15" ht="28.35" hidden="1" customHeight="1" thickBot="1">
      <c r="A991" s="479" t="s">
        <v>2338</v>
      </c>
      <c r="B991" s="480"/>
      <c r="C991" s="74" t="s">
        <v>3917</v>
      </c>
      <c r="D991" s="74" t="s">
        <v>3918</v>
      </c>
      <c r="E991" s="74" t="s">
        <v>3919</v>
      </c>
      <c r="F991" s="74" t="s">
        <v>3920</v>
      </c>
      <c r="G991" s="75">
        <v>44120</v>
      </c>
      <c r="H991" s="76"/>
      <c r="I991" s="77">
        <v>32</v>
      </c>
      <c r="J991" s="78" t="s">
        <v>457</v>
      </c>
      <c r="K991" s="78" t="s">
        <v>3921</v>
      </c>
      <c r="L991" s="78" t="s">
        <v>459</v>
      </c>
      <c r="M991" s="78" t="s">
        <v>3922</v>
      </c>
      <c r="N991" s="78">
        <v>0</v>
      </c>
      <c r="O991" s="79">
        <v>43238</v>
      </c>
    </row>
    <row r="992" spans="1:15" ht="28.35" hidden="1" customHeight="1" thickBot="1">
      <c r="A992" s="479" t="s">
        <v>507</v>
      </c>
      <c r="B992" s="480"/>
      <c r="C992" s="74" t="s">
        <v>3923</v>
      </c>
      <c r="D992" s="74" t="s">
        <v>3924</v>
      </c>
      <c r="E992" s="74" t="s">
        <v>3925</v>
      </c>
      <c r="F992" s="74" t="s">
        <v>3926</v>
      </c>
      <c r="G992" s="75">
        <v>44460</v>
      </c>
      <c r="H992" s="76"/>
      <c r="I992" s="77">
        <v>20000</v>
      </c>
      <c r="J992" s="78" t="s">
        <v>457</v>
      </c>
      <c r="K992" s="80"/>
      <c r="L992" s="80"/>
      <c r="M992" s="80"/>
      <c r="N992" s="80"/>
      <c r="O992" s="80"/>
    </row>
    <row r="993" spans="1:15" ht="28.35" hidden="1" customHeight="1" thickBot="1">
      <c r="A993" s="479" t="s">
        <v>2338</v>
      </c>
      <c r="B993" s="480"/>
      <c r="C993" s="74" t="s">
        <v>3927</v>
      </c>
      <c r="D993" s="74" t="s">
        <v>3928</v>
      </c>
      <c r="E993" s="74" t="s">
        <v>3929</v>
      </c>
      <c r="F993" s="74" t="s">
        <v>3930</v>
      </c>
      <c r="G993" s="74" t="s">
        <v>1327</v>
      </c>
      <c r="H993" s="76"/>
      <c r="I993" s="77">
        <v>4843.1000000000004</v>
      </c>
      <c r="J993" s="78" t="s">
        <v>958</v>
      </c>
      <c r="K993" s="78" t="s">
        <v>3931</v>
      </c>
      <c r="L993" s="78" t="s">
        <v>960</v>
      </c>
      <c r="M993" s="78" t="s">
        <v>3932</v>
      </c>
      <c r="N993" s="78" t="s">
        <v>3933</v>
      </c>
      <c r="O993" s="78" t="s">
        <v>3934</v>
      </c>
    </row>
    <row r="994" spans="1:15" ht="28.35" hidden="1" customHeight="1" thickBot="1">
      <c r="A994" s="479" t="s">
        <v>472</v>
      </c>
      <c r="B994" s="480"/>
      <c r="C994" s="74" t="s">
        <v>3935</v>
      </c>
      <c r="D994" s="74" t="s">
        <v>3936</v>
      </c>
      <c r="E994" s="74" t="s">
        <v>3937</v>
      </c>
      <c r="F994" s="74" t="s">
        <v>3938</v>
      </c>
      <c r="G994" s="75">
        <v>44154</v>
      </c>
      <c r="H994" s="76"/>
      <c r="I994" s="77">
        <v>54191.3</v>
      </c>
      <c r="J994" s="78" t="s">
        <v>457</v>
      </c>
      <c r="K994" s="80"/>
      <c r="L994" s="80"/>
      <c r="M994" s="80"/>
      <c r="N994" s="80"/>
      <c r="O994" s="80"/>
    </row>
    <row r="995" spans="1:15" ht="28.35" hidden="1" customHeight="1" thickBot="1">
      <c r="A995" s="479" t="s">
        <v>467</v>
      </c>
      <c r="B995" s="480"/>
      <c r="C995" s="74" t="s">
        <v>3939</v>
      </c>
      <c r="D995" s="74" t="s">
        <v>3940</v>
      </c>
      <c r="E995" s="74" t="s">
        <v>3941</v>
      </c>
      <c r="F995" s="74" t="s">
        <v>3942</v>
      </c>
      <c r="G995" s="75">
        <v>44120</v>
      </c>
      <c r="H995" s="76"/>
      <c r="I995" s="77">
        <v>72740</v>
      </c>
      <c r="J995" s="78" t="s">
        <v>457</v>
      </c>
      <c r="K995" s="80"/>
      <c r="L995" s="80"/>
      <c r="M995" s="80"/>
      <c r="N995" s="80"/>
      <c r="O995" s="80"/>
    </row>
    <row r="996" spans="1:15" ht="28.35" hidden="1" customHeight="1" thickBot="1">
      <c r="A996" s="479" t="s">
        <v>560</v>
      </c>
      <c r="B996" s="480"/>
      <c r="C996" s="74" t="s">
        <v>3943</v>
      </c>
      <c r="D996" s="74" t="s">
        <v>3944</v>
      </c>
      <c r="E996" s="74" t="s">
        <v>3945</v>
      </c>
      <c r="F996" s="74" t="s">
        <v>3946</v>
      </c>
      <c r="G996" s="75">
        <v>44257</v>
      </c>
      <c r="H996" s="76"/>
      <c r="I996" s="77">
        <v>39000</v>
      </c>
      <c r="J996" s="78" t="s">
        <v>457</v>
      </c>
      <c r="K996" s="80"/>
      <c r="L996" s="80"/>
      <c r="M996" s="80"/>
      <c r="N996" s="80"/>
      <c r="O996" s="80"/>
    </row>
    <row r="997" spans="1:15" ht="28.35" hidden="1" customHeight="1" thickBot="1">
      <c r="A997" s="479" t="s">
        <v>628</v>
      </c>
      <c r="B997" s="480"/>
      <c r="C997" s="74" t="s">
        <v>3947</v>
      </c>
      <c r="D997" s="74" t="s">
        <v>3948</v>
      </c>
      <c r="E997" s="74" t="s">
        <v>3949</v>
      </c>
      <c r="F997" s="74" t="s">
        <v>3950</v>
      </c>
      <c r="G997" s="75">
        <v>43865</v>
      </c>
      <c r="H997" s="76"/>
      <c r="I997" s="77">
        <v>65466</v>
      </c>
      <c r="J997" s="78" t="s">
        <v>457</v>
      </c>
      <c r="K997" s="80"/>
      <c r="L997" s="80"/>
      <c r="M997" s="80"/>
      <c r="N997" s="80"/>
      <c r="O997" s="80"/>
    </row>
    <row r="998" spans="1:15" ht="28.35" hidden="1" customHeight="1" thickBot="1">
      <c r="A998" s="479" t="s">
        <v>543</v>
      </c>
      <c r="B998" s="480"/>
      <c r="C998" s="74" t="s">
        <v>3947</v>
      </c>
      <c r="D998" s="74" t="s">
        <v>3948</v>
      </c>
      <c r="E998" s="74" t="s">
        <v>3951</v>
      </c>
      <c r="F998" s="74" t="s">
        <v>3952</v>
      </c>
      <c r="G998" s="75">
        <v>44756</v>
      </c>
      <c r="H998" s="76"/>
      <c r="I998" s="77">
        <v>34551.5</v>
      </c>
      <c r="J998" s="78" t="s">
        <v>457</v>
      </c>
      <c r="K998" s="80"/>
      <c r="L998" s="80"/>
      <c r="M998" s="80"/>
      <c r="N998" s="80"/>
      <c r="O998" s="80"/>
    </row>
    <row r="999" spans="1:15" ht="28.35" hidden="1" customHeight="1" thickBot="1">
      <c r="A999" s="479" t="s">
        <v>467</v>
      </c>
      <c r="B999" s="480"/>
      <c r="C999" s="74" t="s">
        <v>3953</v>
      </c>
      <c r="D999" s="74" t="s">
        <v>3954</v>
      </c>
      <c r="E999" s="74" t="s">
        <v>3955</v>
      </c>
      <c r="F999" s="74" t="s">
        <v>3956</v>
      </c>
      <c r="G999" s="75">
        <v>43888</v>
      </c>
      <c r="H999" s="76"/>
      <c r="I999" s="77">
        <v>59993</v>
      </c>
      <c r="J999" s="78" t="s">
        <v>457</v>
      </c>
      <c r="K999" s="80"/>
      <c r="L999" s="80"/>
      <c r="M999" s="80"/>
      <c r="N999" s="80"/>
      <c r="O999" s="80"/>
    </row>
    <row r="1000" spans="1:15" ht="28.35" hidden="1" customHeight="1" thickBot="1">
      <c r="A1000" s="479" t="s">
        <v>628</v>
      </c>
      <c r="B1000" s="480"/>
      <c r="C1000" s="74" t="s">
        <v>3957</v>
      </c>
      <c r="D1000" s="74" t="s">
        <v>3958</v>
      </c>
      <c r="E1000" s="74" t="s">
        <v>3959</v>
      </c>
      <c r="F1000" s="74" t="s">
        <v>3960</v>
      </c>
      <c r="G1000" s="75">
        <v>44120</v>
      </c>
      <c r="H1000" s="76"/>
      <c r="I1000" s="77">
        <v>0.19</v>
      </c>
      <c r="J1000" s="78" t="s">
        <v>457</v>
      </c>
      <c r="K1000" s="78" t="s">
        <v>3961</v>
      </c>
      <c r="L1000" s="78" t="s">
        <v>459</v>
      </c>
      <c r="M1000" s="78" t="s">
        <v>3962</v>
      </c>
      <c r="N1000" s="78" t="s">
        <v>3963</v>
      </c>
      <c r="O1000" s="79">
        <v>43781</v>
      </c>
    </row>
    <row r="1001" spans="1:15" ht="28.35" hidden="1" customHeight="1" thickBot="1">
      <c r="A1001" s="479" t="s">
        <v>472</v>
      </c>
      <c r="B1001" s="480"/>
      <c r="C1001" s="74" t="s">
        <v>3964</v>
      </c>
      <c r="D1001" s="74" t="s">
        <v>3965</v>
      </c>
      <c r="E1001" s="74" t="s">
        <v>3966</v>
      </c>
      <c r="F1001" s="74" t="s">
        <v>3967</v>
      </c>
      <c r="G1001" s="75">
        <v>44456</v>
      </c>
      <c r="H1001" s="76"/>
      <c r="I1001" s="77">
        <v>38448</v>
      </c>
      <c r="J1001" s="78" t="s">
        <v>457</v>
      </c>
      <c r="K1001" s="80"/>
      <c r="L1001" s="80"/>
      <c r="M1001" s="80"/>
      <c r="N1001" s="80"/>
      <c r="O1001" s="80"/>
    </row>
    <row r="1002" spans="1:15" ht="28.35" hidden="1" customHeight="1" thickBot="1">
      <c r="A1002" s="479" t="s">
        <v>477</v>
      </c>
      <c r="B1002" s="480"/>
      <c r="C1002" s="74" t="s">
        <v>3968</v>
      </c>
      <c r="D1002" s="74" t="s">
        <v>3969</v>
      </c>
      <c r="E1002" s="74" t="s">
        <v>3970</v>
      </c>
      <c r="F1002" s="74" t="s">
        <v>3971</v>
      </c>
      <c r="G1002" s="75">
        <v>44540</v>
      </c>
      <c r="H1002" s="76"/>
      <c r="I1002" s="77">
        <v>72740</v>
      </c>
      <c r="J1002" s="78" t="s">
        <v>457</v>
      </c>
      <c r="K1002" s="80"/>
      <c r="L1002" s="80"/>
      <c r="M1002" s="80"/>
      <c r="N1002" s="80"/>
      <c r="O1002" s="80"/>
    </row>
    <row r="1003" spans="1:15" ht="28.35" hidden="1" customHeight="1" thickBot="1">
      <c r="A1003" s="479" t="s">
        <v>584</v>
      </c>
      <c r="B1003" s="480"/>
      <c r="C1003" s="74" t="s">
        <v>3972</v>
      </c>
      <c r="D1003" s="74" t="s">
        <v>3973</v>
      </c>
      <c r="E1003" s="74" t="s">
        <v>3974</v>
      </c>
      <c r="F1003" s="74" t="s">
        <v>3975</v>
      </c>
      <c r="G1003" s="75">
        <v>44173</v>
      </c>
      <c r="H1003" s="76"/>
      <c r="I1003" s="77">
        <v>18185</v>
      </c>
      <c r="J1003" s="78" t="s">
        <v>457</v>
      </c>
      <c r="K1003" s="80"/>
      <c r="L1003" s="80"/>
      <c r="M1003" s="80"/>
      <c r="N1003" s="80"/>
      <c r="O1003" s="80"/>
    </row>
    <row r="1004" spans="1:15" ht="28.35" hidden="1" customHeight="1" thickBot="1">
      <c r="A1004" s="479" t="s">
        <v>760</v>
      </c>
      <c r="B1004" s="480"/>
      <c r="C1004" s="74" t="s">
        <v>3976</v>
      </c>
      <c r="D1004" s="74" t="s">
        <v>3977</v>
      </c>
      <c r="E1004" s="74" t="s">
        <v>3978</v>
      </c>
      <c r="F1004" s="74" t="s">
        <v>3979</v>
      </c>
      <c r="G1004" s="74" t="s">
        <v>1327</v>
      </c>
      <c r="H1004" s="76"/>
      <c r="I1004" s="77">
        <v>29.96</v>
      </c>
      <c r="J1004" s="78" t="s">
        <v>958</v>
      </c>
      <c r="K1004" s="78" t="s">
        <v>3980</v>
      </c>
      <c r="L1004" s="78" t="s">
        <v>960</v>
      </c>
      <c r="M1004" s="78" t="s">
        <v>3981</v>
      </c>
      <c r="N1004" s="78">
        <v>0</v>
      </c>
      <c r="O1004" s="78" t="s">
        <v>3982</v>
      </c>
    </row>
    <row r="1005" spans="1:15" ht="28.35" hidden="1" customHeight="1" thickBot="1">
      <c r="A1005" s="479" t="s">
        <v>859</v>
      </c>
      <c r="B1005" s="480"/>
      <c r="C1005" s="74" t="s">
        <v>3983</v>
      </c>
      <c r="D1005" s="74" t="s">
        <v>3984</v>
      </c>
      <c r="E1005" s="74" t="s">
        <v>3985</v>
      </c>
      <c r="F1005" s="74" t="s">
        <v>3986</v>
      </c>
      <c r="G1005" s="75">
        <v>43298</v>
      </c>
      <c r="H1005" s="76"/>
      <c r="I1005" s="77">
        <v>4298.28</v>
      </c>
      <c r="J1005" s="78" t="s">
        <v>457</v>
      </c>
      <c r="K1005" s="78" t="s">
        <v>3987</v>
      </c>
      <c r="L1005" s="78" t="s">
        <v>459</v>
      </c>
      <c r="M1005" s="78" t="s">
        <v>3988</v>
      </c>
      <c r="N1005" s="78" t="s">
        <v>3989</v>
      </c>
      <c r="O1005" s="79">
        <v>44113</v>
      </c>
    </row>
    <row r="1006" spans="1:15" ht="28.35" hidden="1" customHeight="1" thickBot="1">
      <c r="A1006" s="479" t="s">
        <v>462</v>
      </c>
      <c r="B1006" s="480"/>
      <c r="C1006" s="74" t="s">
        <v>3990</v>
      </c>
      <c r="D1006" s="74" t="s">
        <v>3991</v>
      </c>
      <c r="E1006" s="74" t="s">
        <v>3992</v>
      </c>
      <c r="F1006" s="74" t="s">
        <v>3993</v>
      </c>
      <c r="G1006" s="75">
        <v>43664</v>
      </c>
      <c r="H1006" s="76"/>
      <c r="I1006" s="77">
        <v>1147.6300000000001</v>
      </c>
      <c r="J1006" s="78" t="s">
        <v>457</v>
      </c>
      <c r="K1006" s="78" t="s">
        <v>3994</v>
      </c>
      <c r="L1006" s="78" t="s">
        <v>459</v>
      </c>
      <c r="M1006" s="78" t="s">
        <v>3995</v>
      </c>
      <c r="N1006" s="78" t="s">
        <v>3996</v>
      </c>
      <c r="O1006" s="79">
        <v>44753</v>
      </c>
    </row>
    <row r="1007" spans="1:15" ht="28.35" hidden="1" customHeight="1" thickBot="1">
      <c r="A1007" s="479" t="s">
        <v>760</v>
      </c>
      <c r="B1007" s="480"/>
      <c r="C1007" s="74" t="s">
        <v>3997</v>
      </c>
      <c r="D1007" s="74" t="s">
        <v>3998</v>
      </c>
      <c r="E1007" s="74" t="s">
        <v>3999</v>
      </c>
      <c r="F1007" s="74" t="s">
        <v>4000</v>
      </c>
      <c r="G1007" s="75">
        <v>43146</v>
      </c>
      <c r="H1007" s="76"/>
      <c r="I1007" s="77">
        <v>17827.150000000001</v>
      </c>
      <c r="J1007" s="78" t="s">
        <v>457</v>
      </c>
      <c r="K1007" s="78" t="s">
        <v>4001</v>
      </c>
      <c r="L1007" s="78" t="s">
        <v>459</v>
      </c>
      <c r="M1007" s="78" t="s">
        <v>4002</v>
      </c>
      <c r="N1007" s="78" t="s">
        <v>4003</v>
      </c>
      <c r="O1007" s="79">
        <v>43991</v>
      </c>
    </row>
    <row r="1008" spans="1:15" ht="28.35" hidden="1" customHeight="1" thickBot="1">
      <c r="A1008" s="479" t="s">
        <v>565</v>
      </c>
      <c r="B1008" s="480"/>
      <c r="C1008" s="74" t="s">
        <v>4004</v>
      </c>
      <c r="D1008" s="74" t="s">
        <v>4005</v>
      </c>
      <c r="E1008" s="74" t="s">
        <v>4006</v>
      </c>
      <c r="F1008" s="74" t="s">
        <v>4007</v>
      </c>
      <c r="G1008" s="75">
        <v>44120</v>
      </c>
      <c r="H1008" s="76"/>
      <c r="I1008" s="77">
        <v>109110</v>
      </c>
      <c r="J1008" s="78" t="s">
        <v>457</v>
      </c>
      <c r="K1008" s="78" t="s">
        <v>4008</v>
      </c>
      <c r="L1008" s="78" t="s">
        <v>459</v>
      </c>
      <c r="M1008" s="78" t="s">
        <v>4009</v>
      </c>
      <c r="N1008" s="78">
        <v>109110</v>
      </c>
      <c r="O1008" s="79">
        <v>43803</v>
      </c>
    </row>
    <row r="1009" spans="1:15" ht="28.35" hidden="1" customHeight="1" thickBot="1">
      <c r="A1009" s="479" t="s">
        <v>575</v>
      </c>
      <c r="B1009" s="480"/>
      <c r="C1009" s="74" t="s">
        <v>4010</v>
      </c>
      <c r="D1009" s="74" t="s">
        <v>4011</v>
      </c>
      <c r="E1009" s="74" t="s">
        <v>4012</v>
      </c>
      <c r="F1009" s="74" t="s">
        <v>4013</v>
      </c>
      <c r="G1009" s="75">
        <v>44399</v>
      </c>
      <c r="H1009" s="76"/>
      <c r="I1009" s="77">
        <v>57861</v>
      </c>
      <c r="J1009" s="78" t="s">
        <v>457</v>
      </c>
      <c r="K1009" s="80"/>
      <c r="L1009" s="80"/>
      <c r="M1009" s="80"/>
      <c r="N1009" s="80"/>
      <c r="O1009" s="80"/>
    </row>
    <row r="1010" spans="1:15" ht="28.35" hidden="1" customHeight="1" thickBot="1">
      <c r="A1010" s="479" t="s">
        <v>472</v>
      </c>
      <c r="B1010" s="480"/>
      <c r="C1010" s="74" t="s">
        <v>4014</v>
      </c>
      <c r="D1010" s="74" t="s">
        <v>4015</v>
      </c>
      <c r="E1010" s="74" t="s">
        <v>4016</v>
      </c>
      <c r="F1010" s="74" t="s">
        <v>4017</v>
      </c>
      <c r="G1010" s="75">
        <v>44727</v>
      </c>
      <c r="H1010" s="76"/>
      <c r="I1010" s="77">
        <v>50000</v>
      </c>
      <c r="J1010" s="78" t="s">
        <v>457</v>
      </c>
      <c r="K1010" s="80"/>
      <c r="L1010" s="80"/>
      <c r="M1010" s="80"/>
      <c r="N1010" s="80"/>
      <c r="O1010" s="80"/>
    </row>
    <row r="1011" spans="1:15" ht="28.35" hidden="1" customHeight="1" thickBot="1">
      <c r="A1011" s="479" t="s">
        <v>486</v>
      </c>
      <c r="B1011" s="480"/>
      <c r="C1011" s="74" t="s">
        <v>4018</v>
      </c>
      <c r="D1011" s="74" t="s">
        <v>4019</v>
      </c>
      <c r="E1011" s="74" t="s">
        <v>4020</v>
      </c>
      <c r="F1011" s="74" t="s">
        <v>4021</v>
      </c>
      <c r="G1011" s="75">
        <v>43182</v>
      </c>
      <c r="H1011" s="76"/>
      <c r="I1011" s="77">
        <v>71157.899999999994</v>
      </c>
      <c r="J1011" s="78" t="s">
        <v>457</v>
      </c>
      <c r="K1011" s="78" t="s">
        <v>4022</v>
      </c>
      <c r="L1011" s="78" t="s">
        <v>459</v>
      </c>
      <c r="M1011" s="78" t="s">
        <v>4023</v>
      </c>
      <c r="N1011" s="78" t="s">
        <v>4024</v>
      </c>
      <c r="O1011" s="79">
        <v>44272</v>
      </c>
    </row>
    <row r="1012" spans="1:15" ht="28.35" hidden="1" customHeight="1" thickBot="1">
      <c r="A1012" s="479" t="s">
        <v>570</v>
      </c>
      <c r="B1012" s="480"/>
      <c r="C1012" s="74" t="s">
        <v>4025</v>
      </c>
      <c r="D1012" s="74" t="s">
        <v>4026</v>
      </c>
      <c r="E1012" s="74" t="s">
        <v>4027</v>
      </c>
      <c r="F1012" s="74" t="s">
        <v>4028</v>
      </c>
      <c r="G1012" s="75">
        <v>43497</v>
      </c>
      <c r="H1012" s="76"/>
      <c r="I1012" s="77">
        <v>43249.8</v>
      </c>
      <c r="J1012" s="78" t="s">
        <v>457</v>
      </c>
      <c r="K1012" s="78" t="s">
        <v>4029</v>
      </c>
      <c r="L1012" s="78" t="s">
        <v>459</v>
      </c>
      <c r="M1012" s="78" t="s">
        <v>4030</v>
      </c>
      <c r="N1012" s="78">
        <v>0</v>
      </c>
      <c r="O1012" s="79">
        <v>44606</v>
      </c>
    </row>
    <row r="1013" spans="1:15" ht="28.35" hidden="1" customHeight="1" thickBot="1">
      <c r="A1013" s="479" t="s">
        <v>575</v>
      </c>
      <c r="B1013" s="480"/>
      <c r="C1013" s="74" t="s">
        <v>4031</v>
      </c>
      <c r="D1013" s="74" t="s">
        <v>4032</v>
      </c>
      <c r="E1013" s="74" t="s">
        <v>4033</v>
      </c>
      <c r="F1013" s="74" t="s">
        <v>684</v>
      </c>
      <c r="G1013" s="75">
        <v>44252</v>
      </c>
      <c r="H1013" s="76"/>
      <c r="I1013" s="77">
        <v>18185</v>
      </c>
      <c r="J1013" s="78" t="s">
        <v>457</v>
      </c>
      <c r="K1013" s="80"/>
      <c r="L1013" s="80"/>
      <c r="M1013" s="80"/>
      <c r="N1013" s="80"/>
      <c r="O1013" s="80"/>
    </row>
    <row r="1014" spans="1:15" ht="28.35" hidden="1" customHeight="1" thickBot="1">
      <c r="A1014" s="479" t="s">
        <v>623</v>
      </c>
      <c r="B1014" s="480"/>
      <c r="C1014" s="74" t="s">
        <v>4034</v>
      </c>
      <c r="D1014" s="74" t="s">
        <v>4035</v>
      </c>
      <c r="E1014" s="74" t="s">
        <v>4036</v>
      </c>
      <c r="F1014" s="74" t="s">
        <v>4037</v>
      </c>
      <c r="G1014" s="75">
        <v>44762</v>
      </c>
      <c r="H1014" s="76"/>
      <c r="I1014" s="77">
        <v>65953.72</v>
      </c>
      <c r="J1014" s="78" t="s">
        <v>457</v>
      </c>
      <c r="K1014" s="80"/>
      <c r="L1014" s="80"/>
      <c r="M1014" s="80"/>
      <c r="N1014" s="80"/>
      <c r="O1014" s="80"/>
    </row>
    <row r="1015" spans="1:15" ht="28.35" hidden="1" customHeight="1" thickBot="1">
      <c r="A1015" s="479" t="s">
        <v>477</v>
      </c>
      <c r="B1015" s="480"/>
      <c r="C1015" s="74" t="s">
        <v>4038</v>
      </c>
      <c r="D1015" s="74" t="s">
        <v>4039</v>
      </c>
      <c r="E1015" s="74" t="s">
        <v>4040</v>
      </c>
      <c r="F1015" s="74" t="s">
        <v>4041</v>
      </c>
      <c r="G1015" s="75">
        <v>44375</v>
      </c>
      <c r="H1015" s="76"/>
      <c r="I1015" s="77">
        <v>36370</v>
      </c>
      <c r="J1015" s="78" t="s">
        <v>457</v>
      </c>
      <c r="K1015" s="80"/>
      <c r="L1015" s="80"/>
      <c r="M1015" s="80"/>
      <c r="N1015" s="80"/>
      <c r="O1015" s="80"/>
    </row>
    <row r="1016" spans="1:15" ht="28.35" hidden="1" customHeight="1" thickBot="1">
      <c r="A1016" s="479" t="s">
        <v>760</v>
      </c>
      <c r="B1016" s="480"/>
      <c r="C1016" s="74" t="s">
        <v>4042</v>
      </c>
      <c r="D1016" s="74" t="s">
        <v>4043</v>
      </c>
      <c r="E1016" s="74" t="s">
        <v>4044</v>
      </c>
      <c r="F1016" s="74" t="s">
        <v>4045</v>
      </c>
      <c r="G1016" s="75">
        <v>43152</v>
      </c>
      <c r="H1016" s="76"/>
      <c r="I1016" s="77">
        <v>0.01</v>
      </c>
      <c r="J1016" s="78" t="s">
        <v>457</v>
      </c>
      <c r="K1016" s="78" t="s">
        <v>4046</v>
      </c>
      <c r="L1016" s="78" t="s">
        <v>459</v>
      </c>
      <c r="M1016" s="78" t="s">
        <v>4047</v>
      </c>
      <c r="N1016" s="78">
        <v>0</v>
      </c>
      <c r="O1016" s="79">
        <v>43501</v>
      </c>
    </row>
    <row r="1017" spans="1:15" ht="28.35" hidden="1" customHeight="1" thickBot="1">
      <c r="A1017" s="479" t="s">
        <v>477</v>
      </c>
      <c r="B1017" s="480"/>
      <c r="C1017" s="74" t="s">
        <v>4048</v>
      </c>
      <c r="D1017" s="74" t="s">
        <v>4049</v>
      </c>
      <c r="E1017" s="74" t="s">
        <v>4050</v>
      </c>
      <c r="F1017" s="74" t="s">
        <v>4051</v>
      </c>
      <c r="G1017" s="75">
        <v>44656</v>
      </c>
      <c r="H1017" s="76"/>
      <c r="I1017" s="77">
        <v>28678.47</v>
      </c>
      <c r="J1017" s="78" t="s">
        <v>457</v>
      </c>
      <c r="K1017" s="80"/>
      <c r="L1017" s="80"/>
      <c r="M1017" s="80"/>
      <c r="N1017" s="80"/>
      <c r="O1017" s="80"/>
    </row>
    <row r="1018" spans="1:15" ht="28.35" hidden="1" customHeight="1" thickBot="1">
      <c r="A1018" s="479" t="s">
        <v>859</v>
      </c>
      <c r="B1018" s="480"/>
      <c r="C1018" s="74" t="s">
        <v>4052</v>
      </c>
      <c r="D1018" s="74" t="s">
        <v>4053</v>
      </c>
      <c r="E1018" s="74" t="s">
        <v>4054</v>
      </c>
      <c r="F1018" s="74" t="s">
        <v>4055</v>
      </c>
      <c r="G1018" s="75">
        <v>43447</v>
      </c>
      <c r="H1018" s="76"/>
      <c r="I1018" s="77">
        <v>109000</v>
      </c>
      <c r="J1018" s="78" t="s">
        <v>457</v>
      </c>
      <c r="K1018" s="80"/>
      <c r="L1018" s="80"/>
      <c r="M1018" s="80"/>
      <c r="N1018" s="80"/>
      <c r="O1018" s="80"/>
    </row>
    <row r="1019" spans="1:15" ht="28.35" hidden="1" customHeight="1" thickBot="1">
      <c r="A1019" s="479" t="s">
        <v>575</v>
      </c>
      <c r="B1019" s="480"/>
      <c r="C1019" s="74" t="s">
        <v>4056</v>
      </c>
      <c r="D1019" s="74" t="s">
        <v>4057</v>
      </c>
      <c r="E1019" s="74" t="s">
        <v>4058</v>
      </c>
      <c r="F1019" s="74" t="s">
        <v>4059</v>
      </c>
      <c r="G1019" s="75">
        <v>44517</v>
      </c>
      <c r="H1019" s="76"/>
      <c r="I1019" s="77">
        <v>63078</v>
      </c>
      <c r="J1019" s="78" t="s">
        <v>457</v>
      </c>
      <c r="K1019" s="80"/>
      <c r="L1019" s="80"/>
      <c r="M1019" s="80"/>
      <c r="N1019" s="80"/>
      <c r="O1019" s="80"/>
    </row>
    <row r="1020" spans="1:15" ht="28.35" hidden="1" customHeight="1" thickBot="1">
      <c r="A1020" s="479" t="s">
        <v>584</v>
      </c>
      <c r="B1020" s="480"/>
      <c r="C1020" s="74" t="s">
        <v>4060</v>
      </c>
      <c r="D1020" s="74" t="s">
        <v>4061</v>
      </c>
      <c r="E1020" s="74" t="s">
        <v>4062</v>
      </c>
      <c r="F1020" s="74" t="s">
        <v>4063</v>
      </c>
      <c r="G1020" s="75">
        <v>44151</v>
      </c>
      <c r="H1020" s="76"/>
      <c r="I1020" s="77">
        <v>67284.5</v>
      </c>
      <c r="J1020" s="78" t="s">
        <v>457</v>
      </c>
      <c r="K1020" s="80"/>
      <c r="L1020" s="80"/>
      <c r="M1020" s="80"/>
      <c r="N1020" s="80"/>
      <c r="O1020" s="80"/>
    </row>
    <row r="1021" spans="1:15" ht="28.35" hidden="1" customHeight="1" thickBot="1">
      <c r="A1021" s="479" t="s">
        <v>486</v>
      </c>
      <c r="B1021" s="480"/>
      <c r="C1021" s="74" t="s">
        <v>4064</v>
      </c>
      <c r="D1021" s="74" t="s">
        <v>4065</v>
      </c>
      <c r="E1021" s="74" t="s">
        <v>4066</v>
      </c>
      <c r="F1021" s="74" t="s">
        <v>4067</v>
      </c>
      <c r="G1021" s="75">
        <v>43230</v>
      </c>
      <c r="H1021" s="76"/>
      <c r="I1021" s="77">
        <v>3848.32</v>
      </c>
      <c r="J1021" s="78" t="s">
        <v>457</v>
      </c>
      <c r="K1021" s="78" t="s">
        <v>4068</v>
      </c>
      <c r="L1021" s="78" t="s">
        <v>459</v>
      </c>
      <c r="M1021" s="78" t="s">
        <v>4069</v>
      </c>
      <c r="N1021" s="78" t="s">
        <v>4070</v>
      </c>
      <c r="O1021" s="79">
        <v>43829</v>
      </c>
    </row>
    <row r="1022" spans="1:15" ht="28.35" hidden="1" customHeight="1" thickBot="1">
      <c r="A1022" s="479" t="s">
        <v>555</v>
      </c>
      <c r="B1022" s="480"/>
      <c r="C1022" s="74" t="s">
        <v>4071</v>
      </c>
      <c r="D1022" s="74" t="s">
        <v>4072</v>
      </c>
      <c r="E1022" s="74" t="s">
        <v>4073</v>
      </c>
      <c r="F1022" s="74" t="s">
        <v>4074</v>
      </c>
      <c r="G1022" s="75">
        <v>43543</v>
      </c>
      <c r="H1022" s="76"/>
      <c r="I1022" s="77">
        <v>345.96</v>
      </c>
      <c r="J1022" s="78" t="s">
        <v>457</v>
      </c>
      <c r="K1022" s="78" t="s">
        <v>4075</v>
      </c>
      <c r="L1022" s="78" t="s">
        <v>459</v>
      </c>
      <c r="M1022" s="78" t="s">
        <v>4076</v>
      </c>
      <c r="N1022" s="78" t="s">
        <v>4077</v>
      </c>
      <c r="O1022" s="79">
        <v>44715</v>
      </c>
    </row>
    <row r="1023" spans="1:15" ht="28.35" hidden="1" customHeight="1" thickBot="1">
      <c r="A1023" s="479" t="s">
        <v>486</v>
      </c>
      <c r="B1023" s="480"/>
      <c r="C1023" s="74" t="s">
        <v>4078</v>
      </c>
      <c r="D1023" s="74" t="s">
        <v>4079</v>
      </c>
      <c r="E1023" s="74" t="s">
        <v>4080</v>
      </c>
      <c r="F1023" s="74" t="s">
        <v>4081</v>
      </c>
      <c r="G1023" s="75">
        <v>43992</v>
      </c>
      <c r="H1023" s="76"/>
      <c r="I1023" s="77">
        <v>52197</v>
      </c>
      <c r="J1023" s="78" t="s">
        <v>457</v>
      </c>
      <c r="K1023" s="80"/>
      <c r="L1023" s="80"/>
      <c r="M1023" s="80"/>
      <c r="N1023" s="80"/>
      <c r="O1023" s="80"/>
    </row>
    <row r="1024" spans="1:15" ht="28.35" hidden="1" customHeight="1" thickBot="1">
      <c r="A1024" s="479" t="s">
        <v>623</v>
      </c>
      <c r="B1024" s="480"/>
      <c r="C1024" s="74" t="s">
        <v>4082</v>
      </c>
      <c r="D1024" s="74" t="s">
        <v>4083</v>
      </c>
      <c r="E1024" s="74" t="s">
        <v>4084</v>
      </c>
      <c r="F1024" s="74" t="s">
        <v>4085</v>
      </c>
      <c r="G1024" s="75">
        <v>44732</v>
      </c>
      <c r="H1024" s="76"/>
      <c r="I1024" s="77">
        <v>20044</v>
      </c>
      <c r="J1024" s="78" t="s">
        <v>457</v>
      </c>
      <c r="K1024" s="80"/>
      <c r="L1024" s="80"/>
      <c r="M1024" s="80"/>
      <c r="N1024" s="80"/>
      <c r="O1024" s="80"/>
    </row>
    <row r="1025" spans="1:15" ht="28.35" hidden="1" customHeight="1" thickBot="1">
      <c r="A1025" s="479" t="s">
        <v>598</v>
      </c>
      <c r="B1025" s="480"/>
      <c r="C1025" s="74" t="s">
        <v>4086</v>
      </c>
      <c r="D1025" s="74" t="s">
        <v>4087</v>
      </c>
      <c r="E1025" s="74" t="s">
        <v>4088</v>
      </c>
      <c r="F1025" s="74" t="s">
        <v>4089</v>
      </c>
      <c r="G1025" s="75">
        <v>44649</v>
      </c>
      <c r="H1025" s="76"/>
      <c r="I1025" s="77">
        <v>40004.46</v>
      </c>
      <c r="J1025" s="78" t="s">
        <v>457</v>
      </c>
      <c r="K1025" s="80"/>
      <c r="L1025" s="80"/>
      <c r="M1025" s="80"/>
      <c r="N1025" s="80"/>
      <c r="O1025" s="80"/>
    </row>
    <row r="1026" spans="1:15" ht="28.35" hidden="1" customHeight="1" thickBot="1">
      <c r="A1026" s="479" t="s">
        <v>598</v>
      </c>
      <c r="B1026" s="480"/>
      <c r="C1026" s="74" t="s">
        <v>4086</v>
      </c>
      <c r="D1026" s="74" t="s">
        <v>4087</v>
      </c>
      <c r="E1026" s="74" t="s">
        <v>4090</v>
      </c>
      <c r="F1026" s="74" t="s">
        <v>4091</v>
      </c>
      <c r="G1026" s="75">
        <v>44665</v>
      </c>
      <c r="H1026" s="76"/>
      <c r="I1026" s="77">
        <v>22685.07</v>
      </c>
      <c r="J1026" s="78" t="s">
        <v>457</v>
      </c>
      <c r="K1026" s="80"/>
      <c r="L1026" s="80"/>
      <c r="M1026" s="80"/>
      <c r="N1026" s="80"/>
      <c r="O1026" s="80"/>
    </row>
    <row r="1027" spans="1:15" ht="28.35" hidden="1" customHeight="1" thickBot="1">
      <c r="A1027" s="479" t="s">
        <v>477</v>
      </c>
      <c r="B1027" s="480"/>
      <c r="C1027" s="74" t="s">
        <v>4092</v>
      </c>
      <c r="D1027" s="74" t="s">
        <v>4093</v>
      </c>
      <c r="E1027" s="74" t="s">
        <v>4094</v>
      </c>
      <c r="F1027" s="74" t="s">
        <v>4095</v>
      </c>
      <c r="G1027" s="75">
        <v>44466</v>
      </c>
      <c r="H1027" s="76"/>
      <c r="I1027" s="77">
        <v>36486.75</v>
      </c>
      <c r="J1027" s="78" t="s">
        <v>457</v>
      </c>
      <c r="K1027" s="80"/>
      <c r="L1027" s="80"/>
      <c r="M1027" s="80"/>
      <c r="N1027" s="80"/>
      <c r="O1027" s="80"/>
    </row>
    <row r="1028" spans="1:15" ht="28.35" hidden="1" customHeight="1" thickBot="1">
      <c r="A1028" s="479" t="s">
        <v>760</v>
      </c>
      <c r="B1028" s="480"/>
      <c r="C1028" s="74" t="s">
        <v>4096</v>
      </c>
      <c r="D1028" s="74" t="s">
        <v>4097</v>
      </c>
      <c r="E1028" s="74" t="s">
        <v>4098</v>
      </c>
      <c r="F1028" s="74" t="s">
        <v>4099</v>
      </c>
      <c r="G1028" s="75">
        <v>43515</v>
      </c>
      <c r="H1028" s="76"/>
      <c r="I1028" s="77">
        <v>109110</v>
      </c>
      <c r="J1028" s="78" t="s">
        <v>457</v>
      </c>
      <c r="K1028" s="80"/>
      <c r="L1028" s="80"/>
      <c r="M1028" s="80"/>
      <c r="N1028" s="80"/>
      <c r="O1028" s="80"/>
    </row>
    <row r="1029" spans="1:15" ht="28.35" hidden="1" customHeight="1" thickBot="1">
      <c r="A1029" s="479" t="s">
        <v>565</v>
      </c>
      <c r="B1029" s="480"/>
      <c r="C1029" s="74" t="s">
        <v>4100</v>
      </c>
      <c r="D1029" s="74" t="s">
        <v>4101</v>
      </c>
      <c r="E1029" s="74" t="s">
        <v>4102</v>
      </c>
      <c r="F1029" s="74" t="s">
        <v>4103</v>
      </c>
      <c r="G1029" s="75">
        <v>43056</v>
      </c>
      <c r="H1029" s="76"/>
      <c r="I1029" s="77">
        <v>36370</v>
      </c>
      <c r="J1029" s="78" t="s">
        <v>457</v>
      </c>
      <c r="K1029" s="78" t="s">
        <v>4104</v>
      </c>
      <c r="L1029" s="78" t="s">
        <v>459</v>
      </c>
      <c r="M1029" s="78" t="s">
        <v>4105</v>
      </c>
      <c r="N1029" s="78">
        <v>36370</v>
      </c>
      <c r="O1029" s="79">
        <v>43873</v>
      </c>
    </row>
    <row r="1030" spans="1:15" ht="28.35" hidden="1" customHeight="1" thickBot="1">
      <c r="A1030" s="479" t="s">
        <v>603</v>
      </c>
      <c r="B1030" s="480"/>
      <c r="C1030" s="74" t="s">
        <v>4106</v>
      </c>
      <c r="D1030" s="74" t="s">
        <v>4107</v>
      </c>
      <c r="E1030" s="74" t="s">
        <v>4108</v>
      </c>
      <c r="F1030" s="74" t="s">
        <v>4109</v>
      </c>
      <c r="G1030" s="75">
        <v>44277</v>
      </c>
      <c r="H1030" s="76"/>
      <c r="I1030" s="77">
        <v>65465.27</v>
      </c>
      <c r="J1030" s="78" t="s">
        <v>457</v>
      </c>
      <c r="K1030" s="80"/>
      <c r="L1030" s="80"/>
      <c r="M1030" s="80"/>
      <c r="N1030" s="80"/>
      <c r="O1030" s="80"/>
    </row>
    <row r="1031" spans="1:15" ht="28.35" hidden="1" customHeight="1" thickBot="1">
      <c r="A1031" s="479" t="s">
        <v>452</v>
      </c>
      <c r="B1031" s="480"/>
      <c r="C1031" s="74" t="s">
        <v>4110</v>
      </c>
      <c r="D1031" s="74" t="s">
        <v>4111</v>
      </c>
      <c r="E1031" s="74" t="s">
        <v>4112</v>
      </c>
      <c r="F1031" s="74" t="s">
        <v>4113</v>
      </c>
      <c r="G1031" s="75">
        <v>44774</v>
      </c>
      <c r="H1031" s="76"/>
      <c r="I1031" s="77">
        <v>59394.02</v>
      </c>
      <c r="J1031" s="78" t="s">
        <v>457</v>
      </c>
      <c r="K1031" s="80"/>
      <c r="L1031" s="80"/>
      <c r="M1031" s="80"/>
      <c r="N1031" s="80"/>
      <c r="O1031" s="80"/>
    </row>
    <row r="1032" spans="1:15" ht="28.35" hidden="1" customHeight="1" thickBot="1">
      <c r="A1032" s="479" t="s">
        <v>724</v>
      </c>
      <c r="B1032" s="480"/>
      <c r="C1032" s="74" t="s">
        <v>4114</v>
      </c>
      <c r="D1032" s="74" t="s">
        <v>4115</v>
      </c>
      <c r="E1032" s="74" t="s">
        <v>4116</v>
      </c>
      <c r="F1032" s="74" t="s">
        <v>4117</v>
      </c>
      <c r="G1032" s="75">
        <v>44120</v>
      </c>
      <c r="H1032" s="76"/>
      <c r="I1032" s="77">
        <v>76351.539999999994</v>
      </c>
      <c r="J1032" s="78" t="s">
        <v>457</v>
      </c>
      <c r="K1032" s="78" t="s">
        <v>4118</v>
      </c>
      <c r="L1032" s="78" t="s">
        <v>459</v>
      </c>
      <c r="M1032" s="78" t="s">
        <v>4119</v>
      </c>
      <c r="N1032" s="78" t="s">
        <v>4120</v>
      </c>
      <c r="O1032" s="79">
        <v>44210</v>
      </c>
    </row>
    <row r="1033" spans="1:15" ht="28.35" hidden="1" customHeight="1" thickBot="1">
      <c r="A1033" s="479" t="s">
        <v>472</v>
      </c>
      <c r="B1033" s="480"/>
      <c r="C1033" s="74" t="s">
        <v>4121</v>
      </c>
      <c r="D1033" s="74" t="s">
        <v>4122</v>
      </c>
      <c r="E1033" s="74" t="s">
        <v>4123</v>
      </c>
      <c r="F1033" s="74" t="s">
        <v>4124</v>
      </c>
      <c r="G1033" s="75">
        <v>44672</v>
      </c>
      <c r="H1033" s="76"/>
      <c r="I1033" s="77">
        <v>53091.48</v>
      </c>
      <c r="J1033" s="78" t="s">
        <v>457</v>
      </c>
      <c r="K1033" s="80"/>
      <c r="L1033" s="80"/>
      <c r="M1033" s="80"/>
      <c r="N1033" s="80"/>
      <c r="O1033" s="80"/>
    </row>
    <row r="1034" spans="1:15" ht="28.35" hidden="1" customHeight="1" thickBot="1">
      <c r="A1034" s="479" t="s">
        <v>472</v>
      </c>
      <c r="B1034" s="480"/>
      <c r="C1034" s="74" t="s">
        <v>4125</v>
      </c>
      <c r="D1034" s="74" t="s">
        <v>4126</v>
      </c>
      <c r="E1034" s="74" t="s">
        <v>4127</v>
      </c>
      <c r="F1034" s="74" t="s">
        <v>4128</v>
      </c>
      <c r="G1034" s="75">
        <v>44117</v>
      </c>
      <c r="H1034" s="76"/>
      <c r="I1034" s="77">
        <v>72740</v>
      </c>
      <c r="J1034" s="78" t="s">
        <v>457</v>
      </c>
      <c r="K1034" s="80"/>
      <c r="L1034" s="80"/>
      <c r="M1034" s="80"/>
      <c r="N1034" s="80"/>
      <c r="O1034" s="80"/>
    </row>
    <row r="1035" spans="1:15" ht="28.35" hidden="1" customHeight="1" thickBot="1">
      <c r="A1035" s="479" t="s">
        <v>486</v>
      </c>
      <c r="B1035" s="480"/>
      <c r="C1035" s="74" t="s">
        <v>4129</v>
      </c>
      <c r="D1035" s="74" t="s">
        <v>4130</v>
      </c>
      <c r="E1035" s="74" t="s">
        <v>4131</v>
      </c>
      <c r="F1035" s="74" t="s">
        <v>4132</v>
      </c>
      <c r="G1035" s="75">
        <v>43174</v>
      </c>
      <c r="H1035" s="76"/>
      <c r="I1035" s="77">
        <v>90320.16</v>
      </c>
      <c r="J1035" s="78" t="s">
        <v>457</v>
      </c>
      <c r="K1035" s="78" t="s">
        <v>4133</v>
      </c>
      <c r="L1035" s="78" t="s">
        <v>459</v>
      </c>
      <c r="M1035" s="78" t="s">
        <v>4134</v>
      </c>
      <c r="N1035" s="78" t="s">
        <v>4135</v>
      </c>
      <c r="O1035" s="79">
        <v>44354</v>
      </c>
    </row>
    <row r="1036" spans="1:15" ht="28.35" hidden="1" customHeight="1" thickBot="1">
      <c r="A1036" s="479" t="s">
        <v>2250</v>
      </c>
      <c r="B1036" s="480"/>
      <c r="C1036" s="74" t="s">
        <v>4136</v>
      </c>
      <c r="D1036" s="74" t="s">
        <v>4137</v>
      </c>
      <c r="E1036" s="74" t="s">
        <v>4138</v>
      </c>
      <c r="F1036" s="74" t="s">
        <v>4139</v>
      </c>
      <c r="G1036" s="75">
        <v>44525</v>
      </c>
      <c r="H1036" s="76"/>
      <c r="I1036" s="77">
        <v>72554</v>
      </c>
      <c r="J1036" s="78" t="s">
        <v>457</v>
      </c>
      <c r="K1036" s="80"/>
      <c r="L1036" s="80"/>
      <c r="M1036" s="80"/>
      <c r="N1036" s="80"/>
      <c r="O1036" s="80"/>
    </row>
    <row r="1037" spans="1:15" ht="28.35" hidden="1" customHeight="1" thickBot="1">
      <c r="A1037" s="479" t="s">
        <v>560</v>
      </c>
      <c r="B1037" s="480"/>
      <c r="C1037" s="74" t="s">
        <v>4140</v>
      </c>
      <c r="D1037" s="74" t="s">
        <v>4141</v>
      </c>
      <c r="E1037" s="74" t="s">
        <v>4142</v>
      </c>
      <c r="F1037" s="74" t="s">
        <v>4143</v>
      </c>
      <c r="G1037" s="75">
        <v>44789</v>
      </c>
      <c r="H1037" s="76"/>
      <c r="I1037" s="77">
        <v>109086.35</v>
      </c>
      <c r="J1037" s="78" t="s">
        <v>1343</v>
      </c>
      <c r="K1037" s="80"/>
      <c r="L1037" s="80"/>
      <c r="M1037" s="80"/>
      <c r="N1037" s="80"/>
      <c r="O1037" s="80"/>
    </row>
    <row r="1038" spans="1:15" ht="28.35" hidden="1" customHeight="1" thickBot="1">
      <c r="A1038" s="479" t="s">
        <v>623</v>
      </c>
      <c r="B1038" s="480"/>
      <c r="C1038" s="74" t="s">
        <v>4144</v>
      </c>
      <c r="D1038" s="74" t="s">
        <v>4145</v>
      </c>
      <c r="E1038" s="74" t="s">
        <v>4146</v>
      </c>
      <c r="F1038" s="74" t="s">
        <v>4147</v>
      </c>
      <c r="G1038" s="75">
        <v>44726</v>
      </c>
      <c r="H1038" s="76"/>
      <c r="I1038" s="77">
        <v>23276.799999999999</v>
      </c>
      <c r="J1038" s="78" t="s">
        <v>457</v>
      </c>
      <c r="K1038" s="80"/>
      <c r="L1038" s="80"/>
      <c r="M1038" s="80"/>
      <c r="N1038" s="80"/>
      <c r="O1038" s="80"/>
    </row>
    <row r="1039" spans="1:15" ht="28.35" hidden="1" customHeight="1" thickBot="1">
      <c r="A1039" s="479" t="s">
        <v>2250</v>
      </c>
      <c r="B1039" s="480"/>
      <c r="C1039" s="74" t="s">
        <v>4148</v>
      </c>
      <c r="D1039" s="74" t="s">
        <v>4149</v>
      </c>
      <c r="E1039" s="74" t="s">
        <v>4150</v>
      </c>
      <c r="F1039" s="74" t="s">
        <v>4151</v>
      </c>
      <c r="G1039" s="75">
        <v>44592</v>
      </c>
      <c r="H1039" s="76"/>
      <c r="I1039" s="77">
        <v>52935</v>
      </c>
      <c r="J1039" s="78" t="s">
        <v>457</v>
      </c>
      <c r="K1039" s="80"/>
      <c r="L1039" s="80"/>
      <c r="M1039" s="80"/>
      <c r="N1039" s="80"/>
      <c r="O1039" s="80"/>
    </row>
    <row r="1040" spans="1:15" ht="28.35" hidden="1" customHeight="1" thickBot="1">
      <c r="A1040" s="479" t="s">
        <v>452</v>
      </c>
      <c r="B1040" s="480"/>
      <c r="C1040" s="74" t="s">
        <v>4152</v>
      </c>
      <c r="D1040" s="74" t="s">
        <v>4153</v>
      </c>
      <c r="E1040" s="74" t="s">
        <v>4154</v>
      </c>
      <c r="F1040" s="74" t="s">
        <v>4155</v>
      </c>
      <c r="G1040" s="75">
        <v>44242</v>
      </c>
      <c r="H1040" s="76"/>
      <c r="I1040" s="77">
        <v>54549.54</v>
      </c>
      <c r="J1040" s="78" t="s">
        <v>457</v>
      </c>
      <c r="K1040" s="78" t="s">
        <v>4156</v>
      </c>
      <c r="L1040" s="78" t="s">
        <v>459</v>
      </c>
      <c r="M1040" s="78" t="s">
        <v>4157</v>
      </c>
      <c r="N1040" s="78" t="s">
        <v>4158</v>
      </c>
      <c r="O1040" s="79">
        <v>44718</v>
      </c>
    </row>
    <row r="1041" spans="1:15" ht="28.35" hidden="1" customHeight="1" thickBot="1">
      <c r="A1041" s="479" t="s">
        <v>628</v>
      </c>
      <c r="B1041" s="480"/>
      <c r="C1041" s="74" t="s">
        <v>4159</v>
      </c>
      <c r="D1041" s="74" t="s">
        <v>4160</v>
      </c>
      <c r="E1041" s="74" t="s">
        <v>4161</v>
      </c>
      <c r="F1041" s="74" t="s">
        <v>4162</v>
      </c>
      <c r="G1041" s="75">
        <v>43175</v>
      </c>
      <c r="H1041" s="76"/>
      <c r="I1041" s="77">
        <v>0.01</v>
      </c>
      <c r="J1041" s="78" t="s">
        <v>457</v>
      </c>
      <c r="K1041" s="78" t="s">
        <v>4163</v>
      </c>
      <c r="L1041" s="78" t="s">
        <v>459</v>
      </c>
      <c r="M1041" s="78" t="s">
        <v>4164</v>
      </c>
      <c r="N1041" s="78" t="s">
        <v>2578</v>
      </c>
      <c r="O1041" s="79">
        <v>43977</v>
      </c>
    </row>
    <row r="1042" spans="1:15" ht="28.35" hidden="1" customHeight="1" thickBot="1">
      <c r="A1042" s="479" t="s">
        <v>724</v>
      </c>
      <c r="B1042" s="480"/>
      <c r="C1042" s="74" t="s">
        <v>4165</v>
      </c>
      <c r="D1042" s="74" t="s">
        <v>4166</v>
      </c>
      <c r="E1042" s="74" t="s">
        <v>4167</v>
      </c>
      <c r="F1042" s="74" t="s">
        <v>4168</v>
      </c>
      <c r="G1042" s="75">
        <v>43292</v>
      </c>
      <c r="H1042" s="76"/>
      <c r="I1042" s="77">
        <v>31335.98</v>
      </c>
      <c r="J1042" s="78" t="s">
        <v>457</v>
      </c>
      <c r="K1042" s="78" t="s">
        <v>4169</v>
      </c>
      <c r="L1042" s="78" t="s">
        <v>459</v>
      </c>
      <c r="M1042" s="78" t="s">
        <v>4170</v>
      </c>
      <c r="N1042" s="78" t="s">
        <v>4171</v>
      </c>
      <c r="O1042" s="79">
        <v>43977</v>
      </c>
    </row>
    <row r="1043" spans="1:15" ht="28.35" hidden="1" customHeight="1" thickBot="1">
      <c r="A1043" s="479" t="s">
        <v>467</v>
      </c>
      <c r="B1043" s="480"/>
      <c r="C1043" s="74" t="s">
        <v>4172</v>
      </c>
      <c r="D1043" s="74" t="s">
        <v>4173</v>
      </c>
      <c r="E1043" s="74" t="s">
        <v>4174</v>
      </c>
      <c r="F1043" s="74" t="s">
        <v>4175</v>
      </c>
      <c r="G1043" s="75">
        <v>43570</v>
      </c>
      <c r="H1043" s="76"/>
      <c r="I1043" s="77">
        <v>13023.18</v>
      </c>
      <c r="J1043" s="78" t="s">
        <v>457</v>
      </c>
      <c r="K1043" s="78" t="s">
        <v>4176</v>
      </c>
      <c r="L1043" s="78" t="s">
        <v>459</v>
      </c>
      <c r="M1043" s="78" t="s">
        <v>4177</v>
      </c>
      <c r="N1043" s="78" t="s">
        <v>4178</v>
      </c>
      <c r="O1043" s="79">
        <v>44664</v>
      </c>
    </row>
    <row r="1044" spans="1:15" ht="28.35" hidden="1" customHeight="1" thickBot="1">
      <c r="A1044" s="479" t="s">
        <v>598</v>
      </c>
      <c r="B1044" s="480"/>
      <c r="C1044" s="74" t="s">
        <v>4179</v>
      </c>
      <c r="D1044" s="74" t="s">
        <v>4180</v>
      </c>
      <c r="E1044" s="74" t="s">
        <v>4181</v>
      </c>
      <c r="F1044" s="74" t="s">
        <v>4182</v>
      </c>
      <c r="G1044" s="75">
        <v>44287</v>
      </c>
      <c r="H1044" s="76"/>
      <c r="I1044" s="77">
        <v>38032.11</v>
      </c>
      <c r="J1044" s="78" t="s">
        <v>457</v>
      </c>
      <c r="K1044" s="80"/>
      <c r="L1044" s="80"/>
      <c r="M1044" s="80"/>
      <c r="N1044" s="80"/>
      <c r="O1044" s="80"/>
    </row>
    <row r="1045" spans="1:15" ht="28.35" hidden="1" customHeight="1" thickBot="1">
      <c r="A1045" s="479" t="s">
        <v>486</v>
      </c>
      <c r="B1045" s="480"/>
      <c r="C1045" s="74" t="s">
        <v>4183</v>
      </c>
      <c r="D1045" s="74" t="s">
        <v>4184</v>
      </c>
      <c r="E1045" s="74" t="s">
        <v>4185</v>
      </c>
      <c r="F1045" s="74" t="s">
        <v>4186</v>
      </c>
      <c r="G1045" s="75">
        <v>43292</v>
      </c>
      <c r="H1045" s="76"/>
      <c r="I1045" s="77">
        <v>63192.47</v>
      </c>
      <c r="J1045" s="78" t="s">
        <v>457</v>
      </c>
      <c r="K1045" s="80"/>
      <c r="L1045" s="80"/>
      <c r="M1045" s="80"/>
      <c r="N1045" s="80"/>
      <c r="O1045" s="80"/>
    </row>
    <row r="1046" spans="1:15" ht="28.35" hidden="1" customHeight="1" thickBot="1">
      <c r="A1046" s="479" t="s">
        <v>623</v>
      </c>
      <c r="B1046" s="480"/>
      <c r="C1046" s="74" t="s">
        <v>4187</v>
      </c>
      <c r="D1046" s="74" t="s">
        <v>4188</v>
      </c>
      <c r="E1046" s="74" t="s">
        <v>4189</v>
      </c>
      <c r="F1046" s="74" t="s">
        <v>4190</v>
      </c>
      <c r="G1046" s="75">
        <v>44609</v>
      </c>
      <c r="H1046" s="76"/>
      <c r="I1046" s="77">
        <v>14941.34</v>
      </c>
      <c r="J1046" s="78" t="s">
        <v>457</v>
      </c>
      <c r="K1046" s="80"/>
      <c r="L1046" s="80"/>
      <c r="M1046" s="80"/>
      <c r="N1046" s="80"/>
      <c r="O1046" s="80"/>
    </row>
    <row r="1047" spans="1:15" ht="28.35" hidden="1" customHeight="1" thickBot="1">
      <c r="A1047" s="479" t="s">
        <v>502</v>
      </c>
      <c r="B1047" s="480"/>
      <c r="C1047" s="74" t="s">
        <v>4191</v>
      </c>
      <c r="D1047" s="74" t="s">
        <v>4192</v>
      </c>
      <c r="E1047" s="74" t="s">
        <v>4193</v>
      </c>
      <c r="F1047" s="74" t="s">
        <v>4194</v>
      </c>
      <c r="G1047" s="75">
        <v>44286</v>
      </c>
      <c r="H1047" s="76"/>
      <c r="I1047" s="77">
        <v>21822</v>
      </c>
      <c r="J1047" s="78" t="s">
        <v>457</v>
      </c>
      <c r="K1047" s="80"/>
      <c r="L1047" s="80"/>
      <c r="M1047" s="80"/>
      <c r="N1047" s="80"/>
      <c r="O1047" s="80"/>
    </row>
    <row r="1048" spans="1:15" ht="28.35" hidden="1" customHeight="1" thickBot="1">
      <c r="A1048" s="479" t="s">
        <v>462</v>
      </c>
      <c r="B1048" s="480"/>
      <c r="C1048" s="74" t="s">
        <v>4195</v>
      </c>
      <c r="D1048" s="74" t="s">
        <v>4196</v>
      </c>
      <c r="E1048" s="74" t="s">
        <v>4197</v>
      </c>
      <c r="F1048" s="74" t="s">
        <v>4198</v>
      </c>
      <c r="G1048" s="75">
        <v>44120</v>
      </c>
      <c r="H1048" s="76"/>
      <c r="I1048" s="77">
        <v>13660.98</v>
      </c>
      <c r="J1048" s="78" t="s">
        <v>457</v>
      </c>
      <c r="K1048" s="78" t="s">
        <v>4199</v>
      </c>
      <c r="L1048" s="78" t="s">
        <v>459</v>
      </c>
      <c r="M1048" s="78" t="s">
        <v>4200</v>
      </c>
      <c r="N1048" s="78" t="s">
        <v>4201</v>
      </c>
      <c r="O1048" s="79">
        <v>43942</v>
      </c>
    </row>
    <row r="1049" spans="1:15" ht="28.35" hidden="1" customHeight="1" thickBot="1">
      <c r="A1049" s="479" t="s">
        <v>555</v>
      </c>
      <c r="B1049" s="480"/>
      <c r="C1049" s="74" t="s">
        <v>4202</v>
      </c>
      <c r="D1049" s="74" t="s">
        <v>4203</v>
      </c>
      <c r="E1049" s="74" t="s">
        <v>4204</v>
      </c>
      <c r="F1049" s="74" t="s">
        <v>4205</v>
      </c>
      <c r="G1049" s="75">
        <v>43185</v>
      </c>
      <c r="H1049" s="76"/>
      <c r="I1049" s="77">
        <v>36370</v>
      </c>
      <c r="J1049" s="78" t="s">
        <v>457</v>
      </c>
      <c r="K1049" s="78" t="s">
        <v>4206</v>
      </c>
      <c r="L1049" s="78" t="s">
        <v>459</v>
      </c>
      <c r="M1049" s="78" t="s">
        <v>4207</v>
      </c>
      <c r="N1049" s="78">
        <v>36370</v>
      </c>
      <c r="O1049" s="79">
        <v>44173</v>
      </c>
    </row>
    <row r="1050" spans="1:15" ht="28.35" hidden="1" customHeight="1" thickBot="1">
      <c r="A1050" s="479" t="s">
        <v>614</v>
      </c>
      <c r="B1050" s="480"/>
      <c r="C1050" s="74" t="s">
        <v>4208</v>
      </c>
      <c r="D1050" s="74" t="s">
        <v>4209</v>
      </c>
      <c r="E1050" s="74" t="s">
        <v>4210</v>
      </c>
      <c r="F1050" s="74" t="s">
        <v>4211</v>
      </c>
      <c r="G1050" s="75">
        <v>44589</v>
      </c>
      <c r="H1050" s="76"/>
      <c r="I1050" s="77">
        <v>36370</v>
      </c>
      <c r="J1050" s="78" t="s">
        <v>457</v>
      </c>
      <c r="K1050" s="80"/>
      <c r="L1050" s="80"/>
      <c r="M1050" s="80"/>
      <c r="N1050" s="80"/>
      <c r="O1050" s="80"/>
    </row>
    <row r="1051" spans="1:15" ht="28.35" hidden="1" customHeight="1" thickBot="1">
      <c r="A1051" s="479" t="s">
        <v>452</v>
      </c>
      <c r="B1051" s="480"/>
      <c r="C1051" s="74" t="s">
        <v>4212</v>
      </c>
      <c r="D1051" s="74" t="s">
        <v>4213</v>
      </c>
      <c r="E1051" s="74" t="s">
        <v>4214</v>
      </c>
      <c r="F1051" s="74" t="s">
        <v>4215</v>
      </c>
      <c r="G1051" s="75">
        <v>44326</v>
      </c>
      <c r="H1051" s="76"/>
      <c r="I1051" s="77">
        <v>2356.84</v>
      </c>
      <c r="J1051" s="78" t="s">
        <v>457</v>
      </c>
      <c r="K1051" s="78" t="s">
        <v>4216</v>
      </c>
      <c r="L1051" s="78" t="s">
        <v>459</v>
      </c>
      <c r="M1051" s="78" t="s">
        <v>4217</v>
      </c>
      <c r="N1051" s="78" t="s">
        <v>4218</v>
      </c>
      <c r="O1051" s="79">
        <v>44704</v>
      </c>
    </row>
    <row r="1052" spans="1:15" ht="28.35" hidden="1" customHeight="1" thickBot="1">
      <c r="A1052" s="479" t="s">
        <v>565</v>
      </c>
      <c r="B1052" s="480"/>
      <c r="C1052" s="74" t="s">
        <v>4219</v>
      </c>
      <c r="D1052" s="74" t="s">
        <v>4220</v>
      </c>
      <c r="E1052" s="74" t="s">
        <v>4221</v>
      </c>
      <c r="F1052" s="74" t="s">
        <v>4222</v>
      </c>
      <c r="G1052" s="75">
        <v>44120</v>
      </c>
      <c r="H1052" s="76"/>
      <c r="I1052" s="77">
        <v>16901.14</v>
      </c>
      <c r="J1052" s="78" t="s">
        <v>457</v>
      </c>
      <c r="K1052" s="80"/>
      <c r="L1052" s="80"/>
      <c r="M1052" s="80"/>
      <c r="N1052" s="80"/>
      <c r="O1052" s="80"/>
    </row>
    <row r="1053" spans="1:15" ht="28.35" hidden="1" customHeight="1" thickBot="1">
      <c r="A1053" s="479" t="s">
        <v>452</v>
      </c>
      <c r="B1053" s="480"/>
      <c r="C1053" s="74" t="s">
        <v>4223</v>
      </c>
      <c r="D1053" s="74" t="s">
        <v>4224</v>
      </c>
      <c r="E1053" s="74" t="s">
        <v>4225</v>
      </c>
      <c r="F1053" s="74" t="s">
        <v>4226</v>
      </c>
      <c r="G1053" s="75">
        <v>44497</v>
      </c>
      <c r="H1053" s="76"/>
      <c r="I1053" s="77">
        <v>15200.84</v>
      </c>
      <c r="J1053" s="78" t="s">
        <v>457</v>
      </c>
      <c r="K1053" s="80"/>
      <c r="L1053" s="80"/>
      <c r="M1053" s="80"/>
      <c r="N1053" s="80"/>
      <c r="O1053" s="80"/>
    </row>
    <row r="1054" spans="1:15" ht="28.35" hidden="1" customHeight="1" thickBot="1">
      <c r="A1054" s="479" t="s">
        <v>2338</v>
      </c>
      <c r="B1054" s="480"/>
      <c r="C1054" s="74" t="s">
        <v>4227</v>
      </c>
      <c r="D1054" s="74" t="s">
        <v>4228</v>
      </c>
      <c r="E1054" s="74" t="s">
        <v>4229</v>
      </c>
      <c r="F1054" s="74" t="s">
        <v>4230</v>
      </c>
      <c r="G1054" s="75">
        <v>43222</v>
      </c>
      <c r="H1054" s="76"/>
      <c r="I1054" s="77">
        <v>1275.2</v>
      </c>
      <c r="J1054" s="78" t="s">
        <v>457</v>
      </c>
      <c r="K1054" s="78" t="s">
        <v>4231</v>
      </c>
      <c r="L1054" s="78" t="s">
        <v>459</v>
      </c>
      <c r="M1054" s="78" t="s">
        <v>4232</v>
      </c>
      <c r="N1054" s="78" t="s">
        <v>4233</v>
      </c>
      <c r="O1054" s="79">
        <v>43599</v>
      </c>
    </row>
    <row r="1055" spans="1:15" ht="28.35" hidden="1" customHeight="1" thickBot="1">
      <c r="A1055" s="479" t="s">
        <v>486</v>
      </c>
      <c r="B1055" s="480"/>
      <c r="C1055" s="74" t="s">
        <v>4234</v>
      </c>
      <c r="D1055" s="74" t="s">
        <v>4235</v>
      </c>
      <c r="E1055" s="74" t="s">
        <v>4236</v>
      </c>
      <c r="F1055" s="74" t="s">
        <v>4237</v>
      </c>
      <c r="G1055" s="75">
        <v>43649</v>
      </c>
      <c r="H1055" s="76"/>
      <c r="I1055" s="77">
        <v>15954.68</v>
      </c>
      <c r="J1055" s="78" t="s">
        <v>457</v>
      </c>
      <c r="K1055" s="78" t="s">
        <v>4238</v>
      </c>
      <c r="L1055" s="78" t="s">
        <v>459</v>
      </c>
      <c r="M1055" s="78" t="s">
        <v>4239</v>
      </c>
      <c r="N1055" s="78" t="s">
        <v>4240</v>
      </c>
      <c r="O1055" s="79">
        <v>44594</v>
      </c>
    </row>
    <row r="1056" spans="1:15" ht="28.35" hidden="1" customHeight="1" thickBot="1">
      <c r="A1056" s="479" t="s">
        <v>589</v>
      </c>
      <c r="B1056" s="480"/>
      <c r="C1056" s="74" t="s">
        <v>4241</v>
      </c>
      <c r="D1056" s="74" t="s">
        <v>4242</v>
      </c>
      <c r="E1056" s="74" t="s">
        <v>4243</v>
      </c>
      <c r="F1056" s="74" t="s">
        <v>4244</v>
      </c>
      <c r="G1056" s="75">
        <v>44718</v>
      </c>
      <c r="H1056" s="76"/>
      <c r="I1056" s="77">
        <v>20999</v>
      </c>
      <c r="J1056" s="78" t="s">
        <v>1343</v>
      </c>
      <c r="K1056" s="80"/>
      <c r="L1056" s="80"/>
      <c r="M1056" s="80"/>
      <c r="N1056" s="80"/>
      <c r="O1056" s="80"/>
    </row>
    <row r="1057" spans="1:15" ht="28.35" hidden="1" customHeight="1" thickBot="1">
      <c r="A1057" s="479" t="s">
        <v>598</v>
      </c>
      <c r="B1057" s="480"/>
      <c r="C1057" s="74" t="s">
        <v>4245</v>
      </c>
      <c r="D1057" s="74" t="s">
        <v>4246</v>
      </c>
      <c r="E1057" s="74" t="s">
        <v>4247</v>
      </c>
      <c r="F1057" s="74" t="s">
        <v>4248</v>
      </c>
      <c r="G1057" s="75">
        <v>44560</v>
      </c>
      <c r="H1057" s="76"/>
      <c r="I1057" s="77">
        <v>109110</v>
      </c>
      <c r="J1057" s="78" t="s">
        <v>457</v>
      </c>
      <c r="K1057" s="80"/>
      <c r="L1057" s="80"/>
      <c r="M1057" s="80"/>
      <c r="N1057" s="80"/>
      <c r="O1057" s="80"/>
    </row>
    <row r="1058" spans="1:15" ht="28.35" hidden="1" customHeight="1" thickBot="1">
      <c r="A1058" s="479" t="s">
        <v>467</v>
      </c>
      <c r="B1058" s="480"/>
      <c r="C1058" s="74" t="s">
        <v>4249</v>
      </c>
      <c r="D1058" s="74" t="s">
        <v>4250</v>
      </c>
      <c r="E1058" s="74" t="s">
        <v>4251</v>
      </c>
      <c r="F1058" s="74" t="s">
        <v>4252</v>
      </c>
      <c r="G1058" s="75">
        <v>44120</v>
      </c>
      <c r="H1058" s="76"/>
      <c r="I1058" s="77">
        <v>109022.72</v>
      </c>
      <c r="J1058" s="78" t="s">
        <v>457</v>
      </c>
      <c r="K1058" s="80"/>
      <c r="L1058" s="80"/>
      <c r="M1058" s="80"/>
      <c r="N1058" s="80"/>
      <c r="O1058" s="80"/>
    </row>
    <row r="1059" spans="1:15" ht="28.35" hidden="1" customHeight="1" thickBot="1">
      <c r="A1059" s="479" t="s">
        <v>502</v>
      </c>
      <c r="B1059" s="480"/>
      <c r="C1059" s="74" t="s">
        <v>4253</v>
      </c>
      <c r="D1059" s="74" t="s">
        <v>4254</v>
      </c>
      <c r="E1059" s="74" t="s">
        <v>4255</v>
      </c>
      <c r="F1059" s="74" t="s">
        <v>4256</v>
      </c>
      <c r="G1059" s="75">
        <v>44141</v>
      </c>
      <c r="H1059" s="76"/>
      <c r="I1059" s="77">
        <v>24573.75</v>
      </c>
      <c r="J1059" s="78" t="s">
        <v>457</v>
      </c>
      <c r="K1059" s="80"/>
      <c r="L1059" s="80"/>
      <c r="M1059" s="80"/>
      <c r="N1059" s="80"/>
      <c r="O1059" s="80"/>
    </row>
    <row r="1060" spans="1:15" ht="28.35" hidden="1" customHeight="1" thickBot="1">
      <c r="A1060" s="479" t="s">
        <v>472</v>
      </c>
      <c r="B1060" s="480"/>
      <c r="C1060" s="74" t="s">
        <v>4257</v>
      </c>
      <c r="D1060" s="74" t="s">
        <v>4258</v>
      </c>
      <c r="E1060" s="74" t="s">
        <v>4259</v>
      </c>
      <c r="F1060" s="74" t="s">
        <v>4260</v>
      </c>
      <c r="G1060" s="75">
        <v>44117</v>
      </c>
      <c r="H1060" s="76"/>
      <c r="I1060" s="77">
        <v>17821.3</v>
      </c>
      <c r="J1060" s="78" t="s">
        <v>457</v>
      </c>
      <c r="K1060" s="80"/>
      <c r="L1060" s="80"/>
      <c r="M1060" s="80"/>
      <c r="N1060" s="80"/>
      <c r="O1060" s="80"/>
    </row>
    <row r="1061" spans="1:15" ht="28.35" hidden="1" customHeight="1" thickBot="1">
      <c r="A1061" s="479" t="s">
        <v>565</v>
      </c>
      <c r="B1061" s="480"/>
      <c r="C1061" s="74" t="s">
        <v>4261</v>
      </c>
      <c r="D1061" s="74" t="s">
        <v>4262</v>
      </c>
      <c r="E1061" s="74" t="s">
        <v>4263</v>
      </c>
      <c r="F1061" s="74" t="s">
        <v>4264</v>
      </c>
      <c r="G1061" s="75">
        <v>44120</v>
      </c>
      <c r="H1061" s="76"/>
      <c r="I1061" s="77">
        <v>18881</v>
      </c>
      <c r="J1061" s="78" t="s">
        <v>457</v>
      </c>
      <c r="K1061" s="80"/>
      <c r="L1061" s="80"/>
      <c r="M1061" s="80"/>
      <c r="N1061" s="80"/>
      <c r="O1061" s="80"/>
    </row>
    <row r="1062" spans="1:15" ht="28.35" hidden="1" customHeight="1" thickBot="1">
      <c r="A1062" s="479" t="s">
        <v>555</v>
      </c>
      <c r="B1062" s="480"/>
      <c r="C1062" s="74" t="s">
        <v>4265</v>
      </c>
      <c r="D1062" s="74" t="s">
        <v>4266</v>
      </c>
      <c r="E1062" s="74" t="s">
        <v>4267</v>
      </c>
      <c r="F1062" s="74" t="s">
        <v>4268</v>
      </c>
      <c r="G1062" s="75">
        <v>43518</v>
      </c>
      <c r="H1062" s="76"/>
      <c r="I1062" s="77">
        <v>40120.69</v>
      </c>
      <c r="J1062" s="78" t="s">
        <v>457</v>
      </c>
      <c r="K1062" s="80"/>
      <c r="L1062" s="80"/>
      <c r="M1062" s="80"/>
      <c r="N1062" s="80"/>
      <c r="O1062" s="80"/>
    </row>
    <row r="1063" spans="1:15" ht="28.35" hidden="1" customHeight="1" thickBot="1">
      <c r="A1063" s="479" t="s">
        <v>598</v>
      </c>
      <c r="B1063" s="480"/>
      <c r="C1063" s="74" t="s">
        <v>4269</v>
      </c>
      <c r="D1063" s="74" t="s">
        <v>4270</v>
      </c>
      <c r="E1063" s="74" t="s">
        <v>4271</v>
      </c>
      <c r="F1063" s="74" t="s">
        <v>4272</v>
      </c>
      <c r="G1063" s="75">
        <v>44298</v>
      </c>
      <c r="H1063" s="76"/>
      <c r="I1063" s="77">
        <v>19257.91</v>
      </c>
      <c r="J1063" s="78" t="s">
        <v>457</v>
      </c>
      <c r="K1063" s="80"/>
      <c r="L1063" s="80"/>
      <c r="M1063" s="80"/>
      <c r="N1063" s="80"/>
      <c r="O1063" s="80"/>
    </row>
    <row r="1064" spans="1:15" ht="28.35" hidden="1" customHeight="1" thickBot="1">
      <c r="A1064" s="479" t="s">
        <v>628</v>
      </c>
      <c r="B1064" s="480"/>
      <c r="C1064" s="74" t="s">
        <v>4273</v>
      </c>
      <c r="D1064" s="74" t="s">
        <v>4274</v>
      </c>
      <c r="E1064" s="74" t="s">
        <v>4275</v>
      </c>
      <c r="F1064" s="74" t="s">
        <v>4276</v>
      </c>
      <c r="G1064" s="75">
        <v>43992</v>
      </c>
      <c r="H1064" s="76"/>
      <c r="I1064" s="77">
        <v>32922.86</v>
      </c>
      <c r="J1064" s="78" t="s">
        <v>457</v>
      </c>
      <c r="K1064" s="80"/>
      <c r="L1064" s="80"/>
      <c r="M1064" s="80"/>
      <c r="N1064" s="80"/>
      <c r="O1064" s="80"/>
    </row>
    <row r="1065" spans="1:15" ht="28.35" hidden="1" customHeight="1" thickBot="1">
      <c r="A1065" s="479" t="s">
        <v>799</v>
      </c>
      <c r="B1065" s="480"/>
      <c r="C1065" s="74" t="s">
        <v>4277</v>
      </c>
      <c r="D1065" s="74" t="s">
        <v>4278</v>
      </c>
      <c r="E1065" s="74" t="s">
        <v>4279</v>
      </c>
      <c r="F1065" s="74" t="s">
        <v>4280</v>
      </c>
      <c r="G1065" s="75">
        <v>42914</v>
      </c>
      <c r="H1065" s="76"/>
      <c r="I1065" s="77">
        <v>50802</v>
      </c>
      <c r="J1065" s="78" t="s">
        <v>457</v>
      </c>
      <c r="K1065" s="78" t="s">
        <v>4281</v>
      </c>
      <c r="L1065" s="78" t="s">
        <v>459</v>
      </c>
      <c r="M1065" s="78" t="s">
        <v>4282</v>
      </c>
      <c r="N1065" s="78">
        <v>50802</v>
      </c>
      <c r="O1065" s="79">
        <v>43951</v>
      </c>
    </row>
    <row r="1066" spans="1:15" ht="28.35" hidden="1" customHeight="1" thickBot="1">
      <c r="A1066" s="479" t="s">
        <v>799</v>
      </c>
      <c r="B1066" s="480"/>
      <c r="C1066" s="74" t="s">
        <v>4277</v>
      </c>
      <c r="D1066" s="74" t="s">
        <v>4278</v>
      </c>
      <c r="E1066" s="74" t="s">
        <v>4283</v>
      </c>
      <c r="F1066" s="74" t="s">
        <v>4284</v>
      </c>
      <c r="G1066" s="75">
        <v>42914</v>
      </c>
      <c r="H1066" s="76"/>
      <c r="I1066" s="77">
        <v>53328</v>
      </c>
      <c r="J1066" s="78" t="s">
        <v>457</v>
      </c>
      <c r="K1066" s="78" t="s">
        <v>4285</v>
      </c>
      <c r="L1066" s="78" t="s">
        <v>459</v>
      </c>
      <c r="M1066" s="78" t="s">
        <v>4286</v>
      </c>
      <c r="N1066" s="78">
        <v>53328</v>
      </c>
      <c r="O1066" s="79">
        <v>43951</v>
      </c>
    </row>
    <row r="1067" spans="1:15" ht="28.35" hidden="1" customHeight="1" thickBot="1">
      <c r="A1067" s="479" t="s">
        <v>502</v>
      </c>
      <c r="B1067" s="480"/>
      <c r="C1067" s="74" t="s">
        <v>4287</v>
      </c>
      <c r="D1067" s="74" t="s">
        <v>4288</v>
      </c>
      <c r="E1067" s="74" t="s">
        <v>4289</v>
      </c>
      <c r="F1067" s="74" t="s">
        <v>4290</v>
      </c>
      <c r="G1067" s="75">
        <v>44777</v>
      </c>
      <c r="H1067" s="76"/>
      <c r="I1067" s="77">
        <v>73467.03</v>
      </c>
      <c r="J1067" s="78" t="s">
        <v>457</v>
      </c>
      <c r="K1067" s="80"/>
      <c r="L1067" s="80"/>
      <c r="M1067" s="80"/>
      <c r="N1067" s="80"/>
      <c r="O1067" s="80"/>
    </row>
    <row r="1068" spans="1:15" ht="28.35" hidden="1" customHeight="1" thickBot="1">
      <c r="A1068" s="479" t="s">
        <v>477</v>
      </c>
      <c r="B1068" s="480"/>
      <c r="C1068" s="74" t="s">
        <v>4291</v>
      </c>
      <c r="D1068" s="74" t="s">
        <v>4292</v>
      </c>
      <c r="E1068" s="74" t="s">
        <v>4293</v>
      </c>
      <c r="F1068" s="74" t="s">
        <v>4294</v>
      </c>
      <c r="G1068" s="75">
        <v>44599</v>
      </c>
      <c r="H1068" s="76"/>
      <c r="I1068" s="77">
        <v>37638.58</v>
      </c>
      <c r="J1068" s="78" t="s">
        <v>457</v>
      </c>
      <c r="K1068" s="80"/>
      <c r="L1068" s="80"/>
      <c r="M1068" s="80"/>
      <c r="N1068" s="80"/>
      <c r="O1068" s="80"/>
    </row>
    <row r="1069" spans="1:15" ht="28.35" hidden="1" customHeight="1" thickBot="1">
      <c r="A1069" s="479" t="s">
        <v>502</v>
      </c>
      <c r="B1069" s="480"/>
      <c r="C1069" s="74" t="s">
        <v>4295</v>
      </c>
      <c r="D1069" s="74" t="s">
        <v>4296</v>
      </c>
      <c r="E1069" s="74" t="s">
        <v>4297</v>
      </c>
      <c r="F1069" s="74" t="s">
        <v>4298</v>
      </c>
      <c r="G1069" s="75">
        <v>44785</v>
      </c>
      <c r="H1069" s="76"/>
      <c r="I1069" s="77">
        <v>60876.46</v>
      </c>
      <c r="J1069" s="78" t="s">
        <v>457</v>
      </c>
      <c r="K1069" s="80"/>
      <c r="L1069" s="80"/>
      <c r="M1069" s="80"/>
      <c r="N1069" s="80"/>
      <c r="O1069" s="80"/>
    </row>
    <row r="1070" spans="1:15" ht="28.35" hidden="1" customHeight="1" thickBot="1">
      <c r="A1070" s="479" t="s">
        <v>543</v>
      </c>
      <c r="B1070" s="480"/>
      <c r="C1070" s="74" t="s">
        <v>4299</v>
      </c>
      <c r="D1070" s="74" t="s">
        <v>4300</v>
      </c>
      <c r="E1070" s="74" t="s">
        <v>4301</v>
      </c>
      <c r="F1070" s="74" t="s">
        <v>4302</v>
      </c>
      <c r="G1070" s="75">
        <v>44194</v>
      </c>
      <c r="H1070" s="76"/>
      <c r="I1070" s="77">
        <v>36366</v>
      </c>
      <c r="J1070" s="78" t="s">
        <v>457</v>
      </c>
      <c r="K1070" s="80"/>
      <c r="L1070" s="80"/>
      <c r="M1070" s="80"/>
      <c r="N1070" s="80"/>
      <c r="O1070" s="80"/>
    </row>
    <row r="1071" spans="1:15" ht="28.35" hidden="1" customHeight="1" thickBot="1">
      <c r="A1071" s="479" t="s">
        <v>486</v>
      </c>
      <c r="B1071" s="480"/>
      <c r="C1071" s="74" t="s">
        <v>4303</v>
      </c>
      <c r="D1071" s="74" t="s">
        <v>4304</v>
      </c>
      <c r="E1071" s="74" t="s">
        <v>4305</v>
      </c>
      <c r="F1071" s="74" t="s">
        <v>4306</v>
      </c>
      <c r="G1071" s="75">
        <v>43409</v>
      </c>
      <c r="H1071" s="76"/>
      <c r="I1071" s="77">
        <v>95875.32</v>
      </c>
      <c r="J1071" s="78" t="s">
        <v>457</v>
      </c>
      <c r="K1071" s="78" t="s">
        <v>4307</v>
      </c>
      <c r="L1071" s="78" t="s">
        <v>989</v>
      </c>
      <c r="M1071" s="78" t="s">
        <v>4308</v>
      </c>
      <c r="N1071" s="78">
        <v>0</v>
      </c>
      <c r="O1071" s="79">
        <v>44571</v>
      </c>
    </row>
    <row r="1072" spans="1:15" ht="28.35" hidden="1" customHeight="1" thickBot="1">
      <c r="A1072" s="479" t="s">
        <v>467</v>
      </c>
      <c r="B1072" s="480"/>
      <c r="C1072" s="74" t="s">
        <v>4309</v>
      </c>
      <c r="D1072" s="74" t="s">
        <v>4310</v>
      </c>
      <c r="E1072" s="74" t="s">
        <v>4311</v>
      </c>
      <c r="F1072" s="74" t="s">
        <v>4312</v>
      </c>
      <c r="G1072" s="75">
        <v>44120</v>
      </c>
      <c r="H1072" s="76"/>
      <c r="I1072" s="77">
        <v>29519.72</v>
      </c>
      <c r="J1072" s="78" t="s">
        <v>457</v>
      </c>
      <c r="K1072" s="80"/>
      <c r="L1072" s="80"/>
      <c r="M1072" s="80"/>
      <c r="N1072" s="80"/>
      <c r="O1072" s="80"/>
    </row>
    <row r="1073" spans="1:15" ht="28.35" hidden="1" customHeight="1" thickBot="1">
      <c r="A1073" s="479" t="s">
        <v>507</v>
      </c>
      <c r="B1073" s="480"/>
      <c r="C1073" s="74" t="s">
        <v>4313</v>
      </c>
      <c r="D1073" s="74" t="s">
        <v>4314</v>
      </c>
      <c r="E1073" s="74" t="s">
        <v>4315</v>
      </c>
      <c r="F1073" s="74" t="s">
        <v>4316</v>
      </c>
      <c r="G1073" s="75">
        <v>44487</v>
      </c>
      <c r="H1073" s="76"/>
      <c r="I1073" s="77">
        <v>18660</v>
      </c>
      <c r="J1073" s="78" t="s">
        <v>457</v>
      </c>
      <c r="K1073" s="80"/>
      <c r="L1073" s="80"/>
      <c r="M1073" s="80"/>
      <c r="N1073" s="80"/>
      <c r="O1073" s="80"/>
    </row>
    <row r="1074" spans="1:15" ht="28.35" hidden="1" customHeight="1" thickBot="1">
      <c r="A1074" s="479" t="s">
        <v>507</v>
      </c>
      <c r="B1074" s="480"/>
      <c r="C1074" s="74" t="s">
        <v>4313</v>
      </c>
      <c r="D1074" s="74" t="s">
        <v>4314</v>
      </c>
      <c r="E1074" s="74" t="s">
        <v>4317</v>
      </c>
      <c r="F1074" s="74" t="s">
        <v>4318</v>
      </c>
      <c r="G1074" s="75">
        <v>44755</v>
      </c>
      <c r="H1074" s="76"/>
      <c r="I1074" s="77">
        <v>29289</v>
      </c>
      <c r="J1074" s="78" t="s">
        <v>457</v>
      </c>
      <c r="K1074" s="80"/>
      <c r="L1074" s="80"/>
      <c r="M1074" s="80"/>
      <c r="N1074" s="80"/>
      <c r="O1074" s="80"/>
    </row>
    <row r="1075" spans="1:15" ht="28.35" hidden="1" customHeight="1" thickBot="1">
      <c r="A1075" s="479" t="s">
        <v>472</v>
      </c>
      <c r="B1075" s="480"/>
      <c r="C1075" s="74" t="s">
        <v>4319</v>
      </c>
      <c r="D1075" s="74" t="s">
        <v>4320</v>
      </c>
      <c r="E1075" s="74" t="s">
        <v>4321</v>
      </c>
      <c r="F1075" s="74" t="s">
        <v>4322</v>
      </c>
      <c r="G1075" s="75">
        <v>44292</v>
      </c>
      <c r="H1075" s="76"/>
      <c r="I1075" s="77">
        <v>22371</v>
      </c>
      <c r="J1075" s="78" t="s">
        <v>457</v>
      </c>
      <c r="K1075" s="80"/>
      <c r="L1075" s="80"/>
      <c r="M1075" s="80"/>
      <c r="N1075" s="80"/>
      <c r="O1075" s="80"/>
    </row>
    <row r="1076" spans="1:15" ht="28.35" hidden="1" customHeight="1" thickBot="1">
      <c r="A1076" s="479" t="s">
        <v>724</v>
      </c>
      <c r="B1076" s="480"/>
      <c r="C1076" s="74" t="s">
        <v>4323</v>
      </c>
      <c r="D1076" s="74" t="s">
        <v>4324</v>
      </c>
      <c r="E1076" s="74" t="s">
        <v>4325</v>
      </c>
      <c r="F1076" s="74" t="s">
        <v>4326</v>
      </c>
      <c r="G1076" s="75">
        <v>43258</v>
      </c>
      <c r="H1076" s="76"/>
      <c r="I1076" s="77">
        <v>43477.42</v>
      </c>
      <c r="J1076" s="78" t="s">
        <v>457</v>
      </c>
      <c r="K1076" s="80"/>
      <c r="L1076" s="80"/>
      <c r="M1076" s="80"/>
      <c r="N1076" s="80"/>
      <c r="O1076" s="80"/>
    </row>
    <row r="1077" spans="1:15" ht="28.35" hidden="1" customHeight="1" thickBot="1">
      <c r="A1077" s="479" t="s">
        <v>575</v>
      </c>
      <c r="B1077" s="480"/>
      <c r="C1077" s="74" t="s">
        <v>4327</v>
      </c>
      <c r="D1077" s="74" t="s">
        <v>4328</v>
      </c>
      <c r="E1077" s="74" t="s">
        <v>4329</v>
      </c>
      <c r="F1077" s="74" t="s">
        <v>4330</v>
      </c>
      <c r="G1077" s="75">
        <v>44693</v>
      </c>
      <c r="H1077" s="76"/>
      <c r="I1077" s="77">
        <v>85496</v>
      </c>
      <c r="J1077" s="78" t="s">
        <v>457</v>
      </c>
      <c r="K1077" s="80"/>
      <c r="L1077" s="80"/>
      <c r="M1077" s="80"/>
      <c r="N1077" s="80"/>
      <c r="O1077" s="80"/>
    </row>
    <row r="1078" spans="1:15" ht="28.35" hidden="1" customHeight="1" thickBot="1">
      <c r="A1078" s="479" t="s">
        <v>2309</v>
      </c>
      <c r="B1078" s="480"/>
      <c r="C1078" s="74" t="s">
        <v>4331</v>
      </c>
      <c r="D1078" s="74" t="s">
        <v>4332</v>
      </c>
      <c r="E1078" s="74" t="s">
        <v>4333</v>
      </c>
      <c r="F1078" s="74" t="s">
        <v>4334</v>
      </c>
      <c r="G1078" s="75">
        <v>44120</v>
      </c>
      <c r="H1078" s="76"/>
      <c r="I1078" s="77">
        <v>90000</v>
      </c>
      <c r="J1078" s="78" t="s">
        <v>457</v>
      </c>
      <c r="K1078" s="78" t="s">
        <v>4335</v>
      </c>
      <c r="L1078" s="78" t="s">
        <v>459</v>
      </c>
      <c r="M1078" s="78" t="s">
        <v>4336</v>
      </c>
      <c r="N1078" s="78">
        <v>90000</v>
      </c>
      <c r="O1078" s="79">
        <v>43783</v>
      </c>
    </row>
    <row r="1079" spans="1:15" ht="28.35" hidden="1" customHeight="1" thickBot="1">
      <c r="A1079" s="479" t="s">
        <v>477</v>
      </c>
      <c r="B1079" s="480"/>
      <c r="C1079" s="74" t="s">
        <v>4337</v>
      </c>
      <c r="D1079" s="74" t="s">
        <v>4338</v>
      </c>
      <c r="E1079" s="74" t="s">
        <v>4339</v>
      </c>
      <c r="F1079" s="74" t="s">
        <v>4340</v>
      </c>
      <c r="G1079" s="75">
        <v>44375</v>
      </c>
      <c r="H1079" s="76"/>
      <c r="I1079" s="77">
        <v>109110</v>
      </c>
      <c r="J1079" s="78" t="s">
        <v>457</v>
      </c>
      <c r="K1079" s="80"/>
      <c r="L1079" s="80"/>
      <c r="M1079" s="80"/>
      <c r="N1079" s="80"/>
      <c r="O1079" s="80"/>
    </row>
    <row r="1080" spans="1:15" ht="28.35" hidden="1" customHeight="1" thickBot="1">
      <c r="A1080" s="479" t="s">
        <v>575</v>
      </c>
      <c r="B1080" s="480"/>
      <c r="C1080" s="74" t="s">
        <v>4341</v>
      </c>
      <c r="D1080" s="74" t="s">
        <v>4342</v>
      </c>
      <c r="E1080" s="74" t="s">
        <v>4343</v>
      </c>
      <c r="F1080" s="74" t="s">
        <v>4344</v>
      </c>
      <c r="G1080" s="75">
        <v>44740</v>
      </c>
      <c r="H1080" s="76"/>
      <c r="I1080" s="77">
        <v>109100</v>
      </c>
      <c r="J1080" s="78" t="s">
        <v>457</v>
      </c>
      <c r="K1080" s="80"/>
      <c r="L1080" s="80"/>
      <c r="M1080" s="80"/>
      <c r="N1080" s="80"/>
      <c r="O1080" s="80"/>
    </row>
    <row r="1081" spans="1:15" ht="28.35" hidden="1" customHeight="1" thickBot="1">
      <c r="A1081" s="479" t="s">
        <v>614</v>
      </c>
      <c r="B1081" s="480"/>
      <c r="C1081" s="74" t="s">
        <v>4345</v>
      </c>
      <c r="D1081" s="74" t="s">
        <v>4346</v>
      </c>
      <c r="E1081" s="74" t="s">
        <v>4347</v>
      </c>
      <c r="F1081" s="74" t="s">
        <v>4348</v>
      </c>
      <c r="G1081" s="75">
        <v>44426</v>
      </c>
      <c r="H1081" s="76"/>
      <c r="I1081" s="77">
        <v>20003.5</v>
      </c>
      <c r="J1081" s="78" t="s">
        <v>457</v>
      </c>
      <c r="K1081" s="80"/>
      <c r="L1081" s="80"/>
      <c r="M1081" s="80"/>
      <c r="N1081" s="80"/>
      <c r="O1081" s="80"/>
    </row>
    <row r="1082" spans="1:15" ht="28.35" hidden="1" customHeight="1" thickBot="1">
      <c r="A1082" s="479" t="s">
        <v>4349</v>
      </c>
      <c r="B1082" s="480"/>
      <c r="C1082" s="74" t="s">
        <v>4350</v>
      </c>
      <c r="D1082" s="74" t="s">
        <v>4351</v>
      </c>
      <c r="E1082" s="74" t="s">
        <v>4352</v>
      </c>
      <c r="F1082" s="74" t="s">
        <v>4353</v>
      </c>
      <c r="G1082" s="75">
        <v>43248</v>
      </c>
      <c r="H1082" s="76"/>
      <c r="I1082" s="77">
        <v>40019.1</v>
      </c>
      <c r="J1082" s="78" t="s">
        <v>613</v>
      </c>
      <c r="K1082" s="78" t="s">
        <v>4354</v>
      </c>
      <c r="L1082" s="78" t="s">
        <v>459</v>
      </c>
      <c r="M1082" s="78" t="s">
        <v>4355</v>
      </c>
      <c r="N1082" s="78" t="s">
        <v>4356</v>
      </c>
      <c r="O1082" s="79">
        <v>44398</v>
      </c>
    </row>
    <row r="1083" spans="1:15" ht="28.35" hidden="1" customHeight="1" thickBot="1">
      <c r="A1083" s="479" t="s">
        <v>575</v>
      </c>
      <c r="B1083" s="480"/>
      <c r="C1083" s="74" t="s">
        <v>4357</v>
      </c>
      <c r="D1083" s="74" t="s">
        <v>4358</v>
      </c>
      <c r="E1083" s="74" t="s">
        <v>4359</v>
      </c>
      <c r="F1083" s="74" t="s">
        <v>4360</v>
      </c>
      <c r="G1083" s="75">
        <v>44315</v>
      </c>
      <c r="H1083" s="76"/>
      <c r="I1083" s="77">
        <v>98843</v>
      </c>
      <c r="J1083" s="78" t="s">
        <v>457</v>
      </c>
      <c r="K1083" s="80"/>
      <c r="L1083" s="80"/>
      <c r="M1083" s="80"/>
      <c r="N1083" s="80"/>
      <c r="O1083" s="80"/>
    </row>
    <row r="1084" spans="1:15" ht="28.35" hidden="1" customHeight="1" thickBot="1">
      <c r="A1084" s="479" t="s">
        <v>2338</v>
      </c>
      <c r="B1084" s="480"/>
      <c r="C1084" s="74" t="s">
        <v>4361</v>
      </c>
      <c r="D1084" s="74" t="s">
        <v>4362</v>
      </c>
      <c r="E1084" s="74" t="s">
        <v>4363</v>
      </c>
      <c r="F1084" s="74" t="s">
        <v>4364</v>
      </c>
      <c r="G1084" s="75">
        <v>44120</v>
      </c>
      <c r="H1084" s="76"/>
      <c r="I1084" s="77">
        <v>108100</v>
      </c>
      <c r="J1084" s="78" t="s">
        <v>457</v>
      </c>
      <c r="K1084" s="78" t="s">
        <v>4365</v>
      </c>
      <c r="L1084" s="78" t="s">
        <v>459</v>
      </c>
      <c r="M1084" s="78" t="s">
        <v>4366</v>
      </c>
      <c r="N1084" s="78">
        <v>108100</v>
      </c>
      <c r="O1084" s="79">
        <v>43985</v>
      </c>
    </row>
    <row r="1085" spans="1:15" ht="28.35" hidden="1" customHeight="1" thickBot="1">
      <c r="A1085" s="479" t="s">
        <v>799</v>
      </c>
      <c r="B1085" s="480"/>
      <c r="C1085" s="74" t="s">
        <v>4367</v>
      </c>
      <c r="D1085" s="74" t="s">
        <v>4368</v>
      </c>
      <c r="E1085" s="74" t="s">
        <v>4369</v>
      </c>
      <c r="F1085" s="74" t="s">
        <v>4370</v>
      </c>
      <c r="G1085" s="75">
        <v>43049</v>
      </c>
      <c r="H1085" s="76"/>
      <c r="I1085" s="77">
        <v>60374.2</v>
      </c>
      <c r="J1085" s="78" t="s">
        <v>457</v>
      </c>
      <c r="K1085" s="78" t="s">
        <v>4371</v>
      </c>
      <c r="L1085" s="78" t="s">
        <v>459</v>
      </c>
      <c r="M1085" s="78" t="s">
        <v>4372</v>
      </c>
      <c r="N1085" s="78" t="s">
        <v>4373</v>
      </c>
      <c r="O1085" s="79">
        <v>43903</v>
      </c>
    </row>
    <row r="1086" spans="1:15" ht="28.35" hidden="1" customHeight="1" thickBot="1">
      <c r="A1086" s="479" t="s">
        <v>628</v>
      </c>
      <c r="B1086" s="480"/>
      <c r="C1086" s="74" t="s">
        <v>4374</v>
      </c>
      <c r="D1086" s="74" t="s">
        <v>4375</v>
      </c>
      <c r="E1086" s="74" t="s">
        <v>4376</v>
      </c>
      <c r="F1086" s="74" t="s">
        <v>4377</v>
      </c>
      <c r="G1086" s="75">
        <v>44033</v>
      </c>
      <c r="H1086" s="76"/>
      <c r="I1086" s="77">
        <v>99712.71</v>
      </c>
      <c r="J1086" s="78" t="s">
        <v>457</v>
      </c>
      <c r="K1086" s="78" t="s">
        <v>4378</v>
      </c>
      <c r="L1086" s="78" t="s">
        <v>989</v>
      </c>
      <c r="M1086" s="78" t="s">
        <v>4379</v>
      </c>
      <c r="N1086" s="78">
        <v>0</v>
      </c>
      <c r="O1086" s="79">
        <v>44480</v>
      </c>
    </row>
    <row r="1087" spans="1:15" ht="28.35" hidden="1" customHeight="1" thickBot="1">
      <c r="A1087" s="479" t="s">
        <v>472</v>
      </c>
      <c r="B1087" s="480"/>
      <c r="C1087" s="74" t="s">
        <v>4380</v>
      </c>
      <c r="D1087" s="74" t="s">
        <v>4381</v>
      </c>
      <c r="E1087" s="74" t="s">
        <v>4382</v>
      </c>
      <c r="F1087" s="74" t="s">
        <v>4383</v>
      </c>
      <c r="G1087" s="75">
        <v>44452</v>
      </c>
      <c r="H1087" s="76"/>
      <c r="I1087" s="77">
        <v>17093.900000000001</v>
      </c>
      <c r="J1087" s="78" t="s">
        <v>457</v>
      </c>
      <c r="K1087" s="80"/>
      <c r="L1087" s="80"/>
      <c r="M1087" s="80"/>
      <c r="N1087" s="80"/>
      <c r="O1087" s="80"/>
    </row>
    <row r="1088" spans="1:15" ht="28.35" hidden="1" customHeight="1" thickBot="1">
      <c r="A1088" s="479" t="s">
        <v>472</v>
      </c>
      <c r="B1088" s="480"/>
      <c r="C1088" s="74" t="s">
        <v>4380</v>
      </c>
      <c r="D1088" s="74" t="s">
        <v>4381</v>
      </c>
      <c r="E1088" s="74" t="s">
        <v>4384</v>
      </c>
      <c r="F1088" s="74" t="s">
        <v>4385</v>
      </c>
      <c r="G1088" s="75">
        <v>44559</v>
      </c>
      <c r="H1088" s="76"/>
      <c r="I1088" s="77">
        <v>28368.6</v>
      </c>
      <c r="J1088" s="78" t="s">
        <v>457</v>
      </c>
      <c r="K1088" s="80"/>
      <c r="L1088" s="80"/>
      <c r="M1088" s="80"/>
      <c r="N1088" s="80"/>
      <c r="O1088" s="80"/>
    </row>
    <row r="1089" spans="1:15" ht="28.35" hidden="1" customHeight="1" thickBot="1">
      <c r="A1089" s="479" t="s">
        <v>2309</v>
      </c>
      <c r="B1089" s="480"/>
      <c r="C1089" s="74" t="s">
        <v>4386</v>
      </c>
      <c r="D1089" s="74" t="s">
        <v>4387</v>
      </c>
      <c r="E1089" s="74" t="s">
        <v>4388</v>
      </c>
      <c r="F1089" s="74" t="s">
        <v>4389</v>
      </c>
      <c r="G1089" s="75">
        <v>43578</v>
      </c>
      <c r="H1089" s="76"/>
      <c r="I1089" s="77">
        <v>49491.29</v>
      </c>
      <c r="J1089" s="78" t="s">
        <v>457</v>
      </c>
      <c r="K1089" s="78" t="s">
        <v>4390</v>
      </c>
      <c r="L1089" s="78" t="s">
        <v>989</v>
      </c>
      <c r="M1089" s="78" t="s">
        <v>4391</v>
      </c>
      <c r="N1089" s="78">
        <v>0</v>
      </c>
      <c r="O1089" s="79">
        <v>44379</v>
      </c>
    </row>
    <row r="1090" spans="1:15" ht="28.35" hidden="1" customHeight="1" thickBot="1">
      <c r="A1090" s="479" t="s">
        <v>467</v>
      </c>
      <c r="B1090" s="480"/>
      <c r="C1090" s="74" t="s">
        <v>4392</v>
      </c>
      <c r="D1090" s="74" t="s">
        <v>4393</v>
      </c>
      <c r="E1090" s="74" t="s">
        <v>4394</v>
      </c>
      <c r="F1090" s="74" t="s">
        <v>4395</v>
      </c>
      <c r="G1090" s="75">
        <v>43305</v>
      </c>
      <c r="H1090" s="76"/>
      <c r="I1090" s="77">
        <v>22185.7</v>
      </c>
      <c r="J1090" s="78" t="s">
        <v>457</v>
      </c>
      <c r="K1090" s="80"/>
      <c r="L1090" s="80"/>
      <c r="M1090" s="80"/>
      <c r="N1090" s="80"/>
      <c r="O1090" s="80"/>
    </row>
    <row r="1091" spans="1:15" ht="28.35" hidden="1" customHeight="1" thickBot="1">
      <c r="A1091" s="479" t="s">
        <v>477</v>
      </c>
      <c r="B1091" s="480"/>
      <c r="C1091" s="74" t="s">
        <v>4396</v>
      </c>
      <c r="D1091" s="74" t="s">
        <v>4397</v>
      </c>
      <c r="E1091" s="74" t="s">
        <v>4398</v>
      </c>
      <c r="F1091" s="74" t="s">
        <v>4399</v>
      </c>
      <c r="G1091" s="75">
        <v>44680</v>
      </c>
      <c r="H1091" s="76"/>
      <c r="I1091" s="77">
        <v>56000</v>
      </c>
      <c r="J1091" s="78" t="s">
        <v>457</v>
      </c>
      <c r="K1091" s="80"/>
      <c r="L1091" s="80"/>
      <c r="M1091" s="80"/>
      <c r="N1091" s="80"/>
      <c r="O1091" s="80"/>
    </row>
    <row r="1092" spans="1:15" ht="28.35" hidden="1" customHeight="1" thickBot="1">
      <c r="A1092" s="479" t="s">
        <v>486</v>
      </c>
      <c r="B1092" s="480"/>
      <c r="C1092" s="74" t="s">
        <v>4400</v>
      </c>
      <c r="D1092" s="74" t="s">
        <v>4401</v>
      </c>
      <c r="E1092" s="74" t="s">
        <v>4402</v>
      </c>
      <c r="F1092" s="74" t="s">
        <v>4403</v>
      </c>
      <c r="G1092" s="75">
        <v>44120</v>
      </c>
      <c r="H1092" s="76"/>
      <c r="I1092" s="77">
        <v>66545</v>
      </c>
      <c r="J1092" s="78" t="s">
        <v>457</v>
      </c>
      <c r="K1092" s="80"/>
      <c r="L1092" s="80"/>
      <c r="M1092" s="80"/>
      <c r="N1092" s="80"/>
      <c r="O1092" s="80"/>
    </row>
    <row r="1093" spans="1:15" ht="28.35" hidden="1" customHeight="1" thickBot="1">
      <c r="A1093" s="479" t="s">
        <v>760</v>
      </c>
      <c r="B1093" s="480"/>
      <c r="C1093" s="74" t="s">
        <v>4404</v>
      </c>
      <c r="D1093" s="74" t="s">
        <v>4405</v>
      </c>
      <c r="E1093" s="74" t="s">
        <v>4406</v>
      </c>
      <c r="F1093" s="74" t="s">
        <v>4407</v>
      </c>
      <c r="G1093" s="75">
        <v>43031</v>
      </c>
      <c r="H1093" s="76"/>
      <c r="I1093" s="77">
        <v>29460.31</v>
      </c>
      <c r="J1093" s="78" t="s">
        <v>457</v>
      </c>
      <c r="K1093" s="78" t="s">
        <v>4408</v>
      </c>
      <c r="L1093" s="78" t="s">
        <v>459</v>
      </c>
      <c r="M1093" s="78" t="s">
        <v>4409</v>
      </c>
      <c r="N1093" s="78" t="s">
        <v>4410</v>
      </c>
      <c r="O1093" s="79">
        <v>44022</v>
      </c>
    </row>
    <row r="1094" spans="1:15" ht="28.35" hidden="1" customHeight="1" thickBot="1">
      <c r="A1094" s="479" t="s">
        <v>614</v>
      </c>
      <c r="B1094" s="480"/>
      <c r="C1094" s="74" t="s">
        <v>4411</v>
      </c>
      <c r="D1094" s="74" t="s">
        <v>4412</v>
      </c>
      <c r="E1094" s="74" t="s">
        <v>4413</v>
      </c>
      <c r="F1094" s="74" t="s">
        <v>4414</v>
      </c>
      <c r="G1094" s="75">
        <v>44734</v>
      </c>
      <c r="H1094" s="76"/>
      <c r="I1094" s="77">
        <v>54555</v>
      </c>
      <c r="J1094" s="78" t="s">
        <v>457</v>
      </c>
      <c r="K1094" s="80"/>
      <c r="L1094" s="80"/>
      <c r="M1094" s="80"/>
      <c r="N1094" s="80"/>
      <c r="O1094" s="80"/>
    </row>
    <row r="1095" spans="1:15" ht="28.35" hidden="1" customHeight="1" thickBot="1">
      <c r="A1095" s="479" t="s">
        <v>598</v>
      </c>
      <c r="B1095" s="480"/>
      <c r="C1095" s="74" t="s">
        <v>4415</v>
      </c>
      <c r="D1095" s="74" t="s">
        <v>4416</v>
      </c>
      <c r="E1095" s="74" t="s">
        <v>4417</v>
      </c>
      <c r="F1095" s="74" t="s">
        <v>4418</v>
      </c>
      <c r="G1095" s="75">
        <v>44732</v>
      </c>
      <c r="H1095" s="76"/>
      <c r="I1095" s="77">
        <v>51684.32</v>
      </c>
      <c r="J1095" s="78" t="s">
        <v>457</v>
      </c>
      <c r="K1095" s="80"/>
      <c r="L1095" s="80"/>
      <c r="M1095" s="80"/>
      <c r="N1095" s="80"/>
      <c r="O1095" s="80"/>
    </row>
    <row r="1096" spans="1:15" ht="28.35" hidden="1" customHeight="1" thickBot="1">
      <c r="A1096" s="479" t="s">
        <v>598</v>
      </c>
      <c r="B1096" s="480"/>
      <c r="C1096" s="74" t="s">
        <v>4419</v>
      </c>
      <c r="D1096" s="74" t="s">
        <v>4420</v>
      </c>
      <c r="E1096" s="74" t="s">
        <v>4421</v>
      </c>
      <c r="F1096" s="74" t="s">
        <v>4422</v>
      </c>
      <c r="G1096" s="75">
        <v>44720</v>
      </c>
      <c r="H1096" s="76"/>
      <c r="I1096" s="77">
        <v>33925.21</v>
      </c>
      <c r="J1096" s="78" t="s">
        <v>457</v>
      </c>
      <c r="K1096" s="80"/>
      <c r="L1096" s="80"/>
      <c r="M1096" s="80"/>
      <c r="N1096" s="80"/>
      <c r="O1096" s="80"/>
    </row>
    <row r="1097" spans="1:15" ht="28.35" hidden="1" customHeight="1" thickBot="1">
      <c r="A1097" s="479" t="s">
        <v>486</v>
      </c>
      <c r="B1097" s="480"/>
      <c r="C1097" s="74" t="s">
        <v>4423</v>
      </c>
      <c r="D1097" s="74" t="s">
        <v>4424</v>
      </c>
      <c r="E1097" s="74" t="s">
        <v>4425</v>
      </c>
      <c r="F1097" s="74" t="s">
        <v>4426</v>
      </c>
      <c r="G1097" s="75">
        <v>44120</v>
      </c>
      <c r="H1097" s="76"/>
      <c r="I1097" s="77">
        <v>95309.4</v>
      </c>
      <c r="J1097" s="78" t="s">
        <v>457</v>
      </c>
      <c r="K1097" s="80"/>
      <c r="L1097" s="80"/>
      <c r="M1097" s="80"/>
      <c r="N1097" s="80"/>
      <c r="O1097" s="80"/>
    </row>
    <row r="1098" spans="1:15" ht="28.35" hidden="1" customHeight="1" thickBot="1">
      <c r="A1098" s="479" t="s">
        <v>565</v>
      </c>
      <c r="B1098" s="480"/>
      <c r="C1098" s="74" t="s">
        <v>4427</v>
      </c>
      <c r="D1098" s="74" t="s">
        <v>4428</v>
      </c>
      <c r="E1098" s="74" t="s">
        <v>4429</v>
      </c>
      <c r="F1098" s="74" t="s">
        <v>4430</v>
      </c>
      <c r="G1098" s="75">
        <v>43293</v>
      </c>
      <c r="H1098" s="76"/>
      <c r="I1098" s="77">
        <v>16237.97</v>
      </c>
      <c r="J1098" s="78" t="s">
        <v>457</v>
      </c>
      <c r="K1098" s="78" t="s">
        <v>4431</v>
      </c>
      <c r="L1098" s="78" t="s">
        <v>459</v>
      </c>
      <c r="M1098" s="78" t="s">
        <v>4432</v>
      </c>
      <c r="N1098" s="78" t="s">
        <v>4433</v>
      </c>
      <c r="O1098" s="79">
        <v>44239</v>
      </c>
    </row>
    <row r="1099" spans="1:15" ht="28.35" hidden="1" customHeight="1" thickBot="1">
      <c r="A1099" s="479" t="s">
        <v>565</v>
      </c>
      <c r="B1099" s="480"/>
      <c r="C1099" s="74" t="s">
        <v>4427</v>
      </c>
      <c r="D1099" s="74" t="s">
        <v>4428</v>
      </c>
      <c r="E1099" s="74" t="s">
        <v>4434</v>
      </c>
      <c r="F1099" s="74" t="s">
        <v>4435</v>
      </c>
      <c r="G1099" s="75">
        <v>44120</v>
      </c>
      <c r="H1099" s="76"/>
      <c r="I1099" s="77">
        <v>5235.96</v>
      </c>
      <c r="J1099" s="78" t="s">
        <v>457</v>
      </c>
      <c r="K1099" s="78" t="s">
        <v>4436</v>
      </c>
      <c r="L1099" s="78" t="s">
        <v>459</v>
      </c>
      <c r="M1099" s="78" t="s">
        <v>4437</v>
      </c>
      <c r="N1099" s="78" t="s">
        <v>4438</v>
      </c>
      <c r="O1099" s="79">
        <v>44519</v>
      </c>
    </row>
    <row r="1100" spans="1:15" ht="28.35" hidden="1" customHeight="1" thickBot="1">
      <c r="A1100" s="479" t="s">
        <v>2458</v>
      </c>
      <c r="B1100" s="480"/>
      <c r="C1100" s="74" t="s">
        <v>4439</v>
      </c>
      <c r="D1100" s="74" t="s">
        <v>4440</v>
      </c>
      <c r="E1100" s="74" t="s">
        <v>4441</v>
      </c>
      <c r="F1100" s="74" t="s">
        <v>4442</v>
      </c>
      <c r="G1100" s="75">
        <v>43054</v>
      </c>
      <c r="H1100" s="76"/>
      <c r="I1100" s="77">
        <v>109110</v>
      </c>
      <c r="J1100" s="78" t="s">
        <v>457</v>
      </c>
      <c r="K1100" s="78" t="s">
        <v>4443</v>
      </c>
      <c r="L1100" s="78" t="s">
        <v>459</v>
      </c>
      <c r="M1100" s="78" t="s">
        <v>4444</v>
      </c>
      <c r="N1100" s="78">
        <v>109110</v>
      </c>
      <c r="O1100" s="79">
        <v>44090</v>
      </c>
    </row>
    <row r="1101" spans="1:15" ht="28.35" hidden="1" customHeight="1" thickBot="1">
      <c r="A1101" s="479" t="s">
        <v>2250</v>
      </c>
      <c r="B1101" s="480"/>
      <c r="C1101" s="74" t="s">
        <v>4445</v>
      </c>
      <c r="D1101" s="74" t="s">
        <v>4446</v>
      </c>
      <c r="E1101" s="74" t="s">
        <v>4447</v>
      </c>
      <c r="F1101" s="74" t="s">
        <v>4448</v>
      </c>
      <c r="G1101" s="75">
        <v>44363</v>
      </c>
      <c r="H1101" s="76"/>
      <c r="I1101" s="77">
        <v>28516.98</v>
      </c>
      <c r="J1101" s="78" t="s">
        <v>457</v>
      </c>
      <c r="K1101" s="80"/>
      <c r="L1101" s="80"/>
      <c r="M1101" s="80"/>
      <c r="N1101" s="80"/>
      <c r="O1101" s="80"/>
    </row>
    <row r="1102" spans="1:15" ht="28.35" hidden="1" customHeight="1" thickBot="1">
      <c r="A1102" s="479" t="s">
        <v>560</v>
      </c>
      <c r="B1102" s="480"/>
      <c r="C1102" s="74" t="s">
        <v>4449</v>
      </c>
      <c r="D1102" s="74" t="s">
        <v>4450</v>
      </c>
      <c r="E1102" s="74" t="s">
        <v>4451</v>
      </c>
      <c r="F1102" s="74" t="s">
        <v>4452</v>
      </c>
      <c r="G1102" s="75">
        <v>44397</v>
      </c>
      <c r="H1102" s="76"/>
      <c r="I1102" s="77">
        <v>41098.1</v>
      </c>
      <c r="J1102" s="78" t="s">
        <v>457</v>
      </c>
      <c r="K1102" s="80"/>
      <c r="L1102" s="80"/>
      <c r="M1102" s="80"/>
      <c r="N1102" s="80"/>
      <c r="O1102" s="80"/>
    </row>
    <row r="1103" spans="1:15" ht="28.35" hidden="1" customHeight="1" thickBot="1">
      <c r="A1103" s="479" t="s">
        <v>799</v>
      </c>
      <c r="B1103" s="480"/>
      <c r="C1103" s="74" t="s">
        <v>4453</v>
      </c>
      <c r="D1103" s="74" t="s">
        <v>4454</v>
      </c>
      <c r="E1103" s="74" t="s">
        <v>4455</v>
      </c>
      <c r="F1103" s="74" t="s">
        <v>4456</v>
      </c>
      <c r="G1103" s="75">
        <v>43297</v>
      </c>
      <c r="H1103" s="76"/>
      <c r="I1103" s="77">
        <v>64342.81</v>
      </c>
      <c r="J1103" s="78" t="s">
        <v>457</v>
      </c>
      <c r="K1103" s="78" t="s">
        <v>4457</v>
      </c>
      <c r="L1103" s="78" t="s">
        <v>459</v>
      </c>
      <c r="M1103" s="78" t="s">
        <v>4458</v>
      </c>
      <c r="N1103" s="78" t="s">
        <v>4459</v>
      </c>
      <c r="O1103" s="79">
        <v>44109</v>
      </c>
    </row>
    <row r="1104" spans="1:15" ht="28.35" hidden="1" customHeight="1" thickBot="1">
      <c r="A1104" s="479" t="s">
        <v>467</v>
      </c>
      <c r="B1104" s="480"/>
      <c r="C1104" s="74" t="s">
        <v>4460</v>
      </c>
      <c r="D1104" s="74" t="s">
        <v>4461</v>
      </c>
      <c r="E1104" s="74" t="s">
        <v>4462</v>
      </c>
      <c r="F1104" s="74" t="s">
        <v>4463</v>
      </c>
      <c r="G1104" s="75">
        <v>43088</v>
      </c>
      <c r="H1104" s="76"/>
      <c r="I1104" s="77">
        <v>3</v>
      </c>
      <c r="J1104" s="78" t="s">
        <v>457</v>
      </c>
      <c r="K1104" s="78" t="s">
        <v>4464</v>
      </c>
      <c r="L1104" s="78" t="s">
        <v>459</v>
      </c>
      <c r="M1104" s="78" t="s">
        <v>4465</v>
      </c>
      <c r="N1104" s="78">
        <v>3</v>
      </c>
      <c r="O1104" s="79">
        <v>44008</v>
      </c>
    </row>
    <row r="1105" spans="1:15" ht="28.35" hidden="1" customHeight="1" thickBot="1">
      <c r="A1105" s="479" t="s">
        <v>614</v>
      </c>
      <c r="B1105" s="480"/>
      <c r="C1105" s="74" t="s">
        <v>4466</v>
      </c>
      <c r="D1105" s="74" t="s">
        <v>4467</v>
      </c>
      <c r="E1105" s="74" t="s">
        <v>4468</v>
      </c>
      <c r="F1105" s="74" t="s">
        <v>4469</v>
      </c>
      <c r="G1105" s="75">
        <v>44525</v>
      </c>
      <c r="H1105" s="76"/>
      <c r="I1105" s="77">
        <v>29349.87</v>
      </c>
      <c r="J1105" s="78" t="s">
        <v>457</v>
      </c>
      <c r="K1105" s="80"/>
      <c r="L1105" s="80"/>
      <c r="M1105" s="80"/>
      <c r="N1105" s="80"/>
      <c r="O1105" s="80"/>
    </row>
    <row r="1106" spans="1:15" ht="28.35" hidden="1" customHeight="1" thickBot="1">
      <c r="A1106" s="479" t="s">
        <v>614</v>
      </c>
      <c r="B1106" s="480"/>
      <c r="C1106" s="74" t="s">
        <v>4470</v>
      </c>
      <c r="D1106" s="74" t="s">
        <v>4471</v>
      </c>
      <c r="E1106" s="74" t="s">
        <v>4472</v>
      </c>
      <c r="F1106" s="74" t="s">
        <v>4473</v>
      </c>
      <c r="G1106" s="75">
        <v>44798</v>
      </c>
      <c r="H1106" s="76"/>
      <c r="I1106" s="77">
        <v>34929.379999999997</v>
      </c>
      <c r="J1106" s="78" t="s">
        <v>457</v>
      </c>
      <c r="K1106" s="80"/>
      <c r="L1106" s="80"/>
      <c r="M1106" s="80"/>
      <c r="N1106" s="80"/>
      <c r="O1106" s="80"/>
    </row>
    <row r="1107" spans="1:15" ht="28.35" hidden="1" customHeight="1" thickBot="1">
      <c r="A1107" s="479" t="s">
        <v>565</v>
      </c>
      <c r="B1107" s="480"/>
      <c r="C1107" s="74" t="s">
        <v>4474</v>
      </c>
      <c r="D1107" s="74" t="s">
        <v>4475</v>
      </c>
      <c r="E1107" s="74" t="s">
        <v>4476</v>
      </c>
      <c r="F1107" s="74" t="s">
        <v>4477</v>
      </c>
      <c r="G1107" s="75">
        <v>43417</v>
      </c>
      <c r="H1107" s="76"/>
      <c r="I1107" s="77">
        <v>21917.919999999998</v>
      </c>
      <c r="J1107" s="78" t="s">
        <v>457</v>
      </c>
      <c r="K1107" s="78" t="s">
        <v>4478</v>
      </c>
      <c r="L1107" s="78" t="s">
        <v>459</v>
      </c>
      <c r="M1107" s="78" t="s">
        <v>4479</v>
      </c>
      <c r="N1107" s="78" t="s">
        <v>4480</v>
      </c>
      <c r="O1107" s="79">
        <v>43784</v>
      </c>
    </row>
    <row r="1108" spans="1:15" ht="28.35" hidden="1" customHeight="1" thickBot="1">
      <c r="A1108" s="479" t="s">
        <v>467</v>
      </c>
      <c r="B1108" s="480"/>
      <c r="C1108" s="74" t="s">
        <v>4481</v>
      </c>
      <c r="D1108" s="74" t="s">
        <v>4482</v>
      </c>
      <c r="E1108" s="74" t="s">
        <v>4483</v>
      </c>
      <c r="F1108" s="74" t="s">
        <v>4484</v>
      </c>
      <c r="G1108" s="75">
        <v>44005</v>
      </c>
      <c r="H1108" s="76"/>
      <c r="I1108" s="77">
        <v>27204.76</v>
      </c>
      <c r="J1108" s="78" t="s">
        <v>457</v>
      </c>
      <c r="K1108" s="80"/>
      <c r="L1108" s="80"/>
      <c r="M1108" s="80"/>
      <c r="N1108" s="80"/>
      <c r="O1108" s="80"/>
    </row>
    <row r="1109" spans="1:15" ht="28.35" hidden="1" customHeight="1" thickBot="1">
      <c r="A1109" s="479" t="s">
        <v>472</v>
      </c>
      <c r="B1109" s="480"/>
      <c r="C1109" s="74" t="s">
        <v>4485</v>
      </c>
      <c r="D1109" s="74" t="s">
        <v>4486</v>
      </c>
      <c r="E1109" s="74" t="s">
        <v>4487</v>
      </c>
      <c r="F1109" s="74" t="s">
        <v>4488</v>
      </c>
      <c r="G1109" s="75">
        <v>44546</v>
      </c>
      <c r="H1109" s="76"/>
      <c r="I1109" s="77">
        <v>36370</v>
      </c>
      <c r="J1109" s="78" t="s">
        <v>457</v>
      </c>
      <c r="K1109" s="80"/>
      <c r="L1109" s="80"/>
      <c r="M1109" s="80"/>
      <c r="N1109" s="80"/>
      <c r="O1109" s="80"/>
    </row>
    <row r="1110" spans="1:15" ht="28.35" hidden="1" customHeight="1" thickBot="1">
      <c r="A1110" s="479" t="s">
        <v>584</v>
      </c>
      <c r="B1110" s="480"/>
      <c r="C1110" s="74" t="s">
        <v>4489</v>
      </c>
      <c r="D1110" s="74" t="s">
        <v>4490</v>
      </c>
      <c r="E1110" s="74" t="s">
        <v>4491</v>
      </c>
      <c r="F1110" s="74" t="s">
        <v>4492</v>
      </c>
      <c r="G1110" s="75">
        <v>44404</v>
      </c>
      <c r="H1110" s="76"/>
      <c r="I1110" s="77">
        <v>47108.800000000003</v>
      </c>
      <c r="J1110" s="78" t="s">
        <v>457</v>
      </c>
      <c r="K1110" s="78" t="s">
        <v>4493</v>
      </c>
      <c r="L1110" s="78" t="s">
        <v>459</v>
      </c>
      <c r="M1110" s="78" t="s">
        <v>4494</v>
      </c>
      <c r="N1110" s="78">
        <v>0</v>
      </c>
      <c r="O1110" s="79">
        <v>44657</v>
      </c>
    </row>
    <row r="1111" spans="1:15" ht="28.35" hidden="1" customHeight="1" thickBot="1">
      <c r="A1111" s="479" t="s">
        <v>467</v>
      </c>
      <c r="B1111" s="480"/>
      <c r="C1111" s="74" t="s">
        <v>4495</v>
      </c>
      <c r="D1111" s="74" t="s">
        <v>4496</v>
      </c>
      <c r="E1111" s="74" t="s">
        <v>4497</v>
      </c>
      <c r="F1111" s="74" t="s">
        <v>4498</v>
      </c>
      <c r="G1111" s="75">
        <v>43956</v>
      </c>
      <c r="H1111" s="76"/>
      <c r="I1111" s="77">
        <v>27204.76</v>
      </c>
      <c r="J1111" s="78" t="s">
        <v>457</v>
      </c>
      <c r="K1111" s="80"/>
      <c r="L1111" s="80"/>
      <c r="M1111" s="80"/>
      <c r="N1111" s="80"/>
      <c r="O1111" s="80"/>
    </row>
    <row r="1112" spans="1:15" ht="28.35" hidden="1" customHeight="1" thickBot="1">
      <c r="A1112" s="479" t="s">
        <v>614</v>
      </c>
      <c r="B1112" s="480"/>
      <c r="C1112" s="74" t="s">
        <v>4499</v>
      </c>
      <c r="D1112" s="74" t="s">
        <v>4500</v>
      </c>
      <c r="E1112" s="74" t="s">
        <v>4501</v>
      </c>
      <c r="F1112" s="74" t="s">
        <v>4502</v>
      </c>
      <c r="G1112" s="75">
        <v>44405</v>
      </c>
      <c r="H1112" s="76"/>
      <c r="I1112" s="77">
        <v>23325.54</v>
      </c>
      <c r="J1112" s="78" t="s">
        <v>457</v>
      </c>
      <c r="K1112" s="80"/>
      <c r="L1112" s="80"/>
      <c r="M1112" s="80"/>
      <c r="N1112" s="80"/>
      <c r="O1112" s="80"/>
    </row>
    <row r="1113" spans="1:15" ht="28.35" hidden="1" customHeight="1" thickBot="1">
      <c r="A1113" s="479" t="s">
        <v>565</v>
      </c>
      <c r="B1113" s="480"/>
      <c r="C1113" s="74" t="s">
        <v>4503</v>
      </c>
      <c r="D1113" s="74" t="s">
        <v>4504</v>
      </c>
      <c r="E1113" s="74" t="s">
        <v>4505</v>
      </c>
      <c r="F1113" s="74" t="s">
        <v>4506</v>
      </c>
      <c r="G1113" s="75">
        <v>44120</v>
      </c>
      <c r="H1113" s="76"/>
      <c r="I1113" s="77">
        <v>1839.97</v>
      </c>
      <c r="J1113" s="78" t="s">
        <v>457</v>
      </c>
      <c r="K1113" s="78" t="s">
        <v>4507</v>
      </c>
      <c r="L1113" s="78" t="s">
        <v>459</v>
      </c>
      <c r="M1113" s="78" t="s">
        <v>4508</v>
      </c>
      <c r="N1113" s="78" t="s">
        <v>4509</v>
      </c>
      <c r="O1113" s="79">
        <v>43902</v>
      </c>
    </row>
    <row r="1114" spans="1:15" ht="28.35" hidden="1" customHeight="1" thickBot="1">
      <c r="A1114" s="479" t="s">
        <v>628</v>
      </c>
      <c r="B1114" s="480"/>
      <c r="C1114" s="74" t="s">
        <v>4510</v>
      </c>
      <c r="D1114" s="74" t="s">
        <v>4511</v>
      </c>
      <c r="E1114" s="74" t="s">
        <v>4512</v>
      </c>
      <c r="F1114" s="74" t="s">
        <v>4513</v>
      </c>
      <c r="G1114" s="75">
        <v>43584</v>
      </c>
      <c r="H1114" s="76"/>
      <c r="I1114" s="77">
        <v>13606.14</v>
      </c>
      <c r="J1114" s="78" t="s">
        <v>457</v>
      </c>
      <c r="K1114" s="78" t="s">
        <v>4514</v>
      </c>
      <c r="L1114" s="78" t="s">
        <v>459</v>
      </c>
      <c r="M1114" s="78" t="s">
        <v>4515</v>
      </c>
      <c r="N1114" s="78" t="s">
        <v>4516</v>
      </c>
      <c r="O1114" s="79">
        <v>44685</v>
      </c>
    </row>
    <row r="1115" spans="1:15" ht="28.35" hidden="1" customHeight="1" thickBot="1">
      <c r="A1115" s="479" t="s">
        <v>467</v>
      </c>
      <c r="B1115" s="480"/>
      <c r="C1115" s="74" t="s">
        <v>4517</v>
      </c>
      <c r="D1115" s="74" t="s">
        <v>4518</v>
      </c>
      <c r="E1115" s="74" t="s">
        <v>4519</v>
      </c>
      <c r="F1115" s="74" t="s">
        <v>4520</v>
      </c>
      <c r="G1115" s="75">
        <v>43462</v>
      </c>
      <c r="H1115" s="76"/>
      <c r="I1115" s="77">
        <v>65987.179999999993</v>
      </c>
      <c r="J1115" s="78" t="s">
        <v>457</v>
      </c>
      <c r="K1115" s="78" t="s">
        <v>4521</v>
      </c>
      <c r="L1115" s="78" t="s">
        <v>989</v>
      </c>
      <c r="M1115" s="78" t="s">
        <v>4522</v>
      </c>
      <c r="N1115" s="78">
        <v>0</v>
      </c>
      <c r="O1115" s="79">
        <v>43886</v>
      </c>
    </row>
    <row r="1116" spans="1:15" ht="28.35" hidden="1" customHeight="1" thickBot="1">
      <c r="A1116" s="479" t="s">
        <v>467</v>
      </c>
      <c r="B1116" s="480"/>
      <c r="C1116" s="74" t="s">
        <v>4523</v>
      </c>
      <c r="D1116" s="74" t="s">
        <v>4524</v>
      </c>
      <c r="E1116" s="74" t="s">
        <v>4525</v>
      </c>
      <c r="F1116" s="74" t="s">
        <v>4526</v>
      </c>
      <c r="G1116" s="75">
        <v>44120</v>
      </c>
      <c r="H1116" s="76"/>
      <c r="I1116" s="77">
        <v>21748.89</v>
      </c>
      <c r="J1116" s="78" t="s">
        <v>457</v>
      </c>
      <c r="K1116" s="80"/>
      <c r="L1116" s="80"/>
      <c r="M1116" s="80"/>
      <c r="N1116" s="80"/>
      <c r="O1116" s="80"/>
    </row>
    <row r="1117" spans="1:15" ht="28.35" hidden="1" customHeight="1" thickBot="1">
      <c r="A1117" s="479" t="s">
        <v>2458</v>
      </c>
      <c r="B1117" s="480"/>
      <c r="C1117" s="74" t="s">
        <v>4527</v>
      </c>
      <c r="D1117" s="74" t="s">
        <v>4528</v>
      </c>
      <c r="E1117" s="74" t="s">
        <v>4529</v>
      </c>
      <c r="F1117" s="74" t="s">
        <v>4530</v>
      </c>
      <c r="G1117" s="75">
        <v>44120</v>
      </c>
      <c r="H1117" s="76"/>
      <c r="I1117" s="77">
        <v>788.81</v>
      </c>
      <c r="J1117" s="78" t="s">
        <v>457</v>
      </c>
      <c r="K1117" s="78" t="s">
        <v>4531</v>
      </c>
      <c r="L1117" s="78" t="s">
        <v>459</v>
      </c>
      <c r="M1117" s="78" t="s">
        <v>4532</v>
      </c>
      <c r="N1117" s="78" t="s">
        <v>4533</v>
      </c>
      <c r="O1117" s="79">
        <v>44417</v>
      </c>
    </row>
    <row r="1118" spans="1:15" ht="28.35" hidden="1" customHeight="1" thickBot="1">
      <c r="A1118" s="479" t="s">
        <v>570</v>
      </c>
      <c r="B1118" s="480"/>
      <c r="C1118" s="74" t="s">
        <v>4534</v>
      </c>
      <c r="D1118" s="74" t="s">
        <v>4535</v>
      </c>
      <c r="E1118" s="74" t="s">
        <v>4536</v>
      </c>
      <c r="F1118" s="74" t="s">
        <v>4537</v>
      </c>
      <c r="G1118" s="75">
        <v>43504</v>
      </c>
      <c r="H1118" s="76"/>
      <c r="I1118" s="77">
        <v>0.45</v>
      </c>
      <c r="J1118" s="78" t="s">
        <v>457</v>
      </c>
      <c r="K1118" s="78" t="s">
        <v>4538</v>
      </c>
      <c r="L1118" s="78" t="s">
        <v>459</v>
      </c>
      <c r="M1118" s="78" t="s">
        <v>4539</v>
      </c>
      <c r="N1118" s="78" t="s">
        <v>4540</v>
      </c>
      <c r="O1118" s="79">
        <v>44111</v>
      </c>
    </row>
    <row r="1119" spans="1:15" ht="28.35" hidden="1" customHeight="1" thickBot="1">
      <c r="A1119" s="479" t="s">
        <v>584</v>
      </c>
      <c r="B1119" s="480"/>
      <c r="C1119" s="74" t="s">
        <v>4541</v>
      </c>
      <c r="D1119" s="74" t="s">
        <v>4542</v>
      </c>
      <c r="E1119" s="74" t="s">
        <v>4543</v>
      </c>
      <c r="F1119" s="74" t="s">
        <v>4544</v>
      </c>
      <c r="G1119" s="75">
        <v>44117</v>
      </c>
      <c r="H1119" s="76"/>
      <c r="I1119" s="77">
        <v>24230.79</v>
      </c>
      <c r="J1119" s="78" t="s">
        <v>457</v>
      </c>
      <c r="K1119" s="80"/>
      <c r="L1119" s="80"/>
      <c r="M1119" s="80"/>
      <c r="N1119" s="80"/>
      <c r="O1119" s="80"/>
    </row>
    <row r="1120" spans="1:15" ht="28.35" hidden="1" customHeight="1" thickBot="1">
      <c r="A1120" s="479" t="s">
        <v>614</v>
      </c>
      <c r="B1120" s="480"/>
      <c r="C1120" s="74" t="s">
        <v>4545</v>
      </c>
      <c r="D1120" s="74" t="s">
        <v>4546</v>
      </c>
      <c r="E1120" s="74" t="s">
        <v>4547</v>
      </c>
      <c r="F1120" s="74" t="s">
        <v>4548</v>
      </c>
      <c r="G1120" s="75">
        <v>44628</v>
      </c>
      <c r="H1120" s="76"/>
      <c r="I1120" s="77">
        <v>32653.71</v>
      </c>
      <c r="J1120" s="78" t="s">
        <v>457</v>
      </c>
      <c r="K1120" s="80"/>
      <c r="L1120" s="80"/>
      <c r="M1120" s="80"/>
      <c r="N1120" s="80"/>
      <c r="O1120" s="80"/>
    </row>
    <row r="1121" spans="1:15" ht="28.35" hidden="1" customHeight="1" thickBot="1">
      <c r="A1121" s="479" t="s">
        <v>462</v>
      </c>
      <c r="B1121" s="480"/>
      <c r="C1121" s="74" t="s">
        <v>4549</v>
      </c>
      <c r="D1121" s="74" t="s">
        <v>4550</v>
      </c>
      <c r="E1121" s="74" t="s">
        <v>4551</v>
      </c>
      <c r="F1121" s="74" t="s">
        <v>4552</v>
      </c>
      <c r="G1121" s="75">
        <v>44029</v>
      </c>
      <c r="H1121" s="76"/>
      <c r="I1121" s="77">
        <v>54518.63</v>
      </c>
      <c r="J1121" s="78" t="s">
        <v>457</v>
      </c>
      <c r="K1121" s="80"/>
      <c r="L1121" s="80"/>
      <c r="M1121" s="80"/>
      <c r="N1121" s="80"/>
      <c r="O1121" s="80"/>
    </row>
    <row r="1122" spans="1:15" ht="28.35" hidden="1" customHeight="1" thickBot="1">
      <c r="A1122" s="479" t="s">
        <v>462</v>
      </c>
      <c r="B1122" s="480"/>
      <c r="C1122" s="74" t="s">
        <v>4553</v>
      </c>
      <c r="D1122" s="74" t="s">
        <v>4554</v>
      </c>
      <c r="E1122" s="74" t="s">
        <v>4555</v>
      </c>
      <c r="F1122" s="74" t="s">
        <v>4556</v>
      </c>
      <c r="G1122" s="75">
        <v>43523</v>
      </c>
      <c r="H1122" s="76"/>
      <c r="I1122" s="77">
        <v>34823.54</v>
      </c>
      <c r="J1122" s="78" t="s">
        <v>457</v>
      </c>
      <c r="K1122" s="80"/>
      <c r="L1122" s="80"/>
      <c r="M1122" s="80"/>
      <c r="N1122" s="80"/>
      <c r="O1122" s="80"/>
    </row>
    <row r="1123" spans="1:15" ht="28.35" hidden="1" customHeight="1" thickBot="1">
      <c r="A1123" s="479" t="s">
        <v>724</v>
      </c>
      <c r="B1123" s="480"/>
      <c r="C1123" s="74" t="s">
        <v>4557</v>
      </c>
      <c r="D1123" s="74" t="s">
        <v>4558</v>
      </c>
      <c r="E1123" s="74" t="s">
        <v>4559</v>
      </c>
      <c r="F1123" s="74" t="s">
        <v>4560</v>
      </c>
      <c r="G1123" s="75">
        <v>43516</v>
      </c>
      <c r="H1123" s="76"/>
      <c r="I1123" s="77">
        <v>43637.08</v>
      </c>
      <c r="J1123" s="78" t="s">
        <v>457</v>
      </c>
      <c r="K1123" s="78" t="s">
        <v>4561</v>
      </c>
      <c r="L1123" s="78" t="s">
        <v>459</v>
      </c>
      <c r="M1123" s="78" t="s">
        <v>4562</v>
      </c>
      <c r="N1123" s="78" t="s">
        <v>4563</v>
      </c>
      <c r="O1123" s="79">
        <v>44096</v>
      </c>
    </row>
    <row r="1124" spans="1:15" ht="28.35" hidden="1" customHeight="1" thickBot="1">
      <c r="A1124" s="479" t="s">
        <v>502</v>
      </c>
      <c r="B1124" s="480"/>
      <c r="C1124" s="74" t="s">
        <v>4564</v>
      </c>
      <c r="D1124" s="74" t="s">
        <v>4565</v>
      </c>
      <c r="E1124" s="74" t="s">
        <v>4566</v>
      </c>
      <c r="F1124" s="74" t="s">
        <v>4567</v>
      </c>
      <c r="G1124" s="75">
        <v>44113</v>
      </c>
      <c r="H1124" s="76"/>
      <c r="I1124" s="77">
        <v>18185</v>
      </c>
      <c r="J1124" s="78" t="s">
        <v>457</v>
      </c>
      <c r="K1124" s="80"/>
      <c r="L1124" s="80"/>
      <c r="M1124" s="80"/>
      <c r="N1124" s="80"/>
      <c r="O1124" s="80"/>
    </row>
    <row r="1125" spans="1:15" ht="28.35" hidden="1" customHeight="1" thickBot="1">
      <c r="A1125" s="479" t="s">
        <v>555</v>
      </c>
      <c r="B1125" s="480"/>
      <c r="C1125" s="74" t="s">
        <v>4568</v>
      </c>
      <c r="D1125" s="74" t="s">
        <v>4569</v>
      </c>
      <c r="E1125" s="74" t="s">
        <v>4570</v>
      </c>
      <c r="F1125" s="74" t="s">
        <v>4571</v>
      </c>
      <c r="G1125" s="75">
        <v>43535</v>
      </c>
      <c r="H1125" s="76"/>
      <c r="I1125" s="77">
        <v>12.4</v>
      </c>
      <c r="J1125" s="78" t="s">
        <v>457</v>
      </c>
      <c r="K1125" s="78" t="s">
        <v>4572</v>
      </c>
      <c r="L1125" s="78" t="s">
        <v>459</v>
      </c>
      <c r="M1125" s="78" t="s">
        <v>4573</v>
      </c>
      <c r="N1125" s="78" t="s">
        <v>4574</v>
      </c>
      <c r="O1125" s="79">
        <v>44746</v>
      </c>
    </row>
    <row r="1126" spans="1:15" ht="28.35" hidden="1" customHeight="1" thickBot="1">
      <c r="A1126" s="479" t="s">
        <v>575</v>
      </c>
      <c r="B1126" s="480"/>
      <c r="C1126" s="74" t="s">
        <v>4575</v>
      </c>
      <c r="D1126" s="74" t="s">
        <v>4576</v>
      </c>
      <c r="E1126" s="74" t="s">
        <v>4577</v>
      </c>
      <c r="F1126" s="74" t="s">
        <v>4578</v>
      </c>
      <c r="G1126" s="75">
        <v>44169</v>
      </c>
      <c r="H1126" s="76"/>
      <c r="I1126" s="77">
        <v>33084.910000000003</v>
      </c>
      <c r="J1126" s="78" t="s">
        <v>457</v>
      </c>
      <c r="K1126" s="78" t="s">
        <v>4579</v>
      </c>
      <c r="L1126" s="78" t="s">
        <v>459</v>
      </c>
      <c r="M1126" s="78" t="s">
        <v>4580</v>
      </c>
      <c r="N1126" s="78" t="s">
        <v>4581</v>
      </c>
      <c r="O1126" s="79">
        <v>44799</v>
      </c>
    </row>
    <row r="1127" spans="1:15" ht="28.35" hidden="1" customHeight="1" thickBot="1">
      <c r="A1127" s="479" t="s">
        <v>603</v>
      </c>
      <c r="B1127" s="480"/>
      <c r="C1127" s="74" t="s">
        <v>4582</v>
      </c>
      <c r="D1127" s="74" t="s">
        <v>4583</v>
      </c>
      <c r="E1127" s="74" t="s">
        <v>4584</v>
      </c>
      <c r="F1127" s="74" t="s">
        <v>4585</v>
      </c>
      <c r="G1127" s="75">
        <v>44475</v>
      </c>
      <c r="H1127" s="76"/>
      <c r="I1127" s="77">
        <v>57579</v>
      </c>
      <c r="J1127" s="78" t="s">
        <v>457</v>
      </c>
      <c r="K1127" s="80"/>
      <c r="L1127" s="80"/>
      <c r="M1127" s="80"/>
      <c r="N1127" s="80"/>
      <c r="O1127" s="80"/>
    </row>
    <row r="1128" spans="1:15" ht="28.35" hidden="1" customHeight="1" thickBot="1">
      <c r="A1128" s="479" t="s">
        <v>2250</v>
      </c>
      <c r="B1128" s="480"/>
      <c r="C1128" s="74" t="s">
        <v>4586</v>
      </c>
      <c r="D1128" s="74" t="s">
        <v>4587</v>
      </c>
      <c r="E1128" s="74" t="s">
        <v>4588</v>
      </c>
      <c r="F1128" s="74" t="s">
        <v>4589</v>
      </c>
      <c r="G1128" s="75">
        <v>44315</v>
      </c>
      <c r="H1128" s="76"/>
      <c r="I1128" s="77">
        <v>84566</v>
      </c>
      <c r="J1128" s="78" t="s">
        <v>457</v>
      </c>
      <c r="K1128" s="80"/>
      <c r="L1128" s="80"/>
      <c r="M1128" s="80"/>
      <c r="N1128" s="80"/>
      <c r="O1128" s="80"/>
    </row>
    <row r="1129" spans="1:15" ht="28.35" hidden="1" customHeight="1" thickBot="1">
      <c r="A1129" s="479" t="s">
        <v>467</v>
      </c>
      <c r="B1129" s="480"/>
      <c r="C1129" s="74" t="s">
        <v>4590</v>
      </c>
      <c r="D1129" s="74" t="s">
        <v>4591</v>
      </c>
      <c r="E1129" s="74" t="s">
        <v>4592</v>
      </c>
      <c r="F1129" s="74" t="s">
        <v>4593</v>
      </c>
      <c r="G1129" s="75">
        <v>43648</v>
      </c>
      <c r="H1129" s="76"/>
      <c r="I1129" s="77">
        <v>20.079999999999998</v>
      </c>
      <c r="J1129" s="78" t="s">
        <v>457</v>
      </c>
      <c r="K1129" s="78" t="s">
        <v>4594</v>
      </c>
      <c r="L1129" s="78" t="s">
        <v>459</v>
      </c>
      <c r="M1129" s="78" t="s">
        <v>4595</v>
      </c>
      <c r="N1129" s="78" t="s">
        <v>4596</v>
      </c>
      <c r="O1129" s="79">
        <v>44652</v>
      </c>
    </row>
    <row r="1130" spans="1:15" ht="28.35" hidden="1" customHeight="1" thickBot="1">
      <c r="A1130" s="479" t="s">
        <v>462</v>
      </c>
      <c r="B1130" s="480"/>
      <c r="C1130" s="74" t="s">
        <v>4597</v>
      </c>
      <c r="D1130" s="74" t="s">
        <v>4598</v>
      </c>
      <c r="E1130" s="74" t="s">
        <v>4599</v>
      </c>
      <c r="F1130" s="74" t="s">
        <v>4600</v>
      </c>
      <c r="G1130" s="75">
        <v>43620</v>
      </c>
      <c r="H1130" s="76"/>
      <c r="I1130" s="77">
        <v>50083.8</v>
      </c>
      <c r="J1130" s="78" t="s">
        <v>457</v>
      </c>
      <c r="K1130" s="78" t="s">
        <v>4601</v>
      </c>
      <c r="L1130" s="78" t="s">
        <v>459</v>
      </c>
      <c r="M1130" s="78" t="s">
        <v>4602</v>
      </c>
      <c r="N1130" s="78" t="s">
        <v>4603</v>
      </c>
      <c r="O1130" s="79">
        <v>44610</v>
      </c>
    </row>
    <row r="1131" spans="1:15" ht="28.35" hidden="1" customHeight="1" thickBot="1">
      <c r="A1131" s="479" t="s">
        <v>467</v>
      </c>
      <c r="B1131" s="480"/>
      <c r="C1131" s="74" t="s">
        <v>4604</v>
      </c>
      <c r="D1131" s="74" t="s">
        <v>4605</v>
      </c>
      <c r="E1131" s="74" t="s">
        <v>4606</v>
      </c>
      <c r="F1131" s="74" t="s">
        <v>4607</v>
      </c>
      <c r="G1131" s="75">
        <v>43664</v>
      </c>
      <c r="H1131" s="76"/>
      <c r="I1131" s="77">
        <v>32152.1</v>
      </c>
      <c r="J1131" s="78" t="s">
        <v>457</v>
      </c>
      <c r="K1131" s="78" t="s">
        <v>4608</v>
      </c>
      <c r="L1131" s="78" t="s">
        <v>459</v>
      </c>
      <c r="M1131" s="78" t="s">
        <v>4609</v>
      </c>
      <c r="N1131" s="78" t="s">
        <v>4610</v>
      </c>
      <c r="O1131" s="79">
        <v>44445</v>
      </c>
    </row>
    <row r="1132" spans="1:15" ht="28.35" hidden="1" customHeight="1" thickBot="1">
      <c r="A1132" s="479" t="s">
        <v>477</v>
      </c>
      <c r="B1132" s="480"/>
      <c r="C1132" s="74" t="s">
        <v>4611</v>
      </c>
      <c r="D1132" s="74" t="s">
        <v>4612</v>
      </c>
      <c r="E1132" s="74" t="s">
        <v>4613</v>
      </c>
      <c r="F1132" s="74" t="s">
        <v>4614</v>
      </c>
      <c r="G1132" s="75">
        <v>44706</v>
      </c>
      <c r="H1132" s="76"/>
      <c r="I1132" s="77">
        <v>72740</v>
      </c>
      <c r="J1132" s="78" t="s">
        <v>457</v>
      </c>
      <c r="K1132" s="80"/>
      <c r="L1132" s="80"/>
      <c r="M1132" s="80"/>
      <c r="N1132" s="80"/>
      <c r="O1132" s="80"/>
    </row>
    <row r="1133" spans="1:15" ht="28.35" hidden="1" customHeight="1" thickBot="1">
      <c r="A1133" s="479" t="s">
        <v>486</v>
      </c>
      <c r="B1133" s="480"/>
      <c r="C1133" s="74" t="s">
        <v>4615</v>
      </c>
      <c r="D1133" s="74" t="s">
        <v>4616</v>
      </c>
      <c r="E1133" s="74" t="s">
        <v>4617</v>
      </c>
      <c r="F1133" s="74" t="s">
        <v>4618</v>
      </c>
      <c r="G1133" s="75">
        <v>43215</v>
      </c>
      <c r="H1133" s="76"/>
      <c r="I1133" s="77">
        <v>11953.01</v>
      </c>
      <c r="J1133" s="78" t="s">
        <v>457</v>
      </c>
      <c r="K1133" s="78" t="s">
        <v>4619</v>
      </c>
      <c r="L1133" s="78" t="s">
        <v>459</v>
      </c>
      <c r="M1133" s="78" t="s">
        <v>4620</v>
      </c>
      <c r="N1133" s="78" t="s">
        <v>4621</v>
      </c>
      <c r="O1133" s="79">
        <v>43809</v>
      </c>
    </row>
    <row r="1134" spans="1:15" ht="28.35" hidden="1" customHeight="1" thickBot="1">
      <c r="A1134" s="479" t="s">
        <v>477</v>
      </c>
      <c r="B1134" s="480"/>
      <c r="C1134" s="74" t="s">
        <v>4622</v>
      </c>
      <c r="D1134" s="74" t="s">
        <v>4623</v>
      </c>
      <c r="E1134" s="74" t="s">
        <v>4624</v>
      </c>
      <c r="F1134" s="74" t="s">
        <v>4625</v>
      </c>
      <c r="G1134" s="75">
        <v>44760</v>
      </c>
      <c r="H1134" s="76"/>
      <c r="I1134" s="77">
        <v>49099.5</v>
      </c>
      <c r="J1134" s="78" t="s">
        <v>457</v>
      </c>
      <c r="K1134" s="80"/>
      <c r="L1134" s="80"/>
      <c r="M1134" s="80"/>
      <c r="N1134" s="80"/>
      <c r="O1134" s="80"/>
    </row>
    <row r="1135" spans="1:15" ht="28.35" hidden="1" customHeight="1" thickBot="1">
      <c r="A1135" s="479" t="s">
        <v>603</v>
      </c>
      <c r="B1135" s="480"/>
      <c r="C1135" s="74" t="s">
        <v>4626</v>
      </c>
      <c r="D1135" s="74" t="s">
        <v>4627</v>
      </c>
      <c r="E1135" s="74" t="s">
        <v>4628</v>
      </c>
      <c r="F1135" s="74" t="s">
        <v>4629</v>
      </c>
      <c r="G1135" s="75">
        <v>44595</v>
      </c>
      <c r="H1135" s="76"/>
      <c r="I1135" s="77">
        <v>87281</v>
      </c>
      <c r="J1135" s="78" t="s">
        <v>457</v>
      </c>
      <c r="K1135" s="80"/>
      <c r="L1135" s="80"/>
      <c r="M1135" s="80"/>
      <c r="N1135" s="80"/>
      <c r="O1135" s="80"/>
    </row>
    <row r="1136" spans="1:15" ht="28.35" hidden="1" customHeight="1" thickBot="1">
      <c r="A1136" s="479" t="s">
        <v>614</v>
      </c>
      <c r="B1136" s="480"/>
      <c r="C1136" s="74" t="s">
        <v>4630</v>
      </c>
      <c r="D1136" s="74" t="s">
        <v>4631</v>
      </c>
      <c r="E1136" s="74" t="s">
        <v>4632</v>
      </c>
      <c r="F1136" s="74" t="s">
        <v>4633</v>
      </c>
      <c r="G1136" s="75">
        <v>44397</v>
      </c>
      <c r="H1136" s="76"/>
      <c r="I1136" s="77">
        <v>59524</v>
      </c>
      <c r="J1136" s="78" t="s">
        <v>457</v>
      </c>
      <c r="K1136" s="80"/>
      <c r="L1136" s="80"/>
      <c r="M1136" s="80"/>
      <c r="N1136" s="80"/>
      <c r="O1136" s="80"/>
    </row>
    <row r="1137" spans="1:15" ht="28.35" hidden="1" customHeight="1" thickBot="1">
      <c r="A1137" s="479" t="s">
        <v>623</v>
      </c>
      <c r="B1137" s="480"/>
      <c r="C1137" s="74" t="s">
        <v>4634</v>
      </c>
      <c r="D1137" s="74" t="s">
        <v>4635</v>
      </c>
      <c r="E1137" s="74" t="s">
        <v>4636</v>
      </c>
      <c r="F1137" s="74" t="s">
        <v>4637</v>
      </c>
      <c r="G1137" s="75">
        <v>44740</v>
      </c>
      <c r="H1137" s="76"/>
      <c r="I1137" s="77">
        <v>21785.63</v>
      </c>
      <c r="J1137" s="78" t="s">
        <v>457</v>
      </c>
      <c r="K1137" s="80"/>
      <c r="L1137" s="80"/>
      <c r="M1137" s="80"/>
      <c r="N1137" s="80"/>
      <c r="O1137" s="80"/>
    </row>
    <row r="1138" spans="1:15" ht="28.35" hidden="1" customHeight="1" thickBot="1">
      <c r="A1138" s="479" t="s">
        <v>486</v>
      </c>
      <c r="B1138" s="480"/>
      <c r="C1138" s="74" t="s">
        <v>4638</v>
      </c>
      <c r="D1138" s="74" t="s">
        <v>4639</v>
      </c>
      <c r="E1138" s="74" t="s">
        <v>4640</v>
      </c>
      <c r="F1138" s="74" t="s">
        <v>4641</v>
      </c>
      <c r="G1138" s="75">
        <v>43640</v>
      </c>
      <c r="H1138" s="76"/>
      <c r="I1138" s="77">
        <v>22630.3</v>
      </c>
      <c r="J1138" s="78" t="s">
        <v>457</v>
      </c>
      <c r="K1138" s="80"/>
      <c r="L1138" s="80"/>
      <c r="M1138" s="80"/>
      <c r="N1138" s="80"/>
      <c r="O1138" s="80"/>
    </row>
    <row r="1139" spans="1:15" ht="28.35" hidden="1" customHeight="1" thickBot="1">
      <c r="A1139" s="479" t="s">
        <v>623</v>
      </c>
      <c r="B1139" s="480"/>
      <c r="C1139" s="74" t="s">
        <v>4642</v>
      </c>
      <c r="D1139" s="74" t="s">
        <v>4643</v>
      </c>
      <c r="E1139" s="74" t="s">
        <v>4644</v>
      </c>
      <c r="F1139" s="74" t="s">
        <v>4645</v>
      </c>
      <c r="G1139" s="75">
        <v>44413</v>
      </c>
      <c r="H1139" s="76"/>
      <c r="I1139" s="77">
        <v>54555</v>
      </c>
      <c r="J1139" s="78" t="s">
        <v>457</v>
      </c>
      <c r="K1139" s="80"/>
      <c r="L1139" s="80"/>
      <c r="M1139" s="80"/>
      <c r="N1139" s="80"/>
      <c r="O1139" s="80"/>
    </row>
    <row r="1140" spans="1:15" ht="28.35" hidden="1" customHeight="1" thickBot="1">
      <c r="A1140" s="479" t="s">
        <v>472</v>
      </c>
      <c r="B1140" s="480"/>
      <c r="C1140" s="74" t="s">
        <v>4646</v>
      </c>
      <c r="D1140" s="74" t="s">
        <v>4647</v>
      </c>
      <c r="E1140" s="74" t="s">
        <v>4648</v>
      </c>
      <c r="F1140" s="74" t="s">
        <v>4649</v>
      </c>
      <c r="G1140" s="75">
        <v>44265</v>
      </c>
      <c r="H1140" s="76"/>
      <c r="I1140" s="77">
        <v>45133.35</v>
      </c>
      <c r="J1140" s="78" t="s">
        <v>457</v>
      </c>
      <c r="K1140" s="80"/>
      <c r="L1140" s="80"/>
      <c r="M1140" s="80"/>
      <c r="N1140" s="80"/>
      <c r="O1140" s="80"/>
    </row>
    <row r="1141" spans="1:15" ht="28.35" hidden="1" customHeight="1" thickBot="1">
      <c r="A1141" s="479" t="s">
        <v>486</v>
      </c>
      <c r="B1141" s="480"/>
      <c r="C1141" s="74" t="s">
        <v>4650</v>
      </c>
      <c r="D1141" s="74" t="s">
        <v>4651</v>
      </c>
      <c r="E1141" s="74" t="s">
        <v>4652</v>
      </c>
      <c r="F1141" s="74" t="s">
        <v>4653</v>
      </c>
      <c r="G1141" s="75">
        <v>43647</v>
      </c>
      <c r="H1141" s="76"/>
      <c r="I1141" s="77">
        <v>72092</v>
      </c>
      <c r="J1141" s="78" t="s">
        <v>457</v>
      </c>
      <c r="K1141" s="78" t="s">
        <v>4654</v>
      </c>
      <c r="L1141" s="78" t="s">
        <v>459</v>
      </c>
      <c r="M1141" s="78" t="s">
        <v>4655</v>
      </c>
      <c r="N1141" s="78">
        <v>72092</v>
      </c>
      <c r="O1141" s="79">
        <v>44245</v>
      </c>
    </row>
    <row r="1142" spans="1:15" ht="28.35" hidden="1" customHeight="1" thickBot="1">
      <c r="A1142" s="479" t="s">
        <v>565</v>
      </c>
      <c r="B1142" s="480"/>
      <c r="C1142" s="74" t="s">
        <v>4656</v>
      </c>
      <c r="D1142" s="74" t="s">
        <v>4657</v>
      </c>
      <c r="E1142" s="74" t="s">
        <v>4658</v>
      </c>
      <c r="F1142" s="74" t="s">
        <v>4659</v>
      </c>
      <c r="G1142" s="75">
        <v>44120</v>
      </c>
      <c r="H1142" s="76"/>
      <c r="I1142" s="77">
        <v>91346.9</v>
      </c>
      <c r="J1142" s="78" t="s">
        <v>457</v>
      </c>
      <c r="K1142" s="80"/>
      <c r="L1142" s="80"/>
      <c r="M1142" s="80"/>
      <c r="N1142" s="80"/>
      <c r="O1142" s="80"/>
    </row>
    <row r="1143" spans="1:15" ht="28.35" hidden="1" customHeight="1" thickBot="1">
      <c r="A1143" s="479" t="s">
        <v>575</v>
      </c>
      <c r="B1143" s="480"/>
      <c r="C1143" s="74" t="s">
        <v>4660</v>
      </c>
      <c r="D1143" s="74" t="s">
        <v>4661</v>
      </c>
      <c r="E1143" s="74" t="s">
        <v>4662</v>
      </c>
      <c r="F1143" s="74" t="s">
        <v>4663</v>
      </c>
      <c r="G1143" s="75">
        <v>44434</v>
      </c>
      <c r="H1143" s="76"/>
      <c r="I1143" s="77">
        <v>77751</v>
      </c>
      <c r="J1143" s="78" t="s">
        <v>457</v>
      </c>
      <c r="K1143" s="80"/>
      <c r="L1143" s="80"/>
      <c r="M1143" s="80"/>
      <c r="N1143" s="80"/>
      <c r="O1143" s="80"/>
    </row>
    <row r="1144" spans="1:15" ht="28.35" hidden="1" customHeight="1" thickBot="1">
      <c r="A1144" s="479" t="s">
        <v>486</v>
      </c>
      <c r="B1144" s="480"/>
      <c r="C1144" s="74" t="s">
        <v>4664</v>
      </c>
      <c r="D1144" s="74" t="s">
        <v>4665</v>
      </c>
      <c r="E1144" s="74" t="s">
        <v>4666</v>
      </c>
      <c r="F1144" s="74" t="s">
        <v>4667</v>
      </c>
      <c r="G1144" s="75">
        <v>44120</v>
      </c>
      <c r="H1144" s="76"/>
      <c r="I1144" s="77">
        <v>36915</v>
      </c>
      <c r="J1144" s="78" t="s">
        <v>457</v>
      </c>
      <c r="K1144" s="80"/>
      <c r="L1144" s="80"/>
      <c r="M1144" s="80"/>
      <c r="N1144" s="80"/>
      <c r="O1144" s="80"/>
    </row>
    <row r="1145" spans="1:15" ht="28.35" hidden="1" customHeight="1" thickBot="1">
      <c r="A1145" s="479" t="s">
        <v>472</v>
      </c>
      <c r="B1145" s="480"/>
      <c r="C1145" s="74" t="s">
        <v>4668</v>
      </c>
      <c r="D1145" s="74" t="s">
        <v>4669</v>
      </c>
      <c r="E1145" s="74" t="s">
        <v>4670</v>
      </c>
      <c r="F1145" s="74" t="s">
        <v>4671</v>
      </c>
      <c r="G1145" s="75">
        <v>44316</v>
      </c>
      <c r="H1145" s="76"/>
      <c r="I1145" s="77">
        <v>48829.279999999999</v>
      </c>
      <c r="J1145" s="78" t="s">
        <v>457</v>
      </c>
      <c r="K1145" s="80"/>
      <c r="L1145" s="80"/>
      <c r="M1145" s="80"/>
      <c r="N1145" s="80"/>
      <c r="O1145" s="80"/>
    </row>
    <row r="1146" spans="1:15" ht="28.35" hidden="1" customHeight="1" thickBot="1">
      <c r="A1146" s="479" t="s">
        <v>724</v>
      </c>
      <c r="B1146" s="480"/>
      <c r="C1146" s="74" t="s">
        <v>4672</v>
      </c>
      <c r="D1146" s="74" t="s">
        <v>4673</v>
      </c>
      <c r="E1146" s="74" t="s">
        <v>4674</v>
      </c>
      <c r="F1146" s="74" t="s">
        <v>4675</v>
      </c>
      <c r="G1146" s="75">
        <v>44120</v>
      </c>
      <c r="H1146" s="76"/>
      <c r="I1146" s="77">
        <v>34254.06</v>
      </c>
      <c r="J1146" s="78" t="s">
        <v>457</v>
      </c>
      <c r="K1146" s="78" t="s">
        <v>4676</v>
      </c>
      <c r="L1146" s="78" t="s">
        <v>459</v>
      </c>
      <c r="M1146" s="78" t="s">
        <v>4677</v>
      </c>
      <c r="N1146" s="78">
        <v>0</v>
      </c>
      <c r="O1146" s="79">
        <v>44777</v>
      </c>
    </row>
    <row r="1147" spans="1:15" ht="28.35" hidden="1" customHeight="1" thickBot="1">
      <c r="A1147" s="479" t="s">
        <v>623</v>
      </c>
      <c r="B1147" s="480"/>
      <c r="C1147" s="74" t="s">
        <v>4678</v>
      </c>
      <c r="D1147" s="74" t="s">
        <v>4679</v>
      </c>
      <c r="E1147" s="74" t="s">
        <v>4680</v>
      </c>
      <c r="F1147" s="74" t="s">
        <v>4681</v>
      </c>
      <c r="G1147" s="75">
        <v>44649</v>
      </c>
      <c r="H1147" s="76"/>
      <c r="I1147" s="77">
        <v>17000</v>
      </c>
      <c r="J1147" s="78" t="s">
        <v>457</v>
      </c>
      <c r="K1147" s="80"/>
      <c r="L1147" s="80"/>
      <c r="M1147" s="80"/>
      <c r="N1147" s="80"/>
      <c r="O1147" s="80"/>
    </row>
    <row r="1148" spans="1:15" ht="28.35" hidden="1" customHeight="1" thickBot="1">
      <c r="A1148" s="479" t="s">
        <v>614</v>
      </c>
      <c r="B1148" s="480"/>
      <c r="C1148" s="74" t="s">
        <v>4682</v>
      </c>
      <c r="D1148" s="74" t="s">
        <v>4683</v>
      </c>
      <c r="E1148" s="74" t="s">
        <v>4684</v>
      </c>
      <c r="F1148" s="74" t="s">
        <v>4685</v>
      </c>
      <c r="G1148" s="75">
        <v>44365</v>
      </c>
      <c r="H1148" s="76"/>
      <c r="I1148" s="77">
        <v>35642.6</v>
      </c>
      <c r="J1148" s="78" t="s">
        <v>457</v>
      </c>
      <c r="K1148" s="80"/>
      <c r="L1148" s="80"/>
      <c r="M1148" s="80"/>
      <c r="N1148" s="80"/>
      <c r="O1148" s="80"/>
    </row>
    <row r="1149" spans="1:15" ht="28.35" hidden="1" customHeight="1" thickBot="1">
      <c r="A1149" s="479" t="s">
        <v>575</v>
      </c>
      <c r="B1149" s="480"/>
      <c r="C1149" s="74" t="s">
        <v>4686</v>
      </c>
      <c r="D1149" s="74" t="s">
        <v>4687</v>
      </c>
      <c r="E1149" s="74" t="s">
        <v>4688</v>
      </c>
      <c r="F1149" s="74" t="s">
        <v>4689</v>
      </c>
      <c r="G1149" s="75">
        <v>44356</v>
      </c>
      <c r="H1149" s="76"/>
      <c r="I1149" s="77">
        <v>24388</v>
      </c>
      <c r="J1149" s="78" t="s">
        <v>457</v>
      </c>
      <c r="K1149" s="80"/>
      <c r="L1149" s="80"/>
      <c r="M1149" s="80"/>
      <c r="N1149" s="80"/>
      <c r="O1149" s="80"/>
    </row>
    <row r="1150" spans="1:15" ht="28.35" hidden="1" customHeight="1" thickBot="1">
      <c r="A1150" s="479" t="s">
        <v>859</v>
      </c>
      <c r="B1150" s="480"/>
      <c r="C1150" s="74" t="s">
        <v>4690</v>
      </c>
      <c r="D1150" s="74" t="s">
        <v>4691</v>
      </c>
      <c r="E1150" s="74" t="s">
        <v>4692</v>
      </c>
      <c r="F1150" s="74" t="s">
        <v>4693</v>
      </c>
      <c r="G1150" s="75">
        <v>44120</v>
      </c>
      <c r="H1150" s="76"/>
      <c r="I1150" s="77">
        <v>109110</v>
      </c>
      <c r="J1150" s="78" t="s">
        <v>457</v>
      </c>
      <c r="K1150" s="80"/>
      <c r="L1150" s="80"/>
      <c r="M1150" s="80"/>
      <c r="N1150" s="80"/>
      <c r="O1150" s="80"/>
    </row>
    <row r="1151" spans="1:15" ht="28.35" hidden="1" customHeight="1" thickBot="1">
      <c r="A1151" s="479" t="s">
        <v>565</v>
      </c>
      <c r="B1151" s="480"/>
      <c r="C1151" s="74" t="s">
        <v>4694</v>
      </c>
      <c r="D1151" s="74" t="s">
        <v>4695</v>
      </c>
      <c r="E1151" s="74" t="s">
        <v>4696</v>
      </c>
      <c r="F1151" s="74" t="s">
        <v>4697</v>
      </c>
      <c r="G1151" s="75">
        <v>44120</v>
      </c>
      <c r="H1151" s="76"/>
      <c r="I1151" s="77">
        <v>0.19</v>
      </c>
      <c r="J1151" s="78" t="s">
        <v>457</v>
      </c>
      <c r="K1151" s="78" t="s">
        <v>4698</v>
      </c>
      <c r="L1151" s="78" t="s">
        <v>459</v>
      </c>
      <c r="M1151" s="78" t="s">
        <v>4699</v>
      </c>
      <c r="N1151" s="78" t="s">
        <v>3963</v>
      </c>
      <c r="O1151" s="79">
        <v>43965</v>
      </c>
    </row>
    <row r="1152" spans="1:15" ht="28.35" hidden="1" customHeight="1" thickBot="1">
      <c r="A1152" s="479" t="s">
        <v>530</v>
      </c>
      <c r="B1152" s="480"/>
      <c r="C1152" s="74" t="s">
        <v>4700</v>
      </c>
      <c r="D1152" s="74" t="s">
        <v>4701</v>
      </c>
      <c r="E1152" s="74" t="s">
        <v>4702</v>
      </c>
      <c r="F1152" s="74" t="s">
        <v>4703</v>
      </c>
      <c r="G1152" s="75">
        <v>44025</v>
      </c>
      <c r="H1152" s="76"/>
      <c r="I1152" s="77">
        <v>109110</v>
      </c>
      <c r="J1152" s="78" t="s">
        <v>457</v>
      </c>
      <c r="K1152" s="80"/>
      <c r="L1152" s="80"/>
      <c r="M1152" s="80"/>
      <c r="N1152" s="80"/>
      <c r="O1152" s="80"/>
    </row>
    <row r="1153" spans="1:15" ht="28.35" hidden="1" customHeight="1" thickBot="1">
      <c r="A1153" s="479" t="s">
        <v>467</v>
      </c>
      <c r="B1153" s="480"/>
      <c r="C1153" s="74" t="s">
        <v>4704</v>
      </c>
      <c r="D1153" s="74" t="s">
        <v>4705</v>
      </c>
      <c r="E1153" s="74" t="s">
        <v>4706</v>
      </c>
      <c r="F1153" s="74" t="s">
        <v>4707</v>
      </c>
      <c r="G1153" s="75">
        <v>43997</v>
      </c>
      <c r="H1153" s="76"/>
      <c r="I1153" s="77">
        <v>26965.81</v>
      </c>
      <c r="J1153" s="78" t="s">
        <v>457</v>
      </c>
      <c r="K1153" s="80"/>
      <c r="L1153" s="80"/>
      <c r="M1153" s="80"/>
      <c r="N1153" s="80"/>
      <c r="O1153" s="80"/>
    </row>
    <row r="1154" spans="1:15" ht="28.35" hidden="1" customHeight="1" thickBot="1">
      <c r="A1154" s="479" t="s">
        <v>623</v>
      </c>
      <c r="B1154" s="480"/>
      <c r="C1154" s="74" t="s">
        <v>4708</v>
      </c>
      <c r="D1154" s="74" t="s">
        <v>4709</v>
      </c>
      <c r="E1154" s="74" t="s">
        <v>4710</v>
      </c>
      <c r="F1154" s="74" t="s">
        <v>4711</v>
      </c>
      <c r="G1154" s="75">
        <v>44750</v>
      </c>
      <c r="H1154" s="76"/>
      <c r="I1154" s="77">
        <v>45644.35</v>
      </c>
      <c r="J1154" s="78" t="s">
        <v>457</v>
      </c>
      <c r="K1154" s="80"/>
      <c r="L1154" s="80"/>
      <c r="M1154" s="80"/>
      <c r="N1154" s="80"/>
      <c r="O1154" s="80"/>
    </row>
    <row r="1155" spans="1:15" ht="28.35" hidden="1" customHeight="1" thickBot="1">
      <c r="A1155" s="479" t="s">
        <v>472</v>
      </c>
      <c r="B1155" s="480"/>
      <c r="C1155" s="74" t="s">
        <v>4712</v>
      </c>
      <c r="D1155" s="74" t="s">
        <v>4713</v>
      </c>
      <c r="E1155" s="74" t="s">
        <v>4714</v>
      </c>
      <c r="F1155" s="74" t="s">
        <v>4715</v>
      </c>
      <c r="G1155" s="75">
        <v>44162</v>
      </c>
      <c r="H1155" s="76"/>
      <c r="I1155" s="77">
        <v>54555</v>
      </c>
      <c r="J1155" s="78" t="s">
        <v>457</v>
      </c>
      <c r="K1155" s="80"/>
      <c r="L1155" s="80"/>
      <c r="M1155" s="80"/>
      <c r="N1155" s="80"/>
      <c r="O1155" s="80"/>
    </row>
    <row r="1156" spans="1:15" ht="28.35" hidden="1" customHeight="1" thickBot="1">
      <c r="A1156" s="479" t="s">
        <v>467</v>
      </c>
      <c r="B1156" s="480"/>
      <c r="C1156" s="74" t="s">
        <v>4716</v>
      </c>
      <c r="D1156" s="74" t="s">
        <v>4717</v>
      </c>
      <c r="E1156" s="74" t="s">
        <v>4718</v>
      </c>
      <c r="F1156" s="74" t="s">
        <v>4719</v>
      </c>
      <c r="G1156" s="75">
        <v>44120</v>
      </c>
      <c r="H1156" s="76"/>
      <c r="I1156" s="77">
        <v>44381.11</v>
      </c>
      <c r="J1156" s="78" t="s">
        <v>457</v>
      </c>
      <c r="K1156" s="80"/>
      <c r="L1156" s="80"/>
      <c r="M1156" s="80"/>
      <c r="N1156" s="80"/>
      <c r="O1156" s="80"/>
    </row>
    <row r="1157" spans="1:15" ht="28.35" hidden="1" customHeight="1" thickBot="1">
      <c r="A1157" s="479" t="s">
        <v>584</v>
      </c>
      <c r="B1157" s="480"/>
      <c r="C1157" s="74" t="s">
        <v>4720</v>
      </c>
      <c r="D1157" s="74" t="s">
        <v>4721</v>
      </c>
      <c r="E1157" s="74" t="s">
        <v>4722</v>
      </c>
      <c r="F1157" s="74" t="s">
        <v>4723</v>
      </c>
      <c r="G1157" s="75">
        <v>44347</v>
      </c>
      <c r="H1157" s="76"/>
      <c r="I1157" s="77">
        <v>72740</v>
      </c>
      <c r="J1157" s="78" t="s">
        <v>457</v>
      </c>
      <c r="K1157" s="80"/>
      <c r="L1157" s="80"/>
      <c r="M1157" s="80"/>
      <c r="N1157" s="80"/>
      <c r="O1157" s="80"/>
    </row>
    <row r="1158" spans="1:15" ht="28.35" hidden="1" customHeight="1" thickBot="1">
      <c r="A1158" s="479" t="s">
        <v>555</v>
      </c>
      <c r="B1158" s="480"/>
      <c r="C1158" s="74" t="s">
        <v>4724</v>
      </c>
      <c r="D1158" s="74" t="s">
        <v>4725</v>
      </c>
      <c r="E1158" s="74" t="s">
        <v>4726</v>
      </c>
      <c r="F1158" s="74" t="s">
        <v>4727</v>
      </c>
      <c r="G1158" s="75">
        <v>44120</v>
      </c>
      <c r="H1158" s="76"/>
      <c r="I1158" s="77">
        <v>21598.27</v>
      </c>
      <c r="J1158" s="78" t="s">
        <v>1048</v>
      </c>
      <c r="K1158" s="78" t="s">
        <v>4728</v>
      </c>
      <c r="L1158" s="78" t="s">
        <v>459</v>
      </c>
      <c r="M1158" s="78" t="s">
        <v>4729</v>
      </c>
      <c r="N1158" s="78" t="s">
        <v>4730</v>
      </c>
      <c r="O1158" s="79">
        <v>44194</v>
      </c>
    </row>
    <row r="1159" spans="1:15" ht="28.35" hidden="1" customHeight="1" thickBot="1">
      <c r="A1159" s="479" t="s">
        <v>623</v>
      </c>
      <c r="B1159" s="480"/>
      <c r="C1159" s="74" t="s">
        <v>4731</v>
      </c>
      <c r="D1159" s="74" t="s">
        <v>4732</v>
      </c>
      <c r="E1159" s="74" t="s">
        <v>4733</v>
      </c>
      <c r="F1159" s="74" t="s">
        <v>4734</v>
      </c>
      <c r="G1159" s="75">
        <v>44803</v>
      </c>
      <c r="H1159" s="76"/>
      <c r="I1159" s="77">
        <v>24931.64</v>
      </c>
      <c r="J1159" s="78" t="s">
        <v>457</v>
      </c>
      <c r="K1159" s="80"/>
      <c r="L1159" s="80"/>
      <c r="M1159" s="80"/>
      <c r="N1159" s="80"/>
      <c r="O1159" s="80"/>
    </row>
    <row r="1160" spans="1:15" ht="28.35" customHeight="1" thickBot="1">
      <c r="A1160" s="479"/>
      <c r="B1160" s="480"/>
      <c r="C1160" s="74"/>
      <c r="D1160" s="74"/>
      <c r="E1160" s="74"/>
      <c r="F1160" s="74"/>
      <c r="G1160" s="74"/>
      <c r="H1160" s="77"/>
      <c r="I1160" s="76"/>
      <c r="J1160" s="78"/>
      <c r="K1160" s="78"/>
      <c r="L1160" s="78"/>
      <c r="M1160" s="78"/>
      <c r="N1160" s="78"/>
      <c r="O1160" s="78"/>
    </row>
    <row r="1161" spans="1:15" ht="28.35" hidden="1" customHeight="1" thickBot="1">
      <c r="A1161" s="479" t="s">
        <v>697</v>
      </c>
      <c r="B1161" s="480"/>
      <c r="C1161" s="74" t="s">
        <v>4735</v>
      </c>
      <c r="D1161" s="74" t="s">
        <v>4736</v>
      </c>
      <c r="E1161" s="74" t="s">
        <v>4737</v>
      </c>
      <c r="F1161" s="74" t="s">
        <v>4738</v>
      </c>
      <c r="G1161" s="75">
        <v>43650</v>
      </c>
      <c r="H1161" s="76"/>
      <c r="I1161" s="77">
        <v>90561</v>
      </c>
      <c r="J1161" s="78" t="s">
        <v>457</v>
      </c>
      <c r="K1161" s="80"/>
      <c r="L1161" s="80"/>
      <c r="M1161" s="80"/>
      <c r="N1161" s="80"/>
      <c r="O1161" s="80"/>
    </row>
    <row r="1162" spans="1:15" ht="28.35" hidden="1" customHeight="1" thickBot="1">
      <c r="A1162" s="479" t="s">
        <v>467</v>
      </c>
      <c r="B1162" s="480"/>
      <c r="C1162" s="74" t="s">
        <v>4739</v>
      </c>
      <c r="D1162" s="74" t="s">
        <v>4740</v>
      </c>
      <c r="E1162" s="74" t="s">
        <v>4741</v>
      </c>
      <c r="F1162" s="74" t="s">
        <v>4742</v>
      </c>
      <c r="G1162" s="75">
        <v>44120</v>
      </c>
      <c r="H1162" s="76"/>
      <c r="I1162" s="77">
        <v>76069.09</v>
      </c>
      <c r="J1162" s="78" t="s">
        <v>457</v>
      </c>
      <c r="K1162" s="78" t="s">
        <v>4743</v>
      </c>
      <c r="L1162" s="78" t="s">
        <v>989</v>
      </c>
      <c r="M1162" s="78" t="s">
        <v>4744</v>
      </c>
      <c r="N1162" s="78">
        <v>0</v>
      </c>
      <c r="O1162" s="79">
        <v>44761</v>
      </c>
    </row>
    <row r="1163" spans="1:15" ht="28.35" hidden="1" customHeight="1" thickBot="1">
      <c r="A1163" s="479" t="s">
        <v>452</v>
      </c>
      <c r="B1163" s="480"/>
      <c r="C1163" s="74" t="s">
        <v>4745</v>
      </c>
      <c r="D1163" s="74" t="s">
        <v>4746</v>
      </c>
      <c r="E1163" s="74" t="s">
        <v>4747</v>
      </c>
      <c r="F1163" s="74" t="s">
        <v>4748</v>
      </c>
      <c r="G1163" s="75">
        <v>44326</v>
      </c>
      <c r="H1163" s="76"/>
      <c r="I1163" s="77">
        <v>18194.810000000001</v>
      </c>
      <c r="J1163" s="78" t="s">
        <v>457</v>
      </c>
      <c r="K1163" s="80"/>
      <c r="L1163" s="80"/>
      <c r="M1163" s="80"/>
      <c r="N1163" s="80"/>
      <c r="O1163" s="80"/>
    </row>
    <row r="1164" spans="1:15" ht="28.35" hidden="1" customHeight="1" thickBot="1">
      <c r="A1164" s="479" t="s">
        <v>452</v>
      </c>
      <c r="B1164" s="480"/>
      <c r="C1164" s="74" t="s">
        <v>4745</v>
      </c>
      <c r="D1164" s="74" t="s">
        <v>4746</v>
      </c>
      <c r="E1164" s="74" t="s">
        <v>4749</v>
      </c>
      <c r="F1164" s="74" t="s">
        <v>4750</v>
      </c>
      <c r="G1164" s="75">
        <v>44329</v>
      </c>
      <c r="H1164" s="76"/>
      <c r="I1164" s="77">
        <v>15525.98</v>
      </c>
      <c r="J1164" s="78" t="s">
        <v>457</v>
      </c>
      <c r="K1164" s="80"/>
      <c r="L1164" s="80"/>
      <c r="M1164" s="80"/>
      <c r="N1164" s="80"/>
      <c r="O1164" s="80"/>
    </row>
    <row r="1165" spans="1:15" ht="28.35" hidden="1" customHeight="1" thickBot="1">
      <c r="A1165" s="479" t="s">
        <v>565</v>
      </c>
      <c r="B1165" s="480"/>
      <c r="C1165" s="74" t="s">
        <v>4751</v>
      </c>
      <c r="D1165" s="74" t="s">
        <v>4752</v>
      </c>
      <c r="E1165" s="74" t="s">
        <v>4753</v>
      </c>
      <c r="F1165" s="74" t="s">
        <v>4754</v>
      </c>
      <c r="G1165" s="75">
        <v>44006</v>
      </c>
      <c r="H1165" s="76"/>
      <c r="I1165" s="77">
        <v>72740</v>
      </c>
      <c r="J1165" s="78" t="s">
        <v>457</v>
      </c>
      <c r="K1165" s="80"/>
      <c r="L1165" s="80"/>
      <c r="M1165" s="80"/>
      <c r="N1165" s="80"/>
      <c r="O1165" s="80"/>
    </row>
    <row r="1166" spans="1:15" ht="28.35" hidden="1" customHeight="1" thickBot="1">
      <c r="A1166" s="479" t="s">
        <v>2250</v>
      </c>
      <c r="B1166" s="480"/>
      <c r="C1166" s="74" t="s">
        <v>4755</v>
      </c>
      <c r="D1166" s="74" t="s">
        <v>4756</v>
      </c>
      <c r="E1166" s="74" t="s">
        <v>4757</v>
      </c>
      <c r="F1166" s="74" t="s">
        <v>4758</v>
      </c>
      <c r="G1166" s="75">
        <v>44172</v>
      </c>
      <c r="H1166" s="76"/>
      <c r="I1166" s="77">
        <v>35758</v>
      </c>
      <c r="J1166" s="78" t="s">
        <v>457</v>
      </c>
      <c r="K1166" s="80"/>
      <c r="L1166" s="80"/>
      <c r="M1166" s="80"/>
      <c r="N1166" s="80"/>
      <c r="O1166" s="80"/>
    </row>
    <row r="1167" spans="1:15" ht="28.35" hidden="1" customHeight="1" thickBot="1">
      <c r="A1167" s="479" t="s">
        <v>467</v>
      </c>
      <c r="B1167" s="480"/>
      <c r="C1167" s="74" t="s">
        <v>4759</v>
      </c>
      <c r="D1167" s="74" t="s">
        <v>4760</v>
      </c>
      <c r="E1167" s="74" t="s">
        <v>4761</v>
      </c>
      <c r="F1167" s="74" t="s">
        <v>4762</v>
      </c>
      <c r="G1167" s="75">
        <v>43389</v>
      </c>
      <c r="H1167" s="76"/>
      <c r="I1167" s="77">
        <v>47281</v>
      </c>
      <c r="J1167" s="78" t="s">
        <v>457</v>
      </c>
      <c r="K1167" s="80"/>
      <c r="L1167" s="80"/>
      <c r="M1167" s="80"/>
      <c r="N1167" s="80"/>
      <c r="O1167" s="80"/>
    </row>
    <row r="1168" spans="1:15" ht="28.35" hidden="1" customHeight="1" thickBot="1">
      <c r="A1168" s="479" t="s">
        <v>2250</v>
      </c>
      <c r="B1168" s="480"/>
      <c r="C1168" s="74" t="s">
        <v>4763</v>
      </c>
      <c r="D1168" s="74" t="s">
        <v>4764</v>
      </c>
      <c r="E1168" s="74" t="s">
        <v>4765</v>
      </c>
      <c r="F1168" s="74" t="s">
        <v>4766</v>
      </c>
      <c r="G1168" s="75">
        <v>44411</v>
      </c>
      <c r="H1168" s="76"/>
      <c r="I1168" s="77">
        <v>28947.61</v>
      </c>
      <c r="J1168" s="78" t="s">
        <v>457</v>
      </c>
      <c r="K1168" s="80"/>
      <c r="L1168" s="80"/>
      <c r="M1168" s="80"/>
      <c r="N1168" s="80"/>
      <c r="O1168" s="80"/>
    </row>
    <row r="1169" spans="1:15" ht="28.35" hidden="1" customHeight="1" thickBot="1">
      <c r="A1169" s="479" t="s">
        <v>462</v>
      </c>
      <c r="B1169" s="480"/>
      <c r="C1169" s="74" t="s">
        <v>4767</v>
      </c>
      <c r="D1169" s="74" t="s">
        <v>4768</v>
      </c>
      <c r="E1169" s="74" t="s">
        <v>4769</v>
      </c>
      <c r="F1169" s="74" t="s">
        <v>4770</v>
      </c>
      <c r="G1169" s="75">
        <v>43806</v>
      </c>
      <c r="H1169" s="76"/>
      <c r="I1169" s="77">
        <v>36299</v>
      </c>
      <c r="J1169" s="78" t="s">
        <v>457</v>
      </c>
      <c r="K1169" s="80"/>
      <c r="L1169" s="80"/>
      <c r="M1169" s="80"/>
      <c r="N1169" s="80"/>
      <c r="O1169" s="80"/>
    </row>
    <row r="1170" spans="1:15" ht="28.35" hidden="1" customHeight="1" thickBot="1">
      <c r="A1170" s="479" t="s">
        <v>570</v>
      </c>
      <c r="B1170" s="480"/>
      <c r="C1170" s="74" t="s">
        <v>4771</v>
      </c>
      <c r="D1170" s="74" t="s">
        <v>4772</v>
      </c>
      <c r="E1170" s="74" t="s">
        <v>4773</v>
      </c>
      <c r="F1170" s="74" t="s">
        <v>4774</v>
      </c>
      <c r="G1170" s="75">
        <v>44120</v>
      </c>
      <c r="H1170" s="76"/>
      <c r="I1170" s="77">
        <v>1.55</v>
      </c>
      <c r="J1170" s="78" t="s">
        <v>457</v>
      </c>
      <c r="K1170" s="78" t="s">
        <v>4775</v>
      </c>
      <c r="L1170" s="78" t="s">
        <v>459</v>
      </c>
      <c r="M1170" s="78" t="s">
        <v>4776</v>
      </c>
      <c r="N1170" s="78" t="s">
        <v>4777</v>
      </c>
      <c r="O1170" s="79">
        <v>43948</v>
      </c>
    </row>
    <row r="1171" spans="1:15" ht="28.35" hidden="1" customHeight="1" thickBot="1">
      <c r="A1171" s="479" t="s">
        <v>697</v>
      </c>
      <c r="B1171" s="480"/>
      <c r="C1171" s="74" t="s">
        <v>4778</v>
      </c>
      <c r="D1171" s="74" t="s">
        <v>4779</v>
      </c>
      <c r="E1171" s="74" t="s">
        <v>4780</v>
      </c>
      <c r="F1171" s="74" t="s">
        <v>4781</v>
      </c>
      <c r="G1171" s="74" t="s">
        <v>1327</v>
      </c>
      <c r="H1171" s="76"/>
      <c r="I1171" s="77">
        <v>81832</v>
      </c>
      <c r="J1171" s="78" t="s">
        <v>958</v>
      </c>
      <c r="K1171" s="78" t="s">
        <v>4782</v>
      </c>
      <c r="L1171" s="78" t="s">
        <v>960</v>
      </c>
      <c r="M1171" s="78" t="s">
        <v>4783</v>
      </c>
      <c r="N1171" s="78">
        <v>81832</v>
      </c>
      <c r="O1171" s="78" t="s">
        <v>4784</v>
      </c>
    </row>
    <row r="1172" spans="1:15" ht="28.35" hidden="1" customHeight="1" thickBot="1">
      <c r="A1172" s="479" t="s">
        <v>462</v>
      </c>
      <c r="B1172" s="480"/>
      <c r="C1172" s="74" t="s">
        <v>4785</v>
      </c>
      <c r="D1172" s="74" t="s">
        <v>4786</v>
      </c>
      <c r="E1172" s="74" t="s">
        <v>4787</v>
      </c>
      <c r="F1172" s="74" t="s">
        <v>4788</v>
      </c>
      <c r="G1172" s="75">
        <v>43874</v>
      </c>
      <c r="H1172" s="76"/>
      <c r="I1172" s="77">
        <v>6850.3</v>
      </c>
      <c r="J1172" s="78" t="s">
        <v>457</v>
      </c>
      <c r="K1172" s="80"/>
      <c r="L1172" s="80"/>
      <c r="M1172" s="80"/>
      <c r="N1172" s="80"/>
      <c r="O1172" s="80"/>
    </row>
    <row r="1173" spans="1:15" ht="28.35" hidden="1" customHeight="1" thickBot="1">
      <c r="A1173" s="479" t="s">
        <v>462</v>
      </c>
      <c r="B1173" s="480"/>
      <c r="C1173" s="74" t="s">
        <v>4789</v>
      </c>
      <c r="D1173" s="74" t="s">
        <v>4790</v>
      </c>
      <c r="E1173" s="74" t="s">
        <v>4791</v>
      </c>
      <c r="F1173" s="74" t="s">
        <v>4792</v>
      </c>
      <c r="G1173" s="75">
        <v>43992</v>
      </c>
      <c r="H1173" s="76"/>
      <c r="I1173" s="77">
        <v>62516.39</v>
      </c>
      <c r="J1173" s="78" t="s">
        <v>457</v>
      </c>
      <c r="K1173" s="80"/>
      <c r="L1173" s="80"/>
      <c r="M1173" s="80"/>
      <c r="N1173" s="80"/>
      <c r="O1173" s="80"/>
    </row>
    <row r="1174" spans="1:15" ht="28.35" hidden="1" customHeight="1" thickBot="1">
      <c r="A1174" s="479" t="s">
        <v>2250</v>
      </c>
      <c r="B1174" s="480"/>
      <c r="C1174" s="74" t="s">
        <v>4793</v>
      </c>
      <c r="D1174" s="74" t="s">
        <v>4794</v>
      </c>
      <c r="E1174" s="74" t="s">
        <v>4795</v>
      </c>
      <c r="F1174" s="74" t="s">
        <v>4796</v>
      </c>
      <c r="G1174" s="75">
        <v>44348</v>
      </c>
      <c r="H1174" s="76"/>
      <c r="I1174" s="77">
        <v>76637</v>
      </c>
      <c r="J1174" s="78" t="s">
        <v>457</v>
      </c>
      <c r="K1174" s="80"/>
      <c r="L1174" s="80"/>
      <c r="M1174" s="80"/>
      <c r="N1174" s="80"/>
      <c r="O1174" s="80"/>
    </row>
    <row r="1175" spans="1:15" ht="28.35" hidden="1" customHeight="1" thickBot="1">
      <c r="A1175" s="479" t="s">
        <v>477</v>
      </c>
      <c r="B1175" s="480"/>
      <c r="C1175" s="74" t="s">
        <v>4797</v>
      </c>
      <c r="D1175" s="74" t="s">
        <v>4798</v>
      </c>
      <c r="E1175" s="74" t="s">
        <v>4799</v>
      </c>
      <c r="F1175" s="74" t="s">
        <v>4800</v>
      </c>
      <c r="G1175" s="75">
        <v>44396</v>
      </c>
      <c r="H1175" s="76"/>
      <c r="I1175" s="77">
        <v>0.39</v>
      </c>
      <c r="J1175" s="78" t="s">
        <v>457</v>
      </c>
      <c r="K1175" s="80"/>
      <c r="L1175" s="80"/>
      <c r="M1175" s="80"/>
      <c r="N1175" s="80"/>
      <c r="O1175" s="80"/>
    </row>
    <row r="1176" spans="1:15" ht="28.35" hidden="1" customHeight="1" thickBot="1">
      <c r="A1176" s="479" t="s">
        <v>472</v>
      </c>
      <c r="B1176" s="480"/>
      <c r="C1176" s="74" t="s">
        <v>4801</v>
      </c>
      <c r="D1176" s="74" t="s">
        <v>4802</v>
      </c>
      <c r="E1176" s="74" t="s">
        <v>4803</v>
      </c>
      <c r="F1176" s="74" t="s">
        <v>4804</v>
      </c>
      <c r="G1176" s="75">
        <v>44546</v>
      </c>
      <c r="H1176" s="76"/>
      <c r="I1176" s="77">
        <v>54555</v>
      </c>
      <c r="J1176" s="78" t="s">
        <v>457</v>
      </c>
      <c r="K1176" s="80"/>
      <c r="L1176" s="80"/>
      <c r="M1176" s="80"/>
      <c r="N1176" s="80"/>
      <c r="O1176" s="80"/>
    </row>
    <row r="1177" spans="1:15" ht="28.35" hidden="1" customHeight="1" thickBot="1">
      <c r="A1177" s="479" t="s">
        <v>598</v>
      </c>
      <c r="B1177" s="480"/>
      <c r="C1177" s="74" t="s">
        <v>4805</v>
      </c>
      <c r="D1177" s="74" t="s">
        <v>4806</v>
      </c>
      <c r="E1177" s="74" t="s">
        <v>4807</v>
      </c>
      <c r="F1177" s="74" t="s">
        <v>4808</v>
      </c>
      <c r="G1177" s="75">
        <v>44252</v>
      </c>
      <c r="H1177" s="76"/>
      <c r="I1177" s="77">
        <v>45410.86</v>
      </c>
      <c r="J1177" s="78" t="s">
        <v>457</v>
      </c>
      <c r="K1177" s="80"/>
      <c r="L1177" s="80"/>
      <c r="M1177" s="80"/>
      <c r="N1177" s="80"/>
      <c r="O1177" s="80"/>
    </row>
    <row r="1178" spans="1:15" ht="28.35" hidden="1" customHeight="1" thickBot="1">
      <c r="A1178" s="479" t="s">
        <v>859</v>
      </c>
      <c r="B1178" s="480"/>
      <c r="C1178" s="74" t="s">
        <v>4809</v>
      </c>
      <c r="D1178" s="74" t="s">
        <v>4810</v>
      </c>
      <c r="E1178" s="74" t="s">
        <v>4811</v>
      </c>
      <c r="F1178" s="74" t="s">
        <v>4812</v>
      </c>
      <c r="G1178" s="75">
        <v>43454</v>
      </c>
      <c r="H1178" s="76"/>
      <c r="I1178" s="77">
        <v>9236.89</v>
      </c>
      <c r="J1178" s="78" t="s">
        <v>457</v>
      </c>
      <c r="K1178" s="78" t="s">
        <v>4813</v>
      </c>
      <c r="L1178" s="78" t="s">
        <v>459</v>
      </c>
      <c r="M1178" s="78" t="s">
        <v>4814</v>
      </c>
      <c r="N1178" s="78" t="s">
        <v>4815</v>
      </c>
      <c r="O1178" s="79">
        <v>44090</v>
      </c>
    </row>
    <row r="1179" spans="1:15" ht="28.35" hidden="1" customHeight="1" thickBot="1">
      <c r="A1179" s="479" t="s">
        <v>598</v>
      </c>
      <c r="B1179" s="480"/>
      <c r="C1179" s="74" t="s">
        <v>4816</v>
      </c>
      <c r="D1179" s="74" t="s">
        <v>4817</v>
      </c>
      <c r="E1179" s="74" t="s">
        <v>4818</v>
      </c>
      <c r="F1179" s="74" t="s">
        <v>4819</v>
      </c>
      <c r="G1179" s="75">
        <v>44272</v>
      </c>
      <c r="H1179" s="76"/>
      <c r="I1179" s="77">
        <v>72720.72</v>
      </c>
      <c r="J1179" s="78" t="s">
        <v>457</v>
      </c>
      <c r="K1179" s="80"/>
      <c r="L1179" s="80"/>
      <c r="M1179" s="80"/>
      <c r="N1179" s="80"/>
      <c r="O1179" s="80"/>
    </row>
    <row r="1180" spans="1:15" ht="28.35" hidden="1" customHeight="1" thickBot="1">
      <c r="A1180" s="479" t="s">
        <v>467</v>
      </c>
      <c r="B1180" s="480"/>
      <c r="C1180" s="74" t="s">
        <v>4820</v>
      </c>
      <c r="D1180" s="74" t="s">
        <v>4821</v>
      </c>
      <c r="E1180" s="74" t="s">
        <v>4822</v>
      </c>
      <c r="F1180" s="74" t="s">
        <v>4823</v>
      </c>
      <c r="G1180" s="75">
        <v>43448</v>
      </c>
      <c r="H1180" s="76"/>
      <c r="I1180" s="77">
        <v>10468.719999999999</v>
      </c>
      <c r="J1180" s="78" t="s">
        <v>457</v>
      </c>
      <c r="K1180" s="78" t="s">
        <v>4824</v>
      </c>
      <c r="L1180" s="78" t="s">
        <v>459</v>
      </c>
      <c r="M1180" s="78" t="s">
        <v>4825</v>
      </c>
      <c r="N1180" s="78" t="s">
        <v>4826</v>
      </c>
      <c r="O1180" s="79">
        <v>44652</v>
      </c>
    </row>
    <row r="1181" spans="1:15" ht="28.35" hidden="1" customHeight="1" thickBot="1">
      <c r="A1181" s="479" t="s">
        <v>589</v>
      </c>
      <c r="B1181" s="480"/>
      <c r="C1181" s="74" t="s">
        <v>4827</v>
      </c>
      <c r="D1181" s="74" t="s">
        <v>4828</v>
      </c>
      <c r="E1181" s="74" t="s">
        <v>4829</v>
      </c>
      <c r="F1181" s="74" t="s">
        <v>4830</v>
      </c>
      <c r="G1181" s="75">
        <v>44363</v>
      </c>
      <c r="H1181" s="76"/>
      <c r="I1181" s="77">
        <v>9799.26</v>
      </c>
      <c r="J1181" s="78" t="s">
        <v>457</v>
      </c>
      <c r="K1181" s="80"/>
      <c r="L1181" s="80"/>
      <c r="M1181" s="80"/>
      <c r="N1181" s="80"/>
      <c r="O1181" s="80"/>
    </row>
    <row r="1182" spans="1:15" ht="28.35" hidden="1" customHeight="1" thickBot="1">
      <c r="A1182" s="479" t="s">
        <v>598</v>
      </c>
      <c r="B1182" s="480"/>
      <c r="C1182" s="74" t="s">
        <v>4831</v>
      </c>
      <c r="D1182" s="74" t="s">
        <v>4832</v>
      </c>
      <c r="E1182" s="74" t="s">
        <v>4833</v>
      </c>
      <c r="F1182" s="74" t="s">
        <v>4834</v>
      </c>
      <c r="G1182" s="75">
        <v>44762</v>
      </c>
      <c r="H1182" s="76"/>
      <c r="I1182" s="77">
        <v>48591.05</v>
      </c>
      <c r="J1182" s="78" t="s">
        <v>457</v>
      </c>
      <c r="K1182" s="80"/>
      <c r="L1182" s="80"/>
      <c r="M1182" s="80"/>
      <c r="N1182" s="80"/>
      <c r="O1182" s="80"/>
    </row>
    <row r="1183" spans="1:15" ht="28.35" hidden="1" customHeight="1" thickBot="1">
      <c r="A1183" s="479" t="s">
        <v>462</v>
      </c>
      <c r="B1183" s="480"/>
      <c r="C1183" s="74" t="s">
        <v>4835</v>
      </c>
      <c r="D1183" s="74" t="s">
        <v>4836</v>
      </c>
      <c r="E1183" s="74" t="s">
        <v>4837</v>
      </c>
      <c r="F1183" s="74" t="s">
        <v>4838</v>
      </c>
      <c r="G1183" s="74" t="s">
        <v>4839</v>
      </c>
      <c r="H1183" s="76"/>
      <c r="I1183" s="77">
        <v>1.81</v>
      </c>
      <c r="J1183" s="78" t="s">
        <v>2045</v>
      </c>
      <c r="K1183" s="78" t="s">
        <v>4840</v>
      </c>
      <c r="L1183" s="78" t="s">
        <v>4841</v>
      </c>
      <c r="M1183" s="78" t="s">
        <v>4842</v>
      </c>
      <c r="N1183" s="78" t="s">
        <v>4843</v>
      </c>
      <c r="O1183" s="78" t="s">
        <v>4844</v>
      </c>
    </row>
    <row r="1184" spans="1:15" ht="28.35" hidden="1" customHeight="1" thickBot="1">
      <c r="A1184" s="479" t="s">
        <v>570</v>
      </c>
      <c r="B1184" s="480"/>
      <c r="C1184" s="74" t="s">
        <v>4845</v>
      </c>
      <c r="D1184" s="74" t="s">
        <v>4846</v>
      </c>
      <c r="E1184" s="74" t="s">
        <v>4847</v>
      </c>
      <c r="F1184" s="74" t="s">
        <v>4848</v>
      </c>
      <c r="G1184" s="75">
        <v>44022</v>
      </c>
      <c r="H1184" s="76"/>
      <c r="I1184" s="77">
        <v>21795.45</v>
      </c>
      <c r="J1184" s="78" t="s">
        <v>457</v>
      </c>
      <c r="K1184" s="80"/>
      <c r="L1184" s="80"/>
      <c r="M1184" s="80"/>
      <c r="N1184" s="80"/>
      <c r="O1184" s="80"/>
    </row>
    <row r="1185" spans="1:15" ht="28.35" hidden="1" customHeight="1" thickBot="1">
      <c r="A1185" s="479" t="s">
        <v>565</v>
      </c>
      <c r="B1185" s="480"/>
      <c r="C1185" s="74" t="s">
        <v>4849</v>
      </c>
      <c r="D1185" s="74" t="s">
        <v>4850</v>
      </c>
      <c r="E1185" s="74" t="s">
        <v>4851</v>
      </c>
      <c r="F1185" s="74" t="s">
        <v>4852</v>
      </c>
      <c r="G1185" s="75">
        <v>43644</v>
      </c>
      <c r="H1185" s="76"/>
      <c r="I1185" s="77">
        <v>38188.5</v>
      </c>
      <c r="J1185" s="78" t="s">
        <v>457</v>
      </c>
      <c r="K1185" s="80"/>
      <c r="L1185" s="80"/>
      <c r="M1185" s="80"/>
      <c r="N1185" s="80"/>
      <c r="O1185" s="80"/>
    </row>
    <row r="1186" spans="1:15" ht="28.35" hidden="1" customHeight="1" thickBot="1">
      <c r="A1186" s="479" t="s">
        <v>628</v>
      </c>
      <c r="B1186" s="480"/>
      <c r="C1186" s="74" t="s">
        <v>4853</v>
      </c>
      <c r="D1186" s="74" t="s">
        <v>4854</v>
      </c>
      <c r="E1186" s="74" t="s">
        <v>4855</v>
      </c>
      <c r="F1186" s="74" t="s">
        <v>4856</v>
      </c>
      <c r="G1186" s="75">
        <v>44120</v>
      </c>
      <c r="H1186" s="76"/>
      <c r="I1186" s="77">
        <v>109110</v>
      </c>
      <c r="J1186" s="78" t="s">
        <v>457</v>
      </c>
      <c r="K1186" s="80"/>
      <c r="L1186" s="80"/>
      <c r="M1186" s="80"/>
      <c r="N1186" s="80"/>
      <c r="O1186" s="80"/>
    </row>
    <row r="1187" spans="1:15" ht="28.35" hidden="1" customHeight="1" thickBot="1">
      <c r="A1187" s="479" t="s">
        <v>2458</v>
      </c>
      <c r="B1187" s="480"/>
      <c r="C1187" s="74" t="s">
        <v>4857</v>
      </c>
      <c r="D1187" s="74" t="s">
        <v>4858</v>
      </c>
      <c r="E1187" s="74" t="s">
        <v>4859</v>
      </c>
      <c r="F1187" s="74" t="s">
        <v>4860</v>
      </c>
      <c r="G1187" s="75">
        <v>44032</v>
      </c>
      <c r="H1187" s="76"/>
      <c r="I1187" s="77">
        <v>48907</v>
      </c>
      <c r="J1187" s="78" t="s">
        <v>457</v>
      </c>
      <c r="K1187" s="80"/>
      <c r="L1187" s="80"/>
      <c r="M1187" s="80"/>
      <c r="N1187" s="80"/>
      <c r="O1187" s="80"/>
    </row>
    <row r="1188" spans="1:15" ht="28.35" hidden="1" customHeight="1" thickBot="1">
      <c r="A1188" s="479" t="s">
        <v>507</v>
      </c>
      <c r="B1188" s="480"/>
      <c r="C1188" s="74" t="s">
        <v>4861</v>
      </c>
      <c r="D1188" s="74" t="s">
        <v>4862</v>
      </c>
      <c r="E1188" s="74" t="s">
        <v>4863</v>
      </c>
      <c r="F1188" s="74" t="s">
        <v>4864</v>
      </c>
      <c r="G1188" s="75">
        <v>44615</v>
      </c>
      <c r="H1188" s="76"/>
      <c r="I1188" s="77">
        <v>17100</v>
      </c>
      <c r="J1188" s="78" t="s">
        <v>457</v>
      </c>
      <c r="K1188" s="80"/>
      <c r="L1188" s="80"/>
      <c r="M1188" s="80"/>
      <c r="N1188" s="80"/>
      <c r="O1188" s="80"/>
    </row>
    <row r="1189" spans="1:15" ht="28.35" hidden="1" customHeight="1" thickBot="1">
      <c r="A1189" s="479" t="s">
        <v>477</v>
      </c>
      <c r="B1189" s="480"/>
      <c r="C1189" s="74" t="s">
        <v>4865</v>
      </c>
      <c r="D1189" s="74" t="s">
        <v>4866</v>
      </c>
      <c r="E1189" s="74" t="s">
        <v>4867</v>
      </c>
      <c r="F1189" s="74" t="s">
        <v>4868</v>
      </c>
      <c r="G1189" s="75">
        <v>44631</v>
      </c>
      <c r="H1189" s="76"/>
      <c r="I1189" s="77">
        <v>72740</v>
      </c>
      <c r="J1189" s="78" t="s">
        <v>457</v>
      </c>
      <c r="K1189" s="80"/>
      <c r="L1189" s="80"/>
      <c r="M1189" s="80"/>
      <c r="N1189" s="80"/>
      <c r="O1189" s="80"/>
    </row>
    <row r="1190" spans="1:15" ht="28.35" hidden="1" customHeight="1" thickBot="1">
      <c r="A1190" s="479" t="s">
        <v>467</v>
      </c>
      <c r="B1190" s="480"/>
      <c r="C1190" s="74" t="s">
        <v>4869</v>
      </c>
      <c r="D1190" s="74" t="s">
        <v>4870</v>
      </c>
      <c r="E1190" s="74" t="s">
        <v>4871</v>
      </c>
      <c r="F1190" s="74" t="s">
        <v>4872</v>
      </c>
      <c r="G1190" s="75">
        <v>44120</v>
      </c>
      <c r="H1190" s="76"/>
      <c r="I1190" s="77">
        <v>68.45</v>
      </c>
      <c r="J1190" s="78" t="s">
        <v>457</v>
      </c>
      <c r="K1190" s="78" t="s">
        <v>4873</v>
      </c>
      <c r="L1190" s="78" t="s">
        <v>459</v>
      </c>
      <c r="M1190" s="78" t="s">
        <v>4874</v>
      </c>
      <c r="N1190" s="78" t="s">
        <v>4875</v>
      </c>
      <c r="O1190" s="79">
        <v>44748</v>
      </c>
    </row>
    <row r="1191" spans="1:15" ht="28.35" hidden="1" customHeight="1" thickBot="1">
      <c r="A1191" s="479" t="s">
        <v>467</v>
      </c>
      <c r="B1191" s="480"/>
      <c r="C1191" s="74" t="s">
        <v>4876</v>
      </c>
      <c r="D1191" s="74" t="s">
        <v>4877</v>
      </c>
      <c r="E1191" s="74" t="s">
        <v>4878</v>
      </c>
      <c r="F1191" s="74" t="s">
        <v>4879</v>
      </c>
      <c r="G1191" s="75">
        <v>43501</v>
      </c>
      <c r="H1191" s="76"/>
      <c r="I1191" s="77">
        <v>72740</v>
      </c>
      <c r="J1191" s="78" t="s">
        <v>457</v>
      </c>
      <c r="K1191" s="78" t="s">
        <v>4880</v>
      </c>
      <c r="L1191" s="78" t="s">
        <v>459</v>
      </c>
      <c r="M1191" s="78" t="s">
        <v>4881</v>
      </c>
      <c r="N1191" s="78">
        <v>72740</v>
      </c>
      <c r="O1191" s="79">
        <v>44383</v>
      </c>
    </row>
    <row r="1192" spans="1:15" ht="28.35" hidden="1" customHeight="1" thickBot="1">
      <c r="A1192" s="479" t="s">
        <v>724</v>
      </c>
      <c r="B1192" s="480"/>
      <c r="C1192" s="74" t="s">
        <v>4882</v>
      </c>
      <c r="D1192" s="74" t="s">
        <v>4883</v>
      </c>
      <c r="E1192" s="74" t="s">
        <v>4884</v>
      </c>
      <c r="F1192" s="74" t="s">
        <v>4885</v>
      </c>
      <c r="G1192" s="75">
        <v>44120</v>
      </c>
      <c r="H1192" s="76"/>
      <c r="I1192" s="77">
        <v>37974.28</v>
      </c>
      <c r="J1192" s="78" t="s">
        <v>457</v>
      </c>
      <c r="K1192" s="78" t="s">
        <v>4886</v>
      </c>
      <c r="L1192" s="78" t="s">
        <v>459</v>
      </c>
      <c r="M1192" s="78" t="s">
        <v>4887</v>
      </c>
      <c r="N1192" s="78" t="s">
        <v>4888</v>
      </c>
      <c r="O1192" s="79">
        <v>44805</v>
      </c>
    </row>
    <row r="1193" spans="1:15" ht="28.35" hidden="1" customHeight="1" thickBot="1">
      <c r="A1193" s="479" t="s">
        <v>2458</v>
      </c>
      <c r="B1193" s="480"/>
      <c r="C1193" s="74" t="s">
        <v>4889</v>
      </c>
      <c r="D1193" s="74" t="s">
        <v>4890</v>
      </c>
      <c r="E1193" s="74" t="s">
        <v>4891</v>
      </c>
      <c r="F1193" s="74" t="s">
        <v>4892</v>
      </c>
      <c r="G1193" s="75">
        <v>43777</v>
      </c>
      <c r="H1193" s="76"/>
      <c r="I1193" s="77">
        <v>58.14</v>
      </c>
      <c r="J1193" s="78" t="s">
        <v>457</v>
      </c>
      <c r="K1193" s="78" t="s">
        <v>4893</v>
      </c>
      <c r="L1193" s="78" t="s">
        <v>459</v>
      </c>
      <c r="M1193" s="78" t="s">
        <v>4894</v>
      </c>
      <c r="N1193" s="78" t="s">
        <v>4895</v>
      </c>
      <c r="O1193" s="79">
        <v>44537</v>
      </c>
    </row>
    <row r="1194" spans="1:15" ht="28.35" hidden="1" customHeight="1" thickBot="1">
      <c r="A1194" s="479" t="s">
        <v>472</v>
      </c>
      <c r="B1194" s="480"/>
      <c r="C1194" s="74" t="s">
        <v>4896</v>
      </c>
      <c r="D1194" s="74" t="s">
        <v>4897</v>
      </c>
      <c r="E1194" s="74" t="s">
        <v>4898</v>
      </c>
      <c r="F1194" s="74" t="s">
        <v>4899</v>
      </c>
      <c r="G1194" s="75">
        <v>44174</v>
      </c>
      <c r="H1194" s="76"/>
      <c r="I1194" s="77">
        <v>84416.95</v>
      </c>
      <c r="J1194" s="78" t="s">
        <v>457</v>
      </c>
      <c r="K1194" s="80"/>
      <c r="L1194" s="80"/>
      <c r="M1194" s="80"/>
      <c r="N1194" s="80"/>
      <c r="O1194" s="80"/>
    </row>
    <row r="1195" spans="1:15" ht="28.35" hidden="1" customHeight="1" thickBot="1">
      <c r="A1195" s="479" t="s">
        <v>507</v>
      </c>
      <c r="B1195" s="480"/>
      <c r="C1195" s="74" t="s">
        <v>4900</v>
      </c>
      <c r="D1195" s="74" t="s">
        <v>4901</v>
      </c>
      <c r="E1195" s="74" t="s">
        <v>4902</v>
      </c>
      <c r="F1195" s="74" t="s">
        <v>4903</v>
      </c>
      <c r="G1195" s="75">
        <v>44182</v>
      </c>
      <c r="H1195" s="76"/>
      <c r="I1195" s="77">
        <v>109110</v>
      </c>
      <c r="J1195" s="78" t="s">
        <v>457</v>
      </c>
      <c r="K1195" s="80"/>
      <c r="L1195" s="80"/>
      <c r="M1195" s="80"/>
      <c r="N1195" s="80"/>
      <c r="O1195" s="80"/>
    </row>
    <row r="1196" spans="1:15" ht="28.35" hidden="1" customHeight="1" thickBot="1">
      <c r="A1196" s="479" t="s">
        <v>589</v>
      </c>
      <c r="B1196" s="480"/>
      <c r="C1196" s="74" t="s">
        <v>4904</v>
      </c>
      <c r="D1196" s="74" t="s">
        <v>4905</v>
      </c>
      <c r="E1196" s="74" t="s">
        <v>4906</v>
      </c>
      <c r="F1196" s="74" t="s">
        <v>4907</v>
      </c>
      <c r="G1196" s="75">
        <v>44691</v>
      </c>
      <c r="H1196" s="76"/>
      <c r="I1196" s="77">
        <v>29748.47</v>
      </c>
      <c r="J1196" s="78" t="s">
        <v>457</v>
      </c>
      <c r="K1196" s="80"/>
      <c r="L1196" s="80"/>
      <c r="M1196" s="80"/>
      <c r="N1196" s="80"/>
      <c r="O1196" s="80"/>
    </row>
    <row r="1197" spans="1:15" ht="28.35" hidden="1" customHeight="1" thickBot="1">
      <c r="A1197" s="479" t="s">
        <v>697</v>
      </c>
      <c r="B1197" s="480"/>
      <c r="C1197" s="74" t="s">
        <v>4908</v>
      </c>
      <c r="D1197" s="74" t="s">
        <v>4909</v>
      </c>
      <c r="E1197" s="74" t="s">
        <v>4910</v>
      </c>
      <c r="F1197" s="74" t="s">
        <v>4911</v>
      </c>
      <c r="G1197" s="75">
        <v>43600</v>
      </c>
      <c r="H1197" s="76"/>
      <c r="I1197" s="77">
        <v>90375.82</v>
      </c>
      <c r="J1197" s="78" t="s">
        <v>457</v>
      </c>
      <c r="K1197" s="80"/>
      <c r="L1197" s="80"/>
      <c r="M1197" s="80"/>
      <c r="N1197" s="80"/>
      <c r="O1197" s="80"/>
    </row>
    <row r="1198" spans="1:15" ht="28.35" hidden="1" customHeight="1" thickBot="1">
      <c r="A1198" s="479" t="s">
        <v>2458</v>
      </c>
      <c r="B1198" s="480"/>
      <c r="C1198" s="74" t="s">
        <v>4912</v>
      </c>
      <c r="D1198" s="74" t="s">
        <v>4913</v>
      </c>
      <c r="E1198" s="74" t="s">
        <v>4914</v>
      </c>
      <c r="F1198" s="74" t="s">
        <v>4915</v>
      </c>
      <c r="G1198" s="75">
        <v>43809</v>
      </c>
      <c r="H1198" s="76"/>
      <c r="I1198" s="77">
        <v>31802</v>
      </c>
      <c r="J1198" s="78" t="s">
        <v>457</v>
      </c>
      <c r="K1198" s="80"/>
      <c r="L1198" s="80"/>
      <c r="M1198" s="80"/>
      <c r="N1198" s="80"/>
      <c r="O1198" s="80"/>
    </row>
    <row r="1199" spans="1:15" ht="28.35" hidden="1" customHeight="1" thickBot="1">
      <c r="A1199" s="479" t="s">
        <v>472</v>
      </c>
      <c r="B1199" s="480"/>
      <c r="C1199" s="74" t="s">
        <v>4916</v>
      </c>
      <c r="D1199" s="74" t="s">
        <v>4917</v>
      </c>
      <c r="E1199" s="74" t="s">
        <v>4918</v>
      </c>
      <c r="F1199" s="74" t="s">
        <v>4919</v>
      </c>
      <c r="G1199" s="75">
        <v>44574</v>
      </c>
      <c r="H1199" s="76"/>
      <c r="I1199" s="77">
        <v>18185</v>
      </c>
      <c r="J1199" s="78" t="s">
        <v>457</v>
      </c>
      <c r="K1199" s="80"/>
      <c r="L1199" s="80"/>
      <c r="M1199" s="80"/>
      <c r="N1199" s="80"/>
      <c r="O1199" s="80"/>
    </row>
    <row r="1200" spans="1:15" ht="28.35" hidden="1" customHeight="1" thickBot="1">
      <c r="A1200" s="479" t="s">
        <v>859</v>
      </c>
      <c r="B1200" s="480"/>
      <c r="C1200" s="74" t="s">
        <v>4920</v>
      </c>
      <c r="D1200" s="74" t="s">
        <v>4921</v>
      </c>
      <c r="E1200" s="74" t="s">
        <v>4922</v>
      </c>
      <c r="F1200" s="74" t="s">
        <v>4923</v>
      </c>
      <c r="G1200" s="75">
        <v>44120</v>
      </c>
      <c r="H1200" s="76"/>
      <c r="I1200" s="77">
        <v>109110</v>
      </c>
      <c r="J1200" s="78" t="s">
        <v>457</v>
      </c>
      <c r="K1200" s="80"/>
      <c r="L1200" s="80"/>
      <c r="M1200" s="80"/>
      <c r="N1200" s="80"/>
      <c r="O1200" s="80"/>
    </row>
    <row r="1201" spans="1:15" ht="28.35" hidden="1" customHeight="1" thickBot="1">
      <c r="A1201" s="479" t="s">
        <v>543</v>
      </c>
      <c r="B1201" s="480"/>
      <c r="C1201" s="74" t="s">
        <v>4924</v>
      </c>
      <c r="D1201" s="74" t="s">
        <v>4925</v>
      </c>
      <c r="E1201" s="74" t="s">
        <v>4926</v>
      </c>
      <c r="F1201" s="74" t="s">
        <v>4927</v>
      </c>
      <c r="G1201" s="75">
        <v>44382</v>
      </c>
      <c r="H1201" s="76"/>
      <c r="I1201" s="77">
        <v>61101.599999999999</v>
      </c>
      <c r="J1201" s="78" t="s">
        <v>457</v>
      </c>
      <c r="K1201" s="80"/>
      <c r="L1201" s="80"/>
      <c r="M1201" s="80"/>
      <c r="N1201" s="80"/>
      <c r="O1201" s="80"/>
    </row>
    <row r="1202" spans="1:15" ht="28.35" hidden="1" customHeight="1" thickBot="1">
      <c r="A1202" s="479" t="s">
        <v>507</v>
      </c>
      <c r="B1202" s="480"/>
      <c r="C1202" s="74" t="s">
        <v>4928</v>
      </c>
      <c r="D1202" s="74" t="s">
        <v>4929</v>
      </c>
      <c r="E1202" s="74" t="s">
        <v>4930</v>
      </c>
      <c r="F1202" s="74" t="s">
        <v>4931</v>
      </c>
      <c r="G1202" s="75">
        <v>44624</v>
      </c>
      <c r="H1202" s="76"/>
      <c r="I1202" s="77">
        <v>17100</v>
      </c>
      <c r="J1202" s="78" t="s">
        <v>457</v>
      </c>
      <c r="K1202" s="80"/>
      <c r="L1202" s="80"/>
      <c r="M1202" s="80"/>
      <c r="N1202" s="80"/>
      <c r="O1202" s="80"/>
    </row>
    <row r="1203" spans="1:15" ht="28.35" hidden="1" customHeight="1" thickBot="1">
      <c r="A1203" s="479" t="s">
        <v>462</v>
      </c>
      <c r="B1203" s="480"/>
      <c r="C1203" s="74" t="s">
        <v>4932</v>
      </c>
      <c r="D1203" s="74" t="s">
        <v>4933</v>
      </c>
      <c r="E1203" s="74" t="s">
        <v>4934</v>
      </c>
      <c r="F1203" s="74" t="s">
        <v>4935</v>
      </c>
      <c r="G1203" s="75">
        <v>44120</v>
      </c>
      <c r="H1203" s="76"/>
      <c r="I1203" s="77">
        <v>64011.199999999997</v>
      </c>
      <c r="J1203" s="78" t="s">
        <v>457</v>
      </c>
      <c r="K1203" s="80"/>
      <c r="L1203" s="80"/>
      <c r="M1203" s="80"/>
      <c r="N1203" s="80"/>
      <c r="O1203" s="80"/>
    </row>
    <row r="1204" spans="1:15" ht="28.35" hidden="1" customHeight="1" thickBot="1">
      <c r="A1204" s="479" t="s">
        <v>724</v>
      </c>
      <c r="B1204" s="480"/>
      <c r="C1204" s="74" t="s">
        <v>4936</v>
      </c>
      <c r="D1204" s="74" t="s">
        <v>4937</v>
      </c>
      <c r="E1204" s="74" t="s">
        <v>4938</v>
      </c>
      <c r="F1204" s="74" t="s">
        <v>4939</v>
      </c>
      <c r="G1204" s="75">
        <v>43566</v>
      </c>
      <c r="H1204" s="76"/>
      <c r="I1204" s="77">
        <v>63592.21</v>
      </c>
      <c r="J1204" s="78" t="s">
        <v>457</v>
      </c>
      <c r="K1204" s="80"/>
      <c r="L1204" s="80"/>
      <c r="M1204" s="80"/>
      <c r="N1204" s="80"/>
      <c r="O1204" s="80"/>
    </row>
    <row r="1205" spans="1:15" ht="28.35" hidden="1" customHeight="1" thickBot="1">
      <c r="A1205" s="479" t="s">
        <v>507</v>
      </c>
      <c r="B1205" s="480"/>
      <c r="C1205" s="74" t="s">
        <v>4940</v>
      </c>
      <c r="D1205" s="74" t="s">
        <v>4941</v>
      </c>
      <c r="E1205" s="74" t="s">
        <v>4942</v>
      </c>
      <c r="F1205" s="74" t="s">
        <v>4943</v>
      </c>
      <c r="G1205" s="75">
        <v>44405</v>
      </c>
      <c r="H1205" s="76"/>
      <c r="I1205" s="77">
        <v>67000</v>
      </c>
      <c r="J1205" s="78" t="s">
        <v>457</v>
      </c>
      <c r="K1205" s="80"/>
      <c r="L1205" s="80"/>
      <c r="M1205" s="80"/>
      <c r="N1205" s="80"/>
      <c r="O1205" s="80"/>
    </row>
    <row r="1206" spans="1:15" ht="28.35" hidden="1" customHeight="1" thickBot="1">
      <c r="A1206" s="479" t="s">
        <v>486</v>
      </c>
      <c r="B1206" s="480"/>
      <c r="C1206" s="74" t="s">
        <v>4944</v>
      </c>
      <c r="D1206" s="74" t="s">
        <v>4945</v>
      </c>
      <c r="E1206" s="74" t="s">
        <v>4946</v>
      </c>
      <c r="F1206" s="74" t="s">
        <v>4947</v>
      </c>
      <c r="G1206" s="75">
        <v>43570</v>
      </c>
      <c r="H1206" s="76"/>
      <c r="I1206" s="77">
        <v>28982</v>
      </c>
      <c r="J1206" s="78" t="s">
        <v>457</v>
      </c>
      <c r="K1206" s="80"/>
      <c r="L1206" s="80"/>
      <c r="M1206" s="80"/>
      <c r="N1206" s="80"/>
      <c r="O1206" s="80"/>
    </row>
    <row r="1207" spans="1:15" ht="28.35" hidden="1" customHeight="1" thickBot="1">
      <c r="A1207" s="479" t="s">
        <v>486</v>
      </c>
      <c r="B1207" s="480"/>
      <c r="C1207" s="74" t="s">
        <v>4944</v>
      </c>
      <c r="D1207" s="74" t="s">
        <v>4945</v>
      </c>
      <c r="E1207" s="74" t="s">
        <v>4948</v>
      </c>
      <c r="F1207" s="74" t="s">
        <v>4949</v>
      </c>
      <c r="G1207" s="75">
        <v>43986</v>
      </c>
      <c r="H1207" s="76"/>
      <c r="I1207" s="77">
        <v>36219</v>
      </c>
      <c r="J1207" s="78" t="s">
        <v>457</v>
      </c>
      <c r="K1207" s="80"/>
      <c r="L1207" s="80"/>
      <c r="M1207" s="80"/>
      <c r="N1207" s="80"/>
      <c r="O1207" s="80"/>
    </row>
    <row r="1208" spans="1:15" ht="28.35" hidden="1" customHeight="1" thickBot="1">
      <c r="A1208" s="479" t="s">
        <v>575</v>
      </c>
      <c r="B1208" s="480"/>
      <c r="C1208" s="74" t="s">
        <v>4944</v>
      </c>
      <c r="D1208" s="74" t="s">
        <v>4945</v>
      </c>
      <c r="E1208" s="74" t="s">
        <v>4950</v>
      </c>
      <c r="F1208" s="74" t="s">
        <v>4951</v>
      </c>
      <c r="G1208" s="75">
        <v>44116</v>
      </c>
      <c r="H1208" s="76"/>
      <c r="I1208" s="77">
        <v>19764</v>
      </c>
      <c r="J1208" s="78" t="s">
        <v>457</v>
      </c>
      <c r="K1208" s="80"/>
      <c r="L1208" s="80"/>
      <c r="M1208" s="80"/>
      <c r="N1208" s="80"/>
      <c r="O1208" s="80"/>
    </row>
    <row r="1209" spans="1:15" ht="28.35" hidden="1" customHeight="1" thickBot="1">
      <c r="A1209" s="479" t="s">
        <v>575</v>
      </c>
      <c r="B1209" s="480"/>
      <c r="C1209" s="74" t="s">
        <v>4944</v>
      </c>
      <c r="D1209" s="74" t="s">
        <v>4945</v>
      </c>
      <c r="E1209" s="74" t="s">
        <v>4952</v>
      </c>
      <c r="F1209" s="74" t="s">
        <v>4953</v>
      </c>
      <c r="G1209" s="75">
        <v>44116</v>
      </c>
      <c r="H1209" s="76"/>
      <c r="I1209" s="77">
        <v>18035</v>
      </c>
      <c r="J1209" s="78" t="s">
        <v>457</v>
      </c>
      <c r="K1209" s="80"/>
      <c r="L1209" s="80"/>
      <c r="M1209" s="80"/>
      <c r="N1209" s="80"/>
      <c r="O1209" s="80"/>
    </row>
    <row r="1210" spans="1:15" ht="28.35" hidden="1" customHeight="1" thickBot="1">
      <c r="A1210" s="479" t="s">
        <v>472</v>
      </c>
      <c r="B1210" s="480"/>
      <c r="C1210" s="74" t="s">
        <v>4954</v>
      </c>
      <c r="D1210" s="74" t="s">
        <v>4955</v>
      </c>
      <c r="E1210" s="74" t="s">
        <v>4956</v>
      </c>
      <c r="F1210" s="74" t="s">
        <v>4957</v>
      </c>
      <c r="G1210" s="75">
        <v>44292</v>
      </c>
      <c r="H1210" s="76"/>
      <c r="I1210" s="77">
        <v>79147.31</v>
      </c>
      <c r="J1210" s="78" t="s">
        <v>457</v>
      </c>
      <c r="K1210" s="80"/>
      <c r="L1210" s="80"/>
      <c r="M1210" s="80"/>
      <c r="N1210" s="80"/>
      <c r="O1210" s="80"/>
    </row>
    <row r="1211" spans="1:15" ht="28.35" hidden="1" customHeight="1" thickBot="1">
      <c r="A1211" s="479" t="s">
        <v>614</v>
      </c>
      <c r="B1211" s="480"/>
      <c r="C1211" s="74" t="s">
        <v>4958</v>
      </c>
      <c r="D1211" s="74" t="s">
        <v>4959</v>
      </c>
      <c r="E1211" s="74" t="s">
        <v>4960</v>
      </c>
      <c r="F1211" s="74" t="s">
        <v>4961</v>
      </c>
      <c r="G1211" s="75">
        <v>44579</v>
      </c>
      <c r="H1211" s="76"/>
      <c r="I1211" s="77">
        <v>52406.62</v>
      </c>
      <c r="J1211" s="78" t="s">
        <v>457</v>
      </c>
      <c r="K1211" s="80"/>
      <c r="L1211" s="80"/>
      <c r="M1211" s="80"/>
      <c r="N1211" s="80"/>
      <c r="O1211" s="80"/>
    </row>
    <row r="1212" spans="1:15" ht="28.35" hidden="1" customHeight="1" thickBot="1">
      <c r="A1212" s="479" t="s">
        <v>859</v>
      </c>
      <c r="B1212" s="480"/>
      <c r="C1212" s="74" t="s">
        <v>4962</v>
      </c>
      <c r="D1212" s="74" t="s">
        <v>4963</v>
      </c>
      <c r="E1212" s="74" t="s">
        <v>4964</v>
      </c>
      <c r="F1212" s="74" t="s">
        <v>4965</v>
      </c>
      <c r="G1212" s="75">
        <v>43585</v>
      </c>
      <c r="H1212" s="76"/>
      <c r="I1212" s="77">
        <v>53965.07</v>
      </c>
      <c r="J1212" s="78" t="s">
        <v>457</v>
      </c>
      <c r="K1212" s="78" t="s">
        <v>4966</v>
      </c>
      <c r="L1212" s="78" t="s">
        <v>459</v>
      </c>
      <c r="M1212" s="78" t="s">
        <v>4967</v>
      </c>
      <c r="N1212" s="78" t="s">
        <v>4968</v>
      </c>
      <c r="O1212" s="79">
        <v>44557</v>
      </c>
    </row>
    <row r="1213" spans="1:15" ht="28.35" hidden="1" customHeight="1" thickBot="1">
      <c r="A1213" s="479" t="s">
        <v>502</v>
      </c>
      <c r="B1213" s="480"/>
      <c r="C1213" s="74" t="s">
        <v>4969</v>
      </c>
      <c r="D1213" s="74" t="s">
        <v>4970</v>
      </c>
      <c r="E1213" s="74" t="s">
        <v>4971</v>
      </c>
      <c r="F1213" s="74" t="s">
        <v>4972</v>
      </c>
      <c r="G1213" s="75">
        <v>44393</v>
      </c>
      <c r="H1213" s="76"/>
      <c r="I1213" s="77">
        <v>54555</v>
      </c>
      <c r="J1213" s="78" t="s">
        <v>457</v>
      </c>
      <c r="K1213" s="80"/>
      <c r="L1213" s="80"/>
      <c r="M1213" s="80"/>
      <c r="N1213" s="80"/>
      <c r="O1213" s="80"/>
    </row>
    <row r="1214" spans="1:15" ht="28.35" hidden="1" customHeight="1" thickBot="1">
      <c r="A1214" s="479" t="s">
        <v>724</v>
      </c>
      <c r="B1214" s="480"/>
      <c r="C1214" s="74" t="s">
        <v>4973</v>
      </c>
      <c r="D1214" s="74" t="s">
        <v>4974</v>
      </c>
      <c r="E1214" s="74" t="s">
        <v>4975</v>
      </c>
      <c r="F1214" s="74" t="s">
        <v>4976</v>
      </c>
      <c r="G1214" s="75">
        <v>43899</v>
      </c>
      <c r="H1214" s="76"/>
      <c r="I1214" s="77">
        <v>72469.77</v>
      </c>
      <c r="J1214" s="78" t="s">
        <v>457</v>
      </c>
      <c r="K1214" s="80"/>
      <c r="L1214" s="80"/>
      <c r="M1214" s="80"/>
      <c r="N1214" s="80"/>
      <c r="O1214" s="80"/>
    </row>
    <row r="1215" spans="1:15" ht="28.35" hidden="1" customHeight="1" thickBot="1">
      <c r="A1215" s="479" t="s">
        <v>614</v>
      </c>
      <c r="B1215" s="480"/>
      <c r="C1215" s="74" t="s">
        <v>4977</v>
      </c>
      <c r="D1215" s="74" t="s">
        <v>4978</v>
      </c>
      <c r="E1215" s="74" t="s">
        <v>4979</v>
      </c>
      <c r="F1215" s="74" t="s">
        <v>4980</v>
      </c>
      <c r="G1215" s="75">
        <v>44508</v>
      </c>
      <c r="H1215" s="76"/>
      <c r="I1215" s="77">
        <v>20003.5</v>
      </c>
      <c r="J1215" s="78" t="s">
        <v>457</v>
      </c>
      <c r="K1215" s="80"/>
      <c r="L1215" s="80"/>
      <c r="M1215" s="80"/>
      <c r="N1215" s="80"/>
      <c r="O1215" s="80"/>
    </row>
    <row r="1216" spans="1:15" ht="28.35" hidden="1" customHeight="1" thickBot="1">
      <c r="A1216" s="479" t="s">
        <v>584</v>
      </c>
      <c r="B1216" s="480"/>
      <c r="C1216" s="74" t="s">
        <v>4981</v>
      </c>
      <c r="D1216" s="74" t="s">
        <v>4982</v>
      </c>
      <c r="E1216" s="74" t="s">
        <v>4983</v>
      </c>
      <c r="F1216" s="74" t="s">
        <v>4984</v>
      </c>
      <c r="G1216" s="75">
        <v>44768</v>
      </c>
      <c r="H1216" s="76"/>
      <c r="I1216" s="77">
        <v>71051.710000000006</v>
      </c>
      <c r="J1216" s="78" t="s">
        <v>457</v>
      </c>
      <c r="K1216" s="80"/>
      <c r="L1216" s="80"/>
      <c r="M1216" s="80"/>
      <c r="N1216" s="80"/>
      <c r="O1216" s="80"/>
    </row>
    <row r="1217" spans="1:15" ht="28.35" hidden="1" customHeight="1" thickBot="1">
      <c r="A1217" s="479" t="s">
        <v>584</v>
      </c>
      <c r="B1217" s="480"/>
      <c r="C1217" s="74" t="s">
        <v>4985</v>
      </c>
      <c r="D1217" s="74" t="s">
        <v>4986</v>
      </c>
      <c r="E1217" s="74" t="s">
        <v>4987</v>
      </c>
      <c r="F1217" s="74" t="s">
        <v>4988</v>
      </c>
      <c r="G1217" s="75">
        <v>44160</v>
      </c>
      <c r="H1217" s="76"/>
      <c r="I1217" s="77">
        <v>32660</v>
      </c>
      <c r="J1217" s="78" t="s">
        <v>457</v>
      </c>
      <c r="K1217" s="80"/>
      <c r="L1217" s="80"/>
      <c r="M1217" s="80"/>
      <c r="N1217" s="80"/>
      <c r="O1217" s="80"/>
    </row>
    <row r="1218" spans="1:15" ht="28.35" hidden="1" customHeight="1" thickBot="1">
      <c r="A1218" s="479" t="s">
        <v>623</v>
      </c>
      <c r="B1218" s="480"/>
      <c r="C1218" s="74" t="s">
        <v>4989</v>
      </c>
      <c r="D1218" s="74" t="s">
        <v>4990</v>
      </c>
      <c r="E1218" s="74" t="s">
        <v>4991</v>
      </c>
      <c r="F1218" s="74" t="s">
        <v>4992</v>
      </c>
      <c r="G1218" s="75">
        <v>44748</v>
      </c>
      <c r="H1218" s="76"/>
      <c r="I1218" s="77">
        <v>20709.080000000002</v>
      </c>
      <c r="J1218" s="78" t="s">
        <v>457</v>
      </c>
      <c r="K1218" s="80"/>
      <c r="L1218" s="80"/>
      <c r="M1218" s="80"/>
      <c r="N1218" s="80"/>
      <c r="O1218" s="80"/>
    </row>
    <row r="1219" spans="1:15" ht="28.35" hidden="1" customHeight="1" thickBot="1">
      <c r="A1219" s="479" t="s">
        <v>560</v>
      </c>
      <c r="B1219" s="480"/>
      <c r="C1219" s="74" t="s">
        <v>4993</v>
      </c>
      <c r="D1219" s="74" t="s">
        <v>4994</v>
      </c>
      <c r="E1219" s="74" t="s">
        <v>4995</v>
      </c>
      <c r="F1219" s="74" t="s">
        <v>4996</v>
      </c>
      <c r="G1219" s="75">
        <v>44799</v>
      </c>
      <c r="H1219" s="76"/>
      <c r="I1219" s="77">
        <v>24004.2</v>
      </c>
      <c r="J1219" s="78" t="s">
        <v>457</v>
      </c>
      <c r="K1219" s="80"/>
      <c r="L1219" s="80"/>
      <c r="M1219" s="80"/>
      <c r="N1219" s="80"/>
      <c r="O1219" s="80"/>
    </row>
    <row r="1220" spans="1:15" ht="28.35" hidden="1" customHeight="1" thickBot="1">
      <c r="A1220" s="479" t="s">
        <v>614</v>
      </c>
      <c r="B1220" s="480"/>
      <c r="C1220" s="74" t="s">
        <v>4997</v>
      </c>
      <c r="D1220" s="74" t="s">
        <v>4998</v>
      </c>
      <c r="E1220" s="74" t="s">
        <v>4999</v>
      </c>
      <c r="F1220" s="74" t="s">
        <v>5000</v>
      </c>
      <c r="G1220" s="75">
        <v>44491</v>
      </c>
      <c r="H1220" s="76"/>
      <c r="I1220" s="77">
        <v>20003.5</v>
      </c>
      <c r="J1220" s="78" t="s">
        <v>457</v>
      </c>
      <c r="K1220" s="80"/>
      <c r="L1220" s="80"/>
      <c r="M1220" s="80"/>
      <c r="N1220" s="80"/>
      <c r="O1220" s="80"/>
    </row>
    <row r="1221" spans="1:15" ht="28.35" hidden="1" customHeight="1" thickBot="1">
      <c r="A1221" s="479" t="s">
        <v>584</v>
      </c>
      <c r="B1221" s="480"/>
      <c r="C1221" s="74" t="s">
        <v>5001</v>
      </c>
      <c r="D1221" s="74" t="s">
        <v>5002</v>
      </c>
      <c r="E1221" s="74" t="s">
        <v>5003</v>
      </c>
      <c r="F1221" s="74" t="s">
        <v>5004</v>
      </c>
      <c r="G1221" s="75">
        <v>44144</v>
      </c>
      <c r="H1221" s="76"/>
      <c r="I1221" s="77">
        <v>15373.24</v>
      </c>
      <c r="J1221" s="78" t="s">
        <v>457</v>
      </c>
      <c r="K1221" s="80"/>
      <c r="L1221" s="80"/>
      <c r="M1221" s="80"/>
      <c r="N1221" s="80"/>
      <c r="O1221" s="80"/>
    </row>
    <row r="1222" spans="1:15" ht="28.35" hidden="1" customHeight="1" thickBot="1">
      <c r="A1222" s="479" t="s">
        <v>628</v>
      </c>
      <c r="B1222" s="480"/>
      <c r="C1222" s="74" t="s">
        <v>5005</v>
      </c>
      <c r="D1222" s="74" t="s">
        <v>5006</v>
      </c>
      <c r="E1222" s="74" t="s">
        <v>5007</v>
      </c>
      <c r="F1222" s="74" t="s">
        <v>5008</v>
      </c>
      <c r="G1222" s="75">
        <v>43963</v>
      </c>
      <c r="H1222" s="76"/>
      <c r="I1222" s="77">
        <v>6.96</v>
      </c>
      <c r="J1222" s="78" t="s">
        <v>457</v>
      </c>
      <c r="K1222" s="78" t="s">
        <v>5009</v>
      </c>
      <c r="L1222" s="78" t="s">
        <v>459</v>
      </c>
      <c r="M1222" s="78" t="s">
        <v>5010</v>
      </c>
      <c r="N1222" s="78" t="s">
        <v>5011</v>
      </c>
      <c r="O1222" s="79">
        <v>44784</v>
      </c>
    </row>
    <row r="1223" spans="1:15" ht="28.35" hidden="1" customHeight="1" thickBot="1">
      <c r="A1223" s="479" t="s">
        <v>462</v>
      </c>
      <c r="B1223" s="480"/>
      <c r="C1223" s="74" t="s">
        <v>5012</v>
      </c>
      <c r="D1223" s="74" t="s">
        <v>5013</v>
      </c>
      <c r="E1223" s="74" t="s">
        <v>5014</v>
      </c>
      <c r="F1223" s="74" t="s">
        <v>5015</v>
      </c>
      <c r="G1223" s="75">
        <v>43893</v>
      </c>
      <c r="H1223" s="76"/>
      <c r="I1223" s="77">
        <v>72740</v>
      </c>
      <c r="J1223" s="78" t="s">
        <v>457</v>
      </c>
      <c r="K1223" s="80"/>
      <c r="L1223" s="80"/>
      <c r="M1223" s="80"/>
      <c r="N1223" s="80"/>
      <c r="O1223" s="80"/>
    </row>
    <row r="1224" spans="1:15" ht="28.35" hidden="1" customHeight="1" thickBot="1">
      <c r="A1224" s="479" t="s">
        <v>472</v>
      </c>
      <c r="B1224" s="480"/>
      <c r="C1224" s="74" t="s">
        <v>5016</v>
      </c>
      <c r="D1224" s="74" t="s">
        <v>5017</v>
      </c>
      <c r="E1224" s="74" t="s">
        <v>5018</v>
      </c>
      <c r="F1224" s="74" t="s">
        <v>5019</v>
      </c>
      <c r="G1224" s="75">
        <v>44714</v>
      </c>
      <c r="H1224" s="76"/>
      <c r="I1224" s="77">
        <v>18185</v>
      </c>
      <c r="J1224" s="78" t="s">
        <v>457</v>
      </c>
      <c r="K1224" s="80"/>
      <c r="L1224" s="80"/>
      <c r="M1224" s="80"/>
      <c r="N1224" s="80"/>
      <c r="O1224" s="80"/>
    </row>
    <row r="1225" spans="1:15" ht="28.35" hidden="1" customHeight="1" thickBot="1">
      <c r="A1225" s="479" t="s">
        <v>584</v>
      </c>
      <c r="B1225" s="480"/>
      <c r="C1225" s="74" t="s">
        <v>5020</v>
      </c>
      <c r="D1225" s="74" t="s">
        <v>5021</v>
      </c>
      <c r="E1225" s="74" t="s">
        <v>5022</v>
      </c>
      <c r="F1225" s="74" t="s">
        <v>5023</v>
      </c>
      <c r="G1225" s="75">
        <v>44771</v>
      </c>
      <c r="H1225" s="76"/>
      <c r="I1225" s="77">
        <v>72740</v>
      </c>
      <c r="J1225" s="78" t="s">
        <v>457</v>
      </c>
      <c r="K1225" s="80"/>
      <c r="L1225" s="80"/>
      <c r="M1225" s="80"/>
      <c r="N1225" s="80"/>
      <c r="O1225" s="80"/>
    </row>
    <row r="1226" spans="1:15" ht="28.35" hidden="1" customHeight="1" thickBot="1">
      <c r="A1226" s="479" t="s">
        <v>502</v>
      </c>
      <c r="B1226" s="480"/>
      <c r="C1226" s="74" t="s">
        <v>5024</v>
      </c>
      <c r="D1226" s="74" t="s">
        <v>5025</v>
      </c>
      <c r="E1226" s="74" t="s">
        <v>5026</v>
      </c>
      <c r="F1226" s="74" t="s">
        <v>5027</v>
      </c>
      <c r="G1226" s="75">
        <v>44508</v>
      </c>
      <c r="H1226" s="76"/>
      <c r="I1226" s="77">
        <v>21598</v>
      </c>
      <c r="J1226" s="78" t="s">
        <v>457</v>
      </c>
      <c r="K1226" s="80"/>
      <c r="L1226" s="80"/>
      <c r="M1226" s="80"/>
      <c r="N1226" s="80"/>
      <c r="O1226" s="80"/>
    </row>
    <row r="1227" spans="1:15" ht="28.35" hidden="1" customHeight="1" thickBot="1">
      <c r="A1227" s="479" t="s">
        <v>565</v>
      </c>
      <c r="B1227" s="480"/>
      <c r="C1227" s="74" t="s">
        <v>5028</v>
      </c>
      <c r="D1227" s="74" t="s">
        <v>5029</v>
      </c>
      <c r="E1227" s="74" t="s">
        <v>5030</v>
      </c>
      <c r="F1227" s="74" t="s">
        <v>5031</v>
      </c>
      <c r="G1227" s="75">
        <v>43885</v>
      </c>
      <c r="H1227" s="76"/>
      <c r="I1227" s="77">
        <v>72740</v>
      </c>
      <c r="J1227" s="78" t="s">
        <v>457</v>
      </c>
      <c r="K1227" s="80"/>
      <c r="L1227" s="80"/>
      <c r="M1227" s="80"/>
      <c r="N1227" s="80"/>
      <c r="O1227" s="80"/>
    </row>
    <row r="1228" spans="1:15" ht="28.35" hidden="1" customHeight="1" thickBot="1">
      <c r="A1228" s="479" t="s">
        <v>502</v>
      </c>
      <c r="B1228" s="480"/>
      <c r="C1228" s="74" t="s">
        <v>5032</v>
      </c>
      <c r="D1228" s="74" t="s">
        <v>5033</v>
      </c>
      <c r="E1228" s="74" t="s">
        <v>5034</v>
      </c>
      <c r="F1228" s="74" t="s">
        <v>5035</v>
      </c>
      <c r="G1228" s="75">
        <v>44803</v>
      </c>
      <c r="H1228" s="76"/>
      <c r="I1228" s="77">
        <v>84742</v>
      </c>
      <c r="J1228" s="78" t="s">
        <v>457</v>
      </c>
      <c r="K1228" s="80"/>
      <c r="L1228" s="80"/>
      <c r="M1228" s="80"/>
      <c r="N1228" s="80"/>
      <c r="O1228" s="80"/>
    </row>
    <row r="1229" spans="1:15" ht="28.35" hidden="1" customHeight="1" thickBot="1">
      <c r="A1229" s="479" t="s">
        <v>584</v>
      </c>
      <c r="B1229" s="480"/>
      <c r="C1229" s="74" t="s">
        <v>5036</v>
      </c>
      <c r="D1229" s="74" t="s">
        <v>5037</v>
      </c>
      <c r="E1229" s="74" t="s">
        <v>5038</v>
      </c>
      <c r="F1229" s="74" t="s">
        <v>5039</v>
      </c>
      <c r="G1229" s="75">
        <v>44384</v>
      </c>
      <c r="H1229" s="76"/>
      <c r="I1229" s="77">
        <v>14692.98</v>
      </c>
      <c r="J1229" s="78" t="s">
        <v>457</v>
      </c>
      <c r="K1229" s="80"/>
      <c r="L1229" s="80"/>
      <c r="M1229" s="80"/>
      <c r="N1229" s="80"/>
      <c r="O1229" s="80"/>
    </row>
    <row r="1230" spans="1:15" ht="28.35" hidden="1" customHeight="1" thickBot="1">
      <c r="A1230" s="479" t="s">
        <v>477</v>
      </c>
      <c r="B1230" s="480"/>
      <c r="C1230" s="74" t="s">
        <v>5040</v>
      </c>
      <c r="D1230" s="74" t="s">
        <v>5041</v>
      </c>
      <c r="E1230" s="74" t="s">
        <v>5042</v>
      </c>
      <c r="F1230" s="74" t="s">
        <v>5043</v>
      </c>
      <c r="G1230" s="75">
        <v>44680</v>
      </c>
      <c r="H1230" s="76"/>
      <c r="I1230" s="77">
        <v>12913</v>
      </c>
      <c r="J1230" s="78" t="s">
        <v>457</v>
      </c>
      <c r="K1230" s="80"/>
      <c r="L1230" s="80"/>
      <c r="M1230" s="80"/>
      <c r="N1230" s="80"/>
      <c r="O1230" s="80"/>
    </row>
    <row r="1231" spans="1:15" ht="28.35" hidden="1" customHeight="1" thickBot="1">
      <c r="A1231" s="479" t="s">
        <v>472</v>
      </c>
      <c r="B1231" s="480"/>
      <c r="C1231" s="74" t="s">
        <v>5044</v>
      </c>
      <c r="D1231" s="74" t="s">
        <v>5045</v>
      </c>
      <c r="E1231" s="74" t="s">
        <v>5046</v>
      </c>
      <c r="F1231" s="74" t="s">
        <v>5047</v>
      </c>
      <c r="G1231" s="75">
        <v>44613</v>
      </c>
      <c r="H1231" s="76"/>
      <c r="I1231" s="77">
        <v>18185</v>
      </c>
      <c r="J1231" s="78" t="s">
        <v>1048</v>
      </c>
      <c r="K1231" s="80"/>
      <c r="L1231" s="80"/>
      <c r="M1231" s="80"/>
      <c r="N1231" s="80"/>
      <c r="O1231" s="80"/>
    </row>
    <row r="1232" spans="1:15" ht="28.35" hidden="1" customHeight="1" thickBot="1">
      <c r="A1232" s="479" t="s">
        <v>486</v>
      </c>
      <c r="B1232" s="480"/>
      <c r="C1232" s="74" t="s">
        <v>5048</v>
      </c>
      <c r="D1232" s="74" t="s">
        <v>5049</v>
      </c>
      <c r="E1232" s="74" t="s">
        <v>5050</v>
      </c>
      <c r="F1232" s="74" t="s">
        <v>5051</v>
      </c>
      <c r="G1232" s="75">
        <v>44040</v>
      </c>
      <c r="H1232" s="76"/>
      <c r="I1232" s="77">
        <v>109110</v>
      </c>
      <c r="J1232" s="78" t="s">
        <v>457</v>
      </c>
      <c r="K1232" s="80"/>
      <c r="L1232" s="80"/>
      <c r="M1232" s="80"/>
      <c r="N1232" s="80"/>
      <c r="O1232" s="80"/>
    </row>
    <row r="1233" spans="1:15" ht="28.35" hidden="1" customHeight="1" thickBot="1">
      <c r="A1233" s="479" t="s">
        <v>628</v>
      </c>
      <c r="B1233" s="480"/>
      <c r="C1233" s="74" t="s">
        <v>5052</v>
      </c>
      <c r="D1233" s="74" t="s">
        <v>5053</v>
      </c>
      <c r="E1233" s="74" t="s">
        <v>5054</v>
      </c>
      <c r="F1233" s="74" t="s">
        <v>5055</v>
      </c>
      <c r="G1233" s="75">
        <v>43992</v>
      </c>
      <c r="H1233" s="76"/>
      <c r="I1233" s="77">
        <v>25045.1</v>
      </c>
      <c r="J1233" s="78" t="s">
        <v>457</v>
      </c>
      <c r="K1233" s="80"/>
      <c r="L1233" s="80"/>
      <c r="M1233" s="80"/>
      <c r="N1233" s="80"/>
      <c r="O1233" s="80"/>
    </row>
    <row r="1234" spans="1:15" ht="28.35" hidden="1" customHeight="1" thickBot="1">
      <c r="A1234" s="479" t="s">
        <v>467</v>
      </c>
      <c r="B1234" s="480"/>
      <c r="C1234" s="74" t="s">
        <v>5056</v>
      </c>
      <c r="D1234" s="74" t="s">
        <v>5057</v>
      </c>
      <c r="E1234" s="74" t="s">
        <v>5058</v>
      </c>
      <c r="F1234" s="74" t="s">
        <v>5059</v>
      </c>
      <c r="G1234" s="75">
        <v>43670</v>
      </c>
      <c r="H1234" s="76"/>
      <c r="I1234" s="77">
        <v>36370</v>
      </c>
      <c r="J1234" s="78" t="s">
        <v>457</v>
      </c>
      <c r="K1234" s="80"/>
      <c r="L1234" s="80"/>
      <c r="M1234" s="80"/>
      <c r="N1234" s="80"/>
      <c r="O1234" s="80"/>
    </row>
    <row r="1235" spans="1:15" ht="28.35" hidden="1" customHeight="1" thickBot="1">
      <c r="A1235" s="479" t="s">
        <v>467</v>
      </c>
      <c r="B1235" s="480"/>
      <c r="C1235" s="74" t="s">
        <v>5060</v>
      </c>
      <c r="D1235" s="74" t="s">
        <v>5061</v>
      </c>
      <c r="E1235" s="74" t="s">
        <v>5062</v>
      </c>
      <c r="F1235" s="74" t="s">
        <v>5063</v>
      </c>
      <c r="G1235" s="75">
        <v>43773</v>
      </c>
      <c r="H1235" s="76"/>
      <c r="I1235" s="77">
        <v>18185</v>
      </c>
      <c r="J1235" s="78" t="s">
        <v>457</v>
      </c>
      <c r="K1235" s="80"/>
      <c r="L1235" s="80"/>
      <c r="M1235" s="80"/>
      <c r="N1235" s="80"/>
      <c r="O1235" s="80"/>
    </row>
    <row r="1236" spans="1:15" ht="28.35" hidden="1" customHeight="1" thickBot="1">
      <c r="A1236" s="479" t="s">
        <v>486</v>
      </c>
      <c r="B1236" s="480"/>
      <c r="C1236" s="74" t="s">
        <v>5064</v>
      </c>
      <c r="D1236" s="74" t="s">
        <v>5065</v>
      </c>
      <c r="E1236" s="74" t="s">
        <v>5066</v>
      </c>
      <c r="F1236" s="74" t="s">
        <v>5067</v>
      </c>
      <c r="G1236" s="75">
        <v>44043</v>
      </c>
      <c r="H1236" s="76"/>
      <c r="I1236" s="77">
        <v>54475</v>
      </c>
      <c r="J1236" s="78" t="s">
        <v>457</v>
      </c>
      <c r="K1236" s="80"/>
      <c r="L1236" s="80"/>
      <c r="M1236" s="80"/>
      <c r="N1236" s="80"/>
      <c r="O1236" s="80"/>
    </row>
    <row r="1237" spans="1:15" ht="28.35" hidden="1" customHeight="1" thickBot="1">
      <c r="A1237" s="479" t="s">
        <v>462</v>
      </c>
      <c r="B1237" s="480"/>
      <c r="C1237" s="74" t="s">
        <v>5068</v>
      </c>
      <c r="D1237" s="74" t="s">
        <v>5069</v>
      </c>
      <c r="E1237" s="74" t="s">
        <v>5070</v>
      </c>
      <c r="F1237" s="74" t="s">
        <v>5071</v>
      </c>
      <c r="G1237" s="75">
        <v>44120</v>
      </c>
      <c r="H1237" s="76"/>
      <c r="I1237" s="77">
        <v>109110</v>
      </c>
      <c r="J1237" s="78" t="s">
        <v>457</v>
      </c>
      <c r="K1237" s="80"/>
      <c r="L1237" s="80"/>
      <c r="M1237" s="80"/>
      <c r="N1237" s="80"/>
      <c r="O1237" s="80"/>
    </row>
    <row r="1238" spans="1:15" ht="28.35" hidden="1" customHeight="1" thickBot="1">
      <c r="A1238" s="479" t="s">
        <v>575</v>
      </c>
      <c r="B1238" s="480"/>
      <c r="C1238" s="74" t="s">
        <v>5072</v>
      </c>
      <c r="D1238" s="74" t="s">
        <v>5073</v>
      </c>
      <c r="E1238" s="74" t="s">
        <v>5074</v>
      </c>
      <c r="F1238" s="74" t="s">
        <v>5075</v>
      </c>
      <c r="G1238" s="75">
        <v>44158</v>
      </c>
      <c r="H1238" s="76"/>
      <c r="I1238" s="77">
        <v>181850</v>
      </c>
      <c r="J1238" s="78" t="s">
        <v>457</v>
      </c>
      <c r="K1238" s="80"/>
      <c r="L1238" s="80"/>
      <c r="M1238" s="80"/>
      <c r="N1238" s="80"/>
      <c r="O1238" s="80"/>
    </row>
    <row r="1239" spans="1:15" ht="28.35" hidden="1" customHeight="1" thickBot="1">
      <c r="A1239" s="479" t="s">
        <v>628</v>
      </c>
      <c r="B1239" s="480"/>
      <c r="C1239" s="74" t="s">
        <v>5076</v>
      </c>
      <c r="D1239" s="74" t="s">
        <v>5077</v>
      </c>
      <c r="E1239" s="74" t="s">
        <v>5078</v>
      </c>
      <c r="F1239" s="74" t="s">
        <v>5079</v>
      </c>
      <c r="G1239" s="75">
        <v>43999</v>
      </c>
      <c r="H1239" s="76"/>
      <c r="I1239" s="77">
        <v>25423.360000000001</v>
      </c>
      <c r="J1239" s="78" t="s">
        <v>457</v>
      </c>
      <c r="K1239" s="80"/>
      <c r="L1239" s="80"/>
      <c r="M1239" s="80"/>
      <c r="N1239" s="80"/>
      <c r="O1239" s="80"/>
    </row>
    <row r="1240" spans="1:15" ht="28.35" hidden="1" customHeight="1" thickBot="1">
      <c r="A1240" s="479" t="s">
        <v>628</v>
      </c>
      <c r="B1240" s="480"/>
      <c r="C1240" s="74" t="s">
        <v>5080</v>
      </c>
      <c r="D1240" s="74" t="s">
        <v>5081</v>
      </c>
      <c r="E1240" s="74" t="s">
        <v>5082</v>
      </c>
      <c r="F1240" s="74" t="s">
        <v>5083</v>
      </c>
      <c r="G1240" s="75">
        <v>43999</v>
      </c>
      <c r="H1240" s="76"/>
      <c r="I1240" s="77">
        <v>32537.69</v>
      </c>
      <c r="J1240" s="78" t="s">
        <v>457</v>
      </c>
      <c r="K1240" s="80"/>
      <c r="L1240" s="80"/>
      <c r="M1240" s="80"/>
      <c r="N1240" s="80"/>
      <c r="O1240" s="80"/>
    </row>
    <row r="1241" spans="1:15" ht="28.35" hidden="1" customHeight="1" thickBot="1">
      <c r="A1241" s="479" t="s">
        <v>543</v>
      </c>
      <c r="B1241" s="480"/>
      <c r="C1241" s="74" t="s">
        <v>5080</v>
      </c>
      <c r="D1241" s="74" t="s">
        <v>5081</v>
      </c>
      <c r="E1241" s="74" t="s">
        <v>5084</v>
      </c>
      <c r="F1241" s="74" t="s">
        <v>5085</v>
      </c>
      <c r="G1241" s="75">
        <v>44263</v>
      </c>
      <c r="H1241" s="76"/>
      <c r="I1241" s="77">
        <v>32255.09</v>
      </c>
      <c r="J1241" s="78" t="s">
        <v>457</v>
      </c>
      <c r="K1241" s="80"/>
      <c r="L1241" s="80"/>
      <c r="M1241" s="80"/>
      <c r="N1241" s="80"/>
      <c r="O1241" s="80"/>
    </row>
    <row r="1242" spans="1:15" ht="28.35" hidden="1" customHeight="1" thickBot="1">
      <c r="A1242" s="479" t="s">
        <v>462</v>
      </c>
      <c r="B1242" s="480"/>
      <c r="C1242" s="74" t="s">
        <v>5086</v>
      </c>
      <c r="D1242" s="74" t="s">
        <v>5087</v>
      </c>
      <c r="E1242" s="74" t="s">
        <v>5088</v>
      </c>
      <c r="F1242" s="74" t="s">
        <v>5089</v>
      </c>
      <c r="G1242" s="75">
        <v>44120</v>
      </c>
      <c r="H1242" s="76"/>
      <c r="I1242" s="77">
        <v>27647</v>
      </c>
      <c r="J1242" s="78" t="s">
        <v>457</v>
      </c>
      <c r="K1242" s="80"/>
      <c r="L1242" s="80"/>
      <c r="M1242" s="80"/>
      <c r="N1242" s="80"/>
      <c r="O1242" s="80"/>
    </row>
    <row r="1243" spans="1:15" ht="28.35" hidden="1" customHeight="1" thickBot="1">
      <c r="A1243" s="479" t="s">
        <v>543</v>
      </c>
      <c r="B1243" s="480"/>
      <c r="C1243" s="74" t="s">
        <v>5090</v>
      </c>
      <c r="D1243" s="74" t="s">
        <v>5091</v>
      </c>
      <c r="E1243" s="74" t="s">
        <v>5092</v>
      </c>
      <c r="F1243" s="74" t="s">
        <v>5093</v>
      </c>
      <c r="G1243" s="75">
        <v>44712</v>
      </c>
      <c r="H1243" s="76"/>
      <c r="I1243" s="77">
        <v>69103</v>
      </c>
      <c r="J1243" s="78" t="s">
        <v>457</v>
      </c>
      <c r="K1243" s="80"/>
      <c r="L1243" s="80"/>
      <c r="M1243" s="80"/>
      <c r="N1243" s="80"/>
      <c r="O1243" s="80"/>
    </row>
    <row r="1244" spans="1:15" ht="28.35" hidden="1" customHeight="1" thickBot="1">
      <c r="A1244" s="479" t="s">
        <v>2458</v>
      </c>
      <c r="B1244" s="480"/>
      <c r="C1244" s="74" t="s">
        <v>5094</v>
      </c>
      <c r="D1244" s="74" t="s">
        <v>5095</v>
      </c>
      <c r="E1244" s="74" t="s">
        <v>5096</v>
      </c>
      <c r="F1244" s="74" t="s">
        <v>5097</v>
      </c>
      <c r="G1244" s="75">
        <v>43882</v>
      </c>
      <c r="H1244" s="76"/>
      <c r="I1244" s="77">
        <v>30668.63</v>
      </c>
      <c r="J1244" s="78" t="s">
        <v>457</v>
      </c>
      <c r="K1244" s="80"/>
      <c r="L1244" s="80"/>
      <c r="M1244" s="80"/>
      <c r="N1244" s="80"/>
      <c r="O1244" s="80"/>
    </row>
    <row r="1245" spans="1:15" ht="28.35" hidden="1" customHeight="1" thickBot="1">
      <c r="A1245" s="479" t="s">
        <v>472</v>
      </c>
      <c r="B1245" s="480"/>
      <c r="C1245" s="74" t="s">
        <v>5098</v>
      </c>
      <c r="D1245" s="74" t="s">
        <v>5099</v>
      </c>
      <c r="E1245" s="74" t="s">
        <v>5100</v>
      </c>
      <c r="F1245" s="74" t="s">
        <v>5101</v>
      </c>
      <c r="G1245" s="75">
        <v>44257</v>
      </c>
      <c r="H1245" s="76"/>
      <c r="I1245" s="77">
        <v>72740</v>
      </c>
      <c r="J1245" s="78" t="s">
        <v>457</v>
      </c>
      <c r="K1245" s="80"/>
      <c r="L1245" s="80"/>
      <c r="M1245" s="80"/>
      <c r="N1245" s="80"/>
      <c r="O1245" s="80"/>
    </row>
    <row r="1246" spans="1:15" ht="28.35" hidden="1" customHeight="1" thickBot="1">
      <c r="A1246" s="479" t="s">
        <v>507</v>
      </c>
      <c r="B1246" s="480"/>
      <c r="C1246" s="74" t="s">
        <v>5102</v>
      </c>
      <c r="D1246" s="74" t="s">
        <v>5103</v>
      </c>
      <c r="E1246" s="74" t="s">
        <v>5104</v>
      </c>
      <c r="F1246" s="74" t="s">
        <v>5105</v>
      </c>
      <c r="G1246" s="75">
        <v>44713</v>
      </c>
      <c r="H1246" s="76"/>
      <c r="I1246" s="77">
        <v>109110</v>
      </c>
      <c r="J1246" s="78" t="s">
        <v>457</v>
      </c>
      <c r="K1246" s="80"/>
      <c r="L1246" s="80"/>
      <c r="M1246" s="80"/>
      <c r="N1246" s="80"/>
      <c r="O1246" s="80"/>
    </row>
    <row r="1247" spans="1:15" ht="28.35" hidden="1" customHeight="1" thickBot="1">
      <c r="A1247" s="479" t="s">
        <v>565</v>
      </c>
      <c r="B1247" s="480"/>
      <c r="C1247" s="74" t="s">
        <v>5106</v>
      </c>
      <c r="D1247" s="74" t="s">
        <v>5107</v>
      </c>
      <c r="E1247" s="74" t="s">
        <v>5108</v>
      </c>
      <c r="F1247" s="74" t="s">
        <v>5109</v>
      </c>
      <c r="G1247" s="75">
        <v>43906</v>
      </c>
      <c r="H1247" s="76"/>
      <c r="I1247" s="77">
        <v>58919</v>
      </c>
      <c r="J1247" s="78" t="s">
        <v>457</v>
      </c>
      <c r="K1247" s="80"/>
      <c r="L1247" s="80"/>
      <c r="M1247" s="80"/>
      <c r="N1247" s="80"/>
      <c r="O1247" s="80"/>
    </row>
    <row r="1248" spans="1:15" ht="28.35" hidden="1" customHeight="1" thickBot="1">
      <c r="A1248" s="479" t="s">
        <v>2338</v>
      </c>
      <c r="B1248" s="480"/>
      <c r="C1248" s="74" t="s">
        <v>5110</v>
      </c>
      <c r="D1248" s="74" t="s">
        <v>5111</v>
      </c>
      <c r="E1248" s="74" t="s">
        <v>5112</v>
      </c>
      <c r="F1248" s="74" t="s">
        <v>5113</v>
      </c>
      <c r="G1248" s="75">
        <v>44120</v>
      </c>
      <c r="H1248" s="76"/>
      <c r="I1248" s="77">
        <v>0.4</v>
      </c>
      <c r="J1248" s="78" t="s">
        <v>457</v>
      </c>
      <c r="K1248" s="78" t="s">
        <v>5114</v>
      </c>
      <c r="L1248" s="78" t="s">
        <v>989</v>
      </c>
      <c r="M1248" s="78" t="s">
        <v>5115</v>
      </c>
      <c r="N1248" s="78">
        <v>0</v>
      </c>
      <c r="O1248" s="79">
        <v>44354</v>
      </c>
    </row>
    <row r="1249" spans="1:15" ht="28.35" hidden="1" customHeight="1" thickBot="1">
      <c r="A1249" s="479" t="s">
        <v>724</v>
      </c>
      <c r="B1249" s="480"/>
      <c r="C1249" s="74" t="s">
        <v>5116</v>
      </c>
      <c r="D1249" s="74" t="s">
        <v>5117</v>
      </c>
      <c r="E1249" s="74" t="s">
        <v>5118</v>
      </c>
      <c r="F1249" s="74" t="s">
        <v>5119</v>
      </c>
      <c r="G1249" s="75">
        <v>44120</v>
      </c>
      <c r="H1249" s="76"/>
      <c r="I1249" s="77">
        <v>18185</v>
      </c>
      <c r="J1249" s="78" t="s">
        <v>457</v>
      </c>
      <c r="K1249" s="80"/>
      <c r="L1249" s="80"/>
      <c r="M1249" s="80"/>
      <c r="N1249" s="80"/>
      <c r="O1249" s="80"/>
    </row>
    <row r="1250" spans="1:15" ht="28.35" hidden="1" customHeight="1" thickBot="1">
      <c r="A1250" s="479" t="s">
        <v>502</v>
      </c>
      <c r="B1250" s="480"/>
      <c r="C1250" s="74" t="s">
        <v>5116</v>
      </c>
      <c r="D1250" s="74" t="s">
        <v>5117</v>
      </c>
      <c r="E1250" s="74" t="s">
        <v>5120</v>
      </c>
      <c r="F1250" s="74" t="s">
        <v>5121</v>
      </c>
      <c r="G1250" s="75">
        <v>44371</v>
      </c>
      <c r="H1250" s="76"/>
      <c r="I1250" s="77">
        <v>15335</v>
      </c>
      <c r="J1250" s="78" t="s">
        <v>457</v>
      </c>
      <c r="K1250" s="80"/>
      <c r="L1250" s="80"/>
      <c r="M1250" s="80"/>
      <c r="N1250" s="80"/>
      <c r="O1250" s="80"/>
    </row>
    <row r="1251" spans="1:15" ht="28.35" hidden="1" customHeight="1" thickBot="1">
      <c r="A1251" s="479" t="s">
        <v>584</v>
      </c>
      <c r="B1251" s="480"/>
      <c r="C1251" s="74" t="s">
        <v>5122</v>
      </c>
      <c r="D1251" s="74" t="s">
        <v>5123</v>
      </c>
      <c r="E1251" s="74" t="s">
        <v>5124</v>
      </c>
      <c r="F1251" s="74" t="s">
        <v>5125</v>
      </c>
      <c r="G1251" s="75">
        <v>44133</v>
      </c>
      <c r="H1251" s="76"/>
      <c r="I1251" s="77">
        <v>54000</v>
      </c>
      <c r="J1251" s="78" t="s">
        <v>457</v>
      </c>
      <c r="K1251" s="80"/>
      <c r="L1251" s="80"/>
      <c r="M1251" s="80"/>
      <c r="N1251" s="80"/>
      <c r="O1251" s="80"/>
    </row>
    <row r="1252" spans="1:15" ht="28.35" hidden="1" customHeight="1" thickBot="1">
      <c r="A1252" s="479" t="s">
        <v>555</v>
      </c>
      <c r="B1252" s="480"/>
      <c r="C1252" s="74" t="s">
        <v>5126</v>
      </c>
      <c r="D1252" s="74" t="s">
        <v>5127</v>
      </c>
      <c r="E1252" s="74" t="s">
        <v>5128</v>
      </c>
      <c r="F1252" s="74" t="s">
        <v>5129</v>
      </c>
      <c r="G1252" s="75">
        <v>43992</v>
      </c>
      <c r="H1252" s="76"/>
      <c r="I1252" s="77">
        <v>55000</v>
      </c>
      <c r="J1252" s="78" t="s">
        <v>457</v>
      </c>
      <c r="K1252" s="80"/>
      <c r="L1252" s="80"/>
      <c r="M1252" s="80"/>
      <c r="N1252" s="80"/>
      <c r="O1252" s="80"/>
    </row>
    <row r="1253" spans="1:15" ht="28.35" hidden="1" customHeight="1" thickBot="1">
      <c r="A1253" s="479" t="s">
        <v>477</v>
      </c>
      <c r="B1253" s="480"/>
      <c r="C1253" s="74" t="s">
        <v>5130</v>
      </c>
      <c r="D1253" s="74" t="s">
        <v>5131</v>
      </c>
      <c r="E1253" s="74" t="s">
        <v>5132</v>
      </c>
      <c r="F1253" s="74" t="s">
        <v>5133</v>
      </c>
      <c r="G1253" s="75">
        <v>44217</v>
      </c>
      <c r="H1253" s="76"/>
      <c r="I1253" s="77">
        <v>16572.349999999999</v>
      </c>
      <c r="J1253" s="78" t="s">
        <v>457</v>
      </c>
      <c r="K1253" s="78" t="s">
        <v>5134</v>
      </c>
      <c r="L1253" s="78" t="s">
        <v>459</v>
      </c>
      <c r="M1253" s="78" t="s">
        <v>5135</v>
      </c>
      <c r="N1253" s="78" t="s">
        <v>5136</v>
      </c>
      <c r="O1253" s="79">
        <v>44763</v>
      </c>
    </row>
    <row r="1254" spans="1:15" ht="28.35" hidden="1" customHeight="1" thickBot="1">
      <c r="A1254" s="479" t="s">
        <v>603</v>
      </c>
      <c r="B1254" s="480"/>
      <c r="C1254" s="74" t="s">
        <v>5137</v>
      </c>
      <c r="D1254" s="74" t="s">
        <v>5138</v>
      </c>
      <c r="E1254" s="74" t="s">
        <v>5139</v>
      </c>
      <c r="F1254" s="74" t="s">
        <v>5140</v>
      </c>
      <c r="G1254" s="75">
        <v>44258</v>
      </c>
      <c r="H1254" s="76"/>
      <c r="I1254" s="77">
        <v>50704</v>
      </c>
      <c r="J1254" s="78" t="s">
        <v>457</v>
      </c>
      <c r="K1254" s="80"/>
      <c r="L1254" s="80"/>
      <c r="M1254" s="80"/>
      <c r="N1254" s="80"/>
      <c r="O1254" s="80"/>
    </row>
    <row r="1255" spans="1:15" ht="28.35" hidden="1" customHeight="1" thickBot="1">
      <c r="A1255" s="479" t="s">
        <v>715</v>
      </c>
      <c r="B1255" s="480"/>
      <c r="C1255" s="74" t="s">
        <v>5141</v>
      </c>
      <c r="D1255" s="74" t="s">
        <v>5142</v>
      </c>
      <c r="E1255" s="74" t="s">
        <v>5143</v>
      </c>
      <c r="F1255" s="74" t="s">
        <v>5144</v>
      </c>
      <c r="G1255" s="75">
        <v>44216</v>
      </c>
      <c r="H1255" s="76"/>
      <c r="I1255" s="77">
        <v>74786.899999999994</v>
      </c>
      <c r="J1255" s="78" t="s">
        <v>457</v>
      </c>
      <c r="K1255" s="80"/>
      <c r="L1255" s="80"/>
      <c r="M1255" s="80"/>
      <c r="N1255" s="80"/>
      <c r="O1255" s="80"/>
    </row>
    <row r="1256" spans="1:15" ht="28.35" hidden="1" customHeight="1" thickBot="1">
      <c r="A1256" s="479" t="s">
        <v>2309</v>
      </c>
      <c r="B1256" s="480"/>
      <c r="C1256" s="74" t="s">
        <v>5145</v>
      </c>
      <c r="D1256" s="74" t="s">
        <v>5146</v>
      </c>
      <c r="E1256" s="74" t="s">
        <v>5147</v>
      </c>
      <c r="F1256" s="74" t="s">
        <v>5148</v>
      </c>
      <c r="G1256" s="75">
        <v>44015</v>
      </c>
      <c r="H1256" s="76"/>
      <c r="I1256" s="77">
        <v>108899</v>
      </c>
      <c r="J1256" s="78" t="s">
        <v>457</v>
      </c>
      <c r="K1256" s="80"/>
      <c r="L1256" s="80"/>
      <c r="M1256" s="80"/>
      <c r="N1256" s="80"/>
      <c r="O1256" s="80"/>
    </row>
    <row r="1257" spans="1:15" ht="28.35" hidden="1" customHeight="1" thickBot="1">
      <c r="A1257" s="479" t="s">
        <v>565</v>
      </c>
      <c r="B1257" s="480"/>
      <c r="C1257" s="74" t="s">
        <v>5149</v>
      </c>
      <c r="D1257" s="74" t="s">
        <v>5150</v>
      </c>
      <c r="E1257" s="74" t="s">
        <v>5151</v>
      </c>
      <c r="F1257" s="74" t="s">
        <v>5152</v>
      </c>
      <c r="G1257" s="75">
        <v>44120</v>
      </c>
      <c r="H1257" s="76"/>
      <c r="I1257" s="77">
        <v>105880.71</v>
      </c>
      <c r="J1257" s="78" t="s">
        <v>457</v>
      </c>
      <c r="K1257" s="80"/>
      <c r="L1257" s="80"/>
      <c r="M1257" s="80"/>
      <c r="N1257" s="80"/>
      <c r="O1257" s="80"/>
    </row>
    <row r="1258" spans="1:15" ht="28.35" hidden="1" customHeight="1" thickBot="1">
      <c r="A1258" s="479" t="s">
        <v>859</v>
      </c>
      <c r="B1258" s="480"/>
      <c r="C1258" s="74" t="s">
        <v>5153</v>
      </c>
      <c r="D1258" s="74" t="s">
        <v>5154</v>
      </c>
      <c r="E1258" s="74" t="s">
        <v>5155</v>
      </c>
      <c r="F1258" s="74" t="s">
        <v>5156</v>
      </c>
      <c r="G1258" s="75">
        <v>44120</v>
      </c>
      <c r="H1258" s="76"/>
      <c r="I1258" s="77">
        <v>74785.81</v>
      </c>
      <c r="J1258" s="78" t="s">
        <v>457</v>
      </c>
      <c r="K1258" s="80"/>
      <c r="L1258" s="80"/>
      <c r="M1258" s="80"/>
      <c r="N1258" s="80"/>
      <c r="O1258" s="80"/>
    </row>
    <row r="1259" spans="1:15" ht="28.35" hidden="1" customHeight="1" thickBot="1">
      <c r="A1259" s="479" t="s">
        <v>598</v>
      </c>
      <c r="B1259" s="480"/>
      <c r="C1259" s="74" t="s">
        <v>5157</v>
      </c>
      <c r="D1259" s="74" t="s">
        <v>5158</v>
      </c>
      <c r="E1259" s="74" t="s">
        <v>5159</v>
      </c>
      <c r="F1259" s="74" t="s">
        <v>5160</v>
      </c>
      <c r="G1259" s="75">
        <v>44308</v>
      </c>
      <c r="H1259" s="76"/>
      <c r="I1259" s="77">
        <v>109110</v>
      </c>
      <c r="J1259" s="78" t="s">
        <v>457</v>
      </c>
      <c r="K1259" s="80"/>
      <c r="L1259" s="80"/>
      <c r="M1259" s="80"/>
      <c r="N1259" s="80"/>
      <c r="O1259" s="80"/>
    </row>
    <row r="1260" spans="1:15" ht="28.35" hidden="1" customHeight="1" thickBot="1">
      <c r="A1260" s="479" t="s">
        <v>472</v>
      </c>
      <c r="B1260" s="480"/>
      <c r="C1260" s="74" t="s">
        <v>5161</v>
      </c>
      <c r="D1260" s="74" t="s">
        <v>5162</v>
      </c>
      <c r="E1260" s="74" t="s">
        <v>5163</v>
      </c>
      <c r="F1260" s="74" t="s">
        <v>5164</v>
      </c>
      <c r="G1260" s="75">
        <v>44734</v>
      </c>
      <c r="H1260" s="76"/>
      <c r="I1260" s="77">
        <v>36370</v>
      </c>
      <c r="J1260" s="78" t="s">
        <v>457</v>
      </c>
      <c r="K1260" s="80"/>
      <c r="L1260" s="80"/>
      <c r="M1260" s="80"/>
      <c r="N1260" s="80"/>
      <c r="O1260" s="80"/>
    </row>
    <row r="1261" spans="1:15" ht="28.35" hidden="1" customHeight="1" thickBot="1">
      <c r="A1261" s="479" t="s">
        <v>565</v>
      </c>
      <c r="B1261" s="480"/>
      <c r="C1261" s="74" t="s">
        <v>5165</v>
      </c>
      <c r="D1261" s="74" t="s">
        <v>5166</v>
      </c>
      <c r="E1261" s="74" t="s">
        <v>5167</v>
      </c>
      <c r="F1261" s="74" t="s">
        <v>5168</v>
      </c>
      <c r="G1261" s="75">
        <v>44120</v>
      </c>
      <c r="H1261" s="76"/>
      <c r="I1261" s="77">
        <v>76837.81</v>
      </c>
      <c r="J1261" s="78" t="s">
        <v>457</v>
      </c>
      <c r="K1261" s="80"/>
      <c r="L1261" s="80"/>
      <c r="M1261" s="80"/>
      <c r="N1261" s="80"/>
      <c r="O1261" s="80"/>
    </row>
    <row r="1262" spans="1:15" ht="28.35" hidden="1" customHeight="1" thickBot="1">
      <c r="A1262" s="479" t="s">
        <v>2338</v>
      </c>
      <c r="B1262" s="480"/>
      <c r="C1262" s="74" t="s">
        <v>5169</v>
      </c>
      <c r="D1262" s="74" t="s">
        <v>5170</v>
      </c>
      <c r="E1262" s="74" t="s">
        <v>5171</v>
      </c>
      <c r="F1262" s="74" t="s">
        <v>5172</v>
      </c>
      <c r="G1262" s="74" t="s">
        <v>5173</v>
      </c>
      <c r="H1262" s="76"/>
      <c r="I1262" s="77">
        <v>1065.31</v>
      </c>
      <c r="J1262" s="78" t="s">
        <v>958</v>
      </c>
      <c r="K1262" s="78" t="s">
        <v>5174</v>
      </c>
      <c r="L1262" s="78" t="s">
        <v>960</v>
      </c>
      <c r="M1262" s="78" t="s">
        <v>5175</v>
      </c>
      <c r="N1262" s="78" t="s">
        <v>5176</v>
      </c>
      <c r="O1262" s="78" t="s">
        <v>5177</v>
      </c>
    </row>
    <row r="1263" spans="1:15" ht="28.35" hidden="1" customHeight="1" thickBot="1">
      <c r="A1263" s="479" t="s">
        <v>467</v>
      </c>
      <c r="B1263" s="480"/>
      <c r="C1263" s="74" t="s">
        <v>5178</v>
      </c>
      <c r="D1263" s="74" t="s">
        <v>5179</v>
      </c>
      <c r="E1263" s="74" t="s">
        <v>5180</v>
      </c>
      <c r="F1263" s="74" t="s">
        <v>5181</v>
      </c>
      <c r="G1263" s="75">
        <v>44120</v>
      </c>
      <c r="H1263" s="76"/>
      <c r="I1263" s="77">
        <v>72740</v>
      </c>
      <c r="J1263" s="78" t="s">
        <v>457</v>
      </c>
      <c r="K1263" s="80"/>
      <c r="L1263" s="80"/>
      <c r="M1263" s="80"/>
      <c r="N1263" s="80"/>
      <c r="O1263" s="80"/>
    </row>
    <row r="1264" spans="1:15" ht="28.35" hidden="1" customHeight="1" thickBot="1">
      <c r="A1264" s="479" t="s">
        <v>715</v>
      </c>
      <c r="B1264" s="480"/>
      <c r="C1264" s="74" t="s">
        <v>5182</v>
      </c>
      <c r="D1264" s="74" t="s">
        <v>5183</v>
      </c>
      <c r="E1264" s="74" t="s">
        <v>5184</v>
      </c>
      <c r="F1264" s="74" t="s">
        <v>5185</v>
      </c>
      <c r="G1264" s="75">
        <v>44180</v>
      </c>
      <c r="H1264" s="76"/>
      <c r="I1264" s="77">
        <v>109110</v>
      </c>
      <c r="J1264" s="78" t="s">
        <v>457</v>
      </c>
      <c r="K1264" s="80"/>
      <c r="L1264" s="80"/>
      <c r="M1264" s="80"/>
      <c r="N1264" s="80"/>
      <c r="O1264" s="80"/>
    </row>
    <row r="1265" spans="1:15" ht="28.35" hidden="1" customHeight="1" thickBot="1">
      <c r="A1265" s="479" t="s">
        <v>575</v>
      </c>
      <c r="B1265" s="480"/>
      <c r="C1265" s="74" t="s">
        <v>5186</v>
      </c>
      <c r="D1265" s="74" t="s">
        <v>5187</v>
      </c>
      <c r="E1265" s="74" t="s">
        <v>5188</v>
      </c>
      <c r="F1265" s="74" t="s">
        <v>5189</v>
      </c>
      <c r="G1265" s="75">
        <v>44337</v>
      </c>
      <c r="H1265" s="76"/>
      <c r="I1265" s="77">
        <v>109000</v>
      </c>
      <c r="J1265" s="78" t="s">
        <v>457</v>
      </c>
      <c r="K1265" s="80"/>
      <c r="L1265" s="80"/>
      <c r="M1265" s="80"/>
      <c r="N1265" s="80"/>
      <c r="O1265" s="80"/>
    </row>
    <row r="1266" spans="1:15" ht="28.35" hidden="1" customHeight="1" thickBot="1">
      <c r="A1266" s="479" t="s">
        <v>2338</v>
      </c>
      <c r="B1266" s="480"/>
      <c r="C1266" s="74" t="s">
        <v>5190</v>
      </c>
      <c r="D1266" s="74" t="s">
        <v>5191</v>
      </c>
      <c r="E1266" s="74" t="s">
        <v>5192</v>
      </c>
      <c r="F1266" s="74" t="s">
        <v>5193</v>
      </c>
      <c r="G1266" s="75">
        <v>44120</v>
      </c>
      <c r="H1266" s="76"/>
      <c r="I1266" s="77">
        <v>54047</v>
      </c>
      <c r="J1266" s="78" t="s">
        <v>457</v>
      </c>
      <c r="K1266" s="80"/>
      <c r="L1266" s="80"/>
      <c r="M1266" s="80"/>
      <c r="N1266" s="80"/>
      <c r="O1266" s="80"/>
    </row>
    <row r="1267" spans="1:15" ht="28.35" hidden="1" customHeight="1" thickBot="1">
      <c r="A1267" s="479" t="s">
        <v>2309</v>
      </c>
      <c r="B1267" s="480"/>
      <c r="C1267" s="74" t="s">
        <v>5194</v>
      </c>
      <c r="D1267" s="74" t="s">
        <v>5195</v>
      </c>
      <c r="E1267" s="74" t="s">
        <v>5196</v>
      </c>
      <c r="F1267" s="74" t="s">
        <v>5197</v>
      </c>
      <c r="G1267" s="75">
        <v>44014</v>
      </c>
      <c r="H1267" s="76"/>
      <c r="I1267" s="77">
        <v>109110</v>
      </c>
      <c r="J1267" s="78" t="s">
        <v>457</v>
      </c>
      <c r="K1267" s="80"/>
      <c r="L1267" s="80"/>
      <c r="M1267" s="80"/>
      <c r="N1267" s="80"/>
      <c r="O1267" s="80"/>
    </row>
    <row r="1268" spans="1:15" ht="28.35" hidden="1" customHeight="1" thickBot="1">
      <c r="A1268" s="479" t="s">
        <v>565</v>
      </c>
      <c r="B1268" s="480"/>
      <c r="C1268" s="74" t="s">
        <v>5198</v>
      </c>
      <c r="D1268" s="74" t="s">
        <v>5199</v>
      </c>
      <c r="E1268" s="74" t="s">
        <v>5200</v>
      </c>
      <c r="F1268" s="74" t="s">
        <v>5201</v>
      </c>
      <c r="G1268" s="75">
        <v>43998</v>
      </c>
      <c r="H1268" s="76"/>
      <c r="I1268" s="77">
        <v>49000</v>
      </c>
      <c r="J1268" s="78" t="s">
        <v>457</v>
      </c>
      <c r="K1268" s="80"/>
      <c r="L1268" s="80"/>
      <c r="M1268" s="80"/>
      <c r="N1268" s="80"/>
      <c r="O1268" s="80"/>
    </row>
    <row r="1269" spans="1:15" ht="28.35" hidden="1" customHeight="1" thickBot="1">
      <c r="A1269" s="479" t="s">
        <v>486</v>
      </c>
      <c r="B1269" s="480"/>
      <c r="C1269" s="74" t="s">
        <v>5202</v>
      </c>
      <c r="D1269" s="74" t="s">
        <v>5203</v>
      </c>
      <c r="E1269" s="74" t="s">
        <v>5204</v>
      </c>
      <c r="F1269" s="74" t="s">
        <v>5205</v>
      </c>
      <c r="G1269" s="75">
        <v>44120</v>
      </c>
      <c r="H1269" s="76"/>
      <c r="I1269" s="77">
        <v>24189.55</v>
      </c>
      <c r="J1269" s="78" t="s">
        <v>457</v>
      </c>
      <c r="K1269" s="78" t="s">
        <v>5206</v>
      </c>
      <c r="L1269" s="78" t="s">
        <v>459</v>
      </c>
      <c r="M1269" s="78" t="s">
        <v>5207</v>
      </c>
      <c r="N1269" s="78" t="s">
        <v>5208</v>
      </c>
      <c r="O1269" s="79">
        <v>44764</v>
      </c>
    </row>
    <row r="1270" spans="1:15" ht="28.35" hidden="1" customHeight="1" thickBot="1">
      <c r="A1270" s="479" t="s">
        <v>2250</v>
      </c>
      <c r="B1270" s="480"/>
      <c r="C1270" s="74" t="s">
        <v>5209</v>
      </c>
      <c r="D1270" s="74" t="s">
        <v>5210</v>
      </c>
      <c r="E1270" s="74" t="s">
        <v>5211</v>
      </c>
      <c r="F1270" s="74" t="s">
        <v>5212</v>
      </c>
      <c r="G1270" s="75">
        <v>44595</v>
      </c>
      <c r="H1270" s="76"/>
      <c r="I1270" s="77">
        <v>54555</v>
      </c>
      <c r="J1270" s="78" t="s">
        <v>457</v>
      </c>
      <c r="K1270" s="80"/>
      <c r="L1270" s="80"/>
      <c r="M1270" s="80"/>
      <c r="N1270" s="80"/>
      <c r="O1270" s="80"/>
    </row>
    <row r="1271" spans="1:15" ht="28.35" hidden="1" customHeight="1" thickBot="1">
      <c r="A1271" s="479" t="s">
        <v>584</v>
      </c>
      <c r="B1271" s="480"/>
      <c r="C1271" s="74" t="s">
        <v>5213</v>
      </c>
      <c r="D1271" s="74" t="s">
        <v>5214</v>
      </c>
      <c r="E1271" s="74" t="s">
        <v>5215</v>
      </c>
      <c r="F1271" s="74" t="s">
        <v>5216</v>
      </c>
      <c r="G1271" s="75">
        <v>44320</v>
      </c>
      <c r="H1271" s="76"/>
      <c r="I1271" s="77">
        <v>76426.850000000006</v>
      </c>
      <c r="J1271" s="78" t="s">
        <v>457</v>
      </c>
      <c r="K1271" s="78" t="s">
        <v>5217</v>
      </c>
      <c r="L1271" s="78" t="s">
        <v>989</v>
      </c>
      <c r="M1271" s="78" t="s">
        <v>5218</v>
      </c>
      <c r="N1271" s="78">
        <v>0</v>
      </c>
      <c r="O1271" s="79">
        <v>44687</v>
      </c>
    </row>
    <row r="1272" spans="1:15" ht="28.35" hidden="1" customHeight="1" thickBot="1">
      <c r="A1272" s="479" t="s">
        <v>472</v>
      </c>
      <c r="B1272" s="480"/>
      <c r="C1272" s="74" t="s">
        <v>5219</v>
      </c>
      <c r="D1272" s="74" t="s">
        <v>5220</v>
      </c>
      <c r="E1272" s="74" t="s">
        <v>5221</v>
      </c>
      <c r="F1272" s="74" t="s">
        <v>5222</v>
      </c>
      <c r="G1272" s="75">
        <v>44740</v>
      </c>
      <c r="H1272" s="76"/>
      <c r="I1272" s="77">
        <v>53236</v>
      </c>
      <c r="J1272" s="78" t="s">
        <v>457</v>
      </c>
      <c r="K1272" s="80"/>
      <c r="L1272" s="80"/>
      <c r="M1272" s="80"/>
      <c r="N1272" s="80"/>
      <c r="O1272" s="80"/>
    </row>
    <row r="1273" spans="1:15" ht="28.35" hidden="1" customHeight="1" thickBot="1">
      <c r="A1273" s="479" t="s">
        <v>598</v>
      </c>
      <c r="B1273" s="480"/>
      <c r="C1273" s="74" t="s">
        <v>5223</v>
      </c>
      <c r="D1273" s="74" t="s">
        <v>5224</v>
      </c>
      <c r="E1273" s="74" t="s">
        <v>5225</v>
      </c>
      <c r="F1273" s="74" t="s">
        <v>5226</v>
      </c>
      <c r="G1273" s="75">
        <v>44720</v>
      </c>
      <c r="H1273" s="76"/>
      <c r="I1273" s="77">
        <v>18674.900000000001</v>
      </c>
      <c r="J1273" s="78" t="s">
        <v>457</v>
      </c>
      <c r="K1273" s="80"/>
      <c r="L1273" s="80"/>
      <c r="M1273" s="80"/>
      <c r="N1273" s="80"/>
      <c r="O1273" s="80"/>
    </row>
    <row r="1274" spans="1:15" ht="28.35" hidden="1" customHeight="1" thickBot="1">
      <c r="A1274" s="479" t="s">
        <v>584</v>
      </c>
      <c r="B1274" s="480"/>
      <c r="C1274" s="74" t="s">
        <v>5227</v>
      </c>
      <c r="D1274" s="74" t="s">
        <v>5228</v>
      </c>
      <c r="E1274" s="74" t="s">
        <v>5229</v>
      </c>
      <c r="F1274" s="74" t="s">
        <v>5230</v>
      </c>
      <c r="G1274" s="75">
        <v>44181</v>
      </c>
      <c r="H1274" s="76"/>
      <c r="I1274" s="77">
        <v>67306</v>
      </c>
      <c r="J1274" s="78" t="s">
        <v>457</v>
      </c>
      <c r="K1274" s="80"/>
      <c r="L1274" s="80"/>
      <c r="M1274" s="80"/>
      <c r="N1274" s="80"/>
      <c r="O1274" s="80"/>
    </row>
    <row r="1275" spans="1:15" ht="28.35" hidden="1" customHeight="1" thickBot="1">
      <c r="A1275" s="479" t="s">
        <v>2250</v>
      </c>
      <c r="B1275" s="480"/>
      <c r="C1275" s="74" t="s">
        <v>5231</v>
      </c>
      <c r="D1275" s="74" t="s">
        <v>5232</v>
      </c>
      <c r="E1275" s="74" t="s">
        <v>5233</v>
      </c>
      <c r="F1275" s="74" t="s">
        <v>5234</v>
      </c>
      <c r="G1275" s="75">
        <v>44340</v>
      </c>
      <c r="H1275" s="76"/>
      <c r="I1275" s="77">
        <v>51385</v>
      </c>
      <c r="J1275" s="78" t="s">
        <v>457</v>
      </c>
      <c r="K1275" s="80"/>
      <c r="L1275" s="80"/>
      <c r="M1275" s="80"/>
      <c r="N1275" s="80"/>
      <c r="O1275" s="80"/>
    </row>
    <row r="1276" spans="1:15" ht="28.35" hidden="1" customHeight="1" thickBot="1">
      <c r="A1276" s="479" t="s">
        <v>507</v>
      </c>
      <c r="B1276" s="480"/>
      <c r="C1276" s="74" t="s">
        <v>5235</v>
      </c>
      <c r="D1276" s="74" t="s">
        <v>5236</v>
      </c>
      <c r="E1276" s="74" t="s">
        <v>5237</v>
      </c>
      <c r="F1276" s="74" t="s">
        <v>5238</v>
      </c>
      <c r="G1276" s="75">
        <v>44412</v>
      </c>
      <c r="H1276" s="76"/>
      <c r="I1276" s="77">
        <v>83383</v>
      </c>
      <c r="J1276" s="78" t="s">
        <v>457</v>
      </c>
      <c r="K1276" s="78" t="s">
        <v>5239</v>
      </c>
      <c r="L1276" s="78" t="s">
        <v>459</v>
      </c>
      <c r="M1276" s="78" t="s">
        <v>5240</v>
      </c>
      <c r="N1276" s="78">
        <v>83383</v>
      </c>
      <c r="O1276" s="79">
        <v>44764</v>
      </c>
    </row>
    <row r="1277" spans="1:15" ht="28.35" hidden="1" customHeight="1" thickBot="1">
      <c r="A1277" s="479" t="s">
        <v>724</v>
      </c>
      <c r="B1277" s="480"/>
      <c r="C1277" s="74" t="s">
        <v>5241</v>
      </c>
      <c r="D1277" s="74" t="s">
        <v>5242</v>
      </c>
      <c r="E1277" s="74" t="s">
        <v>5243</v>
      </c>
      <c r="F1277" s="74" t="s">
        <v>5244</v>
      </c>
      <c r="G1277" s="75">
        <v>43790</v>
      </c>
      <c r="H1277" s="76"/>
      <c r="I1277" s="77">
        <v>98265.81</v>
      </c>
      <c r="J1277" s="78" t="s">
        <v>457</v>
      </c>
      <c r="K1277" s="78" t="s">
        <v>5245</v>
      </c>
      <c r="L1277" s="78" t="s">
        <v>459</v>
      </c>
      <c r="M1277" s="78" t="s">
        <v>5246</v>
      </c>
      <c r="N1277" s="78">
        <v>0</v>
      </c>
      <c r="O1277" s="79">
        <v>44777</v>
      </c>
    </row>
    <row r="1278" spans="1:15" ht="28.35" hidden="1" customHeight="1" thickBot="1">
      <c r="A1278" s="479" t="s">
        <v>614</v>
      </c>
      <c r="B1278" s="480"/>
      <c r="C1278" s="74" t="s">
        <v>5247</v>
      </c>
      <c r="D1278" s="74" t="s">
        <v>5248</v>
      </c>
      <c r="E1278" s="74" t="s">
        <v>5249</v>
      </c>
      <c r="F1278" s="74" t="s">
        <v>5250</v>
      </c>
      <c r="G1278" s="75">
        <v>44134</v>
      </c>
      <c r="H1278" s="76"/>
      <c r="I1278" s="77">
        <v>76373.36</v>
      </c>
      <c r="J1278" s="78" t="s">
        <v>457</v>
      </c>
      <c r="K1278" s="80"/>
      <c r="L1278" s="80"/>
      <c r="M1278" s="80"/>
      <c r="N1278" s="80"/>
      <c r="O1278" s="80"/>
    </row>
    <row r="1279" spans="1:15" ht="28.35" hidden="1" customHeight="1" thickBot="1">
      <c r="A1279" s="479" t="s">
        <v>614</v>
      </c>
      <c r="B1279" s="480"/>
      <c r="C1279" s="74" t="s">
        <v>5251</v>
      </c>
      <c r="D1279" s="74" t="s">
        <v>5252</v>
      </c>
      <c r="E1279" s="74" t="s">
        <v>5253</v>
      </c>
      <c r="F1279" s="74" t="s">
        <v>5254</v>
      </c>
      <c r="G1279" s="75">
        <v>44677</v>
      </c>
      <c r="H1279" s="76"/>
      <c r="I1279" s="77">
        <v>23640.5</v>
      </c>
      <c r="J1279" s="78" t="s">
        <v>457</v>
      </c>
      <c r="K1279" s="80"/>
      <c r="L1279" s="80"/>
      <c r="M1279" s="80"/>
      <c r="N1279" s="80"/>
      <c r="O1279" s="80"/>
    </row>
    <row r="1280" spans="1:15" ht="28.35" hidden="1" customHeight="1" thickBot="1">
      <c r="A1280" s="479" t="s">
        <v>598</v>
      </c>
      <c r="B1280" s="480"/>
      <c r="C1280" s="74" t="s">
        <v>5255</v>
      </c>
      <c r="D1280" s="74" t="s">
        <v>5256</v>
      </c>
      <c r="E1280" s="74" t="s">
        <v>5257</v>
      </c>
      <c r="F1280" s="74" t="s">
        <v>5258</v>
      </c>
      <c r="G1280" s="75">
        <v>44678</v>
      </c>
      <c r="H1280" s="76"/>
      <c r="I1280" s="77">
        <v>52324.800000000003</v>
      </c>
      <c r="J1280" s="78" t="s">
        <v>457</v>
      </c>
      <c r="K1280" s="80"/>
      <c r="L1280" s="80"/>
      <c r="M1280" s="80"/>
      <c r="N1280" s="80"/>
      <c r="O1280" s="80"/>
    </row>
    <row r="1281" spans="1:15" ht="28.35" hidden="1" customHeight="1" thickBot="1">
      <c r="A1281" s="479" t="s">
        <v>570</v>
      </c>
      <c r="B1281" s="480"/>
      <c r="C1281" s="74" t="s">
        <v>5259</v>
      </c>
      <c r="D1281" s="74" t="s">
        <v>5260</v>
      </c>
      <c r="E1281" s="74" t="s">
        <v>5261</v>
      </c>
      <c r="F1281" s="74" t="s">
        <v>5262</v>
      </c>
      <c r="G1281" s="75">
        <v>44105</v>
      </c>
      <c r="H1281" s="76"/>
      <c r="I1281" s="77">
        <v>29096</v>
      </c>
      <c r="J1281" s="78" t="s">
        <v>457</v>
      </c>
      <c r="K1281" s="80"/>
      <c r="L1281" s="80"/>
      <c r="M1281" s="80"/>
      <c r="N1281" s="80"/>
      <c r="O1281" s="80"/>
    </row>
    <row r="1282" spans="1:15" ht="28.35" hidden="1" customHeight="1" thickBot="1">
      <c r="A1282" s="479" t="s">
        <v>467</v>
      </c>
      <c r="B1282" s="480"/>
      <c r="C1282" s="74" t="s">
        <v>5263</v>
      </c>
      <c r="D1282" s="74" t="s">
        <v>5264</v>
      </c>
      <c r="E1282" s="74" t="s">
        <v>5265</v>
      </c>
      <c r="F1282" s="74" t="s">
        <v>5266</v>
      </c>
      <c r="G1282" s="75">
        <v>44120</v>
      </c>
      <c r="H1282" s="76"/>
      <c r="I1282" s="77">
        <v>109110</v>
      </c>
      <c r="J1282" s="78" t="s">
        <v>457</v>
      </c>
      <c r="K1282" s="80"/>
      <c r="L1282" s="80"/>
      <c r="M1282" s="80"/>
      <c r="N1282" s="80"/>
      <c r="O1282" s="80"/>
    </row>
    <row r="1283" spans="1:15" ht="28.35" hidden="1" customHeight="1" thickBot="1">
      <c r="A1283" s="479" t="s">
        <v>452</v>
      </c>
      <c r="B1283" s="480"/>
      <c r="C1283" s="74" t="s">
        <v>5267</v>
      </c>
      <c r="D1283" s="74" t="s">
        <v>5268</v>
      </c>
      <c r="E1283" s="74" t="s">
        <v>5269</v>
      </c>
      <c r="F1283" s="74" t="s">
        <v>5270</v>
      </c>
      <c r="G1283" s="75">
        <v>44649</v>
      </c>
      <c r="H1283" s="76"/>
      <c r="I1283" s="77">
        <v>42209.2</v>
      </c>
      <c r="J1283" s="78" t="s">
        <v>457</v>
      </c>
      <c r="K1283" s="80"/>
      <c r="L1283" s="80"/>
      <c r="M1283" s="80"/>
      <c r="N1283" s="80"/>
      <c r="O1283" s="80"/>
    </row>
    <row r="1284" spans="1:15" ht="28.35" hidden="1" customHeight="1" thickBot="1">
      <c r="A1284" s="479" t="s">
        <v>2458</v>
      </c>
      <c r="B1284" s="480"/>
      <c r="C1284" s="74" t="s">
        <v>5271</v>
      </c>
      <c r="D1284" s="74" t="s">
        <v>5272</v>
      </c>
      <c r="E1284" s="74" t="s">
        <v>5273</v>
      </c>
      <c r="F1284" s="74" t="s">
        <v>5274</v>
      </c>
      <c r="G1284" s="75">
        <v>44120</v>
      </c>
      <c r="H1284" s="76"/>
      <c r="I1284" s="77">
        <v>54050</v>
      </c>
      <c r="J1284" s="78" t="s">
        <v>457</v>
      </c>
      <c r="K1284" s="80"/>
      <c r="L1284" s="80"/>
      <c r="M1284" s="80"/>
      <c r="N1284" s="80"/>
      <c r="O1284" s="80"/>
    </row>
    <row r="1285" spans="1:15" ht="28.35" hidden="1" customHeight="1" thickBot="1">
      <c r="A1285" s="479" t="s">
        <v>472</v>
      </c>
      <c r="B1285" s="480"/>
      <c r="C1285" s="74" t="s">
        <v>5275</v>
      </c>
      <c r="D1285" s="74" t="s">
        <v>5276</v>
      </c>
      <c r="E1285" s="74" t="s">
        <v>5277</v>
      </c>
      <c r="F1285" s="74" t="s">
        <v>5278</v>
      </c>
      <c r="G1285" s="75">
        <v>44294</v>
      </c>
      <c r="H1285" s="76"/>
      <c r="I1285" s="77">
        <v>47667</v>
      </c>
      <c r="J1285" s="78" t="s">
        <v>457</v>
      </c>
      <c r="K1285" s="80"/>
      <c r="L1285" s="80"/>
      <c r="M1285" s="80"/>
      <c r="N1285" s="80"/>
      <c r="O1285" s="80"/>
    </row>
    <row r="1286" spans="1:15" ht="28.35" hidden="1" customHeight="1" thickBot="1">
      <c r="A1286" s="479" t="s">
        <v>697</v>
      </c>
      <c r="B1286" s="480"/>
      <c r="C1286" s="74" t="s">
        <v>5279</v>
      </c>
      <c r="D1286" s="74" t="s">
        <v>5280</v>
      </c>
      <c r="E1286" s="74" t="s">
        <v>5281</v>
      </c>
      <c r="F1286" s="74" t="s">
        <v>5282</v>
      </c>
      <c r="G1286" s="75">
        <v>44018</v>
      </c>
      <c r="H1286" s="76"/>
      <c r="I1286" s="77">
        <v>456.8</v>
      </c>
      <c r="J1286" s="78" t="s">
        <v>457</v>
      </c>
      <c r="K1286" s="80"/>
      <c r="L1286" s="80"/>
      <c r="M1286" s="80"/>
      <c r="N1286" s="80"/>
      <c r="O1286" s="80"/>
    </row>
    <row r="1287" spans="1:15" ht="28.35" hidden="1" customHeight="1" thickBot="1">
      <c r="A1287" s="479" t="s">
        <v>452</v>
      </c>
      <c r="B1287" s="480"/>
      <c r="C1287" s="74" t="s">
        <v>5283</v>
      </c>
      <c r="D1287" s="74" t="s">
        <v>5284</v>
      </c>
      <c r="E1287" s="74" t="s">
        <v>5285</v>
      </c>
      <c r="F1287" s="74" t="s">
        <v>5286</v>
      </c>
      <c r="G1287" s="75">
        <v>44466</v>
      </c>
      <c r="H1287" s="76"/>
      <c r="I1287" s="77">
        <v>72739.990000000005</v>
      </c>
      <c r="J1287" s="78" t="s">
        <v>457</v>
      </c>
      <c r="K1287" s="80"/>
      <c r="L1287" s="80"/>
      <c r="M1287" s="80"/>
      <c r="N1287" s="80"/>
      <c r="O1287" s="80"/>
    </row>
    <row r="1288" spans="1:15" ht="28.35" hidden="1" customHeight="1" thickBot="1">
      <c r="A1288" s="479" t="s">
        <v>452</v>
      </c>
      <c r="B1288" s="480"/>
      <c r="C1288" s="74" t="s">
        <v>5283</v>
      </c>
      <c r="D1288" s="74" t="s">
        <v>5284</v>
      </c>
      <c r="E1288" s="74" t="s">
        <v>5287</v>
      </c>
      <c r="F1288" s="74" t="s">
        <v>5288</v>
      </c>
      <c r="G1288" s="75">
        <v>44466</v>
      </c>
      <c r="H1288" s="76"/>
      <c r="I1288" s="77">
        <v>33929.199999999997</v>
      </c>
      <c r="J1288" s="78" t="s">
        <v>457</v>
      </c>
      <c r="K1288" s="80"/>
      <c r="L1288" s="80"/>
      <c r="M1288" s="80"/>
      <c r="N1288" s="80"/>
      <c r="O1288" s="80"/>
    </row>
    <row r="1289" spans="1:15" ht="28.35" hidden="1" customHeight="1" thickBot="1">
      <c r="A1289" s="479" t="s">
        <v>467</v>
      </c>
      <c r="B1289" s="480"/>
      <c r="C1289" s="74" t="s">
        <v>5289</v>
      </c>
      <c r="D1289" s="74" t="s">
        <v>5290</v>
      </c>
      <c r="E1289" s="74" t="s">
        <v>5291</v>
      </c>
      <c r="F1289" s="74" t="s">
        <v>5292</v>
      </c>
      <c r="G1289" s="75">
        <v>43795</v>
      </c>
      <c r="H1289" s="76"/>
      <c r="I1289" s="77">
        <v>6860.98</v>
      </c>
      <c r="J1289" s="78" t="s">
        <v>457</v>
      </c>
      <c r="K1289" s="78" t="s">
        <v>5293</v>
      </c>
      <c r="L1289" s="78" t="s">
        <v>459</v>
      </c>
      <c r="M1289" s="78" t="s">
        <v>5294</v>
      </c>
      <c r="N1289" s="78" t="s">
        <v>5295</v>
      </c>
      <c r="O1289" s="79">
        <v>44725</v>
      </c>
    </row>
    <row r="1290" spans="1:15" ht="28.35" hidden="1" customHeight="1" thickBot="1">
      <c r="A1290" s="479" t="s">
        <v>472</v>
      </c>
      <c r="B1290" s="480"/>
      <c r="C1290" s="74" t="s">
        <v>5296</v>
      </c>
      <c r="D1290" s="74" t="s">
        <v>5297</v>
      </c>
      <c r="E1290" s="74" t="s">
        <v>5298</v>
      </c>
      <c r="F1290" s="74" t="s">
        <v>5299</v>
      </c>
      <c r="G1290" s="75">
        <v>44540</v>
      </c>
      <c r="H1290" s="76"/>
      <c r="I1290" s="77">
        <v>36370</v>
      </c>
      <c r="J1290" s="78" t="s">
        <v>457</v>
      </c>
      <c r="K1290" s="80"/>
      <c r="L1290" s="80"/>
      <c r="M1290" s="80"/>
      <c r="N1290" s="80"/>
      <c r="O1290" s="80"/>
    </row>
    <row r="1291" spans="1:15" ht="28.35" hidden="1" customHeight="1" thickBot="1">
      <c r="A1291" s="479" t="s">
        <v>760</v>
      </c>
      <c r="B1291" s="480"/>
      <c r="C1291" s="74" t="s">
        <v>5300</v>
      </c>
      <c r="D1291" s="74" t="s">
        <v>5301</v>
      </c>
      <c r="E1291" s="74" t="s">
        <v>5302</v>
      </c>
      <c r="F1291" s="74" t="s">
        <v>5303</v>
      </c>
      <c r="G1291" s="75">
        <v>44120</v>
      </c>
      <c r="H1291" s="76"/>
      <c r="I1291" s="77">
        <v>15486.35</v>
      </c>
      <c r="J1291" s="78" t="s">
        <v>457</v>
      </c>
      <c r="K1291" s="80"/>
      <c r="L1291" s="80"/>
      <c r="M1291" s="80"/>
      <c r="N1291" s="80"/>
      <c r="O1291" s="80"/>
    </row>
    <row r="1292" spans="1:15" ht="28.35" hidden="1" customHeight="1" thickBot="1">
      <c r="A1292" s="479" t="s">
        <v>560</v>
      </c>
      <c r="B1292" s="480"/>
      <c r="C1292" s="74" t="s">
        <v>5304</v>
      </c>
      <c r="D1292" s="74" t="s">
        <v>5305</v>
      </c>
      <c r="E1292" s="74" t="s">
        <v>5306</v>
      </c>
      <c r="F1292" s="74" t="s">
        <v>5307</v>
      </c>
      <c r="G1292" s="75">
        <v>44413</v>
      </c>
      <c r="H1292" s="76"/>
      <c r="I1292" s="77">
        <v>36370</v>
      </c>
      <c r="J1292" s="78" t="s">
        <v>457</v>
      </c>
      <c r="K1292" s="80"/>
      <c r="L1292" s="80"/>
      <c r="M1292" s="80"/>
      <c r="N1292" s="80"/>
      <c r="O1292" s="80"/>
    </row>
    <row r="1293" spans="1:15" ht="28.35" hidden="1" customHeight="1" thickBot="1">
      <c r="A1293" s="479" t="s">
        <v>614</v>
      </c>
      <c r="B1293" s="480"/>
      <c r="C1293" s="74" t="s">
        <v>5308</v>
      </c>
      <c r="D1293" s="74" t="s">
        <v>5309</v>
      </c>
      <c r="E1293" s="74" t="s">
        <v>5310</v>
      </c>
      <c r="F1293" s="74" t="s">
        <v>5311</v>
      </c>
      <c r="G1293" s="75">
        <v>44714</v>
      </c>
      <c r="H1293" s="76"/>
      <c r="I1293" s="77">
        <v>82664</v>
      </c>
      <c r="J1293" s="78" t="s">
        <v>457</v>
      </c>
      <c r="K1293" s="80"/>
      <c r="L1293" s="80"/>
      <c r="M1293" s="80"/>
      <c r="N1293" s="80"/>
      <c r="O1293" s="80"/>
    </row>
    <row r="1294" spans="1:15" ht="28.35" hidden="1" customHeight="1" thickBot="1">
      <c r="A1294" s="479" t="s">
        <v>2458</v>
      </c>
      <c r="B1294" s="480"/>
      <c r="C1294" s="74" t="s">
        <v>5312</v>
      </c>
      <c r="D1294" s="74" t="s">
        <v>5313</v>
      </c>
      <c r="E1294" s="74" t="s">
        <v>5314</v>
      </c>
      <c r="F1294" s="74" t="s">
        <v>5315</v>
      </c>
      <c r="G1294" s="75">
        <v>44120</v>
      </c>
      <c r="H1294" s="76"/>
      <c r="I1294" s="77">
        <v>38901.35</v>
      </c>
      <c r="J1294" s="78" t="s">
        <v>457</v>
      </c>
      <c r="K1294" s="78" t="s">
        <v>5316</v>
      </c>
      <c r="L1294" s="78" t="s">
        <v>989</v>
      </c>
      <c r="M1294" s="78" t="s">
        <v>5317</v>
      </c>
      <c r="N1294" s="78">
        <v>0</v>
      </c>
      <c r="O1294" s="79">
        <v>44750</v>
      </c>
    </row>
    <row r="1295" spans="1:15" ht="28.35" hidden="1" customHeight="1" thickBot="1">
      <c r="A1295" s="479" t="s">
        <v>575</v>
      </c>
      <c r="B1295" s="480"/>
      <c r="C1295" s="74" t="s">
        <v>5318</v>
      </c>
      <c r="D1295" s="74" t="s">
        <v>5319</v>
      </c>
      <c r="E1295" s="74" t="s">
        <v>5320</v>
      </c>
      <c r="F1295" s="74" t="s">
        <v>5321</v>
      </c>
      <c r="G1295" s="75">
        <v>44180</v>
      </c>
      <c r="H1295" s="76"/>
      <c r="I1295" s="77">
        <v>67666</v>
      </c>
      <c r="J1295" s="78" t="s">
        <v>457</v>
      </c>
      <c r="K1295" s="80"/>
      <c r="L1295" s="80"/>
      <c r="M1295" s="80"/>
      <c r="N1295" s="80"/>
      <c r="O1295" s="80"/>
    </row>
    <row r="1296" spans="1:15" ht="28.35" hidden="1" customHeight="1" thickBot="1">
      <c r="A1296" s="479" t="s">
        <v>575</v>
      </c>
      <c r="B1296" s="480"/>
      <c r="C1296" s="74" t="s">
        <v>5318</v>
      </c>
      <c r="D1296" s="74" t="s">
        <v>5319</v>
      </c>
      <c r="E1296" s="74" t="s">
        <v>5322</v>
      </c>
      <c r="F1296" s="74" t="s">
        <v>5323</v>
      </c>
      <c r="G1296" s="75">
        <v>44699</v>
      </c>
      <c r="H1296" s="76"/>
      <c r="I1296" s="77">
        <v>37679.32</v>
      </c>
      <c r="J1296" s="78" t="s">
        <v>457</v>
      </c>
      <c r="K1296" s="80"/>
      <c r="L1296" s="80"/>
      <c r="M1296" s="80"/>
      <c r="N1296" s="80"/>
      <c r="O1296" s="80"/>
    </row>
    <row r="1297" spans="1:15" ht="28.35" hidden="1" customHeight="1" thickBot="1">
      <c r="A1297" s="479" t="s">
        <v>614</v>
      </c>
      <c r="B1297" s="480"/>
      <c r="C1297" s="74" t="s">
        <v>5324</v>
      </c>
      <c r="D1297" s="74" t="s">
        <v>5325</v>
      </c>
      <c r="E1297" s="74" t="s">
        <v>5326</v>
      </c>
      <c r="F1297" s="74" t="s">
        <v>5327</v>
      </c>
      <c r="G1297" s="75">
        <v>44690</v>
      </c>
      <c r="H1297" s="76"/>
      <c r="I1297" s="77">
        <v>47779.26</v>
      </c>
      <c r="J1297" s="78" t="s">
        <v>457</v>
      </c>
      <c r="K1297" s="80"/>
      <c r="L1297" s="80"/>
      <c r="M1297" s="80"/>
      <c r="N1297" s="80"/>
      <c r="O1297" s="80"/>
    </row>
    <row r="1298" spans="1:15" ht="28.35" hidden="1" customHeight="1" thickBot="1">
      <c r="A1298" s="479" t="s">
        <v>575</v>
      </c>
      <c r="B1298" s="480"/>
      <c r="C1298" s="74" t="s">
        <v>5328</v>
      </c>
      <c r="D1298" s="74" t="s">
        <v>5329</v>
      </c>
      <c r="E1298" s="74" t="s">
        <v>5330</v>
      </c>
      <c r="F1298" s="74" t="s">
        <v>5331</v>
      </c>
      <c r="G1298" s="75">
        <v>44134</v>
      </c>
      <c r="H1298" s="76"/>
      <c r="I1298" s="77">
        <v>107691.57</v>
      </c>
      <c r="J1298" s="78" t="s">
        <v>457</v>
      </c>
      <c r="K1298" s="80"/>
      <c r="L1298" s="80"/>
      <c r="M1298" s="80"/>
      <c r="N1298" s="80"/>
      <c r="O1298" s="80"/>
    </row>
    <row r="1299" spans="1:15" ht="28.35" hidden="1" customHeight="1" thickBot="1">
      <c r="A1299" s="479" t="s">
        <v>575</v>
      </c>
      <c r="B1299" s="480"/>
      <c r="C1299" s="74" t="s">
        <v>5332</v>
      </c>
      <c r="D1299" s="74" t="s">
        <v>5333</v>
      </c>
      <c r="E1299" s="74" t="s">
        <v>5334</v>
      </c>
      <c r="F1299" s="74" t="s">
        <v>5335</v>
      </c>
      <c r="G1299" s="75">
        <v>44356</v>
      </c>
      <c r="H1299" s="76"/>
      <c r="I1299" s="77">
        <v>56118</v>
      </c>
      <c r="J1299" s="78" t="s">
        <v>457</v>
      </c>
      <c r="K1299" s="80"/>
      <c r="L1299" s="80"/>
      <c r="M1299" s="80"/>
      <c r="N1299" s="80"/>
      <c r="O1299" s="80"/>
    </row>
    <row r="1300" spans="1:15" ht="28.35" hidden="1" customHeight="1" thickBot="1">
      <c r="A1300" s="479" t="s">
        <v>472</v>
      </c>
      <c r="B1300" s="480"/>
      <c r="C1300" s="74" t="s">
        <v>5336</v>
      </c>
      <c r="D1300" s="74" t="s">
        <v>5337</v>
      </c>
      <c r="E1300" s="74" t="s">
        <v>5338</v>
      </c>
      <c r="F1300" s="74" t="s">
        <v>5339</v>
      </c>
      <c r="G1300" s="75">
        <v>44643</v>
      </c>
      <c r="H1300" s="76"/>
      <c r="I1300" s="77">
        <v>18185</v>
      </c>
      <c r="J1300" s="78" t="s">
        <v>457</v>
      </c>
      <c r="K1300" s="80"/>
      <c r="L1300" s="80"/>
      <c r="M1300" s="80"/>
      <c r="N1300" s="80"/>
      <c r="O1300" s="80"/>
    </row>
    <row r="1301" spans="1:15" ht="28.35" hidden="1" customHeight="1" thickBot="1">
      <c r="A1301" s="479" t="s">
        <v>477</v>
      </c>
      <c r="B1301" s="480"/>
      <c r="C1301" s="74" t="s">
        <v>5340</v>
      </c>
      <c r="D1301" s="74" t="s">
        <v>5341</v>
      </c>
      <c r="E1301" s="74" t="s">
        <v>5342</v>
      </c>
      <c r="F1301" s="74" t="s">
        <v>5343</v>
      </c>
      <c r="G1301" s="75">
        <v>44375</v>
      </c>
      <c r="H1301" s="76"/>
      <c r="I1301" s="77">
        <v>50918</v>
      </c>
      <c r="J1301" s="78" t="s">
        <v>457</v>
      </c>
      <c r="K1301" s="80"/>
      <c r="L1301" s="80"/>
      <c r="M1301" s="80"/>
      <c r="N1301" s="80"/>
      <c r="O1301" s="80"/>
    </row>
    <row r="1302" spans="1:15" ht="28.35" hidden="1" customHeight="1" thickBot="1">
      <c r="A1302" s="479" t="s">
        <v>603</v>
      </c>
      <c r="B1302" s="480"/>
      <c r="C1302" s="74" t="s">
        <v>5344</v>
      </c>
      <c r="D1302" s="74" t="s">
        <v>5345</v>
      </c>
      <c r="E1302" s="74" t="s">
        <v>5346</v>
      </c>
      <c r="F1302" s="74" t="s">
        <v>5347</v>
      </c>
      <c r="G1302" s="75">
        <v>44677</v>
      </c>
      <c r="H1302" s="76"/>
      <c r="I1302" s="77">
        <v>90925</v>
      </c>
      <c r="J1302" s="78" t="s">
        <v>457</v>
      </c>
      <c r="K1302" s="80"/>
      <c r="L1302" s="80"/>
      <c r="M1302" s="80"/>
      <c r="N1302" s="80"/>
      <c r="O1302" s="80"/>
    </row>
    <row r="1303" spans="1:15" ht="28.35" hidden="1" customHeight="1" thickBot="1">
      <c r="A1303" s="479" t="s">
        <v>570</v>
      </c>
      <c r="B1303" s="480"/>
      <c r="C1303" s="74" t="s">
        <v>5348</v>
      </c>
      <c r="D1303" s="74" t="s">
        <v>5349</v>
      </c>
      <c r="E1303" s="74" t="s">
        <v>5350</v>
      </c>
      <c r="F1303" s="74" t="s">
        <v>5351</v>
      </c>
      <c r="G1303" s="75">
        <v>44120</v>
      </c>
      <c r="H1303" s="76"/>
      <c r="I1303" s="77">
        <v>64000</v>
      </c>
      <c r="J1303" s="78" t="s">
        <v>457</v>
      </c>
      <c r="K1303" s="80"/>
      <c r="L1303" s="80"/>
      <c r="M1303" s="80"/>
      <c r="N1303" s="80"/>
      <c r="O1303" s="80"/>
    </row>
    <row r="1304" spans="1:15" ht="28.35" hidden="1" customHeight="1" thickBot="1">
      <c r="A1304" s="479" t="s">
        <v>565</v>
      </c>
      <c r="B1304" s="480"/>
      <c r="C1304" s="74" t="s">
        <v>5352</v>
      </c>
      <c r="D1304" s="74" t="s">
        <v>5353</v>
      </c>
      <c r="E1304" s="74" t="s">
        <v>5354</v>
      </c>
      <c r="F1304" s="74" t="s">
        <v>5355</v>
      </c>
      <c r="G1304" s="75">
        <v>44036</v>
      </c>
      <c r="H1304" s="76"/>
      <c r="I1304" s="77">
        <v>53989.81</v>
      </c>
      <c r="J1304" s="78" t="s">
        <v>457</v>
      </c>
      <c r="K1304" s="78" t="s">
        <v>5356</v>
      </c>
      <c r="L1304" s="78" t="s">
        <v>989</v>
      </c>
      <c r="M1304" s="78" t="s">
        <v>5357</v>
      </c>
      <c r="N1304" s="78">
        <v>0</v>
      </c>
      <c r="O1304" s="79">
        <v>44686</v>
      </c>
    </row>
    <row r="1305" spans="1:15" ht="28.35" hidden="1" customHeight="1" thickBot="1">
      <c r="A1305" s="479" t="s">
        <v>472</v>
      </c>
      <c r="B1305" s="480"/>
      <c r="C1305" s="74" t="s">
        <v>5358</v>
      </c>
      <c r="D1305" s="74" t="s">
        <v>5359</v>
      </c>
      <c r="E1305" s="74" t="s">
        <v>5360</v>
      </c>
      <c r="F1305" s="74" t="s">
        <v>5361</v>
      </c>
      <c r="G1305" s="75">
        <v>44180</v>
      </c>
      <c r="H1305" s="76"/>
      <c r="I1305" s="77">
        <v>109110</v>
      </c>
      <c r="J1305" s="78" t="s">
        <v>457</v>
      </c>
      <c r="K1305" s="80"/>
      <c r="L1305" s="80"/>
      <c r="M1305" s="80"/>
      <c r="N1305" s="80"/>
      <c r="O1305" s="80"/>
    </row>
    <row r="1306" spans="1:15" ht="28.35" hidden="1" customHeight="1" thickBot="1">
      <c r="A1306" s="479" t="s">
        <v>560</v>
      </c>
      <c r="B1306" s="480"/>
      <c r="C1306" s="74" t="s">
        <v>5362</v>
      </c>
      <c r="D1306" s="74" t="s">
        <v>5363</v>
      </c>
      <c r="E1306" s="74" t="s">
        <v>5364</v>
      </c>
      <c r="F1306" s="74" t="s">
        <v>5365</v>
      </c>
      <c r="G1306" s="75">
        <v>44539</v>
      </c>
      <c r="H1306" s="76"/>
      <c r="I1306" s="77">
        <v>29046.9</v>
      </c>
      <c r="J1306" s="78" t="s">
        <v>457</v>
      </c>
      <c r="K1306" s="80"/>
      <c r="L1306" s="80"/>
      <c r="M1306" s="80"/>
      <c r="N1306" s="80"/>
      <c r="O1306" s="80"/>
    </row>
    <row r="1307" spans="1:15" ht="28.35" hidden="1" customHeight="1" thickBot="1">
      <c r="A1307" s="479" t="s">
        <v>477</v>
      </c>
      <c r="B1307" s="480"/>
      <c r="C1307" s="74" t="s">
        <v>5366</v>
      </c>
      <c r="D1307" s="74" t="s">
        <v>5367</v>
      </c>
      <c r="E1307" s="74" t="s">
        <v>5368</v>
      </c>
      <c r="F1307" s="74" t="s">
        <v>5369</v>
      </c>
      <c r="G1307" s="75">
        <v>44446</v>
      </c>
      <c r="H1307" s="76"/>
      <c r="I1307" s="77">
        <v>16293.75</v>
      </c>
      <c r="J1307" s="78" t="s">
        <v>457</v>
      </c>
      <c r="K1307" s="80"/>
      <c r="L1307" s="80"/>
      <c r="M1307" s="80"/>
      <c r="N1307" s="80"/>
      <c r="O1307" s="80"/>
    </row>
    <row r="1308" spans="1:15" ht="28.35" hidden="1" customHeight="1" thickBot="1">
      <c r="A1308" s="479" t="s">
        <v>543</v>
      </c>
      <c r="B1308" s="480"/>
      <c r="C1308" s="74" t="s">
        <v>5370</v>
      </c>
      <c r="D1308" s="74" t="s">
        <v>5371</v>
      </c>
      <c r="E1308" s="74" t="s">
        <v>5372</v>
      </c>
      <c r="F1308" s="74" t="s">
        <v>5373</v>
      </c>
      <c r="G1308" s="75">
        <v>44322</v>
      </c>
      <c r="H1308" s="76"/>
      <c r="I1308" s="77">
        <v>109110</v>
      </c>
      <c r="J1308" s="78" t="s">
        <v>457</v>
      </c>
      <c r="K1308" s="80"/>
      <c r="L1308" s="80"/>
      <c r="M1308" s="80"/>
      <c r="N1308" s="80"/>
      <c r="O1308" s="80"/>
    </row>
    <row r="1309" spans="1:15" ht="28.35" hidden="1" customHeight="1" thickBot="1">
      <c r="A1309" s="479" t="s">
        <v>477</v>
      </c>
      <c r="B1309" s="480"/>
      <c r="C1309" s="74" t="s">
        <v>5374</v>
      </c>
      <c r="D1309" s="74" t="s">
        <v>5375</v>
      </c>
      <c r="E1309" s="74" t="s">
        <v>5376</v>
      </c>
      <c r="F1309" s="74" t="s">
        <v>5377</v>
      </c>
      <c r="G1309" s="75">
        <v>44249</v>
      </c>
      <c r="H1309" s="76"/>
      <c r="I1309" s="77">
        <v>28732.3</v>
      </c>
      <c r="J1309" s="78" t="s">
        <v>457</v>
      </c>
      <c r="K1309" s="80"/>
      <c r="L1309" s="80"/>
      <c r="M1309" s="80"/>
      <c r="N1309" s="80"/>
      <c r="O1309" s="80"/>
    </row>
    <row r="1310" spans="1:15" ht="28.35" hidden="1" customHeight="1" thickBot="1">
      <c r="A1310" s="479" t="s">
        <v>2250</v>
      </c>
      <c r="B1310" s="480"/>
      <c r="C1310" s="74" t="s">
        <v>5378</v>
      </c>
      <c r="D1310" s="74" t="s">
        <v>5379</v>
      </c>
      <c r="E1310" s="74" t="s">
        <v>5380</v>
      </c>
      <c r="F1310" s="74" t="s">
        <v>5381</v>
      </c>
      <c r="G1310" s="75">
        <v>44309</v>
      </c>
      <c r="H1310" s="76"/>
      <c r="I1310" s="77">
        <v>31332.03</v>
      </c>
      <c r="J1310" s="78" t="s">
        <v>457</v>
      </c>
      <c r="K1310" s="78" t="s">
        <v>5382</v>
      </c>
      <c r="L1310" s="78" t="s">
        <v>989</v>
      </c>
      <c r="M1310" s="78" t="s">
        <v>5383</v>
      </c>
      <c r="N1310" s="78">
        <v>0</v>
      </c>
      <c r="O1310" s="79">
        <v>44663</v>
      </c>
    </row>
    <row r="1311" spans="1:15" ht="28.35" hidden="1" customHeight="1" thickBot="1">
      <c r="A1311" s="479" t="s">
        <v>477</v>
      </c>
      <c r="B1311" s="480"/>
      <c r="C1311" s="74" t="s">
        <v>5384</v>
      </c>
      <c r="D1311" s="74" t="s">
        <v>5385</v>
      </c>
      <c r="E1311" s="74" t="s">
        <v>5386</v>
      </c>
      <c r="F1311" s="74" t="s">
        <v>5387</v>
      </c>
      <c r="G1311" s="75">
        <v>44608</v>
      </c>
      <c r="H1311" s="76"/>
      <c r="I1311" s="77">
        <v>28222.39</v>
      </c>
      <c r="J1311" s="78" t="s">
        <v>457</v>
      </c>
      <c r="K1311" s="80"/>
      <c r="L1311" s="80"/>
      <c r="M1311" s="80"/>
      <c r="N1311" s="80"/>
      <c r="O1311" s="80"/>
    </row>
    <row r="1312" spans="1:15" ht="28.35" hidden="1" customHeight="1" thickBot="1">
      <c r="A1312" s="479" t="s">
        <v>477</v>
      </c>
      <c r="B1312" s="480"/>
      <c r="C1312" s="74" t="s">
        <v>5388</v>
      </c>
      <c r="D1312" s="74" t="s">
        <v>5389</v>
      </c>
      <c r="E1312" s="74" t="s">
        <v>5390</v>
      </c>
      <c r="F1312" s="74" t="s">
        <v>5391</v>
      </c>
      <c r="G1312" s="75">
        <v>44489</v>
      </c>
      <c r="H1312" s="76"/>
      <c r="I1312" s="77">
        <v>50918</v>
      </c>
      <c r="J1312" s="78" t="s">
        <v>457</v>
      </c>
      <c r="K1312" s="80"/>
      <c r="L1312" s="80"/>
      <c r="M1312" s="80"/>
      <c r="N1312" s="80"/>
      <c r="O1312" s="80"/>
    </row>
    <row r="1313" spans="1:15" ht="28.35" hidden="1" customHeight="1" thickBot="1">
      <c r="A1313" s="479" t="s">
        <v>477</v>
      </c>
      <c r="B1313" s="480"/>
      <c r="C1313" s="74" t="s">
        <v>5392</v>
      </c>
      <c r="D1313" s="74" t="s">
        <v>5393</v>
      </c>
      <c r="E1313" s="74" t="s">
        <v>5394</v>
      </c>
      <c r="F1313" s="74" t="s">
        <v>5395</v>
      </c>
      <c r="G1313" s="75">
        <v>44411</v>
      </c>
      <c r="H1313" s="76"/>
      <c r="I1313" s="77">
        <v>26172.94</v>
      </c>
      <c r="J1313" s="78" t="s">
        <v>457</v>
      </c>
      <c r="K1313" s="80"/>
      <c r="L1313" s="80"/>
      <c r="M1313" s="80"/>
      <c r="N1313" s="80"/>
      <c r="O1313" s="80"/>
    </row>
    <row r="1314" spans="1:15" ht="28.35" hidden="1" customHeight="1" thickBot="1">
      <c r="A1314" s="479" t="s">
        <v>507</v>
      </c>
      <c r="B1314" s="480"/>
      <c r="C1314" s="74" t="s">
        <v>5396</v>
      </c>
      <c r="D1314" s="74" t="s">
        <v>5397</v>
      </c>
      <c r="E1314" s="74" t="s">
        <v>5398</v>
      </c>
      <c r="F1314" s="74" t="s">
        <v>5399</v>
      </c>
      <c r="G1314" s="75">
        <v>44537</v>
      </c>
      <c r="H1314" s="76"/>
      <c r="I1314" s="77">
        <v>72725</v>
      </c>
      <c r="J1314" s="78" t="s">
        <v>457</v>
      </c>
      <c r="K1314" s="80"/>
      <c r="L1314" s="80"/>
      <c r="M1314" s="80"/>
      <c r="N1314" s="80"/>
      <c r="O1314" s="80"/>
    </row>
    <row r="1315" spans="1:15" ht="28.35" hidden="1" customHeight="1" thickBot="1">
      <c r="A1315" s="479" t="s">
        <v>560</v>
      </c>
      <c r="B1315" s="480"/>
      <c r="C1315" s="74" t="s">
        <v>5400</v>
      </c>
      <c r="D1315" s="74" t="s">
        <v>5401</v>
      </c>
      <c r="E1315" s="74" t="s">
        <v>5402</v>
      </c>
      <c r="F1315" s="74" t="s">
        <v>5403</v>
      </c>
      <c r="G1315" s="75">
        <v>44789</v>
      </c>
      <c r="H1315" s="76"/>
      <c r="I1315" s="77">
        <v>109110</v>
      </c>
      <c r="J1315" s="78" t="s">
        <v>1343</v>
      </c>
      <c r="K1315" s="80"/>
      <c r="L1315" s="80"/>
      <c r="M1315" s="80"/>
      <c r="N1315" s="80"/>
      <c r="O1315" s="80"/>
    </row>
    <row r="1316" spans="1:15" ht="28.35" hidden="1" customHeight="1" thickBot="1">
      <c r="A1316" s="479" t="s">
        <v>555</v>
      </c>
      <c r="B1316" s="480"/>
      <c r="C1316" s="74" t="s">
        <v>5404</v>
      </c>
      <c r="D1316" s="74" t="s">
        <v>5405</v>
      </c>
      <c r="E1316" s="74" t="s">
        <v>5406</v>
      </c>
      <c r="F1316" s="74" t="s">
        <v>5407</v>
      </c>
      <c r="G1316" s="75">
        <v>44120</v>
      </c>
      <c r="H1316" s="76"/>
      <c r="I1316" s="77">
        <v>32000</v>
      </c>
      <c r="J1316" s="78" t="s">
        <v>457</v>
      </c>
      <c r="K1316" s="80"/>
      <c r="L1316" s="80"/>
      <c r="M1316" s="80"/>
      <c r="N1316" s="80"/>
      <c r="O1316" s="80"/>
    </row>
    <row r="1317" spans="1:15" ht="28.35" hidden="1" customHeight="1" thickBot="1">
      <c r="A1317" s="479" t="s">
        <v>584</v>
      </c>
      <c r="B1317" s="480"/>
      <c r="C1317" s="74" t="s">
        <v>5408</v>
      </c>
      <c r="D1317" s="74" t="s">
        <v>5409</v>
      </c>
      <c r="E1317" s="74" t="s">
        <v>5410</v>
      </c>
      <c r="F1317" s="74" t="s">
        <v>5411</v>
      </c>
      <c r="G1317" s="75">
        <v>44200</v>
      </c>
      <c r="H1317" s="76"/>
      <c r="I1317" s="77">
        <v>9092.5</v>
      </c>
      <c r="J1317" s="78" t="s">
        <v>457</v>
      </c>
      <c r="K1317" s="80"/>
      <c r="L1317" s="80"/>
      <c r="M1317" s="80"/>
      <c r="N1317" s="80"/>
      <c r="O1317" s="80"/>
    </row>
    <row r="1318" spans="1:15" ht="28.35" hidden="1" customHeight="1" thickBot="1">
      <c r="A1318" s="479" t="s">
        <v>477</v>
      </c>
      <c r="B1318" s="480"/>
      <c r="C1318" s="74" t="s">
        <v>5412</v>
      </c>
      <c r="D1318" s="74" t="s">
        <v>5413</v>
      </c>
      <c r="E1318" s="74" t="s">
        <v>5414</v>
      </c>
      <c r="F1318" s="74" t="s">
        <v>5415</v>
      </c>
      <c r="G1318" s="75">
        <v>44690</v>
      </c>
      <c r="H1318" s="76"/>
      <c r="I1318" s="77">
        <v>28031.81</v>
      </c>
      <c r="J1318" s="78" t="s">
        <v>457</v>
      </c>
      <c r="K1318" s="80"/>
      <c r="L1318" s="80"/>
      <c r="M1318" s="80"/>
      <c r="N1318" s="80"/>
      <c r="O1318" s="80"/>
    </row>
    <row r="1319" spans="1:15" ht="28.35" hidden="1" customHeight="1" thickBot="1">
      <c r="A1319" s="479" t="s">
        <v>584</v>
      </c>
      <c r="B1319" s="480"/>
      <c r="C1319" s="74" t="s">
        <v>5416</v>
      </c>
      <c r="D1319" s="74" t="s">
        <v>5417</v>
      </c>
      <c r="E1319" s="74" t="s">
        <v>5418</v>
      </c>
      <c r="F1319" s="74" t="s">
        <v>5419</v>
      </c>
      <c r="G1319" s="75">
        <v>44294</v>
      </c>
      <c r="H1319" s="76"/>
      <c r="I1319" s="77">
        <v>64118.13</v>
      </c>
      <c r="J1319" s="78" t="s">
        <v>457</v>
      </c>
      <c r="K1319" s="80"/>
      <c r="L1319" s="80"/>
      <c r="M1319" s="80"/>
      <c r="N1319" s="80"/>
      <c r="O1319" s="80"/>
    </row>
    <row r="1320" spans="1:15" ht="28.35" hidden="1" customHeight="1" thickBot="1">
      <c r="A1320" s="479" t="s">
        <v>589</v>
      </c>
      <c r="B1320" s="480"/>
      <c r="C1320" s="74" t="s">
        <v>5420</v>
      </c>
      <c r="D1320" s="74" t="s">
        <v>5421</v>
      </c>
      <c r="E1320" s="74" t="s">
        <v>5422</v>
      </c>
      <c r="F1320" s="74" t="s">
        <v>4244</v>
      </c>
      <c r="G1320" s="75">
        <v>44718</v>
      </c>
      <c r="H1320" s="76"/>
      <c r="I1320" s="77">
        <v>14411</v>
      </c>
      <c r="J1320" s="78" t="s">
        <v>1343</v>
      </c>
      <c r="K1320" s="80"/>
      <c r="L1320" s="80"/>
      <c r="M1320" s="80"/>
      <c r="N1320" s="80"/>
      <c r="O1320" s="80"/>
    </row>
    <row r="1321" spans="1:15" ht="28.35" hidden="1" customHeight="1" thickBot="1">
      <c r="A1321" s="479" t="s">
        <v>584</v>
      </c>
      <c r="B1321" s="480"/>
      <c r="C1321" s="74" t="s">
        <v>5423</v>
      </c>
      <c r="D1321" s="74" t="s">
        <v>5424</v>
      </c>
      <c r="E1321" s="74" t="s">
        <v>5425</v>
      </c>
      <c r="F1321" s="74" t="s">
        <v>5426</v>
      </c>
      <c r="G1321" s="75">
        <v>44575</v>
      </c>
      <c r="H1321" s="76"/>
      <c r="I1321" s="77">
        <v>36370</v>
      </c>
      <c r="J1321" s="78" t="s">
        <v>457</v>
      </c>
      <c r="K1321" s="80"/>
      <c r="L1321" s="80"/>
      <c r="M1321" s="80"/>
      <c r="N1321" s="80"/>
      <c r="O1321" s="80"/>
    </row>
    <row r="1322" spans="1:15" ht="28.35" hidden="1" customHeight="1" thickBot="1">
      <c r="A1322" s="479" t="s">
        <v>560</v>
      </c>
      <c r="B1322" s="480"/>
      <c r="C1322" s="74" t="s">
        <v>5427</v>
      </c>
      <c r="D1322" s="74" t="s">
        <v>5428</v>
      </c>
      <c r="E1322" s="74" t="s">
        <v>5429</v>
      </c>
      <c r="F1322" s="74" t="s">
        <v>5430</v>
      </c>
      <c r="G1322" s="75">
        <v>44803</v>
      </c>
      <c r="H1322" s="76"/>
      <c r="I1322" s="77">
        <v>22367.91</v>
      </c>
      <c r="J1322" s="78" t="s">
        <v>457</v>
      </c>
      <c r="K1322" s="80"/>
      <c r="L1322" s="80"/>
      <c r="M1322" s="80"/>
      <c r="N1322" s="80"/>
      <c r="O1322" s="80"/>
    </row>
    <row r="1323" spans="1:15" ht="28.35" hidden="1" customHeight="1" thickBot="1">
      <c r="A1323" s="479" t="s">
        <v>628</v>
      </c>
      <c r="B1323" s="480"/>
      <c r="C1323" s="74" t="s">
        <v>5431</v>
      </c>
      <c r="D1323" s="74" t="s">
        <v>5432</v>
      </c>
      <c r="E1323" s="74" t="s">
        <v>5433</v>
      </c>
      <c r="F1323" s="74" t="s">
        <v>5434</v>
      </c>
      <c r="G1323" s="75">
        <v>44120</v>
      </c>
      <c r="H1323" s="76"/>
      <c r="I1323" s="77">
        <v>6273.04</v>
      </c>
      <c r="J1323" s="78" t="s">
        <v>457</v>
      </c>
      <c r="K1323" s="78" t="s">
        <v>5435</v>
      </c>
      <c r="L1323" s="78" t="s">
        <v>459</v>
      </c>
      <c r="M1323" s="78" t="s">
        <v>5436</v>
      </c>
      <c r="N1323" s="78" t="s">
        <v>5437</v>
      </c>
      <c r="O1323" s="79">
        <v>44616</v>
      </c>
    </row>
    <row r="1324" spans="1:15" ht="28.35" hidden="1" customHeight="1" thickBot="1">
      <c r="A1324" s="479" t="s">
        <v>2250</v>
      </c>
      <c r="B1324" s="480"/>
      <c r="C1324" s="74" t="s">
        <v>5438</v>
      </c>
      <c r="D1324" s="74" t="s">
        <v>5439</v>
      </c>
      <c r="E1324" s="74" t="s">
        <v>5440</v>
      </c>
      <c r="F1324" s="74" t="s">
        <v>5441</v>
      </c>
      <c r="G1324" s="75">
        <v>44551</v>
      </c>
      <c r="H1324" s="76"/>
      <c r="I1324" s="77">
        <v>51438</v>
      </c>
      <c r="J1324" s="78" t="s">
        <v>457</v>
      </c>
      <c r="K1324" s="80"/>
      <c r="L1324" s="80"/>
      <c r="M1324" s="80"/>
      <c r="N1324" s="80"/>
      <c r="O1324" s="80"/>
    </row>
    <row r="1325" spans="1:15" ht="28.35" hidden="1" customHeight="1" thickBot="1">
      <c r="A1325" s="479" t="s">
        <v>462</v>
      </c>
      <c r="B1325" s="480"/>
      <c r="C1325" s="74" t="s">
        <v>5442</v>
      </c>
      <c r="D1325" s="74" t="s">
        <v>5443</v>
      </c>
      <c r="E1325" s="74" t="s">
        <v>5444</v>
      </c>
      <c r="F1325" s="74" t="s">
        <v>5445</v>
      </c>
      <c r="G1325" s="75">
        <v>43866</v>
      </c>
      <c r="H1325" s="76"/>
      <c r="I1325" s="77">
        <v>80166.75</v>
      </c>
      <c r="J1325" s="78" t="s">
        <v>457</v>
      </c>
      <c r="K1325" s="80"/>
      <c r="L1325" s="80"/>
      <c r="M1325" s="80"/>
      <c r="N1325" s="80"/>
      <c r="O1325" s="80"/>
    </row>
    <row r="1326" spans="1:15" ht="28.35" hidden="1" customHeight="1" thickBot="1">
      <c r="A1326" s="479" t="s">
        <v>477</v>
      </c>
      <c r="B1326" s="480"/>
      <c r="C1326" s="74" t="s">
        <v>5446</v>
      </c>
      <c r="D1326" s="74" t="s">
        <v>5447</v>
      </c>
      <c r="E1326" s="74" t="s">
        <v>5448</v>
      </c>
      <c r="F1326" s="74" t="s">
        <v>5449</v>
      </c>
      <c r="G1326" s="75">
        <v>44398</v>
      </c>
      <c r="H1326" s="76"/>
      <c r="I1326" s="77">
        <v>109110</v>
      </c>
      <c r="J1326" s="78" t="s">
        <v>457</v>
      </c>
      <c r="K1326" s="80"/>
      <c r="L1326" s="80"/>
      <c r="M1326" s="80"/>
      <c r="N1326" s="80"/>
      <c r="O1326" s="80"/>
    </row>
    <row r="1327" spans="1:15" ht="28.35" hidden="1" customHeight="1" thickBot="1">
      <c r="A1327" s="479" t="s">
        <v>472</v>
      </c>
      <c r="B1327" s="480"/>
      <c r="C1327" s="74" t="s">
        <v>5450</v>
      </c>
      <c r="D1327" s="74" t="s">
        <v>5451</v>
      </c>
      <c r="E1327" s="74" t="s">
        <v>5452</v>
      </c>
      <c r="F1327" s="74" t="s">
        <v>5453</v>
      </c>
      <c r="G1327" s="75">
        <v>44372</v>
      </c>
      <c r="H1327" s="76"/>
      <c r="I1327" s="77">
        <v>109100.55</v>
      </c>
      <c r="J1327" s="78" t="s">
        <v>457</v>
      </c>
      <c r="K1327" s="80"/>
      <c r="L1327" s="80"/>
      <c r="M1327" s="80"/>
      <c r="N1327" s="80"/>
      <c r="O1327" s="80"/>
    </row>
    <row r="1328" spans="1:15" ht="28.35" hidden="1" customHeight="1" thickBot="1">
      <c r="A1328" s="479" t="s">
        <v>575</v>
      </c>
      <c r="B1328" s="480"/>
      <c r="C1328" s="74" t="s">
        <v>5454</v>
      </c>
      <c r="D1328" s="74" t="s">
        <v>5455</v>
      </c>
      <c r="E1328" s="74" t="s">
        <v>5456</v>
      </c>
      <c r="F1328" s="74" t="s">
        <v>5457</v>
      </c>
      <c r="G1328" s="75">
        <v>44168</v>
      </c>
      <c r="H1328" s="76"/>
      <c r="I1328" s="77">
        <v>99271</v>
      </c>
      <c r="J1328" s="78" t="s">
        <v>457</v>
      </c>
      <c r="K1328" s="80"/>
      <c r="L1328" s="80"/>
      <c r="M1328" s="80"/>
      <c r="N1328" s="80"/>
      <c r="O1328" s="80"/>
    </row>
    <row r="1329" spans="1:15" ht="28.35" hidden="1" customHeight="1" thickBot="1">
      <c r="A1329" s="479" t="s">
        <v>543</v>
      </c>
      <c r="B1329" s="480"/>
      <c r="C1329" s="74" t="s">
        <v>5458</v>
      </c>
      <c r="D1329" s="74" t="s">
        <v>5459</v>
      </c>
      <c r="E1329" s="74" t="s">
        <v>5460</v>
      </c>
      <c r="F1329" s="74" t="s">
        <v>5461</v>
      </c>
      <c r="G1329" s="75">
        <v>44314</v>
      </c>
      <c r="H1329" s="76"/>
      <c r="I1329" s="77">
        <v>84176</v>
      </c>
      <c r="J1329" s="78" t="s">
        <v>457</v>
      </c>
      <c r="K1329" s="80"/>
      <c r="L1329" s="80"/>
      <c r="M1329" s="80"/>
      <c r="N1329" s="80"/>
      <c r="O1329" s="80"/>
    </row>
    <row r="1330" spans="1:15" ht="28.35" hidden="1" customHeight="1" thickBot="1">
      <c r="A1330" s="479" t="s">
        <v>614</v>
      </c>
      <c r="B1330" s="480"/>
      <c r="C1330" s="74" t="s">
        <v>5462</v>
      </c>
      <c r="D1330" s="74" t="s">
        <v>5463</v>
      </c>
      <c r="E1330" s="74" t="s">
        <v>5464</v>
      </c>
      <c r="F1330" s="74" t="s">
        <v>5465</v>
      </c>
      <c r="G1330" s="75">
        <v>44176</v>
      </c>
      <c r="H1330" s="76"/>
      <c r="I1330" s="77">
        <v>64000</v>
      </c>
      <c r="J1330" s="78" t="s">
        <v>457</v>
      </c>
      <c r="K1330" s="80"/>
      <c r="L1330" s="80"/>
      <c r="M1330" s="80"/>
      <c r="N1330" s="80"/>
      <c r="O1330" s="80"/>
    </row>
    <row r="1331" spans="1:15" ht="28.35" hidden="1" customHeight="1" thickBot="1">
      <c r="A1331" s="479" t="s">
        <v>715</v>
      </c>
      <c r="B1331" s="480"/>
      <c r="C1331" s="74" t="s">
        <v>5466</v>
      </c>
      <c r="D1331" s="74" t="s">
        <v>5467</v>
      </c>
      <c r="E1331" s="74" t="s">
        <v>5468</v>
      </c>
      <c r="F1331" s="74" t="s">
        <v>5469</v>
      </c>
      <c r="G1331" s="75">
        <v>44560</v>
      </c>
      <c r="H1331" s="76"/>
      <c r="I1331" s="77">
        <v>107594.47</v>
      </c>
      <c r="J1331" s="78" t="s">
        <v>457</v>
      </c>
      <c r="K1331" s="78" t="s">
        <v>5470</v>
      </c>
      <c r="L1331" s="78" t="s">
        <v>989</v>
      </c>
      <c r="M1331" s="78" t="s">
        <v>5471</v>
      </c>
      <c r="N1331" s="78">
        <v>0</v>
      </c>
      <c r="O1331" s="79">
        <v>44802</v>
      </c>
    </row>
    <row r="1332" spans="1:15" ht="28.35" hidden="1" customHeight="1" thickBot="1">
      <c r="A1332" s="479" t="s">
        <v>589</v>
      </c>
      <c r="B1332" s="480"/>
      <c r="C1332" s="74" t="s">
        <v>5472</v>
      </c>
      <c r="D1332" s="74" t="s">
        <v>5473</v>
      </c>
      <c r="E1332" s="74" t="s">
        <v>5474</v>
      </c>
      <c r="F1332" s="74" t="s">
        <v>5475</v>
      </c>
      <c r="G1332" s="75">
        <v>44386</v>
      </c>
      <c r="H1332" s="76"/>
      <c r="I1332" s="77">
        <v>54000</v>
      </c>
      <c r="J1332" s="78" t="s">
        <v>457</v>
      </c>
      <c r="K1332" s="80"/>
      <c r="L1332" s="80"/>
      <c r="M1332" s="80"/>
      <c r="N1332" s="80"/>
      <c r="O1332" s="80"/>
    </row>
    <row r="1333" spans="1:15" ht="28.35" hidden="1" customHeight="1" thickBot="1">
      <c r="A1333" s="479" t="s">
        <v>502</v>
      </c>
      <c r="B1333" s="480"/>
      <c r="C1333" s="74" t="s">
        <v>5476</v>
      </c>
      <c r="D1333" s="74" t="s">
        <v>5477</v>
      </c>
      <c r="E1333" s="74" t="s">
        <v>5478</v>
      </c>
      <c r="F1333" s="74" t="s">
        <v>5479</v>
      </c>
      <c r="G1333" s="74" t="s">
        <v>5480</v>
      </c>
      <c r="H1333" s="76"/>
      <c r="I1333" s="77">
        <v>57275</v>
      </c>
      <c r="J1333" s="78" t="s">
        <v>754</v>
      </c>
      <c r="K1333" s="78" t="s">
        <v>5481</v>
      </c>
      <c r="L1333" s="78" t="s">
        <v>756</v>
      </c>
      <c r="M1333" s="78" t="s">
        <v>5482</v>
      </c>
      <c r="N1333" s="78">
        <v>0</v>
      </c>
      <c r="O1333" s="78" t="s">
        <v>5483</v>
      </c>
    </row>
    <row r="1334" spans="1:15" ht="28.35" hidden="1" customHeight="1" thickBot="1">
      <c r="A1334" s="479" t="s">
        <v>477</v>
      </c>
      <c r="B1334" s="480"/>
      <c r="C1334" s="74" t="s">
        <v>5484</v>
      </c>
      <c r="D1334" s="74" t="s">
        <v>5485</v>
      </c>
      <c r="E1334" s="74" t="s">
        <v>5486</v>
      </c>
      <c r="F1334" s="74" t="s">
        <v>5487</v>
      </c>
      <c r="G1334" s="75">
        <v>44391</v>
      </c>
      <c r="H1334" s="76"/>
      <c r="I1334" s="77">
        <v>109110</v>
      </c>
      <c r="J1334" s="78" t="s">
        <v>457</v>
      </c>
      <c r="K1334" s="80"/>
      <c r="L1334" s="80"/>
      <c r="M1334" s="80"/>
      <c r="N1334" s="80"/>
      <c r="O1334" s="80"/>
    </row>
    <row r="1335" spans="1:15" ht="28.35" hidden="1" customHeight="1" thickBot="1">
      <c r="A1335" s="479" t="s">
        <v>5488</v>
      </c>
      <c r="B1335" s="480"/>
      <c r="C1335" s="74" t="s">
        <v>5489</v>
      </c>
      <c r="D1335" s="74" t="s">
        <v>5490</v>
      </c>
      <c r="E1335" s="74" t="s">
        <v>5491</v>
      </c>
      <c r="F1335" s="74" t="s">
        <v>5492</v>
      </c>
      <c r="G1335" s="75">
        <v>44749</v>
      </c>
      <c r="H1335" s="76"/>
      <c r="I1335" s="77">
        <v>50000</v>
      </c>
      <c r="J1335" s="78" t="s">
        <v>613</v>
      </c>
      <c r="K1335" s="80"/>
      <c r="L1335" s="80"/>
      <c r="M1335" s="80"/>
      <c r="N1335" s="80"/>
      <c r="O1335" s="80"/>
    </row>
    <row r="1336" spans="1:15" ht="28.35" hidden="1" customHeight="1" thickBot="1">
      <c r="A1336" s="479" t="s">
        <v>575</v>
      </c>
      <c r="B1336" s="480"/>
      <c r="C1336" s="74" t="s">
        <v>5493</v>
      </c>
      <c r="D1336" s="74" t="s">
        <v>5494</v>
      </c>
      <c r="E1336" s="74" t="s">
        <v>5495</v>
      </c>
      <c r="F1336" s="74" t="s">
        <v>5496</v>
      </c>
      <c r="G1336" s="75">
        <v>44236</v>
      </c>
      <c r="H1336" s="76"/>
      <c r="I1336" s="77">
        <v>45462.5</v>
      </c>
      <c r="J1336" s="78" t="s">
        <v>457</v>
      </c>
      <c r="K1336" s="80"/>
      <c r="L1336" s="80"/>
      <c r="M1336" s="80"/>
      <c r="N1336" s="80"/>
      <c r="O1336" s="80"/>
    </row>
    <row r="1337" spans="1:15" ht="28.35" hidden="1" customHeight="1" thickBot="1">
      <c r="A1337" s="479" t="s">
        <v>715</v>
      </c>
      <c r="B1337" s="480"/>
      <c r="C1337" s="74" t="s">
        <v>5497</v>
      </c>
      <c r="D1337" s="74" t="s">
        <v>5498</v>
      </c>
      <c r="E1337" s="74" t="s">
        <v>5499</v>
      </c>
      <c r="F1337" s="74" t="s">
        <v>5500</v>
      </c>
      <c r="G1337" s="75">
        <v>44693</v>
      </c>
      <c r="H1337" s="76"/>
      <c r="I1337" s="77">
        <v>106927.8</v>
      </c>
      <c r="J1337" s="78" t="s">
        <v>457</v>
      </c>
      <c r="K1337" s="80"/>
      <c r="L1337" s="80"/>
      <c r="M1337" s="80"/>
      <c r="N1337" s="80"/>
      <c r="O1337" s="80"/>
    </row>
    <row r="1338" spans="1:15" ht="28.35" hidden="1" customHeight="1" thickBot="1">
      <c r="A1338" s="479" t="s">
        <v>614</v>
      </c>
      <c r="B1338" s="480"/>
      <c r="C1338" s="74" t="s">
        <v>5501</v>
      </c>
      <c r="D1338" s="74" t="s">
        <v>5502</v>
      </c>
      <c r="E1338" s="74" t="s">
        <v>5503</v>
      </c>
      <c r="F1338" s="74" t="s">
        <v>5504</v>
      </c>
      <c r="G1338" s="75">
        <v>44690</v>
      </c>
      <c r="H1338" s="76"/>
      <c r="I1338" s="77">
        <v>70000</v>
      </c>
      <c r="J1338" s="78" t="s">
        <v>457</v>
      </c>
      <c r="K1338" s="80"/>
      <c r="L1338" s="80"/>
      <c r="M1338" s="80"/>
      <c r="N1338" s="80"/>
      <c r="O1338" s="80"/>
    </row>
    <row r="1339" spans="1:15" ht="28.35" hidden="1" customHeight="1" thickBot="1">
      <c r="A1339" s="479" t="s">
        <v>614</v>
      </c>
      <c r="B1339" s="480"/>
      <c r="C1339" s="74" t="s">
        <v>5505</v>
      </c>
      <c r="D1339" s="74" t="s">
        <v>5506</v>
      </c>
      <c r="E1339" s="74" t="s">
        <v>5507</v>
      </c>
      <c r="F1339" s="74" t="s">
        <v>5508</v>
      </c>
      <c r="G1339" s="75">
        <v>44165</v>
      </c>
      <c r="H1339" s="76"/>
      <c r="I1339" s="77">
        <v>24000</v>
      </c>
      <c r="J1339" s="78" t="s">
        <v>457</v>
      </c>
      <c r="K1339" s="80"/>
      <c r="L1339" s="80"/>
      <c r="M1339" s="80"/>
      <c r="N1339" s="80"/>
      <c r="O1339" s="80"/>
    </row>
    <row r="1340" spans="1:15" ht="28.35" hidden="1" customHeight="1" thickBot="1">
      <c r="A1340" s="479" t="s">
        <v>575</v>
      </c>
      <c r="B1340" s="480"/>
      <c r="C1340" s="74" t="s">
        <v>5509</v>
      </c>
      <c r="D1340" s="74" t="s">
        <v>5510</v>
      </c>
      <c r="E1340" s="74" t="s">
        <v>5511</v>
      </c>
      <c r="F1340" s="74" t="s">
        <v>5512</v>
      </c>
      <c r="G1340" s="75">
        <v>44131</v>
      </c>
      <c r="H1340" s="76"/>
      <c r="I1340" s="77">
        <v>49561.7</v>
      </c>
      <c r="J1340" s="78" t="s">
        <v>457</v>
      </c>
      <c r="K1340" s="78" t="s">
        <v>5513</v>
      </c>
      <c r="L1340" s="78" t="s">
        <v>459</v>
      </c>
      <c r="M1340" s="78" t="s">
        <v>5514</v>
      </c>
      <c r="N1340" s="78">
        <v>0</v>
      </c>
      <c r="O1340" s="79">
        <v>44448</v>
      </c>
    </row>
    <row r="1341" spans="1:15" ht="28.35" hidden="1" customHeight="1" thickBot="1">
      <c r="A1341" s="479" t="s">
        <v>560</v>
      </c>
      <c r="B1341" s="480"/>
      <c r="C1341" s="74" t="s">
        <v>5515</v>
      </c>
      <c r="D1341" s="74" t="s">
        <v>5516</v>
      </c>
      <c r="E1341" s="74" t="s">
        <v>5517</v>
      </c>
      <c r="F1341" s="74" t="s">
        <v>5518</v>
      </c>
      <c r="G1341" s="75">
        <v>44186</v>
      </c>
      <c r="H1341" s="76"/>
      <c r="I1341" s="77">
        <v>19731</v>
      </c>
      <c r="J1341" s="78" t="s">
        <v>457</v>
      </c>
      <c r="K1341" s="80"/>
      <c r="L1341" s="80"/>
      <c r="M1341" s="80"/>
      <c r="N1341" s="80"/>
      <c r="O1341" s="80"/>
    </row>
    <row r="1342" spans="1:15" ht="28.35" hidden="1" customHeight="1" thickBot="1">
      <c r="A1342" s="479" t="s">
        <v>584</v>
      </c>
      <c r="B1342" s="480"/>
      <c r="C1342" s="74" t="s">
        <v>5519</v>
      </c>
      <c r="D1342" s="74" t="s">
        <v>5520</v>
      </c>
      <c r="E1342" s="74" t="s">
        <v>5521</v>
      </c>
      <c r="F1342" s="74" t="s">
        <v>5522</v>
      </c>
      <c r="G1342" s="75">
        <v>44760</v>
      </c>
      <c r="H1342" s="76"/>
      <c r="I1342" s="77">
        <v>72740</v>
      </c>
      <c r="J1342" s="78" t="s">
        <v>457</v>
      </c>
      <c r="K1342" s="80"/>
      <c r="L1342" s="80"/>
      <c r="M1342" s="80"/>
      <c r="N1342" s="80"/>
      <c r="O1342" s="80"/>
    </row>
    <row r="1343" spans="1:15" ht="28.35" hidden="1" customHeight="1" thickBot="1">
      <c r="A1343" s="479" t="s">
        <v>575</v>
      </c>
      <c r="B1343" s="480"/>
      <c r="C1343" s="74" t="s">
        <v>5523</v>
      </c>
      <c r="D1343" s="74" t="s">
        <v>5524</v>
      </c>
      <c r="E1343" s="74" t="s">
        <v>5525</v>
      </c>
      <c r="F1343" s="74" t="s">
        <v>5526</v>
      </c>
      <c r="G1343" s="75">
        <v>44365</v>
      </c>
      <c r="H1343" s="76"/>
      <c r="I1343" s="77">
        <v>55625</v>
      </c>
      <c r="J1343" s="78" t="s">
        <v>457</v>
      </c>
      <c r="K1343" s="80"/>
      <c r="L1343" s="80"/>
      <c r="M1343" s="80"/>
      <c r="N1343" s="80"/>
      <c r="O1343" s="80"/>
    </row>
    <row r="1344" spans="1:15" ht="28.35" hidden="1" customHeight="1" thickBot="1">
      <c r="A1344" s="479" t="s">
        <v>467</v>
      </c>
      <c r="B1344" s="480"/>
      <c r="C1344" s="74" t="s">
        <v>5527</v>
      </c>
      <c r="D1344" s="74" t="s">
        <v>5528</v>
      </c>
      <c r="E1344" s="74" t="s">
        <v>5529</v>
      </c>
      <c r="F1344" s="74" t="s">
        <v>5530</v>
      </c>
      <c r="G1344" s="75">
        <v>43936</v>
      </c>
      <c r="H1344" s="76"/>
      <c r="I1344" s="77">
        <v>18185</v>
      </c>
      <c r="J1344" s="78" t="s">
        <v>457</v>
      </c>
      <c r="K1344" s="80"/>
      <c r="L1344" s="80"/>
      <c r="M1344" s="80"/>
      <c r="N1344" s="80"/>
      <c r="O1344" s="80"/>
    </row>
    <row r="1345" spans="1:15" ht="28.35" hidden="1" customHeight="1" thickBot="1">
      <c r="A1345" s="479" t="s">
        <v>486</v>
      </c>
      <c r="B1345" s="480"/>
      <c r="C1345" s="74" t="s">
        <v>5531</v>
      </c>
      <c r="D1345" s="74" t="s">
        <v>5532</v>
      </c>
      <c r="E1345" s="74" t="s">
        <v>5533</v>
      </c>
      <c r="F1345" s="74" t="s">
        <v>5534</v>
      </c>
      <c r="G1345" s="75">
        <v>44008</v>
      </c>
      <c r="H1345" s="76"/>
      <c r="I1345" s="77">
        <v>34742.839999999997</v>
      </c>
      <c r="J1345" s="78" t="s">
        <v>457</v>
      </c>
      <c r="K1345" s="80"/>
      <c r="L1345" s="80"/>
      <c r="M1345" s="80"/>
      <c r="N1345" s="80"/>
      <c r="O1345" s="80"/>
    </row>
    <row r="1346" spans="1:15" ht="28.35" hidden="1" customHeight="1" thickBot="1">
      <c r="A1346" s="479" t="s">
        <v>2309</v>
      </c>
      <c r="B1346" s="480"/>
      <c r="C1346" s="74" t="s">
        <v>5535</v>
      </c>
      <c r="D1346" s="74" t="s">
        <v>5536</v>
      </c>
      <c r="E1346" s="74" t="s">
        <v>5537</v>
      </c>
      <c r="F1346" s="74" t="s">
        <v>5538</v>
      </c>
      <c r="G1346" s="75">
        <v>44027</v>
      </c>
      <c r="H1346" s="76"/>
      <c r="I1346" s="77">
        <v>81842</v>
      </c>
      <c r="J1346" s="78" t="s">
        <v>457</v>
      </c>
      <c r="K1346" s="80"/>
      <c r="L1346" s="80"/>
      <c r="M1346" s="80"/>
      <c r="N1346" s="80"/>
      <c r="O1346" s="80"/>
    </row>
    <row r="1347" spans="1:15" ht="28.35" hidden="1" customHeight="1" thickBot="1">
      <c r="A1347" s="479" t="s">
        <v>2309</v>
      </c>
      <c r="B1347" s="480"/>
      <c r="C1347" s="74" t="s">
        <v>5539</v>
      </c>
      <c r="D1347" s="74" t="s">
        <v>5540</v>
      </c>
      <c r="E1347" s="74" t="s">
        <v>5541</v>
      </c>
      <c r="F1347" s="74" t="s">
        <v>5542</v>
      </c>
      <c r="G1347" s="75">
        <v>44008</v>
      </c>
      <c r="H1347" s="76"/>
      <c r="I1347" s="77">
        <v>76447.19</v>
      </c>
      <c r="J1347" s="78" t="s">
        <v>457</v>
      </c>
      <c r="K1347" s="80"/>
      <c r="L1347" s="80"/>
      <c r="M1347" s="80"/>
      <c r="N1347" s="80"/>
      <c r="O1347" s="80"/>
    </row>
    <row r="1348" spans="1:15" ht="28.35" hidden="1" customHeight="1" thickBot="1">
      <c r="A1348" s="479" t="s">
        <v>760</v>
      </c>
      <c r="B1348" s="480"/>
      <c r="C1348" s="74" t="s">
        <v>5543</v>
      </c>
      <c r="D1348" s="74" t="s">
        <v>5544</v>
      </c>
      <c r="E1348" s="74" t="s">
        <v>5545</v>
      </c>
      <c r="F1348" s="74" t="s">
        <v>5546</v>
      </c>
      <c r="G1348" s="75">
        <v>43956</v>
      </c>
      <c r="H1348" s="76"/>
      <c r="I1348" s="77">
        <v>109110</v>
      </c>
      <c r="J1348" s="78" t="s">
        <v>457</v>
      </c>
      <c r="K1348" s="80"/>
      <c r="L1348" s="80"/>
      <c r="M1348" s="80"/>
      <c r="N1348" s="80"/>
      <c r="O1348" s="80"/>
    </row>
    <row r="1349" spans="1:15" ht="28.35" hidden="1" customHeight="1" thickBot="1">
      <c r="A1349" s="479" t="s">
        <v>5547</v>
      </c>
      <c r="B1349" s="480"/>
      <c r="C1349" s="74" t="s">
        <v>5548</v>
      </c>
      <c r="D1349" s="74" t="s">
        <v>5549</v>
      </c>
      <c r="E1349" s="74" t="s">
        <v>5550</v>
      </c>
      <c r="F1349" s="74" t="s">
        <v>5551</v>
      </c>
      <c r="G1349" s="75">
        <v>44307</v>
      </c>
      <c r="H1349" s="76"/>
      <c r="I1349" s="77">
        <v>50000</v>
      </c>
      <c r="J1349" s="78" t="s">
        <v>613</v>
      </c>
      <c r="K1349" s="80"/>
      <c r="L1349" s="80"/>
      <c r="M1349" s="80"/>
      <c r="N1349" s="80"/>
      <c r="O1349" s="80"/>
    </row>
    <row r="1350" spans="1:15" ht="28.35" hidden="1" customHeight="1" thickBot="1">
      <c r="A1350" s="479" t="s">
        <v>575</v>
      </c>
      <c r="B1350" s="480"/>
      <c r="C1350" s="74" t="s">
        <v>5552</v>
      </c>
      <c r="D1350" s="74" t="s">
        <v>5553</v>
      </c>
      <c r="E1350" s="74" t="s">
        <v>5554</v>
      </c>
      <c r="F1350" s="74" t="s">
        <v>5555</v>
      </c>
      <c r="G1350" s="75">
        <v>44690</v>
      </c>
      <c r="H1350" s="76"/>
      <c r="I1350" s="77">
        <v>90900</v>
      </c>
      <c r="J1350" s="78" t="s">
        <v>457</v>
      </c>
      <c r="K1350" s="80"/>
      <c r="L1350" s="80"/>
      <c r="M1350" s="80"/>
      <c r="N1350" s="80"/>
      <c r="O1350" s="80"/>
    </row>
    <row r="1351" spans="1:15" ht="28.35" hidden="1" customHeight="1" thickBot="1">
      <c r="A1351" s="479" t="s">
        <v>628</v>
      </c>
      <c r="B1351" s="480"/>
      <c r="C1351" s="74" t="s">
        <v>5556</v>
      </c>
      <c r="D1351" s="74" t="s">
        <v>5557</v>
      </c>
      <c r="E1351" s="74" t="s">
        <v>5558</v>
      </c>
      <c r="F1351" s="74" t="s">
        <v>5559</v>
      </c>
      <c r="G1351" s="75">
        <v>43977</v>
      </c>
      <c r="H1351" s="76"/>
      <c r="I1351" s="77">
        <v>20886.189999999999</v>
      </c>
      <c r="J1351" s="78" t="s">
        <v>457</v>
      </c>
      <c r="K1351" s="80"/>
      <c r="L1351" s="80"/>
      <c r="M1351" s="80"/>
      <c r="N1351" s="80"/>
      <c r="O1351" s="80"/>
    </row>
    <row r="1352" spans="1:15" ht="28.35" hidden="1" customHeight="1" thickBot="1">
      <c r="A1352" s="479" t="s">
        <v>543</v>
      </c>
      <c r="B1352" s="480"/>
      <c r="C1352" s="74" t="s">
        <v>5560</v>
      </c>
      <c r="D1352" s="74" t="s">
        <v>5561</v>
      </c>
      <c r="E1352" s="74" t="s">
        <v>5562</v>
      </c>
      <c r="F1352" s="74" t="s">
        <v>5563</v>
      </c>
      <c r="G1352" s="75">
        <v>44302</v>
      </c>
      <c r="H1352" s="76"/>
      <c r="I1352" s="77">
        <v>32587</v>
      </c>
      <c r="J1352" s="78" t="s">
        <v>457</v>
      </c>
      <c r="K1352" s="80"/>
      <c r="L1352" s="80"/>
      <c r="M1352" s="80"/>
      <c r="N1352" s="80"/>
      <c r="O1352" s="80"/>
    </row>
    <row r="1353" spans="1:15" ht="28.35" hidden="1" customHeight="1" thickBot="1">
      <c r="A1353" s="479" t="s">
        <v>530</v>
      </c>
      <c r="B1353" s="480"/>
      <c r="C1353" s="74" t="s">
        <v>5564</v>
      </c>
      <c r="D1353" s="74" t="s">
        <v>5565</v>
      </c>
      <c r="E1353" s="74" t="s">
        <v>5566</v>
      </c>
      <c r="F1353" s="74" t="s">
        <v>5567</v>
      </c>
      <c r="G1353" s="75">
        <v>44120</v>
      </c>
      <c r="H1353" s="76"/>
      <c r="I1353" s="77">
        <v>54555</v>
      </c>
      <c r="J1353" s="78" t="s">
        <v>457</v>
      </c>
      <c r="K1353" s="80"/>
      <c r="L1353" s="80"/>
      <c r="M1353" s="80"/>
      <c r="N1353" s="80"/>
      <c r="O1353" s="80"/>
    </row>
    <row r="1354" spans="1:15" ht="28.35" hidden="1" customHeight="1" thickBot="1">
      <c r="A1354" s="479" t="s">
        <v>603</v>
      </c>
      <c r="B1354" s="480"/>
      <c r="C1354" s="74" t="s">
        <v>5568</v>
      </c>
      <c r="D1354" s="74" t="s">
        <v>5569</v>
      </c>
      <c r="E1354" s="74" t="s">
        <v>5570</v>
      </c>
      <c r="F1354" s="74" t="s">
        <v>5571</v>
      </c>
      <c r="G1354" s="75">
        <v>44638</v>
      </c>
      <c r="H1354" s="76"/>
      <c r="I1354" s="77">
        <v>75405.55</v>
      </c>
      <c r="J1354" s="78" t="s">
        <v>457</v>
      </c>
      <c r="K1354" s="80"/>
      <c r="L1354" s="80"/>
      <c r="M1354" s="80"/>
      <c r="N1354" s="80"/>
      <c r="O1354" s="80"/>
    </row>
    <row r="1355" spans="1:15" ht="28.35" hidden="1" customHeight="1" thickBot="1">
      <c r="A1355" s="479" t="s">
        <v>543</v>
      </c>
      <c r="B1355" s="480"/>
      <c r="C1355" s="74" t="s">
        <v>5572</v>
      </c>
      <c r="D1355" s="74" t="s">
        <v>5573</v>
      </c>
      <c r="E1355" s="74" t="s">
        <v>5574</v>
      </c>
      <c r="F1355" s="74" t="s">
        <v>5575</v>
      </c>
      <c r="G1355" s="75">
        <v>44393</v>
      </c>
      <c r="H1355" s="76"/>
      <c r="I1355" s="77">
        <v>72740</v>
      </c>
      <c r="J1355" s="78" t="s">
        <v>457</v>
      </c>
      <c r="K1355" s="80"/>
      <c r="L1355" s="80"/>
      <c r="M1355" s="80"/>
      <c r="N1355" s="80"/>
      <c r="O1355" s="80"/>
    </row>
    <row r="1356" spans="1:15" ht="28.35" hidden="1" customHeight="1" thickBot="1">
      <c r="A1356" s="479" t="s">
        <v>589</v>
      </c>
      <c r="B1356" s="480"/>
      <c r="C1356" s="74" t="s">
        <v>5576</v>
      </c>
      <c r="D1356" s="74" t="s">
        <v>5577</v>
      </c>
      <c r="E1356" s="74" t="s">
        <v>5578</v>
      </c>
      <c r="F1356" s="74" t="s">
        <v>5579</v>
      </c>
      <c r="G1356" s="75">
        <v>44239</v>
      </c>
      <c r="H1356" s="76"/>
      <c r="I1356" s="77">
        <v>55206.18</v>
      </c>
      <c r="J1356" s="78" t="s">
        <v>457</v>
      </c>
      <c r="K1356" s="78" t="s">
        <v>5580</v>
      </c>
      <c r="L1356" s="78" t="s">
        <v>989</v>
      </c>
      <c r="M1356" s="78" t="s">
        <v>5581</v>
      </c>
      <c r="N1356" s="78">
        <v>0</v>
      </c>
      <c r="O1356" s="79">
        <v>44763</v>
      </c>
    </row>
    <row r="1357" spans="1:15" ht="28.35" hidden="1" customHeight="1" thickBot="1">
      <c r="A1357" s="479" t="s">
        <v>472</v>
      </c>
      <c r="B1357" s="480"/>
      <c r="C1357" s="74" t="s">
        <v>5582</v>
      </c>
      <c r="D1357" s="74" t="s">
        <v>5583</v>
      </c>
      <c r="E1357" s="74" t="s">
        <v>5584</v>
      </c>
      <c r="F1357" s="74" t="s">
        <v>5585</v>
      </c>
      <c r="G1357" s="75">
        <v>44267</v>
      </c>
      <c r="H1357" s="76"/>
      <c r="I1357" s="77">
        <v>45479</v>
      </c>
      <c r="J1357" s="78" t="s">
        <v>457</v>
      </c>
      <c r="K1357" s="80"/>
      <c r="L1357" s="80"/>
      <c r="M1357" s="80"/>
      <c r="N1357" s="80"/>
      <c r="O1357" s="80"/>
    </row>
    <row r="1358" spans="1:15" ht="28.35" hidden="1" customHeight="1" thickBot="1">
      <c r="A1358" s="479" t="s">
        <v>614</v>
      </c>
      <c r="B1358" s="480"/>
      <c r="C1358" s="74" t="s">
        <v>5586</v>
      </c>
      <c r="D1358" s="74" t="s">
        <v>5587</v>
      </c>
      <c r="E1358" s="74" t="s">
        <v>5588</v>
      </c>
      <c r="F1358" s="74" t="s">
        <v>5589</v>
      </c>
      <c r="G1358" s="75">
        <v>44242</v>
      </c>
      <c r="H1358" s="76"/>
      <c r="I1358" s="77">
        <v>35316.730000000003</v>
      </c>
      <c r="J1358" s="78" t="s">
        <v>457</v>
      </c>
      <c r="K1358" s="80"/>
      <c r="L1358" s="80"/>
      <c r="M1358" s="80"/>
      <c r="N1358" s="80"/>
      <c r="O1358" s="80"/>
    </row>
    <row r="1359" spans="1:15" ht="28.35" hidden="1" customHeight="1" thickBot="1">
      <c r="A1359" s="479" t="s">
        <v>472</v>
      </c>
      <c r="B1359" s="480"/>
      <c r="C1359" s="74" t="s">
        <v>5590</v>
      </c>
      <c r="D1359" s="74" t="s">
        <v>5591</v>
      </c>
      <c r="E1359" s="74" t="s">
        <v>5592</v>
      </c>
      <c r="F1359" s="74" t="s">
        <v>5593</v>
      </c>
      <c r="G1359" s="75">
        <v>44267</v>
      </c>
      <c r="H1359" s="76"/>
      <c r="I1359" s="77">
        <v>44270</v>
      </c>
      <c r="J1359" s="78" t="s">
        <v>457</v>
      </c>
      <c r="K1359" s="80"/>
      <c r="L1359" s="80"/>
      <c r="M1359" s="80"/>
      <c r="N1359" s="80"/>
      <c r="O1359" s="80"/>
    </row>
    <row r="1360" spans="1:15" ht="28.35" hidden="1" customHeight="1" thickBot="1">
      <c r="A1360" s="479" t="s">
        <v>598</v>
      </c>
      <c r="B1360" s="480"/>
      <c r="C1360" s="74" t="s">
        <v>5594</v>
      </c>
      <c r="D1360" s="74" t="s">
        <v>5595</v>
      </c>
      <c r="E1360" s="74" t="s">
        <v>5596</v>
      </c>
      <c r="F1360" s="74" t="s">
        <v>5597</v>
      </c>
      <c r="G1360" s="75">
        <v>44309</v>
      </c>
      <c r="H1360" s="76"/>
      <c r="I1360" s="77">
        <v>104180.78</v>
      </c>
      <c r="J1360" s="78" t="s">
        <v>457</v>
      </c>
      <c r="K1360" s="80"/>
      <c r="L1360" s="80"/>
      <c r="M1360" s="80"/>
      <c r="N1360" s="80"/>
      <c r="O1360" s="80"/>
    </row>
    <row r="1361" spans="1:15" ht="28.35" hidden="1" customHeight="1" thickBot="1">
      <c r="A1361" s="479" t="s">
        <v>614</v>
      </c>
      <c r="B1361" s="480"/>
      <c r="C1361" s="74" t="s">
        <v>5598</v>
      </c>
      <c r="D1361" s="74" t="s">
        <v>5599</v>
      </c>
      <c r="E1361" s="74" t="s">
        <v>5600</v>
      </c>
      <c r="F1361" s="74" t="s">
        <v>5601</v>
      </c>
      <c r="G1361" s="75">
        <v>44343</v>
      </c>
      <c r="H1361" s="76"/>
      <c r="I1361" s="77">
        <v>22713.07</v>
      </c>
      <c r="J1361" s="78" t="s">
        <v>457</v>
      </c>
      <c r="K1361" s="80"/>
      <c r="L1361" s="80"/>
      <c r="M1361" s="80"/>
      <c r="N1361" s="80"/>
      <c r="O1361" s="80"/>
    </row>
    <row r="1362" spans="1:15" ht="28.35" hidden="1" customHeight="1" thickBot="1">
      <c r="A1362" s="479" t="s">
        <v>614</v>
      </c>
      <c r="B1362" s="480"/>
      <c r="C1362" s="74" t="s">
        <v>5598</v>
      </c>
      <c r="D1362" s="74" t="s">
        <v>5599</v>
      </c>
      <c r="E1362" s="74" t="s">
        <v>5602</v>
      </c>
      <c r="F1362" s="74" t="s">
        <v>5603</v>
      </c>
      <c r="G1362" s="75">
        <v>44579</v>
      </c>
      <c r="H1362" s="76"/>
      <c r="I1362" s="77">
        <v>23620.14</v>
      </c>
      <c r="J1362" s="78" t="s">
        <v>457</v>
      </c>
      <c r="K1362" s="80"/>
      <c r="L1362" s="80"/>
      <c r="M1362" s="80"/>
      <c r="N1362" s="80"/>
      <c r="O1362" s="80"/>
    </row>
    <row r="1363" spans="1:15" ht="28.35" hidden="1" customHeight="1" thickBot="1">
      <c r="A1363" s="479" t="s">
        <v>589</v>
      </c>
      <c r="B1363" s="480"/>
      <c r="C1363" s="74" t="s">
        <v>5604</v>
      </c>
      <c r="D1363" s="74" t="s">
        <v>5605</v>
      </c>
      <c r="E1363" s="74" t="s">
        <v>5606</v>
      </c>
      <c r="F1363" s="74" t="s">
        <v>5607</v>
      </c>
      <c r="G1363" s="75">
        <v>44620</v>
      </c>
      <c r="H1363" s="76"/>
      <c r="I1363" s="77">
        <v>109110</v>
      </c>
      <c r="J1363" s="78" t="s">
        <v>457</v>
      </c>
      <c r="K1363" s="80"/>
      <c r="L1363" s="80"/>
      <c r="M1363" s="80"/>
      <c r="N1363" s="80"/>
      <c r="O1363" s="80"/>
    </row>
    <row r="1364" spans="1:15" ht="28.35" hidden="1" customHeight="1" thickBot="1">
      <c r="A1364" s="479" t="s">
        <v>575</v>
      </c>
      <c r="B1364" s="480"/>
      <c r="C1364" s="74" t="s">
        <v>5608</v>
      </c>
      <c r="D1364" s="74" t="s">
        <v>5609</v>
      </c>
      <c r="E1364" s="74" t="s">
        <v>5610</v>
      </c>
      <c r="F1364" s="74" t="s">
        <v>5611</v>
      </c>
      <c r="G1364" s="75">
        <v>44635</v>
      </c>
      <c r="H1364" s="76"/>
      <c r="I1364" s="77">
        <v>81723</v>
      </c>
      <c r="J1364" s="78" t="s">
        <v>457</v>
      </c>
      <c r="K1364" s="80"/>
      <c r="L1364" s="80"/>
      <c r="M1364" s="80"/>
      <c r="N1364" s="80"/>
      <c r="O1364" s="80"/>
    </row>
    <row r="1365" spans="1:15" ht="28.35" hidden="1" customHeight="1" thickBot="1">
      <c r="A1365" s="479" t="s">
        <v>486</v>
      </c>
      <c r="B1365" s="480"/>
      <c r="C1365" s="74" t="s">
        <v>5612</v>
      </c>
      <c r="D1365" s="74" t="s">
        <v>5613</v>
      </c>
      <c r="E1365" s="74" t="s">
        <v>5614</v>
      </c>
      <c r="F1365" s="74" t="s">
        <v>5615</v>
      </c>
      <c r="G1365" s="75">
        <v>44036</v>
      </c>
      <c r="H1365" s="76"/>
      <c r="I1365" s="77">
        <v>181850</v>
      </c>
      <c r="J1365" s="78" t="s">
        <v>457</v>
      </c>
      <c r="K1365" s="80"/>
      <c r="L1365" s="80"/>
      <c r="M1365" s="80"/>
      <c r="N1365" s="80"/>
      <c r="O1365" s="80"/>
    </row>
    <row r="1366" spans="1:15" ht="28.35" hidden="1" customHeight="1" thickBot="1">
      <c r="A1366" s="479" t="s">
        <v>477</v>
      </c>
      <c r="B1366" s="480"/>
      <c r="C1366" s="74" t="s">
        <v>5616</v>
      </c>
      <c r="D1366" s="74" t="s">
        <v>5617</v>
      </c>
      <c r="E1366" s="74" t="s">
        <v>5618</v>
      </c>
      <c r="F1366" s="74" t="s">
        <v>5619</v>
      </c>
      <c r="G1366" s="75">
        <v>44372</v>
      </c>
      <c r="H1366" s="76"/>
      <c r="I1366" s="77">
        <v>72740</v>
      </c>
      <c r="J1366" s="78" t="s">
        <v>457</v>
      </c>
      <c r="K1366" s="80"/>
      <c r="L1366" s="80"/>
      <c r="M1366" s="80"/>
      <c r="N1366" s="80"/>
      <c r="O1366" s="80"/>
    </row>
    <row r="1367" spans="1:15" ht="28.35" hidden="1" customHeight="1" thickBot="1">
      <c r="A1367" s="479" t="s">
        <v>477</v>
      </c>
      <c r="B1367" s="480"/>
      <c r="C1367" s="74" t="s">
        <v>5616</v>
      </c>
      <c r="D1367" s="74" t="s">
        <v>5617</v>
      </c>
      <c r="E1367" s="74" t="s">
        <v>5620</v>
      </c>
      <c r="F1367" s="74" t="s">
        <v>5621</v>
      </c>
      <c r="G1367" s="75">
        <v>44526</v>
      </c>
      <c r="H1367" s="76"/>
      <c r="I1367" s="77">
        <v>36370</v>
      </c>
      <c r="J1367" s="78" t="s">
        <v>457</v>
      </c>
      <c r="K1367" s="80"/>
      <c r="L1367" s="80"/>
      <c r="M1367" s="80"/>
      <c r="N1367" s="80"/>
      <c r="O1367" s="80"/>
    </row>
    <row r="1368" spans="1:15" ht="28.35" hidden="1" customHeight="1" thickBot="1">
      <c r="A1368" s="479" t="s">
        <v>598</v>
      </c>
      <c r="B1368" s="480"/>
      <c r="C1368" s="74" t="s">
        <v>5622</v>
      </c>
      <c r="D1368" s="74" t="s">
        <v>5623</v>
      </c>
      <c r="E1368" s="74" t="s">
        <v>5624</v>
      </c>
      <c r="F1368" s="74" t="s">
        <v>5625</v>
      </c>
      <c r="G1368" s="75">
        <v>44209</v>
      </c>
      <c r="H1368" s="76"/>
      <c r="I1368" s="77">
        <v>13583.47</v>
      </c>
      <c r="J1368" s="78" t="s">
        <v>457</v>
      </c>
      <c r="K1368" s="80"/>
      <c r="L1368" s="80"/>
      <c r="M1368" s="80"/>
      <c r="N1368" s="80"/>
      <c r="O1368" s="80"/>
    </row>
    <row r="1369" spans="1:15" ht="28.35" hidden="1" customHeight="1" thickBot="1">
      <c r="A1369" s="479" t="s">
        <v>715</v>
      </c>
      <c r="B1369" s="480"/>
      <c r="C1369" s="74" t="s">
        <v>5626</v>
      </c>
      <c r="D1369" s="74" t="s">
        <v>5627</v>
      </c>
      <c r="E1369" s="74" t="s">
        <v>5628</v>
      </c>
      <c r="F1369" s="74" t="s">
        <v>5629</v>
      </c>
      <c r="G1369" s="75">
        <v>44417</v>
      </c>
      <c r="H1369" s="76"/>
      <c r="I1369" s="77">
        <v>48833.99</v>
      </c>
      <c r="J1369" s="78" t="s">
        <v>457</v>
      </c>
      <c r="K1369" s="80"/>
      <c r="L1369" s="80"/>
      <c r="M1369" s="80"/>
      <c r="N1369" s="80"/>
      <c r="O1369" s="80"/>
    </row>
    <row r="1370" spans="1:15" ht="28.35" hidden="1" customHeight="1" thickBot="1">
      <c r="A1370" s="479" t="s">
        <v>5630</v>
      </c>
      <c r="B1370" s="480"/>
      <c r="C1370" s="74" t="s">
        <v>5631</v>
      </c>
      <c r="D1370" s="74" t="s">
        <v>5632</v>
      </c>
      <c r="E1370" s="74" t="s">
        <v>5633</v>
      </c>
      <c r="F1370" s="74" t="s">
        <v>5634</v>
      </c>
      <c r="G1370" s="75">
        <v>44284</v>
      </c>
      <c r="H1370" s="76"/>
      <c r="I1370" s="77">
        <v>18904.330000000002</v>
      </c>
      <c r="J1370" s="78" t="s">
        <v>613</v>
      </c>
      <c r="K1370" s="80"/>
      <c r="L1370" s="80"/>
      <c r="M1370" s="80"/>
      <c r="N1370" s="80"/>
      <c r="O1370" s="80"/>
    </row>
    <row r="1371" spans="1:15" ht="28.35" hidden="1" customHeight="1" thickBot="1">
      <c r="A1371" s="479" t="s">
        <v>598</v>
      </c>
      <c r="B1371" s="480"/>
      <c r="C1371" s="74" t="s">
        <v>5635</v>
      </c>
      <c r="D1371" s="74" t="s">
        <v>5636</v>
      </c>
      <c r="E1371" s="74" t="s">
        <v>5637</v>
      </c>
      <c r="F1371" s="74" t="s">
        <v>5638</v>
      </c>
      <c r="G1371" s="75">
        <v>44617</v>
      </c>
      <c r="H1371" s="76"/>
      <c r="I1371" s="77">
        <v>28914.15</v>
      </c>
      <c r="J1371" s="78" t="s">
        <v>457</v>
      </c>
      <c r="K1371" s="80"/>
      <c r="L1371" s="80"/>
      <c r="M1371" s="80"/>
      <c r="N1371" s="80"/>
      <c r="O1371" s="80"/>
    </row>
    <row r="1372" spans="1:15" ht="28.35" hidden="1" customHeight="1" thickBot="1">
      <c r="A1372" s="479" t="s">
        <v>486</v>
      </c>
      <c r="B1372" s="480"/>
      <c r="C1372" s="74" t="s">
        <v>5639</v>
      </c>
      <c r="D1372" s="74" t="s">
        <v>5640</v>
      </c>
      <c r="E1372" s="74" t="s">
        <v>5641</v>
      </c>
      <c r="F1372" s="74" t="s">
        <v>5642</v>
      </c>
      <c r="G1372" s="75">
        <v>44120</v>
      </c>
      <c r="H1372" s="76"/>
      <c r="I1372" s="77">
        <v>55000</v>
      </c>
      <c r="J1372" s="78" t="s">
        <v>457</v>
      </c>
      <c r="K1372" s="80"/>
      <c r="L1372" s="80"/>
      <c r="M1372" s="80"/>
      <c r="N1372" s="80"/>
      <c r="O1372" s="80"/>
    </row>
    <row r="1373" spans="1:15" ht="28.35" hidden="1" customHeight="1" thickBot="1">
      <c r="A1373" s="479" t="s">
        <v>2250</v>
      </c>
      <c r="B1373" s="480"/>
      <c r="C1373" s="74" t="s">
        <v>5643</v>
      </c>
      <c r="D1373" s="74" t="s">
        <v>5644</v>
      </c>
      <c r="E1373" s="74" t="s">
        <v>5645</v>
      </c>
      <c r="F1373" s="74" t="s">
        <v>5646</v>
      </c>
      <c r="G1373" s="75">
        <v>44571</v>
      </c>
      <c r="H1373" s="76"/>
      <c r="I1373" s="77">
        <v>72739</v>
      </c>
      <c r="J1373" s="78" t="s">
        <v>457</v>
      </c>
      <c r="K1373" s="80"/>
      <c r="L1373" s="80"/>
      <c r="M1373" s="80"/>
      <c r="N1373" s="80"/>
      <c r="O1373" s="80"/>
    </row>
    <row r="1374" spans="1:15" ht="28.35" hidden="1" customHeight="1" thickBot="1">
      <c r="A1374" s="479" t="s">
        <v>715</v>
      </c>
      <c r="B1374" s="480"/>
      <c r="C1374" s="74" t="s">
        <v>5647</v>
      </c>
      <c r="D1374" s="74" t="s">
        <v>5648</v>
      </c>
      <c r="E1374" s="74" t="s">
        <v>5649</v>
      </c>
      <c r="F1374" s="74" t="s">
        <v>5650</v>
      </c>
      <c r="G1374" s="75">
        <v>44551</v>
      </c>
      <c r="H1374" s="76"/>
      <c r="I1374" s="77">
        <v>101654.15</v>
      </c>
      <c r="J1374" s="78" t="s">
        <v>457</v>
      </c>
      <c r="K1374" s="80"/>
      <c r="L1374" s="80"/>
      <c r="M1374" s="80"/>
      <c r="N1374" s="80"/>
      <c r="O1374" s="80"/>
    </row>
    <row r="1375" spans="1:15" ht="28.35" hidden="1" customHeight="1" thickBot="1">
      <c r="A1375" s="479" t="s">
        <v>598</v>
      </c>
      <c r="B1375" s="480"/>
      <c r="C1375" s="74" t="s">
        <v>5651</v>
      </c>
      <c r="D1375" s="74" t="s">
        <v>5652</v>
      </c>
      <c r="E1375" s="74" t="s">
        <v>5653</v>
      </c>
      <c r="F1375" s="74" t="s">
        <v>5654</v>
      </c>
      <c r="G1375" s="75">
        <v>44433</v>
      </c>
      <c r="H1375" s="76"/>
      <c r="I1375" s="77">
        <v>51795.61</v>
      </c>
      <c r="J1375" s="78" t="s">
        <v>457</v>
      </c>
      <c r="K1375" s="80"/>
      <c r="L1375" s="80"/>
      <c r="M1375" s="80"/>
      <c r="N1375" s="80"/>
      <c r="O1375" s="80"/>
    </row>
    <row r="1376" spans="1:15" ht="28.35" hidden="1" customHeight="1" thickBot="1">
      <c r="A1376" s="479" t="s">
        <v>477</v>
      </c>
      <c r="B1376" s="480"/>
      <c r="C1376" s="74" t="s">
        <v>5655</v>
      </c>
      <c r="D1376" s="74" t="s">
        <v>5656</v>
      </c>
      <c r="E1376" s="74" t="s">
        <v>5657</v>
      </c>
      <c r="F1376" s="74" t="s">
        <v>5658</v>
      </c>
      <c r="G1376" s="75">
        <v>44547</v>
      </c>
      <c r="H1376" s="76"/>
      <c r="I1376" s="77">
        <v>98344.48</v>
      </c>
      <c r="J1376" s="78" t="s">
        <v>457</v>
      </c>
      <c r="K1376" s="80"/>
      <c r="L1376" s="80"/>
      <c r="M1376" s="80"/>
      <c r="N1376" s="80"/>
      <c r="O1376" s="80"/>
    </row>
    <row r="1377" spans="1:15" ht="28.35" hidden="1" customHeight="1" thickBot="1">
      <c r="A1377" s="479" t="s">
        <v>603</v>
      </c>
      <c r="B1377" s="480"/>
      <c r="C1377" s="74" t="s">
        <v>5659</v>
      </c>
      <c r="D1377" s="74" t="s">
        <v>5660</v>
      </c>
      <c r="E1377" s="74" t="s">
        <v>5661</v>
      </c>
      <c r="F1377" s="74" t="s">
        <v>5662</v>
      </c>
      <c r="G1377" s="75">
        <v>44330</v>
      </c>
      <c r="H1377" s="76"/>
      <c r="I1377" s="77">
        <v>43644</v>
      </c>
      <c r="J1377" s="78" t="s">
        <v>457</v>
      </c>
      <c r="K1377" s="80"/>
      <c r="L1377" s="80"/>
      <c r="M1377" s="80"/>
      <c r="N1377" s="80"/>
      <c r="O1377" s="80"/>
    </row>
    <row r="1378" spans="1:15" ht="28.35" hidden="1" customHeight="1" thickBot="1">
      <c r="A1378" s="479" t="s">
        <v>2309</v>
      </c>
      <c r="B1378" s="480"/>
      <c r="C1378" s="74" t="s">
        <v>5663</v>
      </c>
      <c r="D1378" s="74" t="s">
        <v>5664</v>
      </c>
      <c r="E1378" s="74" t="s">
        <v>5665</v>
      </c>
      <c r="F1378" s="74" t="s">
        <v>5666</v>
      </c>
      <c r="G1378" s="75">
        <v>44120</v>
      </c>
      <c r="H1378" s="76"/>
      <c r="I1378" s="77">
        <v>23000</v>
      </c>
      <c r="J1378" s="78" t="s">
        <v>457</v>
      </c>
      <c r="K1378" s="80"/>
      <c r="L1378" s="80"/>
      <c r="M1378" s="80"/>
      <c r="N1378" s="80"/>
      <c r="O1378" s="80"/>
    </row>
    <row r="1379" spans="1:15" ht="28.35" hidden="1" customHeight="1" thickBot="1">
      <c r="A1379" s="479" t="s">
        <v>543</v>
      </c>
      <c r="B1379" s="480"/>
      <c r="C1379" s="74" t="s">
        <v>5667</v>
      </c>
      <c r="D1379" s="74" t="s">
        <v>5668</v>
      </c>
      <c r="E1379" s="74" t="s">
        <v>5669</v>
      </c>
      <c r="F1379" s="74" t="s">
        <v>5670</v>
      </c>
      <c r="G1379" s="75">
        <v>44550</v>
      </c>
      <c r="H1379" s="76"/>
      <c r="I1379" s="77">
        <v>50105.34</v>
      </c>
      <c r="J1379" s="78" t="s">
        <v>457</v>
      </c>
      <c r="K1379" s="80"/>
      <c r="L1379" s="80"/>
      <c r="M1379" s="80"/>
      <c r="N1379" s="80"/>
      <c r="O1379" s="80"/>
    </row>
    <row r="1380" spans="1:15" ht="28.35" hidden="1" customHeight="1" thickBot="1">
      <c r="A1380" s="479" t="s">
        <v>5671</v>
      </c>
      <c r="B1380" s="480"/>
      <c r="C1380" s="74" t="s">
        <v>5672</v>
      </c>
      <c r="D1380" s="74" t="s">
        <v>5673</v>
      </c>
      <c r="E1380" s="74" t="s">
        <v>5674</v>
      </c>
      <c r="F1380" s="74" t="s">
        <v>5675</v>
      </c>
      <c r="G1380" s="75">
        <v>44285</v>
      </c>
      <c r="H1380" s="76"/>
      <c r="I1380" s="77">
        <v>998.19</v>
      </c>
      <c r="J1380" s="78" t="s">
        <v>613</v>
      </c>
      <c r="K1380" s="80"/>
      <c r="L1380" s="80"/>
      <c r="M1380" s="80"/>
      <c r="N1380" s="80"/>
      <c r="O1380" s="80"/>
    </row>
    <row r="1381" spans="1:15" ht="28.35" hidden="1" customHeight="1" thickBot="1">
      <c r="A1381" s="479" t="s">
        <v>472</v>
      </c>
      <c r="B1381" s="480"/>
      <c r="C1381" s="74" t="s">
        <v>5676</v>
      </c>
      <c r="D1381" s="74" t="s">
        <v>5677</v>
      </c>
      <c r="E1381" s="74" t="s">
        <v>5678</v>
      </c>
      <c r="F1381" s="74" t="s">
        <v>5679</v>
      </c>
      <c r="G1381" s="75">
        <v>44341</v>
      </c>
      <c r="H1381" s="76"/>
      <c r="I1381" s="77">
        <v>18185</v>
      </c>
      <c r="J1381" s="78" t="s">
        <v>457</v>
      </c>
      <c r="K1381" s="80"/>
      <c r="L1381" s="80"/>
      <c r="M1381" s="80"/>
      <c r="N1381" s="80"/>
      <c r="O1381" s="80"/>
    </row>
    <row r="1382" spans="1:15" ht="28.35" hidden="1" customHeight="1" thickBot="1">
      <c r="A1382" s="479" t="s">
        <v>472</v>
      </c>
      <c r="B1382" s="480"/>
      <c r="C1382" s="74" t="s">
        <v>5676</v>
      </c>
      <c r="D1382" s="74" t="s">
        <v>5677</v>
      </c>
      <c r="E1382" s="74" t="s">
        <v>5680</v>
      </c>
      <c r="F1382" s="74" t="s">
        <v>5681</v>
      </c>
      <c r="G1382" s="75">
        <v>44341</v>
      </c>
      <c r="H1382" s="76"/>
      <c r="I1382" s="77">
        <v>18068.25</v>
      </c>
      <c r="J1382" s="78" t="s">
        <v>457</v>
      </c>
      <c r="K1382" s="80"/>
      <c r="L1382" s="80"/>
      <c r="M1382" s="80"/>
      <c r="N1382" s="80"/>
      <c r="O1382" s="80"/>
    </row>
    <row r="1383" spans="1:15" ht="28.35" hidden="1" customHeight="1" thickBot="1">
      <c r="A1383" s="479" t="s">
        <v>598</v>
      </c>
      <c r="B1383" s="480"/>
      <c r="C1383" s="74" t="s">
        <v>5682</v>
      </c>
      <c r="D1383" s="74" t="s">
        <v>5683</v>
      </c>
      <c r="E1383" s="74" t="s">
        <v>5684</v>
      </c>
      <c r="F1383" s="74" t="s">
        <v>5685</v>
      </c>
      <c r="G1383" s="75">
        <v>44312</v>
      </c>
      <c r="H1383" s="76"/>
      <c r="I1383" s="77">
        <v>105738.14</v>
      </c>
      <c r="J1383" s="78" t="s">
        <v>457</v>
      </c>
      <c r="K1383" s="78" t="s">
        <v>5686</v>
      </c>
      <c r="L1383" s="78" t="s">
        <v>459</v>
      </c>
      <c r="M1383" s="78" t="s">
        <v>5687</v>
      </c>
      <c r="N1383" s="78" t="s">
        <v>5688</v>
      </c>
      <c r="O1383" s="79">
        <v>44757</v>
      </c>
    </row>
    <row r="1384" spans="1:15" ht="28.35" hidden="1" customHeight="1" thickBot="1">
      <c r="A1384" s="479" t="s">
        <v>472</v>
      </c>
      <c r="B1384" s="480"/>
      <c r="C1384" s="74" t="s">
        <v>5689</v>
      </c>
      <c r="D1384" s="74" t="s">
        <v>5690</v>
      </c>
      <c r="E1384" s="74" t="s">
        <v>5691</v>
      </c>
      <c r="F1384" s="74" t="s">
        <v>5692</v>
      </c>
      <c r="G1384" s="75">
        <v>44340</v>
      </c>
      <c r="H1384" s="76"/>
      <c r="I1384" s="77">
        <v>24405.360000000001</v>
      </c>
      <c r="J1384" s="78" t="s">
        <v>457</v>
      </c>
      <c r="K1384" s="80"/>
      <c r="L1384" s="80"/>
      <c r="M1384" s="80"/>
      <c r="N1384" s="80"/>
      <c r="O1384" s="80"/>
    </row>
    <row r="1385" spans="1:15" ht="28.35" hidden="1" customHeight="1" thickBot="1">
      <c r="A1385" s="479" t="s">
        <v>575</v>
      </c>
      <c r="B1385" s="480"/>
      <c r="C1385" s="74" t="s">
        <v>5693</v>
      </c>
      <c r="D1385" s="74" t="s">
        <v>5694</v>
      </c>
      <c r="E1385" s="74" t="s">
        <v>5695</v>
      </c>
      <c r="F1385" s="74" t="s">
        <v>5696</v>
      </c>
      <c r="G1385" s="75">
        <v>44358</v>
      </c>
      <c r="H1385" s="76"/>
      <c r="I1385" s="77">
        <v>18185</v>
      </c>
      <c r="J1385" s="78" t="s">
        <v>457</v>
      </c>
      <c r="K1385" s="80"/>
      <c r="L1385" s="80"/>
      <c r="M1385" s="80"/>
      <c r="N1385" s="80"/>
      <c r="O1385" s="80"/>
    </row>
    <row r="1386" spans="1:15" ht="28.35" hidden="1" customHeight="1" thickBot="1">
      <c r="A1386" s="479" t="s">
        <v>760</v>
      </c>
      <c r="B1386" s="480"/>
      <c r="C1386" s="74" t="s">
        <v>5697</v>
      </c>
      <c r="D1386" s="74" t="s">
        <v>5698</v>
      </c>
      <c r="E1386" s="74" t="s">
        <v>5699</v>
      </c>
      <c r="F1386" s="74" t="s">
        <v>5700</v>
      </c>
      <c r="G1386" s="75">
        <v>44120</v>
      </c>
      <c r="H1386" s="76"/>
      <c r="I1386" s="77">
        <v>9957.74</v>
      </c>
      <c r="J1386" s="78" t="s">
        <v>457</v>
      </c>
      <c r="K1386" s="80"/>
      <c r="L1386" s="80"/>
      <c r="M1386" s="80"/>
      <c r="N1386" s="80"/>
      <c r="O1386" s="80"/>
    </row>
    <row r="1387" spans="1:15" ht="28.35" hidden="1" customHeight="1" thickBot="1">
      <c r="A1387" s="479" t="s">
        <v>697</v>
      </c>
      <c r="B1387" s="480"/>
      <c r="C1387" s="74" t="s">
        <v>5701</v>
      </c>
      <c r="D1387" s="74" t="s">
        <v>5702</v>
      </c>
      <c r="E1387" s="74" t="s">
        <v>5703</v>
      </c>
      <c r="F1387" s="74" t="s">
        <v>5704</v>
      </c>
      <c r="G1387" s="75">
        <v>44120</v>
      </c>
      <c r="H1387" s="76"/>
      <c r="I1387" s="77">
        <v>51310</v>
      </c>
      <c r="J1387" s="78" t="s">
        <v>1048</v>
      </c>
      <c r="K1387" s="80"/>
      <c r="L1387" s="80"/>
      <c r="M1387" s="80"/>
      <c r="N1387" s="80"/>
      <c r="O1387" s="80"/>
    </row>
    <row r="1388" spans="1:15" ht="28.35" hidden="1" customHeight="1" thickBot="1">
      <c r="A1388" s="479" t="s">
        <v>614</v>
      </c>
      <c r="B1388" s="480"/>
      <c r="C1388" s="74" t="s">
        <v>5705</v>
      </c>
      <c r="D1388" s="74" t="s">
        <v>5706</v>
      </c>
      <c r="E1388" s="74" t="s">
        <v>5707</v>
      </c>
      <c r="F1388" s="74" t="s">
        <v>5708</v>
      </c>
      <c r="G1388" s="75">
        <v>44587</v>
      </c>
      <c r="H1388" s="76"/>
      <c r="I1388" s="77">
        <v>72740</v>
      </c>
      <c r="J1388" s="78" t="s">
        <v>457</v>
      </c>
      <c r="K1388" s="80"/>
      <c r="L1388" s="80"/>
      <c r="M1388" s="80"/>
      <c r="N1388" s="80"/>
      <c r="O1388" s="80"/>
    </row>
    <row r="1389" spans="1:15" ht="28.35" hidden="1" customHeight="1" thickBot="1">
      <c r="A1389" s="479" t="s">
        <v>477</v>
      </c>
      <c r="B1389" s="480"/>
      <c r="C1389" s="74" t="s">
        <v>5709</v>
      </c>
      <c r="D1389" s="74" t="s">
        <v>5710</v>
      </c>
      <c r="E1389" s="74" t="s">
        <v>5711</v>
      </c>
      <c r="F1389" s="74" t="s">
        <v>5712</v>
      </c>
      <c r="G1389" s="75">
        <v>44530</v>
      </c>
      <c r="H1389" s="76"/>
      <c r="I1389" s="77">
        <v>72740</v>
      </c>
      <c r="J1389" s="78" t="s">
        <v>457</v>
      </c>
      <c r="K1389" s="80"/>
      <c r="L1389" s="80"/>
      <c r="M1389" s="80"/>
      <c r="N1389" s="80"/>
      <c r="O1389" s="80"/>
    </row>
    <row r="1390" spans="1:15" ht="28.35" hidden="1" customHeight="1" thickBot="1">
      <c r="A1390" s="479" t="s">
        <v>543</v>
      </c>
      <c r="B1390" s="480"/>
      <c r="C1390" s="74" t="s">
        <v>5713</v>
      </c>
      <c r="D1390" s="74" t="s">
        <v>5714</v>
      </c>
      <c r="E1390" s="74" t="s">
        <v>5715</v>
      </c>
      <c r="F1390" s="74" t="s">
        <v>5716</v>
      </c>
      <c r="G1390" s="75">
        <v>44385</v>
      </c>
      <c r="H1390" s="76"/>
      <c r="I1390" s="77">
        <v>109110</v>
      </c>
      <c r="J1390" s="78" t="s">
        <v>457</v>
      </c>
      <c r="K1390" s="80"/>
      <c r="L1390" s="80"/>
      <c r="M1390" s="80"/>
      <c r="N1390" s="80"/>
      <c r="O1390" s="80"/>
    </row>
    <row r="1391" spans="1:15" ht="28.35" hidden="1" customHeight="1" thickBot="1">
      <c r="A1391" s="479" t="s">
        <v>543</v>
      </c>
      <c r="B1391" s="480"/>
      <c r="C1391" s="74" t="s">
        <v>5717</v>
      </c>
      <c r="D1391" s="74" t="s">
        <v>5718</v>
      </c>
      <c r="E1391" s="74" t="s">
        <v>5719</v>
      </c>
      <c r="F1391" s="74" t="s">
        <v>5720</v>
      </c>
      <c r="G1391" s="75">
        <v>44461</v>
      </c>
      <c r="H1391" s="76"/>
      <c r="I1391" s="77">
        <v>52021.13</v>
      </c>
      <c r="J1391" s="78" t="s">
        <v>457</v>
      </c>
      <c r="K1391" s="80"/>
      <c r="L1391" s="80"/>
      <c r="M1391" s="80"/>
      <c r="N1391" s="80"/>
      <c r="O1391" s="80"/>
    </row>
    <row r="1392" spans="1:15" ht="28.35" hidden="1" customHeight="1" thickBot="1">
      <c r="A1392" s="479" t="s">
        <v>477</v>
      </c>
      <c r="B1392" s="480"/>
      <c r="C1392" s="74" t="s">
        <v>5721</v>
      </c>
      <c r="D1392" s="74" t="s">
        <v>5722</v>
      </c>
      <c r="E1392" s="74" t="s">
        <v>5723</v>
      </c>
      <c r="F1392" s="74" t="s">
        <v>5724</v>
      </c>
      <c r="G1392" s="75">
        <v>44783</v>
      </c>
      <c r="H1392" s="76"/>
      <c r="I1392" s="77">
        <v>22942</v>
      </c>
      <c r="J1392" s="78" t="s">
        <v>457</v>
      </c>
      <c r="K1392" s="80"/>
      <c r="L1392" s="80"/>
      <c r="M1392" s="80"/>
      <c r="N1392" s="80"/>
      <c r="O1392" s="80"/>
    </row>
    <row r="1393" spans="1:15" ht="28.35" hidden="1" customHeight="1" thickBot="1">
      <c r="A1393" s="479" t="s">
        <v>584</v>
      </c>
      <c r="B1393" s="480"/>
      <c r="C1393" s="74" t="s">
        <v>5725</v>
      </c>
      <c r="D1393" s="74" t="s">
        <v>5726</v>
      </c>
      <c r="E1393" s="74" t="s">
        <v>5727</v>
      </c>
      <c r="F1393" s="74" t="s">
        <v>5728</v>
      </c>
      <c r="G1393" s="75">
        <v>44272</v>
      </c>
      <c r="H1393" s="76"/>
      <c r="I1393" s="77">
        <v>36370</v>
      </c>
      <c r="J1393" s="78" t="s">
        <v>457</v>
      </c>
      <c r="K1393" s="80"/>
      <c r="L1393" s="80"/>
      <c r="M1393" s="80"/>
      <c r="N1393" s="80"/>
      <c r="O1393" s="80"/>
    </row>
    <row r="1394" spans="1:15" ht="28.35" hidden="1" customHeight="1" thickBot="1">
      <c r="A1394" s="479" t="s">
        <v>603</v>
      </c>
      <c r="B1394" s="480"/>
      <c r="C1394" s="74" t="s">
        <v>5729</v>
      </c>
      <c r="D1394" s="74" t="s">
        <v>5730</v>
      </c>
      <c r="E1394" s="74" t="s">
        <v>5731</v>
      </c>
      <c r="F1394" s="74" t="s">
        <v>5732</v>
      </c>
      <c r="G1394" s="75">
        <v>44636</v>
      </c>
      <c r="H1394" s="76"/>
      <c r="I1394" s="77">
        <v>59550</v>
      </c>
      <c r="J1394" s="78" t="s">
        <v>457</v>
      </c>
      <c r="K1394" s="80"/>
      <c r="L1394" s="80"/>
      <c r="M1394" s="80"/>
      <c r="N1394" s="80"/>
      <c r="O1394" s="80"/>
    </row>
    <row r="1395" spans="1:15" ht="28.35" hidden="1" customHeight="1" thickBot="1">
      <c r="A1395" s="479" t="s">
        <v>2250</v>
      </c>
      <c r="B1395" s="480"/>
      <c r="C1395" s="74" t="s">
        <v>5733</v>
      </c>
      <c r="D1395" s="74" t="s">
        <v>5734</v>
      </c>
      <c r="E1395" s="74" t="s">
        <v>5735</v>
      </c>
      <c r="F1395" s="74" t="s">
        <v>5736</v>
      </c>
      <c r="G1395" s="75">
        <v>44363</v>
      </c>
      <c r="H1395" s="76"/>
      <c r="I1395" s="77">
        <v>15815.27</v>
      </c>
      <c r="J1395" s="78" t="s">
        <v>457</v>
      </c>
      <c r="K1395" s="80"/>
      <c r="L1395" s="80"/>
      <c r="M1395" s="80"/>
      <c r="N1395" s="80"/>
      <c r="O1395" s="80"/>
    </row>
    <row r="1396" spans="1:15" ht="28.35" hidden="1" customHeight="1" thickBot="1">
      <c r="A1396" s="479" t="s">
        <v>2250</v>
      </c>
      <c r="B1396" s="480"/>
      <c r="C1396" s="74" t="s">
        <v>5733</v>
      </c>
      <c r="D1396" s="74" t="s">
        <v>5734</v>
      </c>
      <c r="E1396" s="74" t="s">
        <v>5737</v>
      </c>
      <c r="F1396" s="74" t="s">
        <v>5738</v>
      </c>
      <c r="G1396" s="75">
        <v>44649</v>
      </c>
      <c r="H1396" s="76"/>
      <c r="I1396" s="77">
        <v>56930</v>
      </c>
      <c r="J1396" s="78" t="s">
        <v>457</v>
      </c>
      <c r="K1396" s="80"/>
      <c r="L1396" s="80"/>
      <c r="M1396" s="80"/>
      <c r="N1396" s="80"/>
      <c r="O1396" s="80"/>
    </row>
    <row r="1397" spans="1:15" ht="28.35" hidden="1" customHeight="1" thickBot="1">
      <c r="A1397" s="479" t="s">
        <v>584</v>
      </c>
      <c r="B1397" s="480"/>
      <c r="C1397" s="74" t="s">
        <v>5739</v>
      </c>
      <c r="D1397" s="74" t="s">
        <v>5740</v>
      </c>
      <c r="E1397" s="74" t="s">
        <v>5741</v>
      </c>
      <c r="F1397" s="74" t="s">
        <v>5742</v>
      </c>
      <c r="G1397" s="75">
        <v>44372</v>
      </c>
      <c r="H1397" s="76"/>
      <c r="I1397" s="77">
        <v>17591.45</v>
      </c>
      <c r="J1397" s="78" t="s">
        <v>457</v>
      </c>
      <c r="K1397" s="80"/>
      <c r="L1397" s="80"/>
      <c r="M1397" s="80"/>
      <c r="N1397" s="80"/>
      <c r="O1397" s="80"/>
    </row>
    <row r="1398" spans="1:15" ht="28.35" hidden="1" customHeight="1" thickBot="1">
      <c r="A1398" s="479" t="s">
        <v>715</v>
      </c>
      <c r="B1398" s="480"/>
      <c r="C1398" s="74" t="s">
        <v>5743</v>
      </c>
      <c r="D1398" s="74" t="s">
        <v>5744</v>
      </c>
      <c r="E1398" s="74" t="s">
        <v>5745</v>
      </c>
      <c r="F1398" s="74" t="s">
        <v>5746</v>
      </c>
      <c r="G1398" s="75">
        <v>44475</v>
      </c>
      <c r="H1398" s="76"/>
      <c r="I1398" s="77">
        <v>104937.99</v>
      </c>
      <c r="J1398" s="78" t="s">
        <v>457</v>
      </c>
      <c r="K1398" s="80"/>
      <c r="L1398" s="80"/>
      <c r="M1398" s="80"/>
      <c r="N1398" s="80"/>
      <c r="O1398" s="80"/>
    </row>
    <row r="1399" spans="1:15" ht="28.35" hidden="1" customHeight="1" thickBot="1">
      <c r="A1399" s="479" t="s">
        <v>575</v>
      </c>
      <c r="B1399" s="480"/>
      <c r="C1399" s="74" t="s">
        <v>5747</v>
      </c>
      <c r="D1399" s="74" t="s">
        <v>5748</v>
      </c>
      <c r="E1399" s="74" t="s">
        <v>5749</v>
      </c>
      <c r="F1399" s="74" t="s">
        <v>5750</v>
      </c>
      <c r="G1399" s="75">
        <v>44412</v>
      </c>
      <c r="H1399" s="76"/>
      <c r="I1399" s="77">
        <v>109110</v>
      </c>
      <c r="J1399" s="78" t="s">
        <v>457</v>
      </c>
      <c r="K1399" s="80"/>
      <c r="L1399" s="80"/>
      <c r="M1399" s="80"/>
      <c r="N1399" s="80"/>
      <c r="O1399" s="80"/>
    </row>
    <row r="1400" spans="1:15" ht="28.35" hidden="1" customHeight="1" thickBot="1">
      <c r="A1400" s="479" t="s">
        <v>589</v>
      </c>
      <c r="B1400" s="480"/>
      <c r="C1400" s="74" t="s">
        <v>5751</v>
      </c>
      <c r="D1400" s="74" t="s">
        <v>5752</v>
      </c>
      <c r="E1400" s="74" t="s">
        <v>5753</v>
      </c>
      <c r="F1400" s="74" t="s">
        <v>5754</v>
      </c>
      <c r="G1400" s="75">
        <v>44354</v>
      </c>
      <c r="H1400" s="76"/>
      <c r="I1400" s="77">
        <v>81458.62</v>
      </c>
      <c r="J1400" s="78" t="s">
        <v>457</v>
      </c>
      <c r="K1400" s="80"/>
      <c r="L1400" s="80"/>
      <c r="M1400" s="80"/>
      <c r="N1400" s="80"/>
      <c r="O1400" s="80"/>
    </row>
    <row r="1401" spans="1:15" ht="28.35" hidden="1" customHeight="1" thickBot="1">
      <c r="A1401" s="479" t="s">
        <v>584</v>
      </c>
      <c r="B1401" s="480"/>
      <c r="C1401" s="74" t="s">
        <v>5755</v>
      </c>
      <c r="D1401" s="74" t="s">
        <v>5756</v>
      </c>
      <c r="E1401" s="74" t="s">
        <v>5757</v>
      </c>
      <c r="F1401" s="74" t="s">
        <v>5758</v>
      </c>
      <c r="G1401" s="75">
        <v>44287</v>
      </c>
      <c r="H1401" s="76"/>
      <c r="I1401" s="77">
        <v>33724.81</v>
      </c>
      <c r="J1401" s="78" t="s">
        <v>457</v>
      </c>
      <c r="K1401" s="80"/>
      <c r="L1401" s="80"/>
      <c r="M1401" s="80"/>
      <c r="N1401" s="80"/>
      <c r="O1401" s="80"/>
    </row>
    <row r="1402" spans="1:15" ht="28.35" hidden="1" customHeight="1" thickBot="1">
      <c r="A1402" s="479" t="s">
        <v>575</v>
      </c>
      <c r="B1402" s="480"/>
      <c r="C1402" s="74" t="s">
        <v>5759</v>
      </c>
      <c r="D1402" s="74" t="s">
        <v>5760</v>
      </c>
      <c r="E1402" s="74" t="s">
        <v>5761</v>
      </c>
      <c r="F1402" s="74" t="s">
        <v>5762</v>
      </c>
      <c r="G1402" s="75">
        <v>44592</v>
      </c>
      <c r="H1402" s="76"/>
      <c r="I1402" s="77">
        <v>77837</v>
      </c>
      <c r="J1402" s="78" t="s">
        <v>457</v>
      </c>
      <c r="K1402" s="80"/>
      <c r="L1402" s="80"/>
      <c r="M1402" s="80"/>
      <c r="N1402" s="80"/>
      <c r="O1402" s="80"/>
    </row>
    <row r="1403" spans="1:15" ht="28.35" hidden="1" customHeight="1" thickBot="1">
      <c r="A1403" s="479" t="s">
        <v>623</v>
      </c>
      <c r="B1403" s="480"/>
      <c r="C1403" s="74" t="s">
        <v>5763</v>
      </c>
      <c r="D1403" s="74" t="s">
        <v>5764</v>
      </c>
      <c r="E1403" s="74" t="s">
        <v>5765</v>
      </c>
      <c r="F1403" s="74" t="s">
        <v>5766</v>
      </c>
      <c r="G1403" s="75">
        <v>44553</v>
      </c>
      <c r="H1403" s="76"/>
      <c r="I1403" s="77">
        <v>36333.629999999997</v>
      </c>
      <c r="J1403" s="78" t="s">
        <v>1048</v>
      </c>
      <c r="K1403" s="80"/>
      <c r="L1403" s="80"/>
      <c r="M1403" s="80"/>
      <c r="N1403" s="80"/>
      <c r="O1403" s="80"/>
    </row>
    <row r="1404" spans="1:15" ht="28.35" hidden="1" customHeight="1" thickBot="1">
      <c r="A1404" s="479" t="s">
        <v>598</v>
      </c>
      <c r="B1404" s="480"/>
      <c r="C1404" s="74" t="s">
        <v>5767</v>
      </c>
      <c r="D1404" s="74" t="s">
        <v>5768</v>
      </c>
      <c r="E1404" s="74" t="s">
        <v>5769</v>
      </c>
      <c r="F1404" s="74" t="s">
        <v>5770</v>
      </c>
      <c r="G1404" s="75">
        <v>44418</v>
      </c>
      <c r="H1404" s="76"/>
      <c r="I1404" s="77">
        <v>22708</v>
      </c>
      <c r="J1404" s="78" t="s">
        <v>457</v>
      </c>
      <c r="K1404" s="80"/>
      <c r="L1404" s="80"/>
      <c r="M1404" s="80"/>
      <c r="N1404" s="80"/>
      <c r="O1404" s="80"/>
    </row>
    <row r="1405" spans="1:15" ht="28.35" hidden="1" customHeight="1" thickBot="1">
      <c r="A1405" s="479" t="s">
        <v>598</v>
      </c>
      <c r="B1405" s="480"/>
      <c r="C1405" s="74" t="s">
        <v>5771</v>
      </c>
      <c r="D1405" s="74" t="s">
        <v>5772</v>
      </c>
      <c r="E1405" s="74" t="s">
        <v>5773</v>
      </c>
      <c r="F1405" s="74" t="s">
        <v>5774</v>
      </c>
      <c r="G1405" s="75">
        <v>44309</v>
      </c>
      <c r="H1405" s="76"/>
      <c r="I1405" s="77">
        <v>72740</v>
      </c>
      <c r="J1405" s="78" t="s">
        <v>457</v>
      </c>
      <c r="K1405" s="78" t="s">
        <v>5775</v>
      </c>
      <c r="L1405" s="78" t="s">
        <v>989</v>
      </c>
      <c r="M1405" s="78" t="s">
        <v>5776</v>
      </c>
      <c r="N1405" s="78">
        <v>0</v>
      </c>
      <c r="O1405" s="79">
        <v>44805</v>
      </c>
    </row>
    <row r="1406" spans="1:15" ht="28.35" hidden="1" customHeight="1" thickBot="1">
      <c r="A1406" s="479" t="s">
        <v>5630</v>
      </c>
      <c r="B1406" s="480"/>
      <c r="C1406" s="74" t="s">
        <v>5777</v>
      </c>
      <c r="D1406" s="74" t="s">
        <v>5778</v>
      </c>
      <c r="E1406" s="74" t="s">
        <v>5779</v>
      </c>
      <c r="F1406" s="74" t="s">
        <v>5780</v>
      </c>
      <c r="G1406" s="75">
        <v>44382</v>
      </c>
      <c r="H1406" s="76"/>
      <c r="I1406" s="77">
        <v>50000</v>
      </c>
      <c r="J1406" s="78" t="s">
        <v>613</v>
      </c>
      <c r="K1406" s="80"/>
      <c r="L1406" s="80"/>
      <c r="M1406" s="80"/>
      <c r="N1406" s="80"/>
      <c r="O1406" s="80"/>
    </row>
    <row r="1407" spans="1:15" ht="28.35" hidden="1" customHeight="1" thickBot="1">
      <c r="A1407" s="479" t="s">
        <v>477</v>
      </c>
      <c r="B1407" s="480"/>
      <c r="C1407" s="74" t="s">
        <v>5781</v>
      </c>
      <c r="D1407" s="74" t="s">
        <v>5782</v>
      </c>
      <c r="E1407" s="74" t="s">
        <v>5783</v>
      </c>
      <c r="F1407" s="74" t="s">
        <v>5784</v>
      </c>
      <c r="G1407" s="75">
        <v>44487</v>
      </c>
      <c r="H1407" s="76"/>
      <c r="I1407" s="77">
        <v>36370</v>
      </c>
      <c r="J1407" s="78" t="s">
        <v>457</v>
      </c>
      <c r="K1407" s="80"/>
      <c r="L1407" s="80"/>
      <c r="M1407" s="80"/>
      <c r="N1407" s="80"/>
      <c r="O1407" s="80"/>
    </row>
    <row r="1408" spans="1:15" ht="28.35" hidden="1" customHeight="1" thickBot="1">
      <c r="A1408" s="479" t="s">
        <v>614</v>
      </c>
      <c r="B1408" s="480"/>
      <c r="C1408" s="74" t="s">
        <v>5785</v>
      </c>
      <c r="D1408" s="74" t="s">
        <v>5786</v>
      </c>
      <c r="E1408" s="74" t="s">
        <v>5787</v>
      </c>
      <c r="F1408" s="74" t="s">
        <v>5788</v>
      </c>
      <c r="G1408" s="75">
        <v>44406</v>
      </c>
      <c r="H1408" s="76"/>
      <c r="I1408" s="77">
        <v>23458</v>
      </c>
      <c r="J1408" s="78" t="s">
        <v>457</v>
      </c>
      <c r="K1408" s="80"/>
      <c r="L1408" s="80"/>
      <c r="M1408" s="80"/>
      <c r="N1408" s="80"/>
      <c r="O1408" s="80"/>
    </row>
    <row r="1409" spans="1:15" ht="28.35" hidden="1" customHeight="1" thickBot="1">
      <c r="A1409" s="479" t="s">
        <v>603</v>
      </c>
      <c r="B1409" s="480"/>
      <c r="C1409" s="74" t="s">
        <v>5789</v>
      </c>
      <c r="D1409" s="74" t="s">
        <v>5790</v>
      </c>
      <c r="E1409" s="74" t="s">
        <v>5791</v>
      </c>
      <c r="F1409" s="74" t="s">
        <v>5792</v>
      </c>
      <c r="G1409" s="75">
        <v>44424</v>
      </c>
      <c r="H1409" s="76"/>
      <c r="I1409" s="77">
        <v>21800</v>
      </c>
      <c r="J1409" s="78" t="s">
        <v>457</v>
      </c>
      <c r="K1409" s="80"/>
      <c r="L1409" s="80"/>
      <c r="M1409" s="80"/>
      <c r="N1409" s="80"/>
      <c r="O1409" s="80"/>
    </row>
    <row r="1410" spans="1:15" ht="28.35" hidden="1" customHeight="1" thickBot="1">
      <c r="A1410" s="479" t="s">
        <v>584</v>
      </c>
      <c r="B1410" s="480"/>
      <c r="C1410" s="74" t="s">
        <v>5793</v>
      </c>
      <c r="D1410" s="74" t="s">
        <v>5794</v>
      </c>
      <c r="E1410" s="74" t="s">
        <v>5795</v>
      </c>
      <c r="F1410" s="74" t="s">
        <v>5796</v>
      </c>
      <c r="G1410" s="75">
        <v>44712</v>
      </c>
      <c r="H1410" s="76"/>
      <c r="I1410" s="77">
        <v>35642.6</v>
      </c>
      <c r="J1410" s="78" t="s">
        <v>457</v>
      </c>
      <c r="K1410" s="80"/>
      <c r="L1410" s="80"/>
      <c r="M1410" s="80"/>
      <c r="N1410" s="80"/>
      <c r="O1410" s="80"/>
    </row>
    <row r="1411" spans="1:15" ht="28.35" hidden="1" customHeight="1" thickBot="1">
      <c r="A1411" s="479" t="s">
        <v>603</v>
      </c>
      <c r="B1411" s="480"/>
      <c r="C1411" s="74" t="s">
        <v>5797</v>
      </c>
      <c r="D1411" s="74" t="s">
        <v>5798</v>
      </c>
      <c r="E1411" s="74" t="s">
        <v>5799</v>
      </c>
      <c r="F1411" s="74" t="s">
        <v>5800</v>
      </c>
      <c r="G1411" s="75">
        <v>44445</v>
      </c>
      <c r="H1411" s="76"/>
      <c r="I1411" s="77">
        <v>78738.86</v>
      </c>
      <c r="J1411" s="78" t="s">
        <v>457</v>
      </c>
      <c r="K1411" s="80"/>
      <c r="L1411" s="80"/>
      <c r="M1411" s="80"/>
      <c r="N1411" s="80"/>
      <c r="O1411" s="80"/>
    </row>
    <row r="1412" spans="1:15" ht="28.35" hidden="1" customHeight="1" thickBot="1">
      <c r="A1412" s="479" t="s">
        <v>477</v>
      </c>
      <c r="B1412" s="480"/>
      <c r="C1412" s="74" t="s">
        <v>5801</v>
      </c>
      <c r="D1412" s="74" t="s">
        <v>5802</v>
      </c>
      <c r="E1412" s="74" t="s">
        <v>5803</v>
      </c>
      <c r="F1412" s="74" t="s">
        <v>5804</v>
      </c>
      <c r="G1412" s="74" t="s">
        <v>5805</v>
      </c>
      <c r="H1412" s="76"/>
      <c r="I1412" s="77">
        <v>68391.600000000006</v>
      </c>
      <c r="J1412" s="78" t="s">
        <v>958</v>
      </c>
      <c r="K1412" s="78" t="s">
        <v>5806</v>
      </c>
      <c r="L1412" s="78" t="s">
        <v>1073</v>
      </c>
      <c r="M1412" s="78" t="s">
        <v>5807</v>
      </c>
      <c r="N1412" s="78">
        <v>0</v>
      </c>
      <c r="O1412" s="78" t="s">
        <v>5808</v>
      </c>
    </row>
    <row r="1413" spans="1:15" ht="28.35" hidden="1" customHeight="1" thickBot="1">
      <c r="A1413" s="479" t="s">
        <v>603</v>
      </c>
      <c r="B1413" s="480"/>
      <c r="C1413" s="74" t="s">
        <v>5809</v>
      </c>
      <c r="D1413" s="74" t="s">
        <v>5810</v>
      </c>
      <c r="E1413" s="74" t="s">
        <v>5811</v>
      </c>
      <c r="F1413" s="74" t="s">
        <v>5812</v>
      </c>
      <c r="G1413" s="75">
        <v>44442</v>
      </c>
      <c r="H1413" s="76"/>
      <c r="I1413" s="77">
        <v>37461</v>
      </c>
      <c r="J1413" s="78" t="s">
        <v>457</v>
      </c>
      <c r="K1413" s="80"/>
      <c r="L1413" s="80"/>
      <c r="M1413" s="80"/>
      <c r="N1413" s="80"/>
      <c r="O1413" s="80"/>
    </row>
    <row r="1414" spans="1:15" ht="28.35" hidden="1" customHeight="1" thickBot="1">
      <c r="A1414" s="479" t="s">
        <v>603</v>
      </c>
      <c r="B1414" s="480"/>
      <c r="C1414" s="74" t="s">
        <v>5813</v>
      </c>
      <c r="D1414" s="74" t="s">
        <v>5814</v>
      </c>
      <c r="E1414" s="74" t="s">
        <v>5815</v>
      </c>
      <c r="F1414" s="74" t="s">
        <v>5816</v>
      </c>
      <c r="G1414" s="75">
        <v>44412</v>
      </c>
      <c r="H1414" s="76"/>
      <c r="I1414" s="77">
        <v>98035.33</v>
      </c>
      <c r="J1414" s="78" t="s">
        <v>457</v>
      </c>
      <c r="K1414" s="80"/>
      <c r="L1414" s="80"/>
      <c r="M1414" s="80"/>
      <c r="N1414" s="80"/>
      <c r="O1414" s="80"/>
    </row>
    <row r="1415" spans="1:15" ht="28.35" hidden="1" customHeight="1" thickBot="1">
      <c r="A1415" s="479" t="s">
        <v>614</v>
      </c>
      <c r="B1415" s="480"/>
      <c r="C1415" s="74" t="s">
        <v>5817</v>
      </c>
      <c r="D1415" s="74" t="s">
        <v>5818</v>
      </c>
      <c r="E1415" s="74" t="s">
        <v>5819</v>
      </c>
      <c r="F1415" s="74" t="s">
        <v>5820</v>
      </c>
      <c r="G1415" s="75">
        <v>44140</v>
      </c>
      <c r="H1415" s="76"/>
      <c r="I1415" s="77">
        <v>65871.88</v>
      </c>
      <c r="J1415" s="78" t="s">
        <v>457</v>
      </c>
      <c r="K1415" s="80"/>
      <c r="L1415" s="80"/>
      <c r="M1415" s="80"/>
      <c r="N1415" s="80"/>
      <c r="O1415" s="80"/>
    </row>
    <row r="1416" spans="1:15" ht="28.35" hidden="1" customHeight="1" thickBot="1">
      <c r="A1416" s="479" t="s">
        <v>452</v>
      </c>
      <c r="B1416" s="480"/>
      <c r="C1416" s="74" t="s">
        <v>5821</v>
      </c>
      <c r="D1416" s="74" t="s">
        <v>5822</v>
      </c>
      <c r="E1416" s="74" t="s">
        <v>5823</v>
      </c>
      <c r="F1416" s="74" t="s">
        <v>5824</v>
      </c>
      <c r="G1416" s="75">
        <v>44420</v>
      </c>
      <c r="H1416" s="76"/>
      <c r="I1416" s="77">
        <v>18947.669999999998</v>
      </c>
      <c r="J1416" s="78" t="s">
        <v>457</v>
      </c>
      <c r="K1416" s="80"/>
      <c r="L1416" s="80"/>
      <c r="M1416" s="80"/>
      <c r="N1416" s="80"/>
      <c r="O1416" s="80"/>
    </row>
    <row r="1417" spans="1:15" ht="28.35" hidden="1" customHeight="1" thickBot="1">
      <c r="A1417" s="479" t="s">
        <v>584</v>
      </c>
      <c r="B1417" s="480"/>
      <c r="C1417" s="74" t="s">
        <v>5825</v>
      </c>
      <c r="D1417" s="74" t="s">
        <v>5826</v>
      </c>
      <c r="E1417" s="74" t="s">
        <v>5827</v>
      </c>
      <c r="F1417" s="74" t="s">
        <v>5828</v>
      </c>
      <c r="G1417" s="75">
        <v>44445</v>
      </c>
      <c r="H1417" s="76"/>
      <c r="I1417" s="77">
        <v>20981.85</v>
      </c>
      <c r="J1417" s="78" t="s">
        <v>457</v>
      </c>
      <c r="K1417" s="80"/>
      <c r="L1417" s="80"/>
      <c r="M1417" s="80"/>
      <c r="N1417" s="80"/>
      <c r="O1417" s="80"/>
    </row>
    <row r="1418" spans="1:15" ht="28.35" hidden="1" customHeight="1" thickBot="1">
      <c r="A1418" s="479" t="s">
        <v>584</v>
      </c>
      <c r="B1418" s="480"/>
      <c r="C1418" s="74" t="s">
        <v>5829</v>
      </c>
      <c r="D1418" s="74" t="s">
        <v>5830</v>
      </c>
      <c r="E1418" s="74" t="s">
        <v>5831</v>
      </c>
      <c r="F1418" s="74" t="s">
        <v>5832</v>
      </c>
      <c r="G1418" s="75">
        <v>44516</v>
      </c>
      <c r="H1418" s="76"/>
      <c r="I1418" s="77">
        <v>30005</v>
      </c>
      <c r="J1418" s="78" t="s">
        <v>457</v>
      </c>
      <c r="K1418" s="80"/>
      <c r="L1418" s="80"/>
      <c r="M1418" s="80"/>
      <c r="N1418" s="80"/>
      <c r="O1418" s="80"/>
    </row>
    <row r="1419" spans="1:15" ht="28.35" hidden="1" customHeight="1" thickBot="1">
      <c r="A1419" s="479" t="s">
        <v>472</v>
      </c>
      <c r="B1419" s="480"/>
      <c r="C1419" s="74" t="s">
        <v>5833</v>
      </c>
      <c r="D1419" s="74" t="s">
        <v>5834</v>
      </c>
      <c r="E1419" s="74" t="s">
        <v>5835</v>
      </c>
      <c r="F1419" s="74" t="s">
        <v>5836</v>
      </c>
      <c r="G1419" s="75">
        <v>44364</v>
      </c>
      <c r="H1419" s="76"/>
      <c r="I1419" s="77">
        <v>23610.52</v>
      </c>
      <c r="J1419" s="78" t="s">
        <v>457</v>
      </c>
      <c r="K1419" s="80"/>
      <c r="L1419" s="80"/>
      <c r="M1419" s="80"/>
      <c r="N1419" s="80"/>
      <c r="O1419" s="80"/>
    </row>
    <row r="1420" spans="1:15" ht="28.35" hidden="1" customHeight="1" thickBot="1">
      <c r="A1420" s="479" t="s">
        <v>477</v>
      </c>
      <c r="B1420" s="480"/>
      <c r="C1420" s="74" t="s">
        <v>5837</v>
      </c>
      <c r="D1420" s="74" t="s">
        <v>5838</v>
      </c>
      <c r="E1420" s="74" t="s">
        <v>5839</v>
      </c>
      <c r="F1420" s="74" t="s">
        <v>5840</v>
      </c>
      <c r="G1420" s="75">
        <v>44153</v>
      </c>
      <c r="H1420" s="76"/>
      <c r="I1420" s="77">
        <v>109110</v>
      </c>
      <c r="J1420" s="78" t="s">
        <v>457</v>
      </c>
      <c r="K1420" s="80"/>
      <c r="L1420" s="80"/>
      <c r="M1420" s="80"/>
      <c r="N1420" s="80"/>
      <c r="O1420" s="80"/>
    </row>
    <row r="1421" spans="1:15" ht="28.35" hidden="1" customHeight="1" thickBot="1">
      <c r="A1421" s="479" t="s">
        <v>603</v>
      </c>
      <c r="B1421" s="480"/>
      <c r="C1421" s="74" t="s">
        <v>5841</v>
      </c>
      <c r="D1421" s="74" t="s">
        <v>5842</v>
      </c>
      <c r="E1421" s="74" t="s">
        <v>5843</v>
      </c>
      <c r="F1421" s="74" t="s">
        <v>5844</v>
      </c>
      <c r="G1421" s="75">
        <v>44372</v>
      </c>
      <c r="H1421" s="76"/>
      <c r="I1421" s="77">
        <v>44919</v>
      </c>
      <c r="J1421" s="78" t="s">
        <v>457</v>
      </c>
      <c r="K1421" s="80"/>
      <c r="L1421" s="80"/>
      <c r="M1421" s="80"/>
      <c r="N1421" s="80"/>
      <c r="O1421" s="80"/>
    </row>
    <row r="1422" spans="1:15" ht="28.35" hidden="1" customHeight="1" thickBot="1">
      <c r="A1422" s="479" t="s">
        <v>584</v>
      </c>
      <c r="B1422" s="480"/>
      <c r="C1422" s="74" t="s">
        <v>5845</v>
      </c>
      <c r="D1422" s="74" t="s">
        <v>5846</v>
      </c>
      <c r="E1422" s="74" t="s">
        <v>5847</v>
      </c>
      <c r="F1422" s="74" t="s">
        <v>5848</v>
      </c>
      <c r="G1422" s="75">
        <v>44385</v>
      </c>
      <c r="H1422" s="76"/>
      <c r="I1422" s="77">
        <v>19186.189999999999</v>
      </c>
      <c r="J1422" s="78" t="s">
        <v>457</v>
      </c>
      <c r="K1422" s="78" t="s">
        <v>5849</v>
      </c>
      <c r="L1422" s="78" t="s">
        <v>459</v>
      </c>
      <c r="M1422" s="78" t="s">
        <v>5850</v>
      </c>
      <c r="N1422" s="78">
        <v>0</v>
      </c>
      <c r="O1422" s="79">
        <v>44719</v>
      </c>
    </row>
    <row r="1423" spans="1:15" ht="28.35" hidden="1" customHeight="1" thickBot="1">
      <c r="A1423" s="479" t="s">
        <v>614</v>
      </c>
      <c r="B1423" s="480"/>
      <c r="C1423" s="74" t="s">
        <v>5851</v>
      </c>
      <c r="D1423" s="74" t="s">
        <v>5852</v>
      </c>
      <c r="E1423" s="74" t="s">
        <v>5853</v>
      </c>
      <c r="F1423" s="74" t="s">
        <v>5854</v>
      </c>
      <c r="G1423" s="75">
        <v>44390</v>
      </c>
      <c r="H1423" s="76"/>
      <c r="I1423" s="77">
        <v>20151.169999999998</v>
      </c>
      <c r="J1423" s="78" t="s">
        <v>457</v>
      </c>
      <c r="K1423" s="80"/>
      <c r="L1423" s="80"/>
      <c r="M1423" s="80"/>
      <c r="N1423" s="80"/>
      <c r="O1423" s="80"/>
    </row>
    <row r="1424" spans="1:15" ht="28.35" hidden="1" customHeight="1" thickBot="1">
      <c r="A1424" s="479" t="s">
        <v>502</v>
      </c>
      <c r="B1424" s="480"/>
      <c r="C1424" s="74" t="s">
        <v>5855</v>
      </c>
      <c r="D1424" s="74" t="s">
        <v>5856</v>
      </c>
      <c r="E1424" s="74" t="s">
        <v>5857</v>
      </c>
      <c r="F1424" s="74" t="s">
        <v>5858</v>
      </c>
      <c r="G1424" s="75">
        <v>44393</v>
      </c>
      <c r="H1424" s="76"/>
      <c r="I1424" s="77">
        <v>109110</v>
      </c>
      <c r="J1424" s="78" t="s">
        <v>457</v>
      </c>
      <c r="K1424" s="80"/>
      <c r="L1424" s="80"/>
      <c r="M1424" s="80"/>
      <c r="N1424" s="80"/>
      <c r="O1424" s="80"/>
    </row>
    <row r="1425" spans="1:15" ht="28.35" hidden="1" customHeight="1" thickBot="1">
      <c r="A1425" s="479" t="s">
        <v>584</v>
      </c>
      <c r="B1425" s="480"/>
      <c r="C1425" s="74" t="s">
        <v>5859</v>
      </c>
      <c r="D1425" s="74" t="s">
        <v>5860</v>
      </c>
      <c r="E1425" s="74" t="s">
        <v>5861</v>
      </c>
      <c r="F1425" s="74" t="s">
        <v>5862</v>
      </c>
      <c r="G1425" s="75">
        <v>44462</v>
      </c>
      <c r="H1425" s="76"/>
      <c r="I1425" s="77">
        <v>27196.400000000001</v>
      </c>
      <c r="J1425" s="78" t="s">
        <v>457</v>
      </c>
      <c r="K1425" s="80"/>
      <c r="L1425" s="80"/>
      <c r="M1425" s="80"/>
      <c r="N1425" s="80"/>
      <c r="O1425" s="80"/>
    </row>
    <row r="1426" spans="1:15" ht="28.35" hidden="1" customHeight="1" thickBot="1">
      <c r="A1426" s="479" t="s">
        <v>2250</v>
      </c>
      <c r="B1426" s="480"/>
      <c r="C1426" s="74" t="s">
        <v>5863</v>
      </c>
      <c r="D1426" s="74" t="s">
        <v>5864</v>
      </c>
      <c r="E1426" s="74" t="s">
        <v>5865</v>
      </c>
      <c r="F1426" s="74" t="s">
        <v>5866</v>
      </c>
      <c r="G1426" s="75">
        <v>44578</v>
      </c>
      <c r="H1426" s="76"/>
      <c r="I1426" s="77">
        <v>68317</v>
      </c>
      <c r="J1426" s="78" t="s">
        <v>457</v>
      </c>
      <c r="K1426" s="80"/>
      <c r="L1426" s="80"/>
      <c r="M1426" s="80"/>
      <c r="N1426" s="80"/>
      <c r="O1426" s="80"/>
    </row>
    <row r="1427" spans="1:15" ht="28.35" hidden="1" customHeight="1" thickBot="1">
      <c r="A1427" s="479" t="s">
        <v>5547</v>
      </c>
      <c r="B1427" s="480"/>
      <c r="C1427" s="74" t="s">
        <v>5867</v>
      </c>
      <c r="D1427" s="74" t="s">
        <v>5868</v>
      </c>
      <c r="E1427" s="74" t="s">
        <v>5869</v>
      </c>
      <c r="F1427" s="74" t="s">
        <v>5870</v>
      </c>
      <c r="G1427" s="75">
        <v>44432</v>
      </c>
      <c r="H1427" s="76"/>
      <c r="I1427" s="77">
        <v>50000</v>
      </c>
      <c r="J1427" s="78" t="s">
        <v>613</v>
      </c>
      <c r="K1427" s="80"/>
      <c r="L1427" s="80"/>
      <c r="M1427" s="80"/>
      <c r="N1427" s="80"/>
      <c r="O1427" s="80"/>
    </row>
    <row r="1428" spans="1:15" ht="28.35" hidden="1" customHeight="1" thickBot="1">
      <c r="A1428" s="479" t="s">
        <v>584</v>
      </c>
      <c r="B1428" s="480"/>
      <c r="C1428" s="74" t="s">
        <v>5871</v>
      </c>
      <c r="D1428" s="74" t="s">
        <v>5872</v>
      </c>
      <c r="E1428" s="74" t="s">
        <v>5873</v>
      </c>
      <c r="F1428" s="74" t="s">
        <v>5874</v>
      </c>
      <c r="G1428" s="75">
        <v>44378</v>
      </c>
      <c r="H1428" s="76"/>
      <c r="I1428" s="77">
        <v>44235.38</v>
      </c>
      <c r="J1428" s="78" t="s">
        <v>457</v>
      </c>
      <c r="K1428" s="80"/>
      <c r="L1428" s="80"/>
      <c r="M1428" s="80"/>
      <c r="N1428" s="80"/>
      <c r="O1428" s="80"/>
    </row>
    <row r="1429" spans="1:15" ht="28.35" hidden="1" customHeight="1" thickBot="1">
      <c r="A1429" s="479" t="s">
        <v>477</v>
      </c>
      <c r="B1429" s="480"/>
      <c r="C1429" s="74" t="s">
        <v>5875</v>
      </c>
      <c r="D1429" s="74" t="s">
        <v>5876</v>
      </c>
      <c r="E1429" s="74" t="s">
        <v>5877</v>
      </c>
      <c r="F1429" s="74" t="s">
        <v>5878</v>
      </c>
      <c r="G1429" s="75">
        <v>44586</v>
      </c>
      <c r="H1429" s="76"/>
      <c r="I1429" s="77">
        <v>36369</v>
      </c>
      <c r="J1429" s="78" t="s">
        <v>457</v>
      </c>
      <c r="K1429" s="80"/>
      <c r="L1429" s="80"/>
      <c r="M1429" s="80"/>
      <c r="N1429" s="80"/>
      <c r="O1429" s="80"/>
    </row>
    <row r="1430" spans="1:15" ht="28.35" hidden="1" customHeight="1" thickBot="1">
      <c r="A1430" s="479" t="s">
        <v>5488</v>
      </c>
      <c r="B1430" s="480"/>
      <c r="C1430" s="74" t="s">
        <v>5879</v>
      </c>
      <c r="D1430" s="74" t="s">
        <v>5880</v>
      </c>
      <c r="E1430" s="74" t="s">
        <v>5881</v>
      </c>
      <c r="F1430" s="74" t="s">
        <v>5882</v>
      </c>
      <c r="G1430" s="75">
        <v>44357</v>
      </c>
      <c r="H1430" s="76"/>
      <c r="I1430" s="77">
        <v>50000</v>
      </c>
      <c r="J1430" s="78" t="s">
        <v>613</v>
      </c>
      <c r="K1430" s="80"/>
      <c r="L1430" s="80"/>
      <c r="M1430" s="80"/>
      <c r="N1430" s="80"/>
      <c r="O1430" s="80"/>
    </row>
    <row r="1431" spans="1:15" ht="28.35" hidden="1" customHeight="1" thickBot="1">
      <c r="A1431" s="479" t="s">
        <v>598</v>
      </c>
      <c r="B1431" s="480"/>
      <c r="C1431" s="74" t="s">
        <v>5883</v>
      </c>
      <c r="D1431" s="74" t="s">
        <v>5884</v>
      </c>
      <c r="E1431" s="74" t="s">
        <v>5885</v>
      </c>
      <c r="F1431" s="74" t="s">
        <v>5886</v>
      </c>
      <c r="G1431" s="75">
        <v>44335</v>
      </c>
      <c r="H1431" s="76"/>
      <c r="I1431" s="77">
        <v>40784.6</v>
      </c>
      <c r="J1431" s="78" t="s">
        <v>457</v>
      </c>
      <c r="K1431" s="80"/>
      <c r="L1431" s="80"/>
      <c r="M1431" s="80"/>
      <c r="N1431" s="80"/>
      <c r="O1431" s="80"/>
    </row>
    <row r="1432" spans="1:15" ht="28.35" hidden="1" customHeight="1" thickBot="1">
      <c r="A1432" s="479" t="s">
        <v>507</v>
      </c>
      <c r="B1432" s="480"/>
      <c r="C1432" s="74" t="s">
        <v>5887</v>
      </c>
      <c r="D1432" s="74" t="s">
        <v>5888</v>
      </c>
      <c r="E1432" s="74" t="s">
        <v>5889</v>
      </c>
      <c r="F1432" s="74" t="s">
        <v>5890</v>
      </c>
      <c r="G1432" s="75">
        <v>44181</v>
      </c>
      <c r="H1432" s="76"/>
      <c r="I1432" s="77">
        <v>106000</v>
      </c>
      <c r="J1432" s="78" t="s">
        <v>457</v>
      </c>
      <c r="K1432" s="80"/>
      <c r="L1432" s="80"/>
      <c r="M1432" s="80"/>
      <c r="N1432" s="80"/>
      <c r="O1432" s="80"/>
    </row>
    <row r="1433" spans="1:15" ht="28.35" hidden="1" customHeight="1" thickBot="1">
      <c r="A1433" s="479" t="s">
        <v>560</v>
      </c>
      <c r="B1433" s="480"/>
      <c r="C1433" s="74" t="s">
        <v>5891</v>
      </c>
      <c r="D1433" s="74" t="s">
        <v>5892</v>
      </c>
      <c r="E1433" s="74" t="s">
        <v>5893</v>
      </c>
      <c r="F1433" s="74" t="s">
        <v>5894</v>
      </c>
      <c r="G1433" s="75">
        <v>44531</v>
      </c>
      <c r="H1433" s="76"/>
      <c r="I1433" s="77">
        <v>28642.83</v>
      </c>
      <c r="J1433" s="78" t="s">
        <v>457</v>
      </c>
      <c r="K1433" s="80"/>
      <c r="L1433" s="80"/>
      <c r="M1433" s="80"/>
      <c r="N1433" s="80"/>
      <c r="O1433" s="80"/>
    </row>
    <row r="1434" spans="1:15" ht="28.35" hidden="1" customHeight="1" thickBot="1">
      <c r="A1434" s="479" t="s">
        <v>603</v>
      </c>
      <c r="B1434" s="480"/>
      <c r="C1434" s="74" t="s">
        <v>5895</v>
      </c>
      <c r="D1434" s="74" t="s">
        <v>5896</v>
      </c>
      <c r="E1434" s="74" t="s">
        <v>5897</v>
      </c>
      <c r="F1434" s="74" t="s">
        <v>5898</v>
      </c>
      <c r="G1434" s="75">
        <v>44496</v>
      </c>
      <c r="H1434" s="76"/>
      <c r="I1434" s="77">
        <v>83212.740000000005</v>
      </c>
      <c r="J1434" s="78" t="s">
        <v>457</v>
      </c>
      <c r="K1434" s="80"/>
      <c r="L1434" s="80"/>
      <c r="M1434" s="80"/>
      <c r="N1434" s="80"/>
      <c r="O1434" s="80"/>
    </row>
    <row r="1435" spans="1:15" ht="28.35" hidden="1" customHeight="1" thickBot="1">
      <c r="A1435" s="479" t="s">
        <v>477</v>
      </c>
      <c r="B1435" s="480"/>
      <c r="C1435" s="74" t="s">
        <v>5899</v>
      </c>
      <c r="D1435" s="74" t="s">
        <v>5900</v>
      </c>
      <c r="E1435" s="74" t="s">
        <v>5901</v>
      </c>
      <c r="F1435" s="74" t="s">
        <v>5902</v>
      </c>
      <c r="G1435" s="75">
        <v>44532</v>
      </c>
      <c r="H1435" s="76"/>
      <c r="I1435" s="77">
        <v>64594.21</v>
      </c>
      <c r="J1435" s="78" t="s">
        <v>457</v>
      </c>
      <c r="K1435" s="80"/>
      <c r="L1435" s="80"/>
      <c r="M1435" s="80"/>
      <c r="N1435" s="80"/>
      <c r="O1435" s="80"/>
    </row>
    <row r="1436" spans="1:15" ht="28.35" hidden="1" customHeight="1" thickBot="1">
      <c r="A1436" s="479" t="s">
        <v>575</v>
      </c>
      <c r="B1436" s="480"/>
      <c r="C1436" s="74" t="s">
        <v>5903</v>
      </c>
      <c r="D1436" s="74" t="s">
        <v>5904</v>
      </c>
      <c r="E1436" s="74" t="s">
        <v>5905</v>
      </c>
      <c r="F1436" s="74" t="s">
        <v>5906</v>
      </c>
      <c r="G1436" s="75">
        <v>44438</v>
      </c>
      <c r="H1436" s="76"/>
      <c r="I1436" s="77">
        <v>80767.95</v>
      </c>
      <c r="J1436" s="78" t="s">
        <v>457</v>
      </c>
      <c r="K1436" s="78" t="s">
        <v>5907</v>
      </c>
      <c r="L1436" s="78" t="s">
        <v>989</v>
      </c>
      <c r="M1436" s="78" t="s">
        <v>5908</v>
      </c>
      <c r="N1436" s="78">
        <v>0</v>
      </c>
      <c r="O1436" s="79">
        <v>44726</v>
      </c>
    </row>
    <row r="1437" spans="1:15" ht="28.35" hidden="1" customHeight="1" thickBot="1">
      <c r="A1437" s="479" t="s">
        <v>589</v>
      </c>
      <c r="B1437" s="480"/>
      <c r="C1437" s="74" t="s">
        <v>5909</v>
      </c>
      <c r="D1437" s="74" t="s">
        <v>5910</v>
      </c>
      <c r="E1437" s="74" t="s">
        <v>5911</v>
      </c>
      <c r="F1437" s="74" t="s">
        <v>5912</v>
      </c>
      <c r="G1437" s="75">
        <v>44475</v>
      </c>
      <c r="H1437" s="76"/>
      <c r="I1437" s="77">
        <v>36292.160000000003</v>
      </c>
      <c r="J1437" s="78" t="s">
        <v>457</v>
      </c>
      <c r="K1437" s="80"/>
      <c r="L1437" s="80"/>
      <c r="M1437" s="80"/>
      <c r="N1437" s="80"/>
      <c r="O1437" s="80"/>
    </row>
    <row r="1438" spans="1:15" ht="28.35" hidden="1" customHeight="1" thickBot="1">
      <c r="A1438" s="479" t="s">
        <v>623</v>
      </c>
      <c r="B1438" s="480"/>
      <c r="C1438" s="74" t="s">
        <v>5913</v>
      </c>
      <c r="D1438" s="74" t="s">
        <v>5914</v>
      </c>
      <c r="E1438" s="74" t="s">
        <v>5915</v>
      </c>
      <c r="F1438" s="74" t="s">
        <v>5916</v>
      </c>
      <c r="G1438" s="75">
        <v>44504</v>
      </c>
      <c r="H1438" s="76"/>
      <c r="I1438" s="77">
        <v>54556</v>
      </c>
      <c r="J1438" s="78" t="s">
        <v>457</v>
      </c>
      <c r="K1438" s="80"/>
      <c r="L1438" s="80"/>
      <c r="M1438" s="80"/>
      <c r="N1438" s="80"/>
      <c r="O1438" s="80"/>
    </row>
    <row r="1439" spans="1:15" ht="28.35" hidden="1" customHeight="1" thickBot="1">
      <c r="A1439" s="479" t="s">
        <v>2250</v>
      </c>
      <c r="B1439" s="480"/>
      <c r="C1439" s="74" t="s">
        <v>5917</v>
      </c>
      <c r="D1439" s="74" t="s">
        <v>5918</v>
      </c>
      <c r="E1439" s="74" t="s">
        <v>5919</v>
      </c>
      <c r="F1439" s="74" t="s">
        <v>5920</v>
      </c>
      <c r="G1439" s="75">
        <v>44322</v>
      </c>
      <c r="H1439" s="76"/>
      <c r="I1439" s="77">
        <v>28554.32</v>
      </c>
      <c r="J1439" s="78" t="s">
        <v>457</v>
      </c>
      <c r="K1439" s="80"/>
      <c r="L1439" s="80"/>
      <c r="M1439" s="80"/>
      <c r="N1439" s="80"/>
      <c r="O1439" s="80"/>
    </row>
    <row r="1440" spans="1:15" ht="28.35" hidden="1" customHeight="1" thickBot="1">
      <c r="A1440" s="479" t="s">
        <v>589</v>
      </c>
      <c r="B1440" s="480"/>
      <c r="C1440" s="74" t="s">
        <v>5921</v>
      </c>
      <c r="D1440" s="74" t="s">
        <v>5922</v>
      </c>
      <c r="E1440" s="74" t="s">
        <v>5923</v>
      </c>
      <c r="F1440" s="74" t="s">
        <v>5924</v>
      </c>
      <c r="G1440" s="75">
        <v>44629</v>
      </c>
      <c r="H1440" s="76"/>
      <c r="I1440" s="77">
        <v>29900.14</v>
      </c>
      <c r="J1440" s="78" t="s">
        <v>457</v>
      </c>
      <c r="K1440" s="80"/>
      <c r="L1440" s="80"/>
      <c r="M1440" s="80"/>
      <c r="N1440" s="80"/>
      <c r="O1440" s="80"/>
    </row>
    <row r="1441" spans="1:15" ht="28.35" hidden="1" customHeight="1" thickBot="1">
      <c r="A1441" s="479" t="s">
        <v>452</v>
      </c>
      <c r="B1441" s="480"/>
      <c r="C1441" s="74" t="s">
        <v>5925</v>
      </c>
      <c r="D1441" s="74" t="s">
        <v>5926</v>
      </c>
      <c r="E1441" s="74" t="s">
        <v>5927</v>
      </c>
      <c r="F1441" s="74" t="s">
        <v>5928</v>
      </c>
      <c r="G1441" s="75">
        <v>44707</v>
      </c>
      <c r="H1441" s="76"/>
      <c r="I1441" s="77">
        <v>87693.88</v>
      </c>
      <c r="J1441" s="78" t="s">
        <v>457</v>
      </c>
      <c r="K1441" s="80"/>
      <c r="L1441" s="80"/>
      <c r="M1441" s="80"/>
      <c r="N1441" s="80"/>
      <c r="O1441" s="80"/>
    </row>
    <row r="1442" spans="1:15" ht="28.35" hidden="1" customHeight="1" thickBot="1">
      <c r="A1442" s="479" t="s">
        <v>575</v>
      </c>
      <c r="B1442" s="480"/>
      <c r="C1442" s="74" t="s">
        <v>5929</v>
      </c>
      <c r="D1442" s="74" t="s">
        <v>5930</v>
      </c>
      <c r="E1442" s="74" t="s">
        <v>5931</v>
      </c>
      <c r="F1442" s="74" t="s">
        <v>5932</v>
      </c>
      <c r="G1442" s="75">
        <v>44207</v>
      </c>
      <c r="H1442" s="76"/>
      <c r="I1442" s="77">
        <v>86355</v>
      </c>
      <c r="J1442" s="78" t="s">
        <v>457</v>
      </c>
      <c r="K1442" s="80"/>
      <c r="L1442" s="80"/>
      <c r="M1442" s="80"/>
      <c r="N1442" s="80"/>
      <c r="O1442" s="80"/>
    </row>
    <row r="1443" spans="1:15" ht="28.35" hidden="1" customHeight="1" thickBot="1">
      <c r="A1443" s="479" t="s">
        <v>477</v>
      </c>
      <c r="B1443" s="480"/>
      <c r="C1443" s="74" t="s">
        <v>5933</v>
      </c>
      <c r="D1443" s="74" t="s">
        <v>5934</v>
      </c>
      <c r="E1443" s="74" t="s">
        <v>5935</v>
      </c>
      <c r="F1443" s="74" t="s">
        <v>5936</v>
      </c>
      <c r="G1443" s="75">
        <v>44553</v>
      </c>
      <c r="H1443" s="76"/>
      <c r="I1443" s="77">
        <v>40734.400000000001</v>
      </c>
      <c r="J1443" s="78" t="s">
        <v>457</v>
      </c>
      <c r="K1443" s="80"/>
      <c r="L1443" s="80"/>
      <c r="M1443" s="80"/>
      <c r="N1443" s="80"/>
      <c r="O1443" s="80"/>
    </row>
    <row r="1444" spans="1:15" ht="28.35" hidden="1" customHeight="1" thickBot="1">
      <c r="A1444" s="479" t="s">
        <v>472</v>
      </c>
      <c r="B1444" s="480"/>
      <c r="C1444" s="74" t="s">
        <v>5937</v>
      </c>
      <c r="D1444" s="74" t="s">
        <v>5938</v>
      </c>
      <c r="E1444" s="74" t="s">
        <v>5939</v>
      </c>
      <c r="F1444" s="74" t="s">
        <v>5940</v>
      </c>
      <c r="G1444" s="75">
        <v>44211</v>
      </c>
      <c r="H1444" s="76"/>
      <c r="I1444" s="77">
        <v>16366.5</v>
      </c>
      <c r="J1444" s="78" t="s">
        <v>457</v>
      </c>
      <c r="K1444" s="80"/>
      <c r="L1444" s="80"/>
      <c r="M1444" s="80"/>
      <c r="N1444" s="80"/>
      <c r="O1444" s="80"/>
    </row>
    <row r="1445" spans="1:15" ht="28.35" hidden="1" customHeight="1" thickBot="1">
      <c r="A1445" s="479" t="s">
        <v>575</v>
      </c>
      <c r="B1445" s="480"/>
      <c r="C1445" s="74" t="s">
        <v>5941</v>
      </c>
      <c r="D1445" s="74" t="s">
        <v>5942</v>
      </c>
      <c r="E1445" s="74" t="s">
        <v>5943</v>
      </c>
      <c r="F1445" s="74" t="s">
        <v>5944</v>
      </c>
      <c r="G1445" s="75">
        <v>44406</v>
      </c>
      <c r="H1445" s="76"/>
      <c r="I1445" s="77">
        <v>109110</v>
      </c>
      <c r="J1445" s="78" t="s">
        <v>457</v>
      </c>
      <c r="K1445" s="80"/>
      <c r="L1445" s="80"/>
      <c r="M1445" s="80"/>
      <c r="N1445" s="80"/>
      <c r="O1445" s="80"/>
    </row>
    <row r="1446" spans="1:15" ht="28.35" hidden="1" customHeight="1" thickBot="1">
      <c r="A1446" s="479" t="s">
        <v>614</v>
      </c>
      <c r="B1446" s="480"/>
      <c r="C1446" s="74" t="s">
        <v>5945</v>
      </c>
      <c r="D1446" s="74" t="s">
        <v>5946</v>
      </c>
      <c r="E1446" s="74" t="s">
        <v>5947</v>
      </c>
      <c r="F1446" s="74" t="s">
        <v>5948</v>
      </c>
      <c r="G1446" s="75">
        <v>44504</v>
      </c>
      <c r="H1446" s="76"/>
      <c r="I1446" s="77">
        <v>54554.99</v>
      </c>
      <c r="J1446" s="78" t="s">
        <v>457</v>
      </c>
      <c r="K1446" s="80"/>
      <c r="L1446" s="80"/>
      <c r="M1446" s="80"/>
      <c r="N1446" s="80"/>
      <c r="O1446" s="80"/>
    </row>
    <row r="1447" spans="1:15" ht="28.35" hidden="1" customHeight="1" thickBot="1">
      <c r="A1447" s="479" t="s">
        <v>452</v>
      </c>
      <c r="B1447" s="480"/>
      <c r="C1447" s="74" t="s">
        <v>5949</v>
      </c>
      <c r="D1447" s="74" t="s">
        <v>5950</v>
      </c>
      <c r="E1447" s="74" t="s">
        <v>5951</v>
      </c>
      <c r="F1447" s="74" t="s">
        <v>5952</v>
      </c>
      <c r="G1447" s="75">
        <v>44777</v>
      </c>
      <c r="H1447" s="76"/>
      <c r="I1447" s="77">
        <v>47281</v>
      </c>
      <c r="J1447" s="78" t="s">
        <v>457</v>
      </c>
      <c r="K1447" s="80"/>
      <c r="L1447" s="80"/>
      <c r="M1447" s="80"/>
      <c r="N1447" s="80"/>
      <c r="O1447" s="80"/>
    </row>
    <row r="1448" spans="1:15" ht="28.35" hidden="1" customHeight="1" thickBot="1">
      <c r="A1448" s="479" t="s">
        <v>560</v>
      </c>
      <c r="B1448" s="480"/>
      <c r="C1448" s="74" t="s">
        <v>5953</v>
      </c>
      <c r="D1448" s="74" t="s">
        <v>5954</v>
      </c>
      <c r="E1448" s="74" t="s">
        <v>5955</v>
      </c>
      <c r="F1448" s="74" t="s">
        <v>5956</v>
      </c>
      <c r="G1448" s="75">
        <v>44480</v>
      </c>
      <c r="H1448" s="76"/>
      <c r="I1448" s="77">
        <v>36370</v>
      </c>
      <c r="J1448" s="78" t="s">
        <v>457</v>
      </c>
      <c r="K1448" s="80"/>
      <c r="L1448" s="80"/>
      <c r="M1448" s="80"/>
      <c r="N1448" s="80"/>
      <c r="O1448" s="80"/>
    </row>
    <row r="1449" spans="1:15" ht="28.35" hidden="1" customHeight="1" thickBot="1">
      <c r="A1449" s="479" t="s">
        <v>589</v>
      </c>
      <c r="B1449" s="480"/>
      <c r="C1449" s="74" t="s">
        <v>5957</v>
      </c>
      <c r="D1449" s="74" t="s">
        <v>5958</v>
      </c>
      <c r="E1449" s="74" t="s">
        <v>5959</v>
      </c>
      <c r="F1449" s="74" t="s">
        <v>5960</v>
      </c>
      <c r="G1449" s="75">
        <v>44666</v>
      </c>
      <c r="H1449" s="76"/>
      <c r="I1449" s="77">
        <v>60947</v>
      </c>
      <c r="J1449" s="78" t="s">
        <v>457</v>
      </c>
      <c r="K1449" s="80"/>
      <c r="L1449" s="80"/>
      <c r="M1449" s="80"/>
      <c r="N1449" s="80"/>
      <c r="O1449" s="80"/>
    </row>
    <row r="1450" spans="1:15" ht="28.35" hidden="1" customHeight="1" thickBot="1">
      <c r="A1450" s="479" t="s">
        <v>2250</v>
      </c>
      <c r="B1450" s="480"/>
      <c r="C1450" s="74" t="s">
        <v>5961</v>
      </c>
      <c r="D1450" s="74" t="s">
        <v>5962</v>
      </c>
      <c r="E1450" s="74" t="s">
        <v>5963</v>
      </c>
      <c r="F1450" s="74" t="s">
        <v>5964</v>
      </c>
      <c r="G1450" s="75">
        <v>44635</v>
      </c>
      <c r="H1450" s="76"/>
      <c r="I1450" s="77">
        <v>64163</v>
      </c>
      <c r="J1450" s="78" t="s">
        <v>457</v>
      </c>
      <c r="K1450" s="80"/>
      <c r="L1450" s="80"/>
      <c r="M1450" s="80"/>
      <c r="N1450" s="80"/>
      <c r="O1450" s="80"/>
    </row>
    <row r="1451" spans="1:15" ht="28.35" hidden="1" customHeight="1" thickBot="1">
      <c r="A1451" s="479" t="s">
        <v>614</v>
      </c>
      <c r="B1451" s="480"/>
      <c r="C1451" s="74" t="s">
        <v>5965</v>
      </c>
      <c r="D1451" s="74" t="s">
        <v>5966</v>
      </c>
      <c r="E1451" s="74" t="s">
        <v>5967</v>
      </c>
      <c r="F1451" s="74" t="s">
        <v>5968</v>
      </c>
      <c r="G1451" s="75">
        <v>44525</v>
      </c>
      <c r="H1451" s="76"/>
      <c r="I1451" s="77">
        <v>54555</v>
      </c>
      <c r="J1451" s="78" t="s">
        <v>457</v>
      </c>
      <c r="K1451" s="80"/>
      <c r="L1451" s="80"/>
      <c r="M1451" s="80"/>
      <c r="N1451" s="80"/>
      <c r="O1451" s="80"/>
    </row>
    <row r="1452" spans="1:15" ht="28.35" hidden="1" customHeight="1" thickBot="1">
      <c r="A1452" s="479" t="s">
        <v>603</v>
      </c>
      <c r="B1452" s="480"/>
      <c r="C1452" s="74" t="s">
        <v>5969</v>
      </c>
      <c r="D1452" s="74" t="s">
        <v>5970</v>
      </c>
      <c r="E1452" s="74" t="s">
        <v>5971</v>
      </c>
      <c r="F1452" s="74" t="s">
        <v>5972</v>
      </c>
      <c r="G1452" s="75">
        <v>44418</v>
      </c>
      <c r="H1452" s="76"/>
      <c r="I1452" s="77">
        <v>13254</v>
      </c>
      <c r="J1452" s="78" t="s">
        <v>457</v>
      </c>
      <c r="K1452" s="80"/>
      <c r="L1452" s="80"/>
      <c r="M1452" s="80"/>
      <c r="N1452" s="80"/>
      <c r="O1452" s="80"/>
    </row>
    <row r="1453" spans="1:15" ht="28.35" hidden="1" customHeight="1" thickBot="1">
      <c r="A1453" s="479" t="s">
        <v>623</v>
      </c>
      <c r="B1453" s="480"/>
      <c r="C1453" s="74" t="s">
        <v>5973</v>
      </c>
      <c r="D1453" s="74" t="s">
        <v>5974</v>
      </c>
      <c r="E1453" s="74" t="s">
        <v>5975</v>
      </c>
      <c r="F1453" s="74" t="s">
        <v>5976</v>
      </c>
      <c r="G1453" s="75">
        <v>44460</v>
      </c>
      <c r="H1453" s="76"/>
      <c r="I1453" s="77">
        <v>90847</v>
      </c>
      <c r="J1453" s="78" t="s">
        <v>457</v>
      </c>
      <c r="K1453" s="80"/>
      <c r="L1453" s="80"/>
      <c r="M1453" s="80"/>
      <c r="N1453" s="80"/>
      <c r="O1453" s="80"/>
    </row>
    <row r="1454" spans="1:15" ht="28.35" hidden="1" customHeight="1" thickBot="1">
      <c r="A1454" s="479" t="s">
        <v>603</v>
      </c>
      <c r="B1454" s="480"/>
      <c r="C1454" s="74" t="s">
        <v>5977</v>
      </c>
      <c r="D1454" s="74" t="s">
        <v>5978</v>
      </c>
      <c r="E1454" s="74" t="s">
        <v>5979</v>
      </c>
      <c r="F1454" s="74" t="s">
        <v>5980</v>
      </c>
      <c r="G1454" s="75">
        <v>44496</v>
      </c>
      <c r="H1454" s="76"/>
      <c r="I1454" s="77">
        <v>25382.62</v>
      </c>
      <c r="J1454" s="78" t="s">
        <v>457</v>
      </c>
      <c r="K1454" s="80"/>
      <c r="L1454" s="80"/>
      <c r="M1454" s="80"/>
      <c r="N1454" s="80"/>
      <c r="O1454" s="80"/>
    </row>
    <row r="1455" spans="1:15" ht="28.35" hidden="1" customHeight="1" thickBot="1">
      <c r="A1455" s="479" t="s">
        <v>575</v>
      </c>
      <c r="B1455" s="480"/>
      <c r="C1455" s="74" t="s">
        <v>5981</v>
      </c>
      <c r="D1455" s="74" t="s">
        <v>5982</v>
      </c>
      <c r="E1455" s="74" t="s">
        <v>5983</v>
      </c>
      <c r="F1455" s="74" t="s">
        <v>5984</v>
      </c>
      <c r="G1455" s="75">
        <v>44421</v>
      </c>
      <c r="H1455" s="76"/>
      <c r="I1455" s="77">
        <v>2669.6</v>
      </c>
      <c r="J1455" s="78" t="s">
        <v>457</v>
      </c>
      <c r="K1455" s="78" t="s">
        <v>5985</v>
      </c>
      <c r="L1455" s="78" t="s">
        <v>459</v>
      </c>
      <c r="M1455" s="78" t="s">
        <v>5986</v>
      </c>
      <c r="N1455" s="78" t="s">
        <v>5987</v>
      </c>
      <c r="O1455" s="79">
        <v>44687</v>
      </c>
    </row>
    <row r="1456" spans="1:15" ht="28.35" hidden="1" customHeight="1" thickBot="1">
      <c r="A1456" s="479" t="s">
        <v>452</v>
      </c>
      <c r="B1456" s="480"/>
      <c r="C1456" s="74" t="s">
        <v>5988</v>
      </c>
      <c r="D1456" s="74" t="s">
        <v>5989</v>
      </c>
      <c r="E1456" s="74" t="s">
        <v>5990</v>
      </c>
      <c r="F1456" s="74" t="s">
        <v>5991</v>
      </c>
      <c r="G1456" s="75">
        <v>44561</v>
      </c>
      <c r="H1456" s="76"/>
      <c r="I1456" s="77">
        <v>13342.5</v>
      </c>
      <c r="J1456" s="78" t="s">
        <v>457</v>
      </c>
      <c r="K1456" s="78" t="s">
        <v>5992</v>
      </c>
      <c r="L1456" s="78" t="s">
        <v>989</v>
      </c>
      <c r="M1456" s="78" t="s">
        <v>5993</v>
      </c>
      <c r="N1456" s="78">
        <v>0</v>
      </c>
      <c r="O1456" s="79">
        <v>44641</v>
      </c>
    </row>
    <row r="1457" spans="1:15" ht="28.35" hidden="1" customHeight="1" thickBot="1">
      <c r="A1457" s="479" t="s">
        <v>452</v>
      </c>
      <c r="B1457" s="480"/>
      <c r="C1457" s="74" t="s">
        <v>5994</v>
      </c>
      <c r="D1457" s="74" t="s">
        <v>5995</v>
      </c>
      <c r="E1457" s="74" t="s">
        <v>5996</v>
      </c>
      <c r="F1457" s="74" t="s">
        <v>5997</v>
      </c>
      <c r="G1457" s="75">
        <v>44649</v>
      </c>
      <c r="H1457" s="76"/>
      <c r="I1457" s="77">
        <v>34680</v>
      </c>
      <c r="J1457" s="78" t="s">
        <v>457</v>
      </c>
      <c r="K1457" s="80"/>
      <c r="L1457" s="80"/>
      <c r="M1457" s="80"/>
      <c r="N1457" s="80"/>
      <c r="O1457" s="80"/>
    </row>
    <row r="1458" spans="1:15" ht="28.35" hidden="1" customHeight="1" thickBot="1">
      <c r="A1458" s="479" t="s">
        <v>614</v>
      </c>
      <c r="B1458" s="480"/>
      <c r="C1458" s="74" t="s">
        <v>5998</v>
      </c>
      <c r="D1458" s="74" t="s">
        <v>5999</v>
      </c>
      <c r="E1458" s="74" t="s">
        <v>6000</v>
      </c>
      <c r="F1458" s="74" t="s">
        <v>6001</v>
      </c>
      <c r="G1458" s="75">
        <v>44491</v>
      </c>
      <c r="H1458" s="76"/>
      <c r="I1458" s="77">
        <v>36369.99</v>
      </c>
      <c r="J1458" s="78" t="s">
        <v>457</v>
      </c>
      <c r="K1458" s="80"/>
      <c r="L1458" s="80"/>
      <c r="M1458" s="80"/>
      <c r="N1458" s="80"/>
      <c r="O1458" s="80"/>
    </row>
    <row r="1459" spans="1:15" ht="28.35" hidden="1" customHeight="1" thickBot="1">
      <c r="A1459" s="479" t="s">
        <v>2250</v>
      </c>
      <c r="B1459" s="480"/>
      <c r="C1459" s="74" t="s">
        <v>6002</v>
      </c>
      <c r="D1459" s="74" t="s">
        <v>6003</v>
      </c>
      <c r="E1459" s="74" t="s">
        <v>6004</v>
      </c>
      <c r="F1459" s="74" t="s">
        <v>6005</v>
      </c>
      <c r="G1459" s="75">
        <v>44495</v>
      </c>
      <c r="H1459" s="76"/>
      <c r="I1459" s="77">
        <v>54553</v>
      </c>
      <c r="J1459" s="78" t="s">
        <v>457</v>
      </c>
      <c r="K1459" s="80"/>
      <c r="L1459" s="80"/>
      <c r="M1459" s="80"/>
      <c r="N1459" s="80"/>
      <c r="O1459" s="80"/>
    </row>
    <row r="1460" spans="1:15" ht="28.35" hidden="1" customHeight="1" thickBot="1">
      <c r="A1460" s="479" t="s">
        <v>477</v>
      </c>
      <c r="B1460" s="480"/>
      <c r="C1460" s="74" t="s">
        <v>6006</v>
      </c>
      <c r="D1460" s="74" t="s">
        <v>6007</v>
      </c>
      <c r="E1460" s="74" t="s">
        <v>6008</v>
      </c>
      <c r="F1460" s="74" t="s">
        <v>6009</v>
      </c>
      <c r="G1460" s="75">
        <v>44250</v>
      </c>
      <c r="H1460" s="76"/>
      <c r="I1460" s="77">
        <v>95597.82</v>
      </c>
      <c r="J1460" s="78" t="s">
        <v>457</v>
      </c>
      <c r="K1460" s="80"/>
      <c r="L1460" s="80"/>
      <c r="M1460" s="80"/>
      <c r="N1460" s="80"/>
      <c r="O1460" s="80"/>
    </row>
    <row r="1461" spans="1:15" ht="28.35" hidden="1" customHeight="1" thickBot="1">
      <c r="A1461" s="479" t="s">
        <v>614</v>
      </c>
      <c r="B1461" s="480"/>
      <c r="C1461" s="74" t="s">
        <v>6010</v>
      </c>
      <c r="D1461" s="74" t="s">
        <v>6011</v>
      </c>
      <c r="E1461" s="74" t="s">
        <v>6012</v>
      </c>
      <c r="F1461" s="74" t="s">
        <v>6013</v>
      </c>
      <c r="G1461" s="75">
        <v>44643</v>
      </c>
      <c r="H1461" s="76"/>
      <c r="I1461" s="77">
        <v>31928.49</v>
      </c>
      <c r="J1461" s="78" t="s">
        <v>457</v>
      </c>
      <c r="K1461" s="80"/>
      <c r="L1461" s="80"/>
      <c r="M1461" s="80"/>
      <c r="N1461" s="80"/>
      <c r="O1461" s="80"/>
    </row>
    <row r="1462" spans="1:15" ht="28.35" hidden="1" customHeight="1" thickBot="1">
      <c r="A1462" s="479" t="s">
        <v>598</v>
      </c>
      <c r="B1462" s="480"/>
      <c r="C1462" s="74" t="s">
        <v>6014</v>
      </c>
      <c r="D1462" s="74" t="s">
        <v>6015</v>
      </c>
      <c r="E1462" s="74" t="s">
        <v>6016</v>
      </c>
      <c r="F1462" s="74" t="s">
        <v>6017</v>
      </c>
      <c r="G1462" s="75">
        <v>44314</v>
      </c>
      <c r="H1462" s="76"/>
      <c r="I1462" s="77">
        <v>36370</v>
      </c>
      <c r="J1462" s="78" t="s">
        <v>457</v>
      </c>
      <c r="K1462" s="80"/>
      <c r="L1462" s="80"/>
      <c r="M1462" s="80"/>
      <c r="N1462" s="80"/>
      <c r="O1462" s="80"/>
    </row>
    <row r="1463" spans="1:15" ht="28.35" hidden="1" customHeight="1" thickBot="1">
      <c r="A1463" s="479" t="s">
        <v>623</v>
      </c>
      <c r="B1463" s="480"/>
      <c r="C1463" s="74" t="s">
        <v>6018</v>
      </c>
      <c r="D1463" s="74" t="s">
        <v>6019</v>
      </c>
      <c r="E1463" s="74" t="s">
        <v>6020</v>
      </c>
      <c r="F1463" s="74" t="s">
        <v>6021</v>
      </c>
      <c r="G1463" s="75">
        <v>44494</v>
      </c>
      <c r="H1463" s="76"/>
      <c r="I1463" s="77">
        <v>18770.55</v>
      </c>
      <c r="J1463" s="78" t="s">
        <v>457</v>
      </c>
      <c r="K1463" s="80"/>
      <c r="L1463" s="80"/>
      <c r="M1463" s="80"/>
      <c r="N1463" s="80"/>
      <c r="O1463" s="80"/>
    </row>
    <row r="1464" spans="1:15" ht="28.35" hidden="1" customHeight="1" thickBot="1">
      <c r="A1464" s="479" t="s">
        <v>614</v>
      </c>
      <c r="B1464" s="480"/>
      <c r="C1464" s="74" t="s">
        <v>6022</v>
      </c>
      <c r="D1464" s="74" t="s">
        <v>6023</v>
      </c>
      <c r="E1464" s="74" t="s">
        <v>6024</v>
      </c>
      <c r="F1464" s="74" t="s">
        <v>6025</v>
      </c>
      <c r="G1464" s="75">
        <v>44397</v>
      </c>
      <c r="H1464" s="76"/>
      <c r="I1464" s="77">
        <v>21731.43</v>
      </c>
      <c r="J1464" s="78" t="s">
        <v>457</v>
      </c>
      <c r="K1464" s="80"/>
      <c r="L1464" s="80"/>
      <c r="M1464" s="80"/>
      <c r="N1464" s="80"/>
      <c r="O1464" s="80"/>
    </row>
    <row r="1465" spans="1:15" ht="28.35" hidden="1" customHeight="1" thickBot="1">
      <c r="A1465" s="479" t="s">
        <v>623</v>
      </c>
      <c r="B1465" s="480"/>
      <c r="C1465" s="74" t="s">
        <v>6026</v>
      </c>
      <c r="D1465" s="74" t="s">
        <v>6027</v>
      </c>
      <c r="E1465" s="74" t="s">
        <v>6028</v>
      </c>
      <c r="F1465" s="74" t="s">
        <v>6029</v>
      </c>
      <c r="G1465" s="75">
        <v>44643</v>
      </c>
      <c r="H1465" s="76"/>
      <c r="I1465" s="77">
        <v>16900.419999999998</v>
      </c>
      <c r="J1465" s="78" t="s">
        <v>457</v>
      </c>
      <c r="K1465" s="80"/>
      <c r="L1465" s="80"/>
      <c r="M1465" s="80"/>
      <c r="N1465" s="80"/>
      <c r="O1465" s="80"/>
    </row>
    <row r="1466" spans="1:15" ht="28.35" hidden="1" customHeight="1" thickBot="1">
      <c r="A1466" s="479" t="s">
        <v>477</v>
      </c>
      <c r="B1466" s="480"/>
      <c r="C1466" s="74" t="s">
        <v>6030</v>
      </c>
      <c r="D1466" s="74" t="s">
        <v>6031</v>
      </c>
      <c r="E1466" s="74" t="s">
        <v>6032</v>
      </c>
      <c r="F1466" s="74" t="s">
        <v>6033</v>
      </c>
      <c r="G1466" s="75">
        <v>44672</v>
      </c>
      <c r="H1466" s="76"/>
      <c r="I1466" s="77">
        <v>109110</v>
      </c>
      <c r="J1466" s="78" t="s">
        <v>457</v>
      </c>
      <c r="K1466" s="80"/>
      <c r="L1466" s="80"/>
      <c r="M1466" s="80"/>
      <c r="N1466" s="80"/>
      <c r="O1466" s="80"/>
    </row>
    <row r="1467" spans="1:15" ht="28.35" hidden="1" customHeight="1" thickBot="1">
      <c r="A1467" s="479" t="s">
        <v>584</v>
      </c>
      <c r="B1467" s="480"/>
      <c r="C1467" s="74" t="s">
        <v>6034</v>
      </c>
      <c r="D1467" s="74" t="s">
        <v>6035</v>
      </c>
      <c r="E1467" s="74" t="s">
        <v>6036</v>
      </c>
      <c r="F1467" s="74" t="s">
        <v>6037</v>
      </c>
      <c r="G1467" s="75">
        <v>44482</v>
      </c>
      <c r="H1467" s="76"/>
      <c r="I1467" s="77">
        <v>109110</v>
      </c>
      <c r="J1467" s="78" t="s">
        <v>457</v>
      </c>
      <c r="K1467" s="80"/>
      <c r="L1467" s="80"/>
      <c r="M1467" s="80"/>
      <c r="N1467" s="80"/>
      <c r="O1467" s="80"/>
    </row>
    <row r="1468" spans="1:15" ht="28.35" hidden="1" customHeight="1" thickBot="1">
      <c r="A1468" s="479" t="s">
        <v>477</v>
      </c>
      <c r="B1468" s="480"/>
      <c r="C1468" s="74" t="s">
        <v>6038</v>
      </c>
      <c r="D1468" s="74" t="s">
        <v>6039</v>
      </c>
      <c r="E1468" s="74" t="s">
        <v>6040</v>
      </c>
      <c r="F1468" s="74" t="s">
        <v>6041</v>
      </c>
      <c r="G1468" s="75">
        <v>44574</v>
      </c>
      <c r="H1468" s="76"/>
      <c r="I1468" s="77">
        <v>72740</v>
      </c>
      <c r="J1468" s="78" t="s">
        <v>457</v>
      </c>
      <c r="K1468" s="78" t="s">
        <v>6042</v>
      </c>
      <c r="L1468" s="78" t="s">
        <v>459</v>
      </c>
      <c r="M1468" s="78" t="s">
        <v>6043</v>
      </c>
      <c r="N1468" s="78" t="s">
        <v>6044</v>
      </c>
      <c r="O1468" s="79">
        <v>44799</v>
      </c>
    </row>
    <row r="1469" spans="1:15" ht="28.35" hidden="1" customHeight="1" thickBot="1">
      <c r="A1469" s="479" t="s">
        <v>598</v>
      </c>
      <c r="B1469" s="480"/>
      <c r="C1469" s="74" t="s">
        <v>6045</v>
      </c>
      <c r="D1469" s="74" t="s">
        <v>6046</v>
      </c>
      <c r="E1469" s="74" t="s">
        <v>6047</v>
      </c>
      <c r="F1469" s="74" t="s">
        <v>6048</v>
      </c>
      <c r="G1469" s="75">
        <v>44560</v>
      </c>
      <c r="H1469" s="76"/>
      <c r="I1469" s="77">
        <v>36370</v>
      </c>
      <c r="J1469" s="78" t="s">
        <v>457</v>
      </c>
      <c r="K1469" s="80"/>
      <c r="L1469" s="80"/>
      <c r="M1469" s="80"/>
      <c r="N1469" s="80"/>
      <c r="O1469" s="80"/>
    </row>
    <row r="1470" spans="1:15" ht="28.35" hidden="1" customHeight="1" thickBot="1">
      <c r="A1470" s="479" t="s">
        <v>603</v>
      </c>
      <c r="B1470" s="480"/>
      <c r="C1470" s="74" t="s">
        <v>6049</v>
      </c>
      <c r="D1470" s="74" t="s">
        <v>6050</v>
      </c>
      <c r="E1470" s="74" t="s">
        <v>6051</v>
      </c>
      <c r="F1470" s="74" t="s">
        <v>6052</v>
      </c>
      <c r="G1470" s="75">
        <v>44279</v>
      </c>
      <c r="H1470" s="76"/>
      <c r="I1470" s="77">
        <v>18275</v>
      </c>
      <c r="J1470" s="78" t="s">
        <v>457</v>
      </c>
      <c r="K1470" s="80"/>
      <c r="L1470" s="80"/>
      <c r="M1470" s="80"/>
      <c r="N1470" s="80"/>
      <c r="O1470" s="80"/>
    </row>
    <row r="1471" spans="1:15" ht="28.35" hidden="1" customHeight="1" thickBot="1">
      <c r="A1471" s="479" t="s">
        <v>623</v>
      </c>
      <c r="B1471" s="480"/>
      <c r="C1471" s="74" t="s">
        <v>6053</v>
      </c>
      <c r="D1471" s="74" t="s">
        <v>6054</v>
      </c>
      <c r="E1471" s="74" t="s">
        <v>6055</v>
      </c>
      <c r="F1471" s="74" t="s">
        <v>6056</v>
      </c>
      <c r="G1471" s="75">
        <v>44600</v>
      </c>
      <c r="H1471" s="76"/>
      <c r="I1471" s="77">
        <v>49561</v>
      </c>
      <c r="J1471" s="78" t="s">
        <v>457</v>
      </c>
      <c r="K1471" s="80"/>
      <c r="L1471" s="80"/>
      <c r="M1471" s="80"/>
      <c r="N1471" s="80"/>
      <c r="O1471" s="80"/>
    </row>
    <row r="1472" spans="1:15" ht="28.35" hidden="1" customHeight="1" thickBot="1">
      <c r="A1472" s="479" t="s">
        <v>598</v>
      </c>
      <c r="B1472" s="480"/>
      <c r="C1472" s="74" t="s">
        <v>6057</v>
      </c>
      <c r="D1472" s="74" t="s">
        <v>6058</v>
      </c>
      <c r="E1472" s="74" t="s">
        <v>6059</v>
      </c>
      <c r="F1472" s="74" t="s">
        <v>6060</v>
      </c>
      <c r="G1472" s="75">
        <v>44525</v>
      </c>
      <c r="H1472" s="76"/>
      <c r="I1472" s="77">
        <v>26840.7</v>
      </c>
      <c r="J1472" s="78" t="s">
        <v>457</v>
      </c>
      <c r="K1472" s="80"/>
      <c r="L1472" s="80"/>
      <c r="M1472" s="80"/>
      <c r="N1472" s="80"/>
      <c r="O1472" s="80"/>
    </row>
    <row r="1473" spans="1:15" ht="28.35" hidden="1" customHeight="1" thickBot="1">
      <c r="A1473" s="479" t="s">
        <v>584</v>
      </c>
      <c r="B1473" s="480"/>
      <c r="C1473" s="74" t="s">
        <v>6061</v>
      </c>
      <c r="D1473" s="74" t="s">
        <v>6062</v>
      </c>
      <c r="E1473" s="74" t="s">
        <v>6063</v>
      </c>
      <c r="F1473" s="74" t="s">
        <v>6064</v>
      </c>
      <c r="G1473" s="75">
        <v>44281</v>
      </c>
      <c r="H1473" s="76"/>
      <c r="I1473" s="77">
        <v>63582.400000000001</v>
      </c>
      <c r="J1473" s="78" t="s">
        <v>457</v>
      </c>
      <c r="K1473" s="80"/>
      <c r="L1473" s="80"/>
      <c r="M1473" s="80"/>
      <c r="N1473" s="80"/>
      <c r="O1473" s="80"/>
    </row>
    <row r="1474" spans="1:15" ht="28.35" hidden="1" customHeight="1" thickBot="1">
      <c r="A1474" s="479" t="s">
        <v>614</v>
      </c>
      <c r="B1474" s="480"/>
      <c r="C1474" s="74" t="s">
        <v>6065</v>
      </c>
      <c r="D1474" s="74" t="s">
        <v>6066</v>
      </c>
      <c r="E1474" s="74" t="s">
        <v>6067</v>
      </c>
      <c r="F1474" s="74" t="s">
        <v>6068</v>
      </c>
      <c r="G1474" s="75">
        <v>44769</v>
      </c>
      <c r="H1474" s="76"/>
      <c r="I1474" s="77">
        <v>54395.69</v>
      </c>
      <c r="J1474" s="78" t="s">
        <v>457</v>
      </c>
      <c r="K1474" s="80"/>
      <c r="L1474" s="80"/>
      <c r="M1474" s="80"/>
      <c r="N1474" s="80"/>
      <c r="O1474" s="80"/>
    </row>
    <row r="1475" spans="1:15" ht="28.35" hidden="1" customHeight="1" thickBot="1">
      <c r="A1475" s="479" t="s">
        <v>477</v>
      </c>
      <c r="B1475" s="480"/>
      <c r="C1475" s="74" t="s">
        <v>6069</v>
      </c>
      <c r="D1475" s="74" t="s">
        <v>6070</v>
      </c>
      <c r="E1475" s="74" t="s">
        <v>6071</v>
      </c>
      <c r="F1475" s="74" t="s">
        <v>6072</v>
      </c>
      <c r="G1475" s="75">
        <v>44664</v>
      </c>
      <c r="H1475" s="76"/>
      <c r="I1475" s="77">
        <v>38523.11</v>
      </c>
      <c r="J1475" s="78" t="s">
        <v>457</v>
      </c>
      <c r="K1475" s="80"/>
      <c r="L1475" s="80"/>
      <c r="M1475" s="80"/>
      <c r="N1475" s="80"/>
      <c r="O1475" s="80"/>
    </row>
    <row r="1476" spans="1:15" ht="28.35" hidden="1" customHeight="1" thickBot="1">
      <c r="A1476" s="479" t="s">
        <v>477</v>
      </c>
      <c r="B1476" s="480"/>
      <c r="C1476" s="74" t="s">
        <v>6073</v>
      </c>
      <c r="D1476" s="74" t="s">
        <v>6074</v>
      </c>
      <c r="E1476" s="74" t="s">
        <v>6075</v>
      </c>
      <c r="F1476" s="74" t="s">
        <v>6076</v>
      </c>
      <c r="G1476" s="75">
        <v>44631</v>
      </c>
      <c r="H1476" s="76"/>
      <c r="I1476" s="77">
        <v>30000</v>
      </c>
      <c r="J1476" s="78" t="s">
        <v>457</v>
      </c>
      <c r="K1476" s="80"/>
      <c r="L1476" s="80"/>
      <c r="M1476" s="80"/>
      <c r="N1476" s="80"/>
      <c r="O1476" s="80"/>
    </row>
    <row r="1477" spans="1:15" ht="28.35" hidden="1" customHeight="1" thickBot="1">
      <c r="A1477" s="479" t="s">
        <v>452</v>
      </c>
      <c r="B1477" s="480"/>
      <c r="C1477" s="74" t="s">
        <v>6077</v>
      </c>
      <c r="D1477" s="74" t="s">
        <v>6078</v>
      </c>
      <c r="E1477" s="74" t="s">
        <v>6079</v>
      </c>
      <c r="F1477" s="74" t="s">
        <v>6080</v>
      </c>
      <c r="G1477" s="75">
        <v>44362</v>
      </c>
      <c r="H1477" s="76"/>
      <c r="I1477" s="77">
        <v>18088.259999999998</v>
      </c>
      <c r="J1477" s="78" t="s">
        <v>457</v>
      </c>
      <c r="K1477" s="78" t="s">
        <v>6081</v>
      </c>
      <c r="L1477" s="78" t="s">
        <v>989</v>
      </c>
      <c r="M1477" s="78" t="s">
        <v>6082</v>
      </c>
      <c r="N1477" s="78">
        <v>0</v>
      </c>
      <c r="O1477" s="79">
        <v>44711</v>
      </c>
    </row>
    <row r="1478" spans="1:15" ht="28.35" hidden="1" customHeight="1" thickBot="1">
      <c r="A1478" s="479" t="s">
        <v>6083</v>
      </c>
      <c r="B1478" s="480"/>
      <c r="C1478" s="74" t="s">
        <v>6084</v>
      </c>
      <c r="D1478" s="74" t="s">
        <v>6085</v>
      </c>
      <c r="E1478" s="74" t="s">
        <v>6086</v>
      </c>
      <c r="F1478" s="74" t="s">
        <v>6087</v>
      </c>
      <c r="G1478" s="75">
        <v>44537</v>
      </c>
      <c r="H1478" s="76"/>
      <c r="I1478" s="77">
        <v>50000</v>
      </c>
      <c r="J1478" s="78" t="s">
        <v>613</v>
      </c>
      <c r="K1478" s="80"/>
      <c r="L1478" s="80"/>
      <c r="M1478" s="80"/>
      <c r="N1478" s="80"/>
      <c r="O1478" s="80"/>
    </row>
    <row r="1479" spans="1:15" ht="28.35" hidden="1" customHeight="1" thickBot="1">
      <c r="A1479" s="479" t="s">
        <v>3761</v>
      </c>
      <c r="B1479" s="480"/>
      <c r="C1479" s="74" t="s">
        <v>6088</v>
      </c>
      <c r="D1479" s="74" t="s">
        <v>6089</v>
      </c>
      <c r="E1479" s="74" t="s">
        <v>6090</v>
      </c>
      <c r="F1479" s="74" t="s">
        <v>6091</v>
      </c>
      <c r="G1479" s="75">
        <v>44538</v>
      </c>
      <c r="H1479" s="76"/>
      <c r="I1479" s="77">
        <v>21167.34</v>
      </c>
      <c r="J1479" s="78" t="s">
        <v>613</v>
      </c>
      <c r="K1479" s="80"/>
      <c r="L1479" s="80"/>
      <c r="M1479" s="80"/>
      <c r="N1479" s="80"/>
      <c r="O1479" s="80"/>
    </row>
    <row r="1480" spans="1:15" ht="28.35" hidden="1" customHeight="1" thickBot="1">
      <c r="A1480" s="479" t="s">
        <v>472</v>
      </c>
      <c r="B1480" s="480"/>
      <c r="C1480" s="74" t="s">
        <v>6092</v>
      </c>
      <c r="D1480" s="74" t="s">
        <v>6093</v>
      </c>
      <c r="E1480" s="74" t="s">
        <v>6094</v>
      </c>
      <c r="F1480" s="74" t="s">
        <v>6095</v>
      </c>
      <c r="G1480" s="75">
        <v>44292</v>
      </c>
      <c r="H1480" s="76"/>
      <c r="I1480" s="77">
        <v>57402</v>
      </c>
      <c r="J1480" s="78" t="s">
        <v>457</v>
      </c>
      <c r="K1480" s="80"/>
      <c r="L1480" s="80"/>
      <c r="M1480" s="80"/>
      <c r="N1480" s="80"/>
      <c r="O1480" s="80"/>
    </row>
    <row r="1481" spans="1:15" ht="28.35" hidden="1" customHeight="1" thickBot="1">
      <c r="A1481" s="479" t="s">
        <v>472</v>
      </c>
      <c r="B1481" s="480"/>
      <c r="C1481" s="74" t="s">
        <v>6096</v>
      </c>
      <c r="D1481" s="74" t="s">
        <v>6097</v>
      </c>
      <c r="E1481" s="74" t="s">
        <v>6098</v>
      </c>
      <c r="F1481" s="74" t="s">
        <v>6099</v>
      </c>
      <c r="G1481" s="75">
        <v>44426</v>
      </c>
      <c r="H1481" s="76"/>
      <c r="I1481" s="77">
        <v>36603.5</v>
      </c>
      <c r="J1481" s="78" t="s">
        <v>457</v>
      </c>
      <c r="K1481" s="80"/>
      <c r="L1481" s="80"/>
      <c r="M1481" s="80"/>
      <c r="N1481" s="80"/>
      <c r="O1481" s="80"/>
    </row>
    <row r="1482" spans="1:15" ht="28.35" hidden="1" customHeight="1" thickBot="1">
      <c r="A1482" s="479" t="s">
        <v>5488</v>
      </c>
      <c r="B1482" s="480"/>
      <c r="C1482" s="74" t="s">
        <v>6100</v>
      </c>
      <c r="D1482" s="74" t="s">
        <v>6101</v>
      </c>
      <c r="E1482" s="74" t="s">
        <v>6102</v>
      </c>
      <c r="F1482" s="74" t="s">
        <v>6103</v>
      </c>
      <c r="G1482" s="75">
        <v>44732</v>
      </c>
      <c r="H1482" s="76"/>
      <c r="I1482" s="77">
        <v>50000</v>
      </c>
      <c r="J1482" s="78" t="s">
        <v>613</v>
      </c>
      <c r="K1482" s="80"/>
      <c r="L1482" s="80"/>
      <c r="M1482" s="80"/>
      <c r="N1482" s="80"/>
      <c r="O1482" s="80"/>
    </row>
    <row r="1483" spans="1:15" ht="28.35" hidden="1" customHeight="1" thickBot="1">
      <c r="A1483" s="479" t="s">
        <v>614</v>
      </c>
      <c r="B1483" s="480"/>
      <c r="C1483" s="74" t="s">
        <v>6104</v>
      </c>
      <c r="D1483" s="74" t="s">
        <v>6105</v>
      </c>
      <c r="E1483" s="74" t="s">
        <v>6106</v>
      </c>
      <c r="F1483" s="74" t="s">
        <v>6107</v>
      </c>
      <c r="G1483" s="75">
        <v>44636</v>
      </c>
      <c r="H1483" s="76"/>
      <c r="I1483" s="77">
        <v>19629.98</v>
      </c>
      <c r="J1483" s="78" t="s">
        <v>457</v>
      </c>
      <c r="K1483" s="80"/>
      <c r="L1483" s="80"/>
      <c r="M1483" s="80"/>
      <c r="N1483" s="80"/>
      <c r="O1483" s="80"/>
    </row>
    <row r="1484" spans="1:15" ht="28.35" hidden="1" customHeight="1" thickBot="1">
      <c r="A1484" s="479" t="s">
        <v>472</v>
      </c>
      <c r="B1484" s="480"/>
      <c r="C1484" s="74" t="s">
        <v>6108</v>
      </c>
      <c r="D1484" s="74" t="s">
        <v>6109</v>
      </c>
      <c r="E1484" s="74" t="s">
        <v>6110</v>
      </c>
      <c r="F1484" s="74" t="s">
        <v>6111</v>
      </c>
      <c r="G1484" s="75">
        <v>44404</v>
      </c>
      <c r="H1484" s="76"/>
      <c r="I1484" s="77">
        <v>38947.18</v>
      </c>
      <c r="J1484" s="78" t="s">
        <v>457</v>
      </c>
      <c r="K1484" s="80"/>
      <c r="L1484" s="80"/>
      <c r="M1484" s="80"/>
      <c r="N1484" s="80"/>
      <c r="O1484" s="80"/>
    </row>
    <row r="1485" spans="1:15" ht="28.35" hidden="1" customHeight="1" thickBot="1">
      <c r="A1485" s="479" t="s">
        <v>502</v>
      </c>
      <c r="B1485" s="480"/>
      <c r="C1485" s="74" t="s">
        <v>6112</v>
      </c>
      <c r="D1485" s="74" t="s">
        <v>6113</v>
      </c>
      <c r="E1485" s="74" t="s">
        <v>6114</v>
      </c>
      <c r="F1485" s="74" t="s">
        <v>6115</v>
      </c>
      <c r="G1485" s="75">
        <v>44719</v>
      </c>
      <c r="H1485" s="76"/>
      <c r="I1485" s="77">
        <v>31430</v>
      </c>
      <c r="J1485" s="78" t="s">
        <v>457</v>
      </c>
      <c r="K1485" s="80"/>
      <c r="L1485" s="80"/>
      <c r="M1485" s="80"/>
      <c r="N1485" s="80"/>
      <c r="O1485" s="80"/>
    </row>
    <row r="1486" spans="1:15" ht="28.35" hidden="1" customHeight="1" thickBot="1">
      <c r="A1486" s="479" t="s">
        <v>603</v>
      </c>
      <c r="B1486" s="480"/>
      <c r="C1486" s="74" t="s">
        <v>6116</v>
      </c>
      <c r="D1486" s="74" t="s">
        <v>6117</v>
      </c>
      <c r="E1486" s="74" t="s">
        <v>6118</v>
      </c>
      <c r="F1486" s="74" t="s">
        <v>6119</v>
      </c>
      <c r="G1486" s="75">
        <v>44623</v>
      </c>
      <c r="H1486" s="76"/>
      <c r="I1486" s="77">
        <v>98880.93</v>
      </c>
      <c r="J1486" s="78" t="s">
        <v>457</v>
      </c>
      <c r="K1486" s="80"/>
      <c r="L1486" s="80"/>
      <c r="M1486" s="80"/>
      <c r="N1486" s="80"/>
      <c r="O1486" s="80"/>
    </row>
    <row r="1487" spans="1:15" ht="28.35" hidden="1" customHeight="1" thickBot="1">
      <c r="A1487" s="479" t="s">
        <v>560</v>
      </c>
      <c r="B1487" s="480"/>
      <c r="C1487" s="74" t="s">
        <v>6120</v>
      </c>
      <c r="D1487" s="74" t="s">
        <v>6121</v>
      </c>
      <c r="E1487" s="74" t="s">
        <v>6122</v>
      </c>
      <c r="F1487" s="74" t="s">
        <v>6123</v>
      </c>
      <c r="G1487" s="75">
        <v>44600</v>
      </c>
      <c r="H1487" s="76"/>
      <c r="I1487" s="77">
        <v>42732.2</v>
      </c>
      <c r="J1487" s="78" t="s">
        <v>457</v>
      </c>
      <c r="K1487" s="80"/>
      <c r="L1487" s="80"/>
      <c r="M1487" s="80"/>
      <c r="N1487" s="80"/>
      <c r="O1487" s="80"/>
    </row>
    <row r="1488" spans="1:15" ht="28.35" hidden="1" customHeight="1" thickBot="1">
      <c r="A1488" s="479" t="s">
        <v>472</v>
      </c>
      <c r="B1488" s="480"/>
      <c r="C1488" s="74" t="s">
        <v>6124</v>
      </c>
      <c r="D1488" s="74" t="s">
        <v>6125</v>
      </c>
      <c r="E1488" s="74" t="s">
        <v>6126</v>
      </c>
      <c r="F1488" s="74" t="s">
        <v>6127</v>
      </c>
      <c r="G1488" s="75">
        <v>44755</v>
      </c>
      <c r="H1488" s="76"/>
      <c r="I1488" s="77">
        <v>36370</v>
      </c>
      <c r="J1488" s="78" t="s">
        <v>457</v>
      </c>
      <c r="K1488" s="80"/>
      <c r="L1488" s="80"/>
      <c r="M1488" s="80"/>
      <c r="N1488" s="80"/>
      <c r="O1488" s="80"/>
    </row>
    <row r="1489" spans="1:15" ht="28.35" hidden="1" customHeight="1" thickBot="1">
      <c r="A1489" s="479" t="s">
        <v>477</v>
      </c>
      <c r="B1489" s="480"/>
      <c r="C1489" s="74" t="s">
        <v>6128</v>
      </c>
      <c r="D1489" s="74" t="s">
        <v>6129</v>
      </c>
      <c r="E1489" s="74" t="s">
        <v>6130</v>
      </c>
      <c r="F1489" s="74" t="s">
        <v>6131</v>
      </c>
      <c r="G1489" s="75">
        <v>44690</v>
      </c>
      <c r="H1489" s="76"/>
      <c r="I1489" s="77">
        <v>29087.27</v>
      </c>
      <c r="J1489" s="78" t="s">
        <v>457</v>
      </c>
      <c r="K1489" s="80"/>
      <c r="L1489" s="80"/>
      <c r="M1489" s="80"/>
      <c r="N1489" s="80"/>
      <c r="O1489" s="80"/>
    </row>
    <row r="1490" spans="1:15" ht="28.35" hidden="1" customHeight="1" thickBot="1">
      <c r="A1490" s="479" t="s">
        <v>5488</v>
      </c>
      <c r="B1490" s="480"/>
      <c r="C1490" s="74" t="s">
        <v>6132</v>
      </c>
      <c r="D1490" s="74" t="s">
        <v>6133</v>
      </c>
      <c r="E1490" s="74" t="s">
        <v>6134</v>
      </c>
      <c r="F1490" s="74" t="s">
        <v>6135</v>
      </c>
      <c r="G1490" s="75">
        <v>44530</v>
      </c>
      <c r="H1490" s="76"/>
      <c r="I1490" s="77">
        <v>50000</v>
      </c>
      <c r="J1490" s="78" t="s">
        <v>613</v>
      </c>
      <c r="K1490" s="80"/>
      <c r="L1490" s="80"/>
      <c r="M1490" s="80"/>
      <c r="N1490" s="80"/>
      <c r="O1490" s="80"/>
    </row>
    <row r="1491" spans="1:15" ht="28.35" hidden="1" customHeight="1" thickBot="1">
      <c r="A1491" s="479" t="s">
        <v>5488</v>
      </c>
      <c r="B1491" s="480"/>
      <c r="C1491" s="74" t="s">
        <v>6136</v>
      </c>
      <c r="D1491" s="74" t="s">
        <v>6137</v>
      </c>
      <c r="E1491" s="74" t="s">
        <v>6138</v>
      </c>
      <c r="F1491" s="74" t="s">
        <v>6139</v>
      </c>
      <c r="G1491" s="75">
        <v>44537</v>
      </c>
      <c r="H1491" s="76"/>
      <c r="I1491" s="77">
        <v>50000</v>
      </c>
      <c r="J1491" s="78" t="s">
        <v>613</v>
      </c>
      <c r="K1491" s="80"/>
      <c r="L1491" s="80"/>
      <c r="M1491" s="80"/>
      <c r="N1491" s="80"/>
      <c r="O1491" s="80"/>
    </row>
    <row r="1492" spans="1:15" ht="28.35" hidden="1" customHeight="1" thickBot="1">
      <c r="A1492" s="479" t="s">
        <v>477</v>
      </c>
      <c r="B1492" s="480"/>
      <c r="C1492" s="74" t="s">
        <v>6140</v>
      </c>
      <c r="D1492" s="74" t="s">
        <v>6141</v>
      </c>
      <c r="E1492" s="74" t="s">
        <v>6142</v>
      </c>
      <c r="F1492" s="74" t="s">
        <v>6143</v>
      </c>
      <c r="G1492" s="75">
        <v>44662</v>
      </c>
      <c r="H1492" s="76"/>
      <c r="I1492" s="77">
        <v>59650</v>
      </c>
      <c r="J1492" s="78" t="s">
        <v>457</v>
      </c>
      <c r="K1492" s="80"/>
      <c r="L1492" s="80"/>
      <c r="M1492" s="80"/>
      <c r="N1492" s="80"/>
      <c r="O1492" s="80"/>
    </row>
    <row r="1493" spans="1:15" ht="28.35" hidden="1" customHeight="1" thickBot="1">
      <c r="A1493" s="479" t="s">
        <v>477</v>
      </c>
      <c r="B1493" s="480"/>
      <c r="C1493" s="74" t="s">
        <v>6144</v>
      </c>
      <c r="D1493" s="74" t="s">
        <v>6145</v>
      </c>
      <c r="E1493" s="74" t="s">
        <v>6146</v>
      </c>
      <c r="F1493" s="74" t="s">
        <v>6147</v>
      </c>
      <c r="G1493" s="75">
        <v>44666</v>
      </c>
      <c r="H1493" s="76"/>
      <c r="I1493" s="77">
        <v>29096</v>
      </c>
      <c r="J1493" s="78" t="s">
        <v>457</v>
      </c>
      <c r="K1493" s="80"/>
      <c r="L1493" s="80"/>
      <c r="M1493" s="80"/>
      <c r="N1493" s="80"/>
      <c r="O1493" s="80"/>
    </row>
    <row r="1494" spans="1:15" ht="28.35" hidden="1" customHeight="1" thickBot="1">
      <c r="A1494" s="479" t="s">
        <v>614</v>
      </c>
      <c r="B1494" s="480"/>
      <c r="C1494" s="74" t="s">
        <v>6148</v>
      </c>
      <c r="D1494" s="74" t="s">
        <v>6149</v>
      </c>
      <c r="E1494" s="74" t="s">
        <v>6150</v>
      </c>
      <c r="F1494" s="74" t="s">
        <v>6151</v>
      </c>
      <c r="G1494" s="75">
        <v>44623</v>
      </c>
      <c r="H1494" s="76"/>
      <c r="I1494" s="77">
        <v>56000</v>
      </c>
      <c r="J1494" s="78" t="s">
        <v>457</v>
      </c>
      <c r="K1494" s="80"/>
      <c r="L1494" s="80"/>
      <c r="M1494" s="80"/>
      <c r="N1494" s="80"/>
      <c r="O1494" s="80"/>
    </row>
    <row r="1495" spans="1:15" ht="28.35" hidden="1" customHeight="1" thickBot="1">
      <c r="A1495" s="479" t="s">
        <v>584</v>
      </c>
      <c r="B1495" s="480"/>
      <c r="C1495" s="74" t="s">
        <v>6152</v>
      </c>
      <c r="D1495" s="74" t="s">
        <v>6153</v>
      </c>
      <c r="E1495" s="74" t="s">
        <v>6154</v>
      </c>
      <c r="F1495" s="74" t="s">
        <v>6155</v>
      </c>
      <c r="G1495" s="75">
        <v>44327</v>
      </c>
      <c r="H1495" s="76"/>
      <c r="I1495" s="77">
        <v>70157.73</v>
      </c>
      <c r="J1495" s="78" t="s">
        <v>457</v>
      </c>
      <c r="K1495" s="80"/>
      <c r="L1495" s="80"/>
      <c r="M1495" s="80"/>
      <c r="N1495" s="80"/>
      <c r="O1495" s="80"/>
    </row>
    <row r="1496" spans="1:15" ht="28.35" hidden="1" customHeight="1" thickBot="1">
      <c r="A1496" s="479" t="s">
        <v>472</v>
      </c>
      <c r="B1496" s="480"/>
      <c r="C1496" s="74" t="s">
        <v>6156</v>
      </c>
      <c r="D1496" s="74" t="s">
        <v>6157</v>
      </c>
      <c r="E1496" s="74" t="s">
        <v>6158</v>
      </c>
      <c r="F1496" s="74" t="s">
        <v>6159</v>
      </c>
      <c r="G1496" s="75">
        <v>44553</v>
      </c>
      <c r="H1496" s="76"/>
      <c r="I1496" s="77">
        <v>36370</v>
      </c>
      <c r="J1496" s="78" t="s">
        <v>457</v>
      </c>
      <c r="K1496" s="80"/>
      <c r="L1496" s="80"/>
      <c r="M1496" s="80"/>
      <c r="N1496" s="80"/>
      <c r="O1496" s="80"/>
    </row>
    <row r="1497" spans="1:15" ht="28.35" hidden="1" customHeight="1" thickBot="1">
      <c r="A1497" s="479" t="s">
        <v>614</v>
      </c>
      <c r="B1497" s="480"/>
      <c r="C1497" s="74" t="s">
        <v>6160</v>
      </c>
      <c r="D1497" s="74" t="s">
        <v>6161</v>
      </c>
      <c r="E1497" s="74" t="s">
        <v>6162</v>
      </c>
      <c r="F1497" s="74" t="s">
        <v>6163</v>
      </c>
      <c r="G1497" s="75">
        <v>44580</v>
      </c>
      <c r="H1497" s="76"/>
      <c r="I1497" s="77">
        <v>87965.93</v>
      </c>
      <c r="J1497" s="78" t="s">
        <v>457</v>
      </c>
      <c r="K1497" s="80"/>
      <c r="L1497" s="80"/>
      <c r="M1497" s="80"/>
      <c r="N1497" s="80"/>
      <c r="O1497" s="80"/>
    </row>
    <row r="1498" spans="1:15" ht="28.35" hidden="1" customHeight="1" thickBot="1">
      <c r="A1498" s="479" t="s">
        <v>5547</v>
      </c>
      <c r="B1498" s="480"/>
      <c r="C1498" s="74" t="s">
        <v>6164</v>
      </c>
      <c r="D1498" s="74" t="s">
        <v>6165</v>
      </c>
      <c r="E1498" s="74" t="s">
        <v>6166</v>
      </c>
      <c r="F1498" s="74" t="s">
        <v>6167</v>
      </c>
      <c r="G1498" s="75">
        <v>44540</v>
      </c>
      <c r="H1498" s="76"/>
      <c r="I1498" s="77">
        <v>50000</v>
      </c>
      <c r="J1498" s="78" t="s">
        <v>613</v>
      </c>
      <c r="K1498" s="80"/>
      <c r="L1498" s="80"/>
      <c r="M1498" s="80"/>
      <c r="N1498" s="80"/>
      <c r="O1498" s="80"/>
    </row>
    <row r="1499" spans="1:15" ht="28.35" hidden="1" customHeight="1" thickBot="1">
      <c r="A1499" s="479" t="s">
        <v>5547</v>
      </c>
      <c r="B1499" s="480"/>
      <c r="C1499" s="74" t="s">
        <v>6168</v>
      </c>
      <c r="D1499" s="74" t="s">
        <v>6169</v>
      </c>
      <c r="E1499" s="74" t="s">
        <v>6170</v>
      </c>
      <c r="F1499" s="74" t="s">
        <v>6171</v>
      </c>
      <c r="G1499" s="75">
        <v>44594</v>
      </c>
      <c r="H1499" s="76"/>
      <c r="I1499" s="77">
        <v>50000</v>
      </c>
      <c r="J1499" s="78" t="s">
        <v>613</v>
      </c>
      <c r="K1499" s="80"/>
      <c r="L1499" s="80"/>
      <c r="M1499" s="80"/>
      <c r="N1499" s="80"/>
      <c r="O1499" s="80"/>
    </row>
    <row r="1500" spans="1:15" ht="28.35" hidden="1" customHeight="1" thickBot="1">
      <c r="A1500" s="479" t="s">
        <v>477</v>
      </c>
      <c r="B1500" s="480"/>
      <c r="C1500" s="74" t="s">
        <v>6172</v>
      </c>
      <c r="D1500" s="74" t="s">
        <v>6173</v>
      </c>
      <c r="E1500" s="74" t="s">
        <v>6174</v>
      </c>
      <c r="F1500" s="74" t="s">
        <v>6175</v>
      </c>
      <c r="G1500" s="75">
        <v>44687</v>
      </c>
      <c r="H1500" s="76"/>
      <c r="I1500" s="77">
        <v>109110</v>
      </c>
      <c r="J1500" s="78" t="s">
        <v>457</v>
      </c>
      <c r="K1500" s="80"/>
      <c r="L1500" s="80"/>
      <c r="M1500" s="80"/>
      <c r="N1500" s="80"/>
      <c r="O1500" s="80"/>
    </row>
    <row r="1501" spans="1:15" ht="28.35" hidden="1" customHeight="1" thickBot="1">
      <c r="A1501" s="479" t="s">
        <v>584</v>
      </c>
      <c r="B1501" s="480"/>
      <c r="C1501" s="74" t="s">
        <v>6176</v>
      </c>
      <c r="D1501" s="74" t="s">
        <v>6177</v>
      </c>
      <c r="E1501" s="74" t="s">
        <v>6178</v>
      </c>
      <c r="F1501" s="74" t="s">
        <v>776</v>
      </c>
      <c r="G1501" s="75">
        <v>44573</v>
      </c>
      <c r="H1501" s="76"/>
      <c r="I1501" s="77">
        <v>38244</v>
      </c>
      <c r="J1501" s="78" t="s">
        <v>457</v>
      </c>
      <c r="K1501" s="80"/>
      <c r="L1501" s="80"/>
      <c r="M1501" s="80"/>
      <c r="N1501" s="80"/>
      <c r="O1501" s="80"/>
    </row>
    <row r="1502" spans="1:15" ht="28.35" hidden="1" customHeight="1" thickBot="1">
      <c r="A1502" s="479" t="s">
        <v>614</v>
      </c>
      <c r="B1502" s="480"/>
      <c r="C1502" s="74" t="s">
        <v>6179</v>
      </c>
      <c r="D1502" s="74" t="s">
        <v>6180</v>
      </c>
      <c r="E1502" s="74" t="s">
        <v>6181</v>
      </c>
      <c r="F1502" s="74" t="s">
        <v>6182</v>
      </c>
      <c r="G1502" s="75">
        <v>44777</v>
      </c>
      <c r="H1502" s="76"/>
      <c r="I1502" s="77">
        <v>47270.080000000002</v>
      </c>
      <c r="J1502" s="78" t="s">
        <v>457</v>
      </c>
      <c r="K1502" s="80"/>
      <c r="L1502" s="80"/>
      <c r="M1502" s="80"/>
      <c r="N1502" s="80"/>
      <c r="O1502" s="80"/>
    </row>
    <row r="1503" spans="1:15" ht="28.35" hidden="1" customHeight="1" thickBot="1">
      <c r="A1503" s="479" t="s">
        <v>598</v>
      </c>
      <c r="B1503" s="480"/>
      <c r="C1503" s="74" t="s">
        <v>6183</v>
      </c>
      <c r="D1503" s="74" t="s">
        <v>6184</v>
      </c>
      <c r="E1503" s="74" t="s">
        <v>6185</v>
      </c>
      <c r="F1503" s="74" t="s">
        <v>867</v>
      </c>
      <c r="G1503" s="75">
        <v>44574</v>
      </c>
      <c r="H1503" s="76"/>
      <c r="I1503" s="77">
        <v>9161.61</v>
      </c>
      <c r="J1503" s="78" t="s">
        <v>457</v>
      </c>
      <c r="K1503" s="80"/>
      <c r="L1503" s="80"/>
      <c r="M1503" s="80"/>
      <c r="N1503" s="80"/>
      <c r="O1503" s="80"/>
    </row>
    <row r="1504" spans="1:15" ht="28.35" hidden="1" customHeight="1" thickBot="1">
      <c r="A1504" s="479" t="s">
        <v>502</v>
      </c>
      <c r="B1504" s="480"/>
      <c r="C1504" s="74" t="s">
        <v>6186</v>
      </c>
      <c r="D1504" s="74" t="s">
        <v>6187</v>
      </c>
      <c r="E1504" s="74" t="s">
        <v>6188</v>
      </c>
      <c r="F1504" s="74" t="s">
        <v>6189</v>
      </c>
      <c r="G1504" s="75">
        <v>44571</v>
      </c>
      <c r="H1504" s="76"/>
      <c r="I1504" s="77">
        <v>92852.24</v>
      </c>
      <c r="J1504" s="78" t="s">
        <v>457</v>
      </c>
      <c r="K1504" s="80"/>
      <c r="L1504" s="80"/>
      <c r="M1504" s="80"/>
      <c r="N1504" s="80"/>
      <c r="O1504" s="80"/>
    </row>
    <row r="1505" spans="1:15" ht="28.35" hidden="1" customHeight="1" thickBot="1">
      <c r="A1505" s="479" t="s">
        <v>3761</v>
      </c>
      <c r="B1505" s="480"/>
      <c r="C1505" s="74" t="s">
        <v>6190</v>
      </c>
      <c r="D1505" s="74" t="s">
        <v>6191</v>
      </c>
      <c r="E1505" s="74" t="s">
        <v>6192</v>
      </c>
      <c r="F1505" s="74" t="s">
        <v>6193</v>
      </c>
      <c r="G1505" s="75">
        <v>44714</v>
      </c>
      <c r="H1505" s="76"/>
      <c r="I1505" s="77">
        <v>50000</v>
      </c>
      <c r="J1505" s="78" t="s">
        <v>613</v>
      </c>
      <c r="K1505" s="80"/>
      <c r="L1505" s="80"/>
      <c r="M1505" s="80"/>
      <c r="N1505" s="80"/>
      <c r="O1505" s="80"/>
    </row>
    <row r="1506" spans="1:15" ht="28.35" hidden="1" customHeight="1" thickBot="1">
      <c r="A1506" s="479" t="s">
        <v>477</v>
      </c>
      <c r="B1506" s="480"/>
      <c r="C1506" s="74" t="s">
        <v>6194</v>
      </c>
      <c r="D1506" s="74" t="s">
        <v>6195</v>
      </c>
      <c r="E1506" s="74" t="s">
        <v>6196</v>
      </c>
      <c r="F1506" s="74" t="s">
        <v>6197</v>
      </c>
      <c r="G1506" s="75">
        <v>44662</v>
      </c>
      <c r="H1506" s="76"/>
      <c r="I1506" s="77">
        <v>9092.5</v>
      </c>
      <c r="J1506" s="78" t="s">
        <v>457</v>
      </c>
      <c r="K1506" s="80"/>
      <c r="L1506" s="80"/>
      <c r="M1506" s="80"/>
      <c r="N1506" s="80"/>
      <c r="O1506" s="80"/>
    </row>
    <row r="1507" spans="1:15" ht="28.35" hidden="1" customHeight="1" thickBot="1">
      <c r="A1507" s="479" t="s">
        <v>5488</v>
      </c>
      <c r="B1507" s="480"/>
      <c r="C1507" s="74" t="s">
        <v>6198</v>
      </c>
      <c r="D1507" s="74" t="s">
        <v>6199</v>
      </c>
      <c r="E1507" s="74" t="s">
        <v>6200</v>
      </c>
      <c r="F1507" s="74" t="s">
        <v>6201</v>
      </c>
      <c r="G1507" s="75">
        <v>44526</v>
      </c>
      <c r="H1507" s="76"/>
      <c r="I1507" s="77">
        <v>50000</v>
      </c>
      <c r="J1507" s="78" t="s">
        <v>613</v>
      </c>
      <c r="K1507" s="80"/>
      <c r="L1507" s="80"/>
      <c r="M1507" s="80"/>
      <c r="N1507" s="80"/>
      <c r="O1507" s="80"/>
    </row>
    <row r="1508" spans="1:15" ht="28.35" hidden="1" customHeight="1" thickBot="1">
      <c r="A1508" s="479" t="s">
        <v>502</v>
      </c>
      <c r="B1508" s="480"/>
      <c r="C1508" s="74" t="s">
        <v>6202</v>
      </c>
      <c r="D1508" s="74" t="s">
        <v>6203</v>
      </c>
      <c r="E1508" s="74" t="s">
        <v>6204</v>
      </c>
      <c r="F1508" s="74" t="s">
        <v>6205</v>
      </c>
      <c r="G1508" s="75">
        <v>44572</v>
      </c>
      <c r="H1508" s="76"/>
      <c r="I1508" s="77">
        <v>45920.75</v>
      </c>
      <c r="J1508" s="78" t="s">
        <v>1048</v>
      </c>
      <c r="K1508" s="80"/>
      <c r="L1508" s="80"/>
      <c r="M1508" s="80"/>
      <c r="N1508" s="80"/>
      <c r="O1508" s="80"/>
    </row>
    <row r="1509" spans="1:15" ht="28.35" hidden="1" customHeight="1" thickBot="1">
      <c r="A1509" s="479" t="s">
        <v>6206</v>
      </c>
      <c r="B1509" s="480"/>
      <c r="C1509" s="74" t="s">
        <v>6207</v>
      </c>
      <c r="D1509" s="74" t="s">
        <v>6208</v>
      </c>
      <c r="E1509" s="74" t="s">
        <v>6209</v>
      </c>
      <c r="F1509" s="74" t="s">
        <v>6210</v>
      </c>
      <c r="G1509" s="75">
        <v>44743</v>
      </c>
      <c r="H1509" s="76"/>
      <c r="I1509" s="77">
        <v>50000</v>
      </c>
      <c r="J1509" s="78" t="s">
        <v>613</v>
      </c>
      <c r="K1509" s="80"/>
      <c r="L1509" s="80"/>
      <c r="M1509" s="80"/>
      <c r="N1509" s="80"/>
      <c r="O1509" s="80"/>
    </row>
    <row r="1510" spans="1:15" ht="28.35" hidden="1" customHeight="1" thickBot="1">
      <c r="A1510" s="479" t="s">
        <v>477</v>
      </c>
      <c r="B1510" s="480"/>
      <c r="C1510" s="74" t="s">
        <v>6211</v>
      </c>
      <c r="D1510" s="74" t="s">
        <v>6212</v>
      </c>
      <c r="E1510" s="74" t="s">
        <v>6213</v>
      </c>
      <c r="F1510" s="74" t="s">
        <v>6214</v>
      </c>
      <c r="G1510" s="75">
        <v>44798</v>
      </c>
      <c r="H1510" s="76"/>
      <c r="I1510" s="77">
        <v>104570</v>
      </c>
      <c r="J1510" s="78" t="s">
        <v>457</v>
      </c>
      <c r="K1510" s="80"/>
      <c r="L1510" s="80"/>
      <c r="M1510" s="80"/>
      <c r="N1510" s="80"/>
      <c r="O1510" s="80"/>
    </row>
    <row r="1511" spans="1:15" ht="28.35" hidden="1" customHeight="1" thickBot="1">
      <c r="A1511" s="479" t="s">
        <v>584</v>
      </c>
      <c r="B1511" s="480"/>
      <c r="C1511" s="74" t="s">
        <v>6215</v>
      </c>
      <c r="D1511" s="74" t="s">
        <v>6216</v>
      </c>
      <c r="E1511" s="74" t="s">
        <v>6217</v>
      </c>
      <c r="F1511" s="74" t="s">
        <v>6218</v>
      </c>
      <c r="G1511" s="75">
        <v>44615</v>
      </c>
      <c r="H1511" s="76"/>
      <c r="I1511" s="77">
        <v>30000</v>
      </c>
      <c r="J1511" s="78" t="s">
        <v>457</v>
      </c>
      <c r="K1511" s="80"/>
      <c r="L1511" s="80"/>
      <c r="M1511" s="80"/>
      <c r="N1511" s="80"/>
      <c r="O1511" s="80"/>
    </row>
    <row r="1512" spans="1:15" ht="28.35" hidden="1" customHeight="1" thickBot="1">
      <c r="A1512" s="479" t="s">
        <v>472</v>
      </c>
      <c r="B1512" s="480"/>
      <c r="C1512" s="74" t="s">
        <v>6219</v>
      </c>
      <c r="D1512" s="74" t="s">
        <v>6220</v>
      </c>
      <c r="E1512" s="74" t="s">
        <v>6221</v>
      </c>
      <c r="F1512" s="74" t="s">
        <v>6222</v>
      </c>
      <c r="G1512" s="75">
        <v>44515</v>
      </c>
      <c r="H1512" s="76"/>
      <c r="I1512" s="77">
        <v>79135.67</v>
      </c>
      <c r="J1512" s="78" t="s">
        <v>457</v>
      </c>
      <c r="K1512" s="80"/>
      <c r="L1512" s="80"/>
      <c r="M1512" s="80"/>
      <c r="N1512" s="80"/>
      <c r="O1512" s="80"/>
    </row>
    <row r="1513" spans="1:15" ht="28.35" hidden="1" customHeight="1" thickBot="1">
      <c r="A1513" s="479" t="s">
        <v>5488</v>
      </c>
      <c r="B1513" s="480"/>
      <c r="C1513" s="74" t="s">
        <v>6223</v>
      </c>
      <c r="D1513" s="74" t="s">
        <v>6224</v>
      </c>
      <c r="E1513" s="74" t="s">
        <v>6225</v>
      </c>
      <c r="F1513" s="74" t="s">
        <v>6226</v>
      </c>
      <c r="G1513" s="75">
        <v>44522</v>
      </c>
      <c r="H1513" s="76"/>
      <c r="I1513" s="77">
        <v>50000</v>
      </c>
      <c r="J1513" s="78" t="s">
        <v>613</v>
      </c>
      <c r="K1513" s="80"/>
      <c r="L1513" s="80"/>
      <c r="M1513" s="80"/>
      <c r="N1513" s="80"/>
      <c r="O1513" s="80"/>
    </row>
    <row r="1514" spans="1:15" ht="28.35" hidden="1" customHeight="1" thickBot="1">
      <c r="A1514" s="479" t="s">
        <v>614</v>
      </c>
      <c r="B1514" s="480"/>
      <c r="C1514" s="74" t="s">
        <v>6227</v>
      </c>
      <c r="D1514" s="74" t="s">
        <v>6228</v>
      </c>
      <c r="E1514" s="74" t="s">
        <v>6229</v>
      </c>
      <c r="F1514" s="74" t="s">
        <v>6230</v>
      </c>
      <c r="G1514" s="75">
        <v>44628</v>
      </c>
      <c r="H1514" s="76"/>
      <c r="I1514" s="77">
        <v>43600</v>
      </c>
      <c r="J1514" s="78" t="s">
        <v>457</v>
      </c>
      <c r="K1514" s="80"/>
      <c r="L1514" s="80"/>
      <c r="M1514" s="80"/>
      <c r="N1514" s="80"/>
      <c r="O1514" s="80"/>
    </row>
    <row r="1515" spans="1:15" ht="28.35" hidden="1" customHeight="1" thickBot="1">
      <c r="A1515" s="479" t="s">
        <v>614</v>
      </c>
      <c r="B1515" s="480"/>
      <c r="C1515" s="74" t="s">
        <v>6231</v>
      </c>
      <c r="D1515" s="74" t="s">
        <v>6232</v>
      </c>
      <c r="E1515" s="74" t="s">
        <v>6233</v>
      </c>
      <c r="F1515" s="74" t="s">
        <v>6234</v>
      </c>
      <c r="G1515" s="75">
        <v>44721</v>
      </c>
      <c r="H1515" s="76"/>
      <c r="I1515" s="77">
        <v>56100</v>
      </c>
      <c r="J1515" s="78" t="s">
        <v>457</v>
      </c>
      <c r="K1515" s="80"/>
      <c r="L1515" s="80"/>
      <c r="M1515" s="80"/>
      <c r="N1515" s="80"/>
      <c r="O1515" s="80"/>
    </row>
    <row r="1516" spans="1:15" ht="28.35" hidden="1" customHeight="1" thickBot="1">
      <c r="A1516" s="479" t="s">
        <v>603</v>
      </c>
      <c r="B1516" s="480"/>
      <c r="C1516" s="74" t="s">
        <v>6235</v>
      </c>
      <c r="D1516" s="74" t="s">
        <v>6236</v>
      </c>
      <c r="E1516" s="74" t="s">
        <v>6237</v>
      </c>
      <c r="F1516" s="74" t="s">
        <v>6238</v>
      </c>
      <c r="G1516" s="75">
        <v>44595</v>
      </c>
      <c r="H1516" s="76"/>
      <c r="I1516" s="77">
        <v>72740</v>
      </c>
      <c r="J1516" s="78" t="s">
        <v>457</v>
      </c>
      <c r="K1516" s="80"/>
      <c r="L1516" s="80"/>
      <c r="M1516" s="80"/>
      <c r="N1516" s="80"/>
      <c r="O1516" s="80"/>
    </row>
    <row r="1517" spans="1:15" ht="28.35" hidden="1" customHeight="1" thickBot="1">
      <c r="A1517" s="479" t="s">
        <v>5630</v>
      </c>
      <c r="B1517" s="480"/>
      <c r="C1517" s="74" t="s">
        <v>6239</v>
      </c>
      <c r="D1517" s="74" t="s">
        <v>6240</v>
      </c>
      <c r="E1517" s="74" t="s">
        <v>6241</v>
      </c>
      <c r="F1517" s="74" t="s">
        <v>6242</v>
      </c>
      <c r="G1517" s="75">
        <v>44532</v>
      </c>
      <c r="H1517" s="76"/>
      <c r="I1517" s="77">
        <v>50000</v>
      </c>
      <c r="J1517" s="78" t="s">
        <v>613</v>
      </c>
      <c r="K1517" s="80"/>
      <c r="L1517" s="80"/>
      <c r="M1517" s="80"/>
      <c r="N1517" s="80"/>
      <c r="O1517" s="80"/>
    </row>
    <row r="1518" spans="1:15" ht="28.35" hidden="1" customHeight="1" thickBot="1">
      <c r="A1518" s="479" t="s">
        <v>5630</v>
      </c>
      <c r="B1518" s="480"/>
      <c r="C1518" s="74" t="s">
        <v>6243</v>
      </c>
      <c r="D1518" s="74" t="s">
        <v>6244</v>
      </c>
      <c r="E1518" s="74" t="s">
        <v>6245</v>
      </c>
      <c r="F1518" s="74" t="s">
        <v>6246</v>
      </c>
      <c r="G1518" s="75">
        <v>44532</v>
      </c>
      <c r="H1518" s="76"/>
      <c r="I1518" s="77">
        <v>50000</v>
      </c>
      <c r="J1518" s="78" t="s">
        <v>613</v>
      </c>
      <c r="K1518" s="80"/>
      <c r="L1518" s="80"/>
      <c r="M1518" s="80"/>
      <c r="N1518" s="80"/>
      <c r="O1518" s="80"/>
    </row>
    <row r="1519" spans="1:15" ht="28.35" hidden="1" customHeight="1" thickBot="1">
      <c r="A1519" s="479" t="s">
        <v>5488</v>
      </c>
      <c r="B1519" s="480"/>
      <c r="C1519" s="74" t="s">
        <v>6247</v>
      </c>
      <c r="D1519" s="74" t="s">
        <v>6248</v>
      </c>
      <c r="E1519" s="74" t="s">
        <v>6249</v>
      </c>
      <c r="F1519" s="74" t="s">
        <v>6250</v>
      </c>
      <c r="G1519" s="75">
        <v>44543</v>
      </c>
      <c r="H1519" s="76"/>
      <c r="I1519" s="77">
        <v>50000</v>
      </c>
      <c r="J1519" s="78" t="s">
        <v>613</v>
      </c>
      <c r="K1519" s="80"/>
      <c r="L1519" s="80"/>
      <c r="M1519" s="80"/>
      <c r="N1519" s="80"/>
      <c r="O1519" s="80"/>
    </row>
    <row r="1520" spans="1:15" ht="28.35" hidden="1" customHeight="1" thickBot="1">
      <c r="A1520" s="479" t="s">
        <v>477</v>
      </c>
      <c r="B1520" s="480"/>
      <c r="C1520" s="74" t="s">
        <v>6251</v>
      </c>
      <c r="D1520" s="74" t="s">
        <v>6252</v>
      </c>
      <c r="E1520" s="74" t="s">
        <v>6253</v>
      </c>
      <c r="F1520" s="74" t="s">
        <v>6254</v>
      </c>
      <c r="G1520" s="75">
        <v>44677</v>
      </c>
      <c r="H1520" s="76"/>
      <c r="I1520" s="77">
        <v>38045.56</v>
      </c>
      <c r="J1520" s="78" t="s">
        <v>457</v>
      </c>
      <c r="K1520" s="80"/>
      <c r="L1520" s="80"/>
      <c r="M1520" s="80"/>
      <c r="N1520" s="80"/>
      <c r="O1520" s="80"/>
    </row>
    <row r="1521" spans="1:15" ht="28.35" hidden="1" customHeight="1" thickBot="1">
      <c r="A1521" s="479" t="s">
        <v>5488</v>
      </c>
      <c r="B1521" s="480"/>
      <c r="C1521" s="74" t="s">
        <v>6255</v>
      </c>
      <c r="D1521" s="74" t="s">
        <v>6256</v>
      </c>
      <c r="E1521" s="74" t="s">
        <v>6257</v>
      </c>
      <c r="F1521" s="74" t="s">
        <v>6258</v>
      </c>
      <c r="G1521" s="75">
        <v>44526</v>
      </c>
      <c r="H1521" s="76"/>
      <c r="I1521" s="77">
        <v>50000</v>
      </c>
      <c r="J1521" s="78" t="s">
        <v>613</v>
      </c>
      <c r="K1521" s="80"/>
      <c r="L1521" s="80"/>
      <c r="M1521" s="80"/>
      <c r="N1521" s="80"/>
      <c r="O1521" s="80"/>
    </row>
    <row r="1522" spans="1:15" ht="28.35" hidden="1" customHeight="1" thickBot="1">
      <c r="A1522" s="479" t="s">
        <v>5488</v>
      </c>
      <c r="B1522" s="480"/>
      <c r="C1522" s="74" t="s">
        <v>6259</v>
      </c>
      <c r="D1522" s="74" t="s">
        <v>6260</v>
      </c>
      <c r="E1522" s="74" t="s">
        <v>6261</v>
      </c>
      <c r="F1522" s="74" t="s">
        <v>6262</v>
      </c>
      <c r="G1522" s="75">
        <v>44736</v>
      </c>
      <c r="H1522" s="76"/>
      <c r="I1522" s="77">
        <v>50000</v>
      </c>
      <c r="J1522" s="78" t="s">
        <v>613</v>
      </c>
      <c r="K1522" s="80"/>
      <c r="L1522" s="80"/>
      <c r="M1522" s="80"/>
      <c r="N1522" s="80"/>
      <c r="O1522" s="80"/>
    </row>
    <row r="1523" spans="1:15" ht="28.35" hidden="1" customHeight="1" thickBot="1">
      <c r="A1523" s="479" t="s">
        <v>5547</v>
      </c>
      <c r="B1523" s="480"/>
      <c r="C1523" s="74" t="s">
        <v>6263</v>
      </c>
      <c r="D1523" s="74" t="s">
        <v>6264</v>
      </c>
      <c r="E1523" s="74" t="s">
        <v>6265</v>
      </c>
      <c r="F1523" s="74" t="s">
        <v>6266</v>
      </c>
      <c r="G1523" s="75">
        <v>44560</v>
      </c>
      <c r="H1523" s="76"/>
      <c r="I1523" s="77">
        <v>50000</v>
      </c>
      <c r="J1523" s="78" t="s">
        <v>613</v>
      </c>
      <c r="K1523" s="80"/>
      <c r="L1523" s="80"/>
      <c r="M1523" s="80"/>
      <c r="N1523" s="80"/>
      <c r="O1523" s="80"/>
    </row>
    <row r="1524" spans="1:15" ht="28.35" hidden="1" customHeight="1" thickBot="1">
      <c r="A1524" s="479" t="s">
        <v>598</v>
      </c>
      <c r="B1524" s="480"/>
      <c r="C1524" s="74" t="s">
        <v>6267</v>
      </c>
      <c r="D1524" s="74" t="s">
        <v>6268</v>
      </c>
      <c r="E1524" s="74" t="s">
        <v>6269</v>
      </c>
      <c r="F1524" s="74" t="s">
        <v>6270</v>
      </c>
      <c r="G1524" s="75">
        <v>44536</v>
      </c>
      <c r="H1524" s="76"/>
      <c r="I1524" s="77">
        <v>20385.740000000002</v>
      </c>
      <c r="J1524" s="78" t="s">
        <v>457</v>
      </c>
      <c r="K1524" s="80"/>
      <c r="L1524" s="80"/>
      <c r="M1524" s="80"/>
      <c r="N1524" s="80"/>
      <c r="O1524" s="80"/>
    </row>
    <row r="1525" spans="1:15" ht="28.35" hidden="1" customHeight="1" thickBot="1">
      <c r="A1525" s="479" t="s">
        <v>5547</v>
      </c>
      <c r="B1525" s="480"/>
      <c r="C1525" s="74" t="s">
        <v>6271</v>
      </c>
      <c r="D1525" s="74" t="s">
        <v>6272</v>
      </c>
      <c r="E1525" s="74" t="s">
        <v>6273</v>
      </c>
      <c r="F1525" s="74" t="s">
        <v>6274</v>
      </c>
      <c r="G1525" s="75">
        <v>44572</v>
      </c>
      <c r="H1525" s="76"/>
      <c r="I1525" s="77">
        <v>50000</v>
      </c>
      <c r="J1525" s="78" t="s">
        <v>613</v>
      </c>
      <c r="K1525" s="80"/>
      <c r="L1525" s="80"/>
      <c r="M1525" s="80"/>
      <c r="N1525" s="80"/>
      <c r="O1525" s="80"/>
    </row>
    <row r="1526" spans="1:15" ht="28.35" hidden="1" customHeight="1" thickBot="1">
      <c r="A1526" s="479" t="s">
        <v>5488</v>
      </c>
      <c r="B1526" s="480"/>
      <c r="C1526" s="74" t="s">
        <v>6275</v>
      </c>
      <c r="D1526" s="74" t="s">
        <v>6276</v>
      </c>
      <c r="E1526" s="74" t="s">
        <v>6277</v>
      </c>
      <c r="F1526" s="74" t="s">
        <v>6278</v>
      </c>
      <c r="G1526" s="75">
        <v>44537</v>
      </c>
      <c r="H1526" s="76"/>
      <c r="I1526" s="77">
        <v>50000</v>
      </c>
      <c r="J1526" s="78" t="s">
        <v>613</v>
      </c>
      <c r="K1526" s="80"/>
      <c r="L1526" s="80"/>
      <c r="M1526" s="80"/>
      <c r="N1526" s="80"/>
      <c r="O1526" s="80"/>
    </row>
    <row r="1527" spans="1:15" ht="28.35" hidden="1" customHeight="1" thickBot="1">
      <c r="A1527" s="479" t="s">
        <v>543</v>
      </c>
      <c r="B1527" s="480"/>
      <c r="C1527" s="74" t="s">
        <v>6279</v>
      </c>
      <c r="D1527" s="74" t="s">
        <v>6280</v>
      </c>
      <c r="E1527" s="74" t="s">
        <v>6281</v>
      </c>
      <c r="F1527" s="74" t="s">
        <v>6282</v>
      </c>
      <c r="G1527" s="75">
        <v>44355</v>
      </c>
      <c r="H1527" s="76"/>
      <c r="I1527" s="77">
        <v>14973</v>
      </c>
      <c r="J1527" s="78" t="s">
        <v>457</v>
      </c>
      <c r="K1527" s="80"/>
      <c r="L1527" s="80"/>
      <c r="M1527" s="80"/>
      <c r="N1527" s="80"/>
      <c r="O1527" s="80"/>
    </row>
    <row r="1528" spans="1:15" ht="28.35" hidden="1" customHeight="1" thickBot="1">
      <c r="A1528" s="479" t="s">
        <v>477</v>
      </c>
      <c r="B1528" s="480"/>
      <c r="C1528" s="74" t="s">
        <v>6283</v>
      </c>
      <c r="D1528" s="74" t="s">
        <v>6284</v>
      </c>
      <c r="E1528" s="74" t="s">
        <v>6285</v>
      </c>
      <c r="F1528" s="74" t="s">
        <v>6286</v>
      </c>
      <c r="G1528" s="75">
        <v>44643</v>
      </c>
      <c r="H1528" s="76"/>
      <c r="I1528" s="77">
        <v>13505</v>
      </c>
      <c r="J1528" s="78" t="s">
        <v>457</v>
      </c>
      <c r="K1528" s="80"/>
      <c r="L1528" s="80"/>
      <c r="M1528" s="80"/>
      <c r="N1528" s="80"/>
      <c r="O1528" s="80"/>
    </row>
    <row r="1529" spans="1:15" ht="28.35" hidden="1" customHeight="1" thickBot="1">
      <c r="A1529" s="479" t="s">
        <v>507</v>
      </c>
      <c r="B1529" s="480"/>
      <c r="C1529" s="74" t="s">
        <v>6287</v>
      </c>
      <c r="D1529" s="74" t="s">
        <v>6288</v>
      </c>
      <c r="E1529" s="74" t="s">
        <v>6289</v>
      </c>
      <c r="F1529" s="74" t="s">
        <v>6290</v>
      </c>
      <c r="G1529" s="75">
        <v>44547</v>
      </c>
      <c r="H1529" s="76"/>
      <c r="I1529" s="77">
        <v>104756</v>
      </c>
      <c r="J1529" s="78" t="s">
        <v>457</v>
      </c>
      <c r="K1529" s="80"/>
      <c r="L1529" s="80"/>
      <c r="M1529" s="80"/>
      <c r="N1529" s="80"/>
      <c r="O1529" s="80"/>
    </row>
    <row r="1530" spans="1:15" ht="28.35" hidden="1" customHeight="1" thickBot="1">
      <c r="A1530" s="479" t="s">
        <v>477</v>
      </c>
      <c r="B1530" s="480"/>
      <c r="C1530" s="74" t="s">
        <v>6291</v>
      </c>
      <c r="D1530" s="74" t="s">
        <v>6292</v>
      </c>
      <c r="E1530" s="74" t="s">
        <v>6293</v>
      </c>
      <c r="F1530" s="74" t="s">
        <v>6294</v>
      </c>
      <c r="G1530" s="75">
        <v>44715</v>
      </c>
      <c r="H1530" s="76"/>
      <c r="I1530" s="77">
        <v>26976.720000000001</v>
      </c>
      <c r="J1530" s="78" t="s">
        <v>457</v>
      </c>
      <c r="K1530" s="80"/>
      <c r="L1530" s="80"/>
      <c r="M1530" s="80"/>
      <c r="N1530" s="80"/>
      <c r="O1530" s="80"/>
    </row>
    <row r="1531" spans="1:15" ht="28.35" hidden="1" customHeight="1" thickBot="1">
      <c r="A1531" s="479" t="s">
        <v>3761</v>
      </c>
      <c r="B1531" s="480"/>
      <c r="C1531" s="74" t="s">
        <v>6295</v>
      </c>
      <c r="D1531" s="74" t="s">
        <v>6296</v>
      </c>
      <c r="E1531" s="74" t="s">
        <v>6297</v>
      </c>
      <c r="F1531" s="74" t="s">
        <v>6298</v>
      </c>
      <c r="G1531" s="75">
        <v>44713</v>
      </c>
      <c r="H1531" s="76"/>
      <c r="I1531" s="77">
        <v>50000</v>
      </c>
      <c r="J1531" s="78" t="s">
        <v>613</v>
      </c>
      <c r="K1531" s="80"/>
      <c r="L1531" s="80"/>
      <c r="M1531" s="80"/>
      <c r="N1531" s="80"/>
      <c r="O1531" s="80"/>
    </row>
    <row r="1532" spans="1:15" ht="28.35" hidden="1" customHeight="1" thickBot="1">
      <c r="A1532" s="479" t="s">
        <v>614</v>
      </c>
      <c r="B1532" s="480"/>
      <c r="C1532" s="74" t="s">
        <v>6299</v>
      </c>
      <c r="D1532" s="74" t="s">
        <v>6300</v>
      </c>
      <c r="E1532" s="74" t="s">
        <v>6301</v>
      </c>
      <c r="F1532" s="74" t="s">
        <v>6302</v>
      </c>
      <c r="G1532" s="75">
        <v>44649</v>
      </c>
      <c r="H1532" s="76"/>
      <c r="I1532" s="77">
        <v>12000</v>
      </c>
      <c r="J1532" s="78" t="s">
        <v>457</v>
      </c>
      <c r="K1532" s="80"/>
      <c r="L1532" s="80"/>
      <c r="M1532" s="80"/>
      <c r="N1532" s="80"/>
      <c r="O1532" s="80"/>
    </row>
    <row r="1533" spans="1:15" ht="28.35" hidden="1" customHeight="1" thickBot="1">
      <c r="A1533" s="479" t="s">
        <v>575</v>
      </c>
      <c r="B1533" s="480"/>
      <c r="C1533" s="74" t="s">
        <v>6303</v>
      </c>
      <c r="D1533" s="74" t="s">
        <v>6304</v>
      </c>
      <c r="E1533" s="74" t="s">
        <v>6305</v>
      </c>
      <c r="F1533" s="74" t="s">
        <v>6306</v>
      </c>
      <c r="G1533" s="75">
        <v>44498</v>
      </c>
      <c r="H1533" s="76"/>
      <c r="I1533" s="77">
        <v>59517</v>
      </c>
      <c r="J1533" s="78" t="s">
        <v>457</v>
      </c>
      <c r="K1533" s="80"/>
      <c r="L1533" s="80"/>
      <c r="M1533" s="80"/>
      <c r="N1533" s="80"/>
      <c r="O1533" s="80"/>
    </row>
    <row r="1534" spans="1:15" ht="28.35" hidden="1" customHeight="1" thickBot="1">
      <c r="A1534" s="479" t="s">
        <v>598</v>
      </c>
      <c r="B1534" s="480"/>
      <c r="C1534" s="74" t="s">
        <v>6307</v>
      </c>
      <c r="D1534" s="74" t="s">
        <v>6308</v>
      </c>
      <c r="E1534" s="74" t="s">
        <v>6309</v>
      </c>
      <c r="F1534" s="74" t="s">
        <v>6310</v>
      </c>
      <c r="G1534" s="75">
        <v>44614</v>
      </c>
      <c r="H1534" s="76"/>
      <c r="I1534" s="77">
        <v>76512.3</v>
      </c>
      <c r="J1534" s="78" t="s">
        <v>457</v>
      </c>
      <c r="K1534" s="80"/>
      <c r="L1534" s="80"/>
      <c r="M1534" s="80"/>
      <c r="N1534" s="80"/>
      <c r="O1534" s="80"/>
    </row>
    <row r="1535" spans="1:15" ht="28.35" hidden="1" customHeight="1" thickBot="1">
      <c r="A1535" s="479" t="s">
        <v>5630</v>
      </c>
      <c r="B1535" s="480"/>
      <c r="C1535" s="74" t="s">
        <v>6311</v>
      </c>
      <c r="D1535" s="74" t="s">
        <v>6312</v>
      </c>
      <c r="E1535" s="74" t="s">
        <v>6313</v>
      </c>
      <c r="F1535" s="74" t="s">
        <v>6314</v>
      </c>
      <c r="G1535" s="75">
        <v>44379</v>
      </c>
      <c r="H1535" s="76"/>
      <c r="I1535" s="77">
        <v>50000</v>
      </c>
      <c r="J1535" s="78" t="s">
        <v>613</v>
      </c>
      <c r="K1535" s="80"/>
      <c r="L1535" s="80"/>
      <c r="M1535" s="80"/>
      <c r="N1535" s="80"/>
      <c r="O1535" s="80"/>
    </row>
    <row r="1536" spans="1:15" ht="28.35" hidden="1" customHeight="1" thickBot="1">
      <c r="A1536" s="479" t="s">
        <v>472</v>
      </c>
      <c r="B1536" s="480"/>
      <c r="C1536" s="74" t="s">
        <v>6315</v>
      </c>
      <c r="D1536" s="74" t="s">
        <v>6316</v>
      </c>
      <c r="E1536" s="74" t="s">
        <v>6317</v>
      </c>
      <c r="F1536" s="74" t="s">
        <v>6318</v>
      </c>
      <c r="G1536" s="75">
        <v>44559</v>
      </c>
      <c r="H1536" s="76"/>
      <c r="I1536" s="77">
        <v>54555</v>
      </c>
      <c r="J1536" s="78" t="s">
        <v>457</v>
      </c>
      <c r="K1536" s="80"/>
      <c r="L1536" s="80"/>
      <c r="M1536" s="80"/>
      <c r="N1536" s="80"/>
      <c r="O1536" s="80"/>
    </row>
    <row r="1537" spans="1:15" ht="28.35" hidden="1" customHeight="1" thickBot="1">
      <c r="A1537" s="479" t="s">
        <v>575</v>
      </c>
      <c r="B1537" s="480"/>
      <c r="C1537" s="74" t="s">
        <v>6319</v>
      </c>
      <c r="D1537" s="74" t="s">
        <v>6320</v>
      </c>
      <c r="E1537" s="74" t="s">
        <v>6321</v>
      </c>
      <c r="F1537" s="74" t="s">
        <v>6322</v>
      </c>
      <c r="G1537" s="75">
        <v>44735</v>
      </c>
      <c r="H1537" s="76"/>
      <c r="I1537" s="77">
        <v>103659</v>
      </c>
      <c r="J1537" s="78" t="s">
        <v>457</v>
      </c>
      <c r="K1537" s="80"/>
      <c r="L1537" s="80"/>
      <c r="M1537" s="80"/>
      <c r="N1537" s="80"/>
      <c r="O1537" s="80"/>
    </row>
    <row r="1538" spans="1:15" ht="28.35" hidden="1" customHeight="1" thickBot="1">
      <c r="A1538" s="479" t="s">
        <v>507</v>
      </c>
      <c r="B1538" s="480"/>
      <c r="C1538" s="74" t="s">
        <v>6323</v>
      </c>
      <c r="D1538" s="74" t="s">
        <v>6324</v>
      </c>
      <c r="E1538" s="74" t="s">
        <v>6325</v>
      </c>
      <c r="F1538" s="74" t="s">
        <v>6326</v>
      </c>
      <c r="G1538" s="75">
        <v>44518</v>
      </c>
      <c r="H1538" s="76"/>
      <c r="I1538" s="77">
        <v>109110</v>
      </c>
      <c r="J1538" s="78" t="s">
        <v>457</v>
      </c>
      <c r="K1538" s="80"/>
      <c r="L1538" s="80"/>
      <c r="M1538" s="80"/>
      <c r="N1538" s="80"/>
      <c r="O1538" s="80"/>
    </row>
    <row r="1539" spans="1:15" ht="28.35" hidden="1" customHeight="1" thickBot="1">
      <c r="A1539" s="479" t="s">
        <v>5488</v>
      </c>
      <c r="B1539" s="480"/>
      <c r="C1539" s="74" t="s">
        <v>6327</v>
      </c>
      <c r="D1539" s="74" t="s">
        <v>6328</v>
      </c>
      <c r="E1539" s="74" t="s">
        <v>6329</v>
      </c>
      <c r="F1539" s="74" t="s">
        <v>6330</v>
      </c>
      <c r="G1539" s="75">
        <v>44721</v>
      </c>
      <c r="H1539" s="76"/>
      <c r="I1539" s="77">
        <v>50000</v>
      </c>
      <c r="J1539" s="78" t="s">
        <v>613</v>
      </c>
      <c r="K1539" s="80"/>
      <c r="L1539" s="80"/>
      <c r="M1539" s="80"/>
      <c r="N1539" s="80"/>
      <c r="O1539" s="80"/>
    </row>
    <row r="1540" spans="1:15" ht="28.35" hidden="1" customHeight="1" thickBot="1">
      <c r="A1540" s="479" t="s">
        <v>603</v>
      </c>
      <c r="B1540" s="480"/>
      <c r="C1540" s="74" t="s">
        <v>6331</v>
      </c>
      <c r="D1540" s="74" t="s">
        <v>6332</v>
      </c>
      <c r="E1540" s="74" t="s">
        <v>6333</v>
      </c>
      <c r="F1540" s="74" t="s">
        <v>6334</v>
      </c>
      <c r="G1540" s="75">
        <v>44613</v>
      </c>
      <c r="H1540" s="76"/>
      <c r="I1540" s="77">
        <v>62820</v>
      </c>
      <c r="J1540" s="78" t="s">
        <v>457</v>
      </c>
      <c r="K1540" s="80"/>
      <c r="L1540" s="80"/>
      <c r="M1540" s="80"/>
      <c r="N1540" s="80"/>
      <c r="O1540" s="80"/>
    </row>
    <row r="1541" spans="1:15" ht="28.35" hidden="1" customHeight="1" thickBot="1">
      <c r="A1541" s="479" t="s">
        <v>477</v>
      </c>
      <c r="B1541" s="480"/>
      <c r="C1541" s="74" t="s">
        <v>6335</v>
      </c>
      <c r="D1541" s="74" t="s">
        <v>6336</v>
      </c>
      <c r="E1541" s="74" t="s">
        <v>6337</v>
      </c>
      <c r="F1541" s="74" t="s">
        <v>6338</v>
      </c>
      <c r="G1541" s="75">
        <v>44753</v>
      </c>
      <c r="H1541" s="76"/>
      <c r="I1541" s="77">
        <v>84335</v>
      </c>
      <c r="J1541" s="78" t="s">
        <v>457</v>
      </c>
      <c r="K1541" s="80"/>
      <c r="L1541" s="80"/>
      <c r="M1541" s="80"/>
      <c r="N1541" s="80"/>
      <c r="O1541" s="80"/>
    </row>
    <row r="1542" spans="1:15" ht="28.35" hidden="1" customHeight="1" thickBot="1">
      <c r="A1542" s="479" t="s">
        <v>5488</v>
      </c>
      <c r="B1542" s="480"/>
      <c r="C1542" s="74" t="s">
        <v>6339</v>
      </c>
      <c r="D1542" s="74" t="s">
        <v>6340</v>
      </c>
      <c r="E1542" s="74" t="s">
        <v>6341</v>
      </c>
      <c r="F1542" s="74" t="s">
        <v>6342</v>
      </c>
      <c r="G1542" s="75">
        <v>44715</v>
      </c>
      <c r="H1542" s="76"/>
      <c r="I1542" s="77">
        <v>50000</v>
      </c>
      <c r="J1542" s="78" t="s">
        <v>613</v>
      </c>
      <c r="K1542" s="80"/>
      <c r="L1542" s="80"/>
      <c r="M1542" s="80"/>
      <c r="N1542" s="80"/>
      <c r="O1542" s="80"/>
    </row>
    <row r="1543" spans="1:15" ht="28.35" hidden="1" customHeight="1" thickBot="1">
      <c r="A1543" s="479" t="s">
        <v>477</v>
      </c>
      <c r="B1543" s="480"/>
      <c r="C1543" s="74" t="s">
        <v>6343</v>
      </c>
      <c r="D1543" s="74" t="s">
        <v>6344</v>
      </c>
      <c r="E1543" s="74" t="s">
        <v>6345</v>
      </c>
      <c r="F1543" s="74" t="s">
        <v>6346</v>
      </c>
      <c r="G1543" s="75">
        <v>44673</v>
      </c>
      <c r="H1543" s="76"/>
      <c r="I1543" s="77">
        <v>36370</v>
      </c>
      <c r="J1543" s="78" t="s">
        <v>457</v>
      </c>
      <c r="K1543" s="80"/>
      <c r="L1543" s="80"/>
      <c r="M1543" s="80"/>
      <c r="N1543" s="80"/>
      <c r="O1543" s="80"/>
    </row>
    <row r="1544" spans="1:15" ht="28.35" hidden="1" customHeight="1" thickBot="1">
      <c r="A1544" s="479" t="s">
        <v>5488</v>
      </c>
      <c r="B1544" s="480"/>
      <c r="C1544" s="74" t="s">
        <v>6347</v>
      </c>
      <c r="D1544" s="74" t="s">
        <v>6348</v>
      </c>
      <c r="E1544" s="74" t="s">
        <v>6349</v>
      </c>
      <c r="F1544" s="74" t="s">
        <v>6350</v>
      </c>
      <c r="G1544" s="75">
        <v>44525</v>
      </c>
      <c r="H1544" s="76"/>
      <c r="I1544" s="77">
        <v>50000</v>
      </c>
      <c r="J1544" s="78" t="s">
        <v>613</v>
      </c>
      <c r="K1544" s="80"/>
      <c r="L1544" s="80"/>
      <c r="M1544" s="80"/>
      <c r="N1544" s="80"/>
      <c r="O1544" s="80"/>
    </row>
    <row r="1545" spans="1:15" ht="28.35" hidden="1" customHeight="1" thickBot="1">
      <c r="A1545" s="479" t="s">
        <v>623</v>
      </c>
      <c r="B1545" s="480"/>
      <c r="C1545" s="74" t="s">
        <v>6351</v>
      </c>
      <c r="D1545" s="74" t="s">
        <v>6352</v>
      </c>
      <c r="E1545" s="74" t="s">
        <v>6353</v>
      </c>
      <c r="F1545" s="74" t="s">
        <v>6354</v>
      </c>
      <c r="G1545" s="75">
        <v>44405</v>
      </c>
      <c r="H1545" s="76"/>
      <c r="I1545" s="77">
        <v>28178</v>
      </c>
      <c r="J1545" s="78" t="s">
        <v>457</v>
      </c>
      <c r="K1545" s="80"/>
      <c r="L1545" s="80"/>
      <c r="M1545" s="80"/>
      <c r="N1545" s="80"/>
      <c r="O1545" s="80"/>
    </row>
    <row r="1546" spans="1:15" ht="28.35" hidden="1" customHeight="1" thickBot="1">
      <c r="A1546" s="479" t="s">
        <v>584</v>
      </c>
      <c r="B1546" s="480"/>
      <c r="C1546" s="74" t="s">
        <v>6355</v>
      </c>
      <c r="D1546" s="74" t="s">
        <v>6356</v>
      </c>
      <c r="E1546" s="74" t="s">
        <v>6357</v>
      </c>
      <c r="F1546" s="74" t="s">
        <v>6358</v>
      </c>
      <c r="G1546" s="75">
        <v>44386</v>
      </c>
      <c r="H1546" s="76"/>
      <c r="I1546" s="77">
        <v>47281</v>
      </c>
      <c r="J1546" s="78" t="s">
        <v>457</v>
      </c>
      <c r="K1546" s="80"/>
      <c r="L1546" s="80"/>
      <c r="M1546" s="80"/>
      <c r="N1546" s="80"/>
      <c r="O1546" s="80"/>
    </row>
    <row r="1547" spans="1:15" ht="28.35" hidden="1" customHeight="1" thickBot="1">
      <c r="A1547" s="479" t="s">
        <v>589</v>
      </c>
      <c r="B1547" s="480"/>
      <c r="C1547" s="74" t="s">
        <v>6359</v>
      </c>
      <c r="D1547" s="74" t="s">
        <v>6360</v>
      </c>
      <c r="E1547" s="74" t="s">
        <v>6361</v>
      </c>
      <c r="F1547" s="74" t="s">
        <v>6362</v>
      </c>
      <c r="G1547" s="75">
        <v>44564</v>
      </c>
      <c r="H1547" s="76"/>
      <c r="I1547" s="77">
        <v>36370</v>
      </c>
      <c r="J1547" s="78" t="s">
        <v>457</v>
      </c>
      <c r="K1547" s="80"/>
      <c r="L1547" s="80"/>
      <c r="M1547" s="80"/>
      <c r="N1547" s="80"/>
      <c r="O1547" s="80"/>
    </row>
    <row r="1548" spans="1:15" ht="28.35" hidden="1" customHeight="1" thickBot="1">
      <c r="A1548" s="479" t="s">
        <v>502</v>
      </c>
      <c r="B1548" s="480"/>
      <c r="C1548" s="74" t="s">
        <v>6363</v>
      </c>
      <c r="D1548" s="74" t="s">
        <v>6364</v>
      </c>
      <c r="E1548" s="74" t="s">
        <v>6365</v>
      </c>
      <c r="F1548" s="74" t="s">
        <v>6366</v>
      </c>
      <c r="G1548" s="75">
        <v>44396</v>
      </c>
      <c r="H1548" s="76"/>
      <c r="I1548" s="77">
        <v>109081.99</v>
      </c>
      <c r="J1548" s="78" t="s">
        <v>457</v>
      </c>
      <c r="K1548" s="80"/>
      <c r="L1548" s="80"/>
      <c r="M1548" s="80"/>
      <c r="N1548" s="80"/>
      <c r="O1548" s="80"/>
    </row>
    <row r="1549" spans="1:15" ht="28.35" hidden="1" customHeight="1" thickBot="1">
      <c r="A1549" s="479" t="s">
        <v>472</v>
      </c>
      <c r="B1549" s="480"/>
      <c r="C1549" s="74" t="s">
        <v>6367</v>
      </c>
      <c r="D1549" s="74" t="s">
        <v>6368</v>
      </c>
      <c r="E1549" s="74" t="s">
        <v>6369</v>
      </c>
      <c r="F1549" s="74" t="s">
        <v>6370</v>
      </c>
      <c r="G1549" s="75">
        <v>44574</v>
      </c>
      <c r="H1549" s="76"/>
      <c r="I1549" s="77">
        <v>72740</v>
      </c>
      <c r="J1549" s="78" t="s">
        <v>457</v>
      </c>
      <c r="K1549" s="80"/>
      <c r="L1549" s="80"/>
      <c r="M1549" s="80"/>
      <c r="N1549" s="80"/>
      <c r="O1549" s="80"/>
    </row>
    <row r="1550" spans="1:15" ht="28.35" hidden="1" customHeight="1" thickBot="1">
      <c r="A1550" s="479" t="s">
        <v>623</v>
      </c>
      <c r="B1550" s="480"/>
      <c r="C1550" s="74" t="s">
        <v>6371</v>
      </c>
      <c r="D1550" s="74" t="s">
        <v>6372</v>
      </c>
      <c r="E1550" s="74" t="s">
        <v>6373</v>
      </c>
      <c r="F1550" s="74" t="s">
        <v>6374</v>
      </c>
      <c r="G1550" s="75">
        <v>44396</v>
      </c>
      <c r="H1550" s="76"/>
      <c r="I1550" s="77">
        <v>32355.48</v>
      </c>
      <c r="J1550" s="78" t="s">
        <v>457</v>
      </c>
      <c r="K1550" s="80"/>
      <c r="L1550" s="80"/>
      <c r="M1550" s="80"/>
      <c r="N1550" s="80"/>
      <c r="O1550" s="80"/>
    </row>
    <row r="1551" spans="1:15" ht="28.35" hidden="1" customHeight="1" thickBot="1">
      <c r="A1551" s="479" t="s">
        <v>452</v>
      </c>
      <c r="B1551" s="480"/>
      <c r="C1551" s="74" t="s">
        <v>6375</v>
      </c>
      <c r="D1551" s="74" t="s">
        <v>6376</v>
      </c>
      <c r="E1551" s="74" t="s">
        <v>6377</v>
      </c>
      <c r="F1551" s="74" t="s">
        <v>6378</v>
      </c>
      <c r="G1551" s="75">
        <v>44735</v>
      </c>
      <c r="H1551" s="76"/>
      <c r="I1551" s="77">
        <v>18184.63</v>
      </c>
      <c r="J1551" s="78" t="s">
        <v>457</v>
      </c>
      <c r="K1551" s="80"/>
      <c r="L1551" s="80"/>
      <c r="M1551" s="80"/>
      <c r="N1551" s="80"/>
      <c r="O1551" s="80"/>
    </row>
    <row r="1552" spans="1:15" ht="28.35" hidden="1" customHeight="1" thickBot="1">
      <c r="A1552" s="479" t="s">
        <v>477</v>
      </c>
      <c r="B1552" s="480"/>
      <c r="C1552" s="74" t="s">
        <v>6379</v>
      </c>
      <c r="D1552" s="74" t="s">
        <v>6380</v>
      </c>
      <c r="E1552" s="74" t="s">
        <v>6381</v>
      </c>
      <c r="F1552" s="74" t="s">
        <v>6382</v>
      </c>
      <c r="G1552" s="75">
        <v>44753</v>
      </c>
      <c r="H1552" s="76"/>
      <c r="I1552" s="77">
        <v>109000</v>
      </c>
      <c r="J1552" s="78" t="s">
        <v>457</v>
      </c>
      <c r="K1552" s="80"/>
      <c r="L1552" s="80"/>
      <c r="M1552" s="80"/>
      <c r="N1552" s="80"/>
      <c r="O1552" s="80"/>
    </row>
    <row r="1553" spans="1:15" ht="28.35" hidden="1" customHeight="1" thickBot="1">
      <c r="A1553" s="479" t="s">
        <v>715</v>
      </c>
      <c r="B1553" s="480"/>
      <c r="C1553" s="74" t="s">
        <v>6383</v>
      </c>
      <c r="D1553" s="74" t="s">
        <v>6384</v>
      </c>
      <c r="E1553" s="74" t="s">
        <v>6385</v>
      </c>
      <c r="F1553" s="74" t="s">
        <v>6386</v>
      </c>
      <c r="G1553" s="75">
        <v>44552</v>
      </c>
      <c r="H1553" s="76"/>
      <c r="I1553" s="77">
        <v>22653.05</v>
      </c>
      <c r="J1553" s="78" t="s">
        <v>457</v>
      </c>
      <c r="K1553" s="80"/>
      <c r="L1553" s="80"/>
      <c r="M1553" s="80"/>
      <c r="N1553" s="80"/>
      <c r="O1553" s="80"/>
    </row>
    <row r="1554" spans="1:15" ht="28.35" hidden="1" customHeight="1" thickBot="1">
      <c r="A1554" s="479" t="s">
        <v>472</v>
      </c>
      <c r="B1554" s="480"/>
      <c r="C1554" s="74" t="s">
        <v>6387</v>
      </c>
      <c r="D1554" s="74" t="s">
        <v>6388</v>
      </c>
      <c r="E1554" s="74" t="s">
        <v>6389</v>
      </c>
      <c r="F1554" s="74" t="s">
        <v>6390</v>
      </c>
      <c r="G1554" s="75">
        <v>44574</v>
      </c>
      <c r="H1554" s="76"/>
      <c r="I1554" s="77">
        <v>109108.54</v>
      </c>
      <c r="J1554" s="78" t="s">
        <v>457</v>
      </c>
      <c r="K1554" s="80"/>
      <c r="L1554" s="80"/>
      <c r="M1554" s="80"/>
      <c r="N1554" s="80"/>
      <c r="O1554" s="80"/>
    </row>
    <row r="1555" spans="1:15" ht="28.35" hidden="1" customHeight="1" thickBot="1">
      <c r="A1555" s="479" t="s">
        <v>502</v>
      </c>
      <c r="B1555" s="480"/>
      <c r="C1555" s="74" t="s">
        <v>6391</v>
      </c>
      <c r="D1555" s="74" t="s">
        <v>6392</v>
      </c>
      <c r="E1555" s="74" t="s">
        <v>6393</v>
      </c>
      <c r="F1555" s="74" t="s">
        <v>6394</v>
      </c>
      <c r="G1555" s="75">
        <v>44400</v>
      </c>
      <c r="H1555" s="76"/>
      <c r="I1555" s="77">
        <v>21822</v>
      </c>
      <c r="J1555" s="78" t="s">
        <v>457</v>
      </c>
      <c r="K1555" s="80"/>
      <c r="L1555" s="80"/>
      <c r="M1555" s="80"/>
      <c r="N1555" s="80"/>
      <c r="O1555" s="80"/>
    </row>
    <row r="1556" spans="1:15" ht="28.35" hidden="1" customHeight="1" thickBot="1">
      <c r="A1556" s="479" t="s">
        <v>5547</v>
      </c>
      <c r="B1556" s="480"/>
      <c r="C1556" s="74" t="s">
        <v>6395</v>
      </c>
      <c r="D1556" s="74" t="s">
        <v>6396</v>
      </c>
      <c r="E1556" s="74" t="s">
        <v>6397</v>
      </c>
      <c r="F1556" s="74" t="s">
        <v>6398</v>
      </c>
      <c r="G1556" s="75">
        <v>44743</v>
      </c>
      <c r="H1556" s="76"/>
      <c r="I1556" s="77">
        <v>50000</v>
      </c>
      <c r="J1556" s="78" t="s">
        <v>613</v>
      </c>
      <c r="K1556" s="80"/>
      <c r="L1556" s="80"/>
      <c r="M1556" s="80"/>
      <c r="N1556" s="80"/>
      <c r="O1556" s="80"/>
    </row>
    <row r="1557" spans="1:15" ht="28.35" hidden="1" customHeight="1" thickBot="1">
      <c r="A1557" s="479" t="s">
        <v>6399</v>
      </c>
      <c r="B1557" s="480"/>
      <c r="C1557" s="74" t="s">
        <v>6400</v>
      </c>
      <c r="D1557" s="74" t="s">
        <v>6401</v>
      </c>
      <c r="E1557" s="74" t="s">
        <v>6402</v>
      </c>
      <c r="F1557" s="74" t="s">
        <v>6403</v>
      </c>
      <c r="G1557" s="75">
        <v>44715</v>
      </c>
      <c r="H1557" s="76"/>
      <c r="I1557" s="77">
        <v>50000</v>
      </c>
      <c r="J1557" s="78" t="s">
        <v>613</v>
      </c>
      <c r="K1557" s="80"/>
      <c r="L1557" s="80"/>
      <c r="M1557" s="80"/>
      <c r="N1557" s="80"/>
      <c r="O1557" s="80"/>
    </row>
    <row r="1558" spans="1:15" ht="28.35" hidden="1" customHeight="1" thickBot="1">
      <c r="A1558" s="479" t="s">
        <v>584</v>
      </c>
      <c r="B1558" s="480"/>
      <c r="C1558" s="74" t="s">
        <v>6404</v>
      </c>
      <c r="D1558" s="74" t="s">
        <v>6405</v>
      </c>
      <c r="E1558" s="74" t="s">
        <v>6406</v>
      </c>
      <c r="F1558" s="74" t="s">
        <v>6407</v>
      </c>
      <c r="G1558" s="75">
        <v>44763</v>
      </c>
      <c r="H1558" s="76"/>
      <c r="I1558" s="77">
        <v>72740</v>
      </c>
      <c r="J1558" s="78" t="s">
        <v>457</v>
      </c>
      <c r="K1558" s="80"/>
      <c r="L1558" s="80"/>
      <c r="M1558" s="80"/>
      <c r="N1558" s="80"/>
      <c r="O1558" s="80"/>
    </row>
    <row r="1559" spans="1:15" ht="28.35" hidden="1" customHeight="1" thickBot="1">
      <c r="A1559" s="479" t="s">
        <v>575</v>
      </c>
      <c r="B1559" s="480"/>
      <c r="C1559" s="74" t="s">
        <v>6408</v>
      </c>
      <c r="D1559" s="74" t="s">
        <v>6409</v>
      </c>
      <c r="E1559" s="74" t="s">
        <v>6410</v>
      </c>
      <c r="F1559" s="74" t="s">
        <v>6411</v>
      </c>
      <c r="G1559" s="75">
        <v>44686</v>
      </c>
      <c r="H1559" s="76"/>
      <c r="I1559" s="77">
        <v>66648</v>
      </c>
      <c r="J1559" s="78" t="s">
        <v>457</v>
      </c>
      <c r="K1559" s="80"/>
      <c r="L1559" s="80"/>
      <c r="M1559" s="80"/>
      <c r="N1559" s="80"/>
      <c r="O1559" s="80"/>
    </row>
    <row r="1560" spans="1:15" ht="28.35" hidden="1" customHeight="1" thickBot="1">
      <c r="A1560" s="479" t="s">
        <v>5488</v>
      </c>
      <c r="B1560" s="480"/>
      <c r="C1560" s="74" t="s">
        <v>6412</v>
      </c>
      <c r="D1560" s="74" t="s">
        <v>6413</v>
      </c>
      <c r="E1560" s="74" t="s">
        <v>6414</v>
      </c>
      <c r="F1560" s="74" t="s">
        <v>6415</v>
      </c>
      <c r="G1560" s="75">
        <v>44706</v>
      </c>
      <c r="H1560" s="76"/>
      <c r="I1560" s="77">
        <v>50000</v>
      </c>
      <c r="J1560" s="78" t="s">
        <v>613</v>
      </c>
      <c r="K1560" s="80"/>
      <c r="L1560" s="80"/>
      <c r="M1560" s="80"/>
      <c r="N1560" s="80"/>
      <c r="O1560" s="80"/>
    </row>
    <row r="1561" spans="1:15" ht="28.35" hidden="1" customHeight="1" thickBot="1">
      <c r="A1561" s="479" t="s">
        <v>589</v>
      </c>
      <c r="B1561" s="480"/>
      <c r="C1561" s="74" t="s">
        <v>6416</v>
      </c>
      <c r="D1561" s="74" t="s">
        <v>6417</v>
      </c>
      <c r="E1561" s="74" t="s">
        <v>6418</v>
      </c>
      <c r="F1561" s="74" t="s">
        <v>4244</v>
      </c>
      <c r="G1561" s="75">
        <v>44718</v>
      </c>
      <c r="H1561" s="76"/>
      <c r="I1561" s="77">
        <v>15313</v>
      </c>
      <c r="J1561" s="78" t="s">
        <v>1343</v>
      </c>
      <c r="K1561" s="80"/>
      <c r="L1561" s="80"/>
      <c r="M1561" s="80"/>
      <c r="N1561" s="80"/>
      <c r="O1561" s="80"/>
    </row>
    <row r="1562" spans="1:15" ht="28.35" hidden="1" customHeight="1" thickBot="1">
      <c r="A1562" s="479" t="s">
        <v>603</v>
      </c>
      <c r="B1562" s="480"/>
      <c r="C1562" s="74" t="s">
        <v>6419</v>
      </c>
      <c r="D1562" s="74" t="s">
        <v>6420</v>
      </c>
      <c r="E1562" s="74" t="s">
        <v>6421</v>
      </c>
      <c r="F1562" s="74" t="s">
        <v>6422</v>
      </c>
      <c r="G1562" s="75">
        <v>44412</v>
      </c>
      <c r="H1562" s="76"/>
      <c r="I1562" s="77">
        <v>87276</v>
      </c>
      <c r="J1562" s="78" t="s">
        <v>457</v>
      </c>
      <c r="K1562" s="78" t="s">
        <v>6423</v>
      </c>
      <c r="L1562" s="78" t="s">
        <v>989</v>
      </c>
      <c r="M1562" s="78" t="s">
        <v>6424</v>
      </c>
      <c r="N1562" s="78">
        <v>0</v>
      </c>
      <c r="O1562" s="79">
        <v>44789</v>
      </c>
    </row>
    <row r="1563" spans="1:15" ht="28.35" hidden="1" customHeight="1" thickBot="1">
      <c r="A1563" s="479" t="s">
        <v>5671</v>
      </c>
      <c r="B1563" s="480"/>
      <c r="C1563" s="74" t="s">
        <v>6425</v>
      </c>
      <c r="D1563" s="74" t="s">
        <v>6426</v>
      </c>
      <c r="E1563" s="74" t="s">
        <v>6427</v>
      </c>
      <c r="F1563" s="74" t="s">
        <v>6428</v>
      </c>
      <c r="G1563" s="75">
        <v>44721</v>
      </c>
      <c r="H1563" s="76"/>
      <c r="I1563" s="77">
        <v>50000</v>
      </c>
      <c r="J1563" s="78" t="s">
        <v>613</v>
      </c>
      <c r="K1563" s="80"/>
      <c r="L1563" s="80"/>
      <c r="M1563" s="80"/>
      <c r="N1563" s="80"/>
      <c r="O1563" s="80"/>
    </row>
    <row r="1564" spans="1:15" ht="28.35" hidden="1" customHeight="1" thickBot="1">
      <c r="A1564" s="479" t="s">
        <v>5488</v>
      </c>
      <c r="B1564" s="480"/>
      <c r="C1564" s="74" t="s">
        <v>6429</v>
      </c>
      <c r="D1564" s="74" t="s">
        <v>6430</v>
      </c>
      <c r="E1564" s="74" t="s">
        <v>6431</v>
      </c>
      <c r="F1564" s="74" t="s">
        <v>6432</v>
      </c>
      <c r="G1564" s="75">
        <v>44736</v>
      </c>
      <c r="H1564" s="76"/>
      <c r="I1564" s="77">
        <v>50000</v>
      </c>
      <c r="J1564" s="78" t="s">
        <v>613</v>
      </c>
      <c r="K1564" s="80"/>
      <c r="L1564" s="80"/>
      <c r="M1564" s="80"/>
      <c r="N1564" s="80"/>
      <c r="O1564" s="80"/>
    </row>
    <row r="1565" spans="1:15" ht="28.35" hidden="1" customHeight="1" thickBot="1">
      <c r="A1565" s="479" t="s">
        <v>507</v>
      </c>
      <c r="B1565" s="480"/>
      <c r="C1565" s="74" t="s">
        <v>6433</v>
      </c>
      <c r="D1565" s="74" t="s">
        <v>6434</v>
      </c>
      <c r="E1565" s="74" t="s">
        <v>6435</v>
      </c>
      <c r="F1565" s="74" t="s">
        <v>6436</v>
      </c>
      <c r="G1565" s="75">
        <v>44607</v>
      </c>
      <c r="H1565" s="76"/>
      <c r="I1565" s="77">
        <v>109110</v>
      </c>
      <c r="J1565" s="78" t="s">
        <v>457</v>
      </c>
      <c r="K1565" s="80"/>
      <c r="L1565" s="80"/>
      <c r="M1565" s="80"/>
      <c r="N1565" s="80"/>
      <c r="O1565" s="80"/>
    </row>
    <row r="1566" spans="1:15" ht="28.35" hidden="1" customHeight="1" thickBot="1">
      <c r="A1566" s="479" t="s">
        <v>472</v>
      </c>
      <c r="B1566" s="480"/>
      <c r="C1566" s="74" t="s">
        <v>6437</v>
      </c>
      <c r="D1566" s="74" t="s">
        <v>6438</v>
      </c>
      <c r="E1566" s="74" t="s">
        <v>6439</v>
      </c>
      <c r="F1566" s="74" t="s">
        <v>6440</v>
      </c>
      <c r="G1566" s="75">
        <v>44705</v>
      </c>
      <c r="H1566" s="76"/>
      <c r="I1566" s="77">
        <v>18185</v>
      </c>
      <c r="J1566" s="78" t="s">
        <v>457</v>
      </c>
      <c r="K1566" s="80"/>
      <c r="L1566" s="80"/>
      <c r="M1566" s="80"/>
      <c r="N1566" s="80"/>
      <c r="O1566" s="80"/>
    </row>
    <row r="1567" spans="1:15" ht="28.35" hidden="1" customHeight="1" thickBot="1">
      <c r="A1567" s="479" t="s">
        <v>472</v>
      </c>
      <c r="B1567" s="480"/>
      <c r="C1567" s="74" t="s">
        <v>6441</v>
      </c>
      <c r="D1567" s="74" t="s">
        <v>6442</v>
      </c>
      <c r="E1567" s="74" t="s">
        <v>6443</v>
      </c>
      <c r="F1567" s="74" t="s">
        <v>6444</v>
      </c>
      <c r="G1567" s="75">
        <v>44749</v>
      </c>
      <c r="H1567" s="76"/>
      <c r="I1567" s="77">
        <v>18185</v>
      </c>
      <c r="J1567" s="78" t="s">
        <v>457</v>
      </c>
      <c r="K1567" s="80"/>
      <c r="L1567" s="80"/>
      <c r="M1567" s="80"/>
      <c r="N1567" s="80"/>
      <c r="O1567" s="80"/>
    </row>
    <row r="1568" spans="1:15" ht="28.35" hidden="1" customHeight="1" thickBot="1">
      <c r="A1568" s="479" t="s">
        <v>584</v>
      </c>
      <c r="B1568" s="480"/>
      <c r="C1568" s="74" t="s">
        <v>6445</v>
      </c>
      <c r="D1568" s="74" t="s">
        <v>6446</v>
      </c>
      <c r="E1568" s="74" t="s">
        <v>6447</v>
      </c>
      <c r="F1568" s="74" t="s">
        <v>6448</v>
      </c>
      <c r="G1568" s="75">
        <v>44497</v>
      </c>
      <c r="H1568" s="76"/>
      <c r="I1568" s="77">
        <v>47562.15</v>
      </c>
      <c r="J1568" s="78" t="s">
        <v>457</v>
      </c>
      <c r="K1568" s="80"/>
      <c r="L1568" s="80"/>
      <c r="M1568" s="80"/>
      <c r="N1568" s="80"/>
      <c r="O1568" s="80"/>
    </row>
    <row r="1569" spans="1:15" ht="28.35" hidden="1" customHeight="1" thickBot="1">
      <c r="A1569" s="479" t="s">
        <v>472</v>
      </c>
      <c r="B1569" s="480"/>
      <c r="C1569" s="74" t="s">
        <v>6449</v>
      </c>
      <c r="D1569" s="74" t="s">
        <v>6450</v>
      </c>
      <c r="E1569" s="74" t="s">
        <v>6451</v>
      </c>
      <c r="F1569" s="74" t="s">
        <v>6452</v>
      </c>
      <c r="G1569" s="75">
        <v>44641</v>
      </c>
      <c r="H1569" s="76"/>
      <c r="I1569" s="77">
        <v>36370</v>
      </c>
      <c r="J1569" s="78" t="s">
        <v>457</v>
      </c>
      <c r="K1569" s="80"/>
      <c r="L1569" s="80"/>
      <c r="M1569" s="80"/>
      <c r="N1569" s="80"/>
      <c r="O1569" s="80"/>
    </row>
    <row r="1570" spans="1:15" ht="28.35" hidden="1" customHeight="1" thickBot="1">
      <c r="A1570" s="479" t="s">
        <v>472</v>
      </c>
      <c r="B1570" s="480"/>
      <c r="C1570" s="74" t="s">
        <v>6453</v>
      </c>
      <c r="D1570" s="74" t="s">
        <v>6454</v>
      </c>
      <c r="E1570" s="74" t="s">
        <v>6455</v>
      </c>
      <c r="F1570" s="74" t="s">
        <v>6456</v>
      </c>
      <c r="G1570" s="75">
        <v>44623</v>
      </c>
      <c r="H1570" s="76"/>
      <c r="I1570" s="77">
        <v>36370</v>
      </c>
      <c r="J1570" s="78" t="s">
        <v>457</v>
      </c>
      <c r="K1570" s="80"/>
      <c r="L1570" s="80"/>
      <c r="M1570" s="80"/>
      <c r="N1570" s="80"/>
      <c r="O1570" s="80"/>
    </row>
    <row r="1571" spans="1:15" ht="28.35" hidden="1" customHeight="1" thickBot="1">
      <c r="A1571" s="479" t="s">
        <v>2250</v>
      </c>
      <c r="B1571" s="480"/>
      <c r="C1571" s="74" t="s">
        <v>6457</v>
      </c>
      <c r="D1571" s="74" t="s">
        <v>6458</v>
      </c>
      <c r="E1571" s="74" t="s">
        <v>6459</v>
      </c>
      <c r="F1571" s="74" t="s">
        <v>6460</v>
      </c>
      <c r="G1571" s="75">
        <v>44691</v>
      </c>
      <c r="H1571" s="76"/>
      <c r="I1571" s="77">
        <v>86331.85</v>
      </c>
      <c r="J1571" s="78" t="s">
        <v>457</v>
      </c>
      <c r="K1571" s="80"/>
      <c r="L1571" s="80"/>
      <c r="M1571" s="80"/>
      <c r="N1571" s="80"/>
      <c r="O1571" s="80"/>
    </row>
    <row r="1572" spans="1:15" ht="28.35" hidden="1" customHeight="1" thickBot="1">
      <c r="A1572" s="479" t="s">
        <v>5488</v>
      </c>
      <c r="B1572" s="480"/>
      <c r="C1572" s="74" t="s">
        <v>6461</v>
      </c>
      <c r="D1572" s="74" t="s">
        <v>6462</v>
      </c>
      <c r="E1572" s="74" t="s">
        <v>6463</v>
      </c>
      <c r="F1572" s="74" t="s">
        <v>6464</v>
      </c>
      <c r="G1572" s="75">
        <v>44722</v>
      </c>
      <c r="H1572" s="76"/>
      <c r="I1572" s="77">
        <v>50000</v>
      </c>
      <c r="J1572" s="78" t="s">
        <v>613</v>
      </c>
      <c r="K1572" s="80"/>
      <c r="L1572" s="80"/>
      <c r="M1572" s="80"/>
      <c r="N1572" s="80"/>
      <c r="O1572" s="80"/>
    </row>
    <row r="1573" spans="1:15" ht="28.35" hidden="1" customHeight="1" thickBot="1">
      <c r="A1573" s="479" t="s">
        <v>5671</v>
      </c>
      <c r="B1573" s="480"/>
      <c r="C1573" s="74" t="s">
        <v>6465</v>
      </c>
      <c r="D1573" s="74" t="s">
        <v>6466</v>
      </c>
      <c r="E1573" s="74" t="s">
        <v>6467</v>
      </c>
      <c r="F1573" s="74" t="s">
        <v>6468</v>
      </c>
      <c r="G1573" s="75">
        <v>44725</v>
      </c>
      <c r="H1573" s="76"/>
      <c r="I1573" s="77">
        <v>50000</v>
      </c>
      <c r="J1573" s="78" t="s">
        <v>613</v>
      </c>
      <c r="K1573" s="80"/>
      <c r="L1573" s="80"/>
      <c r="M1573" s="80"/>
      <c r="N1573" s="80"/>
      <c r="O1573" s="80"/>
    </row>
    <row r="1574" spans="1:15" ht="28.35" hidden="1" customHeight="1" thickBot="1">
      <c r="A1574" s="479" t="s">
        <v>575</v>
      </c>
      <c r="B1574" s="480"/>
      <c r="C1574" s="74" t="s">
        <v>6469</v>
      </c>
      <c r="D1574" s="74" t="s">
        <v>6470</v>
      </c>
      <c r="E1574" s="74" t="s">
        <v>6471</v>
      </c>
      <c r="F1574" s="74" t="s">
        <v>6472</v>
      </c>
      <c r="G1574" s="75">
        <v>44735</v>
      </c>
      <c r="H1574" s="76"/>
      <c r="I1574" s="77">
        <v>109077</v>
      </c>
      <c r="J1574" s="78" t="s">
        <v>457</v>
      </c>
      <c r="K1574" s="80"/>
      <c r="L1574" s="80"/>
      <c r="M1574" s="80"/>
      <c r="N1574" s="80"/>
      <c r="O1574" s="80"/>
    </row>
    <row r="1575" spans="1:15" ht="28.35" hidden="1" customHeight="1" thickBot="1">
      <c r="A1575" s="479" t="s">
        <v>477</v>
      </c>
      <c r="B1575" s="480"/>
      <c r="C1575" s="74" t="s">
        <v>6473</v>
      </c>
      <c r="D1575" s="74" t="s">
        <v>6474</v>
      </c>
      <c r="E1575" s="74" t="s">
        <v>6475</v>
      </c>
      <c r="F1575" s="74" t="s">
        <v>6476</v>
      </c>
      <c r="G1575" s="75">
        <v>44446</v>
      </c>
      <c r="H1575" s="76"/>
      <c r="I1575" s="77">
        <v>29096</v>
      </c>
      <c r="J1575" s="78" t="s">
        <v>457</v>
      </c>
      <c r="K1575" s="80"/>
      <c r="L1575" s="80"/>
      <c r="M1575" s="80"/>
      <c r="N1575" s="80"/>
      <c r="O1575" s="80"/>
    </row>
    <row r="1576" spans="1:15" ht="28.35" hidden="1" customHeight="1" thickBot="1">
      <c r="A1576" s="479" t="s">
        <v>5671</v>
      </c>
      <c r="B1576" s="480"/>
      <c r="C1576" s="74" t="s">
        <v>6477</v>
      </c>
      <c r="D1576" s="74" t="s">
        <v>6478</v>
      </c>
      <c r="E1576" s="74" t="s">
        <v>6479</v>
      </c>
      <c r="F1576" s="74" t="s">
        <v>6480</v>
      </c>
      <c r="G1576" s="75">
        <v>44721</v>
      </c>
      <c r="H1576" s="76"/>
      <c r="I1576" s="77">
        <v>47167.33</v>
      </c>
      <c r="J1576" s="78" t="s">
        <v>613</v>
      </c>
      <c r="K1576" s="80"/>
      <c r="L1576" s="80"/>
      <c r="M1576" s="80"/>
      <c r="N1576" s="80"/>
      <c r="O1576" s="80"/>
    </row>
    <row r="1577" spans="1:15" ht="28.35" hidden="1" customHeight="1" thickBot="1">
      <c r="A1577" s="479" t="s">
        <v>507</v>
      </c>
      <c r="B1577" s="480"/>
      <c r="C1577" s="74" t="s">
        <v>6481</v>
      </c>
      <c r="D1577" s="74" t="s">
        <v>6482</v>
      </c>
      <c r="E1577" s="74" t="s">
        <v>6483</v>
      </c>
      <c r="F1577" s="74" t="s">
        <v>6484</v>
      </c>
      <c r="G1577" s="75">
        <v>44686</v>
      </c>
      <c r="H1577" s="76"/>
      <c r="I1577" s="77">
        <v>68715</v>
      </c>
      <c r="J1577" s="78" t="s">
        <v>457</v>
      </c>
      <c r="K1577" s="80"/>
      <c r="L1577" s="80"/>
      <c r="M1577" s="80"/>
      <c r="N1577" s="80"/>
      <c r="O1577" s="80"/>
    </row>
    <row r="1578" spans="1:15" ht="28.35" hidden="1" customHeight="1" thickBot="1">
      <c r="A1578" s="479" t="s">
        <v>472</v>
      </c>
      <c r="B1578" s="480"/>
      <c r="C1578" s="74" t="s">
        <v>6485</v>
      </c>
      <c r="D1578" s="74" t="s">
        <v>6486</v>
      </c>
      <c r="E1578" s="74" t="s">
        <v>6487</v>
      </c>
      <c r="F1578" s="74" t="s">
        <v>6488</v>
      </c>
      <c r="G1578" s="75">
        <v>44741</v>
      </c>
      <c r="H1578" s="76"/>
      <c r="I1578" s="77">
        <v>37700.78</v>
      </c>
      <c r="J1578" s="78" t="s">
        <v>457</v>
      </c>
      <c r="K1578" s="80"/>
      <c r="L1578" s="80"/>
      <c r="M1578" s="80"/>
      <c r="N1578" s="80"/>
      <c r="O1578" s="80"/>
    </row>
    <row r="1579" spans="1:15" ht="28.35" hidden="1" customHeight="1" thickBot="1">
      <c r="A1579" s="479" t="s">
        <v>507</v>
      </c>
      <c r="B1579" s="480"/>
      <c r="C1579" s="74" t="s">
        <v>6489</v>
      </c>
      <c r="D1579" s="74" t="s">
        <v>6490</v>
      </c>
      <c r="E1579" s="74" t="s">
        <v>6491</v>
      </c>
      <c r="F1579" s="74" t="s">
        <v>6492</v>
      </c>
      <c r="G1579" s="75">
        <v>44459</v>
      </c>
      <c r="H1579" s="76"/>
      <c r="I1579" s="77">
        <v>100000</v>
      </c>
      <c r="J1579" s="78" t="s">
        <v>457</v>
      </c>
      <c r="K1579" s="80"/>
      <c r="L1579" s="80"/>
      <c r="M1579" s="80"/>
      <c r="N1579" s="80"/>
      <c r="O1579" s="80"/>
    </row>
    <row r="1580" spans="1:15" ht="28.35" hidden="1" customHeight="1" thickBot="1">
      <c r="A1580" s="479" t="s">
        <v>2250</v>
      </c>
      <c r="B1580" s="480"/>
      <c r="C1580" s="74" t="s">
        <v>6493</v>
      </c>
      <c r="D1580" s="74" t="s">
        <v>6494</v>
      </c>
      <c r="E1580" s="74" t="s">
        <v>6495</v>
      </c>
      <c r="F1580" s="74" t="s">
        <v>6496</v>
      </c>
      <c r="G1580" s="75">
        <v>44670</v>
      </c>
      <c r="H1580" s="76"/>
      <c r="I1580" s="77">
        <v>52744</v>
      </c>
      <c r="J1580" s="78" t="s">
        <v>457</v>
      </c>
      <c r="K1580" s="80"/>
      <c r="L1580" s="80"/>
      <c r="M1580" s="80"/>
      <c r="N1580" s="80"/>
      <c r="O1580" s="80"/>
    </row>
    <row r="1581" spans="1:15" ht="28.35" hidden="1" customHeight="1" thickBot="1">
      <c r="A1581" s="479" t="s">
        <v>2250</v>
      </c>
      <c r="B1581" s="480"/>
      <c r="C1581" s="74" t="s">
        <v>6497</v>
      </c>
      <c r="D1581" s="74" t="s">
        <v>6498</v>
      </c>
      <c r="E1581" s="74" t="s">
        <v>6499</v>
      </c>
      <c r="F1581" s="74" t="s">
        <v>6500</v>
      </c>
      <c r="G1581" s="75">
        <v>44578</v>
      </c>
      <c r="H1581" s="76"/>
      <c r="I1581" s="77">
        <v>83031</v>
      </c>
      <c r="J1581" s="78" t="s">
        <v>457</v>
      </c>
      <c r="K1581" s="80"/>
      <c r="L1581" s="80"/>
      <c r="M1581" s="80"/>
      <c r="N1581" s="80"/>
      <c r="O1581" s="80"/>
    </row>
    <row r="1582" spans="1:15" ht="28.35" hidden="1" customHeight="1" thickBot="1">
      <c r="A1582" s="479" t="s">
        <v>502</v>
      </c>
      <c r="B1582" s="480"/>
      <c r="C1582" s="74" t="s">
        <v>6501</v>
      </c>
      <c r="D1582" s="74" t="s">
        <v>6502</v>
      </c>
      <c r="E1582" s="74" t="s">
        <v>6503</v>
      </c>
      <c r="F1582" s="74" t="s">
        <v>6504</v>
      </c>
      <c r="G1582" s="75">
        <v>44536</v>
      </c>
      <c r="H1582" s="76"/>
      <c r="I1582" s="77">
        <v>41800</v>
      </c>
      <c r="J1582" s="78" t="s">
        <v>457</v>
      </c>
      <c r="K1582" s="80"/>
      <c r="L1582" s="80"/>
      <c r="M1582" s="80"/>
      <c r="N1582" s="80"/>
      <c r="O1582" s="80"/>
    </row>
    <row r="1583" spans="1:15" ht="28.35" hidden="1" customHeight="1" thickBot="1">
      <c r="A1583" s="479" t="s">
        <v>2250</v>
      </c>
      <c r="B1583" s="480"/>
      <c r="C1583" s="74" t="s">
        <v>6505</v>
      </c>
      <c r="D1583" s="74" t="s">
        <v>6506</v>
      </c>
      <c r="E1583" s="74" t="s">
        <v>6507</v>
      </c>
      <c r="F1583" s="74" t="s">
        <v>6508</v>
      </c>
      <c r="G1583" s="75">
        <v>44510</v>
      </c>
      <c r="H1583" s="76"/>
      <c r="I1583" s="77">
        <v>109073</v>
      </c>
      <c r="J1583" s="78" t="s">
        <v>457</v>
      </c>
      <c r="K1583" s="80"/>
      <c r="L1583" s="80"/>
      <c r="M1583" s="80"/>
      <c r="N1583" s="80"/>
      <c r="O1583" s="80"/>
    </row>
    <row r="1584" spans="1:15" ht="28.35" hidden="1" customHeight="1" thickBot="1">
      <c r="A1584" s="479" t="s">
        <v>472</v>
      </c>
      <c r="B1584" s="480"/>
      <c r="C1584" s="74" t="s">
        <v>6509</v>
      </c>
      <c r="D1584" s="74" t="s">
        <v>6510</v>
      </c>
      <c r="E1584" s="74" t="s">
        <v>6511</v>
      </c>
      <c r="F1584" s="74" t="s">
        <v>6512</v>
      </c>
      <c r="G1584" s="75">
        <v>44481</v>
      </c>
      <c r="H1584" s="76"/>
      <c r="I1584" s="77">
        <v>72740</v>
      </c>
      <c r="J1584" s="78" t="s">
        <v>457</v>
      </c>
      <c r="K1584" s="80"/>
      <c r="L1584" s="80"/>
      <c r="M1584" s="80"/>
      <c r="N1584" s="80"/>
      <c r="O1584" s="80"/>
    </row>
    <row r="1585" spans="1:15" ht="28.35" hidden="1" customHeight="1" thickBot="1">
      <c r="A1585" s="479" t="s">
        <v>623</v>
      </c>
      <c r="B1585" s="480"/>
      <c r="C1585" s="74" t="s">
        <v>6513</v>
      </c>
      <c r="D1585" s="74" t="s">
        <v>6514</v>
      </c>
      <c r="E1585" s="74" t="s">
        <v>6515</v>
      </c>
      <c r="F1585" s="74" t="s">
        <v>6516</v>
      </c>
      <c r="G1585" s="75">
        <v>44734</v>
      </c>
      <c r="H1585" s="76"/>
      <c r="I1585" s="77">
        <v>74307.179999999993</v>
      </c>
      <c r="J1585" s="78" t="s">
        <v>457</v>
      </c>
      <c r="K1585" s="80"/>
      <c r="L1585" s="80"/>
      <c r="M1585" s="80"/>
      <c r="N1585" s="80"/>
      <c r="O1585" s="80"/>
    </row>
    <row r="1586" spans="1:15" ht="28.35" hidden="1" customHeight="1" thickBot="1">
      <c r="A1586" s="479" t="s">
        <v>589</v>
      </c>
      <c r="B1586" s="480"/>
      <c r="C1586" s="74" t="s">
        <v>6517</v>
      </c>
      <c r="D1586" s="74" t="s">
        <v>6518</v>
      </c>
      <c r="E1586" s="74" t="s">
        <v>6519</v>
      </c>
      <c r="F1586" s="74" t="s">
        <v>6520</v>
      </c>
      <c r="G1586" s="75">
        <v>44484</v>
      </c>
      <c r="H1586" s="76"/>
      <c r="I1586" s="77">
        <v>41065</v>
      </c>
      <c r="J1586" s="78" t="s">
        <v>457</v>
      </c>
      <c r="K1586" s="80"/>
      <c r="L1586" s="80"/>
      <c r="M1586" s="80"/>
      <c r="N1586" s="80"/>
      <c r="O1586" s="80"/>
    </row>
    <row r="1587" spans="1:15" ht="28.35" hidden="1" customHeight="1" thickBot="1">
      <c r="A1587" s="479" t="s">
        <v>3761</v>
      </c>
      <c r="B1587" s="480"/>
      <c r="C1587" s="74" t="s">
        <v>6521</v>
      </c>
      <c r="D1587" s="74" t="s">
        <v>6522</v>
      </c>
      <c r="E1587" s="74" t="s">
        <v>6523</v>
      </c>
      <c r="F1587" s="74" t="s">
        <v>6524</v>
      </c>
      <c r="G1587" s="75">
        <v>44707</v>
      </c>
      <c r="H1587" s="76"/>
      <c r="I1587" s="77">
        <v>50000</v>
      </c>
      <c r="J1587" s="78" t="s">
        <v>613</v>
      </c>
      <c r="K1587" s="80"/>
      <c r="L1587" s="80"/>
      <c r="M1587" s="80"/>
      <c r="N1587" s="80"/>
      <c r="O1587" s="80"/>
    </row>
    <row r="1588" spans="1:15" ht="28.35" hidden="1" customHeight="1" thickBot="1">
      <c r="A1588" s="479" t="s">
        <v>472</v>
      </c>
      <c r="B1588" s="480"/>
      <c r="C1588" s="74" t="s">
        <v>6525</v>
      </c>
      <c r="D1588" s="74" t="s">
        <v>6526</v>
      </c>
      <c r="E1588" s="74" t="s">
        <v>6527</v>
      </c>
      <c r="F1588" s="74" t="s">
        <v>6528</v>
      </c>
      <c r="G1588" s="75">
        <v>44760</v>
      </c>
      <c r="H1588" s="76"/>
      <c r="I1588" s="77">
        <v>33760.81</v>
      </c>
      <c r="J1588" s="78" t="s">
        <v>457</v>
      </c>
      <c r="K1588" s="80"/>
      <c r="L1588" s="80"/>
      <c r="M1588" s="80"/>
      <c r="N1588" s="80"/>
      <c r="O1588" s="80"/>
    </row>
    <row r="1589" spans="1:15" ht="28.35" hidden="1" customHeight="1" thickBot="1">
      <c r="A1589" s="479" t="s">
        <v>477</v>
      </c>
      <c r="B1589" s="480"/>
      <c r="C1589" s="74" t="s">
        <v>6529</v>
      </c>
      <c r="D1589" s="74" t="s">
        <v>6530</v>
      </c>
      <c r="E1589" s="74" t="s">
        <v>6531</v>
      </c>
      <c r="F1589" s="74" t="s">
        <v>6532</v>
      </c>
      <c r="G1589" s="75">
        <v>44804</v>
      </c>
      <c r="H1589" s="76"/>
      <c r="I1589" s="77">
        <v>52009.1</v>
      </c>
      <c r="J1589" s="78" t="s">
        <v>457</v>
      </c>
      <c r="K1589" s="80"/>
      <c r="L1589" s="80"/>
      <c r="M1589" s="80"/>
      <c r="N1589" s="80"/>
      <c r="O1589" s="80"/>
    </row>
    <row r="1590" spans="1:15" ht="28.35" hidden="1" customHeight="1" thickBot="1">
      <c r="A1590" s="479" t="s">
        <v>5547</v>
      </c>
      <c r="B1590" s="480"/>
      <c r="C1590" s="74" t="s">
        <v>6533</v>
      </c>
      <c r="D1590" s="74" t="s">
        <v>6534</v>
      </c>
      <c r="E1590" s="74" t="s">
        <v>6535</v>
      </c>
      <c r="F1590" s="74" t="s">
        <v>6536</v>
      </c>
      <c r="G1590" s="75">
        <v>44743</v>
      </c>
      <c r="H1590" s="76"/>
      <c r="I1590" s="77">
        <v>50000</v>
      </c>
      <c r="J1590" s="78" t="s">
        <v>613</v>
      </c>
      <c r="K1590" s="80"/>
      <c r="L1590" s="80"/>
      <c r="M1590" s="80"/>
      <c r="N1590" s="80"/>
      <c r="O1590" s="80"/>
    </row>
    <row r="1591" spans="1:15" ht="28.35" hidden="1" customHeight="1" thickBot="1">
      <c r="A1591" s="479" t="s">
        <v>623</v>
      </c>
      <c r="B1591" s="480"/>
      <c r="C1591" s="74" t="s">
        <v>6537</v>
      </c>
      <c r="D1591" s="74" t="s">
        <v>6538</v>
      </c>
      <c r="E1591" s="74" t="s">
        <v>6539</v>
      </c>
      <c r="F1591" s="74" t="s">
        <v>6540</v>
      </c>
      <c r="G1591" s="75">
        <v>44644</v>
      </c>
      <c r="H1591" s="76"/>
      <c r="I1591" s="77">
        <v>72148</v>
      </c>
      <c r="J1591" s="78" t="s">
        <v>457</v>
      </c>
      <c r="K1591" s="80"/>
      <c r="L1591" s="80"/>
      <c r="M1591" s="80"/>
      <c r="N1591" s="80"/>
      <c r="O1591" s="80"/>
    </row>
    <row r="1592" spans="1:15" ht="28.35" hidden="1" customHeight="1" thickBot="1">
      <c r="A1592" s="479" t="s">
        <v>5488</v>
      </c>
      <c r="B1592" s="480"/>
      <c r="C1592" s="74" t="s">
        <v>6541</v>
      </c>
      <c r="D1592" s="74" t="s">
        <v>6542</v>
      </c>
      <c r="E1592" s="74" t="s">
        <v>6543</v>
      </c>
      <c r="F1592" s="74" t="s">
        <v>6544</v>
      </c>
      <c r="G1592" s="75">
        <v>44706</v>
      </c>
      <c r="H1592" s="76"/>
      <c r="I1592" s="77">
        <v>50000</v>
      </c>
      <c r="J1592" s="78" t="s">
        <v>613</v>
      </c>
      <c r="K1592" s="80"/>
      <c r="L1592" s="80"/>
      <c r="M1592" s="80"/>
      <c r="N1592" s="80"/>
      <c r="O1592" s="80"/>
    </row>
    <row r="1593" spans="1:15" ht="28.35" hidden="1" customHeight="1" thickBot="1">
      <c r="A1593" s="479" t="s">
        <v>452</v>
      </c>
      <c r="B1593" s="480"/>
      <c r="C1593" s="74" t="s">
        <v>6545</v>
      </c>
      <c r="D1593" s="74" t="s">
        <v>6546</v>
      </c>
      <c r="E1593" s="74" t="s">
        <v>6547</v>
      </c>
      <c r="F1593" s="74" t="s">
        <v>6548</v>
      </c>
      <c r="G1593" s="75">
        <v>44770</v>
      </c>
      <c r="H1593" s="76"/>
      <c r="I1593" s="77">
        <v>24403.17</v>
      </c>
      <c r="J1593" s="78" t="s">
        <v>457</v>
      </c>
      <c r="K1593" s="80"/>
      <c r="L1593" s="80"/>
      <c r="M1593" s="80"/>
      <c r="N1593" s="80"/>
      <c r="O1593" s="80"/>
    </row>
    <row r="1594" spans="1:15" ht="28.35" hidden="1" customHeight="1" thickBot="1">
      <c r="A1594" s="479" t="s">
        <v>452</v>
      </c>
      <c r="B1594" s="480"/>
      <c r="C1594" s="74" t="s">
        <v>6549</v>
      </c>
      <c r="D1594" s="74" t="s">
        <v>6550</v>
      </c>
      <c r="E1594" s="74" t="s">
        <v>6551</v>
      </c>
      <c r="F1594" s="74" t="s">
        <v>6552</v>
      </c>
      <c r="G1594" s="75">
        <v>44777</v>
      </c>
      <c r="H1594" s="76"/>
      <c r="I1594" s="77">
        <v>40000</v>
      </c>
      <c r="J1594" s="78" t="s">
        <v>457</v>
      </c>
      <c r="K1594" s="80"/>
      <c r="L1594" s="80"/>
      <c r="M1594" s="80"/>
      <c r="N1594" s="80"/>
      <c r="O1594" s="80"/>
    </row>
    <row r="1595" spans="1:15" ht="28.35" hidden="1" customHeight="1" thickBot="1">
      <c r="A1595" s="479" t="s">
        <v>5488</v>
      </c>
      <c r="B1595" s="480"/>
      <c r="C1595" s="74" t="s">
        <v>6553</v>
      </c>
      <c r="D1595" s="74" t="s">
        <v>6554</v>
      </c>
      <c r="E1595" s="74" t="s">
        <v>6555</v>
      </c>
      <c r="F1595" s="74" t="s">
        <v>6556</v>
      </c>
      <c r="G1595" s="75">
        <v>44722</v>
      </c>
      <c r="H1595" s="76"/>
      <c r="I1595" s="77">
        <v>50000</v>
      </c>
      <c r="J1595" s="78" t="s">
        <v>613</v>
      </c>
      <c r="K1595" s="80"/>
      <c r="L1595" s="80"/>
      <c r="M1595" s="80"/>
      <c r="N1595" s="80"/>
      <c r="O1595" s="80"/>
    </row>
    <row r="1596" spans="1:15" ht="28.35" hidden="1" customHeight="1" thickBot="1">
      <c r="A1596" s="479" t="s">
        <v>598</v>
      </c>
      <c r="B1596" s="480"/>
      <c r="C1596" s="74" t="s">
        <v>6557</v>
      </c>
      <c r="D1596" s="74" t="s">
        <v>6558</v>
      </c>
      <c r="E1596" s="74" t="s">
        <v>6559</v>
      </c>
      <c r="F1596" s="74" t="s">
        <v>6560</v>
      </c>
      <c r="G1596" s="75">
        <v>44662</v>
      </c>
      <c r="H1596" s="76"/>
      <c r="I1596" s="77">
        <v>25430.63</v>
      </c>
      <c r="J1596" s="78" t="s">
        <v>457</v>
      </c>
      <c r="K1596" s="80"/>
      <c r="L1596" s="80"/>
      <c r="M1596" s="80"/>
      <c r="N1596" s="80"/>
      <c r="O1596" s="80"/>
    </row>
    <row r="1597" spans="1:15" ht="28.35" hidden="1" customHeight="1" thickBot="1">
      <c r="A1597" s="479" t="s">
        <v>6561</v>
      </c>
      <c r="B1597" s="480"/>
      <c r="C1597" s="74" t="s">
        <v>6562</v>
      </c>
      <c r="D1597" s="74" t="s">
        <v>6563</v>
      </c>
      <c r="E1597" s="74" t="s">
        <v>6564</v>
      </c>
      <c r="F1597" s="74" t="s">
        <v>6565</v>
      </c>
      <c r="G1597" s="75">
        <v>44722</v>
      </c>
      <c r="H1597" s="76"/>
      <c r="I1597" s="77">
        <v>44516.88</v>
      </c>
      <c r="J1597" s="78" t="s">
        <v>613</v>
      </c>
      <c r="K1597" s="80"/>
      <c r="L1597" s="80"/>
      <c r="M1597" s="80"/>
      <c r="N1597" s="80"/>
      <c r="O1597" s="80"/>
    </row>
    <row r="1598" spans="1:15" ht="28.35" hidden="1" customHeight="1" thickBot="1">
      <c r="A1598" s="479" t="s">
        <v>598</v>
      </c>
      <c r="B1598" s="480"/>
      <c r="C1598" s="74" t="s">
        <v>6566</v>
      </c>
      <c r="D1598" s="74" t="s">
        <v>6567</v>
      </c>
      <c r="E1598" s="74" t="s">
        <v>6568</v>
      </c>
      <c r="F1598" s="74" t="s">
        <v>6569</v>
      </c>
      <c r="G1598" s="75">
        <v>44694</v>
      </c>
      <c r="H1598" s="76"/>
      <c r="I1598" s="77">
        <v>29917.97</v>
      </c>
      <c r="J1598" s="78" t="s">
        <v>457</v>
      </c>
      <c r="K1598" s="80"/>
      <c r="L1598" s="80"/>
      <c r="M1598" s="80"/>
      <c r="N1598" s="80"/>
      <c r="O1598" s="80"/>
    </row>
    <row r="1599" spans="1:15" ht="28.35" hidden="1" customHeight="1" thickBot="1">
      <c r="A1599" s="479" t="s">
        <v>575</v>
      </c>
      <c r="B1599" s="480"/>
      <c r="C1599" s="74" t="s">
        <v>6570</v>
      </c>
      <c r="D1599" s="74" t="s">
        <v>6571</v>
      </c>
      <c r="E1599" s="74" t="s">
        <v>6572</v>
      </c>
      <c r="F1599" s="74" t="s">
        <v>6573</v>
      </c>
      <c r="G1599" s="75">
        <v>44508</v>
      </c>
      <c r="H1599" s="76"/>
      <c r="I1599" s="77">
        <v>108746</v>
      </c>
      <c r="J1599" s="78" t="s">
        <v>457</v>
      </c>
      <c r="K1599" s="80"/>
      <c r="L1599" s="80"/>
      <c r="M1599" s="80"/>
      <c r="N1599" s="80"/>
      <c r="O1599" s="80"/>
    </row>
    <row r="1600" spans="1:15" ht="28.35" hidden="1" customHeight="1" thickBot="1">
      <c r="A1600" s="479" t="s">
        <v>2250</v>
      </c>
      <c r="B1600" s="480"/>
      <c r="C1600" s="74" t="s">
        <v>6574</v>
      </c>
      <c r="D1600" s="74" t="s">
        <v>6575</v>
      </c>
      <c r="E1600" s="74" t="s">
        <v>6576</v>
      </c>
      <c r="F1600" s="74" t="s">
        <v>6577</v>
      </c>
      <c r="G1600" s="75">
        <v>44592</v>
      </c>
      <c r="H1600" s="76"/>
      <c r="I1600" s="77">
        <v>74201</v>
      </c>
      <c r="J1600" s="78" t="s">
        <v>457</v>
      </c>
      <c r="K1600" s="80"/>
      <c r="L1600" s="80"/>
      <c r="M1600" s="80"/>
      <c r="N1600" s="80"/>
      <c r="O1600" s="80"/>
    </row>
    <row r="1601" spans="1:15" ht="28.35" hidden="1" customHeight="1" thickBot="1">
      <c r="A1601" s="479" t="s">
        <v>5488</v>
      </c>
      <c r="B1601" s="480"/>
      <c r="C1601" s="74" t="s">
        <v>6578</v>
      </c>
      <c r="D1601" s="74" t="s">
        <v>6579</v>
      </c>
      <c r="E1601" s="74" t="s">
        <v>6580</v>
      </c>
      <c r="F1601" s="74" t="s">
        <v>6581</v>
      </c>
      <c r="G1601" s="75">
        <v>44722</v>
      </c>
      <c r="H1601" s="76"/>
      <c r="I1601" s="77">
        <v>50000</v>
      </c>
      <c r="J1601" s="78" t="s">
        <v>613</v>
      </c>
      <c r="K1601" s="80"/>
      <c r="L1601" s="80"/>
      <c r="M1601" s="80"/>
      <c r="N1601" s="80"/>
      <c r="O1601" s="80"/>
    </row>
    <row r="1602" spans="1:15" ht="28.35" hidden="1" customHeight="1" thickBot="1">
      <c r="A1602" s="479" t="s">
        <v>598</v>
      </c>
      <c r="B1602" s="480"/>
      <c r="C1602" s="74" t="s">
        <v>6582</v>
      </c>
      <c r="D1602" s="74" t="s">
        <v>6583</v>
      </c>
      <c r="E1602" s="74" t="s">
        <v>6584</v>
      </c>
      <c r="F1602" s="74" t="s">
        <v>6585</v>
      </c>
      <c r="G1602" s="75">
        <v>44706</v>
      </c>
      <c r="H1602" s="76"/>
      <c r="I1602" s="77">
        <v>48074.6</v>
      </c>
      <c r="J1602" s="78" t="s">
        <v>457</v>
      </c>
      <c r="K1602" s="80"/>
      <c r="L1602" s="80"/>
      <c r="M1602" s="80"/>
      <c r="N1602" s="80"/>
      <c r="O1602" s="80"/>
    </row>
    <row r="1603" spans="1:15" ht="28.35" hidden="1" customHeight="1" thickBot="1">
      <c r="A1603" s="479" t="s">
        <v>614</v>
      </c>
      <c r="B1603" s="480"/>
      <c r="C1603" s="74" t="s">
        <v>6586</v>
      </c>
      <c r="D1603" s="74" t="s">
        <v>6587</v>
      </c>
      <c r="E1603" s="74" t="s">
        <v>6588</v>
      </c>
      <c r="F1603" s="74" t="s">
        <v>6589</v>
      </c>
      <c r="G1603" s="75">
        <v>44757</v>
      </c>
      <c r="H1603" s="76"/>
      <c r="I1603" s="77">
        <v>46988.58</v>
      </c>
      <c r="J1603" s="78" t="s">
        <v>457</v>
      </c>
      <c r="K1603" s="80"/>
      <c r="L1603" s="80"/>
      <c r="M1603" s="80"/>
      <c r="N1603" s="80"/>
      <c r="O1603" s="80"/>
    </row>
    <row r="1604" spans="1:15" ht="28.35" hidden="1" customHeight="1" thickBot="1">
      <c r="A1604" s="479" t="s">
        <v>598</v>
      </c>
      <c r="B1604" s="480"/>
      <c r="C1604" s="74" t="s">
        <v>6590</v>
      </c>
      <c r="D1604" s="74" t="s">
        <v>6591</v>
      </c>
      <c r="E1604" s="74" t="s">
        <v>6592</v>
      </c>
      <c r="F1604" s="74" t="s">
        <v>6593</v>
      </c>
      <c r="G1604" s="75">
        <v>44795</v>
      </c>
      <c r="H1604" s="76"/>
      <c r="I1604" s="77">
        <v>64374.9</v>
      </c>
      <c r="J1604" s="78" t="s">
        <v>457</v>
      </c>
      <c r="K1604" s="80"/>
      <c r="L1604" s="80"/>
      <c r="M1604" s="80"/>
      <c r="N1604" s="80"/>
      <c r="O1604" s="80"/>
    </row>
    <row r="1605" spans="1:15" ht="28.35" hidden="1" customHeight="1" thickBot="1">
      <c r="A1605" s="479" t="s">
        <v>5488</v>
      </c>
      <c r="B1605" s="480"/>
      <c r="C1605" s="74" t="s">
        <v>6594</v>
      </c>
      <c r="D1605" s="74" t="s">
        <v>6595</v>
      </c>
      <c r="E1605" s="74" t="s">
        <v>6596</v>
      </c>
      <c r="F1605" s="74" t="s">
        <v>6597</v>
      </c>
      <c r="G1605" s="75">
        <v>44736</v>
      </c>
      <c r="H1605" s="76"/>
      <c r="I1605" s="77">
        <v>50000</v>
      </c>
      <c r="J1605" s="78" t="s">
        <v>613</v>
      </c>
      <c r="K1605" s="80"/>
      <c r="L1605" s="80"/>
      <c r="M1605" s="80"/>
      <c r="N1605" s="80"/>
      <c r="O1605" s="80"/>
    </row>
    <row r="1606" spans="1:15" ht="28.35" hidden="1" customHeight="1" thickBot="1">
      <c r="A1606" s="479" t="s">
        <v>472</v>
      </c>
      <c r="B1606" s="480"/>
      <c r="C1606" s="74" t="s">
        <v>6598</v>
      </c>
      <c r="D1606" s="74" t="s">
        <v>6599</v>
      </c>
      <c r="E1606" s="74" t="s">
        <v>6600</v>
      </c>
      <c r="F1606" s="74" t="s">
        <v>6601</v>
      </c>
      <c r="G1606" s="75">
        <v>44777</v>
      </c>
      <c r="H1606" s="76"/>
      <c r="I1606" s="77">
        <v>36370</v>
      </c>
      <c r="J1606" s="78" t="s">
        <v>457</v>
      </c>
      <c r="K1606" s="80"/>
      <c r="L1606" s="80"/>
      <c r="M1606" s="80"/>
      <c r="N1606" s="80"/>
      <c r="O1606" s="80"/>
    </row>
    <row r="1607" spans="1:15" ht="28.35" hidden="1" customHeight="1" thickBot="1">
      <c r="A1607" s="479" t="s">
        <v>5488</v>
      </c>
      <c r="B1607" s="480"/>
      <c r="C1607" s="74" t="s">
        <v>6602</v>
      </c>
      <c r="D1607" s="74" t="s">
        <v>6603</v>
      </c>
      <c r="E1607" s="74" t="s">
        <v>6604</v>
      </c>
      <c r="F1607" s="74" t="s">
        <v>6605</v>
      </c>
      <c r="G1607" s="75">
        <v>44721</v>
      </c>
      <c r="H1607" s="76"/>
      <c r="I1607" s="77">
        <v>50000</v>
      </c>
      <c r="J1607" s="78" t="s">
        <v>613</v>
      </c>
      <c r="K1607" s="80"/>
      <c r="L1607" s="80"/>
      <c r="M1607" s="80"/>
      <c r="N1607" s="80"/>
      <c r="O1607" s="80"/>
    </row>
    <row r="1608" spans="1:15" ht="28.35" hidden="1" customHeight="1" thickBot="1">
      <c r="A1608" s="479" t="s">
        <v>472</v>
      </c>
      <c r="B1608" s="480"/>
      <c r="C1608" s="74" t="s">
        <v>6606</v>
      </c>
      <c r="D1608" s="74" t="s">
        <v>6607</v>
      </c>
      <c r="E1608" s="74" t="s">
        <v>6608</v>
      </c>
      <c r="F1608" s="74" t="s">
        <v>6609</v>
      </c>
      <c r="G1608" s="75">
        <v>44693</v>
      </c>
      <c r="H1608" s="76"/>
      <c r="I1608" s="77">
        <v>36370</v>
      </c>
      <c r="J1608" s="78" t="s">
        <v>457</v>
      </c>
      <c r="K1608" s="80"/>
      <c r="L1608" s="80"/>
      <c r="M1608" s="80"/>
      <c r="N1608" s="80"/>
      <c r="O1608" s="80"/>
    </row>
    <row r="1609" spans="1:15" ht="28.35" hidden="1" customHeight="1" thickBot="1">
      <c r="A1609" s="479" t="s">
        <v>5671</v>
      </c>
      <c r="B1609" s="480"/>
      <c r="C1609" s="74" t="s">
        <v>6610</v>
      </c>
      <c r="D1609" s="74" t="s">
        <v>6611</v>
      </c>
      <c r="E1609" s="74" t="s">
        <v>6612</v>
      </c>
      <c r="F1609" s="74" t="s">
        <v>6613</v>
      </c>
      <c r="G1609" s="75">
        <v>44725</v>
      </c>
      <c r="H1609" s="76"/>
      <c r="I1609" s="77">
        <v>41558.44</v>
      </c>
      <c r="J1609" s="78" t="s">
        <v>613</v>
      </c>
      <c r="K1609" s="80"/>
      <c r="L1609" s="80"/>
      <c r="M1609" s="80"/>
      <c r="N1609" s="80"/>
      <c r="O1609" s="80"/>
    </row>
    <row r="1610" spans="1:15" ht="28.35" hidden="1" customHeight="1" thickBot="1">
      <c r="A1610" s="479" t="s">
        <v>598</v>
      </c>
      <c r="B1610" s="480"/>
      <c r="C1610" s="74" t="s">
        <v>6614</v>
      </c>
      <c r="D1610" s="74" t="s">
        <v>6615</v>
      </c>
      <c r="E1610" s="74" t="s">
        <v>6616</v>
      </c>
      <c r="F1610" s="74" t="s">
        <v>6617</v>
      </c>
      <c r="G1610" s="75">
        <v>44726</v>
      </c>
      <c r="H1610" s="76"/>
      <c r="I1610" s="77">
        <v>40005.9</v>
      </c>
      <c r="J1610" s="78" t="s">
        <v>457</v>
      </c>
      <c r="K1610" s="80"/>
      <c r="L1610" s="80"/>
      <c r="M1610" s="80"/>
      <c r="N1610" s="80"/>
      <c r="O1610" s="80"/>
    </row>
    <row r="1611" spans="1:15" ht="28.35" hidden="1" customHeight="1" thickBot="1">
      <c r="A1611" s="479" t="s">
        <v>5488</v>
      </c>
      <c r="B1611" s="480"/>
      <c r="C1611" s="74" t="s">
        <v>6618</v>
      </c>
      <c r="D1611" s="74" t="s">
        <v>6619</v>
      </c>
      <c r="E1611" s="74" t="s">
        <v>6620</v>
      </c>
      <c r="F1611" s="74" t="s">
        <v>6621</v>
      </c>
      <c r="G1611" s="75">
        <v>44749</v>
      </c>
      <c r="H1611" s="76"/>
      <c r="I1611" s="77">
        <v>50000</v>
      </c>
      <c r="J1611" s="78" t="s">
        <v>613</v>
      </c>
      <c r="K1611" s="80"/>
      <c r="L1611" s="80"/>
      <c r="M1611" s="80"/>
      <c r="N1611" s="80"/>
      <c r="O1611" s="80"/>
    </row>
    <row r="1612" spans="1:15" ht="28.35" hidden="1" customHeight="1" thickBot="1">
      <c r="A1612" s="479" t="s">
        <v>5547</v>
      </c>
      <c r="B1612" s="480"/>
      <c r="C1612" s="74" t="s">
        <v>6622</v>
      </c>
      <c r="D1612" s="74" t="s">
        <v>6623</v>
      </c>
      <c r="E1612" s="74" t="s">
        <v>6624</v>
      </c>
      <c r="F1612" s="74" t="s">
        <v>6625</v>
      </c>
      <c r="G1612" s="75">
        <v>44753</v>
      </c>
      <c r="H1612" s="76"/>
      <c r="I1612" s="77">
        <v>50000</v>
      </c>
      <c r="J1612" s="78" t="s">
        <v>613</v>
      </c>
      <c r="K1612" s="80"/>
      <c r="L1612" s="80"/>
      <c r="M1612" s="80"/>
      <c r="N1612" s="80"/>
      <c r="O1612" s="80"/>
    </row>
    <row r="1613" spans="1:15" ht="28.35" hidden="1" customHeight="1" thickBot="1">
      <c r="A1613" s="479" t="s">
        <v>5547</v>
      </c>
      <c r="B1613" s="480"/>
      <c r="C1613" s="74" t="s">
        <v>6626</v>
      </c>
      <c r="D1613" s="74" t="s">
        <v>6627</v>
      </c>
      <c r="E1613" s="74" t="s">
        <v>6628</v>
      </c>
      <c r="F1613" s="74" t="s">
        <v>6629</v>
      </c>
      <c r="G1613" s="75">
        <v>44795</v>
      </c>
      <c r="H1613" s="76"/>
      <c r="I1613" s="77">
        <v>50000</v>
      </c>
      <c r="J1613" s="78" t="s">
        <v>613</v>
      </c>
      <c r="K1613" s="80"/>
      <c r="L1613" s="80"/>
      <c r="M1613" s="80"/>
      <c r="N1613" s="80"/>
      <c r="O1613" s="80"/>
    </row>
    <row r="1614" spans="1:15" ht="28.35" hidden="1" customHeight="1" thickBot="1">
      <c r="A1614" s="479" t="s">
        <v>5547</v>
      </c>
      <c r="B1614" s="480"/>
      <c r="C1614" s="74" t="s">
        <v>6630</v>
      </c>
      <c r="D1614" s="74" t="s">
        <v>6631</v>
      </c>
      <c r="E1614" s="74" t="s">
        <v>6632</v>
      </c>
      <c r="F1614" s="74" t="s">
        <v>6633</v>
      </c>
      <c r="G1614" s="75">
        <v>44748</v>
      </c>
      <c r="H1614" s="76"/>
      <c r="I1614" s="77">
        <v>50000</v>
      </c>
      <c r="J1614" s="78" t="s">
        <v>613</v>
      </c>
      <c r="K1614" s="80"/>
      <c r="L1614" s="80"/>
      <c r="M1614" s="80"/>
      <c r="N1614" s="80"/>
      <c r="O1614" s="80"/>
    </row>
    <row r="1615" spans="1:15" ht="28.35" hidden="1" customHeight="1" thickBot="1">
      <c r="A1615" s="479" t="s">
        <v>603</v>
      </c>
      <c r="B1615" s="480"/>
      <c r="C1615" s="74" t="s">
        <v>6634</v>
      </c>
      <c r="D1615" s="74" t="s">
        <v>6635</v>
      </c>
      <c r="E1615" s="74" t="s">
        <v>6636</v>
      </c>
      <c r="F1615" s="74" t="s">
        <v>6637</v>
      </c>
      <c r="G1615" s="75">
        <v>44642</v>
      </c>
      <c r="H1615" s="76"/>
      <c r="I1615" s="77">
        <v>98199</v>
      </c>
      <c r="J1615" s="78" t="s">
        <v>457</v>
      </c>
      <c r="K1615" s="80"/>
      <c r="L1615" s="80"/>
      <c r="M1615" s="80"/>
      <c r="N1615" s="80"/>
      <c r="O1615" s="80"/>
    </row>
    <row r="1616" spans="1:15" ht="28.35" hidden="1" customHeight="1" thickBot="1">
      <c r="A1616" s="479" t="s">
        <v>598</v>
      </c>
      <c r="B1616" s="480"/>
      <c r="C1616" s="74" t="s">
        <v>6638</v>
      </c>
      <c r="D1616" s="74" t="s">
        <v>6639</v>
      </c>
      <c r="E1616" s="74" t="s">
        <v>6640</v>
      </c>
      <c r="F1616" s="74" t="s">
        <v>6641</v>
      </c>
      <c r="G1616" s="75">
        <v>44741</v>
      </c>
      <c r="H1616" s="76"/>
      <c r="I1616" s="77">
        <v>50771.43</v>
      </c>
      <c r="J1616" s="78" t="s">
        <v>457</v>
      </c>
      <c r="K1616" s="80"/>
      <c r="L1616" s="80"/>
      <c r="M1616" s="80"/>
      <c r="N1616" s="80"/>
      <c r="O1616" s="80"/>
    </row>
    <row r="1617" spans="1:15" ht="28.35" hidden="1" customHeight="1" thickBot="1">
      <c r="A1617" s="479" t="s">
        <v>623</v>
      </c>
      <c r="B1617" s="480"/>
      <c r="C1617" s="74" t="s">
        <v>6642</v>
      </c>
      <c r="D1617" s="74" t="s">
        <v>6643</v>
      </c>
      <c r="E1617" s="74" t="s">
        <v>6644</v>
      </c>
      <c r="F1617" s="74" t="s">
        <v>6645</v>
      </c>
      <c r="G1617" s="75">
        <v>44799</v>
      </c>
      <c r="H1617" s="76"/>
      <c r="I1617" s="77">
        <v>34035.78</v>
      </c>
      <c r="J1617" s="78" t="s">
        <v>457</v>
      </c>
      <c r="K1617" s="80"/>
      <c r="L1617" s="80"/>
      <c r="M1617" s="80"/>
      <c r="N1617" s="80"/>
      <c r="O1617" s="80"/>
    </row>
    <row r="1618" spans="1:15" ht="28.35" hidden="1" customHeight="1" thickBot="1">
      <c r="A1618" s="479" t="s">
        <v>2250</v>
      </c>
      <c r="B1618" s="480"/>
      <c r="C1618" s="74" t="s">
        <v>6646</v>
      </c>
      <c r="D1618" s="74" t="s">
        <v>6647</v>
      </c>
      <c r="E1618" s="74" t="s">
        <v>6648</v>
      </c>
      <c r="F1618" s="74" t="s">
        <v>6649</v>
      </c>
      <c r="G1618" s="75">
        <v>44545</v>
      </c>
      <c r="H1618" s="76"/>
      <c r="I1618" s="77">
        <v>72376</v>
      </c>
      <c r="J1618" s="78" t="s">
        <v>457</v>
      </c>
      <c r="K1618" s="80"/>
      <c r="L1618" s="80"/>
      <c r="M1618" s="80"/>
      <c r="N1618" s="80"/>
      <c r="O1618" s="80"/>
    </row>
    <row r="1619" spans="1:15" ht="28.35" hidden="1" customHeight="1" thickBot="1">
      <c r="A1619" s="479" t="s">
        <v>598</v>
      </c>
      <c r="B1619" s="480"/>
      <c r="C1619" s="74" t="s">
        <v>6650</v>
      </c>
      <c r="D1619" s="74" t="s">
        <v>6651</v>
      </c>
      <c r="E1619" s="74" t="s">
        <v>6652</v>
      </c>
      <c r="F1619" s="74" t="s">
        <v>6653</v>
      </c>
      <c r="G1619" s="75">
        <v>44705</v>
      </c>
      <c r="H1619" s="76"/>
      <c r="I1619" s="77">
        <v>40718.76</v>
      </c>
      <c r="J1619" s="78" t="s">
        <v>457</v>
      </c>
      <c r="K1619" s="80"/>
      <c r="L1619" s="80"/>
      <c r="M1619" s="80"/>
      <c r="N1619" s="80"/>
      <c r="O1619" s="80"/>
    </row>
    <row r="1620" spans="1:15" ht="28.35" hidden="1" customHeight="1" thickBot="1">
      <c r="A1620" s="479" t="s">
        <v>584</v>
      </c>
      <c r="B1620" s="480"/>
      <c r="C1620" s="74" t="s">
        <v>6654</v>
      </c>
      <c r="D1620" s="74" t="s">
        <v>6655</v>
      </c>
      <c r="E1620" s="74" t="s">
        <v>6656</v>
      </c>
      <c r="F1620" s="74" t="s">
        <v>6657</v>
      </c>
      <c r="G1620" s="75">
        <v>44715</v>
      </c>
      <c r="H1620" s="76"/>
      <c r="I1620" s="77">
        <v>36370</v>
      </c>
      <c r="J1620" s="78" t="s">
        <v>457</v>
      </c>
      <c r="K1620" s="80"/>
      <c r="L1620" s="80"/>
      <c r="M1620" s="80"/>
      <c r="N1620" s="80"/>
      <c r="O1620" s="80"/>
    </row>
    <row r="1621" spans="1:15" ht="28.35" hidden="1" customHeight="1" thickBot="1">
      <c r="A1621" s="479" t="s">
        <v>5630</v>
      </c>
      <c r="B1621" s="480"/>
      <c r="C1621" s="74" t="s">
        <v>6658</v>
      </c>
      <c r="D1621" s="74" t="s">
        <v>6659</v>
      </c>
      <c r="E1621" s="74" t="s">
        <v>6660</v>
      </c>
      <c r="F1621" s="74" t="s">
        <v>6661</v>
      </c>
      <c r="G1621" s="75">
        <v>44714</v>
      </c>
      <c r="H1621" s="76"/>
      <c r="I1621" s="77">
        <v>50000</v>
      </c>
      <c r="J1621" s="78" t="s">
        <v>613</v>
      </c>
      <c r="K1621" s="80"/>
      <c r="L1621" s="80"/>
      <c r="M1621" s="80"/>
      <c r="N1621" s="80"/>
      <c r="O1621" s="80"/>
    </row>
    <row r="1622" spans="1:15" ht="28.35" hidden="1" customHeight="1" thickBot="1">
      <c r="A1622" s="479" t="s">
        <v>472</v>
      </c>
      <c r="B1622" s="480"/>
      <c r="C1622" s="74" t="s">
        <v>6662</v>
      </c>
      <c r="D1622" s="74" t="s">
        <v>6663</v>
      </c>
      <c r="E1622" s="74" t="s">
        <v>6664</v>
      </c>
      <c r="F1622" s="74" t="s">
        <v>6665</v>
      </c>
      <c r="G1622" s="75">
        <v>44739</v>
      </c>
      <c r="H1622" s="76"/>
      <c r="I1622" s="77">
        <v>54555</v>
      </c>
      <c r="J1622" s="78" t="s">
        <v>457</v>
      </c>
      <c r="K1622" s="80"/>
      <c r="L1622" s="80"/>
      <c r="M1622" s="80"/>
      <c r="N1622" s="80"/>
      <c r="O1622" s="80"/>
    </row>
    <row r="1623" spans="1:15" ht="28.35" hidden="1" customHeight="1" thickBot="1">
      <c r="A1623" s="479" t="s">
        <v>472</v>
      </c>
      <c r="B1623" s="480"/>
      <c r="C1623" s="74" t="s">
        <v>6666</v>
      </c>
      <c r="D1623" s="74" t="s">
        <v>6667</v>
      </c>
      <c r="E1623" s="74" t="s">
        <v>6668</v>
      </c>
      <c r="F1623" s="74" t="s">
        <v>6669</v>
      </c>
      <c r="G1623" s="75">
        <v>44761</v>
      </c>
      <c r="H1623" s="76"/>
      <c r="I1623" s="77">
        <v>18185</v>
      </c>
      <c r="J1623" s="78" t="s">
        <v>457</v>
      </c>
      <c r="K1623" s="80"/>
      <c r="L1623" s="80"/>
      <c r="M1623" s="80"/>
      <c r="N1623" s="80"/>
      <c r="O1623" s="80"/>
    </row>
    <row r="1624" spans="1:15" ht="28.35" hidden="1" customHeight="1" thickBot="1">
      <c r="A1624" s="479" t="s">
        <v>603</v>
      </c>
      <c r="B1624" s="480"/>
      <c r="C1624" s="74" t="s">
        <v>6670</v>
      </c>
      <c r="D1624" s="74" t="s">
        <v>6671</v>
      </c>
      <c r="E1624" s="74" t="s">
        <v>6672</v>
      </c>
      <c r="F1624" s="74" t="s">
        <v>6673</v>
      </c>
      <c r="G1624" s="75">
        <v>44791</v>
      </c>
      <c r="H1624" s="76"/>
      <c r="I1624" s="77">
        <v>67737</v>
      </c>
      <c r="J1624" s="78" t="s">
        <v>457</v>
      </c>
      <c r="K1624" s="80"/>
      <c r="L1624" s="80"/>
      <c r="M1624" s="80"/>
      <c r="N1624" s="80"/>
      <c r="O1624" s="80"/>
    </row>
    <row r="1625" spans="1:15" ht="28.35" hidden="1" customHeight="1" thickBot="1">
      <c r="A1625" s="479" t="s">
        <v>623</v>
      </c>
      <c r="B1625" s="480"/>
      <c r="C1625" s="74" t="s">
        <v>6674</v>
      </c>
      <c r="D1625" s="74" t="s">
        <v>6675</v>
      </c>
      <c r="E1625" s="74" t="s">
        <v>6676</v>
      </c>
      <c r="F1625" s="74" t="s">
        <v>6677</v>
      </c>
      <c r="G1625" s="75">
        <v>44770</v>
      </c>
      <c r="H1625" s="76"/>
      <c r="I1625" s="77">
        <v>24440.639999999999</v>
      </c>
      <c r="J1625" s="78" t="s">
        <v>457</v>
      </c>
      <c r="K1625" s="80"/>
      <c r="L1625" s="80"/>
      <c r="M1625" s="80"/>
      <c r="N1625" s="80"/>
      <c r="O1625" s="80"/>
    </row>
    <row r="1626" spans="1:15" ht="28.35" hidden="1" customHeight="1" thickBot="1">
      <c r="A1626" s="479" t="s">
        <v>623</v>
      </c>
      <c r="B1626" s="480"/>
      <c r="C1626" s="74" t="s">
        <v>6678</v>
      </c>
      <c r="D1626" s="74" t="s">
        <v>6679</v>
      </c>
      <c r="E1626" s="74" t="s">
        <v>6680</v>
      </c>
      <c r="F1626" s="74" t="s">
        <v>6681</v>
      </c>
      <c r="G1626" s="75">
        <v>44781</v>
      </c>
      <c r="H1626" s="76"/>
      <c r="I1626" s="77">
        <v>57679</v>
      </c>
      <c r="J1626" s="78" t="s">
        <v>457</v>
      </c>
      <c r="K1626" s="80"/>
      <c r="L1626" s="80"/>
      <c r="M1626" s="80"/>
      <c r="N1626" s="80"/>
      <c r="O1626" s="80"/>
    </row>
    <row r="1627" spans="1:15" ht="28.35" hidden="1" customHeight="1" thickBot="1">
      <c r="A1627" s="479" t="s">
        <v>623</v>
      </c>
      <c r="B1627" s="480"/>
      <c r="C1627" s="74" t="s">
        <v>6682</v>
      </c>
      <c r="D1627" s="74" t="s">
        <v>6683</v>
      </c>
      <c r="E1627" s="74" t="s">
        <v>6684</v>
      </c>
      <c r="F1627" s="74" t="s">
        <v>6685</v>
      </c>
      <c r="G1627" s="75">
        <v>44740</v>
      </c>
      <c r="H1627" s="76"/>
      <c r="I1627" s="77">
        <v>21822</v>
      </c>
      <c r="J1627" s="78" t="s">
        <v>457</v>
      </c>
      <c r="K1627" s="80"/>
      <c r="L1627" s="80"/>
      <c r="M1627" s="80"/>
      <c r="N1627" s="80"/>
      <c r="O1627" s="80"/>
    </row>
    <row r="1628" spans="1:15" ht="28.35" hidden="1" customHeight="1" thickBot="1">
      <c r="A1628" s="479" t="s">
        <v>623</v>
      </c>
      <c r="B1628" s="480"/>
      <c r="C1628" s="74" t="s">
        <v>6686</v>
      </c>
      <c r="D1628" s="74" t="s">
        <v>6687</v>
      </c>
      <c r="E1628" s="74" t="s">
        <v>6688</v>
      </c>
      <c r="F1628" s="74" t="s">
        <v>6689</v>
      </c>
      <c r="G1628" s="75">
        <v>44775</v>
      </c>
      <c r="H1628" s="76"/>
      <c r="I1628" s="77">
        <v>17221</v>
      </c>
      <c r="J1628" s="78" t="s">
        <v>457</v>
      </c>
      <c r="K1628" s="80"/>
      <c r="L1628" s="80"/>
      <c r="M1628" s="80"/>
      <c r="N1628" s="80"/>
      <c r="O1628" s="80"/>
    </row>
    <row r="1629" spans="1:15" ht="28.35" hidden="1" customHeight="1" thickBot="1">
      <c r="A1629" s="479" t="s">
        <v>560</v>
      </c>
      <c r="B1629" s="480"/>
      <c r="C1629" s="74" t="s">
        <v>6690</v>
      </c>
      <c r="D1629" s="74" t="s">
        <v>6691</v>
      </c>
      <c r="E1629" s="74" t="s">
        <v>6692</v>
      </c>
      <c r="F1629" s="74" t="s">
        <v>6693</v>
      </c>
      <c r="G1629" s="75">
        <v>44798</v>
      </c>
      <c r="H1629" s="76"/>
      <c r="I1629" s="77">
        <v>75473</v>
      </c>
      <c r="J1629" s="78" t="s">
        <v>457</v>
      </c>
      <c r="K1629" s="80"/>
      <c r="L1629" s="80"/>
      <c r="M1629" s="80"/>
      <c r="N1629" s="80"/>
      <c r="O1629" s="80"/>
    </row>
    <row r="1630" spans="1:15" ht="28.35" hidden="1" customHeight="1" thickBot="1">
      <c r="A1630" s="479" t="s">
        <v>623</v>
      </c>
      <c r="B1630" s="480"/>
      <c r="C1630" s="74" t="s">
        <v>6694</v>
      </c>
      <c r="D1630" s="74" t="s">
        <v>6695</v>
      </c>
      <c r="E1630" s="74" t="s">
        <v>6696</v>
      </c>
      <c r="F1630" s="74" t="s">
        <v>6697</v>
      </c>
      <c r="G1630" s="75">
        <v>44777</v>
      </c>
      <c r="H1630" s="76"/>
      <c r="I1630" s="77">
        <v>57791.93</v>
      </c>
      <c r="J1630" s="78" t="s">
        <v>457</v>
      </c>
      <c r="K1630" s="80"/>
      <c r="L1630" s="80"/>
      <c r="M1630" s="80"/>
      <c r="N1630" s="80"/>
      <c r="O1630" s="80"/>
    </row>
    <row r="1631" spans="1:15" ht="28.35" hidden="1" customHeight="1" thickBot="1">
      <c r="A1631" s="479" t="s">
        <v>584</v>
      </c>
      <c r="B1631" s="480"/>
      <c r="C1631" s="74" t="s">
        <v>6698</v>
      </c>
      <c r="D1631" s="74" t="s">
        <v>6699</v>
      </c>
      <c r="E1631" s="74" t="s">
        <v>6700</v>
      </c>
      <c r="F1631" s="74" t="s">
        <v>6701</v>
      </c>
      <c r="G1631" s="75">
        <v>44715</v>
      </c>
      <c r="H1631" s="76"/>
      <c r="I1631" s="77">
        <v>36370</v>
      </c>
      <c r="J1631" s="78" t="s">
        <v>457</v>
      </c>
      <c r="K1631" s="80"/>
      <c r="L1631" s="80"/>
      <c r="M1631" s="80"/>
      <c r="N1631" s="80"/>
      <c r="O1631" s="80"/>
    </row>
    <row r="1632" spans="1:15" ht="28.35" hidden="1" customHeight="1" thickBot="1">
      <c r="A1632" s="479" t="s">
        <v>472</v>
      </c>
      <c r="B1632" s="480"/>
      <c r="C1632" s="74" t="s">
        <v>6702</v>
      </c>
      <c r="D1632" s="74" t="s">
        <v>6703</v>
      </c>
      <c r="E1632" s="74" t="s">
        <v>6704</v>
      </c>
      <c r="F1632" s="74" t="s">
        <v>6705</v>
      </c>
      <c r="G1632" s="75">
        <v>44760</v>
      </c>
      <c r="H1632" s="76"/>
      <c r="I1632" s="77">
        <v>40551.46</v>
      </c>
      <c r="J1632" s="78" t="s">
        <v>457</v>
      </c>
      <c r="K1632" s="80"/>
      <c r="L1632" s="80"/>
      <c r="M1632" s="80"/>
      <c r="N1632" s="80"/>
      <c r="O1632" s="80"/>
    </row>
    <row r="1633" spans="1:15" ht="28.35" hidden="1" customHeight="1" thickBot="1">
      <c r="A1633" s="479" t="s">
        <v>623</v>
      </c>
      <c r="B1633" s="480"/>
      <c r="C1633" s="74" t="s">
        <v>6706</v>
      </c>
      <c r="D1633" s="74" t="s">
        <v>6707</v>
      </c>
      <c r="E1633" s="74" t="s">
        <v>6708</v>
      </c>
      <c r="F1633" s="74" t="s">
        <v>6709</v>
      </c>
      <c r="G1633" s="75">
        <v>44768</v>
      </c>
      <c r="H1633" s="76"/>
      <c r="I1633" s="77">
        <v>30717.02</v>
      </c>
      <c r="J1633" s="78" t="s">
        <v>457</v>
      </c>
      <c r="K1633" s="80"/>
      <c r="L1633" s="80"/>
      <c r="M1633" s="80"/>
      <c r="N1633" s="80"/>
      <c r="O1633" s="80"/>
    </row>
    <row r="1634" spans="1:15" ht="28.35" hidden="1" customHeight="1" thickBot="1">
      <c r="A1634" s="479" t="s">
        <v>623</v>
      </c>
      <c r="B1634" s="480"/>
      <c r="C1634" s="74" t="s">
        <v>6710</v>
      </c>
      <c r="D1634" s="74" t="s">
        <v>6711</v>
      </c>
      <c r="E1634" s="74" t="s">
        <v>6712</v>
      </c>
      <c r="F1634" s="74" t="s">
        <v>6713</v>
      </c>
      <c r="G1634" s="75">
        <v>44767</v>
      </c>
      <c r="H1634" s="76"/>
      <c r="I1634" s="77">
        <v>41938.980000000003</v>
      </c>
      <c r="J1634" s="78" t="s">
        <v>457</v>
      </c>
      <c r="K1634" s="80"/>
      <c r="L1634" s="80"/>
      <c r="M1634" s="80"/>
      <c r="N1634" s="80"/>
      <c r="O1634" s="80"/>
    </row>
    <row r="1635" spans="1:15" ht="28.35" hidden="1" customHeight="1" thickBot="1">
      <c r="A1635" s="479" t="s">
        <v>2250</v>
      </c>
      <c r="B1635" s="480"/>
      <c r="C1635" s="74" t="s">
        <v>6714</v>
      </c>
      <c r="D1635" s="74" t="s">
        <v>6715</v>
      </c>
      <c r="E1635" s="74" t="s">
        <v>6716</v>
      </c>
      <c r="F1635" s="74" t="s">
        <v>6717</v>
      </c>
      <c r="G1635" s="75">
        <v>44594</v>
      </c>
      <c r="H1635" s="76"/>
      <c r="I1635" s="77">
        <v>109110</v>
      </c>
      <c r="J1635" s="78" t="s">
        <v>457</v>
      </c>
      <c r="K1635" s="80"/>
      <c r="L1635" s="80"/>
      <c r="M1635" s="80"/>
      <c r="N1635" s="80"/>
      <c r="O1635" s="80"/>
    </row>
    <row r="1636" spans="1:15" ht="28.35" hidden="1" customHeight="1" thickBot="1">
      <c r="A1636" s="479" t="s">
        <v>502</v>
      </c>
      <c r="B1636" s="480"/>
      <c r="C1636" s="74" t="s">
        <v>6718</v>
      </c>
      <c r="D1636" s="74" t="s">
        <v>6719</v>
      </c>
      <c r="E1636" s="74" t="s">
        <v>6720</v>
      </c>
      <c r="F1636" s="74" t="s">
        <v>6721</v>
      </c>
      <c r="G1636" s="75">
        <v>44594</v>
      </c>
      <c r="H1636" s="76"/>
      <c r="I1636" s="77">
        <v>65902.44</v>
      </c>
      <c r="J1636" s="78" t="s">
        <v>457</v>
      </c>
      <c r="K1636" s="80"/>
      <c r="L1636" s="80"/>
      <c r="M1636" s="80"/>
      <c r="N1636" s="80"/>
      <c r="O1636" s="80"/>
    </row>
    <row r="1637" spans="1:15" ht="28.35" hidden="1" customHeight="1" thickBot="1">
      <c r="A1637" s="479" t="s">
        <v>623</v>
      </c>
      <c r="B1637" s="480"/>
      <c r="C1637" s="74" t="s">
        <v>6722</v>
      </c>
      <c r="D1637" s="74" t="s">
        <v>6723</v>
      </c>
      <c r="E1637" s="74" t="s">
        <v>6724</v>
      </c>
      <c r="F1637" s="74" t="s">
        <v>6725</v>
      </c>
      <c r="G1637" s="75">
        <v>44777</v>
      </c>
      <c r="H1637" s="76"/>
      <c r="I1637" s="77">
        <v>29096</v>
      </c>
      <c r="J1637" s="78" t="s">
        <v>457</v>
      </c>
      <c r="K1637" s="80"/>
      <c r="L1637" s="80"/>
      <c r="M1637" s="80"/>
      <c r="N1637" s="80"/>
      <c r="O1637" s="80"/>
    </row>
    <row r="1638" spans="1:15" ht="28.35" hidden="1" customHeight="1" thickBot="1">
      <c r="A1638" s="479" t="s">
        <v>472</v>
      </c>
      <c r="B1638" s="480"/>
      <c r="C1638" s="74" t="s">
        <v>6726</v>
      </c>
      <c r="D1638" s="74" t="s">
        <v>6727</v>
      </c>
      <c r="E1638" s="74" t="s">
        <v>6728</v>
      </c>
      <c r="F1638" s="74" t="s">
        <v>6729</v>
      </c>
      <c r="G1638" s="75">
        <v>44596</v>
      </c>
      <c r="H1638" s="76"/>
      <c r="I1638" s="77">
        <v>36370</v>
      </c>
      <c r="J1638" s="78" t="s">
        <v>457</v>
      </c>
      <c r="K1638" s="80"/>
      <c r="L1638" s="80"/>
      <c r="M1638" s="80"/>
      <c r="N1638" s="80"/>
      <c r="O1638" s="80"/>
    </row>
    <row r="1639" spans="1:15" ht="28.35" hidden="1" customHeight="1" thickBot="1">
      <c r="A1639" s="479" t="s">
        <v>623</v>
      </c>
      <c r="B1639" s="480"/>
      <c r="C1639" s="74" t="s">
        <v>6730</v>
      </c>
      <c r="D1639" s="74" t="s">
        <v>6731</v>
      </c>
      <c r="E1639" s="74" t="s">
        <v>6732</v>
      </c>
      <c r="F1639" s="74" t="s">
        <v>6733</v>
      </c>
      <c r="G1639" s="75">
        <v>44803</v>
      </c>
      <c r="H1639" s="76"/>
      <c r="I1639" s="77">
        <v>56828</v>
      </c>
      <c r="J1639" s="78" t="s">
        <v>457</v>
      </c>
      <c r="K1639" s="80"/>
      <c r="L1639" s="80"/>
      <c r="M1639" s="80"/>
      <c r="N1639" s="80"/>
      <c r="O1639" s="80"/>
    </row>
    <row r="1640" spans="1:15" ht="28.35" hidden="1" customHeight="1" thickBot="1">
      <c r="A1640" s="479" t="s">
        <v>623</v>
      </c>
      <c r="B1640" s="480"/>
      <c r="C1640" s="74" t="s">
        <v>6734</v>
      </c>
      <c r="D1640" s="74" t="s">
        <v>6735</v>
      </c>
      <c r="E1640" s="74" t="s">
        <v>6736</v>
      </c>
      <c r="F1640" s="74" t="s">
        <v>6737</v>
      </c>
      <c r="G1640" s="75">
        <v>44771</v>
      </c>
      <c r="H1640" s="76"/>
      <c r="I1640" s="77">
        <v>57376.59</v>
      </c>
      <c r="J1640" s="78" t="s">
        <v>457</v>
      </c>
      <c r="K1640" s="80"/>
      <c r="L1640" s="80"/>
      <c r="M1640" s="80"/>
      <c r="N1640" s="80"/>
      <c r="O1640" s="80"/>
    </row>
    <row r="1641" spans="1:15" ht="28.35" hidden="1" customHeight="1" thickBot="1">
      <c r="A1641" s="479" t="s">
        <v>623</v>
      </c>
      <c r="B1641" s="480"/>
      <c r="C1641" s="74" t="s">
        <v>6738</v>
      </c>
      <c r="D1641" s="74" t="s">
        <v>6739</v>
      </c>
      <c r="E1641" s="74" t="s">
        <v>6740</v>
      </c>
      <c r="F1641" s="74" t="s">
        <v>6741</v>
      </c>
      <c r="G1641" s="75">
        <v>44763</v>
      </c>
      <c r="H1641" s="76"/>
      <c r="I1641" s="77">
        <v>18764</v>
      </c>
      <c r="J1641" s="78" t="s">
        <v>457</v>
      </c>
      <c r="K1641" s="80"/>
      <c r="L1641" s="80"/>
      <c r="M1641" s="80"/>
      <c r="N1641" s="80"/>
      <c r="O1641" s="80"/>
    </row>
    <row r="1642" spans="1:15" ht="28.35" hidden="1" customHeight="1" thickBot="1">
      <c r="A1642" s="479" t="s">
        <v>614</v>
      </c>
      <c r="B1642" s="480"/>
      <c r="C1642" s="74" t="s">
        <v>6742</v>
      </c>
      <c r="D1642" s="74" t="s">
        <v>6743</v>
      </c>
      <c r="E1642" s="74" t="s">
        <v>6744</v>
      </c>
      <c r="F1642" s="74" t="s">
        <v>6745</v>
      </c>
      <c r="G1642" s="75">
        <v>44740</v>
      </c>
      <c r="H1642" s="76"/>
      <c r="I1642" s="77">
        <v>62556.4</v>
      </c>
      <c r="J1642" s="78" t="s">
        <v>457</v>
      </c>
      <c r="K1642" s="80"/>
      <c r="L1642" s="80"/>
      <c r="M1642" s="80"/>
      <c r="N1642" s="80"/>
      <c r="O1642" s="80"/>
    </row>
    <row r="1643" spans="1:15" ht="28.35" hidden="1" customHeight="1" thickBot="1">
      <c r="A1643" s="479" t="s">
        <v>614</v>
      </c>
      <c r="B1643" s="480"/>
      <c r="C1643" s="74" t="s">
        <v>6746</v>
      </c>
      <c r="D1643" s="74" t="s">
        <v>6747</v>
      </c>
      <c r="E1643" s="74" t="s">
        <v>6748</v>
      </c>
      <c r="F1643" s="74" t="s">
        <v>6749</v>
      </c>
      <c r="G1643" s="75">
        <v>44770</v>
      </c>
      <c r="H1643" s="76"/>
      <c r="I1643" s="77">
        <v>42256.84</v>
      </c>
      <c r="J1643" s="78" t="s">
        <v>457</v>
      </c>
      <c r="K1643" s="80"/>
      <c r="L1643" s="80"/>
      <c r="M1643" s="80"/>
      <c r="N1643" s="80"/>
      <c r="O1643" s="80"/>
    </row>
    <row r="1644" spans="1:15" ht="28.35" hidden="1" customHeight="1" thickBot="1">
      <c r="A1644" s="479" t="s">
        <v>614</v>
      </c>
      <c r="B1644" s="480"/>
      <c r="C1644" s="74" t="s">
        <v>6750</v>
      </c>
      <c r="D1644" s="74" t="s">
        <v>6751</v>
      </c>
      <c r="E1644" s="74" t="s">
        <v>6752</v>
      </c>
      <c r="F1644" s="74" t="s">
        <v>6753</v>
      </c>
      <c r="G1644" s="75">
        <v>44734</v>
      </c>
      <c r="H1644" s="76"/>
      <c r="I1644" s="77">
        <v>22185.7</v>
      </c>
      <c r="J1644" s="78" t="s">
        <v>457</v>
      </c>
      <c r="K1644" s="80"/>
      <c r="L1644" s="80"/>
      <c r="M1644" s="80"/>
      <c r="N1644" s="80"/>
      <c r="O1644" s="80"/>
    </row>
    <row r="1645" spans="1:15" ht="28.35" hidden="1" customHeight="1" thickBot="1">
      <c r="A1645" s="479" t="s">
        <v>560</v>
      </c>
      <c r="B1645" s="480"/>
      <c r="C1645" s="74" t="s">
        <v>6754</v>
      </c>
      <c r="D1645" s="74" t="s">
        <v>6755</v>
      </c>
      <c r="E1645" s="74" t="s">
        <v>6756</v>
      </c>
      <c r="F1645" s="74" t="s">
        <v>6757</v>
      </c>
      <c r="G1645" s="75">
        <v>44686</v>
      </c>
      <c r="H1645" s="76"/>
      <c r="I1645" s="77">
        <v>49202</v>
      </c>
      <c r="J1645" s="78" t="s">
        <v>457</v>
      </c>
      <c r="K1645" s="80"/>
      <c r="L1645" s="80"/>
      <c r="M1645" s="80"/>
      <c r="N1645" s="80"/>
      <c r="O1645" s="80"/>
    </row>
    <row r="1646" spans="1:15" ht="28.35" hidden="1" customHeight="1" thickBot="1">
      <c r="A1646" s="479" t="s">
        <v>614</v>
      </c>
      <c r="B1646" s="480"/>
      <c r="C1646" s="74" t="s">
        <v>6758</v>
      </c>
      <c r="D1646" s="74" t="s">
        <v>6759</v>
      </c>
      <c r="E1646" s="74" t="s">
        <v>6760</v>
      </c>
      <c r="F1646" s="74" t="s">
        <v>6761</v>
      </c>
      <c r="G1646" s="75">
        <v>44750</v>
      </c>
      <c r="H1646" s="76"/>
      <c r="I1646" s="77">
        <v>37608.76</v>
      </c>
      <c r="J1646" s="78" t="s">
        <v>457</v>
      </c>
      <c r="K1646" s="80"/>
      <c r="L1646" s="80"/>
      <c r="M1646" s="80"/>
      <c r="N1646" s="80"/>
      <c r="O1646" s="80"/>
    </row>
    <row r="1647" spans="1:15" ht="28.35" hidden="1" customHeight="1" thickBot="1">
      <c r="A1647" s="479" t="s">
        <v>6083</v>
      </c>
      <c r="B1647" s="480"/>
      <c r="C1647" s="74" t="s">
        <v>6762</v>
      </c>
      <c r="D1647" s="74" t="s">
        <v>6763</v>
      </c>
      <c r="E1647" s="74" t="s">
        <v>6764</v>
      </c>
      <c r="F1647" s="74" t="s">
        <v>6765</v>
      </c>
      <c r="G1647" s="75">
        <v>44725</v>
      </c>
      <c r="H1647" s="76"/>
      <c r="I1647" s="77">
        <v>50000</v>
      </c>
      <c r="J1647" s="78" t="s">
        <v>613</v>
      </c>
      <c r="K1647" s="80"/>
      <c r="L1647" s="80"/>
      <c r="M1647" s="80"/>
      <c r="N1647" s="80"/>
      <c r="O1647" s="80"/>
    </row>
    <row r="1648" spans="1:15" ht="28.35" hidden="1" customHeight="1" thickBot="1">
      <c r="A1648" s="479" t="s">
        <v>560</v>
      </c>
      <c r="B1648" s="480"/>
      <c r="C1648" s="74" t="s">
        <v>6766</v>
      </c>
      <c r="D1648" s="74" t="s">
        <v>6767</v>
      </c>
      <c r="E1648" s="74" t="s">
        <v>6768</v>
      </c>
      <c r="F1648" s="74" t="s">
        <v>6769</v>
      </c>
      <c r="G1648" s="75">
        <v>44796</v>
      </c>
      <c r="H1648" s="76"/>
      <c r="I1648" s="77">
        <v>78816.7</v>
      </c>
      <c r="J1648" s="78" t="s">
        <v>457</v>
      </c>
      <c r="K1648" s="80"/>
      <c r="L1648" s="80"/>
      <c r="M1648" s="80"/>
      <c r="N1648" s="80"/>
      <c r="O1648" s="80"/>
    </row>
    <row r="1649" spans="1:15" ht="28.35" hidden="1" customHeight="1" thickBot="1">
      <c r="A1649" s="479" t="s">
        <v>584</v>
      </c>
      <c r="B1649" s="480"/>
      <c r="C1649" s="74" t="s">
        <v>6770</v>
      </c>
      <c r="D1649" s="74" t="s">
        <v>6771</v>
      </c>
      <c r="E1649" s="74" t="s">
        <v>6772</v>
      </c>
      <c r="F1649" s="74" t="s">
        <v>6773</v>
      </c>
      <c r="G1649" s="75">
        <v>44627</v>
      </c>
      <c r="H1649" s="76"/>
      <c r="I1649" s="77">
        <v>64000</v>
      </c>
      <c r="J1649" s="78" t="s">
        <v>457</v>
      </c>
      <c r="K1649" s="80"/>
      <c r="L1649" s="80"/>
      <c r="M1649" s="80"/>
      <c r="N1649" s="80"/>
      <c r="O1649" s="80"/>
    </row>
    <row r="1650" spans="1:15" ht="28.35" hidden="1" customHeight="1" thickBot="1">
      <c r="A1650" s="479" t="s">
        <v>472</v>
      </c>
      <c r="B1650" s="480"/>
      <c r="C1650" s="74" t="s">
        <v>6774</v>
      </c>
      <c r="D1650" s="74" t="s">
        <v>6775</v>
      </c>
      <c r="E1650" s="74" t="s">
        <v>6776</v>
      </c>
      <c r="F1650" s="74" t="s">
        <v>6777</v>
      </c>
      <c r="G1650" s="75">
        <v>44638</v>
      </c>
      <c r="H1650" s="76"/>
      <c r="I1650" s="77">
        <v>36370</v>
      </c>
      <c r="J1650" s="78" t="s">
        <v>457</v>
      </c>
      <c r="K1650" s="80"/>
      <c r="L1650" s="80"/>
      <c r="M1650" s="80"/>
      <c r="N1650" s="80"/>
      <c r="O1650" s="80"/>
    </row>
    <row r="1651" spans="1:15" ht="28.35" hidden="1" customHeight="1" thickBot="1">
      <c r="A1651" s="479" t="s">
        <v>598</v>
      </c>
      <c r="B1651" s="480"/>
      <c r="C1651" s="74" t="s">
        <v>6778</v>
      </c>
      <c r="D1651" s="74" t="s">
        <v>6779</v>
      </c>
      <c r="E1651" s="74" t="s">
        <v>6780</v>
      </c>
      <c r="F1651" s="74" t="s">
        <v>6781</v>
      </c>
      <c r="G1651" s="75">
        <v>44718</v>
      </c>
      <c r="H1651" s="76"/>
      <c r="I1651" s="77">
        <v>40369.980000000003</v>
      </c>
      <c r="J1651" s="78" t="s">
        <v>457</v>
      </c>
      <c r="K1651" s="80"/>
      <c r="L1651" s="80"/>
      <c r="M1651" s="80"/>
      <c r="N1651" s="80"/>
      <c r="O1651" s="80"/>
    </row>
    <row r="1652" spans="1:15" ht="28.35" hidden="1" customHeight="1" thickBot="1">
      <c r="A1652" s="479" t="s">
        <v>603</v>
      </c>
      <c r="B1652" s="480"/>
      <c r="C1652" s="74" t="s">
        <v>6782</v>
      </c>
      <c r="D1652" s="74" t="s">
        <v>6783</v>
      </c>
      <c r="E1652" s="74" t="s">
        <v>6784</v>
      </c>
      <c r="F1652" s="74" t="s">
        <v>6785</v>
      </c>
      <c r="G1652" s="75">
        <v>44649</v>
      </c>
      <c r="H1652" s="76"/>
      <c r="I1652" s="77">
        <v>36332.9</v>
      </c>
      <c r="J1652" s="78" t="s">
        <v>457</v>
      </c>
      <c r="K1652" s="80"/>
      <c r="L1652" s="80"/>
      <c r="M1652" s="80"/>
      <c r="N1652" s="80"/>
      <c r="O1652" s="80"/>
    </row>
    <row r="1653" spans="1:15" ht="28.35" hidden="1" customHeight="1" thickBot="1">
      <c r="A1653" s="479" t="s">
        <v>477</v>
      </c>
      <c r="B1653" s="480"/>
      <c r="C1653" s="74" t="s">
        <v>6786</v>
      </c>
      <c r="D1653" s="74" t="s">
        <v>6787</v>
      </c>
      <c r="E1653" s="74" t="s">
        <v>6788</v>
      </c>
      <c r="F1653" s="74" t="s">
        <v>6789</v>
      </c>
      <c r="G1653" s="75">
        <v>44649</v>
      </c>
      <c r="H1653" s="76"/>
      <c r="I1653" s="77">
        <v>72740</v>
      </c>
      <c r="J1653" s="78" t="s">
        <v>457</v>
      </c>
      <c r="K1653" s="80"/>
      <c r="L1653" s="80"/>
      <c r="M1653" s="80"/>
      <c r="N1653" s="80"/>
      <c r="O1653" s="80"/>
    </row>
    <row r="1654" spans="1:15" ht="28.35" hidden="1" customHeight="1" thickBot="1">
      <c r="A1654" s="479" t="s">
        <v>452</v>
      </c>
      <c r="B1654" s="480"/>
      <c r="C1654" s="74" t="s">
        <v>6790</v>
      </c>
      <c r="D1654" s="74" t="s">
        <v>6791</v>
      </c>
      <c r="E1654" s="74" t="s">
        <v>6792</v>
      </c>
      <c r="F1654" s="74" t="s">
        <v>6793</v>
      </c>
      <c r="G1654" s="75">
        <v>44651</v>
      </c>
      <c r="H1654" s="76"/>
      <c r="I1654" s="77">
        <v>90779.520000000004</v>
      </c>
      <c r="J1654" s="78" t="s">
        <v>457</v>
      </c>
      <c r="K1654" s="80"/>
      <c r="L1654" s="80"/>
      <c r="M1654" s="80"/>
      <c r="N1654" s="80"/>
      <c r="O1654" s="80"/>
    </row>
    <row r="1655" spans="1:15" ht="28.35" hidden="1" customHeight="1" thickBot="1">
      <c r="A1655" s="479" t="s">
        <v>575</v>
      </c>
      <c r="B1655" s="480"/>
      <c r="C1655" s="74" t="s">
        <v>6794</v>
      </c>
      <c r="D1655" s="74" t="s">
        <v>6795</v>
      </c>
      <c r="E1655" s="74" t="s">
        <v>6796</v>
      </c>
      <c r="F1655" s="74" t="s">
        <v>6797</v>
      </c>
      <c r="G1655" s="75">
        <v>44685</v>
      </c>
      <c r="H1655" s="76"/>
      <c r="I1655" s="77">
        <v>36369</v>
      </c>
      <c r="J1655" s="78" t="s">
        <v>457</v>
      </c>
      <c r="K1655" s="80"/>
      <c r="L1655" s="80"/>
      <c r="M1655" s="80"/>
      <c r="N1655" s="80"/>
      <c r="O1655" s="80"/>
    </row>
    <row r="1656" spans="1:15" ht="28.35" hidden="1" customHeight="1" thickBot="1">
      <c r="A1656" s="479" t="s">
        <v>589</v>
      </c>
      <c r="B1656" s="480"/>
      <c r="C1656" s="74" t="s">
        <v>6798</v>
      </c>
      <c r="D1656" s="74" t="s">
        <v>6799</v>
      </c>
      <c r="E1656" s="74" t="s">
        <v>6800</v>
      </c>
      <c r="F1656" s="74" t="s">
        <v>6801</v>
      </c>
      <c r="G1656" s="75">
        <v>44784</v>
      </c>
      <c r="H1656" s="76"/>
      <c r="I1656" s="77">
        <v>72376.3</v>
      </c>
      <c r="J1656" s="78" t="s">
        <v>457</v>
      </c>
      <c r="K1656" s="80"/>
      <c r="L1656" s="80"/>
      <c r="M1656" s="80"/>
      <c r="N1656" s="80"/>
      <c r="O1656" s="80"/>
    </row>
    <row r="1657" spans="1:15" ht="28.35" hidden="1" customHeight="1" thickBot="1">
      <c r="A1657" s="479" t="s">
        <v>477</v>
      </c>
      <c r="B1657" s="480"/>
      <c r="C1657" s="74" t="s">
        <v>6802</v>
      </c>
      <c r="D1657" s="74" t="s">
        <v>6803</v>
      </c>
      <c r="E1657" s="74" t="s">
        <v>6804</v>
      </c>
      <c r="F1657" s="74" t="s">
        <v>6805</v>
      </c>
      <c r="G1657" s="75">
        <v>44704</v>
      </c>
      <c r="H1657" s="76"/>
      <c r="I1657" s="77">
        <v>24292.25</v>
      </c>
      <c r="J1657" s="78" t="s">
        <v>457</v>
      </c>
      <c r="K1657" s="80"/>
      <c r="L1657" s="80"/>
      <c r="M1657" s="80"/>
      <c r="N1657" s="80"/>
      <c r="O1657" s="80"/>
    </row>
    <row r="1658" spans="1:15" ht="28.35" hidden="1" customHeight="1" thickBot="1">
      <c r="A1658" s="479" t="s">
        <v>560</v>
      </c>
      <c r="B1658" s="480"/>
      <c r="C1658" s="74" t="s">
        <v>6806</v>
      </c>
      <c r="D1658" s="74" t="s">
        <v>6807</v>
      </c>
      <c r="E1658" s="74" t="s">
        <v>6808</v>
      </c>
      <c r="F1658" s="74" t="s">
        <v>6809</v>
      </c>
      <c r="G1658" s="75">
        <v>44714</v>
      </c>
      <c r="H1658" s="76"/>
      <c r="I1658" s="77">
        <v>29000</v>
      </c>
      <c r="J1658" s="78" t="s">
        <v>457</v>
      </c>
      <c r="K1658" s="80"/>
      <c r="L1658" s="80"/>
      <c r="M1658" s="80"/>
      <c r="N1658" s="80"/>
      <c r="O1658" s="80"/>
    </row>
    <row r="1659" spans="1:15" ht="28.35" hidden="1" customHeight="1" thickBot="1">
      <c r="A1659" s="479" t="s">
        <v>623</v>
      </c>
      <c r="B1659" s="480"/>
      <c r="C1659" s="74" t="s">
        <v>6810</v>
      </c>
      <c r="D1659" s="74" t="s">
        <v>6811</v>
      </c>
      <c r="E1659" s="74" t="s">
        <v>6812</v>
      </c>
      <c r="F1659" s="74" t="s">
        <v>6813</v>
      </c>
      <c r="G1659" s="75">
        <v>44768</v>
      </c>
      <c r="H1659" s="76"/>
      <c r="I1659" s="77">
        <v>34340.910000000003</v>
      </c>
      <c r="J1659" s="78" t="s">
        <v>457</v>
      </c>
      <c r="K1659" s="80"/>
      <c r="L1659" s="80"/>
      <c r="M1659" s="80"/>
      <c r="N1659" s="80"/>
      <c r="O1659" s="80"/>
    </row>
    <row r="1660" spans="1:15" ht="28.35" hidden="1" customHeight="1" thickBot="1">
      <c r="A1660" s="479" t="s">
        <v>614</v>
      </c>
      <c r="B1660" s="480"/>
      <c r="C1660" s="74" t="s">
        <v>6814</v>
      </c>
      <c r="D1660" s="74" t="s">
        <v>6815</v>
      </c>
      <c r="E1660" s="74" t="s">
        <v>6816</v>
      </c>
      <c r="F1660" s="74" t="s">
        <v>6817</v>
      </c>
      <c r="G1660" s="75">
        <v>44781</v>
      </c>
      <c r="H1660" s="76"/>
      <c r="I1660" s="77">
        <v>54335.32</v>
      </c>
      <c r="J1660" s="78" t="s">
        <v>457</v>
      </c>
      <c r="K1660" s="80"/>
      <c r="L1660" s="80"/>
      <c r="M1660" s="80"/>
      <c r="N1660" s="80"/>
      <c r="O1660" s="80"/>
    </row>
    <row r="1661" spans="1:15" ht="28.35" hidden="1" customHeight="1" thickBot="1">
      <c r="A1661" s="479" t="s">
        <v>477</v>
      </c>
      <c r="B1661" s="480"/>
      <c r="C1661" s="74" t="s">
        <v>6818</v>
      </c>
      <c r="D1661" s="74" t="s">
        <v>6819</v>
      </c>
      <c r="E1661" s="74" t="s">
        <v>6820</v>
      </c>
      <c r="F1661" s="74" t="s">
        <v>6821</v>
      </c>
      <c r="G1661" s="75">
        <v>44784</v>
      </c>
      <c r="H1661" s="76"/>
      <c r="I1661" s="77">
        <v>45826.2</v>
      </c>
      <c r="J1661" s="78" t="s">
        <v>457</v>
      </c>
      <c r="K1661" s="80"/>
      <c r="L1661" s="80"/>
      <c r="M1661" s="80"/>
      <c r="N1661" s="80"/>
      <c r="O1661" s="80"/>
    </row>
    <row r="1662" spans="1:15" ht="28.35" hidden="1" customHeight="1" thickBot="1">
      <c r="A1662" s="479" t="s">
        <v>623</v>
      </c>
      <c r="B1662" s="480"/>
      <c r="C1662" s="74" t="s">
        <v>6822</v>
      </c>
      <c r="D1662" s="74" t="s">
        <v>6823</v>
      </c>
      <c r="E1662" s="74" t="s">
        <v>6824</v>
      </c>
      <c r="F1662" s="74" t="s">
        <v>6825</v>
      </c>
      <c r="G1662" s="75">
        <v>44804</v>
      </c>
      <c r="H1662" s="76"/>
      <c r="I1662" s="77">
        <v>83891</v>
      </c>
      <c r="J1662" s="78" t="s">
        <v>457</v>
      </c>
      <c r="K1662" s="80"/>
      <c r="L1662" s="80"/>
      <c r="M1662" s="80"/>
      <c r="N1662" s="80"/>
      <c r="O1662" s="80"/>
    </row>
    <row r="1663" spans="1:15" ht="28.35" hidden="1" customHeight="1" thickBot="1">
      <c r="A1663" s="479" t="s">
        <v>623</v>
      </c>
      <c r="B1663" s="480"/>
      <c r="C1663" s="74" t="s">
        <v>6826</v>
      </c>
      <c r="D1663" s="74" t="s">
        <v>6827</v>
      </c>
      <c r="E1663" s="74" t="s">
        <v>6828</v>
      </c>
      <c r="F1663" s="74" t="s">
        <v>6829</v>
      </c>
      <c r="G1663" s="75">
        <v>44804</v>
      </c>
      <c r="H1663" s="76"/>
      <c r="I1663" s="77">
        <v>146475.81</v>
      </c>
      <c r="J1663" s="78" t="s">
        <v>457</v>
      </c>
      <c r="K1663" s="80"/>
      <c r="L1663" s="80"/>
      <c r="M1663" s="80"/>
      <c r="N1663" s="80"/>
      <c r="O1663" s="80"/>
    </row>
    <row r="1664" spans="1:15" ht="12.75" customHeight="1">
      <c r="A1664" s="375"/>
      <c r="B1664" s="375"/>
      <c r="C1664" s="375"/>
      <c r="D1664" s="375"/>
      <c r="E1664" s="375"/>
      <c r="F1664" s="375"/>
      <c r="G1664" s="375"/>
      <c r="H1664" s="68"/>
      <c r="I1664" s="68"/>
      <c r="J1664" s="375"/>
      <c r="K1664" s="374"/>
      <c r="L1664" s="374"/>
      <c r="M1664" s="374"/>
      <c r="N1664" s="374"/>
      <c r="O1664" s="374"/>
    </row>
    <row r="1665" spans="1:15" ht="12.75" customHeight="1">
      <c r="A1665" s="375"/>
      <c r="B1665" s="375"/>
      <c r="C1665" s="375"/>
      <c r="D1665" s="481" t="s">
        <v>6830</v>
      </c>
      <c r="E1665" s="481"/>
      <c r="F1665" s="481"/>
      <c r="G1665" s="481"/>
      <c r="H1665" s="381"/>
      <c r="I1665" s="381"/>
      <c r="J1665" s="375"/>
      <c r="K1665" s="374"/>
      <c r="L1665" s="374"/>
      <c r="M1665" s="374"/>
      <c r="N1665" s="374"/>
      <c r="O1665" s="374"/>
    </row>
    <row r="1666" spans="1:15" ht="12.75" customHeight="1">
      <c r="A1666" s="481" t="s">
        <v>6831</v>
      </c>
      <c r="B1666" s="481"/>
      <c r="C1666" s="481"/>
      <c r="D1666" s="481"/>
      <c r="E1666" s="481"/>
      <c r="F1666" s="481"/>
      <c r="G1666" s="481"/>
      <c r="H1666" s="68"/>
      <c r="I1666" s="381"/>
      <c r="J1666" s="375"/>
      <c r="K1666" s="374"/>
      <c r="L1666" s="374"/>
      <c r="M1666" s="374"/>
      <c r="N1666" s="374"/>
      <c r="O1666" s="374"/>
    </row>
    <row r="1667" spans="1:15" ht="12.75" customHeight="1">
      <c r="A1667" s="375"/>
      <c r="B1667" s="375"/>
      <c r="C1667" s="375"/>
      <c r="D1667" s="375"/>
      <c r="E1667" s="375"/>
      <c r="F1667" s="375"/>
      <c r="G1667" s="375"/>
      <c r="H1667" s="68"/>
      <c r="I1667" s="68"/>
      <c r="J1667" s="375"/>
      <c r="K1667" s="374"/>
      <c r="L1667" s="374"/>
      <c r="M1667" s="374"/>
      <c r="N1667" s="374"/>
      <c r="O1667" s="374"/>
    </row>
    <row r="1668" spans="1:15" ht="12.75" customHeight="1">
      <c r="A1668" s="375"/>
      <c r="B1668" s="375"/>
      <c r="C1668" s="375"/>
      <c r="D1668" s="375"/>
      <c r="E1668" s="375"/>
      <c r="F1668" s="375"/>
      <c r="G1668" s="375"/>
      <c r="H1668" s="68"/>
      <c r="I1668" s="68"/>
      <c r="J1668" s="375"/>
      <c r="K1668" s="374"/>
      <c r="L1668" s="374"/>
      <c r="M1668" s="374"/>
      <c r="N1668" s="374"/>
      <c r="O1668" s="374"/>
    </row>
    <row r="1669" spans="1:15" ht="12.75" customHeight="1">
      <c r="A1669" s="375"/>
      <c r="B1669" s="375"/>
      <c r="C1669" s="375"/>
      <c r="D1669" s="375"/>
      <c r="E1669" s="375"/>
      <c r="F1669" s="375"/>
      <c r="G1669" s="375"/>
      <c r="H1669" s="68"/>
      <c r="I1669" s="68"/>
      <c r="J1669" s="375"/>
      <c r="K1669" s="374"/>
      <c r="L1669" s="374"/>
      <c r="M1669" s="374"/>
      <c r="N1669" s="374"/>
      <c r="O1669" s="374"/>
    </row>
    <row r="1670" spans="1:15" ht="12.75" customHeight="1">
      <c r="A1670" s="386"/>
      <c r="B1670" s="386"/>
      <c r="C1670" s="386"/>
      <c r="D1670" s="386"/>
      <c r="E1670" s="386"/>
      <c r="F1670" s="386"/>
      <c r="G1670" s="386"/>
      <c r="H1670" s="68"/>
      <c r="I1670" s="68"/>
      <c r="J1670" s="375"/>
      <c r="K1670" s="374"/>
      <c r="L1670" s="374"/>
      <c r="M1670" s="374"/>
      <c r="N1670" s="374"/>
      <c r="O1670" s="374"/>
    </row>
    <row r="1671" spans="1:15" ht="12.75" customHeight="1">
      <c r="A1671" s="375"/>
      <c r="B1671" s="375"/>
      <c r="C1671" s="375"/>
      <c r="D1671" s="375"/>
      <c r="E1671" s="375"/>
      <c r="F1671" s="375"/>
      <c r="G1671" s="375"/>
      <c r="H1671" s="68"/>
      <c r="I1671" s="68"/>
      <c r="J1671" s="375"/>
      <c r="K1671" s="374"/>
      <c r="L1671" s="374"/>
      <c r="M1671" s="374"/>
      <c r="N1671" s="374"/>
      <c r="O1671" s="374"/>
    </row>
    <row r="1672" spans="1:15" ht="12.75" customHeight="1">
      <c r="A1672" s="375"/>
      <c r="B1672" s="375"/>
      <c r="C1672" s="375"/>
      <c r="D1672" s="375"/>
      <c r="E1672" s="375"/>
      <c r="F1672" s="375"/>
      <c r="G1672" s="375"/>
      <c r="H1672" s="68"/>
      <c r="I1672" s="68"/>
      <c r="J1672" s="375"/>
      <c r="K1672" s="374"/>
      <c r="L1672" s="374"/>
      <c r="M1672" s="374"/>
      <c r="N1672" s="374"/>
      <c r="O1672" s="374"/>
    </row>
  </sheetData>
  <autoFilter ref="A24:O1663" xr:uid="{00000000-0009-0000-0000-000000000000}">
    <filterColumn colId="0" showButton="0"/>
    <filterColumn colId="7">
      <customFilters>
        <customFilter operator="notEqual" val=" "/>
      </customFilters>
    </filterColumn>
  </autoFilter>
  <mergeCells count="1661">
    <mergeCell ref="A1661:B1661"/>
    <mergeCell ref="A1650:B1650"/>
    <mergeCell ref="A1651:B1651"/>
    <mergeCell ref="A1652:B1652"/>
    <mergeCell ref="A1653:B1653"/>
    <mergeCell ref="A1654:B1654"/>
    <mergeCell ref="A1655:B1655"/>
    <mergeCell ref="A1662:B1662"/>
    <mergeCell ref="A1663:B1663"/>
    <mergeCell ref="D1665:G1665"/>
    <mergeCell ref="A1666:G1666"/>
    <mergeCell ref="A1670:G1670"/>
    <mergeCell ref="A1656:B1656"/>
    <mergeCell ref="A1657:B1657"/>
    <mergeCell ref="A1658:B1658"/>
    <mergeCell ref="A1659:B1659"/>
    <mergeCell ref="A1660:B1660"/>
    <mergeCell ref="A1632:B1632"/>
    <mergeCell ref="A1633:B1633"/>
    <mergeCell ref="A1634:B1634"/>
    <mergeCell ref="A1635:B1635"/>
    <mergeCell ref="A1636:B1636"/>
    <mergeCell ref="A1637:B1637"/>
    <mergeCell ref="A1638:B1638"/>
    <mergeCell ref="A1639:B1639"/>
    <mergeCell ref="A1640:B1640"/>
    <mergeCell ref="A1641:B1641"/>
    <mergeCell ref="A1642:B1642"/>
    <mergeCell ref="A1643:B1643"/>
    <mergeCell ref="A1644:B1644"/>
    <mergeCell ref="A1645:B1645"/>
    <mergeCell ref="A1646:B1646"/>
    <mergeCell ref="A1647:B1647"/>
    <mergeCell ref="A1648:B1648"/>
    <mergeCell ref="A1600:B1600"/>
    <mergeCell ref="A1601:B1601"/>
    <mergeCell ref="A1602:B1602"/>
    <mergeCell ref="A1603:B1603"/>
    <mergeCell ref="A1604:B1604"/>
    <mergeCell ref="A1605:B1605"/>
    <mergeCell ref="A1606:B1606"/>
    <mergeCell ref="A1607:B1607"/>
    <mergeCell ref="A1608:B1608"/>
    <mergeCell ref="A1609:B1609"/>
    <mergeCell ref="A1610:B1610"/>
    <mergeCell ref="A1611:B1611"/>
    <mergeCell ref="A1612:B1612"/>
    <mergeCell ref="A1649:B1649"/>
    <mergeCell ref="A1614:B1614"/>
    <mergeCell ref="A1615:B1615"/>
    <mergeCell ref="A1616:B1616"/>
    <mergeCell ref="A1617:B1617"/>
    <mergeCell ref="A1618:B1618"/>
    <mergeCell ref="A1619:B1619"/>
    <mergeCell ref="A1620:B1620"/>
    <mergeCell ref="A1621:B1621"/>
    <mergeCell ref="A1622:B1622"/>
    <mergeCell ref="A1623:B1623"/>
    <mergeCell ref="A1624:B1624"/>
    <mergeCell ref="A1625:B1625"/>
    <mergeCell ref="A1626:B1626"/>
    <mergeCell ref="A1627:B1627"/>
    <mergeCell ref="A1628:B1628"/>
    <mergeCell ref="A1629:B1629"/>
    <mergeCell ref="A1630:B1630"/>
    <mergeCell ref="A1631:B1631"/>
    <mergeCell ref="A1568:B1568"/>
    <mergeCell ref="A1569:B1569"/>
    <mergeCell ref="A1570:B1570"/>
    <mergeCell ref="A1571:B1571"/>
    <mergeCell ref="A1572:B1572"/>
    <mergeCell ref="A1573:B1573"/>
    <mergeCell ref="A1574:B1574"/>
    <mergeCell ref="A1575:B1575"/>
    <mergeCell ref="A1576:B1576"/>
    <mergeCell ref="A1613:B1613"/>
    <mergeCell ref="A1578:B1578"/>
    <mergeCell ref="A1579:B1579"/>
    <mergeCell ref="A1580:B1580"/>
    <mergeCell ref="A1581:B1581"/>
    <mergeCell ref="A1582:B1582"/>
    <mergeCell ref="A1583:B1583"/>
    <mergeCell ref="A1584:B1584"/>
    <mergeCell ref="A1585:B1585"/>
    <mergeCell ref="A1586:B1586"/>
    <mergeCell ref="A1587:B1587"/>
    <mergeCell ref="A1588:B1588"/>
    <mergeCell ref="A1589:B1589"/>
    <mergeCell ref="A1590:B1590"/>
    <mergeCell ref="A1591:B1591"/>
    <mergeCell ref="A1592:B1592"/>
    <mergeCell ref="A1593:B1593"/>
    <mergeCell ref="A1594:B1594"/>
    <mergeCell ref="A1595:B1595"/>
    <mergeCell ref="A1596:B1596"/>
    <mergeCell ref="A1597:B1597"/>
    <mergeCell ref="A1598:B1598"/>
    <mergeCell ref="A1599:B1599"/>
    <mergeCell ref="A1536:B1536"/>
    <mergeCell ref="A1537:B1537"/>
    <mergeCell ref="A1538:B1538"/>
    <mergeCell ref="A1539:B1539"/>
    <mergeCell ref="A1540:B1540"/>
    <mergeCell ref="A1577:B1577"/>
    <mergeCell ref="A1542:B1542"/>
    <mergeCell ref="A1543:B1543"/>
    <mergeCell ref="A1544:B1544"/>
    <mergeCell ref="A1545:B1545"/>
    <mergeCell ref="A1546:B1546"/>
    <mergeCell ref="A1547:B1547"/>
    <mergeCell ref="A1548:B1548"/>
    <mergeCell ref="A1549:B1549"/>
    <mergeCell ref="A1550:B1550"/>
    <mergeCell ref="A1551:B1551"/>
    <mergeCell ref="A1552:B1552"/>
    <mergeCell ref="A1553:B1553"/>
    <mergeCell ref="A1554:B1554"/>
    <mergeCell ref="A1555:B1555"/>
    <mergeCell ref="A1556:B1556"/>
    <mergeCell ref="A1557:B1557"/>
    <mergeCell ref="A1558:B1558"/>
    <mergeCell ref="A1559:B1559"/>
    <mergeCell ref="A1560:B1560"/>
    <mergeCell ref="A1561:B1561"/>
    <mergeCell ref="A1562:B1562"/>
    <mergeCell ref="A1563:B1563"/>
    <mergeCell ref="A1564:B1564"/>
    <mergeCell ref="A1565:B1565"/>
    <mergeCell ref="A1566:B1566"/>
    <mergeCell ref="A1567:B1567"/>
    <mergeCell ref="A1504:B1504"/>
    <mergeCell ref="A1541:B1541"/>
    <mergeCell ref="A1506:B1506"/>
    <mergeCell ref="A1507:B1507"/>
    <mergeCell ref="A1508:B1508"/>
    <mergeCell ref="A1509:B1509"/>
    <mergeCell ref="A1510:B1510"/>
    <mergeCell ref="A1511:B1511"/>
    <mergeCell ref="A1512:B1512"/>
    <mergeCell ref="A1513:B1513"/>
    <mergeCell ref="A1514:B1514"/>
    <mergeCell ref="A1515:B1515"/>
    <mergeCell ref="A1516:B1516"/>
    <mergeCell ref="A1517:B1517"/>
    <mergeCell ref="A1518:B1518"/>
    <mergeCell ref="A1519:B1519"/>
    <mergeCell ref="A1520:B1520"/>
    <mergeCell ref="A1521:B1521"/>
    <mergeCell ref="A1522:B1522"/>
    <mergeCell ref="A1523:B1523"/>
    <mergeCell ref="A1524:B1524"/>
    <mergeCell ref="A1525:B1525"/>
    <mergeCell ref="A1526:B1526"/>
    <mergeCell ref="A1527:B1527"/>
    <mergeCell ref="A1528:B1528"/>
    <mergeCell ref="A1529:B1529"/>
    <mergeCell ref="A1530:B1530"/>
    <mergeCell ref="A1531:B1531"/>
    <mergeCell ref="A1532:B1532"/>
    <mergeCell ref="A1533:B1533"/>
    <mergeCell ref="A1534:B1534"/>
    <mergeCell ref="A1535:B1535"/>
    <mergeCell ref="A1487:B1487"/>
    <mergeCell ref="A1488:B1488"/>
    <mergeCell ref="A1489:B1489"/>
    <mergeCell ref="A1490:B1490"/>
    <mergeCell ref="A1491:B1491"/>
    <mergeCell ref="A1492:B1492"/>
    <mergeCell ref="A1493:B1493"/>
    <mergeCell ref="A1494:B1494"/>
    <mergeCell ref="A1495:B1495"/>
    <mergeCell ref="A1496:B1496"/>
    <mergeCell ref="A1497:B1497"/>
    <mergeCell ref="A1498:B1498"/>
    <mergeCell ref="A1499:B1499"/>
    <mergeCell ref="A1500:B1500"/>
    <mergeCell ref="A1501:B1501"/>
    <mergeCell ref="A1502:B1502"/>
    <mergeCell ref="A1503:B1503"/>
    <mergeCell ref="A1455:B1455"/>
    <mergeCell ref="A1456:B1456"/>
    <mergeCell ref="A1457:B1457"/>
    <mergeCell ref="A1458:B1458"/>
    <mergeCell ref="A1459:B1459"/>
    <mergeCell ref="A1460:B1460"/>
    <mergeCell ref="A1461:B1461"/>
    <mergeCell ref="A1462:B1462"/>
    <mergeCell ref="A1463:B1463"/>
    <mergeCell ref="A1464:B1464"/>
    <mergeCell ref="A1465:B1465"/>
    <mergeCell ref="A1466:B1466"/>
    <mergeCell ref="A1467:B1467"/>
    <mergeCell ref="A1468:B1468"/>
    <mergeCell ref="A1505:B1505"/>
    <mergeCell ref="A1470:B1470"/>
    <mergeCell ref="A1471:B1471"/>
    <mergeCell ref="A1472:B1472"/>
    <mergeCell ref="A1473:B1473"/>
    <mergeCell ref="A1474:B1474"/>
    <mergeCell ref="A1475:B1475"/>
    <mergeCell ref="A1476:B1476"/>
    <mergeCell ref="A1477:B1477"/>
    <mergeCell ref="A1478:B1478"/>
    <mergeCell ref="A1479:B1479"/>
    <mergeCell ref="A1480:B1480"/>
    <mergeCell ref="A1481:B1481"/>
    <mergeCell ref="A1482:B1482"/>
    <mergeCell ref="A1483:B1483"/>
    <mergeCell ref="A1484:B1484"/>
    <mergeCell ref="A1485:B1485"/>
    <mergeCell ref="A1486:B1486"/>
    <mergeCell ref="A1423:B1423"/>
    <mergeCell ref="A1424:B1424"/>
    <mergeCell ref="A1425:B1425"/>
    <mergeCell ref="A1426:B1426"/>
    <mergeCell ref="A1427:B1427"/>
    <mergeCell ref="A1428:B1428"/>
    <mergeCell ref="A1429:B1429"/>
    <mergeCell ref="A1430:B1430"/>
    <mergeCell ref="A1431:B1431"/>
    <mergeCell ref="A1432:B1432"/>
    <mergeCell ref="A1469:B1469"/>
    <mergeCell ref="A1434:B1434"/>
    <mergeCell ref="A1435:B1435"/>
    <mergeCell ref="A1436:B1436"/>
    <mergeCell ref="A1437:B1437"/>
    <mergeCell ref="A1438:B1438"/>
    <mergeCell ref="A1439:B1439"/>
    <mergeCell ref="A1440:B1440"/>
    <mergeCell ref="A1441:B1441"/>
    <mergeCell ref="A1442:B1442"/>
    <mergeCell ref="A1443:B1443"/>
    <mergeCell ref="A1444:B1444"/>
    <mergeCell ref="A1445:B1445"/>
    <mergeCell ref="A1446:B1446"/>
    <mergeCell ref="A1447:B1447"/>
    <mergeCell ref="A1448:B1448"/>
    <mergeCell ref="A1449:B1449"/>
    <mergeCell ref="A1450:B1450"/>
    <mergeCell ref="A1451:B1451"/>
    <mergeCell ref="A1452:B1452"/>
    <mergeCell ref="A1453:B1453"/>
    <mergeCell ref="A1454:B1454"/>
    <mergeCell ref="A1391:B1391"/>
    <mergeCell ref="A1392:B1392"/>
    <mergeCell ref="A1393:B1393"/>
    <mergeCell ref="A1394:B1394"/>
    <mergeCell ref="A1395:B1395"/>
    <mergeCell ref="A1396:B1396"/>
    <mergeCell ref="A1433:B1433"/>
    <mergeCell ref="A1398:B1398"/>
    <mergeCell ref="A1399:B1399"/>
    <mergeCell ref="A1400:B1400"/>
    <mergeCell ref="A1401:B1401"/>
    <mergeCell ref="A1402:B1402"/>
    <mergeCell ref="A1403:B1403"/>
    <mergeCell ref="A1404:B1404"/>
    <mergeCell ref="A1405:B1405"/>
    <mergeCell ref="A1406:B1406"/>
    <mergeCell ref="A1407:B1407"/>
    <mergeCell ref="A1408:B1408"/>
    <mergeCell ref="A1409:B1409"/>
    <mergeCell ref="A1410:B1410"/>
    <mergeCell ref="A1411:B1411"/>
    <mergeCell ref="A1412:B1412"/>
    <mergeCell ref="A1413:B1413"/>
    <mergeCell ref="A1414:B1414"/>
    <mergeCell ref="A1415:B1415"/>
    <mergeCell ref="A1416:B1416"/>
    <mergeCell ref="A1417:B1417"/>
    <mergeCell ref="A1418:B1418"/>
    <mergeCell ref="A1419:B1419"/>
    <mergeCell ref="A1420:B1420"/>
    <mergeCell ref="A1421:B1421"/>
    <mergeCell ref="A1422:B1422"/>
    <mergeCell ref="A1359:B1359"/>
    <mergeCell ref="A1360:B1360"/>
    <mergeCell ref="A1397:B1397"/>
    <mergeCell ref="A1362:B1362"/>
    <mergeCell ref="A1363:B1363"/>
    <mergeCell ref="A1364:B1364"/>
    <mergeCell ref="A1365:B1365"/>
    <mergeCell ref="A1366:B1366"/>
    <mergeCell ref="A1367:B1367"/>
    <mergeCell ref="A1368:B1368"/>
    <mergeCell ref="A1369:B1369"/>
    <mergeCell ref="A1370:B1370"/>
    <mergeCell ref="A1371:B1371"/>
    <mergeCell ref="A1372:B1372"/>
    <mergeCell ref="A1373:B1373"/>
    <mergeCell ref="A1374:B1374"/>
    <mergeCell ref="A1375:B1375"/>
    <mergeCell ref="A1376:B1376"/>
    <mergeCell ref="A1377:B1377"/>
    <mergeCell ref="A1378:B1378"/>
    <mergeCell ref="A1379:B1379"/>
    <mergeCell ref="A1380:B1380"/>
    <mergeCell ref="A1381:B1381"/>
    <mergeCell ref="A1382:B1382"/>
    <mergeCell ref="A1383:B1383"/>
    <mergeCell ref="A1384:B1384"/>
    <mergeCell ref="A1385:B1385"/>
    <mergeCell ref="A1386:B1386"/>
    <mergeCell ref="A1387:B1387"/>
    <mergeCell ref="A1388:B1388"/>
    <mergeCell ref="A1389:B1389"/>
    <mergeCell ref="A1390:B1390"/>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10:B1310"/>
    <mergeCell ref="A1311:B1311"/>
    <mergeCell ref="A1312:B1312"/>
    <mergeCell ref="A1313:B1313"/>
    <mergeCell ref="A1314:B1314"/>
    <mergeCell ref="A1315:B1315"/>
    <mergeCell ref="A1316:B1316"/>
    <mergeCell ref="A1317:B1317"/>
    <mergeCell ref="A1318:B1318"/>
    <mergeCell ref="A1319:B1319"/>
    <mergeCell ref="A1320:B1320"/>
    <mergeCell ref="A1321:B1321"/>
    <mergeCell ref="A1322:B1322"/>
    <mergeCell ref="A1323:B1323"/>
    <mergeCell ref="A1324:B1324"/>
    <mergeCell ref="A1361:B1361"/>
    <mergeCell ref="A1326:B1326"/>
    <mergeCell ref="A1327:B1327"/>
    <mergeCell ref="A1328:B1328"/>
    <mergeCell ref="A1329:B1329"/>
    <mergeCell ref="A1330:B1330"/>
    <mergeCell ref="A1331:B1331"/>
    <mergeCell ref="A1332:B1332"/>
    <mergeCell ref="A1333:B1333"/>
    <mergeCell ref="A1334:B1334"/>
    <mergeCell ref="A1335:B1335"/>
    <mergeCell ref="A1336:B1336"/>
    <mergeCell ref="A1337:B1337"/>
    <mergeCell ref="A1338:B1338"/>
    <mergeCell ref="A1339:B1339"/>
    <mergeCell ref="A1340:B1340"/>
    <mergeCell ref="A1341:B1341"/>
    <mergeCell ref="A1278:B1278"/>
    <mergeCell ref="A1279:B1279"/>
    <mergeCell ref="A1280:B1280"/>
    <mergeCell ref="A1281:B1281"/>
    <mergeCell ref="A1282:B1282"/>
    <mergeCell ref="A1283:B1283"/>
    <mergeCell ref="A1284:B1284"/>
    <mergeCell ref="A1285:B1285"/>
    <mergeCell ref="A1286:B1286"/>
    <mergeCell ref="A1287:B1287"/>
    <mergeCell ref="A1288:B1288"/>
    <mergeCell ref="A1325:B1325"/>
    <mergeCell ref="A1290:B1290"/>
    <mergeCell ref="A1291:B1291"/>
    <mergeCell ref="A1292:B1292"/>
    <mergeCell ref="A1293:B1293"/>
    <mergeCell ref="A1294:B1294"/>
    <mergeCell ref="A1295:B1295"/>
    <mergeCell ref="A1296:B1296"/>
    <mergeCell ref="A1297:B1297"/>
    <mergeCell ref="A1298:B1298"/>
    <mergeCell ref="A1299:B1299"/>
    <mergeCell ref="A1300:B1300"/>
    <mergeCell ref="A1301:B1301"/>
    <mergeCell ref="A1302:B1302"/>
    <mergeCell ref="A1303:B1303"/>
    <mergeCell ref="A1304:B1304"/>
    <mergeCell ref="A1305:B1305"/>
    <mergeCell ref="A1306:B1306"/>
    <mergeCell ref="A1307:B1307"/>
    <mergeCell ref="A1308:B1308"/>
    <mergeCell ref="A1309:B1309"/>
    <mergeCell ref="A1246:B1246"/>
    <mergeCell ref="A1247:B1247"/>
    <mergeCell ref="A1248:B1248"/>
    <mergeCell ref="A1249:B1249"/>
    <mergeCell ref="A1250:B1250"/>
    <mergeCell ref="A1251:B1251"/>
    <mergeCell ref="A1252:B1252"/>
    <mergeCell ref="A1289:B1289"/>
    <mergeCell ref="A1254:B1254"/>
    <mergeCell ref="A1255:B1255"/>
    <mergeCell ref="A1256:B1256"/>
    <mergeCell ref="A1257:B1257"/>
    <mergeCell ref="A1258:B1258"/>
    <mergeCell ref="A1259:B1259"/>
    <mergeCell ref="A1260:B1260"/>
    <mergeCell ref="A1261:B1261"/>
    <mergeCell ref="A1262:B1262"/>
    <mergeCell ref="A1263:B1263"/>
    <mergeCell ref="A1264:B1264"/>
    <mergeCell ref="A1265:B1265"/>
    <mergeCell ref="A1266:B1266"/>
    <mergeCell ref="A1267:B1267"/>
    <mergeCell ref="A1268:B1268"/>
    <mergeCell ref="A1269:B1269"/>
    <mergeCell ref="A1270:B1270"/>
    <mergeCell ref="A1271:B1271"/>
    <mergeCell ref="A1272:B1272"/>
    <mergeCell ref="A1273:B1273"/>
    <mergeCell ref="A1274:B1274"/>
    <mergeCell ref="A1275:B1275"/>
    <mergeCell ref="A1276:B1276"/>
    <mergeCell ref="A1277:B1277"/>
    <mergeCell ref="A1214:B1214"/>
    <mergeCell ref="A1215:B1215"/>
    <mergeCell ref="A1216:B1216"/>
    <mergeCell ref="A1253:B1253"/>
    <mergeCell ref="A1218:B1218"/>
    <mergeCell ref="A1219:B1219"/>
    <mergeCell ref="A1220:B1220"/>
    <mergeCell ref="A1221:B1221"/>
    <mergeCell ref="A1222:B1222"/>
    <mergeCell ref="A1223:B1223"/>
    <mergeCell ref="A1224:B1224"/>
    <mergeCell ref="A1225:B1225"/>
    <mergeCell ref="A1226:B1226"/>
    <mergeCell ref="A1227:B1227"/>
    <mergeCell ref="A1228:B1228"/>
    <mergeCell ref="A1229:B1229"/>
    <mergeCell ref="A1230:B1230"/>
    <mergeCell ref="A1231:B1231"/>
    <mergeCell ref="A1232:B1232"/>
    <mergeCell ref="A1233:B1233"/>
    <mergeCell ref="A1234:B1234"/>
    <mergeCell ref="A1235:B1235"/>
    <mergeCell ref="A1236:B1236"/>
    <mergeCell ref="A1237:B1237"/>
    <mergeCell ref="A1238:B1238"/>
    <mergeCell ref="A1239:B1239"/>
    <mergeCell ref="A1240:B1240"/>
    <mergeCell ref="A1241:B1241"/>
    <mergeCell ref="A1242:B1242"/>
    <mergeCell ref="A1243:B1243"/>
    <mergeCell ref="A1244:B1244"/>
    <mergeCell ref="A1245:B1245"/>
    <mergeCell ref="A1197:B1197"/>
    <mergeCell ref="A1198:B1198"/>
    <mergeCell ref="A1199:B1199"/>
    <mergeCell ref="A1200:B1200"/>
    <mergeCell ref="A1201:B1201"/>
    <mergeCell ref="A1202:B1202"/>
    <mergeCell ref="A1203:B1203"/>
    <mergeCell ref="A1204:B1204"/>
    <mergeCell ref="A1205:B1205"/>
    <mergeCell ref="A1206:B1206"/>
    <mergeCell ref="A1207:B1207"/>
    <mergeCell ref="A1208:B1208"/>
    <mergeCell ref="A1209:B1209"/>
    <mergeCell ref="A1210:B1210"/>
    <mergeCell ref="A1211:B1211"/>
    <mergeCell ref="A1212:B1212"/>
    <mergeCell ref="A1213:B1213"/>
    <mergeCell ref="A1165:B1165"/>
    <mergeCell ref="A1166:B1166"/>
    <mergeCell ref="A1167:B1167"/>
    <mergeCell ref="A1168:B1168"/>
    <mergeCell ref="A1169:B1169"/>
    <mergeCell ref="A1170:B1170"/>
    <mergeCell ref="A1171:B1171"/>
    <mergeCell ref="A1172:B1172"/>
    <mergeCell ref="A1173:B1173"/>
    <mergeCell ref="A1174:B1174"/>
    <mergeCell ref="A1175:B1175"/>
    <mergeCell ref="A1176:B1176"/>
    <mergeCell ref="A1177:B1177"/>
    <mergeCell ref="A1178:B1178"/>
    <mergeCell ref="A1179:B1179"/>
    <mergeCell ref="A1180:B1180"/>
    <mergeCell ref="A1217:B1217"/>
    <mergeCell ref="A1182:B1182"/>
    <mergeCell ref="A1183:B1183"/>
    <mergeCell ref="A1184:B1184"/>
    <mergeCell ref="A1185:B1185"/>
    <mergeCell ref="A1186:B1186"/>
    <mergeCell ref="A1187:B1187"/>
    <mergeCell ref="A1188:B1188"/>
    <mergeCell ref="A1189:B1189"/>
    <mergeCell ref="A1190:B1190"/>
    <mergeCell ref="A1191:B1191"/>
    <mergeCell ref="A1192:B1192"/>
    <mergeCell ref="A1193:B1193"/>
    <mergeCell ref="A1194:B1194"/>
    <mergeCell ref="A1195:B1195"/>
    <mergeCell ref="A1196:B1196"/>
    <mergeCell ref="A1133:B1133"/>
    <mergeCell ref="A1134:B1134"/>
    <mergeCell ref="A1135:B1135"/>
    <mergeCell ref="A1136:B1136"/>
    <mergeCell ref="A1137:B1137"/>
    <mergeCell ref="A1138:B1138"/>
    <mergeCell ref="A1139:B1139"/>
    <mergeCell ref="A1140:B1140"/>
    <mergeCell ref="A1141:B1141"/>
    <mergeCell ref="A1142:B1142"/>
    <mergeCell ref="A1143:B1143"/>
    <mergeCell ref="A1144:B1144"/>
    <mergeCell ref="A1181:B1181"/>
    <mergeCell ref="A1146:B1146"/>
    <mergeCell ref="A1147:B1147"/>
    <mergeCell ref="A1148:B1148"/>
    <mergeCell ref="A1149:B1149"/>
    <mergeCell ref="A1150:B1150"/>
    <mergeCell ref="A1151:B1151"/>
    <mergeCell ref="A1152:B1152"/>
    <mergeCell ref="A1153:B1153"/>
    <mergeCell ref="A1154:B1154"/>
    <mergeCell ref="A1155:B1155"/>
    <mergeCell ref="A1156:B1156"/>
    <mergeCell ref="A1157:B1157"/>
    <mergeCell ref="A1158:B1158"/>
    <mergeCell ref="A1159:B1159"/>
    <mergeCell ref="A1160:B1160"/>
    <mergeCell ref="A1161:B1161"/>
    <mergeCell ref="A1162:B1162"/>
    <mergeCell ref="A1163:B1163"/>
    <mergeCell ref="A1164:B1164"/>
    <mergeCell ref="A1101:B1101"/>
    <mergeCell ref="A1102:B1102"/>
    <mergeCell ref="A1103:B1103"/>
    <mergeCell ref="A1104:B1104"/>
    <mergeCell ref="A1105:B1105"/>
    <mergeCell ref="A1106:B1106"/>
    <mergeCell ref="A1107:B1107"/>
    <mergeCell ref="A1108:B1108"/>
    <mergeCell ref="A1145:B1145"/>
    <mergeCell ref="A1110:B1110"/>
    <mergeCell ref="A1111:B1111"/>
    <mergeCell ref="A1112:B1112"/>
    <mergeCell ref="A1113:B1113"/>
    <mergeCell ref="A1114:B1114"/>
    <mergeCell ref="A1115:B1115"/>
    <mergeCell ref="A1116:B1116"/>
    <mergeCell ref="A1117:B1117"/>
    <mergeCell ref="A1118:B1118"/>
    <mergeCell ref="A1119:B1119"/>
    <mergeCell ref="A1120:B1120"/>
    <mergeCell ref="A1121:B1121"/>
    <mergeCell ref="A1122:B1122"/>
    <mergeCell ref="A1123:B1123"/>
    <mergeCell ref="A1124:B1124"/>
    <mergeCell ref="A1125:B1125"/>
    <mergeCell ref="A1126:B1126"/>
    <mergeCell ref="A1127:B1127"/>
    <mergeCell ref="A1128:B1128"/>
    <mergeCell ref="A1129:B1129"/>
    <mergeCell ref="A1130:B1130"/>
    <mergeCell ref="A1131:B1131"/>
    <mergeCell ref="A1132:B1132"/>
    <mergeCell ref="A1069:B1069"/>
    <mergeCell ref="A1070:B1070"/>
    <mergeCell ref="A1071:B1071"/>
    <mergeCell ref="A1072:B1072"/>
    <mergeCell ref="A1109:B1109"/>
    <mergeCell ref="A1074:B1074"/>
    <mergeCell ref="A1075:B1075"/>
    <mergeCell ref="A1076:B1076"/>
    <mergeCell ref="A1077:B1077"/>
    <mergeCell ref="A1078:B1078"/>
    <mergeCell ref="A1079:B1079"/>
    <mergeCell ref="A1080:B1080"/>
    <mergeCell ref="A1081:B1081"/>
    <mergeCell ref="A1082:B1082"/>
    <mergeCell ref="A1083:B1083"/>
    <mergeCell ref="A1084:B1084"/>
    <mergeCell ref="A1085:B1085"/>
    <mergeCell ref="A1086:B1086"/>
    <mergeCell ref="A1087:B1087"/>
    <mergeCell ref="A1088:B1088"/>
    <mergeCell ref="A1089:B1089"/>
    <mergeCell ref="A1090:B1090"/>
    <mergeCell ref="A1091:B1091"/>
    <mergeCell ref="A1092:B1092"/>
    <mergeCell ref="A1093:B1093"/>
    <mergeCell ref="A1094:B1094"/>
    <mergeCell ref="A1095:B1095"/>
    <mergeCell ref="A1096:B1096"/>
    <mergeCell ref="A1097:B1097"/>
    <mergeCell ref="A1098:B1098"/>
    <mergeCell ref="A1099:B1099"/>
    <mergeCell ref="A1100:B1100"/>
    <mergeCell ref="A1073:B1073"/>
    <mergeCell ref="A1038:B1038"/>
    <mergeCell ref="A1039:B1039"/>
    <mergeCell ref="A1040:B1040"/>
    <mergeCell ref="A1041:B1041"/>
    <mergeCell ref="A1042:B1042"/>
    <mergeCell ref="A1043:B1043"/>
    <mergeCell ref="A1044:B1044"/>
    <mergeCell ref="A1045:B1045"/>
    <mergeCell ref="A1046:B1046"/>
    <mergeCell ref="A1047:B1047"/>
    <mergeCell ref="A1048:B1048"/>
    <mergeCell ref="A1049:B1049"/>
    <mergeCell ref="A1050:B1050"/>
    <mergeCell ref="A1051:B1051"/>
    <mergeCell ref="A1052:B1052"/>
    <mergeCell ref="A1053:B1053"/>
    <mergeCell ref="A1054:B1054"/>
    <mergeCell ref="A1055:B1055"/>
    <mergeCell ref="A1056:B1056"/>
    <mergeCell ref="A1057:B1057"/>
    <mergeCell ref="A1058:B1058"/>
    <mergeCell ref="A1059:B1059"/>
    <mergeCell ref="A1060:B1060"/>
    <mergeCell ref="A1061:B1061"/>
    <mergeCell ref="A1062:B1062"/>
    <mergeCell ref="A1063:B1063"/>
    <mergeCell ref="A1064:B1064"/>
    <mergeCell ref="A1065:B1065"/>
    <mergeCell ref="A1066:B1066"/>
    <mergeCell ref="A1067:B1067"/>
    <mergeCell ref="A1068:B1068"/>
    <mergeCell ref="A1020:B1020"/>
    <mergeCell ref="A1021:B1021"/>
    <mergeCell ref="A1022:B1022"/>
    <mergeCell ref="A1023:B1023"/>
    <mergeCell ref="A1024:B1024"/>
    <mergeCell ref="A1025:B1025"/>
    <mergeCell ref="A1026:B1026"/>
    <mergeCell ref="A1027:B1027"/>
    <mergeCell ref="A1028:B1028"/>
    <mergeCell ref="A1029:B1029"/>
    <mergeCell ref="A1030:B1030"/>
    <mergeCell ref="A1031:B1031"/>
    <mergeCell ref="A1032:B1032"/>
    <mergeCell ref="A1033:B1033"/>
    <mergeCell ref="A1034:B1034"/>
    <mergeCell ref="A1035:B1035"/>
    <mergeCell ref="A1036:B1036"/>
    <mergeCell ref="A988:B988"/>
    <mergeCell ref="A989:B989"/>
    <mergeCell ref="A990:B990"/>
    <mergeCell ref="A991:B991"/>
    <mergeCell ref="A992:B992"/>
    <mergeCell ref="A993:B993"/>
    <mergeCell ref="A994:B994"/>
    <mergeCell ref="A995:B995"/>
    <mergeCell ref="A996:B996"/>
    <mergeCell ref="A997:B997"/>
    <mergeCell ref="A998:B998"/>
    <mergeCell ref="A999:B999"/>
    <mergeCell ref="A1000:B1000"/>
    <mergeCell ref="A1037:B1037"/>
    <mergeCell ref="A1002:B1002"/>
    <mergeCell ref="A1003:B1003"/>
    <mergeCell ref="A1004:B1004"/>
    <mergeCell ref="A1005:B1005"/>
    <mergeCell ref="A1006:B1006"/>
    <mergeCell ref="A1007:B1007"/>
    <mergeCell ref="A1008:B1008"/>
    <mergeCell ref="A1009:B1009"/>
    <mergeCell ref="A1010:B1010"/>
    <mergeCell ref="A1011:B1011"/>
    <mergeCell ref="A1012:B1012"/>
    <mergeCell ref="A1013:B1013"/>
    <mergeCell ref="A1014:B1014"/>
    <mergeCell ref="A1015:B1015"/>
    <mergeCell ref="A1016:B1016"/>
    <mergeCell ref="A1017:B1017"/>
    <mergeCell ref="A1018:B1018"/>
    <mergeCell ref="A1019:B1019"/>
    <mergeCell ref="A956:B956"/>
    <mergeCell ref="A957:B957"/>
    <mergeCell ref="A958:B958"/>
    <mergeCell ref="A959:B959"/>
    <mergeCell ref="A960:B960"/>
    <mergeCell ref="A961:B961"/>
    <mergeCell ref="A962:B962"/>
    <mergeCell ref="A963:B963"/>
    <mergeCell ref="A964:B964"/>
    <mergeCell ref="A1001:B1001"/>
    <mergeCell ref="A966:B966"/>
    <mergeCell ref="A967:B967"/>
    <mergeCell ref="A968:B968"/>
    <mergeCell ref="A969:B969"/>
    <mergeCell ref="A970:B970"/>
    <mergeCell ref="A971:B971"/>
    <mergeCell ref="A972:B972"/>
    <mergeCell ref="A973:B973"/>
    <mergeCell ref="A974:B974"/>
    <mergeCell ref="A975:B975"/>
    <mergeCell ref="A976:B976"/>
    <mergeCell ref="A977:B977"/>
    <mergeCell ref="A978:B978"/>
    <mergeCell ref="A979:B979"/>
    <mergeCell ref="A980:B980"/>
    <mergeCell ref="A981:B981"/>
    <mergeCell ref="A982:B982"/>
    <mergeCell ref="A983:B983"/>
    <mergeCell ref="A984:B984"/>
    <mergeCell ref="A985:B985"/>
    <mergeCell ref="A986:B986"/>
    <mergeCell ref="A987:B987"/>
    <mergeCell ref="A924:B924"/>
    <mergeCell ref="A925:B925"/>
    <mergeCell ref="A926:B926"/>
    <mergeCell ref="A927:B927"/>
    <mergeCell ref="A928:B928"/>
    <mergeCell ref="A965:B965"/>
    <mergeCell ref="A930:B930"/>
    <mergeCell ref="A931:B931"/>
    <mergeCell ref="A932:B932"/>
    <mergeCell ref="A933:B933"/>
    <mergeCell ref="A934:B934"/>
    <mergeCell ref="A935:B935"/>
    <mergeCell ref="A936:B936"/>
    <mergeCell ref="A937:B937"/>
    <mergeCell ref="A938:B938"/>
    <mergeCell ref="A939:B939"/>
    <mergeCell ref="A940:B940"/>
    <mergeCell ref="A941:B941"/>
    <mergeCell ref="A942:B942"/>
    <mergeCell ref="A943:B943"/>
    <mergeCell ref="A944:B944"/>
    <mergeCell ref="A945:B945"/>
    <mergeCell ref="A946:B946"/>
    <mergeCell ref="A947:B947"/>
    <mergeCell ref="A948:B948"/>
    <mergeCell ref="A949:B949"/>
    <mergeCell ref="A950:B950"/>
    <mergeCell ref="A951:B951"/>
    <mergeCell ref="A952:B952"/>
    <mergeCell ref="A953:B953"/>
    <mergeCell ref="A954:B954"/>
    <mergeCell ref="A955:B955"/>
    <mergeCell ref="A892:B892"/>
    <mergeCell ref="A929:B929"/>
    <mergeCell ref="A894:B894"/>
    <mergeCell ref="A895:B895"/>
    <mergeCell ref="A896:B896"/>
    <mergeCell ref="A897:B897"/>
    <mergeCell ref="A898:B898"/>
    <mergeCell ref="A899:B899"/>
    <mergeCell ref="A900:B900"/>
    <mergeCell ref="A901:B901"/>
    <mergeCell ref="A902:B902"/>
    <mergeCell ref="A903:B903"/>
    <mergeCell ref="A904:B904"/>
    <mergeCell ref="A905:B905"/>
    <mergeCell ref="A906:B906"/>
    <mergeCell ref="A907:B907"/>
    <mergeCell ref="A908:B908"/>
    <mergeCell ref="A909:B909"/>
    <mergeCell ref="A910:B910"/>
    <mergeCell ref="A911:B911"/>
    <mergeCell ref="A912:B912"/>
    <mergeCell ref="A913:B913"/>
    <mergeCell ref="A914:B914"/>
    <mergeCell ref="A915:B915"/>
    <mergeCell ref="A916:B916"/>
    <mergeCell ref="A917:B917"/>
    <mergeCell ref="A918:B918"/>
    <mergeCell ref="A919:B919"/>
    <mergeCell ref="A920:B920"/>
    <mergeCell ref="A921:B921"/>
    <mergeCell ref="A922:B922"/>
    <mergeCell ref="A923:B923"/>
    <mergeCell ref="A875:B875"/>
    <mergeCell ref="A876:B876"/>
    <mergeCell ref="A877:B877"/>
    <mergeCell ref="A878:B878"/>
    <mergeCell ref="A879:B879"/>
    <mergeCell ref="A880:B880"/>
    <mergeCell ref="A881:B881"/>
    <mergeCell ref="A882:B882"/>
    <mergeCell ref="A883:B883"/>
    <mergeCell ref="A884:B884"/>
    <mergeCell ref="A885:B885"/>
    <mergeCell ref="A886:B886"/>
    <mergeCell ref="A887:B887"/>
    <mergeCell ref="A888:B888"/>
    <mergeCell ref="A889:B889"/>
    <mergeCell ref="A890:B890"/>
    <mergeCell ref="A891:B891"/>
    <mergeCell ref="A843:B843"/>
    <mergeCell ref="A844:B844"/>
    <mergeCell ref="A845:B845"/>
    <mergeCell ref="A846:B846"/>
    <mergeCell ref="A847:B847"/>
    <mergeCell ref="A848:B848"/>
    <mergeCell ref="A849:B849"/>
    <mergeCell ref="A850:B850"/>
    <mergeCell ref="A851:B851"/>
    <mergeCell ref="A852:B852"/>
    <mergeCell ref="A853:B853"/>
    <mergeCell ref="A854:B854"/>
    <mergeCell ref="A855:B855"/>
    <mergeCell ref="A856:B856"/>
    <mergeCell ref="A893:B893"/>
    <mergeCell ref="A858:B858"/>
    <mergeCell ref="A859:B859"/>
    <mergeCell ref="A860:B860"/>
    <mergeCell ref="A861:B861"/>
    <mergeCell ref="A862:B862"/>
    <mergeCell ref="A863:B863"/>
    <mergeCell ref="A864:B864"/>
    <mergeCell ref="A865:B865"/>
    <mergeCell ref="A866:B866"/>
    <mergeCell ref="A867:B867"/>
    <mergeCell ref="A868:B868"/>
    <mergeCell ref="A869:B869"/>
    <mergeCell ref="A870:B870"/>
    <mergeCell ref="A871:B871"/>
    <mergeCell ref="A872:B872"/>
    <mergeCell ref="A873:B873"/>
    <mergeCell ref="A874:B874"/>
    <mergeCell ref="A811:B811"/>
    <mergeCell ref="A812:B812"/>
    <mergeCell ref="A813:B813"/>
    <mergeCell ref="A814:B814"/>
    <mergeCell ref="A815:B815"/>
    <mergeCell ref="A816:B816"/>
    <mergeCell ref="A817:B817"/>
    <mergeCell ref="A818:B818"/>
    <mergeCell ref="A819:B819"/>
    <mergeCell ref="A820:B820"/>
    <mergeCell ref="A857:B857"/>
    <mergeCell ref="A822:B822"/>
    <mergeCell ref="A823:B823"/>
    <mergeCell ref="A824:B824"/>
    <mergeCell ref="A825:B825"/>
    <mergeCell ref="A826:B826"/>
    <mergeCell ref="A827:B827"/>
    <mergeCell ref="A828:B828"/>
    <mergeCell ref="A829:B829"/>
    <mergeCell ref="A830:B830"/>
    <mergeCell ref="A831:B831"/>
    <mergeCell ref="A832:B832"/>
    <mergeCell ref="A833:B833"/>
    <mergeCell ref="A834:B834"/>
    <mergeCell ref="A835:B835"/>
    <mergeCell ref="A836:B836"/>
    <mergeCell ref="A837:B837"/>
    <mergeCell ref="A838:B838"/>
    <mergeCell ref="A839:B839"/>
    <mergeCell ref="A840:B840"/>
    <mergeCell ref="A841:B841"/>
    <mergeCell ref="A842:B842"/>
    <mergeCell ref="A779:B779"/>
    <mergeCell ref="A780:B780"/>
    <mergeCell ref="A781:B781"/>
    <mergeCell ref="A782:B782"/>
    <mergeCell ref="A783:B783"/>
    <mergeCell ref="A784:B784"/>
    <mergeCell ref="A821:B821"/>
    <mergeCell ref="A786:B786"/>
    <mergeCell ref="A787:B787"/>
    <mergeCell ref="A788:B788"/>
    <mergeCell ref="A789:B789"/>
    <mergeCell ref="A790:B790"/>
    <mergeCell ref="A791:B791"/>
    <mergeCell ref="A792:B792"/>
    <mergeCell ref="A793:B793"/>
    <mergeCell ref="A794:B794"/>
    <mergeCell ref="A795:B795"/>
    <mergeCell ref="A796:B796"/>
    <mergeCell ref="A797:B797"/>
    <mergeCell ref="A798:B798"/>
    <mergeCell ref="A799:B799"/>
    <mergeCell ref="A800:B800"/>
    <mergeCell ref="A801:B801"/>
    <mergeCell ref="A802:B802"/>
    <mergeCell ref="A803:B803"/>
    <mergeCell ref="A804:B804"/>
    <mergeCell ref="A805:B805"/>
    <mergeCell ref="A806:B806"/>
    <mergeCell ref="A807:B807"/>
    <mergeCell ref="A808:B808"/>
    <mergeCell ref="A809:B809"/>
    <mergeCell ref="A810:B810"/>
    <mergeCell ref="A747:B747"/>
    <mergeCell ref="A748:B748"/>
    <mergeCell ref="A785:B785"/>
    <mergeCell ref="A750:B750"/>
    <mergeCell ref="A751:B751"/>
    <mergeCell ref="A752:B752"/>
    <mergeCell ref="A753:B753"/>
    <mergeCell ref="A754:B754"/>
    <mergeCell ref="A755:B755"/>
    <mergeCell ref="A756:B756"/>
    <mergeCell ref="A757:B757"/>
    <mergeCell ref="A758:B758"/>
    <mergeCell ref="A759:B759"/>
    <mergeCell ref="A760:B760"/>
    <mergeCell ref="A761:B761"/>
    <mergeCell ref="A762:B762"/>
    <mergeCell ref="A763:B763"/>
    <mergeCell ref="A764:B764"/>
    <mergeCell ref="A765:B765"/>
    <mergeCell ref="A766:B766"/>
    <mergeCell ref="A767:B767"/>
    <mergeCell ref="A768:B768"/>
    <mergeCell ref="A769:B769"/>
    <mergeCell ref="A770:B770"/>
    <mergeCell ref="A771:B771"/>
    <mergeCell ref="A772:B772"/>
    <mergeCell ref="A773:B773"/>
    <mergeCell ref="A774:B774"/>
    <mergeCell ref="A775:B775"/>
    <mergeCell ref="A776:B776"/>
    <mergeCell ref="A777:B777"/>
    <mergeCell ref="A778:B778"/>
    <mergeCell ref="A730:B730"/>
    <mergeCell ref="A731:B731"/>
    <mergeCell ref="A732:B732"/>
    <mergeCell ref="A733:B733"/>
    <mergeCell ref="A734:B734"/>
    <mergeCell ref="A735:B735"/>
    <mergeCell ref="A736:B736"/>
    <mergeCell ref="A737:B737"/>
    <mergeCell ref="A738:B738"/>
    <mergeCell ref="A739:B739"/>
    <mergeCell ref="A740:B740"/>
    <mergeCell ref="A741:B741"/>
    <mergeCell ref="A742:B742"/>
    <mergeCell ref="A743:B743"/>
    <mergeCell ref="A744:B744"/>
    <mergeCell ref="A745:B745"/>
    <mergeCell ref="A746:B746"/>
    <mergeCell ref="A698:B698"/>
    <mergeCell ref="A699:B699"/>
    <mergeCell ref="A700:B700"/>
    <mergeCell ref="A701:B701"/>
    <mergeCell ref="A702:B702"/>
    <mergeCell ref="A703:B703"/>
    <mergeCell ref="A704:B704"/>
    <mergeCell ref="A705:B705"/>
    <mergeCell ref="A706:B706"/>
    <mergeCell ref="A707:B707"/>
    <mergeCell ref="A708:B708"/>
    <mergeCell ref="A709:B709"/>
    <mergeCell ref="A710:B710"/>
    <mergeCell ref="A711:B711"/>
    <mergeCell ref="A712:B712"/>
    <mergeCell ref="A749:B749"/>
    <mergeCell ref="A714:B714"/>
    <mergeCell ref="A715:B715"/>
    <mergeCell ref="A716:B716"/>
    <mergeCell ref="A717:B717"/>
    <mergeCell ref="A718:B718"/>
    <mergeCell ref="A719:B719"/>
    <mergeCell ref="A720:B720"/>
    <mergeCell ref="A721:B721"/>
    <mergeCell ref="A722:B722"/>
    <mergeCell ref="A723:B723"/>
    <mergeCell ref="A724:B724"/>
    <mergeCell ref="A725:B725"/>
    <mergeCell ref="A726:B726"/>
    <mergeCell ref="A727:B727"/>
    <mergeCell ref="A728:B728"/>
    <mergeCell ref="A729:B729"/>
    <mergeCell ref="A666:B666"/>
    <mergeCell ref="A667:B667"/>
    <mergeCell ref="A668:B668"/>
    <mergeCell ref="A669:B669"/>
    <mergeCell ref="A670:B670"/>
    <mergeCell ref="A671:B671"/>
    <mergeCell ref="A672:B672"/>
    <mergeCell ref="A673:B673"/>
    <mergeCell ref="A674:B674"/>
    <mergeCell ref="A675:B675"/>
    <mergeCell ref="A676:B676"/>
    <mergeCell ref="A713:B713"/>
    <mergeCell ref="A678:B678"/>
    <mergeCell ref="A679:B679"/>
    <mergeCell ref="A680:B680"/>
    <mergeCell ref="A681:B681"/>
    <mergeCell ref="A682:B682"/>
    <mergeCell ref="A683:B683"/>
    <mergeCell ref="A684:B684"/>
    <mergeCell ref="A685:B685"/>
    <mergeCell ref="A686:B686"/>
    <mergeCell ref="A687:B687"/>
    <mergeCell ref="A688:B688"/>
    <mergeCell ref="A689:B689"/>
    <mergeCell ref="A690:B690"/>
    <mergeCell ref="A691:B691"/>
    <mergeCell ref="A692:B692"/>
    <mergeCell ref="A693:B693"/>
    <mergeCell ref="A694:B694"/>
    <mergeCell ref="A695:B695"/>
    <mergeCell ref="A696:B696"/>
    <mergeCell ref="A697:B697"/>
    <mergeCell ref="A634:B634"/>
    <mergeCell ref="A635:B635"/>
    <mergeCell ref="A636:B636"/>
    <mergeCell ref="A637:B637"/>
    <mergeCell ref="A638:B638"/>
    <mergeCell ref="A639:B639"/>
    <mergeCell ref="A640:B640"/>
    <mergeCell ref="A677:B677"/>
    <mergeCell ref="A642:B642"/>
    <mergeCell ref="A643:B643"/>
    <mergeCell ref="A644:B644"/>
    <mergeCell ref="A645:B645"/>
    <mergeCell ref="A646:B646"/>
    <mergeCell ref="A647:B647"/>
    <mergeCell ref="A648:B648"/>
    <mergeCell ref="A649:B649"/>
    <mergeCell ref="A650:B650"/>
    <mergeCell ref="A651:B651"/>
    <mergeCell ref="A652:B652"/>
    <mergeCell ref="A653:B653"/>
    <mergeCell ref="A654:B654"/>
    <mergeCell ref="A655:B655"/>
    <mergeCell ref="A656:B656"/>
    <mergeCell ref="A657:B657"/>
    <mergeCell ref="A658:B658"/>
    <mergeCell ref="A659:B659"/>
    <mergeCell ref="A660:B660"/>
    <mergeCell ref="A661:B661"/>
    <mergeCell ref="A662:B662"/>
    <mergeCell ref="A663:B663"/>
    <mergeCell ref="A664:B664"/>
    <mergeCell ref="A665:B665"/>
    <mergeCell ref="A602:B602"/>
    <mergeCell ref="A603:B603"/>
    <mergeCell ref="A604:B604"/>
    <mergeCell ref="A641:B641"/>
    <mergeCell ref="A606:B606"/>
    <mergeCell ref="A607:B607"/>
    <mergeCell ref="A608:B608"/>
    <mergeCell ref="A609:B609"/>
    <mergeCell ref="A610:B610"/>
    <mergeCell ref="A611:B611"/>
    <mergeCell ref="A612:B612"/>
    <mergeCell ref="A613:B613"/>
    <mergeCell ref="A614:B614"/>
    <mergeCell ref="A615:B615"/>
    <mergeCell ref="A616:B616"/>
    <mergeCell ref="A617:B617"/>
    <mergeCell ref="A618:B618"/>
    <mergeCell ref="A619:B619"/>
    <mergeCell ref="A620:B620"/>
    <mergeCell ref="A621:B621"/>
    <mergeCell ref="A622:B622"/>
    <mergeCell ref="A623:B623"/>
    <mergeCell ref="A624:B624"/>
    <mergeCell ref="A625:B625"/>
    <mergeCell ref="A626:B626"/>
    <mergeCell ref="A627:B627"/>
    <mergeCell ref="A628:B628"/>
    <mergeCell ref="A629:B629"/>
    <mergeCell ref="A630:B630"/>
    <mergeCell ref="A631:B631"/>
    <mergeCell ref="A632:B632"/>
    <mergeCell ref="A633:B633"/>
    <mergeCell ref="A585:B585"/>
    <mergeCell ref="A586:B586"/>
    <mergeCell ref="A587:B587"/>
    <mergeCell ref="A588:B588"/>
    <mergeCell ref="A589:B589"/>
    <mergeCell ref="A590:B590"/>
    <mergeCell ref="A591:B591"/>
    <mergeCell ref="A592:B592"/>
    <mergeCell ref="A593:B593"/>
    <mergeCell ref="A594:B594"/>
    <mergeCell ref="A595:B595"/>
    <mergeCell ref="A596:B596"/>
    <mergeCell ref="A597:B597"/>
    <mergeCell ref="A598:B598"/>
    <mergeCell ref="A599:B599"/>
    <mergeCell ref="A600:B600"/>
    <mergeCell ref="A601:B601"/>
    <mergeCell ref="A553:B553"/>
    <mergeCell ref="A554:B554"/>
    <mergeCell ref="A555:B555"/>
    <mergeCell ref="A556:B556"/>
    <mergeCell ref="A557:B557"/>
    <mergeCell ref="A558:B558"/>
    <mergeCell ref="A559:B559"/>
    <mergeCell ref="A560:B560"/>
    <mergeCell ref="A561:B561"/>
    <mergeCell ref="A562:B562"/>
    <mergeCell ref="A563:B563"/>
    <mergeCell ref="A564:B564"/>
    <mergeCell ref="A565:B565"/>
    <mergeCell ref="A566:B566"/>
    <mergeCell ref="A567:B567"/>
    <mergeCell ref="A568:B568"/>
    <mergeCell ref="A605:B605"/>
    <mergeCell ref="A570:B570"/>
    <mergeCell ref="A571:B571"/>
    <mergeCell ref="A572:B572"/>
    <mergeCell ref="A573:B573"/>
    <mergeCell ref="A574:B574"/>
    <mergeCell ref="A575:B575"/>
    <mergeCell ref="A576:B576"/>
    <mergeCell ref="A577:B577"/>
    <mergeCell ref="A578:B578"/>
    <mergeCell ref="A579:B579"/>
    <mergeCell ref="A580:B580"/>
    <mergeCell ref="A581:B581"/>
    <mergeCell ref="A582:B582"/>
    <mergeCell ref="A583:B583"/>
    <mergeCell ref="A584:B584"/>
    <mergeCell ref="A521:B521"/>
    <mergeCell ref="A522:B522"/>
    <mergeCell ref="A523:B523"/>
    <mergeCell ref="A524:B524"/>
    <mergeCell ref="A525:B525"/>
    <mergeCell ref="A526:B526"/>
    <mergeCell ref="A527:B527"/>
    <mergeCell ref="A528:B528"/>
    <mergeCell ref="A529:B529"/>
    <mergeCell ref="A530:B530"/>
    <mergeCell ref="A531:B531"/>
    <mergeCell ref="A532:B532"/>
    <mergeCell ref="A569:B569"/>
    <mergeCell ref="A534:B534"/>
    <mergeCell ref="A535:B535"/>
    <mergeCell ref="A536:B536"/>
    <mergeCell ref="A537:B537"/>
    <mergeCell ref="A538:B538"/>
    <mergeCell ref="A539:B539"/>
    <mergeCell ref="A540:B540"/>
    <mergeCell ref="A541:B541"/>
    <mergeCell ref="A542:B542"/>
    <mergeCell ref="A543:B543"/>
    <mergeCell ref="A544:B544"/>
    <mergeCell ref="A545:B545"/>
    <mergeCell ref="A546:B546"/>
    <mergeCell ref="A547:B547"/>
    <mergeCell ref="A548:B548"/>
    <mergeCell ref="A549:B549"/>
    <mergeCell ref="A550:B550"/>
    <mergeCell ref="A551:B551"/>
    <mergeCell ref="A552:B552"/>
    <mergeCell ref="A489:B489"/>
    <mergeCell ref="A490:B490"/>
    <mergeCell ref="A491:B491"/>
    <mergeCell ref="A492:B492"/>
    <mergeCell ref="A493:B493"/>
    <mergeCell ref="A494:B494"/>
    <mergeCell ref="A495:B495"/>
    <mergeCell ref="A496:B496"/>
    <mergeCell ref="A533:B533"/>
    <mergeCell ref="A498:B498"/>
    <mergeCell ref="A499:B499"/>
    <mergeCell ref="A500:B500"/>
    <mergeCell ref="A501:B501"/>
    <mergeCell ref="A502:B502"/>
    <mergeCell ref="A503:B503"/>
    <mergeCell ref="A504:B504"/>
    <mergeCell ref="A505:B505"/>
    <mergeCell ref="A506:B506"/>
    <mergeCell ref="A507:B507"/>
    <mergeCell ref="A508:B508"/>
    <mergeCell ref="A509:B509"/>
    <mergeCell ref="A510:B510"/>
    <mergeCell ref="A511:B511"/>
    <mergeCell ref="A512:B512"/>
    <mergeCell ref="A513:B513"/>
    <mergeCell ref="A514:B514"/>
    <mergeCell ref="A515:B515"/>
    <mergeCell ref="A516:B516"/>
    <mergeCell ref="A517:B517"/>
    <mergeCell ref="A518:B518"/>
    <mergeCell ref="A519:B519"/>
    <mergeCell ref="A520:B520"/>
    <mergeCell ref="A457:B457"/>
    <mergeCell ref="A458:B458"/>
    <mergeCell ref="A459:B459"/>
    <mergeCell ref="A460:B460"/>
    <mergeCell ref="A497:B497"/>
    <mergeCell ref="A462:B462"/>
    <mergeCell ref="A463:B463"/>
    <mergeCell ref="A464:B464"/>
    <mergeCell ref="A465:B465"/>
    <mergeCell ref="A466:B466"/>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80:B480"/>
    <mergeCell ref="A481:B481"/>
    <mergeCell ref="A482:B482"/>
    <mergeCell ref="A483:B483"/>
    <mergeCell ref="A484:B484"/>
    <mergeCell ref="A485:B485"/>
    <mergeCell ref="A486:B486"/>
    <mergeCell ref="A487:B487"/>
    <mergeCell ref="A488:B488"/>
    <mergeCell ref="A461:B461"/>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A441:B441"/>
    <mergeCell ref="A442:B442"/>
    <mergeCell ref="A443:B443"/>
    <mergeCell ref="A444:B444"/>
    <mergeCell ref="A445:B445"/>
    <mergeCell ref="A446:B446"/>
    <mergeCell ref="A447:B447"/>
    <mergeCell ref="A448:B448"/>
    <mergeCell ref="A449:B449"/>
    <mergeCell ref="A450:B450"/>
    <mergeCell ref="A451:B451"/>
    <mergeCell ref="A452:B452"/>
    <mergeCell ref="A453:B453"/>
    <mergeCell ref="A454:B454"/>
    <mergeCell ref="A455:B455"/>
    <mergeCell ref="A456:B456"/>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376:B376"/>
    <mergeCell ref="A377:B377"/>
    <mergeCell ref="A378:B378"/>
    <mergeCell ref="A379:B379"/>
    <mergeCell ref="A380:B380"/>
    <mergeCell ref="A381:B381"/>
    <mergeCell ref="A382:B382"/>
    <mergeCell ref="A383:B383"/>
    <mergeCell ref="A384:B384"/>
    <mergeCell ref="A385:B385"/>
    <mergeCell ref="A386:B386"/>
    <mergeCell ref="A387:B387"/>
    <mergeCell ref="A388:B388"/>
    <mergeCell ref="A425:B425"/>
    <mergeCell ref="A390:B390"/>
    <mergeCell ref="A391:B391"/>
    <mergeCell ref="A392:B392"/>
    <mergeCell ref="A393:B393"/>
    <mergeCell ref="A394:B394"/>
    <mergeCell ref="A395:B395"/>
    <mergeCell ref="A396:B396"/>
    <mergeCell ref="A397:B397"/>
    <mergeCell ref="A398:B398"/>
    <mergeCell ref="A399:B399"/>
    <mergeCell ref="A400:B400"/>
    <mergeCell ref="A401:B401"/>
    <mergeCell ref="A402:B402"/>
    <mergeCell ref="A403:B403"/>
    <mergeCell ref="A404:B404"/>
    <mergeCell ref="A405:B405"/>
    <mergeCell ref="A406:B406"/>
    <mergeCell ref="A407:B407"/>
    <mergeCell ref="A344:B344"/>
    <mergeCell ref="A345:B345"/>
    <mergeCell ref="A346:B346"/>
    <mergeCell ref="A347:B347"/>
    <mergeCell ref="A348:B348"/>
    <mergeCell ref="A349:B349"/>
    <mergeCell ref="A350:B350"/>
    <mergeCell ref="A351:B351"/>
    <mergeCell ref="A352:B352"/>
    <mergeCell ref="A389:B389"/>
    <mergeCell ref="A354:B354"/>
    <mergeCell ref="A355:B355"/>
    <mergeCell ref="A356:B356"/>
    <mergeCell ref="A357:B357"/>
    <mergeCell ref="A358:B358"/>
    <mergeCell ref="A359:B359"/>
    <mergeCell ref="A360:B360"/>
    <mergeCell ref="A361:B361"/>
    <mergeCell ref="A362:B362"/>
    <mergeCell ref="A363:B363"/>
    <mergeCell ref="A364:B364"/>
    <mergeCell ref="A365:B365"/>
    <mergeCell ref="A366:B366"/>
    <mergeCell ref="A367:B367"/>
    <mergeCell ref="A368:B368"/>
    <mergeCell ref="A369:B369"/>
    <mergeCell ref="A370:B370"/>
    <mergeCell ref="A371:B371"/>
    <mergeCell ref="A372:B372"/>
    <mergeCell ref="A373:B373"/>
    <mergeCell ref="A374:B374"/>
    <mergeCell ref="A375:B375"/>
    <mergeCell ref="A312:B312"/>
    <mergeCell ref="A313:B313"/>
    <mergeCell ref="A314:B314"/>
    <mergeCell ref="A315:B315"/>
    <mergeCell ref="A316:B316"/>
    <mergeCell ref="A353:B353"/>
    <mergeCell ref="A318:B318"/>
    <mergeCell ref="A319:B319"/>
    <mergeCell ref="A320:B320"/>
    <mergeCell ref="A321:B321"/>
    <mergeCell ref="A322:B322"/>
    <mergeCell ref="A323:B323"/>
    <mergeCell ref="A324:B324"/>
    <mergeCell ref="A325:B325"/>
    <mergeCell ref="A326:B326"/>
    <mergeCell ref="A327:B327"/>
    <mergeCell ref="A328:B328"/>
    <mergeCell ref="A329:B329"/>
    <mergeCell ref="A330:B330"/>
    <mergeCell ref="A331:B331"/>
    <mergeCell ref="A332:B332"/>
    <mergeCell ref="A333:B333"/>
    <mergeCell ref="A334:B334"/>
    <mergeCell ref="A335:B335"/>
    <mergeCell ref="A336:B336"/>
    <mergeCell ref="A337:B337"/>
    <mergeCell ref="A338:B338"/>
    <mergeCell ref="A339:B339"/>
    <mergeCell ref="A340:B340"/>
    <mergeCell ref="A341:B341"/>
    <mergeCell ref="A342:B342"/>
    <mergeCell ref="A343:B343"/>
    <mergeCell ref="A280:B280"/>
    <mergeCell ref="A317:B317"/>
    <mergeCell ref="A282:B282"/>
    <mergeCell ref="A283:B283"/>
    <mergeCell ref="A284:B284"/>
    <mergeCell ref="A285:B285"/>
    <mergeCell ref="A286:B286"/>
    <mergeCell ref="A287:B287"/>
    <mergeCell ref="A288:B288"/>
    <mergeCell ref="A289:B289"/>
    <mergeCell ref="A290:B290"/>
    <mergeCell ref="A291:B291"/>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B305"/>
    <mergeCell ref="A306:B306"/>
    <mergeCell ref="A307:B307"/>
    <mergeCell ref="A308:B308"/>
    <mergeCell ref="A309:B309"/>
    <mergeCell ref="A310:B310"/>
    <mergeCell ref="A311:B311"/>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81:B281"/>
    <mergeCell ref="A246:B246"/>
    <mergeCell ref="A247:B247"/>
    <mergeCell ref="A248:B248"/>
    <mergeCell ref="A249:B249"/>
    <mergeCell ref="A250:B250"/>
    <mergeCell ref="A251:B251"/>
    <mergeCell ref="A252:B252"/>
    <mergeCell ref="A253:B253"/>
    <mergeCell ref="A254:B254"/>
    <mergeCell ref="A255:B255"/>
    <mergeCell ref="A256:B256"/>
    <mergeCell ref="A257:B257"/>
    <mergeCell ref="A258:B258"/>
    <mergeCell ref="A259:B259"/>
    <mergeCell ref="A260:B260"/>
    <mergeCell ref="A261:B261"/>
    <mergeCell ref="A262:B262"/>
    <mergeCell ref="A199:B199"/>
    <mergeCell ref="A200:B200"/>
    <mergeCell ref="A201:B201"/>
    <mergeCell ref="A202:B202"/>
    <mergeCell ref="A203:B203"/>
    <mergeCell ref="A204:B204"/>
    <mergeCell ref="A205:B205"/>
    <mergeCell ref="A206:B206"/>
    <mergeCell ref="A207:B207"/>
    <mergeCell ref="A208:B208"/>
    <mergeCell ref="A245:B245"/>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167:B167"/>
    <mergeCell ref="A168:B168"/>
    <mergeCell ref="A169:B169"/>
    <mergeCell ref="A170:B170"/>
    <mergeCell ref="A171:B171"/>
    <mergeCell ref="A172:B172"/>
    <mergeCell ref="A209:B209"/>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A135:B135"/>
    <mergeCell ref="A136:B136"/>
    <mergeCell ref="A173:B173"/>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37:B137"/>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54:B54"/>
    <mergeCell ref="A55:B55"/>
    <mergeCell ref="A56:B56"/>
    <mergeCell ref="A57:B57"/>
    <mergeCell ref="A58:B58"/>
    <mergeCell ref="A59:B59"/>
    <mergeCell ref="A60:B60"/>
    <mergeCell ref="A61:B61"/>
    <mergeCell ref="A62:B62"/>
    <mergeCell ref="A63:B63"/>
    <mergeCell ref="A64:B64"/>
    <mergeCell ref="A101:B101"/>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27:B27"/>
    <mergeCell ref="A28:B28"/>
    <mergeCell ref="A29:B29"/>
    <mergeCell ref="I23:I24"/>
    <mergeCell ref="J23:J24"/>
    <mergeCell ref="K23:K24"/>
    <mergeCell ref="L23:L24"/>
    <mergeCell ref="A65:B65"/>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H1:I1"/>
    <mergeCell ref="H2:I2"/>
    <mergeCell ref="H3:I3"/>
    <mergeCell ref="C6:G6"/>
    <mergeCell ref="B10:D10"/>
    <mergeCell ref="B11:D11"/>
    <mergeCell ref="M23:M24"/>
    <mergeCell ref="N23:N24"/>
    <mergeCell ref="A23:B23"/>
    <mergeCell ref="A24:B24"/>
    <mergeCell ref="E23:E24"/>
    <mergeCell ref="F23:F24"/>
    <mergeCell ref="G23:G24"/>
    <mergeCell ref="H23:H24"/>
    <mergeCell ref="O23:O24"/>
    <mergeCell ref="A25:B25"/>
    <mergeCell ref="A26:B26"/>
  </mergeCells>
  <pageMargins left="0.75" right="0.75" top="1" bottom="1" header="0.5" footer="0.5"/>
  <pageSetup paperSize="9" scale="5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503D-4A4E-49F3-A384-263F9DBFBE53}">
  <dimension ref="A1"/>
  <sheetViews>
    <sheetView workbookViewId="0">
      <selection activeCell="N17" sqref="N17"/>
    </sheetView>
  </sheetViews>
  <sheetFormatPr defaultRowHeight="14.4"/>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D517C-1068-44C0-B6E3-1922FA9B97B6}">
  <dimension ref="A1:P40"/>
  <sheetViews>
    <sheetView showGridLines="0" workbookViewId="0">
      <selection activeCell="C11" sqref="C11"/>
    </sheetView>
  </sheetViews>
  <sheetFormatPr defaultRowHeight="14.4"/>
  <cols>
    <col min="1" max="1" width="4.44140625" customWidth="1"/>
    <col min="2" max="2" width="77.77734375" customWidth="1"/>
    <col min="3" max="4" width="33.5546875" customWidth="1"/>
    <col min="5" max="5" width="11.44140625" customWidth="1"/>
    <col min="6" max="6" width="11.5546875" customWidth="1"/>
    <col min="7" max="7" width="11.44140625" customWidth="1"/>
    <col min="8" max="8" width="11.5546875" customWidth="1"/>
    <col min="9" max="9" width="11.44140625" customWidth="1"/>
    <col min="10" max="10" width="11.5546875" customWidth="1"/>
    <col min="11" max="11" width="11.44140625" customWidth="1"/>
    <col min="12" max="14" width="11.5546875" customWidth="1"/>
    <col min="15" max="16" width="6.77734375" customWidth="1"/>
  </cols>
  <sheetData>
    <row r="1" spans="1:16" ht="13.95" customHeight="1">
      <c r="A1" s="18"/>
      <c r="B1" s="422" t="s">
        <v>6855</v>
      </c>
      <c r="C1" s="422"/>
      <c r="D1" s="422"/>
      <c r="E1" s="386"/>
      <c r="F1" s="386"/>
      <c r="G1" s="386"/>
      <c r="H1" s="386"/>
      <c r="I1" s="386"/>
      <c r="J1" s="386"/>
      <c r="K1" s="386"/>
      <c r="L1" s="386"/>
      <c r="M1" s="386"/>
      <c r="N1" s="386"/>
      <c r="O1" s="386"/>
      <c r="P1" s="386"/>
    </row>
    <row r="2" spans="1:16" ht="14.7" customHeight="1" thickBot="1">
      <c r="A2" s="18"/>
      <c r="B2" s="18"/>
      <c r="C2" s="18"/>
      <c r="D2" s="530"/>
      <c r="E2" s="530"/>
      <c r="F2" s="530"/>
      <c r="G2" s="530"/>
      <c r="H2" s="530"/>
      <c r="I2" s="530"/>
      <c r="J2" s="530"/>
      <c r="K2" s="530"/>
      <c r="L2" s="530"/>
      <c r="M2" s="530"/>
      <c r="N2" s="530"/>
      <c r="O2" s="530"/>
    </row>
    <row r="3" spans="1:16" ht="22.5" customHeight="1" thickBot="1">
      <c r="A3" s="521" t="s">
        <v>283</v>
      </c>
      <c r="B3" s="521" t="s">
        <v>6856</v>
      </c>
      <c r="C3" s="523" t="s">
        <v>6857</v>
      </c>
      <c r="D3" s="524"/>
      <c r="E3" s="524"/>
      <c r="F3" s="524"/>
      <c r="G3" s="525"/>
      <c r="H3" s="523" t="s">
        <v>6858</v>
      </c>
      <c r="I3" s="524"/>
      <c r="J3" s="524"/>
      <c r="K3" s="524"/>
      <c r="L3" s="524"/>
      <c r="M3" s="525"/>
      <c r="N3" s="526" t="str">
        <f>"6:3"</f>
        <v>6:3</v>
      </c>
      <c r="O3" s="527"/>
    </row>
    <row r="4" spans="1:16" ht="14.7" customHeight="1" thickBot="1">
      <c r="A4" s="522"/>
      <c r="B4" s="522"/>
      <c r="C4" s="88" t="s">
        <v>6859</v>
      </c>
      <c r="D4" s="523" t="s">
        <v>6860</v>
      </c>
      <c r="E4" s="525"/>
      <c r="F4" s="523" t="s">
        <v>6861</v>
      </c>
      <c r="G4" s="525"/>
      <c r="H4" s="523" t="s">
        <v>6859</v>
      </c>
      <c r="I4" s="525"/>
      <c r="J4" s="523" t="s">
        <v>6860</v>
      </c>
      <c r="K4" s="525"/>
      <c r="L4" s="523" t="s">
        <v>6861</v>
      </c>
      <c r="M4" s="525"/>
      <c r="N4" s="528"/>
      <c r="O4" s="529"/>
    </row>
    <row r="5" spans="1:16" ht="14.7" customHeight="1" thickBot="1">
      <c r="A5" s="89">
        <v>1</v>
      </c>
      <c r="B5" s="90">
        <v>2</v>
      </c>
      <c r="C5" s="90">
        <v>3</v>
      </c>
      <c r="D5" s="519">
        <v>4</v>
      </c>
      <c r="E5" s="520"/>
      <c r="F5" s="519">
        <v>5</v>
      </c>
      <c r="G5" s="520"/>
      <c r="H5" s="519">
        <v>6</v>
      </c>
      <c r="I5" s="520"/>
      <c r="J5" s="519">
        <v>7</v>
      </c>
      <c r="K5" s="520"/>
      <c r="L5" s="519">
        <v>8</v>
      </c>
      <c r="M5" s="520"/>
      <c r="N5" s="519">
        <v>9</v>
      </c>
      <c r="O5" s="520"/>
    </row>
    <row r="6" spans="1:16" ht="24" customHeight="1" thickBot="1">
      <c r="A6" s="91">
        <v>1</v>
      </c>
      <c r="B6" s="92" t="s">
        <v>6862</v>
      </c>
      <c r="C6" s="93"/>
      <c r="D6" s="515"/>
      <c r="E6" s="516"/>
      <c r="F6" s="515"/>
      <c r="G6" s="516"/>
      <c r="H6" s="515"/>
      <c r="I6" s="516"/>
      <c r="J6" s="515"/>
      <c r="K6" s="516"/>
      <c r="L6" s="515"/>
      <c r="M6" s="516"/>
      <c r="N6" s="517"/>
      <c r="O6" s="518"/>
    </row>
    <row r="7" spans="1:16" ht="24" customHeight="1" thickBot="1">
      <c r="A7" s="94" t="str">
        <f>"1.1"</f>
        <v>1.1</v>
      </c>
      <c r="B7" s="92" t="s">
        <v>6862</v>
      </c>
      <c r="C7" s="93"/>
      <c r="D7" s="515"/>
      <c r="E7" s="516"/>
      <c r="F7" s="515"/>
      <c r="G7" s="516"/>
      <c r="H7" s="515"/>
      <c r="I7" s="516"/>
      <c r="J7" s="515"/>
      <c r="K7" s="516"/>
      <c r="L7" s="515"/>
      <c r="M7" s="516"/>
      <c r="N7" s="517"/>
      <c r="O7" s="518"/>
    </row>
    <row r="8" spans="1:16" ht="24" customHeight="1" thickBot="1">
      <c r="A8" s="95"/>
      <c r="B8" s="96" t="s">
        <v>6863</v>
      </c>
      <c r="C8" s="96"/>
      <c r="D8" s="515"/>
      <c r="E8" s="516"/>
      <c r="F8" s="515"/>
      <c r="G8" s="516"/>
      <c r="H8" s="515"/>
      <c r="I8" s="516"/>
      <c r="J8" s="515"/>
      <c r="K8" s="516"/>
      <c r="L8" s="515"/>
      <c r="M8" s="516"/>
      <c r="N8" s="517"/>
      <c r="O8" s="518"/>
    </row>
    <row r="9" spans="1:16" ht="24" customHeight="1" thickBot="1">
      <c r="A9" s="91">
        <v>2</v>
      </c>
      <c r="B9" s="92" t="s">
        <v>6864</v>
      </c>
      <c r="C9" s="93"/>
      <c r="D9" s="515"/>
      <c r="E9" s="516"/>
      <c r="F9" s="515"/>
      <c r="G9" s="516"/>
      <c r="H9" s="515"/>
      <c r="I9" s="516"/>
      <c r="J9" s="515"/>
      <c r="K9" s="516"/>
      <c r="L9" s="515"/>
      <c r="M9" s="516"/>
      <c r="N9" s="517"/>
      <c r="O9" s="518"/>
    </row>
    <row r="10" spans="1:16" ht="24" customHeight="1" thickBot="1">
      <c r="A10" s="94" t="str">
        <f>"2.1"</f>
        <v>2.1</v>
      </c>
      <c r="B10" s="92" t="s">
        <v>6865</v>
      </c>
      <c r="C10" s="93"/>
      <c r="D10" s="515"/>
      <c r="E10" s="516"/>
      <c r="F10" s="515"/>
      <c r="G10" s="516"/>
      <c r="H10" s="515"/>
      <c r="I10" s="516"/>
      <c r="J10" s="515"/>
      <c r="K10" s="516"/>
      <c r="L10" s="515"/>
      <c r="M10" s="516"/>
      <c r="N10" s="517"/>
      <c r="O10" s="518"/>
    </row>
    <row r="11" spans="1:16" ht="24" customHeight="1" thickBot="1">
      <c r="A11" s="95"/>
      <c r="B11" s="96" t="s">
        <v>6863</v>
      </c>
      <c r="C11" s="96"/>
      <c r="D11" s="515"/>
      <c r="E11" s="516"/>
      <c r="F11" s="515"/>
      <c r="G11" s="516"/>
      <c r="H11" s="515"/>
      <c r="I11" s="516"/>
      <c r="J11" s="515"/>
      <c r="K11" s="516"/>
      <c r="L11" s="515"/>
      <c r="M11" s="516"/>
      <c r="N11" s="517"/>
      <c r="O11" s="518"/>
    </row>
    <row r="12" spans="1:16" ht="24" customHeight="1" thickBot="1">
      <c r="A12" s="94" t="str">
        <f>"2.2"</f>
        <v>2.2</v>
      </c>
      <c r="B12" s="92" t="s">
        <v>6866</v>
      </c>
      <c r="C12" s="93"/>
      <c r="D12" s="515"/>
      <c r="E12" s="516"/>
      <c r="F12" s="515"/>
      <c r="G12" s="516"/>
      <c r="H12" s="515"/>
      <c r="I12" s="516"/>
      <c r="J12" s="515"/>
      <c r="K12" s="516"/>
      <c r="L12" s="515"/>
      <c r="M12" s="516"/>
      <c r="N12" s="517"/>
      <c r="O12" s="518"/>
    </row>
    <row r="13" spans="1:16" ht="24" customHeight="1" thickBot="1">
      <c r="A13" s="95"/>
      <c r="B13" s="96" t="s">
        <v>6863</v>
      </c>
      <c r="C13" s="96"/>
      <c r="D13" s="515"/>
      <c r="E13" s="516"/>
      <c r="F13" s="515"/>
      <c r="G13" s="516"/>
      <c r="H13" s="515"/>
      <c r="I13" s="516"/>
      <c r="J13" s="515"/>
      <c r="K13" s="516"/>
      <c r="L13" s="515"/>
      <c r="M13" s="516"/>
      <c r="N13" s="517"/>
      <c r="O13" s="518"/>
    </row>
    <row r="14" spans="1:16" ht="24" customHeight="1" thickBot="1">
      <c r="A14" s="91">
        <v>3</v>
      </c>
      <c r="B14" s="92" t="s">
        <v>6867</v>
      </c>
      <c r="C14" s="93"/>
      <c r="D14" s="515"/>
      <c r="E14" s="516"/>
      <c r="F14" s="515"/>
      <c r="G14" s="516"/>
      <c r="H14" s="515"/>
      <c r="I14" s="516"/>
      <c r="J14" s="515"/>
      <c r="K14" s="516"/>
      <c r="L14" s="515"/>
      <c r="M14" s="516"/>
      <c r="N14" s="517"/>
      <c r="O14" s="518"/>
    </row>
    <row r="15" spans="1:16" ht="24" customHeight="1" thickBot="1">
      <c r="A15" s="94" t="str">
        <f>"3.1"</f>
        <v>3.1</v>
      </c>
      <c r="B15" s="92" t="s">
        <v>6867</v>
      </c>
      <c r="C15" s="93"/>
      <c r="D15" s="515"/>
      <c r="E15" s="516"/>
      <c r="F15" s="515"/>
      <c r="G15" s="516"/>
      <c r="H15" s="515"/>
      <c r="I15" s="516"/>
      <c r="J15" s="515"/>
      <c r="K15" s="516"/>
      <c r="L15" s="515"/>
      <c r="M15" s="516"/>
      <c r="N15" s="517"/>
      <c r="O15" s="518"/>
    </row>
    <row r="16" spans="1:16" ht="24" customHeight="1" thickBot="1">
      <c r="A16" s="95"/>
      <c r="B16" s="96" t="s">
        <v>6863</v>
      </c>
      <c r="C16" s="96"/>
      <c r="D16" s="515"/>
      <c r="E16" s="516"/>
      <c r="F16" s="515"/>
      <c r="G16" s="516"/>
      <c r="H16" s="515"/>
      <c r="I16" s="516"/>
      <c r="J16" s="515"/>
      <c r="K16" s="516"/>
      <c r="L16" s="515"/>
      <c r="M16" s="516"/>
      <c r="N16" s="517"/>
      <c r="O16" s="518"/>
    </row>
    <row r="17" spans="1:15" ht="24" customHeight="1" thickBot="1">
      <c r="A17" s="91">
        <v>4</v>
      </c>
      <c r="B17" s="92" t="s">
        <v>6868</v>
      </c>
      <c r="C17" s="93"/>
      <c r="D17" s="515"/>
      <c r="E17" s="516"/>
      <c r="F17" s="515"/>
      <c r="G17" s="516"/>
      <c r="H17" s="515"/>
      <c r="I17" s="516"/>
      <c r="J17" s="515"/>
      <c r="K17" s="516"/>
      <c r="L17" s="515"/>
      <c r="M17" s="516"/>
      <c r="N17" s="517"/>
      <c r="O17" s="518"/>
    </row>
    <row r="18" spans="1:15" ht="24" customHeight="1" thickBot="1">
      <c r="A18" s="94" t="str">
        <f>"4.1"</f>
        <v>4.1</v>
      </c>
      <c r="B18" s="92" t="s">
        <v>6868</v>
      </c>
      <c r="C18" s="93"/>
      <c r="D18" s="515"/>
      <c r="E18" s="516"/>
      <c r="F18" s="515"/>
      <c r="G18" s="516"/>
      <c r="H18" s="515"/>
      <c r="I18" s="516"/>
      <c r="J18" s="515"/>
      <c r="K18" s="516"/>
      <c r="L18" s="515"/>
      <c r="M18" s="516"/>
      <c r="N18" s="517"/>
      <c r="O18" s="518"/>
    </row>
    <row r="19" spans="1:15" ht="24" customHeight="1" thickBot="1">
      <c r="A19" s="95"/>
      <c r="B19" s="96" t="s">
        <v>6863</v>
      </c>
      <c r="C19" s="96"/>
      <c r="D19" s="515"/>
      <c r="E19" s="516"/>
      <c r="F19" s="515"/>
      <c r="G19" s="516"/>
      <c r="H19" s="515"/>
      <c r="I19" s="516"/>
      <c r="J19" s="515"/>
      <c r="K19" s="516"/>
      <c r="L19" s="515"/>
      <c r="M19" s="516"/>
      <c r="N19" s="517"/>
      <c r="O19" s="518"/>
    </row>
    <row r="20" spans="1:15" ht="24" customHeight="1" thickBot="1">
      <c r="A20" s="91">
        <v>5</v>
      </c>
      <c r="B20" s="92" t="s">
        <v>6869</v>
      </c>
      <c r="C20" s="93"/>
      <c r="D20" s="515"/>
      <c r="E20" s="516"/>
      <c r="F20" s="515"/>
      <c r="G20" s="516"/>
      <c r="H20" s="515"/>
      <c r="I20" s="516"/>
      <c r="J20" s="515"/>
      <c r="K20" s="516"/>
      <c r="L20" s="515"/>
      <c r="M20" s="516"/>
      <c r="N20" s="517"/>
      <c r="O20" s="518"/>
    </row>
    <row r="21" spans="1:15" ht="24" customHeight="1" thickBot="1">
      <c r="A21" s="94" t="str">
        <f>"5.1"</f>
        <v>5.1</v>
      </c>
      <c r="B21" s="92" t="s">
        <v>6870</v>
      </c>
      <c r="C21" s="93"/>
      <c r="D21" s="515"/>
      <c r="E21" s="516"/>
      <c r="F21" s="515"/>
      <c r="G21" s="516"/>
      <c r="H21" s="515"/>
      <c r="I21" s="516"/>
      <c r="J21" s="515"/>
      <c r="K21" s="516"/>
      <c r="L21" s="515"/>
      <c r="M21" s="516"/>
      <c r="N21" s="517"/>
      <c r="O21" s="518"/>
    </row>
    <row r="22" spans="1:15" ht="24" customHeight="1" thickBot="1">
      <c r="A22" s="95"/>
      <c r="B22" s="96" t="s">
        <v>6871</v>
      </c>
      <c r="C22" s="96"/>
      <c r="D22" s="515"/>
      <c r="E22" s="516"/>
      <c r="F22" s="515"/>
      <c r="G22" s="516"/>
      <c r="H22" s="515"/>
      <c r="I22" s="516"/>
      <c r="J22" s="515"/>
      <c r="K22" s="516"/>
      <c r="L22" s="515"/>
      <c r="M22" s="516"/>
      <c r="N22" s="517"/>
      <c r="O22" s="518"/>
    </row>
    <row r="23" spans="1:15" ht="24" customHeight="1" thickBot="1">
      <c r="A23" s="95"/>
      <c r="B23" s="96" t="s">
        <v>6872</v>
      </c>
      <c r="C23" s="96"/>
      <c r="D23" s="515"/>
      <c r="E23" s="516"/>
      <c r="F23" s="515"/>
      <c r="G23" s="516"/>
      <c r="H23" s="515"/>
      <c r="I23" s="516"/>
      <c r="J23" s="515"/>
      <c r="K23" s="516"/>
      <c r="L23" s="515"/>
      <c r="M23" s="516"/>
      <c r="N23" s="517"/>
      <c r="O23" s="518"/>
    </row>
    <row r="24" spans="1:15" ht="24" customHeight="1" thickBot="1">
      <c r="A24" s="95"/>
      <c r="B24" s="96" t="s">
        <v>6863</v>
      </c>
      <c r="C24" s="96"/>
      <c r="D24" s="515"/>
      <c r="E24" s="516"/>
      <c r="F24" s="515"/>
      <c r="G24" s="516"/>
      <c r="H24" s="515"/>
      <c r="I24" s="516"/>
      <c r="J24" s="515"/>
      <c r="K24" s="516"/>
      <c r="L24" s="515"/>
      <c r="M24" s="516"/>
      <c r="N24" s="517"/>
      <c r="O24" s="518"/>
    </row>
    <row r="25" spans="1:15" ht="24" customHeight="1" thickBot="1">
      <c r="A25" s="95"/>
      <c r="B25" s="96" t="s">
        <v>6873</v>
      </c>
      <c r="C25" s="96"/>
      <c r="D25" s="515"/>
      <c r="E25" s="516"/>
      <c r="F25" s="515"/>
      <c r="G25" s="516"/>
      <c r="H25" s="515"/>
      <c r="I25" s="516"/>
      <c r="J25" s="515"/>
      <c r="K25" s="516"/>
      <c r="L25" s="515"/>
      <c r="M25" s="516"/>
      <c r="N25" s="517"/>
      <c r="O25" s="518"/>
    </row>
    <row r="26" spans="1:15" ht="24" customHeight="1" thickBot="1">
      <c r="A26" s="94" t="str">
        <f>"5.2"</f>
        <v>5.2</v>
      </c>
      <c r="B26" s="92" t="s">
        <v>6874</v>
      </c>
      <c r="C26" s="93"/>
      <c r="D26" s="515"/>
      <c r="E26" s="516"/>
      <c r="F26" s="515"/>
      <c r="G26" s="516"/>
      <c r="H26" s="515"/>
      <c r="I26" s="516"/>
      <c r="J26" s="515"/>
      <c r="K26" s="516"/>
      <c r="L26" s="515"/>
      <c r="M26" s="516"/>
      <c r="N26" s="517"/>
      <c r="O26" s="518"/>
    </row>
    <row r="27" spans="1:15" ht="24" customHeight="1" thickBot="1">
      <c r="A27" s="95"/>
      <c r="B27" s="96" t="s">
        <v>6863</v>
      </c>
      <c r="C27" s="96"/>
      <c r="D27" s="515"/>
      <c r="E27" s="516"/>
      <c r="F27" s="515"/>
      <c r="G27" s="516"/>
      <c r="H27" s="515"/>
      <c r="I27" s="516"/>
      <c r="J27" s="515"/>
      <c r="K27" s="516"/>
      <c r="L27" s="515"/>
      <c r="M27" s="516"/>
      <c r="N27" s="517"/>
      <c r="O27" s="518"/>
    </row>
    <row r="28" spans="1:15" ht="24" customHeight="1" thickBot="1">
      <c r="A28" s="94" t="str">
        <f>"5.3"</f>
        <v>5.3</v>
      </c>
      <c r="B28" s="92" t="s">
        <v>6875</v>
      </c>
      <c r="C28" s="93"/>
      <c r="D28" s="515"/>
      <c r="E28" s="516"/>
      <c r="F28" s="515"/>
      <c r="G28" s="516"/>
      <c r="H28" s="515"/>
      <c r="I28" s="516"/>
      <c r="J28" s="515"/>
      <c r="K28" s="516"/>
      <c r="L28" s="515"/>
      <c r="M28" s="516"/>
      <c r="N28" s="517"/>
      <c r="O28" s="518"/>
    </row>
    <row r="29" spans="1:15" ht="24" customHeight="1" thickBot="1">
      <c r="A29" s="95"/>
      <c r="B29" s="96" t="s">
        <v>6863</v>
      </c>
      <c r="C29" s="96"/>
      <c r="D29" s="515"/>
      <c r="E29" s="516"/>
      <c r="F29" s="515"/>
      <c r="G29" s="516"/>
      <c r="H29" s="515"/>
      <c r="I29" s="516"/>
      <c r="J29" s="515"/>
      <c r="K29" s="516"/>
      <c r="L29" s="515"/>
      <c r="M29" s="516"/>
      <c r="N29" s="517"/>
      <c r="O29" s="518"/>
    </row>
    <row r="30" spans="1:15" ht="24" customHeight="1" thickBot="1">
      <c r="A30" s="94" t="str">
        <f>"5.4"</f>
        <v>5.4</v>
      </c>
      <c r="B30" s="92" t="s">
        <v>6876</v>
      </c>
      <c r="C30" s="93"/>
      <c r="D30" s="515"/>
      <c r="E30" s="516"/>
      <c r="F30" s="515"/>
      <c r="G30" s="516"/>
      <c r="H30" s="515"/>
      <c r="I30" s="516"/>
      <c r="J30" s="515"/>
      <c r="K30" s="516"/>
      <c r="L30" s="515"/>
      <c r="M30" s="516"/>
      <c r="N30" s="517"/>
      <c r="O30" s="518"/>
    </row>
    <row r="31" spans="1:15" ht="24" customHeight="1">
      <c r="A31" s="95"/>
      <c r="B31" s="96" t="s">
        <v>6863</v>
      </c>
      <c r="C31" s="96"/>
      <c r="D31" s="511"/>
      <c r="E31" s="512"/>
      <c r="F31" s="511"/>
      <c r="G31" s="512"/>
      <c r="H31" s="511"/>
      <c r="I31" s="512"/>
      <c r="J31" s="511"/>
      <c r="K31" s="512"/>
      <c r="L31" s="511"/>
      <c r="M31" s="512"/>
      <c r="N31" s="513"/>
      <c r="O31" s="514"/>
    </row>
    <row r="32" spans="1:15" ht="24" customHeight="1">
      <c r="A32" s="97">
        <v>6</v>
      </c>
      <c r="B32" s="98" t="s">
        <v>6877</v>
      </c>
      <c r="C32" s="99"/>
      <c r="D32" s="507"/>
      <c r="E32" s="508"/>
      <c r="F32" s="507"/>
      <c r="G32" s="508"/>
      <c r="H32" s="507"/>
      <c r="I32" s="508"/>
      <c r="J32" s="507"/>
      <c r="K32" s="508"/>
      <c r="L32" s="507"/>
      <c r="M32" s="508"/>
      <c r="N32" s="509"/>
      <c r="O32" s="510"/>
    </row>
    <row r="33" spans="1:16" ht="15" customHeight="1">
      <c r="A33" s="392"/>
      <c r="B33" s="506" t="s">
        <v>6878</v>
      </c>
      <c r="C33" s="506"/>
      <c r="D33" s="506"/>
      <c r="E33" s="506"/>
      <c r="F33" s="506"/>
      <c r="G33" s="506"/>
      <c r="H33" s="506"/>
      <c r="I33" s="506"/>
      <c r="J33" s="506"/>
      <c r="K33" s="506"/>
      <c r="L33" s="506"/>
      <c r="M33" s="506"/>
      <c r="N33" s="506"/>
      <c r="O33" s="506"/>
    </row>
    <row r="34" spans="1:16" ht="15" customHeight="1">
      <c r="A34" s="386"/>
      <c r="B34" s="435" t="s">
        <v>6879</v>
      </c>
      <c r="C34" s="435"/>
      <c r="D34" s="435"/>
      <c r="E34" s="435"/>
      <c r="F34" s="435"/>
      <c r="G34" s="435"/>
      <c r="H34" s="435"/>
      <c r="I34" s="435"/>
      <c r="J34" s="435"/>
      <c r="K34" s="435"/>
      <c r="L34" s="435"/>
      <c r="M34" s="435"/>
      <c r="N34" s="435"/>
      <c r="O34" s="435"/>
    </row>
    <row r="35" spans="1:16" ht="15" customHeight="1">
      <c r="A35" s="386"/>
      <c r="B35" s="435" t="s">
        <v>6880</v>
      </c>
      <c r="C35" s="435"/>
      <c r="D35" s="435"/>
      <c r="E35" s="435"/>
      <c r="F35" s="435"/>
      <c r="G35" s="435"/>
      <c r="H35" s="435"/>
      <c r="I35" s="435"/>
      <c r="J35" s="435"/>
      <c r="K35" s="435"/>
      <c r="L35" s="435"/>
      <c r="M35" s="435"/>
      <c r="N35" s="435"/>
      <c r="O35" s="435"/>
    </row>
    <row r="36" spans="1:16" ht="15" customHeight="1">
      <c r="A36" s="386"/>
      <c r="B36" s="435" t="s">
        <v>6881</v>
      </c>
      <c r="C36" s="435"/>
      <c r="D36" s="435"/>
      <c r="E36" s="435"/>
      <c r="F36" s="435"/>
      <c r="G36" s="435"/>
      <c r="H36" s="435"/>
      <c r="I36" s="435"/>
      <c r="J36" s="435"/>
      <c r="K36" s="435"/>
      <c r="L36" s="435"/>
      <c r="M36" s="435"/>
      <c r="N36" s="435"/>
      <c r="O36" s="435"/>
    </row>
    <row r="37" spans="1:16" ht="15" customHeight="1">
      <c r="A37" s="386"/>
      <c r="B37" s="435" t="s">
        <v>6882</v>
      </c>
      <c r="C37" s="435"/>
      <c r="D37" s="435"/>
      <c r="E37" s="435"/>
      <c r="F37" s="435"/>
      <c r="G37" s="435"/>
      <c r="H37" s="435"/>
      <c r="I37" s="435"/>
      <c r="J37" s="435"/>
      <c r="K37" s="435"/>
      <c r="L37" s="435"/>
      <c r="M37" s="435"/>
      <c r="N37" s="435"/>
      <c r="O37" s="435"/>
    </row>
    <row r="38" spans="1:16" ht="15" customHeight="1">
      <c r="A38" s="386"/>
      <c r="B38" s="435" t="s">
        <v>6883</v>
      </c>
      <c r="C38" s="435"/>
      <c r="D38" s="435"/>
      <c r="E38" s="435"/>
      <c r="F38" s="435"/>
      <c r="G38" s="435"/>
      <c r="H38" s="435"/>
      <c r="I38" s="435"/>
      <c r="J38" s="435"/>
      <c r="K38" s="435"/>
      <c r="L38" s="435"/>
      <c r="M38" s="435"/>
      <c r="N38" s="435"/>
      <c r="O38" s="435"/>
    </row>
    <row r="40" spans="1:16" ht="15" customHeight="1">
      <c r="A40" s="505" t="s">
        <v>310</v>
      </c>
      <c r="B40" s="384"/>
      <c r="C40" s="384"/>
      <c r="D40" s="384"/>
      <c r="E40" s="384"/>
      <c r="F40" s="384"/>
      <c r="G40" s="384"/>
      <c r="H40" s="384"/>
      <c r="I40" s="384"/>
      <c r="J40" s="384"/>
      <c r="K40" s="384"/>
      <c r="L40" s="384"/>
      <c r="M40" s="384"/>
      <c r="N40" s="384"/>
      <c r="O40" s="384"/>
      <c r="P40" s="384"/>
    </row>
  </sheetData>
  <mergeCells count="199">
    <mergeCell ref="O1:P1"/>
    <mergeCell ref="D2:E2"/>
    <mergeCell ref="F2:G2"/>
    <mergeCell ref="H2:I2"/>
    <mergeCell ref="J2:K2"/>
    <mergeCell ref="L2:M2"/>
    <mergeCell ref="N2:O2"/>
    <mergeCell ref="B1:D1"/>
    <mergeCell ref="E1:F1"/>
    <mergeCell ref="G1:H1"/>
    <mergeCell ref="I1:J1"/>
    <mergeCell ref="K1:L1"/>
    <mergeCell ref="M1:N1"/>
    <mergeCell ref="D5:E5"/>
    <mergeCell ref="F5:G5"/>
    <mergeCell ref="H5:I5"/>
    <mergeCell ref="J5:K5"/>
    <mergeCell ref="L5:M5"/>
    <mergeCell ref="N5:O5"/>
    <mergeCell ref="A3:A4"/>
    <mergeCell ref="B3:B4"/>
    <mergeCell ref="C3:G3"/>
    <mergeCell ref="H3:M3"/>
    <mergeCell ref="N3:O4"/>
    <mergeCell ref="D4:E4"/>
    <mergeCell ref="F4:G4"/>
    <mergeCell ref="H4:I4"/>
    <mergeCell ref="J4:K4"/>
    <mergeCell ref="L4:M4"/>
    <mergeCell ref="D7:E7"/>
    <mergeCell ref="F7:G7"/>
    <mergeCell ref="H7:I7"/>
    <mergeCell ref="J7:K7"/>
    <mergeCell ref="L7:M7"/>
    <mergeCell ref="N7:O7"/>
    <mergeCell ref="D6:E6"/>
    <mergeCell ref="F6:G6"/>
    <mergeCell ref="H6:I6"/>
    <mergeCell ref="J6:K6"/>
    <mergeCell ref="L6:M6"/>
    <mergeCell ref="N6:O6"/>
    <mergeCell ref="D9:E9"/>
    <mergeCell ref="F9:G9"/>
    <mergeCell ref="H9:I9"/>
    <mergeCell ref="J9:K9"/>
    <mergeCell ref="L9:M9"/>
    <mergeCell ref="N9:O9"/>
    <mergeCell ref="D8:E8"/>
    <mergeCell ref="F8:G8"/>
    <mergeCell ref="H8:I8"/>
    <mergeCell ref="J8:K8"/>
    <mergeCell ref="L8:M8"/>
    <mergeCell ref="N8:O8"/>
    <mergeCell ref="D11:E11"/>
    <mergeCell ref="F11:G11"/>
    <mergeCell ref="H11:I11"/>
    <mergeCell ref="J11:K11"/>
    <mergeCell ref="L11:M11"/>
    <mergeCell ref="N11:O11"/>
    <mergeCell ref="D10:E10"/>
    <mergeCell ref="F10:G10"/>
    <mergeCell ref="H10:I10"/>
    <mergeCell ref="J10:K10"/>
    <mergeCell ref="L10:M10"/>
    <mergeCell ref="N10:O10"/>
    <mergeCell ref="D13:E13"/>
    <mergeCell ref="F13:G13"/>
    <mergeCell ref="H13:I13"/>
    <mergeCell ref="J13:K13"/>
    <mergeCell ref="L13:M13"/>
    <mergeCell ref="N13:O13"/>
    <mergeCell ref="D12:E12"/>
    <mergeCell ref="F12:G12"/>
    <mergeCell ref="H12:I12"/>
    <mergeCell ref="J12:K12"/>
    <mergeCell ref="L12:M12"/>
    <mergeCell ref="N12:O12"/>
    <mergeCell ref="D15:E15"/>
    <mergeCell ref="F15:G15"/>
    <mergeCell ref="H15:I15"/>
    <mergeCell ref="J15:K15"/>
    <mergeCell ref="L15:M15"/>
    <mergeCell ref="N15:O15"/>
    <mergeCell ref="D14:E14"/>
    <mergeCell ref="F14:G14"/>
    <mergeCell ref="H14:I14"/>
    <mergeCell ref="J14:K14"/>
    <mergeCell ref="L14:M14"/>
    <mergeCell ref="N14:O14"/>
    <mergeCell ref="D17:E17"/>
    <mergeCell ref="F17:G17"/>
    <mergeCell ref="H17:I17"/>
    <mergeCell ref="J17:K17"/>
    <mergeCell ref="L17:M17"/>
    <mergeCell ref="N17:O17"/>
    <mergeCell ref="D16:E16"/>
    <mergeCell ref="F16:G16"/>
    <mergeCell ref="H16:I16"/>
    <mergeCell ref="J16:K16"/>
    <mergeCell ref="L16:M16"/>
    <mergeCell ref="N16:O16"/>
    <mergeCell ref="D19:E19"/>
    <mergeCell ref="F19:G19"/>
    <mergeCell ref="H19:I19"/>
    <mergeCell ref="J19:K19"/>
    <mergeCell ref="L19:M19"/>
    <mergeCell ref="N19:O19"/>
    <mergeCell ref="D18:E18"/>
    <mergeCell ref="F18:G18"/>
    <mergeCell ref="H18:I18"/>
    <mergeCell ref="J18:K18"/>
    <mergeCell ref="L18:M18"/>
    <mergeCell ref="N18:O18"/>
    <mergeCell ref="D21:E21"/>
    <mergeCell ref="F21:G21"/>
    <mergeCell ref="H21:I21"/>
    <mergeCell ref="J21:K21"/>
    <mergeCell ref="L21:M21"/>
    <mergeCell ref="N21:O21"/>
    <mergeCell ref="D20:E20"/>
    <mergeCell ref="F20:G20"/>
    <mergeCell ref="H20:I20"/>
    <mergeCell ref="J20:K20"/>
    <mergeCell ref="L20:M20"/>
    <mergeCell ref="N20:O20"/>
    <mergeCell ref="D23:E23"/>
    <mergeCell ref="F23:G23"/>
    <mergeCell ref="H23:I23"/>
    <mergeCell ref="J23:K23"/>
    <mergeCell ref="L23:M23"/>
    <mergeCell ref="N23:O23"/>
    <mergeCell ref="D22:E22"/>
    <mergeCell ref="F22:G22"/>
    <mergeCell ref="H22:I22"/>
    <mergeCell ref="J22:K22"/>
    <mergeCell ref="L22:M22"/>
    <mergeCell ref="N22:O22"/>
    <mergeCell ref="D25:E25"/>
    <mergeCell ref="F25:G25"/>
    <mergeCell ref="H25:I25"/>
    <mergeCell ref="J25:K25"/>
    <mergeCell ref="L25:M25"/>
    <mergeCell ref="N25:O25"/>
    <mergeCell ref="D24:E24"/>
    <mergeCell ref="F24:G24"/>
    <mergeCell ref="H24:I24"/>
    <mergeCell ref="J24:K24"/>
    <mergeCell ref="L24:M24"/>
    <mergeCell ref="N24:O24"/>
    <mergeCell ref="D27:E27"/>
    <mergeCell ref="F27:G27"/>
    <mergeCell ref="H27:I27"/>
    <mergeCell ref="J27:K27"/>
    <mergeCell ref="L27:M27"/>
    <mergeCell ref="N27:O27"/>
    <mergeCell ref="D26:E26"/>
    <mergeCell ref="F26:G26"/>
    <mergeCell ref="H26:I26"/>
    <mergeCell ref="J26:K26"/>
    <mergeCell ref="L26:M26"/>
    <mergeCell ref="N26:O26"/>
    <mergeCell ref="D29:E29"/>
    <mergeCell ref="F29:G29"/>
    <mergeCell ref="H29:I29"/>
    <mergeCell ref="J29:K29"/>
    <mergeCell ref="L29:M29"/>
    <mergeCell ref="N29:O29"/>
    <mergeCell ref="D28:E28"/>
    <mergeCell ref="F28:G28"/>
    <mergeCell ref="H28:I28"/>
    <mergeCell ref="J28:K28"/>
    <mergeCell ref="L28:M28"/>
    <mergeCell ref="N28:O28"/>
    <mergeCell ref="D31:E31"/>
    <mergeCell ref="F31:G31"/>
    <mergeCell ref="H31:I31"/>
    <mergeCell ref="J31:K31"/>
    <mergeCell ref="L31:M31"/>
    <mergeCell ref="N31:O31"/>
    <mergeCell ref="D30:E30"/>
    <mergeCell ref="F30:G30"/>
    <mergeCell ref="H30:I30"/>
    <mergeCell ref="J30:K30"/>
    <mergeCell ref="L30:M30"/>
    <mergeCell ref="N30:O30"/>
    <mergeCell ref="A40:P40"/>
    <mergeCell ref="A33:A38"/>
    <mergeCell ref="B33:O33"/>
    <mergeCell ref="B34:O34"/>
    <mergeCell ref="B35:O35"/>
    <mergeCell ref="B36:O36"/>
    <mergeCell ref="B37:O37"/>
    <mergeCell ref="B38:O38"/>
    <mergeCell ref="D32:E32"/>
    <mergeCell ref="F32:G32"/>
    <mergeCell ref="H32:I32"/>
    <mergeCell ref="J32:K32"/>
    <mergeCell ref="L32:M32"/>
    <mergeCell ref="N32:O3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AF228-C5EB-43F3-A09A-762090CF2BF6}">
  <dimension ref="A1:T23"/>
  <sheetViews>
    <sheetView showGridLines="0" topLeftCell="M1" workbookViewId="0">
      <selection activeCell="C8" sqref="C8:T16"/>
    </sheetView>
  </sheetViews>
  <sheetFormatPr defaultRowHeight="14.4"/>
  <cols>
    <col min="1" max="1" width="4.21875" customWidth="1"/>
    <col min="2" max="2" width="36.5546875" bestFit="1" customWidth="1"/>
    <col min="3" max="4" width="11.21875" bestFit="1" customWidth="1"/>
    <col min="5" max="5" width="25.44140625" customWidth="1"/>
    <col min="6" max="6" width="24.5546875" customWidth="1"/>
    <col min="7" max="8" width="24.77734375" customWidth="1"/>
    <col min="9" max="10" width="25.21875" customWidth="1"/>
    <col min="11" max="12" width="19" customWidth="1"/>
    <col min="13" max="14" width="25" customWidth="1"/>
    <col min="15" max="16" width="22.77734375" customWidth="1"/>
    <col min="17" max="18" width="21.21875" customWidth="1"/>
    <col min="19" max="20" width="25.21875" customWidth="1"/>
  </cols>
  <sheetData>
    <row r="1" spans="1:20">
      <c r="A1" s="100" t="s">
        <v>6884</v>
      </c>
    </row>
    <row r="2" spans="1:20" ht="4.95" customHeight="1">
      <c r="A2" s="18"/>
      <c r="B2" s="18"/>
    </row>
    <row r="3" spans="1:20" ht="15" thickBot="1"/>
    <row r="4" spans="1:20" ht="22.5" customHeight="1">
      <c r="A4" s="538" t="s">
        <v>283</v>
      </c>
      <c r="B4" s="541" t="s">
        <v>6885</v>
      </c>
      <c r="C4" s="536" t="s">
        <v>6862</v>
      </c>
      <c r="D4" s="537"/>
      <c r="E4" s="531" t="s">
        <v>6864</v>
      </c>
      <c r="F4" s="532"/>
      <c r="G4" s="532"/>
      <c r="H4" s="533"/>
      <c r="I4" s="536" t="s">
        <v>6867</v>
      </c>
      <c r="J4" s="537"/>
      <c r="K4" s="536" t="s">
        <v>6886</v>
      </c>
      <c r="L4" s="537"/>
      <c r="M4" s="531" t="s">
        <v>6869</v>
      </c>
      <c r="N4" s="532"/>
      <c r="O4" s="532"/>
      <c r="P4" s="532"/>
      <c r="Q4" s="532"/>
      <c r="R4" s="532"/>
      <c r="S4" s="532"/>
      <c r="T4" s="533"/>
    </row>
    <row r="5" spans="1:20" ht="54" customHeight="1">
      <c r="A5" s="539"/>
      <c r="B5" s="542"/>
      <c r="C5" s="534"/>
      <c r="D5" s="535"/>
      <c r="E5" s="531" t="s">
        <v>6887</v>
      </c>
      <c r="F5" s="533"/>
      <c r="G5" s="531" t="s">
        <v>6866</v>
      </c>
      <c r="H5" s="533"/>
      <c r="I5" s="534"/>
      <c r="J5" s="535"/>
      <c r="K5" s="534" t="s">
        <v>6888</v>
      </c>
      <c r="L5" s="535"/>
      <c r="M5" s="531" t="s">
        <v>6875</v>
      </c>
      <c r="N5" s="533"/>
      <c r="O5" s="531" t="s">
        <v>6889</v>
      </c>
      <c r="P5" s="533"/>
      <c r="Q5" s="531" t="s">
        <v>6870</v>
      </c>
      <c r="R5" s="533"/>
      <c r="S5" s="531" t="s">
        <v>6874</v>
      </c>
      <c r="T5" s="533"/>
    </row>
    <row r="6" spans="1:20" ht="13.2" customHeight="1" thickBot="1">
      <c r="A6" s="540"/>
      <c r="B6" s="543"/>
      <c r="C6" s="101" t="s">
        <v>6890</v>
      </c>
      <c r="D6" s="101" t="s">
        <v>6891</v>
      </c>
      <c r="E6" s="101" t="s">
        <v>6892</v>
      </c>
      <c r="F6" s="101" t="s">
        <v>6891</v>
      </c>
      <c r="G6" s="101" t="s">
        <v>6890</v>
      </c>
      <c r="H6" s="101" t="s">
        <v>6891</v>
      </c>
      <c r="I6" s="101" t="s">
        <v>6890</v>
      </c>
      <c r="J6" s="101" t="s">
        <v>6891</v>
      </c>
      <c r="K6" s="101" t="s">
        <v>6890</v>
      </c>
      <c r="L6" s="101" t="s">
        <v>6891</v>
      </c>
      <c r="M6" s="101" t="s">
        <v>6890</v>
      </c>
      <c r="N6" s="101" t="s">
        <v>6891</v>
      </c>
      <c r="O6" s="101" t="s">
        <v>6890</v>
      </c>
      <c r="P6" s="101" t="s">
        <v>6891</v>
      </c>
      <c r="Q6" s="101" t="s">
        <v>6890</v>
      </c>
      <c r="R6" s="101" t="s">
        <v>6891</v>
      </c>
      <c r="S6" s="101" t="s">
        <v>6890</v>
      </c>
      <c r="T6" s="101" t="s">
        <v>6891</v>
      </c>
    </row>
    <row r="7" spans="1:20" ht="14.7" customHeight="1" thickBot="1">
      <c r="A7" s="102">
        <v>1</v>
      </c>
      <c r="B7" s="102">
        <v>2</v>
      </c>
      <c r="C7" s="103" t="s">
        <v>6893</v>
      </c>
      <c r="D7" s="104">
        <v>4</v>
      </c>
      <c r="E7" s="103" t="s">
        <v>6894</v>
      </c>
      <c r="F7" s="104">
        <v>6</v>
      </c>
      <c r="G7" s="103" t="s">
        <v>6895</v>
      </c>
      <c r="H7" s="104">
        <v>8</v>
      </c>
      <c r="I7" s="103" t="s">
        <v>6896</v>
      </c>
      <c r="J7" s="104">
        <v>10</v>
      </c>
      <c r="K7" s="103" t="s">
        <v>6897</v>
      </c>
      <c r="L7" s="104">
        <v>12</v>
      </c>
      <c r="M7" s="103" t="s">
        <v>6898</v>
      </c>
      <c r="N7" s="104">
        <v>14</v>
      </c>
      <c r="O7" s="103" t="s">
        <v>6899</v>
      </c>
      <c r="P7" s="104">
        <v>16</v>
      </c>
      <c r="Q7" s="103" t="s">
        <v>6900</v>
      </c>
      <c r="R7" s="104">
        <v>18</v>
      </c>
      <c r="S7" s="103" t="s">
        <v>6901</v>
      </c>
      <c r="T7" s="104">
        <v>20</v>
      </c>
    </row>
    <row r="8" spans="1:20" ht="43.2" customHeight="1" thickBot="1">
      <c r="A8" s="105">
        <v>1</v>
      </c>
      <c r="B8" s="106" t="s">
        <v>6902</v>
      </c>
      <c r="C8" s="107"/>
      <c r="D8" s="108"/>
      <c r="E8" s="107"/>
      <c r="F8" s="108"/>
      <c r="G8" s="107"/>
      <c r="H8" s="108"/>
      <c r="I8" s="107"/>
      <c r="J8" s="108"/>
      <c r="K8" s="107"/>
      <c r="L8" s="108"/>
      <c r="M8" s="107"/>
      <c r="N8" s="108"/>
      <c r="O8" s="107"/>
      <c r="P8" s="108"/>
      <c r="Q8" s="107"/>
      <c r="R8" s="108"/>
      <c r="S8" s="107"/>
      <c r="T8" s="108"/>
    </row>
    <row r="9" spans="1:20" ht="43.2" customHeight="1" thickBot="1">
      <c r="A9" s="105">
        <v>2</v>
      </c>
      <c r="B9" s="106" t="s">
        <v>6903</v>
      </c>
      <c r="C9" s="107"/>
      <c r="D9" s="108"/>
      <c r="E9" s="107"/>
      <c r="F9" s="108"/>
      <c r="G9" s="107"/>
      <c r="H9" s="108"/>
      <c r="I9" s="107"/>
      <c r="J9" s="108"/>
      <c r="K9" s="107"/>
      <c r="L9" s="108"/>
      <c r="M9" s="107"/>
      <c r="N9" s="108"/>
      <c r="O9" s="107"/>
      <c r="P9" s="108"/>
      <c r="Q9" s="107"/>
      <c r="R9" s="108"/>
      <c r="S9" s="107"/>
      <c r="T9" s="108"/>
    </row>
    <row r="10" spans="1:20" ht="43.2" customHeight="1" thickBot="1">
      <c r="A10" s="105">
        <v>3</v>
      </c>
      <c r="B10" s="106" t="s">
        <v>6904</v>
      </c>
      <c r="C10" s="107"/>
      <c r="D10" s="108"/>
      <c r="E10" s="107"/>
      <c r="F10" s="108"/>
      <c r="G10" s="107"/>
      <c r="H10" s="108"/>
      <c r="I10" s="107"/>
      <c r="J10" s="108"/>
      <c r="K10" s="107"/>
      <c r="L10" s="108"/>
      <c r="M10" s="107"/>
      <c r="N10" s="108"/>
      <c r="O10" s="107"/>
      <c r="P10" s="108"/>
      <c r="Q10" s="107"/>
      <c r="R10" s="108"/>
      <c r="S10" s="107"/>
      <c r="T10" s="108"/>
    </row>
    <row r="11" spans="1:20" ht="43.2" customHeight="1" thickBot="1">
      <c r="A11" s="105">
        <v>4</v>
      </c>
      <c r="B11" s="106" t="s">
        <v>6905</v>
      </c>
      <c r="C11" s="107"/>
      <c r="D11" s="108"/>
      <c r="E11" s="107"/>
      <c r="F11" s="108"/>
      <c r="G11" s="107"/>
      <c r="H11" s="108"/>
      <c r="I11" s="107"/>
      <c r="J11" s="108"/>
      <c r="K11" s="107"/>
      <c r="L11" s="108"/>
      <c r="M11" s="107"/>
      <c r="N11" s="108"/>
      <c r="O11" s="107"/>
      <c r="P11" s="108"/>
      <c r="Q11" s="107"/>
      <c r="R11" s="108"/>
      <c r="S11" s="107"/>
      <c r="T11" s="108"/>
    </row>
    <row r="12" spans="1:20" ht="43.2" customHeight="1" thickBot="1">
      <c r="A12" s="105">
        <v>5</v>
      </c>
      <c r="B12" s="106" t="s">
        <v>6906</v>
      </c>
      <c r="C12" s="107"/>
      <c r="D12" s="108"/>
      <c r="E12" s="107"/>
      <c r="F12" s="108"/>
      <c r="G12" s="107"/>
      <c r="H12" s="108"/>
      <c r="I12" s="107"/>
      <c r="J12" s="108"/>
      <c r="K12" s="107"/>
      <c r="L12" s="108"/>
      <c r="M12" s="107"/>
      <c r="N12" s="108"/>
      <c r="O12" s="107"/>
      <c r="P12" s="108"/>
      <c r="Q12" s="107"/>
      <c r="R12" s="108"/>
      <c r="S12" s="107"/>
      <c r="T12" s="108"/>
    </row>
    <row r="13" spans="1:20" ht="43.2" customHeight="1" thickBot="1">
      <c r="A13" s="105">
        <v>6</v>
      </c>
      <c r="B13" s="106" t="s">
        <v>6907</v>
      </c>
      <c r="C13" s="107"/>
      <c r="D13" s="108"/>
      <c r="E13" s="107"/>
      <c r="F13" s="108"/>
      <c r="G13" s="107"/>
      <c r="H13" s="108"/>
      <c r="I13" s="107"/>
      <c r="J13" s="108"/>
      <c r="K13" s="107"/>
      <c r="L13" s="108"/>
      <c r="M13" s="107"/>
      <c r="N13" s="108"/>
      <c r="O13" s="107"/>
      <c r="P13" s="108"/>
      <c r="Q13" s="107"/>
      <c r="R13" s="108"/>
      <c r="S13" s="107"/>
      <c r="T13" s="108"/>
    </row>
    <row r="14" spans="1:20" ht="43.2" customHeight="1" thickBot="1">
      <c r="A14" s="105">
        <v>7</v>
      </c>
      <c r="B14" s="106" t="s">
        <v>6908</v>
      </c>
      <c r="C14" s="107"/>
      <c r="D14" s="108"/>
      <c r="E14" s="107"/>
      <c r="F14" s="108"/>
      <c r="G14" s="107"/>
      <c r="H14" s="108"/>
      <c r="I14" s="107"/>
      <c r="J14" s="108"/>
      <c r="K14" s="107"/>
      <c r="L14" s="108"/>
      <c r="M14" s="107"/>
      <c r="N14" s="108"/>
      <c r="O14" s="107"/>
      <c r="P14" s="108"/>
      <c r="Q14" s="107"/>
      <c r="R14" s="108"/>
      <c r="S14" s="107"/>
      <c r="T14" s="108"/>
    </row>
    <row r="15" spans="1:20" ht="43.2" customHeight="1" thickBot="1">
      <c r="A15" s="105">
        <v>8</v>
      </c>
      <c r="B15" s="106" t="s">
        <v>6909</v>
      </c>
      <c r="C15" s="107"/>
      <c r="D15" s="108"/>
      <c r="E15" s="107"/>
      <c r="F15" s="108"/>
      <c r="G15" s="107"/>
      <c r="H15" s="108"/>
      <c r="I15" s="107"/>
      <c r="J15" s="108"/>
      <c r="K15" s="107"/>
      <c r="L15" s="108"/>
      <c r="M15" s="107"/>
      <c r="N15" s="108"/>
      <c r="O15" s="107"/>
      <c r="P15" s="108"/>
      <c r="Q15" s="107"/>
      <c r="R15" s="108"/>
      <c r="S15" s="107"/>
      <c r="T15" s="108"/>
    </row>
    <row r="16" spans="1:20" ht="43.2" customHeight="1" thickBot="1">
      <c r="A16" s="105">
        <v>9</v>
      </c>
      <c r="B16" s="106" t="s">
        <v>6910</v>
      </c>
      <c r="C16" s="107"/>
      <c r="D16" s="108"/>
      <c r="E16" s="107"/>
      <c r="F16" s="108"/>
      <c r="G16" s="107"/>
      <c r="H16" s="108"/>
      <c r="I16" s="107"/>
      <c r="J16" s="108"/>
      <c r="K16" s="107"/>
      <c r="L16" s="108"/>
      <c r="M16" s="107"/>
      <c r="N16" s="108"/>
      <c r="O16" s="107"/>
      <c r="P16" s="108"/>
      <c r="Q16" s="107"/>
      <c r="R16" s="108"/>
      <c r="S16" s="107"/>
      <c r="T16" s="108"/>
    </row>
    <row r="18" spans="1:1">
      <c r="A18" s="109" t="s">
        <v>6878</v>
      </c>
    </row>
    <row r="19" spans="1:1">
      <c r="A19" s="109" t="s">
        <v>6879</v>
      </c>
    </row>
    <row r="20" spans="1:1">
      <c r="A20" s="109" t="s">
        <v>6880</v>
      </c>
    </row>
    <row r="21" spans="1:1">
      <c r="A21" s="109" t="s">
        <v>6881</v>
      </c>
    </row>
    <row r="22" spans="1:1">
      <c r="A22" s="109" t="s">
        <v>6882</v>
      </c>
    </row>
    <row r="23" spans="1:1">
      <c r="A23" s="109" t="s">
        <v>6883</v>
      </c>
    </row>
  </sheetData>
  <mergeCells count="14">
    <mergeCell ref="A4:A6"/>
    <mergeCell ref="B4:B6"/>
    <mergeCell ref="C4:D5"/>
    <mergeCell ref="E4:H4"/>
    <mergeCell ref="I4:J5"/>
    <mergeCell ref="M4:T4"/>
    <mergeCell ref="E5:F5"/>
    <mergeCell ref="G5:H5"/>
    <mergeCell ref="K5:L5"/>
    <mergeCell ref="M5:N5"/>
    <mergeCell ref="O5:P5"/>
    <mergeCell ref="Q5:R5"/>
    <mergeCell ref="S5:T5"/>
    <mergeCell ref="K4:L4"/>
  </mergeCells>
  <pageMargins left="0.75" right="0.75" top="1" bottom="1" header="0.5" footer="0.5"/>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79905-6688-4CA9-9A3C-C8C49099E186}">
  <dimension ref="A1:E67"/>
  <sheetViews>
    <sheetView workbookViewId="0">
      <selection activeCell="N17" sqref="N17"/>
    </sheetView>
  </sheetViews>
  <sheetFormatPr defaultRowHeight="14.4"/>
  <sheetData>
    <row r="1" spans="1:3">
      <c r="A1" t="s">
        <v>9208</v>
      </c>
    </row>
    <row r="2" spans="1:3">
      <c r="C2" t="s">
        <v>9209</v>
      </c>
    </row>
    <row r="3" spans="1:3">
      <c r="A3" t="s">
        <v>9210</v>
      </c>
    </row>
    <row r="4" spans="1:3">
      <c r="A4" t="s">
        <v>9211</v>
      </c>
    </row>
    <row r="6" spans="1:3">
      <c r="A6" t="s">
        <v>9212</v>
      </c>
    </row>
    <row r="7" spans="1:3">
      <c r="A7" t="s">
        <v>6833</v>
      </c>
    </row>
    <row r="9" spans="1:3">
      <c r="A9" t="s">
        <v>9213</v>
      </c>
    </row>
    <row r="10" spans="1:3">
      <c r="A10" t="s">
        <v>9214</v>
      </c>
    </row>
    <row r="11" spans="1:3">
      <c r="A11" t="s">
        <v>9215</v>
      </c>
    </row>
    <row r="12" spans="1:3">
      <c r="A12" t="s">
        <v>9216</v>
      </c>
    </row>
    <row r="13" spans="1:3">
      <c r="A13" t="s">
        <v>9217</v>
      </c>
    </row>
    <row r="14" spans="1:3">
      <c r="A14" t="s">
        <v>9218</v>
      </c>
    </row>
    <row r="18" spans="1:5">
      <c r="A18" t="s">
        <v>9219</v>
      </c>
      <c r="E18" t="s">
        <v>9220</v>
      </c>
    </row>
    <row r="19" spans="1:5">
      <c r="A19" t="s">
        <v>9221</v>
      </c>
      <c r="E19" t="s">
        <v>9222</v>
      </c>
    </row>
    <row r="20" spans="1:5">
      <c r="A20" t="s">
        <v>9223</v>
      </c>
      <c r="C20" t="s">
        <v>9224</v>
      </c>
    </row>
    <row r="21" spans="1:5">
      <c r="A21" t="s">
        <v>9225</v>
      </c>
    </row>
    <row r="23" spans="1:5">
      <c r="A23" t="s">
        <v>9212</v>
      </c>
    </row>
    <row r="24" spans="1:5">
      <c r="A24" t="s">
        <v>9226</v>
      </c>
    </row>
    <row r="25" spans="1:5">
      <c r="A25" t="s">
        <v>9212</v>
      </c>
    </row>
    <row r="27" spans="1:5">
      <c r="A27">
        <v>1</v>
      </c>
    </row>
    <row r="30" spans="1:5">
      <c r="A30">
        <v>2</v>
      </c>
    </row>
    <row r="31" spans="1:5">
      <c r="A31" t="s">
        <v>9227</v>
      </c>
    </row>
    <row r="32" spans="1:5">
      <c r="A32" t="s">
        <v>9228</v>
      </c>
    </row>
    <row r="35" spans="1:1">
      <c r="A35" t="s">
        <v>9229</v>
      </c>
    </row>
    <row r="37" spans="1:1">
      <c r="A37" t="s">
        <v>9230</v>
      </c>
    </row>
    <row r="40" spans="1:1">
      <c r="A40" t="s">
        <v>9231</v>
      </c>
    </row>
    <row r="42" spans="1:1">
      <c r="A42" t="s">
        <v>9232</v>
      </c>
    </row>
    <row r="44" spans="1:1">
      <c r="A44" t="s">
        <v>9233</v>
      </c>
    </row>
    <row r="47" spans="1:1">
      <c r="A47" t="s">
        <v>9212</v>
      </c>
    </row>
    <row r="67" spans="1:1">
      <c r="A67" t="s">
        <v>9234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4B6AC-6964-4986-A176-A6D9101E157B}">
  <dimension ref="A2:G112"/>
  <sheetViews>
    <sheetView workbookViewId="0"/>
  </sheetViews>
  <sheetFormatPr defaultRowHeight="14.4"/>
  <cols>
    <col min="1" max="1" width="12.21875" customWidth="1"/>
  </cols>
  <sheetData>
    <row r="2" spans="1:5">
      <c r="A2" t="s">
        <v>8875</v>
      </c>
    </row>
    <row r="3" spans="1:5">
      <c r="A3" t="s">
        <v>8876</v>
      </c>
      <c r="E3" t="s">
        <v>8877</v>
      </c>
    </row>
    <row r="4" spans="1:5">
      <c r="A4" t="s">
        <v>8878</v>
      </c>
      <c r="B4" t="s">
        <v>8879</v>
      </c>
      <c r="D4" t="s">
        <v>8880</v>
      </c>
    </row>
    <row r="5" spans="1:5">
      <c r="A5" t="s">
        <v>8881</v>
      </c>
    </row>
    <row r="6" spans="1:5">
      <c r="A6" t="s">
        <v>8882</v>
      </c>
    </row>
    <row r="7" spans="1:5">
      <c r="A7" t="s">
        <v>8883</v>
      </c>
    </row>
    <row r="8" spans="1:5">
      <c r="A8" t="s">
        <v>8884</v>
      </c>
    </row>
    <row r="9" spans="1:5">
      <c r="A9" t="s">
        <v>8885</v>
      </c>
    </row>
    <row r="11" spans="1:5">
      <c r="A11" t="s">
        <v>8431</v>
      </c>
    </row>
    <row r="12" spans="1:5">
      <c r="A12" t="s">
        <v>8875</v>
      </c>
    </row>
    <row r="23" spans="1:3">
      <c r="A23" t="s">
        <v>8886</v>
      </c>
    </row>
    <row r="24" spans="1:3">
      <c r="A24" t="s">
        <v>8887</v>
      </c>
    </row>
    <row r="25" spans="1:3">
      <c r="A25" t="s">
        <v>8640</v>
      </c>
    </row>
    <row r="26" spans="1:3">
      <c r="A26" t="s">
        <v>8888</v>
      </c>
      <c r="C26" t="s">
        <v>8889</v>
      </c>
    </row>
    <row r="27" spans="1:3">
      <c r="A27" t="s">
        <v>8890</v>
      </c>
      <c r="C27" t="s">
        <v>8891</v>
      </c>
    </row>
    <row r="28" spans="1:3">
      <c r="A28" t="s">
        <v>8892</v>
      </c>
      <c r="C28" t="s">
        <v>8893</v>
      </c>
    </row>
    <row r="29" spans="1:3">
      <c r="A29" t="s">
        <v>8894</v>
      </c>
    </row>
    <row r="30" spans="1:3">
      <c r="A30" t="s">
        <v>8895</v>
      </c>
    </row>
    <row r="32" spans="1:3">
      <c r="A32" t="s">
        <v>8875</v>
      </c>
    </row>
    <row r="33" spans="1:7">
      <c r="A33" t="s">
        <v>8876</v>
      </c>
      <c r="G33" t="s">
        <v>8896</v>
      </c>
    </row>
    <row r="34" spans="1:7">
      <c r="A34" t="s">
        <v>8897</v>
      </c>
      <c r="C34" t="s">
        <v>8898</v>
      </c>
    </row>
    <row r="35" spans="1:7">
      <c r="A35" t="s">
        <v>8899</v>
      </c>
      <c r="C35" t="s">
        <v>8900</v>
      </c>
    </row>
    <row r="36" spans="1:7">
      <c r="A36" t="s">
        <v>8901</v>
      </c>
    </row>
    <row r="37" spans="1:7">
      <c r="A37" t="s">
        <v>8883</v>
      </c>
    </row>
    <row r="38" spans="1:7">
      <c r="A38" t="s">
        <v>8884</v>
      </c>
    </row>
    <row r="39" spans="1:7">
      <c r="A39" t="s">
        <v>8885</v>
      </c>
    </row>
    <row r="40" spans="1:7">
      <c r="A40" t="s">
        <v>8431</v>
      </c>
    </row>
    <row r="43" spans="1:7">
      <c r="A43" t="s">
        <v>8875</v>
      </c>
    </row>
    <row r="44" spans="1:7">
      <c r="A44" t="s">
        <v>8902</v>
      </c>
    </row>
    <row r="45" spans="1:7">
      <c r="A45" t="s">
        <v>8897</v>
      </c>
      <c r="D45" t="s">
        <v>8903</v>
      </c>
    </row>
    <row r="46" spans="1:7">
      <c r="A46" t="s">
        <v>8904</v>
      </c>
      <c r="D46" t="s">
        <v>8905</v>
      </c>
    </row>
    <row r="47" spans="1:7">
      <c r="A47" t="s">
        <v>8901</v>
      </c>
    </row>
    <row r="48" spans="1:7">
      <c r="A48" t="s">
        <v>8883</v>
      </c>
    </row>
    <row r="49" spans="1:1">
      <c r="A49" t="s">
        <v>8884</v>
      </c>
    </row>
    <row r="50" spans="1:1">
      <c r="A50" t="s">
        <v>8885</v>
      </c>
    </row>
    <row r="51" spans="1:1">
      <c r="A51" t="s">
        <v>8906</v>
      </c>
    </row>
    <row r="58" spans="1:1">
      <c r="A58" t="s">
        <v>8895</v>
      </c>
    </row>
    <row r="60" spans="1:1">
      <c r="A60" t="s">
        <v>8875</v>
      </c>
    </row>
    <row r="61" spans="1:1">
      <c r="A61" t="s">
        <v>8907</v>
      </c>
    </row>
    <row r="62" spans="1:1">
      <c r="A62" t="s">
        <v>8908</v>
      </c>
    </row>
    <row r="66" spans="1:1">
      <c r="A66" t="s">
        <v>8909</v>
      </c>
    </row>
    <row r="111" spans="1:1">
      <c r="A111" t="s">
        <v>8910</v>
      </c>
    </row>
    <row r="112" spans="1:1">
      <c r="A112" t="s">
        <v>8911</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3E529-1B1D-4D3D-BAA5-6D7ADC9C6DEB}">
  <dimension ref="A1"/>
  <sheetViews>
    <sheetView topLeftCell="A4" workbookViewId="0">
      <selection activeCell="N197" sqref="N197"/>
    </sheetView>
  </sheetViews>
  <sheetFormatPr defaultRowHeight="14.4"/>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7E39-A43B-486E-885B-AAE452A1CC33}">
  <sheetPr>
    <pageSetUpPr fitToPage="1"/>
  </sheetPr>
  <dimension ref="A1:K19"/>
  <sheetViews>
    <sheetView showGridLines="0" workbookViewId="0">
      <selection activeCell="C19" sqref="C19"/>
    </sheetView>
  </sheetViews>
  <sheetFormatPr defaultColWidth="8.77734375" defaultRowHeight="14.4"/>
  <cols>
    <col min="1" max="1" width="20.44140625" style="298" bestFit="1" customWidth="1"/>
    <col min="2" max="2" width="20.21875" style="298" bestFit="1" customWidth="1"/>
    <col min="3" max="3" width="17.44140625" style="298" bestFit="1" customWidth="1"/>
    <col min="4" max="4" width="9.77734375" style="298" bestFit="1" customWidth="1"/>
    <col min="5" max="5" width="13.21875" style="298" bestFit="1" customWidth="1"/>
    <col min="6" max="6" width="12.5546875" style="298" bestFit="1" customWidth="1"/>
    <col min="7" max="7" width="15.21875" style="298" customWidth="1"/>
    <col min="8" max="8" width="16.21875" style="298" customWidth="1"/>
    <col min="9" max="11" width="15.77734375" style="298" customWidth="1"/>
    <col min="12" max="16384" width="8.77734375" style="298"/>
  </cols>
  <sheetData>
    <row r="1" spans="1:11" ht="10.35" customHeight="1">
      <c r="A1" s="229" t="s">
        <v>7635</v>
      </c>
      <c r="B1" s="300"/>
      <c r="C1" s="300"/>
      <c r="D1" s="300"/>
      <c r="E1" s="231"/>
      <c r="J1" s="230" t="s">
        <v>7636</v>
      </c>
      <c r="K1" s="231"/>
    </row>
    <row r="2" spans="1:11" ht="10.35" customHeight="1">
      <c r="A2" s="229" t="s">
        <v>7637</v>
      </c>
      <c r="B2" s="300"/>
      <c r="C2" s="300"/>
      <c r="D2" s="300"/>
      <c r="E2" s="232"/>
      <c r="J2" s="230" t="s">
        <v>298</v>
      </c>
      <c r="K2" s="232"/>
    </row>
    <row r="4" spans="1:11" ht="15" customHeight="1">
      <c r="A4" s="544" t="s">
        <v>9243</v>
      </c>
      <c r="B4" s="544"/>
      <c r="C4" s="544"/>
      <c r="D4" s="544"/>
      <c r="E4" s="544"/>
      <c r="F4" s="544"/>
      <c r="G4" s="544"/>
      <c r="H4" s="544"/>
    </row>
    <row r="6" spans="1:11" ht="11.7" customHeight="1">
      <c r="A6" s="233" t="s">
        <v>408</v>
      </c>
      <c r="B6" s="300"/>
    </row>
    <row r="7" spans="1:11" ht="11.7" customHeight="1">
      <c r="A7" s="301" t="s">
        <v>326</v>
      </c>
      <c r="B7" s="301"/>
    </row>
    <row r="9" spans="1:11" ht="15" customHeight="1">
      <c r="A9" s="547" t="s">
        <v>317</v>
      </c>
      <c r="B9" s="547" t="s">
        <v>9242</v>
      </c>
      <c r="C9" s="547" t="s">
        <v>9241</v>
      </c>
      <c r="D9" s="547" t="s">
        <v>356</v>
      </c>
      <c r="E9" s="547" t="s">
        <v>9240</v>
      </c>
      <c r="F9" s="334" t="s">
        <v>7140</v>
      </c>
      <c r="G9" s="334" t="s">
        <v>7140</v>
      </c>
      <c r="H9" s="545" t="s">
        <v>318</v>
      </c>
      <c r="I9" s="545" t="s">
        <v>320</v>
      </c>
      <c r="J9" s="545" t="s">
        <v>321</v>
      </c>
    </row>
    <row r="10" spans="1:11" ht="15" customHeight="1">
      <c r="A10" s="548"/>
      <c r="B10" s="548"/>
      <c r="C10" s="548"/>
      <c r="D10" s="548"/>
      <c r="E10" s="548"/>
      <c r="F10" s="333" t="s">
        <v>7673</v>
      </c>
      <c r="G10" s="333" t="s">
        <v>9239</v>
      </c>
      <c r="H10" s="546"/>
      <c r="I10" s="546"/>
      <c r="J10" s="550"/>
    </row>
    <row r="11" spans="1:11" ht="17.7" customHeight="1">
      <c r="A11" s="164">
        <v>1</v>
      </c>
      <c r="B11" s="332"/>
      <c r="C11" s="165"/>
      <c r="D11" s="332"/>
      <c r="E11" s="329"/>
      <c r="F11" s="329"/>
      <c r="G11" s="329"/>
      <c r="H11" s="164"/>
      <c r="I11" s="331"/>
      <c r="J11" s="330"/>
    </row>
    <row r="12" spans="1:11" ht="9.75" customHeight="1">
      <c r="A12" s="304"/>
      <c r="B12" s="304"/>
      <c r="C12" s="304"/>
      <c r="D12" s="304"/>
      <c r="E12" s="329">
        <f>SUM(E11)</f>
        <v>0</v>
      </c>
      <c r="F12" s="329">
        <f>SUM(F11)</f>
        <v>0</v>
      </c>
      <c r="G12" s="329">
        <f>SUM(G11)</f>
        <v>0</v>
      </c>
      <c r="H12" s="238"/>
      <c r="I12" s="304"/>
      <c r="J12" s="300"/>
    </row>
    <row r="14" spans="1:11" ht="27" customHeight="1">
      <c r="A14" s="328" t="s">
        <v>9238</v>
      </c>
      <c r="B14" s="328"/>
      <c r="C14" s="327"/>
    </row>
    <row r="15" spans="1:11" ht="29.25" customHeight="1">
      <c r="A15" s="328" t="s">
        <v>9237</v>
      </c>
      <c r="B15" s="328"/>
      <c r="C15" s="327"/>
    </row>
    <row r="16" spans="1:11" ht="29.25" customHeight="1"/>
    <row r="17" spans="1:3">
      <c r="A17" s="549" t="s">
        <v>9236</v>
      </c>
      <c r="B17" s="549"/>
      <c r="C17" s="300"/>
    </row>
    <row r="18" spans="1:3">
      <c r="A18" s="300"/>
      <c r="B18" s="300"/>
      <c r="C18" s="300"/>
    </row>
    <row r="19" spans="1:3">
      <c r="A19" s="549" t="s">
        <v>9235</v>
      </c>
      <c r="B19" s="549"/>
      <c r="C19" s="300"/>
    </row>
  </sheetData>
  <mergeCells count="11">
    <mergeCell ref="A17:B17"/>
    <mergeCell ref="A19:B19"/>
    <mergeCell ref="E9:E10"/>
    <mergeCell ref="H9:H10"/>
    <mergeCell ref="J9:J10"/>
    <mergeCell ref="A9:A10"/>
    <mergeCell ref="A4:H4"/>
    <mergeCell ref="I9:I10"/>
    <mergeCell ref="B9:B10"/>
    <mergeCell ref="C9:C10"/>
    <mergeCell ref="D9:D10"/>
  </mergeCells>
  <pageMargins left="0.75" right="0.75" top="1" bottom="1" header="0.5" footer="0.5"/>
  <pageSetup paperSize="9" scale="71"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A91BE-6C6B-4DB6-8873-62EC8968F241}">
  <dimension ref="A1"/>
  <sheetViews>
    <sheetView topLeftCell="A142" workbookViewId="0">
      <selection activeCell="N166" sqref="N166"/>
    </sheetView>
  </sheetViews>
  <sheetFormatPr defaultRowHeight="14.4"/>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9115-EA99-43A2-8BC9-4B01F2BE5B2F}">
  <dimension ref="A1:M59"/>
  <sheetViews>
    <sheetView showGridLines="0" workbookViewId="0">
      <selection activeCell="K30" sqref="K30"/>
    </sheetView>
  </sheetViews>
  <sheetFormatPr defaultRowHeight="14.4"/>
  <cols>
    <col min="1" max="1" width="5.5546875" customWidth="1"/>
    <col min="2" max="2" width="20.44140625" customWidth="1"/>
    <col min="3" max="3" width="36.5546875" bestFit="1" customWidth="1"/>
    <col min="4" max="5" width="11" bestFit="1" customWidth="1"/>
    <col min="6" max="9" width="9" bestFit="1" customWidth="1"/>
    <col min="10" max="11" width="11" bestFit="1" customWidth="1"/>
    <col min="12" max="12" width="20.77734375" bestFit="1" customWidth="1"/>
    <col min="13" max="13" width="7.77734375" bestFit="1" customWidth="1"/>
  </cols>
  <sheetData>
    <row r="1" spans="1:12" ht="12.75" customHeight="1">
      <c r="A1" s="17"/>
      <c r="B1" s="17"/>
      <c r="C1" s="17"/>
      <c r="D1" s="17"/>
      <c r="E1" s="17"/>
      <c r="F1" s="17"/>
      <c r="G1" s="17"/>
      <c r="H1" s="17"/>
      <c r="I1" s="17"/>
      <c r="J1" s="17"/>
      <c r="K1" s="22" t="s">
        <v>6911</v>
      </c>
      <c r="L1" s="110"/>
    </row>
    <row r="2" spans="1:12" ht="12.75" customHeight="1">
      <c r="A2" s="17"/>
      <c r="B2" s="17"/>
      <c r="C2" s="17"/>
      <c r="D2" s="17"/>
      <c r="E2" s="17"/>
      <c r="F2" s="17"/>
      <c r="G2" s="17"/>
      <c r="H2" s="17"/>
      <c r="I2" s="17"/>
      <c r="J2" s="17"/>
      <c r="K2" s="22" t="s">
        <v>6912</v>
      </c>
      <c r="L2" s="110"/>
    </row>
    <row r="3" spans="1:12" ht="12.75" customHeight="1">
      <c r="A3" s="417" t="s">
        <v>14</v>
      </c>
      <c r="B3" s="417"/>
      <c r="C3" s="417"/>
      <c r="D3" s="417"/>
      <c r="E3" s="417"/>
      <c r="F3" s="417"/>
      <c r="G3" s="417"/>
      <c r="H3" s="417"/>
      <c r="I3" s="417"/>
      <c r="J3" s="417"/>
      <c r="K3" s="417"/>
      <c r="L3" s="417"/>
    </row>
    <row r="4" spans="1:12" ht="12.75" customHeight="1">
      <c r="A4" s="554" t="s">
        <v>6833</v>
      </c>
      <c r="B4" s="554"/>
      <c r="C4" s="17"/>
      <c r="D4" s="17"/>
      <c r="E4" s="17"/>
      <c r="F4" s="17"/>
      <c r="G4" s="17"/>
      <c r="H4" s="17"/>
      <c r="I4" s="17"/>
      <c r="J4" s="17"/>
      <c r="K4" s="17"/>
      <c r="L4" s="17"/>
    </row>
    <row r="5" spans="1:12" ht="12.75" customHeight="1">
      <c r="A5" s="413" t="s">
        <v>6834</v>
      </c>
      <c r="B5" s="413"/>
      <c r="C5" s="110"/>
      <c r="D5" s="17"/>
      <c r="E5" s="17"/>
      <c r="F5" s="17"/>
      <c r="G5" s="17"/>
      <c r="H5" s="17"/>
      <c r="I5" s="17"/>
      <c r="J5" s="17"/>
      <c r="K5" s="17"/>
      <c r="L5" s="17"/>
    </row>
    <row r="6" spans="1:12" ht="12.75" customHeight="1">
      <c r="A6" s="413" t="s">
        <v>6913</v>
      </c>
      <c r="B6" s="413"/>
      <c r="C6" s="110"/>
      <c r="D6" s="17"/>
      <c r="E6" s="17"/>
      <c r="F6" s="17"/>
      <c r="G6" s="17"/>
      <c r="H6" s="17"/>
      <c r="I6" s="17"/>
      <c r="J6" s="17"/>
      <c r="K6" s="17"/>
      <c r="L6" s="17"/>
    </row>
    <row r="7" spans="1:12" ht="12.75" customHeight="1">
      <c r="A7" s="413" t="s">
        <v>6914</v>
      </c>
      <c r="B7" s="413"/>
      <c r="C7" s="110" t="s">
        <v>6915</v>
      </c>
      <c r="D7" s="17"/>
      <c r="E7" s="17"/>
      <c r="F7" s="17"/>
      <c r="G7" s="17"/>
      <c r="H7" s="17"/>
      <c r="I7" s="17"/>
      <c r="J7" s="17"/>
      <c r="K7" s="17"/>
      <c r="L7" s="17"/>
    </row>
    <row r="8" spans="1:12" ht="12.75" customHeight="1">
      <c r="A8" s="413" t="s">
        <v>6916</v>
      </c>
      <c r="B8" s="413"/>
      <c r="C8" s="110"/>
      <c r="D8" s="17"/>
      <c r="E8" s="17"/>
      <c r="F8" s="17"/>
      <c r="G8" s="17"/>
      <c r="H8" s="17"/>
      <c r="I8" s="17"/>
      <c r="J8" s="17"/>
      <c r="K8" s="17"/>
      <c r="L8" s="17"/>
    </row>
    <row r="9" spans="1:12" ht="12.75" customHeight="1">
      <c r="A9" s="413" t="s">
        <v>6917</v>
      </c>
      <c r="B9" s="413"/>
      <c r="C9" s="110"/>
      <c r="D9" s="17"/>
      <c r="E9" s="17"/>
      <c r="F9" s="17"/>
      <c r="G9" s="17"/>
      <c r="H9" s="17"/>
      <c r="I9" s="17"/>
      <c r="J9" s="17"/>
      <c r="K9" s="17"/>
      <c r="L9" s="17"/>
    </row>
    <row r="10" spans="1:12" ht="12.75" customHeight="1">
      <c r="A10" s="413" t="s">
        <v>6918</v>
      </c>
      <c r="B10" s="413"/>
      <c r="C10" s="110"/>
      <c r="D10" s="17"/>
      <c r="E10" s="17"/>
      <c r="F10" s="17"/>
      <c r="G10" s="17"/>
      <c r="H10" s="17"/>
      <c r="I10" s="17"/>
      <c r="J10" s="17"/>
      <c r="K10" s="17"/>
      <c r="L10" s="17"/>
    </row>
    <row r="11" spans="1:12" ht="12.75" customHeight="1">
      <c r="A11" s="413" t="s">
        <v>6919</v>
      </c>
      <c r="B11" s="413"/>
      <c r="C11" s="110"/>
      <c r="D11" s="17"/>
      <c r="E11" s="17"/>
      <c r="F11" s="17"/>
      <c r="G11" s="17"/>
      <c r="H11" s="17"/>
      <c r="I11" s="17"/>
      <c r="J11" s="17"/>
      <c r="K11" s="17"/>
      <c r="L11" s="17"/>
    </row>
    <row r="12" spans="1:12" ht="12.75" customHeight="1">
      <c r="A12" s="413" t="s">
        <v>6920</v>
      </c>
      <c r="B12" s="413"/>
      <c r="C12" s="110"/>
      <c r="D12" s="17"/>
      <c r="E12" s="17"/>
      <c r="F12" s="17"/>
      <c r="G12" s="17"/>
      <c r="H12" s="17"/>
      <c r="I12" s="17"/>
      <c r="J12" s="17"/>
      <c r="K12" s="17"/>
      <c r="L12" s="17"/>
    </row>
    <row r="13" spans="1:12" ht="12.75" customHeight="1">
      <c r="A13" s="413" t="s">
        <v>6921</v>
      </c>
      <c r="B13" s="413"/>
      <c r="C13" s="110" t="s">
        <v>6922</v>
      </c>
      <c r="D13" s="17"/>
      <c r="E13" s="17"/>
      <c r="F13" s="17"/>
      <c r="G13" s="17"/>
      <c r="H13" s="17"/>
      <c r="I13" s="17"/>
      <c r="J13" s="17"/>
      <c r="K13" s="17"/>
      <c r="L13" s="17"/>
    </row>
    <row r="14" spans="1:12" ht="12.75" customHeight="1">
      <c r="A14" s="413" t="s">
        <v>6923</v>
      </c>
      <c r="B14" s="413"/>
      <c r="C14" s="110" t="s">
        <v>6924</v>
      </c>
      <c r="D14" s="17"/>
      <c r="E14" s="17"/>
      <c r="F14" s="17"/>
      <c r="G14" s="17"/>
      <c r="H14" s="17"/>
      <c r="I14" s="17"/>
      <c r="J14" s="17"/>
      <c r="K14" s="17"/>
      <c r="L14" s="17"/>
    </row>
    <row r="15" spans="1:12" ht="12.75" customHeight="1">
      <c r="A15" s="413" t="s">
        <v>6925</v>
      </c>
      <c r="B15" s="413"/>
      <c r="C15" s="110" t="s">
        <v>6922</v>
      </c>
      <c r="D15" s="17"/>
      <c r="E15" s="17"/>
      <c r="F15" s="17"/>
      <c r="G15" s="17"/>
      <c r="H15" s="17"/>
      <c r="I15" s="17"/>
      <c r="J15" s="17"/>
      <c r="K15" s="17"/>
      <c r="L15" s="17"/>
    </row>
    <row r="17" spans="1:13">
      <c r="A17" s="111" t="s">
        <v>6926</v>
      </c>
    </row>
    <row r="19" spans="1:13" ht="13.2" customHeight="1">
      <c r="A19" s="112" t="s">
        <v>6927</v>
      </c>
      <c r="B19" s="112" t="s">
        <v>6928</v>
      </c>
      <c r="C19" s="112" t="s">
        <v>6929</v>
      </c>
      <c r="D19" s="551" t="s">
        <v>6930</v>
      </c>
      <c r="E19" s="552"/>
      <c r="F19" s="551" t="s">
        <v>343</v>
      </c>
      <c r="G19" s="552"/>
      <c r="H19" s="551" t="s">
        <v>6931</v>
      </c>
      <c r="I19" s="552"/>
      <c r="J19" s="551" t="s">
        <v>6932</v>
      </c>
      <c r="K19" s="553"/>
      <c r="L19" s="553"/>
      <c r="M19" s="552"/>
    </row>
    <row r="20" spans="1:13" ht="13.2" customHeight="1">
      <c r="A20" s="113"/>
      <c r="B20" s="113"/>
      <c r="C20" s="113"/>
      <c r="D20" s="112" t="s">
        <v>6933</v>
      </c>
      <c r="E20" s="112" t="s">
        <v>6934</v>
      </c>
      <c r="F20" s="112" t="s">
        <v>6933</v>
      </c>
      <c r="G20" s="112" t="s">
        <v>6934</v>
      </c>
      <c r="H20" s="112" t="s">
        <v>6933</v>
      </c>
      <c r="I20" s="112" t="s">
        <v>6934</v>
      </c>
      <c r="J20" s="112" t="s">
        <v>6933</v>
      </c>
      <c r="K20" s="112" t="s">
        <v>6934</v>
      </c>
      <c r="L20" s="112" t="s">
        <v>6831</v>
      </c>
      <c r="M20" s="112" t="s">
        <v>6935</v>
      </c>
    </row>
    <row r="21" spans="1:13" ht="13.2" customHeight="1">
      <c r="A21" s="114">
        <v>1</v>
      </c>
      <c r="B21" s="114"/>
      <c r="C21" s="114"/>
      <c r="D21" s="115"/>
      <c r="E21" s="115"/>
      <c r="F21" s="115"/>
      <c r="G21" s="115"/>
      <c r="H21" s="115"/>
      <c r="I21" s="115"/>
      <c r="J21" s="115"/>
      <c r="K21" s="115"/>
      <c r="L21" s="115"/>
      <c r="M21" s="30"/>
    </row>
    <row r="22" spans="1:13" ht="13.2" customHeight="1">
      <c r="A22" s="114">
        <v>2</v>
      </c>
      <c r="B22" s="114"/>
      <c r="C22" s="114"/>
      <c r="D22" s="115"/>
      <c r="E22" s="115"/>
      <c r="F22" s="115"/>
      <c r="G22" s="115"/>
      <c r="H22" s="115"/>
      <c r="I22" s="115"/>
      <c r="J22" s="115"/>
      <c r="K22" s="115"/>
      <c r="L22" s="115"/>
      <c r="M22" s="30"/>
    </row>
    <row r="23" spans="1:13" ht="13.2" customHeight="1">
      <c r="A23" s="114">
        <v>3</v>
      </c>
      <c r="B23" s="114"/>
      <c r="C23" s="114"/>
      <c r="D23" s="115"/>
      <c r="E23" s="115"/>
      <c r="F23" s="115"/>
      <c r="G23" s="115"/>
      <c r="H23" s="115"/>
      <c r="I23" s="115"/>
      <c r="J23" s="115"/>
      <c r="K23" s="115"/>
      <c r="L23" s="115"/>
      <c r="M23" s="27" t="s">
        <v>6933</v>
      </c>
    </row>
    <row r="24" spans="1:13" ht="13.2" customHeight="1">
      <c r="A24" s="114">
        <v>4</v>
      </c>
      <c r="B24" s="114"/>
      <c r="C24" s="114"/>
      <c r="D24" s="115"/>
      <c r="E24" s="115"/>
      <c r="F24" s="115"/>
      <c r="G24" s="115"/>
      <c r="H24" s="115"/>
      <c r="I24" s="115"/>
      <c r="J24" s="115"/>
      <c r="K24" s="115"/>
      <c r="L24" s="115"/>
      <c r="M24" s="27" t="s">
        <v>6933</v>
      </c>
    </row>
    <row r="25" spans="1:13" ht="13.2" customHeight="1">
      <c r="A25" s="114">
        <v>5</v>
      </c>
      <c r="B25" s="114"/>
      <c r="C25" s="114"/>
      <c r="D25" s="115"/>
      <c r="E25" s="115"/>
      <c r="F25" s="115"/>
      <c r="G25" s="115"/>
      <c r="H25" s="115"/>
      <c r="I25" s="115"/>
      <c r="J25" s="115"/>
      <c r="K25" s="115"/>
      <c r="L25" s="115"/>
      <c r="M25" s="27" t="s">
        <v>6933</v>
      </c>
    </row>
    <row r="26" spans="1:13" ht="13.2" customHeight="1">
      <c r="A26" s="114">
        <v>6</v>
      </c>
      <c r="B26" s="114"/>
      <c r="C26" s="114"/>
      <c r="D26" s="115"/>
      <c r="E26" s="115"/>
      <c r="F26" s="115"/>
      <c r="G26" s="115"/>
      <c r="H26" s="115"/>
      <c r="I26" s="115"/>
      <c r="J26" s="115"/>
      <c r="K26" s="115"/>
      <c r="L26" s="115"/>
      <c r="M26" s="27" t="s">
        <v>6933</v>
      </c>
    </row>
    <row r="27" spans="1:13" ht="13.2" customHeight="1">
      <c r="A27" s="114">
        <v>7</v>
      </c>
      <c r="B27" s="114"/>
      <c r="C27" s="114"/>
      <c r="D27" s="115"/>
      <c r="E27" s="115"/>
      <c r="F27" s="115"/>
      <c r="G27" s="115"/>
      <c r="H27" s="115"/>
      <c r="I27" s="115"/>
      <c r="J27" s="115"/>
      <c r="K27" s="115"/>
      <c r="L27" s="115"/>
      <c r="M27" s="27" t="s">
        <v>6933</v>
      </c>
    </row>
    <row r="28" spans="1:13" ht="13.2" customHeight="1">
      <c r="A28" s="114">
        <v>8</v>
      </c>
      <c r="B28" s="114"/>
      <c r="C28" s="114"/>
      <c r="D28" s="115"/>
      <c r="E28" s="115"/>
      <c r="F28" s="115"/>
      <c r="G28" s="115"/>
      <c r="H28" s="115"/>
      <c r="I28" s="115"/>
      <c r="J28" s="115"/>
      <c r="K28" s="115"/>
      <c r="L28" s="115"/>
      <c r="M28" s="27" t="s">
        <v>6933</v>
      </c>
    </row>
    <row r="29" spans="1:13" ht="13.2" customHeight="1">
      <c r="A29" s="114">
        <v>9</v>
      </c>
      <c r="B29" s="114"/>
      <c r="C29" s="114"/>
      <c r="D29" s="115"/>
      <c r="E29" s="115"/>
      <c r="F29" s="115"/>
      <c r="G29" s="115"/>
      <c r="H29" s="115"/>
      <c r="I29" s="115"/>
      <c r="J29" s="115"/>
      <c r="K29" s="115"/>
      <c r="L29" s="115"/>
      <c r="M29" s="27" t="s">
        <v>6933</v>
      </c>
    </row>
    <row r="30" spans="1:13" ht="13.2" customHeight="1">
      <c r="A30" s="114">
        <v>10</v>
      </c>
      <c r="B30" s="114"/>
      <c r="C30" s="114"/>
      <c r="D30" s="115"/>
      <c r="E30" s="115"/>
      <c r="F30" s="115"/>
      <c r="G30" s="115"/>
      <c r="H30" s="115"/>
      <c r="I30" s="115"/>
      <c r="J30" s="115"/>
      <c r="K30" s="115"/>
      <c r="L30" s="115"/>
      <c r="M30" s="27" t="s">
        <v>6934</v>
      </c>
    </row>
    <row r="31" spans="1:13" ht="13.2" customHeight="1">
      <c r="A31" s="114">
        <v>11</v>
      </c>
      <c r="B31" s="114"/>
      <c r="C31" s="114"/>
      <c r="D31" s="115"/>
      <c r="E31" s="115"/>
      <c r="F31" s="115"/>
      <c r="G31" s="115"/>
      <c r="H31" s="115"/>
      <c r="I31" s="115"/>
      <c r="J31" s="115"/>
      <c r="K31" s="115"/>
      <c r="L31" s="115"/>
      <c r="M31" s="27" t="s">
        <v>6934</v>
      </c>
    </row>
    <row r="32" spans="1:13" ht="13.2" customHeight="1">
      <c r="A32" s="114">
        <v>12</v>
      </c>
      <c r="B32" s="114"/>
      <c r="C32" s="114"/>
      <c r="D32" s="115"/>
      <c r="E32" s="115"/>
      <c r="F32" s="115"/>
      <c r="G32" s="115"/>
      <c r="H32" s="115"/>
      <c r="I32" s="115"/>
      <c r="J32" s="115"/>
      <c r="K32" s="115"/>
      <c r="L32" s="115"/>
      <c r="M32" s="27" t="s">
        <v>6934</v>
      </c>
    </row>
    <row r="33" spans="1:13" ht="13.2" customHeight="1">
      <c r="A33" s="114">
        <v>13</v>
      </c>
      <c r="B33" s="114"/>
      <c r="C33" s="114"/>
      <c r="D33" s="115"/>
      <c r="E33" s="115"/>
      <c r="F33" s="115"/>
      <c r="G33" s="115"/>
      <c r="H33" s="115"/>
      <c r="I33" s="115"/>
      <c r="J33" s="115"/>
      <c r="K33" s="115"/>
      <c r="L33" s="115"/>
      <c r="M33" s="30"/>
    </row>
    <row r="34" spans="1:13" ht="13.2" customHeight="1">
      <c r="A34" s="114">
        <v>14</v>
      </c>
      <c r="B34" s="114"/>
      <c r="C34" s="114"/>
      <c r="D34" s="115"/>
      <c r="E34" s="115"/>
      <c r="F34" s="115"/>
      <c r="G34" s="115"/>
      <c r="H34" s="115"/>
      <c r="I34" s="115"/>
      <c r="J34" s="115"/>
      <c r="K34" s="115"/>
      <c r="L34" s="115"/>
      <c r="M34" s="30"/>
    </row>
    <row r="35" spans="1:13" ht="13.2" customHeight="1">
      <c r="A35" s="114">
        <v>15</v>
      </c>
      <c r="B35" s="114"/>
      <c r="C35" s="114"/>
      <c r="D35" s="115"/>
      <c r="E35" s="115"/>
      <c r="F35" s="115"/>
      <c r="G35" s="115"/>
      <c r="H35" s="115"/>
      <c r="I35" s="115"/>
      <c r="J35" s="115"/>
      <c r="K35" s="115"/>
      <c r="L35" s="115"/>
      <c r="M35" s="30"/>
    </row>
    <row r="36" spans="1:13" ht="13.2" customHeight="1">
      <c r="A36" s="114">
        <v>16</v>
      </c>
      <c r="B36" s="114"/>
      <c r="C36" s="114"/>
      <c r="D36" s="115"/>
      <c r="E36" s="115"/>
      <c r="F36" s="115"/>
      <c r="G36" s="115"/>
      <c r="H36" s="115"/>
      <c r="I36" s="115"/>
      <c r="J36" s="115"/>
      <c r="K36" s="115"/>
      <c r="L36" s="115"/>
      <c r="M36" s="27" t="s">
        <v>6933</v>
      </c>
    </row>
    <row r="37" spans="1:13" ht="13.2" customHeight="1">
      <c r="A37" s="114">
        <v>17</v>
      </c>
      <c r="B37" s="114"/>
      <c r="C37" s="114"/>
      <c r="D37" s="115"/>
      <c r="E37" s="115"/>
      <c r="F37" s="115"/>
      <c r="G37" s="115"/>
      <c r="H37" s="115"/>
      <c r="I37" s="115"/>
      <c r="J37" s="115"/>
      <c r="K37" s="115"/>
      <c r="L37" s="115"/>
      <c r="M37" s="27" t="s">
        <v>6933</v>
      </c>
    </row>
    <row r="38" spans="1:13" ht="13.2" customHeight="1">
      <c r="A38" s="114">
        <v>18</v>
      </c>
      <c r="B38" s="114"/>
      <c r="C38" s="114"/>
      <c r="D38" s="115"/>
      <c r="E38" s="115"/>
      <c r="F38" s="115"/>
      <c r="G38" s="115"/>
      <c r="H38" s="115"/>
      <c r="I38" s="115"/>
      <c r="J38" s="115"/>
      <c r="K38" s="115"/>
      <c r="L38" s="115"/>
      <c r="M38" s="27" t="s">
        <v>6933</v>
      </c>
    </row>
    <row r="39" spans="1:13" ht="13.2" customHeight="1">
      <c r="A39" s="114">
        <v>19</v>
      </c>
      <c r="B39" s="114"/>
      <c r="C39" s="114"/>
      <c r="D39" s="115"/>
      <c r="E39" s="115"/>
      <c r="F39" s="115"/>
      <c r="G39" s="115"/>
      <c r="H39" s="115"/>
      <c r="I39" s="115"/>
      <c r="J39" s="115"/>
      <c r="K39" s="115"/>
      <c r="L39" s="115"/>
      <c r="M39" s="27" t="s">
        <v>6933</v>
      </c>
    </row>
    <row r="40" spans="1:13" ht="13.2" customHeight="1">
      <c r="A40" s="114">
        <v>20</v>
      </c>
      <c r="B40" s="114"/>
      <c r="C40" s="114"/>
      <c r="D40" s="115"/>
      <c r="E40" s="115"/>
      <c r="F40" s="115"/>
      <c r="G40" s="115"/>
      <c r="H40" s="115"/>
      <c r="I40" s="115"/>
      <c r="J40" s="115"/>
      <c r="K40" s="115"/>
      <c r="L40" s="115"/>
      <c r="M40" s="27" t="s">
        <v>6933</v>
      </c>
    </row>
    <row r="41" spans="1:13" ht="13.2" customHeight="1">
      <c r="A41" s="114">
        <v>21</v>
      </c>
      <c r="B41" s="114"/>
      <c r="C41" s="114"/>
      <c r="D41" s="115"/>
      <c r="E41" s="115"/>
      <c r="F41" s="115"/>
      <c r="G41" s="115"/>
      <c r="H41" s="115"/>
      <c r="I41" s="115"/>
      <c r="J41" s="115"/>
      <c r="K41" s="115"/>
      <c r="L41" s="115"/>
      <c r="M41" s="27" t="s">
        <v>6933</v>
      </c>
    </row>
    <row r="42" spans="1:13" ht="13.2" customHeight="1">
      <c r="A42" s="114">
        <v>22</v>
      </c>
      <c r="B42" s="114"/>
      <c r="C42" s="114"/>
      <c r="D42" s="115"/>
      <c r="E42" s="115"/>
      <c r="F42" s="115"/>
      <c r="G42" s="115"/>
      <c r="H42" s="115"/>
      <c r="I42" s="115"/>
      <c r="J42" s="115"/>
      <c r="K42" s="115"/>
      <c r="L42" s="115"/>
      <c r="M42" s="27" t="s">
        <v>6933</v>
      </c>
    </row>
    <row r="43" spans="1:13" ht="13.2" customHeight="1">
      <c r="A43" s="114">
        <v>23</v>
      </c>
      <c r="B43" s="114"/>
      <c r="C43" s="114"/>
      <c r="D43" s="115"/>
      <c r="E43" s="115"/>
      <c r="F43" s="115"/>
      <c r="G43" s="115"/>
      <c r="H43" s="115"/>
      <c r="I43" s="115"/>
      <c r="J43" s="115"/>
      <c r="K43" s="115"/>
      <c r="L43" s="115"/>
      <c r="M43" s="30"/>
    </row>
    <row r="44" spans="1:13" ht="13.2" customHeight="1">
      <c r="A44" s="114">
        <v>24</v>
      </c>
      <c r="B44" s="114"/>
      <c r="C44" s="114"/>
      <c r="D44" s="115"/>
      <c r="E44" s="115"/>
      <c r="F44" s="115"/>
      <c r="G44" s="115"/>
      <c r="H44" s="115"/>
      <c r="I44" s="115"/>
      <c r="J44" s="115"/>
      <c r="K44" s="115"/>
      <c r="L44" s="115"/>
      <c r="M44" s="27" t="s">
        <v>6934</v>
      </c>
    </row>
    <row r="45" spans="1:13" ht="13.2" customHeight="1">
      <c r="A45" s="114">
        <v>25</v>
      </c>
      <c r="B45" s="114"/>
      <c r="C45" s="114"/>
      <c r="D45" s="115"/>
      <c r="E45" s="115"/>
      <c r="F45" s="115"/>
      <c r="G45" s="115"/>
      <c r="H45" s="115"/>
      <c r="I45" s="115"/>
      <c r="J45" s="115"/>
      <c r="K45" s="115"/>
      <c r="L45" s="115"/>
      <c r="M45" s="27" t="s">
        <v>6934</v>
      </c>
    </row>
    <row r="46" spans="1:13" ht="13.2" customHeight="1">
      <c r="A46" s="114">
        <v>26</v>
      </c>
      <c r="B46" s="114"/>
      <c r="C46" s="114"/>
      <c r="D46" s="115"/>
      <c r="E46" s="115"/>
      <c r="F46" s="115"/>
      <c r="G46" s="115"/>
      <c r="H46" s="115"/>
      <c r="I46" s="115"/>
      <c r="J46" s="115"/>
      <c r="K46" s="115"/>
      <c r="L46" s="115"/>
      <c r="M46" s="27" t="s">
        <v>6934</v>
      </c>
    </row>
    <row r="47" spans="1:13" ht="13.2" customHeight="1">
      <c r="A47" s="114">
        <v>27</v>
      </c>
      <c r="B47" s="114"/>
      <c r="C47" s="114"/>
      <c r="D47" s="115"/>
      <c r="E47" s="115"/>
      <c r="F47" s="115"/>
      <c r="G47" s="115"/>
      <c r="H47" s="115"/>
      <c r="I47" s="115"/>
      <c r="J47" s="115"/>
      <c r="K47" s="115"/>
      <c r="L47" s="115"/>
      <c r="M47" s="27" t="s">
        <v>6934</v>
      </c>
    </row>
    <row r="48" spans="1:13" ht="13.2" customHeight="1">
      <c r="A48" s="114">
        <v>28</v>
      </c>
      <c r="B48" s="114"/>
      <c r="C48" s="114"/>
      <c r="D48" s="115"/>
      <c r="E48" s="115"/>
      <c r="F48" s="115"/>
      <c r="G48" s="115"/>
      <c r="H48" s="115"/>
      <c r="I48" s="115"/>
      <c r="J48" s="115"/>
      <c r="K48" s="115"/>
      <c r="L48" s="115"/>
      <c r="M48" s="27" t="s">
        <v>6934</v>
      </c>
    </row>
    <row r="49" spans="1:13" ht="13.2" customHeight="1">
      <c r="A49" s="114">
        <v>29</v>
      </c>
      <c r="B49" s="114"/>
      <c r="C49" s="114"/>
      <c r="D49" s="115"/>
      <c r="E49" s="115"/>
      <c r="F49" s="115"/>
      <c r="G49" s="115"/>
      <c r="H49" s="115"/>
      <c r="I49" s="115"/>
      <c r="J49" s="115"/>
      <c r="K49" s="115"/>
      <c r="L49" s="115"/>
      <c r="M49" s="27" t="s">
        <v>6933</v>
      </c>
    </row>
    <row r="50" spans="1:13" ht="13.2" customHeight="1">
      <c r="A50" s="114">
        <v>30</v>
      </c>
      <c r="B50" s="114"/>
      <c r="C50" s="114"/>
      <c r="D50" s="115"/>
      <c r="E50" s="115"/>
      <c r="F50" s="115"/>
      <c r="G50" s="115"/>
      <c r="H50" s="115"/>
      <c r="I50" s="115"/>
      <c r="J50" s="115"/>
      <c r="K50" s="115"/>
      <c r="L50" s="115"/>
      <c r="M50" s="30"/>
    </row>
    <row r="51" spans="1:13" ht="13.2" customHeight="1">
      <c r="A51" s="114">
        <v>31</v>
      </c>
      <c r="B51" s="114"/>
      <c r="C51" s="114"/>
      <c r="D51" s="115"/>
      <c r="E51" s="115"/>
      <c r="F51" s="115"/>
      <c r="G51" s="115"/>
      <c r="H51" s="115"/>
      <c r="I51" s="115"/>
      <c r="J51" s="115"/>
      <c r="K51" s="115"/>
      <c r="L51" s="115"/>
      <c r="M51" s="27" t="s">
        <v>6934</v>
      </c>
    </row>
    <row r="52" spans="1:13" ht="13.2" customHeight="1">
      <c r="A52" s="114">
        <v>32</v>
      </c>
      <c r="B52" s="114"/>
      <c r="C52" s="114"/>
      <c r="D52" s="115"/>
      <c r="E52" s="115"/>
      <c r="F52" s="115"/>
      <c r="G52" s="115"/>
      <c r="H52" s="115"/>
      <c r="I52" s="115"/>
      <c r="J52" s="115"/>
      <c r="K52" s="115"/>
      <c r="L52" s="115"/>
      <c r="M52" s="27" t="s">
        <v>6934</v>
      </c>
    </row>
    <row r="53" spans="1:13" ht="13.2" customHeight="1">
      <c r="A53" s="114">
        <v>33</v>
      </c>
      <c r="B53" s="114"/>
      <c r="C53" s="114"/>
      <c r="D53" s="115"/>
      <c r="E53" s="115"/>
      <c r="F53" s="115"/>
      <c r="G53" s="115"/>
      <c r="H53" s="115"/>
      <c r="I53" s="115"/>
      <c r="J53" s="115"/>
      <c r="K53" s="115"/>
      <c r="L53" s="115"/>
      <c r="M53" s="27" t="s">
        <v>6934</v>
      </c>
    </row>
    <row r="54" spans="1:13" ht="13.2" customHeight="1">
      <c r="A54" s="114">
        <v>34</v>
      </c>
      <c r="B54" s="114"/>
      <c r="C54" s="114"/>
      <c r="D54" s="115"/>
      <c r="E54" s="115"/>
      <c r="F54" s="115"/>
      <c r="G54" s="115"/>
      <c r="H54" s="115"/>
      <c r="I54" s="115"/>
      <c r="J54" s="115"/>
      <c r="K54" s="115"/>
      <c r="L54" s="115"/>
      <c r="M54" s="30"/>
    </row>
    <row r="55" spans="1:13" ht="13.2" customHeight="1">
      <c r="A55" s="114">
        <v>35</v>
      </c>
      <c r="B55" s="114"/>
      <c r="C55" s="114"/>
      <c r="D55" s="115"/>
      <c r="E55" s="115"/>
      <c r="F55" s="115"/>
      <c r="G55" s="115"/>
      <c r="H55" s="115"/>
      <c r="I55" s="115"/>
      <c r="J55" s="115"/>
      <c r="K55" s="115"/>
      <c r="L55" s="115"/>
      <c r="M55" s="27" t="s">
        <v>6933</v>
      </c>
    </row>
    <row r="56" spans="1:13" ht="13.2" customHeight="1">
      <c r="A56" s="114">
        <v>36</v>
      </c>
      <c r="B56" s="114"/>
      <c r="C56" s="114"/>
      <c r="D56" s="115"/>
      <c r="E56" s="115"/>
      <c r="F56" s="115"/>
      <c r="G56" s="115"/>
      <c r="H56" s="115"/>
      <c r="I56" s="115"/>
      <c r="J56" s="115"/>
      <c r="K56" s="115"/>
      <c r="L56" s="115"/>
      <c r="M56" s="27" t="s">
        <v>6933</v>
      </c>
    </row>
    <row r="57" spans="1:13" ht="13.2" customHeight="1">
      <c r="A57" s="114">
        <v>37</v>
      </c>
      <c r="B57" s="114"/>
      <c r="C57" s="114"/>
      <c r="D57" s="115"/>
      <c r="E57" s="115"/>
      <c r="F57" s="115"/>
      <c r="G57" s="115"/>
      <c r="H57" s="115"/>
      <c r="I57" s="115"/>
      <c r="J57" s="115"/>
      <c r="K57" s="115"/>
      <c r="L57" s="115"/>
      <c r="M57" s="27" t="s">
        <v>6933</v>
      </c>
    </row>
    <row r="58" spans="1:13" ht="13.2" customHeight="1">
      <c r="A58" s="114">
        <v>38</v>
      </c>
      <c r="B58" s="114"/>
      <c r="C58" s="114"/>
      <c r="D58" s="115"/>
      <c r="E58" s="115"/>
      <c r="F58" s="115"/>
      <c r="G58" s="115"/>
      <c r="H58" s="115"/>
      <c r="I58" s="115"/>
      <c r="J58" s="115"/>
      <c r="K58" s="115"/>
      <c r="L58" s="115"/>
      <c r="M58" s="27" t="s">
        <v>6933</v>
      </c>
    </row>
    <row r="59" spans="1:13" ht="22.5" customHeight="1">
      <c r="A59" s="116"/>
      <c r="B59" s="116"/>
      <c r="C59" s="117" t="s">
        <v>6936</v>
      </c>
      <c r="D59" s="117"/>
      <c r="E59" s="117"/>
      <c r="F59" s="117"/>
      <c r="G59" s="117"/>
      <c r="H59" s="117"/>
      <c r="I59" s="117"/>
      <c r="J59" s="117"/>
      <c r="K59" s="117"/>
      <c r="L59" s="117">
        <v>0</v>
      </c>
      <c r="M59" s="116"/>
    </row>
  </sheetData>
  <mergeCells count="17">
    <mergeCell ref="A14:B14"/>
    <mergeCell ref="A3:L3"/>
    <mergeCell ref="A4:B4"/>
    <mergeCell ref="A5:B5"/>
    <mergeCell ref="A6:B6"/>
    <mergeCell ref="A7:B7"/>
    <mergeCell ref="A8:B8"/>
    <mergeCell ref="A9:B9"/>
    <mergeCell ref="A10:B10"/>
    <mergeCell ref="A11:B11"/>
    <mergeCell ref="A12:B12"/>
    <mergeCell ref="A13:B13"/>
    <mergeCell ref="A15:B15"/>
    <mergeCell ref="D19:E19"/>
    <mergeCell ref="F19:G19"/>
    <mergeCell ref="H19:I19"/>
    <mergeCell ref="J19:M19"/>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9767-7582-4E18-A38D-965775854B52}">
  <dimension ref="A1"/>
  <sheetViews>
    <sheetView workbookViewId="0">
      <selection activeCell="N12" sqref="N12"/>
    </sheetView>
  </sheetViews>
  <sheetFormatPr defaultRowHeight="14.4"/>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C41C3-5C70-4D01-A9B2-089AB5598735}">
  <dimension ref="A1:J27"/>
  <sheetViews>
    <sheetView showGridLines="0" zoomScale="70" zoomScaleNormal="70" workbookViewId="0">
      <selection activeCell="B19" sqref="B19:H19"/>
    </sheetView>
  </sheetViews>
  <sheetFormatPr defaultRowHeight="14.4"/>
  <cols>
    <col min="1" max="1" width="8.77734375" customWidth="1"/>
    <col min="2" max="2" width="16.44140625" customWidth="1"/>
    <col min="3" max="5" width="8.77734375" customWidth="1"/>
    <col min="6" max="6" width="18.5546875" customWidth="1"/>
    <col min="7" max="7" width="11.77734375" customWidth="1"/>
    <col min="8" max="8" width="70.21875" customWidth="1"/>
    <col min="9" max="9" width="25.21875" customWidth="1"/>
    <col min="10" max="10" width="37.77734375" customWidth="1"/>
  </cols>
  <sheetData>
    <row r="1" spans="1:10" ht="15" customHeight="1">
      <c r="A1" s="474" t="s">
        <v>274</v>
      </c>
      <c r="B1" s="474"/>
      <c r="C1" s="474"/>
      <c r="D1" s="474"/>
      <c r="E1" s="474"/>
      <c r="F1" s="474"/>
      <c r="G1" s="474"/>
      <c r="H1" s="582" t="s">
        <v>6937</v>
      </c>
      <c r="I1" s="389"/>
      <c r="J1" s="389"/>
    </row>
    <row r="2" spans="1:10" ht="15" customHeight="1">
      <c r="A2" s="474" t="s">
        <v>275</v>
      </c>
      <c r="B2" s="474"/>
      <c r="C2" s="474"/>
      <c r="D2" s="474"/>
      <c r="E2" s="474"/>
      <c r="F2" s="474"/>
      <c r="G2" s="474"/>
      <c r="H2" s="582"/>
      <c r="I2" s="389"/>
      <c r="J2" s="389"/>
    </row>
    <row r="3" spans="1:10" ht="15" customHeight="1">
      <c r="A3" s="474" t="s">
        <v>276</v>
      </c>
      <c r="B3" s="474"/>
      <c r="C3" s="474"/>
      <c r="D3" s="474"/>
      <c r="E3" s="474"/>
      <c r="F3" s="474"/>
      <c r="G3" s="474"/>
      <c r="H3" s="582"/>
      <c r="I3" s="389"/>
      <c r="J3" s="389"/>
    </row>
    <row r="4" spans="1:10" ht="18.75" customHeight="1">
      <c r="A4" s="581"/>
      <c r="B4" s="581"/>
      <c r="C4" s="118"/>
      <c r="D4" s="581"/>
      <c r="E4" s="581"/>
      <c r="F4" s="581"/>
      <c r="G4" s="581"/>
      <c r="H4" s="119" t="s">
        <v>6938</v>
      </c>
      <c r="I4" s="17"/>
      <c r="J4" s="118"/>
    </row>
    <row r="5" spans="1:10" ht="18.75" customHeight="1">
      <c r="A5" s="581"/>
      <c r="B5" s="581"/>
      <c r="C5" s="118"/>
      <c r="D5" s="581"/>
      <c r="E5" s="581"/>
      <c r="F5" s="581"/>
      <c r="G5" s="581"/>
      <c r="H5" s="119" t="s">
        <v>6939</v>
      </c>
      <c r="I5" s="17"/>
      <c r="J5" s="118"/>
    </row>
    <row r="6" spans="1:10" ht="16.2" customHeight="1">
      <c r="A6" s="581"/>
      <c r="B6" s="581"/>
      <c r="C6" s="581"/>
      <c r="D6" s="581"/>
      <c r="E6" s="581"/>
      <c r="F6" s="581"/>
      <c r="G6" s="581"/>
      <c r="H6" s="119" t="s">
        <v>6940</v>
      </c>
      <c r="I6" s="389"/>
      <c r="J6" s="581"/>
    </row>
    <row r="7" spans="1:10" ht="16.2" customHeight="1">
      <c r="A7" s="581"/>
      <c r="B7" s="581"/>
      <c r="C7" s="581"/>
      <c r="D7" s="581"/>
      <c r="E7" s="581"/>
      <c r="F7" s="581"/>
      <c r="G7" s="581"/>
      <c r="H7" s="119" t="s">
        <v>6941</v>
      </c>
      <c r="I7" s="389"/>
      <c r="J7" s="581"/>
    </row>
    <row r="8" spans="1:10" ht="18.75" customHeight="1">
      <c r="A8" s="571" t="s">
        <v>6942</v>
      </c>
      <c r="B8" s="571"/>
      <c r="C8" s="571"/>
      <c r="D8" s="571"/>
      <c r="E8" s="571"/>
      <c r="F8" s="571"/>
      <c r="G8" s="571"/>
      <c r="H8" s="571"/>
      <c r="I8" s="571"/>
      <c r="J8" s="571"/>
    </row>
    <row r="9" spans="1:10" ht="22.35" customHeight="1">
      <c r="A9" s="572" t="s">
        <v>6943</v>
      </c>
      <c r="B9" s="573"/>
      <c r="C9" s="573"/>
      <c r="D9" s="573"/>
      <c r="E9" s="573"/>
      <c r="F9" s="573"/>
      <c r="G9" s="573"/>
      <c r="H9" s="573"/>
      <c r="I9" s="573"/>
      <c r="J9" s="574"/>
    </row>
    <row r="10" spans="1:10" ht="30" customHeight="1">
      <c r="A10" s="120" t="s">
        <v>283</v>
      </c>
      <c r="B10" s="121" t="s">
        <v>284</v>
      </c>
      <c r="C10" s="575" t="s">
        <v>6944</v>
      </c>
      <c r="D10" s="576"/>
      <c r="E10" s="575" t="s">
        <v>286</v>
      </c>
      <c r="F10" s="577"/>
      <c r="G10" s="577"/>
      <c r="H10" s="576"/>
      <c r="I10" s="122" t="s">
        <v>6945</v>
      </c>
      <c r="J10" s="123" t="s">
        <v>6946</v>
      </c>
    </row>
    <row r="11" spans="1:10" ht="14.25" customHeight="1">
      <c r="A11" s="124">
        <v>1</v>
      </c>
      <c r="B11" s="122">
        <v>2</v>
      </c>
      <c r="C11" s="578">
        <v>3</v>
      </c>
      <c r="D11" s="579"/>
      <c r="E11" s="578">
        <v>4</v>
      </c>
      <c r="F11" s="580"/>
      <c r="G11" s="580"/>
      <c r="H11" s="579"/>
      <c r="I11" s="122">
        <v>5</v>
      </c>
      <c r="J11" s="125">
        <v>6</v>
      </c>
    </row>
    <row r="12" spans="1:10" ht="34.950000000000003" customHeight="1">
      <c r="A12" s="565" t="s">
        <v>6947</v>
      </c>
      <c r="B12" s="566"/>
      <c r="C12" s="566"/>
      <c r="D12" s="567"/>
      <c r="E12" s="568" t="s">
        <v>6948</v>
      </c>
      <c r="F12" s="569"/>
      <c r="G12" s="569"/>
      <c r="H12" s="570"/>
      <c r="I12" s="126"/>
      <c r="J12" s="127"/>
    </row>
    <row r="13" spans="1:10" ht="25.2" customHeight="1">
      <c r="A13" s="128">
        <v>1</v>
      </c>
      <c r="B13" s="129"/>
      <c r="C13" s="560"/>
      <c r="D13" s="561"/>
      <c r="E13" s="562"/>
      <c r="F13" s="563"/>
      <c r="G13" s="563"/>
      <c r="H13" s="564"/>
      <c r="I13" s="130"/>
      <c r="J13" s="129"/>
    </row>
    <row r="14" spans="1:10" ht="25.2" customHeight="1">
      <c r="A14" s="128">
        <v>2</v>
      </c>
      <c r="B14" s="129"/>
      <c r="C14" s="560"/>
      <c r="D14" s="561"/>
      <c r="E14" s="562"/>
      <c r="F14" s="563"/>
      <c r="G14" s="563"/>
      <c r="H14" s="564"/>
      <c r="I14" s="130"/>
      <c r="J14" s="129"/>
    </row>
    <row r="15" spans="1:10" ht="25.2" customHeight="1">
      <c r="A15" s="128">
        <v>3</v>
      </c>
      <c r="B15" s="129"/>
      <c r="C15" s="560"/>
      <c r="D15" s="561"/>
      <c r="E15" s="562"/>
      <c r="F15" s="563"/>
      <c r="G15" s="563"/>
      <c r="H15" s="564"/>
      <c r="I15" s="130"/>
      <c r="J15" s="129"/>
    </row>
    <row r="16" spans="1:10" ht="25.2" customHeight="1">
      <c r="A16" s="128">
        <v>4</v>
      </c>
      <c r="B16" s="129"/>
      <c r="C16" s="560"/>
      <c r="D16" s="561"/>
      <c r="E16" s="562"/>
      <c r="F16" s="563"/>
      <c r="G16" s="563"/>
      <c r="H16" s="564"/>
      <c r="I16" s="130"/>
      <c r="J16" s="129"/>
    </row>
    <row r="17" spans="1:10" ht="25.2" customHeight="1">
      <c r="A17" s="39"/>
      <c r="B17" s="466"/>
      <c r="C17" s="466"/>
      <c r="D17" s="466"/>
      <c r="E17" s="466"/>
      <c r="F17" s="466"/>
      <c r="G17" s="466"/>
      <c r="H17" s="466"/>
      <c r="I17" s="39"/>
      <c r="J17" s="39"/>
    </row>
    <row r="18" spans="1:10" ht="25.2" customHeight="1">
      <c r="A18" s="17"/>
      <c r="B18" s="558" t="s">
        <v>6949</v>
      </c>
      <c r="C18" s="558"/>
      <c r="D18" s="558"/>
      <c r="E18" s="389"/>
      <c r="F18" s="389"/>
      <c r="G18" s="389"/>
      <c r="H18" s="389"/>
      <c r="I18" s="17"/>
      <c r="J18" s="17"/>
    </row>
    <row r="19" spans="1:10" ht="25.2" customHeight="1">
      <c r="A19" s="17"/>
      <c r="B19" s="559" t="s">
        <v>6950</v>
      </c>
      <c r="C19" s="559"/>
      <c r="D19" s="559"/>
      <c r="E19" s="559"/>
      <c r="F19" s="559"/>
      <c r="G19" s="559"/>
      <c r="H19" s="559"/>
      <c r="I19" s="17"/>
      <c r="J19" s="17"/>
    </row>
    <row r="20" spans="1:10" ht="25.2" customHeight="1">
      <c r="A20" s="17"/>
      <c r="B20" s="389"/>
      <c r="C20" s="389"/>
      <c r="D20" s="389"/>
      <c r="E20" s="389"/>
      <c r="F20" s="389"/>
      <c r="G20" s="389"/>
      <c r="H20" s="389"/>
      <c r="I20" s="17"/>
      <c r="J20" s="17"/>
    </row>
    <row r="21" spans="1:10" ht="25.2" customHeight="1">
      <c r="A21" s="17"/>
      <c r="B21" s="389"/>
      <c r="C21" s="389"/>
      <c r="D21" s="389"/>
      <c r="E21" s="389"/>
      <c r="F21" s="389"/>
      <c r="G21" s="389"/>
      <c r="H21" s="389"/>
      <c r="I21" s="17"/>
      <c r="J21" s="17"/>
    </row>
    <row r="22" spans="1:10" ht="15" customHeight="1">
      <c r="A22" s="557" t="s">
        <v>298</v>
      </c>
      <c r="B22" s="557"/>
      <c r="C22" s="557"/>
      <c r="D22" s="557"/>
      <c r="E22" s="557" t="s">
        <v>299</v>
      </c>
      <c r="F22" s="557"/>
      <c r="G22" s="557"/>
      <c r="H22" s="557"/>
      <c r="I22" s="557" t="s">
        <v>6951</v>
      </c>
      <c r="J22" s="557"/>
    </row>
    <row r="23" spans="1:10" ht="35.1" customHeight="1">
      <c r="A23" s="389"/>
      <c r="B23" s="389"/>
      <c r="C23" s="389"/>
      <c r="D23" s="389"/>
      <c r="E23" s="389"/>
      <c r="F23" s="389"/>
      <c r="G23" s="389"/>
      <c r="H23" s="389"/>
      <c r="I23" s="389"/>
      <c r="J23" s="389"/>
    </row>
    <row r="24" spans="1:10" ht="15" customHeight="1">
      <c r="A24" s="556" t="s">
        <v>306</v>
      </c>
      <c r="B24" s="556"/>
      <c r="C24" s="556"/>
      <c r="D24" s="556"/>
      <c r="E24" s="556" t="s">
        <v>306</v>
      </c>
      <c r="F24" s="556"/>
      <c r="G24" s="556"/>
      <c r="H24" s="556"/>
      <c r="I24" s="556" t="s">
        <v>306</v>
      </c>
      <c r="J24" s="556"/>
    </row>
    <row r="25" spans="1:10" ht="15" customHeight="1">
      <c r="A25" s="556" t="s">
        <v>6952</v>
      </c>
      <c r="B25" s="556"/>
      <c r="C25" s="556"/>
      <c r="D25" s="556"/>
      <c r="E25" s="556" t="s">
        <v>6952</v>
      </c>
      <c r="F25" s="556"/>
      <c r="G25" s="556"/>
      <c r="H25" s="556"/>
      <c r="I25" s="556" t="s">
        <v>6952</v>
      </c>
      <c r="J25" s="556"/>
    </row>
    <row r="26" spans="1:10" ht="25.2" customHeight="1">
      <c r="A26" s="389"/>
      <c r="B26" s="389"/>
      <c r="C26" s="389"/>
      <c r="D26" s="389"/>
      <c r="E26" s="389"/>
      <c r="F26" s="389"/>
      <c r="G26" s="389"/>
      <c r="H26" s="389"/>
      <c r="I26" s="389"/>
      <c r="J26" s="389"/>
    </row>
    <row r="27" spans="1:10" ht="25.2" customHeight="1">
      <c r="A27" s="555" t="s">
        <v>6953</v>
      </c>
      <c r="B27" s="555"/>
      <c r="C27" s="555"/>
      <c r="D27" s="555"/>
      <c r="E27" s="555"/>
      <c r="F27" s="555"/>
      <c r="G27" s="555"/>
      <c r="H27" s="555"/>
      <c r="I27" s="555"/>
      <c r="J27" s="555"/>
    </row>
  </sheetData>
  <mergeCells count="63">
    <mergeCell ref="A1:G1"/>
    <mergeCell ref="H1:H3"/>
    <mergeCell ref="I1:I3"/>
    <mergeCell ref="J1:J3"/>
    <mergeCell ref="A2:G2"/>
    <mergeCell ref="A3:G3"/>
    <mergeCell ref="J6:J7"/>
    <mergeCell ref="A4:B4"/>
    <mergeCell ref="D4:E4"/>
    <mergeCell ref="F4:G4"/>
    <mergeCell ref="A5:B5"/>
    <mergeCell ref="D5:E5"/>
    <mergeCell ref="F5:G5"/>
    <mergeCell ref="A6:B7"/>
    <mergeCell ref="C6:C7"/>
    <mergeCell ref="D6:E7"/>
    <mergeCell ref="F6:G7"/>
    <mergeCell ref="I6:I7"/>
    <mergeCell ref="A8:J8"/>
    <mergeCell ref="A9:J9"/>
    <mergeCell ref="C10:D10"/>
    <mergeCell ref="E10:H10"/>
    <mergeCell ref="C11:D11"/>
    <mergeCell ref="E11:H11"/>
    <mergeCell ref="A12:D12"/>
    <mergeCell ref="E12:H12"/>
    <mergeCell ref="C13:D13"/>
    <mergeCell ref="E13:H13"/>
    <mergeCell ref="C14:D14"/>
    <mergeCell ref="E14:H14"/>
    <mergeCell ref="C15:D15"/>
    <mergeCell ref="E15:H15"/>
    <mergeCell ref="C16:D16"/>
    <mergeCell ref="E16:H16"/>
    <mergeCell ref="B17:D17"/>
    <mergeCell ref="E17:F17"/>
    <mergeCell ref="G17:H17"/>
    <mergeCell ref="I22:J22"/>
    <mergeCell ref="B18:D18"/>
    <mergeCell ref="E18:F18"/>
    <mergeCell ref="G18:H18"/>
    <mergeCell ref="B19:H19"/>
    <mergeCell ref="B20:D20"/>
    <mergeCell ref="E20:F20"/>
    <mergeCell ref="G20:H20"/>
    <mergeCell ref="B21:D21"/>
    <mergeCell ref="E21:F21"/>
    <mergeCell ref="G21:H21"/>
    <mergeCell ref="A22:D22"/>
    <mergeCell ref="E22:H22"/>
    <mergeCell ref="A23:D23"/>
    <mergeCell ref="E23:H23"/>
    <mergeCell ref="I23:J23"/>
    <mergeCell ref="A24:D24"/>
    <mergeCell ref="E24:H24"/>
    <mergeCell ref="I24:J24"/>
    <mergeCell ref="A27:J27"/>
    <mergeCell ref="A25:D25"/>
    <mergeCell ref="E25:H25"/>
    <mergeCell ref="I25:J25"/>
    <mergeCell ref="A26:D26"/>
    <mergeCell ref="E26:H26"/>
    <mergeCell ref="I26:J26"/>
  </mergeCells>
  <pageMargins left="0.75" right="0.75" top="1" bottom="1" header="0.5" footer="0.5"/>
  <pageSetup paperSize="9" scale="6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E2E03-3328-450F-8BCE-B425D2369EDB}">
  <dimension ref="A1:J82"/>
  <sheetViews>
    <sheetView showGridLines="0" zoomScale="70" zoomScaleNormal="70" workbookViewId="0">
      <selection activeCell="E76" sqref="E76:F76"/>
    </sheetView>
  </sheetViews>
  <sheetFormatPr defaultRowHeight="14.4"/>
  <cols>
    <col min="1" max="3" width="6.21875" customWidth="1"/>
    <col min="4" max="4" width="11.21875" customWidth="1"/>
    <col min="5" max="5" width="6.44140625" customWidth="1"/>
    <col min="6" max="6" width="37" customWidth="1"/>
    <col min="7" max="7" width="65" customWidth="1"/>
    <col min="8" max="8" width="20.21875" customWidth="1"/>
    <col min="9" max="9" width="18.77734375" customWidth="1"/>
    <col min="10" max="10" width="25.44140625" customWidth="1"/>
  </cols>
  <sheetData>
    <row r="1" spans="1:10" ht="15" customHeight="1">
      <c r="A1" s="474" t="s">
        <v>274</v>
      </c>
      <c r="B1" s="474"/>
      <c r="C1" s="474"/>
      <c r="D1" s="474"/>
      <c r="E1" s="474"/>
      <c r="F1" s="582" t="s">
        <v>6937</v>
      </c>
      <c r="G1" s="582"/>
      <c r="H1" s="389"/>
      <c r="I1" s="389"/>
      <c r="J1" s="389"/>
    </row>
    <row r="2" spans="1:10" ht="15" customHeight="1">
      <c r="A2" s="474" t="s">
        <v>275</v>
      </c>
      <c r="B2" s="474"/>
      <c r="C2" s="474"/>
      <c r="D2" s="474"/>
      <c r="E2" s="474"/>
      <c r="F2" s="582"/>
      <c r="G2" s="582"/>
      <c r="H2" s="389"/>
      <c r="I2" s="389"/>
      <c r="J2" s="389"/>
    </row>
    <row r="3" spans="1:10" ht="15" customHeight="1">
      <c r="A3" s="474" t="s">
        <v>276</v>
      </c>
      <c r="B3" s="474"/>
      <c r="C3" s="474"/>
      <c r="D3" s="474"/>
      <c r="E3" s="474"/>
      <c r="F3" s="582"/>
      <c r="G3" s="582"/>
      <c r="H3" s="389"/>
      <c r="I3" s="389"/>
      <c r="J3" s="389"/>
    </row>
    <row r="4" spans="1:10" ht="18.75" customHeight="1">
      <c r="A4" s="581"/>
      <c r="B4" s="581"/>
      <c r="C4" s="118"/>
      <c r="D4" s="118"/>
      <c r="E4" s="118"/>
      <c r="F4" s="593" t="s">
        <v>6938</v>
      </c>
      <c r="G4" s="593"/>
      <c r="H4" s="17"/>
      <c r="I4" s="118"/>
      <c r="J4" s="17"/>
    </row>
    <row r="5" spans="1:10" ht="18.75" customHeight="1">
      <c r="A5" s="581"/>
      <c r="B5" s="581"/>
      <c r="C5" s="118"/>
      <c r="D5" s="118"/>
      <c r="E5" s="118"/>
      <c r="F5" s="593" t="s">
        <v>6939</v>
      </c>
      <c r="G5" s="593"/>
      <c r="H5" s="17"/>
      <c r="I5" s="118"/>
      <c r="J5" s="17"/>
    </row>
    <row r="6" spans="1:10" ht="16.2" customHeight="1">
      <c r="A6" s="581"/>
      <c r="B6" s="581"/>
      <c r="C6" s="581"/>
      <c r="D6" s="581"/>
      <c r="E6" s="581"/>
      <c r="F6" s="593" t="s">
        <v>6940</v>
      </c>
      <c r="G6" s="593"/>
      <c r="H6" s="389"/>
      <c r="I6" s="581"/>
      <c r="J6" s="389"/>
    </row>
    <row r="7" spans="1:10" ht="16.2" customHeight="1">
      <c r="A7" s="581"/>
      <c r="B7" s="581"/>
      <c r="C7" s="581"/>
      <c r="D7" s="581"/>
      <c r="E7" s="581"/>
      <c r="F7" s="593" t="s">
        <v>6941</v>
      </c>
      <c r="G7" s="593"/>
      <c r="H7" s="389"/>
      <c r="I7" s="581"/>
      <c r="J7" s="389"/>
    </row>
    <row r="8" spans="1:10" ht="18.75" customHeight="1">
      <c r="A8" s="592"/>
      <c r="B8" s="592"/>
      <c r="C8" s="131"/>
      <c r="D8" s="131"/>
      <c r="E8" s="131"/>
      <c r="F8" s="571" t="s">
        <v>6942</v>
      </c>
      <c r="G8" s="571"/>
      <c r="H8" s="54"/>
      <c r="I8" s="131"/>
      <c r="J8" s="54"/>
    </row>
    <row r="9" spans="1:10" ht="22.35" customHeight="1">
      <c r="A9" s="572" t="s">
        <v>6954</v>
      </c>
      <c r="B9" s="573"/>
      <c r="C9" s="573"/>
      <c r="D9" s="573"/>
      <c r="E9" s="573"/>
      <c r="F9" s="573"/>
      <c r="G9" s="573"/>
      <c r="H9" s="573"/>
      <c r="I9" s="573"/>
      <c r="J9" s="574"/>
    </row>
    <row r="10" spans="1:10" ht="30" customHeight="1">
      <c r="A10" s="120" t="s">
        <v>283</v>
      </c>
      <c r="B10" s="575" t="s">
        <v>284</v>
      </c>
      <c r="C10" s="577"/>
      <c r="D10" s="576"/>
      <c r="E10" s="575" t="s">
        <v>6944</v>
      </c>
      <c r="F10" s="576"/>
      <c r="G10" s="121" t="s">
        <v>286</v>
      </c>
      <c r="H10" s="122" t="s">
        <v>6945</v>
      </c>
      <c r="I10" s="123" t="s">
        <v>6946</v>
      </c>
      <c r="J10" s="123" t="s">
        <v>6955</v>
      </c>
    </row>
    <row r="11" spans="1:10" ht="14.25" customHeight="1">
      <c r="A11" s="124">
        <v>1</v>
      </c>
      <c r="B11" s="578">
        <v>2</v>
      </c>
      <c r="C11" s="580"/>
      <c r="D11" s="579"/>
      <c r="E11" s="578">
        <v>3</v>
      </c>
      <c r="F11" s="579"/>
      <c r="G11" s="125">
        <v>4</v>
      </c>
      <c r="H11" s="122">
        <v>5</v>
      </c>
      <c r="I11" s="125">
        <v>6</v>
      </c>
      <c r="J11" s="125">
        <v>7</v>
      </c>
    </row>
    <row r="12" spans="1:10" ht="34.950000000000003" customHeight="1">
      <c r="A12" s="565" t="s">
        <v>6956</v>
      </c>
      <c r="B12" s="566"/>
      <c r="C12" s="566"/>
      <c r="D12" s="566"/>
      <c r="E12" s="566"/>
      <c r="F12" s="567"/>
      <c r="G12" s="132" t="s">
        <v>6957</v>
      </c>
      <c r="H12" s="126"/>
      <c r="I12" s="127"/>
      <c r="J12" s="133"/>
    </row>
    <row r="13" spans="1:10" ht="34.950000000000003" customHeight="1">
      <c r="A13" s="565" t="s">
        <v>6958</v>
      </c>
      <c r="B13" s="566"/>
      <c r="C13" s="566"/>
      <c r="D13" s="566"/>
      <c r="E13" s="566"/>
      <c r="F13" s="567"/>
      <c r="G13" s="132" t="s">
        <v>6959</v>
      </c>
      <c r="H13" s="126"/>
      <c r="I13" s="127"/>
      <c r="J13" s="133"/>
    </row>
    <row r="14" spans="1:10" ht="34.950000000000003" customHeight="1">
      <c r="A14" s="565" t="s">
        <v>6960</v>
      </c>
      <c r="B14" s="566"/>
      <c r="C14" s="566"/>
      <c r="D14" s="566"/>
      <c r="E14" s="566"/>
      <c r="F14" s="567"/>
      <c r="G14" s="132" t="s">
        <v>6961</v>
      </c>
      <c r="H14" s="126"/>
      <c r="I14" s="127"/>
      <c r="J14" s="134"/>
    </row>
    <row r="15" spans="1:10" ht="34.950000000000003" customHeight="1">
      <c r="A15" s="565" t="s">
        <v>6962</v>
      </c>
      <c r="B15" s="566"/>
      <c r="C15" s="566"/>
      <c r="D15" s="566"/>
      <c r="E15" s="566"/>
      <c r="F15" s="567"/>
      <c r="G15" s="132" t="s">
        <v>6963</v>
      </c>
      <c r="H15" s="126"/>
      <c r="I15" s="127"/>
      <c r="J15" s="133"/>
    </row>
    <row r="16" spans="1:10" ht="18">
      <c r="A16" s="128">
        <v>1</v>
      </c>
      <c r="B16" s="560"/>
      <c r="C16" s="591"/>
      <c r="D16" s="561"/>
      <c r="E16" s="560" t="s">
        <v>6964</v>
      </c>
      <c r="F16" s="561"/>
      <c r="G16" s="135" t="s">
        <v>6965</v>
      </c>
      <c r="H16" s="136"/>
      <c r="I16" s="137"/>
      <c r="J16" s="136"/>
    </row>
    <row r="17" spans="1:10" ht="18">
      <c r="A17" s="128">
        <v>2</v>
      </c>
      <c r="B17" s="560"/>
      <c r="C17" s="591"/>
      <c r="D17" s="561"/>
      <c r="E17" s="560" t="s">
        <v>6964</v>
      </c>
      <c r="F17" s="561"/>
      <c r="G17" s="135" t="s">
        <v>6966</v>
      </c>
      <c r="H17" s="136"/>
      <c r="I17" s="137"/>
      <c r="J17" s="136"/>
    </row>
    <row r="18" spans="1:10" ht="18">
      <c r="A18" s="128">
        <v>3</v>
      </c>
      <c r="B18" s="560"/>
      <c r="C18" s="591"/>
      <c r="D18" s="561"/>
      <c r="E18" s="560" t="s">
        <v>6964</v>
      </c>
      <c r="F18" s="561"/>
      <c r="G18" s="135" t="s">
        <v>6967</v>
      </c>
      <c r="H18" s="136"/>
      <c r="I18" s="137"/>
      <c r="J18" s="136"/>
    </row>
    <row r="19" spans="1:10" ht="18">
      <c r="A19" s="128">
        <v>4</v>
      </c>
      <c r="B19" s="560"/>
      <c r="C19" s="591"/>
      <c r="D19" s="561"/>
      <c r="E19" s="560" t="s">
        <v>6964</v>
      </c>
      <c r="F19" s="561"/>
      <c r="G19" s="135" t="s">
        <v>6968</v>
      </c>
      <c r="H19" s="136"/>
      <c r="I19" s="137"/>
      <c r="J19" s="136"/>
    </row>
    <row r="20" spans="1:10" ht="18">
      <c r="A20" s="128">
        <v>5</v>
      </c>
      <c r="B20" s="560"/>
      <c r="C20" s="591"/>
      <c r="D20" s="561"/>
      <c r="E20" s="560" t="s">
        <v>6964</v>
      </c>
      <c r="F20" s="561"/>
      <c r="G20" s="135" t="s">
        <v>6969</v>
      </c>
      <c r="H20" s="136"/>
      <c r="I20" s="137"/>
      <c r="J20" s="136"/>
    </row>
    <row r="21" spans="1:10" ht="18">
      <c r="A21" s="128">
        <v>6</v>
      </c>
      <c r="B21" s="560"/>
      <c r="C21" s="591"/>
      <c r="D21" s="561"/>
      <c r="E21" s="560" t="s">
        <v>6964</v>
      </c>
      <c r="F21" s="561"/>
      <c r="G21" s="135" t="s">
        <v>6970</v>
      </c>
      <c r="H21" s="136"/>
      <c r="I21" s="137"/>
      <c r="J21" s="136"/>
    </row>
    <row r="22" spans="1:10" ht="18">
      <c r="A22" s="128">
        <v>7</v>
      </c>
      <c r="B22" s="560"/>
      <c r="C22" s="591"/>
      <c r="D22" s="561"/>
      <c r="E22" s="560" t="s">
        <v>6964</v>
      </c>
      <c r="F22" s="561"/>
      <c r="G22" s="135" t="s">
        <v>6971</v>
      </c>
      <c r="H22" s="136"/>
      <c r="I22" s="137"/>
      <c r="J22" s="136"/>
    </row>
    <row r="23" spans="1:10" ht="18">
      <c r="A23" s="128">
        <v>8</v>
      </c>
      <c r="B23" s="560"/>
      <c r="C23" s="591"/>
      <c r="D23" s="561"/>
      <c r="E23" s="560" t="s">
        <v>6964</v>
      </c>
      <c r="F23" s="561"/>
      <c r="G23" s="135" t="s">
        <v>6972</v>
      </c>
      <c r="H23" s="136"/>
      <c r="I23" s="137"/>
      <c r="J23" s="136"/>
    </row>
    <row r="24" spans="1:10">
      <c r="A24" s="128">
        <v>9</v>
      </c>
      <c r="B24" s="560"/>
      <c r="C24" s="591"/>
      <c r="D24" s="561"/>
      <c r="E24" s="560" t="s">
        <v>6964</v>
      </c>
      <c r="F24" s="561"/>
      <c r="G24" s="135" t="s">
        <v>6973</v>
      </c>
      <c r="H24" s="136"/>
      <c r="I24" s="137"/>
      <c r="J24" s="136"/>
    </row>
    <row r="25" spans="1:10" ht="18">
      <c r="A25" s="128">
        <v>10</v>
      </c>
      <c r="B25" s="560"/>
      <c r="C25" s="591"/>
      <c r="D25" s="561"/>
      <c r="E25" s="560" t="s">
        <v>6964</v>
      </c>
      <c r="F25" s="561"/>
      <c r="G25" s="135" t="s">
        <v>6974</v>
      </c>
      <c r="H25" s="136"/>
      <c r="I25" s="137"/>
      <c r="J25" s="136"/>
    </row>
    <row r="26" spans="1:10" ht="18">
      <c r="A26" s="128">
        <v>11</v>
      </c>
      <c r="B26" s="560"/>
      <c r="C26" s="591"/>
      <c r="D26" s="561"/>
      <c r="E26" s="560" t="s">
        <v>6964</v>
      </c>
      <c r="F26" s="561"/>
      <c r="G26" s="135" t="s">
        <v>6975</v>
      </c>
      <c r="H26" s="136"/>
      <c r="I26" s="137"/>
      <c r="J26" s="136"/>
    </row>
    <row r="27" spans="1:10" ht="18">
      <c r="A27" s="128">
        <v>12</v>
      </c>
      <c r="B27" s="560"/>
      <c r="C27" s="591"/>
      <c r="D27" s="561"/>
      <c r="E27" s="560" t="s">
        <v>6964</v>
      </c>
      <c r="F27" s="561"/>
      <c r="G27" s="135" t="s">
        <v>6976</v>
      </c>
      <c r="H27" s="136"/>
      <c r="I27" s="137"/>
      <c r="J27" s="136"/>
    </row>
    <row r="28" spans="1:10" ht="18">
      <c r="A28" s="128">
        <v>13</v>
      </c>
      <c r="B28" s="560"/>
      <c r="C28" s="591"/>
      <c r="D28" s="561"/>
      <c r="E28" s="560" t="s">
        <v>6964</v>
      </c>
      <c r="F28" s="561"/>
      <c r="G28" s="135" t="s">
        <v>6977</v>
      </c>
      <c r="H28" s="136"/>
      <c r="I28" s="137"/>
      <c r="J28" s="136"/>
    </row>
    <row r="29" spans="1:10" ht="18">
      <c r="A29" s="128">
        <v>14</v>
      </c>
      <c r="B29" s="560"/>
      <c r="C29" s="591"/>
      <c r="D29" s="561"/>
      <c r="E29" s="560" t="s">
        <v>6964</v>
      </c>
      <c r="F29" s="561"/>
      <c r="G29" s="135" t="s">
        <v>6978</v>
      </c>
      <c r="H29" s="136"/>
      <c r="I29" s="137"/>
      <c r="J29" s="136"/>
    </row>
    <row r="30" spans="1:10" ht="18">
      <c r="A30" s="128">
        <v>15</v>
      </c>
      <c r="B30" s="560"/>
      <c r="C30" s="591"/>
      <c r="D30" s="561"/>
      <c r="E30" s="560" t="s">
        <v>6964</v>
      </c>
      <c r="F30" s="561"/>
      <c r="G30" s="135" t="s">
        <v>6979</v>
      </c>
      <c r="H30" s="136"/>
      <c r="I30" s="137"/>
      <c r="J30" s="136"/>
    </row>
    <row r="31" spans="1:10" ht="18">
      <c r="A31" s="128">
        <v>16</v>
      </c>
      <c r="B31" s="560"/>
      <c r="C31" s="591"/>
      <c r="D31" s="561"/>
      <c r="E31" s="560" t="s">
        <v>6964</v>
      </c>
      <c r="F31" s="561"/>
      <c r="G31" s="135" t="s">
        <v>6980</v>
      </c>
      <c r="H31" s="136"/>
      <c r="I31" s="137"/>
      <c r="J31" s="136"/>
    </row>
    <row r="32" spans="1:10" ht="18">
      <c r="A32" s="128">
        <v>17</v>
      </c>
      <c r="B32" s="560"/>
      <c r="C32" s="591"/>
      <c r="D32" s="561"/>
      <c r="E32" s="560" t="s">
        <v>6964</v>
      </c>
      <c r="F32" s="561"/>
      <c r="G32" s="135" t="s">
        <v>6981</v>
      </c>
      <c r="H32" s="136"/>
      <c r="I32" s="137"/>
      <c r="J32" s="136"/>
    </row>
    <row r="33" spans="1:10">
      <c r="A33" s="128">
        <v>18</v>
      </c>
      <c r="B33" s="560"/>
      <c r="C33" s="591"/>
      <c r="D33" s="561"/>
      <c r="E33" s="560" t="s">
        <v>6964</v>
      </c>
      <c r="F33" s="561"/>
      <c r="G33" s="135" t="s">
        <v>6982</v>
      </c>
      <c r="H33" s="136"/>
      <c r="I33" s="137"/>
      <c r="J33" s="136"/>
    </row>
    <row r="34" spans="1:10" ht="18">
      <c r="A34" s="128">
        <v>19</v>
      </c>
      <c r="B34" s="560"/>
      <c r="C34" s="591"/>
      <c r="D34" s="561"/>
      <c r="E34" s="560" t="s">
        <v>6964</v>
      </c>
      <c r="F34" s="561"/>
      <c r="G34" s="135" t="s">
        <v>6983</v>
      </c>
      <c r="H34" s="136"/>
      <c r="I34" s="137"/>
      <c r="J34" s="136"/>
    </row>
    <row r="35" spans="1:10" ht="18">
      <c r="A35" s="128">
        <v>20</v>
      </c>
      <c r="B35" s="560"/>
      <c r="C35" s="591"/>
      <c r="D35" s="561"/>
      <c r="E35" s="560" t="s">
        <v>6964</v>
      </c>
      <c r="F35" s="561"/>
      <c r="G35" s="135" t="s">
        <v>6984</v>
      </c>
      <c r="H35" s="136"/>
      <c r="I35" s="137"/>
      <c r="J35" s="136"/>
    </row>
    <row r="36" spans="1:10" ht="18">
      <c r="A36" s="128">
        <v>21</v>
      </c>
      <c r="B36" s="560"/>
      <c r="C36" s="591"/>
      <c r="D36" s="561"/>
      <c r="E36" s="560" t="s">
        <v>6964</v>
      </c>
      <c r="F36" s="561"/>
      <c r="G36" s="135" t="s">
        <v>6985</v>
      </c>
      <c r="H36" s="136"/>
      <c r="I36" s="137"/>
      <c r="J36" s="136"/>
    </row>
    <row r="37" spans="1:10" ht="18">
      <c r="A37" s="128">
        <v>22</v>
      </c>
      <c r="B37" s="560"/>
      <c r="C37" s="591"/>
      <c r="D37" s="561"/>
      <c r="E37" s="560" t="s">
        <v>6964</v>
      </c>
      <c r="F37" s="561"/>
      <c r="G37" s="135" t="s">
        <v>6986</v>
      </c>
      <c r="H37" s="136"/>
      <c r="I37" s="137"/>
      <c r="J37" s="136"/>
    </row>
    <row r="38" spans="1:10" ht="18">
      <c r="A38" s="128">
        <v>23</v>
      </c>
      <c r="B38" s="560"/>
      <c r="C38" s="591"/>
      <c r="D38" s="561"/>
      <c r="E38" s="560" t="s">
        <v>6964</v>
      </c>
      <c r="F38" s="561"/>
      <c r="G38" s="135" t="s">
        <v>6987</v>
      </c>
      <c r="H38" s="136"/>
      <c r="I38" s="137"/>
      <c r="J38" s="136"/>
    </row>
    <row r="39" spans="1:10" ht="18">
      <c r="A39" s="128">
        <v>24</v>
      </c>
      <c r="B39" s="560"/>
      <c r="C39" s="591"/>
      <c r="D39" s="561"/>
      <c r="E39" s="560" t="s">
        <v>6964</v>
      </c>
      <c r="F39" s="561"/>
      <c r="G39" s="135" t="s">
        <v>6988</v>
      </c>
      <c r="H39" s="136"/>
      <c r="I39" s="137"/>
      <c r="J39" s="136"/>
    </row>
    <row r="40" spans="1:10" ht="18">
      <c r="A40" s="128">
        <v>25</v>
      </c>
      <c r="B40" s="560"/>
      <c r="C40" s="591"/>
      <c r="D40" s="561"/>
      <c r="E40" s="560" t="s">
        <v>6964</v>
      </c>
      <c r="F40" s="561"/>
      <c r="G40" s="135" t="s">
        <v>6989</v>
      </c>
      <c r="H40" s="136"/>
      <c r="I40" s="137"/>
      <c r="J40" s="136"/>
    </row>
    <row r="41" spans="1:10" ht="18">
      <c r="A41" s="128">
        <v>26</v>
      </c>
      <c r="B41" s="560"/>
      <c r="C41" s="591"/>
      <c r="D41" s="561"/>
      <c r="E41" s="560" t="s">
        <v>6964</v>
      </c>
      <c r="F41" s="561"/>
      <c r="G41" s="135" t="s">
        <v>6990</v>
      </c>
      <c r="H41" s="136"/>
      <c r="I41" s="137"/>
      <c r="J41" s="136"/>
    </row>
    <row r="42" spans="1:10" ht="18">
      <c r="A42" s="128">
        <v>27</v>
      </c>
      <c r="B42" s="560"/>
      <c r="C42" s="591"/>
      <c r="D42" s="561"/>
      <c r="E42" s="560" t="s">
        <v>6964</v>
      </c>
      <c r="F42" s="561"/>
      <c r="G42" s="135" t="s">
        <v>6991</v>
      </c>
      <c r="H42" s="136"/>
      <c r="I42" s="137"/>
      <c r="J42" s="136"/>
    </row>
    <row r="43" spans="1:10" ht="18">
      <c r="A43" s="128">
        <v>28</v>
      </c>
      <c r="B43" s="560"/>
      <c r="C43" s="591"/>
      <c r="D43" s="561"/>
      <c r="E43" s="560" t="s">
        <v>6964</v>
      </c>
      <c r="F43" s="561"/>
      <c r="G43" s="135" t="s">
        <v>6992</v>
      </c>
      <c r="H43" s="136"/>
      <c r="I43" s="137"/>
      <c r="J43" s="136"/>
    </row>
    <row r="44" spans="1:10" ht="18">
      <c r="A44" s="128">
        <v>29</v>
      </c>
      <c r="B44" s="560"/>
      <c r="C44" s="591"/>
      <c r="D44" s="561"/>
      <c r="E44" s="560" t="s">
        <v>6964</v>
      </c>
      <c r="F44" s="561"/>
      <c r="G44" s="135" t="s">
        <v>6993</v>
      </c>
      <c r="H44" s="136"/>
      <c r="I44" s="137"/>
      <c r="J44" s="136"/>
    </row>
    <row r="45" spans="1:10" ht="18">
      <c r="A45" s="128">
        <v>30</v>
      </c>
      <c r="B45" s="560"/>
      <c r="C45" s="591"/>
      <c r="D45" s="561"/>
      <c r="E45" s="560" t="s">
        <v>6964</v>
      </c>
      <c r="F45" s="561"/>
      <c r="G45" s="135" t="s">
        <v>6994</v>
      </c>
      <c r="H45" s="136"/>
      <c r="I45" s="137"/>
      <c r="J45" s="136"/>
    </row>
    <row r="46" spans="1:10" ht="18">
      <c r="A46" s="128">
        <v>31</v>
      </c>
      <c r="B46" s="560"/>
      <c r="C46" s="591"/>
      <c r="D46" s="561"/>
      <c r="E46" s="560" t="s">
        <v>6964</v>
      </c>
      <c r="F46" s="561"/>
      <c r="G46" s="135" t="s">
        <v>6995</v>
      </c>
      <c r="H46" s="136"/>
      <c r="I46" s="137"/>
      <c r="J46" s="136"/>
    </row>
    <row r="47" spans="1:10" ht="18">
      <c r="A47" s="128">
        <v>32</v>
      </c>
      <c r="B47" s="560"/>
      <c r="C47" s="591"/>
      <c r="D47" s="561"/>
      <c r="E47" s="560" t="s">
        <v>6964</v>
      </c>
      <c r="F47" s="561"/>
      <c r="G47" s="135" t="s">
        <v>6996</v>
      </c>
      <c r="H47" s="136"/>
      <c r="I47" s="137"/>
      <c r="J47" s="136"/>
    </row>
    <row r="48" spans="1:10" ht="18">
      <c r="A48" s="128">
        <v>33</v>
      </c>
      <c r="B48" s="560"/>
      <c r="C48" s="591"/>
      <c r="D48" s="561"/>
      <c r="E48" s="560" t="s">
        <v>6964</v>
      </c>
      <c r="F48" s="561"/>
      <c r="G48" s="135" t="s">
        <v>6997</v>
      </c>
      <c r="H48" s="136"/>
      <c r="I48" s="137"/>
      <c r="J48" s="136"/>
    </row>
    <row r="49" spans="1:10" ht="18">
      <c r="A49" s="128">
        <v>34</v>
      </c>
      <c r="B49" s="560"/>
      <c r="C49" s="591"/>
      <c r="D49" s="561"/>
      <c r="E49" s="560" t="s">
        <v>6964</v>
      </c>
      <c r="F49" s="561"/>
      <c r="G49" s="135" t="s">
        <v>6998</v>
      </c>
      <c r="H49" s="136"/>
      <c r="I49" s="137"/>
      <c r="J49" s="136"/>
    </row>
    <row r="50" spans="1:10" ht="18">
      <c r="A50" s="128">
        <v>35</v>
      </c>
      <c r="B50" s="560"/>
      <c r="C50" s="591"/>
      <c r="D50" s="561"/>
      <c r="E50" s="560" t="s">
        <v>6964</v>
      </c>
      <c r="F50" s="561"/>
      <c r="G50" s="135" t="s">
        <v>6999</v>
      </c>
      <c r="H50" s="136"/>
      <c r="I50" s="137"/>
      <c r="J50" s="136"/>
    </row>
    <row r="51" spans="1:10" ht="18">
      <c r="A51" s="128">
        <v>36</v>
      </c>
      <c r="B51" s="560"/>
      <c r="C51" s="591"/>
      <c r="D51" s="561"/>
      <c r="E51" s="560" t="s">
        <v>6964</v>
      </c>
      <c r="F51" s="561"/>
      <c r="G51" s="135" t="s">
        <v>7000</v>
      </c>
      <c r="H51" s="136"/>
      <c r="I51" s="137"/>
      <c r="J51" s="136"/>
    </row>
    <row r="52" spans="1:10">
      <c r="A52" s="128">
        <v>37</v>
      </c>
      <c r="B52" s="560"/>
      <c r="C52" s="591"/>
      <c r="D52" s="561"/>
      <c r="E52" s="560" t="s">
        <v>6964</v>
      </c>
      <c r="F52" s="561"/>
      <c r="G52" s="135" t="s">
        <v>7001</v>
      </c>
      <c r="H52" s="136"/>
      <c r="I52" s="137"/>
      <c r="J52" s="136"/>
    </row>
    <row r="53" spans="1:10" ht="18">
      <c r="A53" s="128">
        <v>38</v>
      </c>
      <c r="B53" s="560"/>
      <c r="C53" s="591"/>
      <c r="D53" s="561"/>
      <c r="E53" s="560" t="s">
        <v>6964</v>
      </c>
      <c r="F53" s="561"/>
      <c r="G53" s="135" t="s">
        <v>7002</v>
      </c>
      <c r="H53" s="136"/>
      <c r="I53" s="137"/>
      <c r="J53" s="136"/>
    </row>
    <row r="54" spans="1:10" ht="18">
      <c r="A54" s="128">
        <v>39</v>
      </c>
      <c r="B54" s="560"/>
      <c r="C54" s="591"/>
      <c r="D54" s="561"/>
      <c r="E54" s="560" t="s">
        <v>6964</v>
      </c>
      <c r="F54" s="561"/>
      <c r="G54" s="135" t="s">
        <v>7003</v>
      </c>
      <c r="H54" s="136"/>
      <c r="I54" s="137"/>
      <c r="J54" s="136"/>
    </row>
    <row r="55" spans="1:10" ht="18">
      <c r="A55" s="128">
        <v>40</v>
      </c>
      <c r="B55" s="560"/>
      <c r="C55" s="591"/>
      <c r="D55" s="561"/>
      <c r="E55" s="560" t="s">
        <v>6964</v>
      </c>
      <c r="F55" s="561"/>
      <c r="G55" s="135" t="s">
        <v>7004</v>
      </c>
      <c r="H55" s="136"/>
      <c r="I55" s="137"/>
      <c r="J55" s="136"/>
    </row>
    <row r="56" spans="1:10" ht="27">
      <c r="A56" s="128">
        <v>41</v>
      </c>
      <c r="B56" s="560"/>
      <c r="C56" s="591"/>
      <c r="D56" s="561"/>
      <c r="E56" s="560" t="s">
        <v>6964</v>
      </c>
      <c r="F56" s="561"/>
      <c r="G56" s="135" t="s">
        <v>7005</v>
      </c>
      <c r="H56" s="136"/>
      <c r="I56" s="137"/>
      <c r="J56" s="136"/>
    </row>
    <row r="57" spans="1:10">
      <c r="A57" s="128">
        <v>42</v>
      </c>
      <c r="B57" s="560"/>
      <c r="C57" s="591"/>
      <c r="D57" s="561"/>
      <c r="E57" s="560" t="s">
        <v>7006</v>
      </c>
      <c r="F57" s="561"/>
      <c r="G57" s="135" t="s">
        <v>7007</v>
      </c>
      <c r="H57" s="136"/>
      <c r="I57" s="137"/>
      <c r="J57" s="136"/>
    </row>
    <row r="58" spans="1:10">
      <c r="A58" s="128">
        <v>43</v>
      </c>
      <c r="B58" s="560"/>
      <c r="C58" s="591"/>
      <c r="D58" s="561"/>
      <c r="E58" s="560" t="s">
        <v>7006</v>
      </c>
      <c r="F58" s="561"/>
      <c r="G58" s="135" t="s">
        <v>7008</v>
      </c>
      <c r="H58" s="136"/>
      <c r="I58" s="137"/>
      <c r="J58" s="136"/>
    </row>
    <row r="59" spans="1:10">
      <c r="A59" s="128">
        <v>44</v>
      </c>
      <c r="B59" s="560"/>
      <c r="C59" s="591"/>
      <c r="D59" s="561"/>
      <c r="E59" s="560" t="s">
        <v>7006</v>
      </c>
      <c r="F59" s="561"/>
      <c r="G59" s="135" t="s">
        <v>7009</v>
      </c>
      <c r="H59" s="136"/>
      <c r="I59" s="137"/>
      <c r="J59" s="136"/>
    </row>
    <row r="60" spans="1:10">
      <c r="A60" s="128">
        <v>45</v>
      </c>
      <c r="B60" s="560"/>
      <c r="C60" s="591"/>
      <c r="D60" s="561"/>
      <c r="E60" s="560" t="s">
        <v>7006</v>
      </c>
      <c r="F60" s="561"/>
      <c r="G60" s="135" t="s">
        <v>7010</v>
      </c>
      <c r="H60" s="136"/>
      <c r="I60" s="137"/>
      <c r="J60" s="136"/>
    </row>
    <row r="61" spans="1:10">
      <c r="A61" s="128">
        <v>46</v>
      </c>
      <c r="B61" s="560"/>
      <c r="C61" s="591"/>
      <c r="D61" s="561"/>
      <c r="E61" s="560" t="s">
        <v>7006</v>
      </c>
      <c r="F61" s="561"/>
      <c r="G61" s="135" t="s">
        <v>7011</v>
      </c>
      <c r="H61" s="136"/>
      <c r="I61" s="137"/>
      <c r="J61" s="136"/>
    </row>
    <row r="62" spans="1:10">
      <c r="A62" s="128">
        <v>47</v>
      </c>
      <c r="B62" s="560"/>
      <c r="C62" s="591"/>
      <c r="D62" s="561"/>
      <c r="E62" s="560" t="s">
        <v>7006</v>
      </c>
      <c r="F62" s="561"/>
      <c r="G62" s="135" t="s">
        <v>7012</v>
      </c>
      <c r="H62" s="136"/>
      <c r="I62" s="137"/>
      <c r="J62" s="136"/>
    </row>
    <row r="63" spans="1:10">
      <c r="A63" s="128">
        <v>48</v>
      </c>
      <c r="B63" s="560"/>
      <c r="C63" s="591"/>
      <c r="D63" s="561"/>
      <c r="E63" s="560" t="s">
        <v>7006</v>
      </c>
      <c r="F63" s="561"/>
      <c r="G63" s="135" t="s">
        <v>7013</v>
      </c>
      <c r="H63" s="136"/>
      <c r="I63" s="137"/>
      <c r="J63" s="136"/>
    </row>
    <row r="64" spans="1:10" ht="35.25" customHeight="1">
      <c r="A64" s="138"/>
      <c r="B64" s="466"/>
      <c r="C64" s="466"/>
      <c r="D64" s="466"/>
      <c r="E64" s="466"/>
      <c r="F64" s="466"/>
      <c r="G64" s="39"/>
      <c r="H64" s="139"/>
      <c r="I64" s="39"/>
      <c r="J64" s="39"/>
    </row>
    <row r="65" spans="1:10" ht="25.2" customHeight="1">
      <c r="A65" s="17"/>
      <c r="B65" s="559" t="s">
        <v>7014</v>
      </c>
      <c r="C65" s="559"/>
      <c r="D65" s="559"/>
      <c r="E65" s="559"/>
      <c r="F65" s="559"/>
      <c r="G65" s="559"/>
      <c r="H65" s="140">
        <v>29519431.109999999</v>
      </c>
      <c r="I65" s="17"/>
      <c r="J65" s="17"/>
    </row>
    <row r="66" spans="1:10" ht="25.2" customHeight="1">
      <c r="A66" s="17"/>
      <c r="B66" s="559" t="s">
        <v>7015</v>
      </c>
      <c r="C66" s="559"/>
      <c r="D66" s="559"/>
      <c r="E66" s="559"/>
      <c r="F66" s="559"/>
      <c r="G66" s="559"/>
      <c r="H66" s="140">
        <v>127353.11</v>
      </c>
      <c r="I66" s="17"/>
      <c r="J66" s="17"/>
    </row>
    <row r="67" spans="1:10" ht="25.2" customHeight="1">
      <c r="A67" s="17"/>
      <c r="B67" s="471"/>
      <c r="C67" s="471"/>
      <c r="D67" s="471"/>
      <c r="E67" s="471"/>
      <c r="F67" s="471"/>
      <c r="G67" s="54"/>
      <c r="H67" s="141"/>
      <c r="I67" s="17"/>
      <c r="J67" s="17"/>
    </row>
    <row r="68" spans="1:10" ht="25.2" customHeight="1">
      <c r="A68" s="17"/>
      <c r="B68" s="589" t="s">
        <v>6949</v>
      </c>
      <c r="C68" s="589"/>
      <c r="D68" s="589"/>
      <c r="E68" s="590"/>
      <c r="F68" s="590"/>
      <c r="G68" s="54"/>
      <c r="H68" s="141"/>
      <c r="I68" s="17"/>
      <c r="J68" s="17"/>
    </row>
    <row r="69" spans="1:10" ht="25.2" customHeight="1">
      <c r="A69" s="142"/>
      <c r="B69" s="583" t="s">
        <v>7016</v>
      </c>
      <c r="C69" s="584"/>
      <c r="D69" s="584"/>
      <c r="E69" s="584"/>
      <c r="F69" s="584"/>
      <c r="G69" s="585"/>
      <c r="H69" s="143"/>
      <c r="I69" s="144"/>
      <c r="J69" s="17"/>
    </row>
    <row r="70" spans="1:10" ht="25.2" customHeight="1">
      <c r="A70" s="142"/>
      <c r="B70" s="583" t="s">
        <v>7017</v>
      </c>
      <c r="C70" s="584"/>
      <c r="D70" s="584"/>
      <c r="E70" s="584"/>
      <c r="F70" s="584"/>
      <c r="G70" s="585"/>
      <c r="H70" s="145"/>
      <c r="I70" s="144"/>
      <c r="J70" s="17"/>
    </row>
    <row r="71" spans="1:10" ht="25.2" customHeight="1">
      <c r="A71" s="142"/>
      <c r="B71" s="583" t="s">
        <v>7018</v>
      </c>
      <c r="C71" s="584"/>
      <c r="D71" s="584"/>
      <c r="E71" s="584"/>
      <c r="F71" s="584"/>
      <c r="G71" s="585"/>
      <c r="H71" s="145"/>
      <c r="I71" s="144"/>
      <c r="J71" s="17"/>
    </row>
    <row r="72" spans="1:10" ht="25.2" customHeight="1">
      <c r="A72" s="142"/>
      <c r="B72" s="583" t="s">
        <v>7019</v>
      </c>
      <c r="C72" s="584"/>
      <c r="D72" s="584"/>
      <c r="E72" s="584"/>
      <c r="F72" s="584"/>
      <c r="G72" s="585"/>
      <c r="H72" s="143"/>
      <c r="I72" s="144"/>
      <c r="J72" s="17"/>
    </row>
    <row r="73" spans="1:10" ht="25.2" customHeight="1">
      <c r="A73" s="142"/>
      <c r="B73" s="586" t="s">
        <v>7020</v>
      </c>
      <c r="C73" s="587"/>
      <c r="D73" s="587"/>
      <c r="E73" s="587"/>
      <c r="F73" s="587"/>
      <c r="G73" s="588"/>
      <c r="H73" s="143"/>
      <c r="I73" s="144"/>
      <c r="J73" s="17"/>
    </row>
    <row r="74" spans="1:10" ht="25.2" customHeight="1">
      <c r="A74" s="17"/>
      <c r="B74" s="466"/>
      <c r="C74" s="466"/>
      <c r="D74" s="466"/>
      <c r="E74" s="466"/>
      <c r="F74" s="466"/>
      <c r="G74" s="466"/>
      <c r="H74" s="39"/>
      <c r="I74" s="17"/>
      <c r="J74" s="17"/>
    </row>
    <row r="75" spans="1:10" ht="25.2" customHeight="1">
      <c r="A75" s="17"/>
      <c r="B75" s="389"/>
      <c r="C75" s="389"/>
      <c r="D75" s="389"/>
      <c r="E75" s="389"/>
      <c r="F75" s="389"/>
      <c r="G75" s="17"/>
      <c r="H75" s="17"/>
      <c r="I75" s="17"/>
      <c r="J75" s="17"/>
    </row>
    <row r="76" spans="1:10" ht="25.2" customHeight="1">
      <c r="A76" s="17"/>
      <c r="B76" s="389"/>
      <c r="C76" s="389"/>
      <c r="D76" s="389"/>
      <c r="E76" s="389"/>
      <c r="F76" s="389"/>
      <c r="G76" s="17"/>
      <c r="H76" s="17"/>
      <c r="I76" s="17"/>
      <c r="J76" s="17"/>
    </row>
    <row r="77" spans="1:10" ht="15" customHeight="1">
      <c r="A77" s="557" t="s">
        <v>298</v>
      </c>
      <c r="B77" s="557"/>
      <c r="C77" s="557"/>
      <c r="D77" s="557"/>
      <c r="E77" s="557"/>
      <c r="F77" s="557"/>
      <c r="G77" s="146" t="s">
        <v>299</v>
      </c>
      <c r="H77" s="557" t="s">
        <v>6951</v>
      </c>
      <c r="I77" s="557"/>
      <c r="J77" s="557"/>
    </row>
    <row r="78" spans="1:10" ht="35.1" customHeight="1">
      <c r="A78" s="389"/>
      <c r="B78" s="389"/>
      <c r="C78" s="389"/>
      <c r="D78" s="389"/>
      <c r="E78" s="389"/>
      <c r="F78" s="389"/>
      <c r="G78" s="17"/>
      <c r="H78" s="389"/>
      <c r="I78" s="389"/>
      <c r="J78" s="389"/>
    </row>
    <row r="79" spans="1:10" ht="15" customHeight="1">
      <c r="A79" s="556" t="s">
        <v>306</v>
      </c>
      <c r="B79" s="556"/>
      <c r="C79" s="556"/>
      <c r="D79" s="556"/>
      <c r="E79" s="556"/>
      <c r="F79" s="556"/>
      <c r="G79" s="147" t="s">
        <v>306</v>
      </c>
      <c r="H79" s="556" t="s">
        <v>306</v>
      </c>
      <c r="I79" s="556"/>
      <c r="J79" s="556"/>
    </row>
    <row r="80" spans="1:10" ht="15" customHeight="1">
      <c r="A80" s="556" t="s">
        <v>6952</v>
      </c>
      <c r="B80" s="556"/>
      <c r="C80" s="556"/>
      <c r="D80" s="556"/>
      <c r="E80" s="556"/>
      <c r="F80" s="556"/>
      <c r="G80" s="147" t="s">
        <v>6952</v>
      </c>
      <c r="H80" s="556" t="s">
        <v>6952</v>
      </c>
      <c r="I80" s="556"/>
      <c r="J80" s="556"/>
    </row>
    <row r="81" spans="1:10" ht="25.2" customHeight="1">
      <c r="A81" s="389"/>
      <c r="B81" s="389"/>
      <c r="C81" s="389"/>
      <c r="D81" s="389"/>
      <c r="E81" s="389"/>
      <c r="F81" s="389"/>
      <c r="G81" s="17"/>
      <c r="H81" s="389"/>
      <c r="I81" s="389"/>
      <c r="J81" s="389"/>
    </row>
    <row r="82" spans="1:10" ht="25.2" customHeight="1">
      <c r="A82" s="555" t="s">
        <v>7021</v>
      </c>
      <c r="B82" s="555"/>
      <c r="C82" s="555"/>
      <c r="D82" s="555"/>
      <c r="E82" s="555"/>
      <c r="F82" s="555"/>
      <c r="G82" s="555"/>
      <c r="H82" s="555"/>
      <c r="I82" s="555"/>
      <c r="J82" s="555"/>
    </row>
  </sheetData>
  <mergeCells count="156">
    <mergeCell ref="A1:E1"/>
    <mergeCell ref="F1:G3"/>
    <mergeCell ref="H1:H3"/>
    <mergeCell ref="I1:I3"/>
    <mergeCell ref="J1:J3"/>
    <mergeCell ref="A2:E2"/>
    <mergeCell ref="A3:E3"/>
    <mergeCell ref="H6:H7"/>
    <mergeCell ref="I6:I7"/>
    <mergeCell ref="J6:J7"/>
    <mergeCell ref="F7:G7"/>
    <mergeCell ref="A8:B8"/>
    <mergeCell ref="F8:G8"/>
    <mergeCell ref="A4:B4"/>
    <mergeCell ref="F4:G4"/>
    <mergeCell ref="A5:B5"/>
    <mergeCell ref="F5:G5"/>
    <mergeCell ref="A6:B7"/>
    <mergeCell ref="C6:C7"/>
    <mergeCell ref="D6:D7"/>
    <mergeCell ref="E6:E7"/>
    <mergeCell ref="F6:G6"/>
    <mergeCell ref="A13:F13"/>
    <mergeCell ref="A14:F14"/>
    <mergeCell ref="A15:F15"/>
    <mergeCell ref="B16:D16"/>
    <mergeCell ref="E16:F16"/>
    <mergeCell ref="B17:D17"/>
    <mergeCell ref="E17:F17"/>
    <mergeCell ref="A9:J9"/>
    <mergeCell ref="B10:D10"/>
    <mergeCell ref="E10:F10"/>
    <mergeCell ref="B11:D11"/>
    <mergeCell ref="E11:F11"/>
    <mergeCell ref="A12:F12"/>
    <mergeCell ref="B21:D21"/>
    <mergeCell ref="E21:F21"/>
    <mergeCell ref="B22:D22"/>
    <mergeCell ref="E22:F22"/>
    <mergeCell ref="B23:D23"/>
    <mergeCell ref="E23:F23"/>
    <mergeCell ref="B18:D18"/>
    <mergeCell ref="E18:F18"/>
    <mergeCell ref="B19:D19"/>
    <mergeCell ref="E19:F19"/>
    <mergeCell ref="B20:D20"/>
    <mergeCell ref="E20:F20"/>
    <mergeCell ref="B27:D27"/>
    <mergeCell ref="E27:F27"/>
    <mergeCell ref="B28:D28"/>
    <mergeCell ref="E28:F28"/>
    <mergeCell ref="B29:D29"/>
    <mergeCell ref="E29:F29"/>
    <mergeCell ref="B24:D24"/>
    <mergeCell ref="E24:F24"/>
    <mergeCell ref="B25:D25"/>
    <mergeCell ref="E25:F25"/>
    <mergeCell ref="B26:D26"/>
    <mergeCell ref="E26:F26"/>
    <mergeCell ref="B33:D33"/>
    <mergeCell ref="E33:F33"/>
    <mergeCell ref="B34:D34"/>
    <mergeCell ref="E34:F34"/>
    <mergeCell ref="B35:D35"/>
    <mergeCell ref="E35:F35"/>
    <mergeCell ref="B30:D30"/>
    <mergeCell ref="E30:F30"/>
    <mergeCell ref="B31:D31"/>
    <mergeCell ref="E31:F31"/>
    <mergeCell ref="B32:D32"/>
    <mergeCell ref="E32:F32"/>
    <mergeCell ref="B39:D39"/>
    <mergeCell ref="E39:F39"/>
    <mergeCell ref="B40:D40"/>
    <mergeCell ref="E40:F40"/>
    <mergeCell ref="B41:D41"/>
    <mergeCell ref="E41:F41"/>
    <mergeCell ref="B36:D36"/>
    <mergeCell ref="E36:F36"/>
    <mergeCell ref="B37:D37"/>
    <mergeCell ref="E37:F37"/>
    <mergeCell ref="B38:D38"/>
    <mergeCell ref="E38:F38"/>
    <mergeCell ref="B45:D45"/>
    <mergeCell ref="E45:F45"/>
    <mergeCell ref="B46:D46"/>
    <mergeCell ref="E46:F46"/>
    <mergeCell ref="B47:D47"/>
    <mergeCell ref="E47:F47"/>
    <mergeCell ref="B42:D42"/>
    <mergeCell ref="E42:F42"/>
    <mergeCell ref="B43:D43"/>
    <mergeCell ref="E43:F43"/>
    <mergeCell ref="B44:D44"/>
    <mergeCell ref="E44:F44"/>
    <mergeCell ref="B51:D51"/>
    <mergeCell ref="E51:F51"/>
    <mergeCell ref="B52:D52"/>
    <mergeCell ref="E52:F52"/>
    <mergeCell ref="B53:D53"/>
    <mergeCell ref="E53:F53"/>
    <mergeCell ref="B48:D48"/>
    <mergeCell ref="E48:F48"/>
    <mergeCell ref="B49:D49"/>
    <mergeCell ref="E49:F49"/>
    <mergeCell ref="B50:D50"/>
    <mergeCell ref="E50:F50"/>
    <mergeCell ref="B57:D57"/>
    <mergeCell ref="E57:F57"/>
    <mergeCell ref="B58:D58"/>
    <mergeCell ref="E58:F58"/>
    <mergeCell ref="B59:D59"/>
    <mergeCell ref="E59:F59"/>
    <mergeCell ref="B54:D54"/>
    <mergeCell ref="E54:F54"/>
    <mergeCell ref="B55:D55"/>
    <mergeCell ref="E55:F55"/>
    <mergeCell ref="B56:D56"/>
    <mergeCell ref="E56:F56"/>
    <mergeCell ref="B63:D63"/>
    <mergeCell ref="E63:F63"/>
    <mergeCell ref="B64:D64"/>
    <mergeCell ref="E64:F64"/>
    <mergeCell ref="B65:G65"/>
    <mergeCell ref="B66:G66"/>
    <mergeCell ref="B60:D60"/>
    <mergeCell ref="E60:F60"/>
    <mergeCell ref="B61:D61"/>
    <mergeCell ref="E61:F61"/>
    <mergeCell ref="B62:D62"/>
    <mergeCell ref="E62:F62"/>
    <mergeCell ref="B71:G71"/>
    <mergeCell ref="B72:G72"/>
    <mergeCell ref="B73:G73"/>
    <mergeCell ref="B74:G74"/>
    <mergeCell ref="B75:D75"/>
    <mergeCell ref="E75:F75"/>
    <mergeCell ref="B67:D67"/>
    <mergeCell ref="E67:F67"/>
    <mergeCell ref="B68:D68"/>
    <mergeCell ref="E68:F68"/>
    <mergeCell ref="B69:G69"/>
    <mergeCell ref="B70:G70"/>
    <mergeCell ref="A82:J82"/>
    <mergeCell ref="A79:F79"/>
    <mergeCell ref="H79:J79"/>
    <mergeCell ref="A80:F80"/>
    <mergeCell ref="H80:J80"/>
    <mergeCell ref="A81:F81"/>
    <mergeCell ref="H81:J81"/>
    <mergeCell ref="B76:D76"/>
    <mergeCell ref="E76:F76"/>
    <mergeCell ref="A77:F77"/>
    <mergeCell ref="H77:J77"/>
    <mergeCell ref="A78:F78"/>
    <mergeCell ref="H78:J78"/>
  </mergeCells>
  <pageMargins left="0.75" right="0.75" top="1" bottom="1" header="0.5" footer="0.5"/>
  <pageSetup paperSize="9" scale="64" orientation="landscape" r:id="rId1"/>
  <rowBreaks count="1" manualBreakCount="1">
    <brk id="64"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ABD2-FE82-4367-A1B5-9E95B8A56F54}">
  <dimension ref="A1:H91"/>
  <sheetViews>
    <sheetView showGridLines="0" zoomScaleNormal="100" workbookViewId="0">
      <selection activeCell="B33" sqref="B33:D83"/>
    </sheetView>
  </sheetViews>
  <sheetFormatPr defaultRowHeight="14.4"/>
  <cols>
    <col min="1" max="3" width="6.77734375" customWidth="1"/>
    <col min="4" max="4" width="9" customWidth="1"/>
    <col min="5" max="5" width="12.77734375" customWidth="1"/>
    <col min="6" max="6" width="71.77734375" customWidth="1"/>
    <col min="7" max="7" width="24.44140625" customWidth="1"/>
    <col min="8" max="8" width="27" customWidth="1"/>
  </cols>
  <sheetData>
    <row r="1" spans="1:8" ht="15" customHeight="1">
      <c r="A1" s="474" t="s">
        <v>274</v>
      </c>
      <c r="B1" s="474"/>
      <c r="C1" s="474"/>
      <c r="D1" s="474"/>
      <c r="E1" s="474"/>
      <c r="F1" s="582" t="s">
        <v>6937</v>
      </c>
      <c r="G1" s="389"/>
      <c r="H1" s="389"/>
    </row>
    <row r="2" spans="1:8" ht="15" customHeight="1">
      <c r="A2" s="474" t="s">
        <v>275</v>
      </c>
      <c r="B2" s="474"/>
      <c r="C2" s="474"/>
      <c r="D2" s="474"/>
      <c r="E2" s="474"/>
      <c r="F2" s="582"/>
      <c r="G2" s="389"/>
      <c r="H2" s="389"/>
    </row>
    <row r="3" spans="1:8" ht="15" customHeight="1">
      <c r="A3" s="474" t="s">
        <v>276</v>
      </c>
      <c r="B3" s="474"/>
      <c r="C3" s="474"/>
      <c r="D3" s="474"/>
      <c r="E3" s="474"/>
      <c r="F3" s="582"/>
      <c r="G3" s="389"/>
      <c r="H3" s="389"/>
    </row>
    <row r="4" spans="1:8" ht="18.75" customHeight="1">
      <c r="A4" s="581"/>
      <c r="B4" s="581"/>
      <c r="C4" s="118"/>
      <c r="D4" s="118"/>
      <c r="E4" s="118"/>
      <c r="F4" s="119" t="s">
        <v>6938</v>
      </c>
      <c r="G4" s="17"/>
      <c r="H4" s="118"/>
    </row>
    <row r="5" spans="1:8" ht="18.75" customHeight="1">
      <c r="A5" s="581"/>
      <c r="B5" s="581"/>
      <c r="C5" s="118"/>
      <c r="D5" s="118"/>
      <c r="E5" s="118"/>
      <c r="F5" s="119" t="s">
        <v>6939</v>
      </c>
      <c r="G5" s="17"/>
      <c r="H5" s="118"/>
    </row>
    <row r="6" spans="1:8" ht="16.2" customHeight="1">
      <c r="A6" s="581"/>
      <c r="B6" s="581"/>
      <c r="C6" s="581"/>
      <c r="D6" s="581"/>
      <c r="E6" s="581"/>
      <c r="F6" s="119" t="s">
        <v>6940</v>
      </c>
      <c r="G6" s="389"/>
      <c r="H6" s="581"/>
    </row>
    <row r="7" spans="1:8" ht="16.2" customHeight="1">
      <c r="A7" s="581"/>
      <c r="B7" s="581"/>
      <c r="C7" s="581"/>
      <c r="D7" s="581"/>
      <c r="E7" s="581"/>
      <c r="F7" s="119" t="s">
        <v>6941</v>
      </c>
      <c r="G7" s="389"/>
      <c r="H7" s="581"/>
    </row>
    <row r="8" spans="1:8" ht="18.75" customHeight="1">
      <c r="A8" s="571" t="s">
        <v>6942</v>
      </c>
      <c r="B8" s="571"/>
      <c r="C8" s="571"/>
      <c r="D8" s="571"/>
      <c r="E8" s="571"/>
      <c r="F8" s="571"/>
      <c r="G8" s="571"/>
      <c r="H8" s="571"/>
    </row>
    <row r="9" spans="1:8" ht="22.35" customHeight="1">
      <c r="A9" s="572" t="s">
        <v>7022</v>
      </c>
      <c r="B9" s="573"/>
      <c r="C9" s="573"/>
      <c r="D9" s="573"/>
      <c r="E9" s="573"/>
      <c r="F9" s="573"/>
      <c r="G9" s="573"/>
      <c r="H9" s="574"/>
    </row>
    <row r="10" spans="1:8" ht="30" customHeight="1">
      <c r="A10" s="120" t="s">
        <v>283</v>
      </c>
      <c r="B10" s="575" t="s">
        <v>284</v>
      </c>
      <c r="C10" s="577"/>
      <c r="D10" s="576"/>
      <c r="E10" s="121" t="s">
        <v>6944</v>
      </c>
      <c r="F10" s="121" t="s">
        <v>286</v>
      </c>
      <c r="G10" s="122" t="s">
        <v>6945</v>
      </c>
      <c r="H10" s="123" t="s">
        <v>6946</v>
      </c>
    </row>
    <row r="11" spans="1:8" ht="14.25" customHeight="1">
      <c r="A11" s="124">
        <v>1</v>
      </c>
      <c r="B11" s="578">
        <v>2</v>
      </c>
      <c r="C11" s="580"/>
      <c r="D11" s="579"/>
      <c r="E11" s="125">
        <v>3</v>
      </c>
      <c r="F11" s="125">
        <v>4</v>
      </c>
      <c r="G11" s="122">
        <v>5</v>
      </c>
      <c r="H11" s="125">
        <v>6</v>
      </c>
    </row>
    <row r="12" spans="1:8" ht="34.950000000000003" customHeight="1">
      <c r="A12" s="565" t="s">
        <v>7023</v>
      </c>
      <c r="B12" s="566"/>
      <c r="C12" s="566"/>
      <c r="D12" s="566"/>
      <c r="E12" s="567"/>
      <c r="F12" s="132" t="s">
        <v>7024</v>
      </c>
      <c r="G12" s="126"/>
      <c r="H12" s="127"/>
    </row>
    <row r="13" spans="1:8" ht="34.950000000000003" customHeight="1">
      <c r="A13" s="565" t="s">
        <v>7025</v>
      </c>
      <c r="B13" s="566"/>
      <c r="C13" s="566"/>
      <c r="D13" s="566"/>
      <c r="E13" s="567"/>
      <c r="F13" s="132" t="s">
        <v>7026</v>
      </c>
      <c r="G13" s="126"/>
      <c r="H13" s="127"/>
    </row>
    <row r="14" spans="1:8" ht="34.950000000000003" customHeight="1">
      <c r="A14" s="565" t="s">
        <v>7027</v>
      </c>
      <c r="B14" s="566"/>
      <c r="C14" s="566"/>
      <c r="D14" s="566"/>
      <c r="E14" s="567"/>
      <c r="F14" s="132" t="s">
        <v>7028</v>
      </c>
      <c r="G14" s="126"/>
      <c r="H14" s="127"/>
    </row>
    <row r="15" spans="1:8" ht="34.950000000000003" customHeight="1">
      <c r="A15" s="565" t="s">
        <v>7029</v>
      </c>
      <c r="B15" s="566"/>
      <c r="C15" s="566"/>
      <c r="D15" s="566"/>
      <c r="E15" s="567"/>
      <c r="F15" s="132" t="s">
        <v>7030</v>
      </c>
      <c r="G15" s="126"/>
      <c r="H15" s="127"/>
    </row>
    <row r="16" spans="1:8" ht="25.2" customHeight="1">
      <c r="A16" s="128">
        <v>1</v>
      </c>
      <c r="B16" s="560"/>
      <c r="C16" s="591"/>
      <c r="D16" s="561"/>
      <c r="E16" s="148" t="s">
        <v>7006</v>
      </c>
      <c r="F16" s="149" t="s">
        <v>7031</v>
      </c>
      <c r="G16" s="130"/>
      <c r="H16" s="129"/>
    </row>
    <row r="17" spans="1:8" ht="25.2" customHeight="1">
      <c r="A17" s="128">
        <v>2</v>
      </c>
      <c r="B17" s="560"/>
      <c r="C17" s="591"/>
      <c r="D17" s="561"/>
      <c r="E17" s="148" t="s">
        <v>7006</v>
      </c>
      <c r="F17" s="149" t="s">
        <v>7032</v>
      </c>
      <c r="G17" s="130"/>
      <c r="H17" s="129"/>
    </row>
    <row r="18" spans="1:8" ht="25.2" customHeight="1">
      <c r="A18" s="128">
        <v>3</v>
      </c>
      <c r="B18" s="560"/>
      <c r="C18" s="591"/>
      <c r="D18" s="561"/>
      <c r="E18" s="148" t="s">
        <v>7006</v>
      </c>
      <c r="F18" s="149" t="s">
        <v>7033</v>
      </c>
      <c r="G18" s="130"/>
      <c r="H18" s="129"/>
    </row>
    <row r="19" spans="1:8" ht="25.2" customHeight="1">
      <c r="A19" s="128">
        <v>4</v>
      </c>
      <c r="B19" s="560"/>
      <c r="C19" s="591"/>
      <c r="D19" s="561"/>
      <c r="E19" s="148" t="s">
        <v>7006</v>
      </c>
      <c r="F19" s="149" t="s">
        <v>7034</v>
      </c>
      <c r="G19" s="130"/>
      <c r="H19" s="129"/>
    </row>
    <row r="20" spans="1:8" ht="25.2" customHeight="1">
      <c r="A20" s="128">
        <v>5</v>
      </c>
      <c r="B20" s="560"/>
      <c r="C20" s="591"/>
      <c r="D20" s="561"/>
      <c r="E20" s="148" t="s">
        <v>7006</v>
      </c>
      <c r="F20" s="149" t="s">
        <v>7035</v>
      </c>
      <c r="G20" s="130"/>
      <c r="H20" s="129"/>
    </row>
    <row r="21" spans="1:8" ht="25.2" customHeight="1">
      <c r="A21" s="128">
        <v>6</v>
      </c>
      <c r="B21" s="560"/>
      <c r="C21" s="591"/>
      <c r="D21" s="561"/>
      <c r="E21" s="148" t="s">
        <v>7006</v>
      </c>
      <c r="F21" s="149" t="s">
        <v>7036</v>
      </c>
      <c r="G21" s="130"/>
      <c r="H21" s="129"/>
    </row>
    <row r="22" spans="1:8" ht="25.2" customHeight="1">
      <c r="A22" s="128">
        <v>7</v>
      </c>
      <c r="B22" s="560"/>
      <c r="C22" s="591"/>
      <c r="D22" s="561"/>
      <c r="E22" s="148" t="s">
        <v>7006</v>
      </c>
      <c r="F22" s="149" t="s">
        <v>7037</v>
      </c>
      <c r="G22" s="130"/>
      <c r="H22" s="129"/>
    </row>
    <row r="23" spans="1:8" ht="25.2" customHeight="1">
      <c r="A23" s="128">
        <v>8</v>
      </c>
      <c r="B23" s="560"/>
      <c r="C23" s="591"/>
      <c r="D23" s="561"/>
      <c r="E23" s="148" t="s">
        <v>7006</v>
      </c>
      <c r="F23" s="149" t="s">
        <v>7038</v>
      </c>
      <c r="G23" s="130"/>
      <c r="H23" s="129"/>
    </row>
    <row r="24" spans="1:8" ht="25.2" customHeight="1">
      <c r="A24" s="128">
        <v>9</v>
      </c>
      <c r="B24" s="560"/>
      <c r="C24" s="591"/>
      <c r="D24" s="561"/>
      <c r="E24" s="148" t="s">
        <v>7006</v>
      </c>
      <c r="F24" s="149" t="s">
        <v>7039</v>
      </c>
      <c r="G24" s="130"/>
      <c r="H24" s="129"/>
    </row>
    <row r="25" spans="1:8" ht="25.2" customHeight="1">
      <c r="A25" s="128">
        <v>10</v>
      </c>
      <c r="B25" s="560"/>
      <c r="C25" s="591"/>
      <c r="D25" s="561"/>
      <c r="E25" s="148" t="s">
        <v>7006</v>
      </c>
      <c r="F25" s="149" t="s">
        <v>7040</v>
      </c>
      <c r="G25" s="130"/>
      <c r="H25" s="129"/>
    </row>
    <row r="26" spans="1:8" ht="25.2" customHeight="1">
      <c r="A26" s="128">
        <v>11</v>
      </c>
      <c r="B26" s="560"/>
      <c r="C26" s="591"/>
      <c r="D26" s="561"/>
      <c r="E26" s="148" t="s">
        <v>7006</v>
      </c>
      <c r="F26" s="149" t="s">
        <v>7041</v>
      </c>
      <c r="G26" s="130"/>
      <c r="H26" s="129"/>
    </row>
    <row r="27" spans="1:8" ht="25.2" customHeight="1">
      <c r="A27" s="128">
        <v>12</v>
      </c>
      <c r="B27" s="560"/>
      <c r="C27" s="591"/>
      <c r="D27" s="561"/>
      <c r="E27" s="148" t="s">
        <v>7006</v>
      </c>
      <c r="F27" s="149" t="s">
        <v>7042</v>
      </c>
      <c r="G27" s="130"/>
      <c r="H27" s="129"/>
    </row>
    <row r="28" spans="1:8" ht="25.2" customHeight="1">
      <c r="A28" s="128">
        <v>13</v>
      </c>
      <c r="B28" s="560"/>
      <c r="C28" s="591"/>
      <c r="D28" s="561"/>
      <c r="E28" s="148" t="s">
        <v>6964</v>
      </c>
      <c r="F28" s="149" t="s">
        <v>7043</v>
      </c>
      <c r="G28" s="130"/>
      <c r="H28" s="129"/>
    </row>
    <row r="29" spans="1:8" ht="34.950000000000003" customHeight="1">
      <c r="A29" s="565" t="s">
        <v>7044</v>
      </c>
      <c r="B29" s="566"/>
      <c r="C29" s="566"/>
      <c r="D29" s="566"/>
      <c r="E29" s="567"/>
      <c r="F29" s="132" t="s">
        <v>7045</v>
      </c>
      <c r="G29" s="126"/>
      <c r="H29" s="127"/>
    </row>
    <row r="30" spans="1:8" ht="34.950000000000003" customHeight="1">
      <c r="A30" s="565" t="s">
        <v>7046</v>
      </c>
      <c r="B30" s="566"/>
      <c r="C30" s="566"/>
      <c r="D30" s="566"/>
      <c r="E30" s="567"/>
      <c r="F30" s="132" t="s">
        <v>7045</v>
      </c>
      <c r="G30" s="126"/>
      <c r="H30" s="127"/>
    </row>
    <row r="31" spans="1:8" ht="25.2" customHeight="1">
      <c r="A31" s="128">
        <v>14</v>
      </c>
      <c r="B31" s="560"/>
      <c r="C31" s="591"/>
      <c r="D31" s="561"/>
      <c r="E31" s="148" t="s">
        <v>7006</v>
      </c>
      <c r="F31" s="149" t="s">
        <v>7047</v>
      </c>
      <c r="G31" s="130"/>
      <c r="H31" s="129"/>
    </row>
    <row r="32" spans="1:8" ht="34.950000000000003" customHeight="1">
      <c r="A32" s="594"/>
      <c r="B32" s="595"/>
      <c r="C32" s="595"/>
      <c r="D32" s="595"/>
      <c r="E32" s="596"/>
      <c r="F32" s="132" t="s">
        <v>7048</v>
      </c>
      <c r="G32" s="126"/>
      <c r="H32" s="127"/>
    </row>
    <row r="33" spans="1:8" ht="25.2" customHeight="1">
      <c r="A33" s="128">
        <v>15</v>
      </c>
      <c r="B33" s="560"/>
      <c r="C33" s="591"/>
      <c r="D33" s="561"/>
      <c r="E33" s="148" t="s">
        <v>7006</v>
      </c>
      <c r="F33" s="149" t="s">
        <v>7049</v>
      </c>
      <c r="G33" s="130"/>
      <c r="H33" s="129"/>
    </row>
    <row r="34" spans="1:8" ht="25.2" customHeight="1">
      <c r="A34" s="128">
        <v>16</v>
      </c>
      <c r="B34" s="560"/>
      <c r="C34" s="591"/>
      <c r="D34" s="561"/>
      <c r="E34" s="148" t="s">
        <v>7006</v>
      </c>
      <c r="F34" s="149" t="s">
        <v>7050</v>
      </c>
      <c r="G34" s="130"/>
      <c r="H34" s="129"/>
    </row>
    <row r="35" spans="1:8" ht="25.2" customHeight="1">
      <c r="A35" s="128">
        <v>17</v>
      </c>
      <c r="B35" s="560"/>
      <c r="C35" s="591"/>
      <c r="D35" s="561"/>
      <c r="E35" s="148" t="s">
        <v>7006</v>
      </c>
      <c r="F35" s="149" t="s">
        <v>7051</v>
      </c>
      <c r="G35" s="130"/>
      <c r="H35" s="129"/>
    </row>
    <row r="36" spans="1:8" ht="25.2" customHeight="1">
      <c r="A36" s="128">
        <v>18</v>
      </c>
      <c r="B36" s="560"/>
      <c r="C36" s="591"/>
      <c r="D36" s="561"/>
      <c r="E36" s="148" t="s">
        <v>7006</v>
      </c>
      <c r="F36" s="149" t="s">
        <v>7052</v>
      </c>
      <c r="G36" s="130"/>
      <c r="H36" s="129"/>
    </row>
    <row r="37" spans="1:8" ht="25.2" customHeight="1">
      <c r="A37" s="128">
        <v>19</v>
      </c>
      <c r="B37" s="560"/>
      <c r="C37" s="591"/>
      <c r="D37" s="561"/>
      <c r="E37" s="148" t="s">
        <v>7006</v>
      </c>
      <c r="F37" s="149" t="s">
        <v>7053</v>
      </c>
      <c r="G37" s="130"/>
      <c r="H37" s="129"/>
    </row>
    <row r="38" spans="1:8" ht="25.2" customHeight="1">
      <c r="A38" s="128">
        <v>20</v>
      </c>
      <c r="B38" s="560"/>
      <c r="C38" s="591"/>
      <c r="D38" s="561"/>
      <c r="E38" s="148" t="s">
        <v>7006</v>
      </c>
      <c r="F38" s="149" t="s">
        <v>7054</v>
      </c>
      <c r="G38" s="130"/>
      <c r="H38" s="129"/>
    </row>
    <row r="39" spans="1:8" ht="25.2" customHeight="1">
      <c r="A39" s="128">
        <v>21</v>
      </c>
      <c r="B39" s="560"/>
      <c r="C39" s="591"/>
      <c r="D39" s="561"/>
      <c r="E39" s="148" t="s">
        <v>7006</v>
      </c>
      <c r="F39" s="149" t="s">
        <v>7055</v>
      </c>
      <c r="G39" s="130"/>
      <c r="H39" s="129"/>
    </row>
    <row r="40" spans="1:8" ht="25.2" customHeight="1">
      <c r="A40" s="128">
        <v>22</v>
      </c>
      <c r="B40" s="560"/>
      <c r="C40" s="591"/>
      <c r="D40" s="561"/>
      <c r="E40" s="148" t="s">
        <v>7006</v>
      </c>
      <c r="F40" s="149" t="s">
        <v>7056</v>
      </c>
      <c r="G40" s="130"/>
      <c r="H40" s="129"/>
    </row>
    <row r="41" spans="1:8" ht="25.2" customHeight="1">
      <c r="A41" s="128">
        <v>23</v>
      </c>
      <c r="B41" s="560"/>
      <c r="C41" s="591"/>
      <c r="D41" s="561"/>
      <c r="E41" s="148" t="s">
        <v>7006</v>
      </c>
      <c r="F41" s="149" t="s">
        <v>7057</v>
      </c>
      <c r="G41" s="130"/>
      <c r="H41" s="129"/>
    </row>
    <row r="42" spans="1:8" ht="25.2" customHeight="1">
      <c r="A42" s="128">
        <v>24</v>
      </c>
      <c r="B42" s="560"/>
      <c r="C42" s="591"/>
      <c r="D42" s="561"/>
      <c r="E42" s="148" t="s">
        <v>7006</v>
      </c>
      <c r="F42" s="149" t="s">
        <v>7058</v>
      </c>
      <c r="G42" s="130"/>
      <c r="H42" s="129"/>
    </row>
    <row r="43" spans="1:8" ht="25.2" customHeight="1">
      <c r="A43" s="128">
        <v>25</v>
      </c>
      <c r="B43" s="560"/>
      <c r="C43" s="591"/>
      <c r="D43" s="561"/>
      <c r="E43" s="148" t="s">
        <v>7006</v>
      </c>
      <c r="F43" s="149" t="s">
        <v>7059</v>
      </c>
      <c r="G43" s="130"/>
      <c r="H43" s="129"/>
    </row>
    <row r="44" spans="1:8" ht="25.2" customHeight="1">
      <c r="A44" s="128">
        <v>26</v>
      </c>
      <c r="B44" s="560"/>
      <c r="C44" s="591"/>
      <c r="D44" s="561"/>
      <c r="E44" s="148" t="s">
        <v>7006</v>
      </c>
      <c r="F44" s="149" t="s">
        <v>7060</v>
      </c>
      <c r="G44" s="130"/>
      <c r="H44" s="129"/>
    </row>
    <row r="45" spans="1:8" ht="25.2" customHeight="1">
      <c r="A45" s="128">
        <v>27</v>
      </c>
      <c r="B45" s="560"/>
      <c r="C45" s="591"/>
      <c r="D45" s="561"/>
      <c r="E45" s="148" t="s">
        <v>7006</v>
      </c>
      <c r="F45" s="149" t="s">
        <v>7061</v>
      </c>
      <c r="G45" s="130"/>
      <c r="H45" s="129"/>
    </row>
    <row r="46" spans="1:8" ht="25.2" customHeight="1">
      <c r="A46" s="128">
        <v>28</v>
      </c>
      <c r="B46" s="560"/>
      <c r="C46" s="591"/>
      <c r="D46" s="561"/>
      <c r="E46" s="148" t="s">
        <v>7006</v>
      </c>
      <c r="F46" s="149" t="s">
        <v>7062</v>
      </c>
      <c r="G46" s="130"/>
      <c r="H46" s="129"/>
    </row>
    <row r="47" spans="1:8" ht="25.2" customHeight="1">
      <c r="A47" s="128">
        <v>29</v>
      </c>
      <c r="B47" s="560"/>
      <c r="C47" s="591"/>
      <c r="D47" s="561"/>
      <c r="E47" s="148" t="s">
        <v>7006</v>
      </c>
      <c r="F47" s="149" t="s">
        <v>7063</v>
      </c>
      <c r="G47" s="130"/>
      <c r="H47" s="129"/>
    </row>
    <row r="48" spans="1:8" ht="25.2" customHeight="1">
      <c r="A48" s="128">
        <v>30</v>
      </c>
      <c r="B48" s="560"/>
      <c r="C48" s="591"/>
      <c r="D48" s="561"/>
      <c r="E48" s="148" t="s">
        <v>7006</v>
      </c>
      <c r="F48" s="149" t="s">
        <v>7064</v>
      </c>
      <c r="G48" s="130"/>
      <c r="H48" s="129"/>
    </row>
    <row r="49" spans="1:8" ht="25.2" customHeight="1">
      <c r="A49" s="128">
        <v>31</v>
      </c>
      <c r="B49" s="560"/>
      <c r="C49" s="591"/>
      <c r="D49" s="561"/>
      <c r="E49" s="148" t="s">
        <v>7006</v>
      </c>
      <c r="F49" s="149" t="s">
        <v>7065</v>
      </c>
      <c r="G49" s="130"/>
      <c r="H49" s="129"/>
    </row>
    <row r="50" spans="1:8" ht="25.2" customHeight="1">
      <c r="A50" s="128">
        <v>32</v>
      </c>
      <c r="B50" s="560"/>
      <c r="C50" s="591"/>
      <c r="D50" s="561"/>
      <c r="E50" s="148" t="s">
        <v>7006</v>
      </c>
      <c r="F50" s="149" t="s">
        <v>7066</v>
      </c>
      <c r="G50" s="130"/>
      <c r="H50" s="129"/>
    </row>
    <row r="51" spans="1:8" ht="25.2" customHeight="1">
      <c r="A51" s="128">
        <v>33</v>
      </c>
      <c r="B51" s="560"/>
      <c r="C51" s="591"/>
      <c r="D51" s="561"/>
      <c r="E51" s="148" t="s">
        <v>7006</v>
      </c>
      <c r="F51" s="149" t="s">
        <v>7067</v>
      </c>
      <c r="G51" s="130"/>
      <c r="H51" s="129"/>
    </row>
    <row r="52" spans="1:8" ht="25.2" customHeight="1">
      <c r="A52" s="128">
        <v>34</v>
      </c>
      <c r="B52" s="560"/>
      <c r="C52" s="591"/>
      <c r="D52" s="561"/>
      <c r="E52" s="148" t="s">
        <v>7006</v>
      </c>
      <c r="F52" s="149" t="s">
        <v>7068</v>
      </c>
      <c r="G52" s="130"/>
      <c r="H52" s="129"/>
    </row>
    <row r="53" spans="1:8" ht="25.2" customHeight="1">
      <c r="A53" s="128">
        <v>35</v>
      </c>
      <c r="B53" s="560"/>
      <c r="C53" s="591"/>
      <c r="D53" s="561"/>
      <c r="E53" s="148" t="s">
        <v>7006</v>
      </c>
      <c r="F53" s="149" t="s">
        <v>7069</v>
      </c>
      <c r="G53" s="130"/>
      <c r="H53" s="129"/>
    </row>
    <row r="54" spans="1:8" ht="25.2" customHeight="1">
      <c r="A54" s="128">
        <v>36</v>
      </c>
      <c r="B54" s="560"/>
      <c r="C54" s="591"/>
      <c r="D54" s="561"/>
      <c r="E54" s="148" t="s">
        <v>7006</v>
      </c>
      <c r="F54" s="149" t="s">
        <v>7070</v>
      </c>
      <c r="G54" s="130"/>
      <c r="H54" s="129"/>
    </row>
    <row r="55" spans="1:8" ht="25.2" customHeight="1">
      <c r="A55" s="128">
        <v>37</v>
      </c>
      <c r="B55" s="560"/>
      <c r="C55" s="591"/>
      <c r="D55" s="561"/>
      <c r="E55" s="148" t="s">
        <v>7006</v>
      </c>
      <c r="F55" s="149" t="s">
        <v>7071</v>
      </c>
      <c r="G55" s="130"/>
      <c r="H55" s="129"/>
    </row>
    <row r="56" spans="1:8" ht="25.2" customHeight="1">
      <c r="A56" s="128">
        <v>38</v>
      </c>
      <c r="B56" s="560"/>
      <c r="C56" s="591"/>
      <c r="D56" s="561"/>
      <c r="E56" s="148" t="s">
        <v>7006</v>
      </c>
      <c r="F56" s="149" t="s">
        <v>7072</v>
      </c>
      <c r="G56" s="130"/>
      <c r="H56" s="129"/>
    </row>
    <row r="57" spans="1:8" ht="25.2" customHeight="1">
      <c r="A57" s="128">
        <v>39</v>
      </c>
      <c r="B57" s="560"/>
      <c r="C57" s="591"/>
      <c r="D57" s="561"/>
      <c r="E57" s="148" t="s">
        <v>7006</v>
      </c>
      <c r="F57" s="149" t="s">
        <v>7073</v>
      </c>
      <c r="G57" s="130"/>
      <c r="H57" s="129"/>
    </row>
    <row r="58" spans="1:8" ht="25.2" customHeight="1">
      <c r="A58" s="128">
        <v>40</v>
      </c>
      <c r="B58" s="560"/>
      <c r="C58" s="591"/>
      <c r="D58" s="561"/>
      <c r="E58" s="148" t="s">
        <v>7006</v>
      </c>
      <c r="F58" s="149" t="s">
        <v>7074</v>
      </c>
      <c r="G58" s="130"/>
      <c r="H58" s="129"/>
    </row>
    <row r="59" spans="1:8" ht="25.2" customHeight="1">
      <c r="A59" s="128">
        <v>41</v>
      </c>
      <c r="B59" s="560"/>
      <c r="C59" s="591"/>
      <c r="D59" s="561"/>
      <c r="E59" s="148" t="s">
        <v>7006</v>
      </c>
      <c r="F59" s="149" t="s">
        <v>7075</v>
      </c>
      <c r="G59" s="130"/>
      <c r="H59" s="129"/>
    </row>
    <row r="60" spans="1:8" ht="25.2" customHeight="1">
      <c r="A60" s="128">
        <v>42</v>
      </c>
      <c r="B60" s="560"/>
      <c r="C60" s="591"/>
      <c r="D60" s="561"/>
      <c r="E60" s="148" t="s">
        <v>7006</v>
      </c>
      <c r="F60" s="149" t="s">
        <v>7076</v>
      </c>
      <c r="G60" s="130"/>
      <c r="H60" s="129"/>
    </row>
    <row r="61" spans="1:8" ht="25.2" customHeight="1">
      <c r="A61" s="128">
        <v>43</v>
      </c>
      <c r="B61" s="560"/>
      <c r="C61" s="591"/>
      <c r="D61" s="561"/>
      <c r="E61" s="148" t="s">
        <v>7006</v>
      </c>
      <c r="F61" s="149" t="s">
        <v>7077</v>
      </c>
      <c r="G61" s="130"/>
      <c r="H61" s="129"/>
    </row>
    <row r="62" spans="1:8" ht="25.2" customHeight="1">
      <c r="A62" s="128">
        <v>44</v>
      </c>
      <c r="B62" s="560"/>
      <c r="C62" s="591"/>
      <c r="D62" s="561"/>
      <c r="E62" s="148" t="s">
        <v>7006</v>
      </c>
      <c r="F62" s="149" t="s">
        <v>7078</v>
      </c>
      <c r="G62" s="130"/>
      <c r="H62" s="129"/>
    </row>
    <row r="63" spans="1:8" ht="25.2" customHeight="1">
      <c r="A63" s="128">
        <v>45</v>
      </c>
      <c r="B63" s="560"/>
      <c r="C63" s="591"/>
      <c r="D63" s="561"/>
      <c r="E63" s="148" t="s">
        <v>7006</v>
      </c>
      <c r="F63" s="149" t="s">
        <v>7079</v>
      </c>
      <c r="G63" s="130"/>
      <c r="H63" s="129"/>
    </row>
    <row r="64" spans="1:8" ht="25.2" customHeight="1">
      <c r="A64" s="128">
        <v>46</v>
      </c>
      <c r="B64" s="560"/>
      <c r="C64" s="591"/>
      <c r="D64" s="561"/>
      <c r="E64" s="148" t="s">
        <v>7006</v>
      </c>
      <c r="F64" s="149" t="s">
        <v>7080</v>
      </c>
      <c r="G64" s="130"/>
      <c r="H64" s="129"/>
    </row>
    <row r="65" spans="1:8" ht="25.2" customHeight="1">
      <c r="A65" s="128">
        <v>47</v>
      </c>
      <c r="B65" s="560"/>
      <c r="C65" s="591"/>
      <c r="D65" s="561"/>
      <c r="E65" s="148" t="s">
        <v>7006</v>
      </c>
      <c r="F65" s="149" t="s">
        <v>7081</v>
      </c>
      <c r="G65" s="130"/>
      <c r="H65" s="129"/>
    </row>
    <row r="66" spans="1:8" ht="25.2" customHeight="1">
      <c r="A66" s="128">
        <v>48</v>
      </c>
      <c r="B66" s="560"/>
      <c r="C66" s="591"/>
      <c r="D66" s="561"/>
      <c r="E66" s="148" t="s">
        <v>7006</v>
      </c>
      <c r="F66" s="149" t="s">
        <v>7082</v>
      </c>
      <c r="G66" s="130"/>
      <c r="H66" s="129"/>
    </row>
    <row r="67" spans="1:8" ht="25.2" customHeight="1">
      <c r="A67" s="128">
        <v>49</v>
      </c>
      <c r="B67" s="560"/>
      <c r="C67" s="591"/>
      <c r="D67" s="561"/>
      <c r="E67" s="148" t="s">
        <v>7006</v>
      </c>
      <c r="F67" s="149" t="s">
        <v>7083</v>
      </c>
      <c r="G67" s="130"/>
      <c r="H67" s="129"/>
    </row>
    <row r="68" spans="1:8" ht="25.2" customHeight="1">
      <c r="A68" s="128">
        <v>50</v>
      </c>
      <c r="B68" s="560"/>
      <c r="C68" s="591"/>
      <c r="D68" s="561"/>
      <c r="E68" s="148" t="s">
        <v>7006</v>
      </c>
      <c r="F68" s="149" t="s">
        <v>7084</v>
      </c>
      <c r="G68" s="130"/>
      <c r="H68" s="129"/>
    </row>
    <row r="69" spans="1:8" ht="25.2" customHeight="1">
      <c r="A69" s="128">
        <v>51</v>
      </c>
      <c r="B69" s="560"/>
      <c r="C69" s="591"/>
      <c r="D69" s="561"/>
      <c r="E69" s="148" t="s">
        <v>7006</v>
      </c>
      <c r="F69" s="149" t="s">
        <v>7085</v>
      </c>
      <c r="G69" s="130"/>
      <c r="H69" s="129"/>
    </row>
    <row r="70" spans="1:8" ht="25.2" customHeight="1">
      <c r="A70" s="128">
        <v>52</v>
      </c>
      <c r="B70" s="560"/>
      <c r="C70" s="591"/>
      <c r="D70" s="561"/>
      <c r="E70" s="148" t="s">
        <v>7006</v>
      </c>
      <c r="F70" s="149" t="s">
        <v>7086</v>
      </c>
      <c r="G70" s="130"/>
      <c r="H70" s="129"/>
    </row>
    <row r="71" spans="1:8" ht="25.2" customHeight="1">
      <c r="A71" s="128">
        <v>53</v>
      </c>
      <c r="B71" s="560"/>
      <c r="C71" s="591"/>
      <c r="D71" s="561"/>
      <c r="E71" s="148" t="s">
        <v>7006</v>
      </c>
      <c r="F71" s="149" t="s">
        <v>7087</v>
      </c>
      <c r="G71" s="130"/>
      <c r="H71" s="129"/>
    </row>
    <row r="72" spans="1:8" ht="25.2" customHeight="1">
      <c r="A72" s="128">
        <v>54</v>
      </c>
      <c r="B72" s="560"/>
      <c r="C72" s="591"/>
      <c r="D72" s="561"/>
      <c r="E72" s="148" t="s">
        <v>7006</v>
      </c>
      <c r="F72" s="149" t="s">
        <v>7088</v>
      </c>
      <c r="G72" s="130"/>
      <c r="H72" s="129"/>
    </row>
    <row r="73" spans="1:8" ht="25.2" customHeight="1">
      <c r="A73" s="128">
        <v>55</v>
      </c>
      <c r="B73" s="560"/>
      <c r="C73" s="591"/>
      <c r="D73" s="561"/>
      <c r="E73" s="148" t="s">
        <v>7006</v>
      </c>
      <c r="F73" s="149" t="s">
        <v>7089</v>
      </c>
      <c r="G73" s="130"/>
      <c r="H73" s="129"/>
    </row>
    <row r="74" spans="1:8" ht="25.2" customHeight="1">
      <c r="A74" s="128">
        <v>56</v>
      </c>
      <c r="B74" s="560"/>
      <c r="C74" s="591"/>
      <c r="D74" s="561"/>
      <c r="E74" s="148" t="s">
        <v>7006</v>
      </c>
      <c r="F74" s="149" t="s">
        <v>7090</v>
      </c>
      <c r="G74" s="130"/>
      <c r="H74" s="129"/>
    </row>
    <row r="75" spans="1:8" ht="25.2" customHeight="1">
      <c r="A75" s="128">
        <v>57</v>
      </c>
      <c r="B75" s="560"/>
      <c r="C75" s="591"/>
      <c r="D75" s="561"/>
      <c r="E75" s="148" t="s">
        <v>7006</v>
      </c>
      <c r="F75" s="149" t="s">
        <v>7091</v>
      </c>
      <c r="G75" s="130"/>
      <c r="H75" s="129"/>
    </row>
    <row r="76" spans="1:8" ht="25.2" customHeight="1">
      <c r="A76" s="128">
        <v>58</v>
      </c>
      <c r="B76" s="560"/>
      <c r="C76" s="591"/>
      <c r="D76" s="561"/>
      <c r="E76" s="148" t="s">
        <v>7006</v>
      </c>
      <c r="F76" s="149" t="s">
        <v>7092</v>
      </c>
      <c r="G76" s="130"/>
      <c r="H76" s="129"/>
    </row>
    <row r="77" spans="1:8" ht="25.2" customHeight="1">
      <c r="A77" s="128">
        <v>59</v>
      </c>
      <c r="B77" s="560"/>
      <c r="C77" s="591"/>
      <c r="D77" s="561"/>
      <c r="E77" s="148" t="s">
        <v>7006</v>
      </c>
      <c r="F77" s="149" t="s">
        <v>7093</v>
      </c>
      <c r="G77" s="130"/>
      <c r="H77" s="129"/>
    </row>
    <row r="78" spans="1:8" ht="25.2" customHeight="1">
      <c r="A78" s="128">
        <v>60</v>
      </c>
      <c r="B78" s="560"/>
      <c r="C78" s="591"/>
      <c r="D78" s="561"/>
      <c r="E78" s="148" t="s">
        <v>6964</v>
      </c>
      <c r="F78" s="149" t="s">
        <v>7094</v>
      </c>
      <c r="G78" s="130"/>
      <c r="H78" s="129"/>
    </row>
    <row r="79" spans="1:8" ht="25.2" customHeight="1">
      <c r="A79" s="128">
        <v>61</v>
      </c>
      <c r="B79" s="560"/>
      <c r="C79" s="591"/>
      <c r="D79" s="561"/>
      <c r="E79" s="148" t="s">
        <v>6964</v>
      </c>
      <c r="F79" s="149" t="s">
        <v>7095</v>
      </c>
      <c r="G79" s="130"/>
      <c r="H79" s="129"/>
    </row>
    <row r="80" spans="1:8" ht="25.2" customHeight="1">
      <c r="A80" s="128">
        <v>62</v>
      </c>
      <c r="B80" s="560"/>
      <c r="C80" s="591"/>
      <c r="D80" s="561"/>
      <c r="E80" s="148" t="s">
        <v>6964</v>
      </c>
      <c r="F80" s="149" t="s">
        <v>7096</v>
      </c>
      <c r="G80" s="130"/>
      <c r="H80" s="129"/>
    </row>
    <row r="81" spans="1:8" ht="25.2" customHeight="1">
      <c r="A81" s="128">
        <v>63</v>
      </c>
      <c r="B81" s="560"/>
      <c r="C81" s="591"/>
      <c r="D81" s="561"/>
      <c r="E81" s="148" t="s">
        <v>6964</v>
      </c>
      <c r="F81" s="149" t="s">
        <v>7097</v>
      </c>
      <c r="G81" s="130"/>
      <c r="H81" s="129"/>
    </row>
    <row r="82" spans="1:8" ht="25.2" customHeight="1">
      <c r="A82" s="128">
        <v>64</v>
      </c>
      <c r="B82" s="560"/>
      <c r="C82" s="591"/>
      <c r="D82" s="561"/>
      <c r="E82" s="148" t="s">
        <v>6964</v>
      </c>
      <c r="F82" s="149" t="s">
        <v>7098</v>
      </c>
      <c r="G82" s="130"/>
      <c r="H82" s="129"/>
    </row>
    <row r="83" spans="1:8" ht="25.2" customHeight="1">
      <c r="A83" s="128">
        <v>65</v>
      </c>
      <c r="B83" s="560"/>
      <c r="C83" s="591"/>
      <c r="D83" s="561"/>
      <c r="E83" s="148" t="s">
        <v>6964</v>
      </c>
      <c r="F83" s="149" t="s">
        <v>7099</v>
      </c>
      <c r="G83" s="130"/>
      <c r="H83" s="129"/>
    </row>
    <row r="84" spans="1:8" ht="25.2" customHeight="1">
      <c r="A84" s="39"/>
      <c r="B84" s="466"/>
      <c r="C84" s="466"/>
      <c r="D84" s="466"/>
      <c r="E84" s="39"/>
      <c r="F84" s="39"/>
      <c r="G84" s="39"/>
      <c r="H84" s="39"/>
    </row>
    <row r="85" spans="1:8" ht="25.2" customHeight="1">
      <c r="A85" s="17"/>
      <c r="B85" s="389"/>
      <c r="C85" s="389"/>
      <c r="D85" s="389"/>
      <c r="E85" s="17"/>
      <c r="F85" s="17"/>
      <c r="G85" s="17"/>
      <c r="H85" s="17"/>
    </row>
    <row r="86" spans="1:8" ht="15" customHeight="1">
      <c r="A86" s="557" t="s">
        <v>298</v>
      </c>
      <c r="B86" s="557"/>
      <c r="C86" s="557"/>
      <c r="D86" s="557"/>
      <c r="E86" s="557"/>
      <c r="F86" s="146" t="s">
        <v>299</v>
      </c>
      <c r="G86" s="557" t="s">
        <v>6951</v>
      </c>
      <c r="H86" s="557"/>
    </row>
    <row r="87" spans="1:8" ht="35.1" customHeight="1">
      <c r="A87" s="389"/>
      <c r="B87" s="389"/>
      <c r="C87" s="389"/>
      <c r="D87" s="389"/>
      <c r="E87" s="389"/>
      <c r="F87" s="17"/>
      <c r="G87" s="389"/>
      <c r="H87" s="389"/>
    </row>
    <row r="88" spans="1:8" ht="15" customHeight="1">
      <c r="A88" s="556" t="s">
        <v>306</v>
      </c>
      <c r="B88" s="556"/>
      <c r="C88" s="556"/>
      <c r="D88" s="556"/>
      <c r="E88" s="556"/>
      <c r="F88" s="147" t="s">
        <v>306</v>
      </c>
      <c r="G88" s="556" t="s">
        <v>306</v>
      </c>
      <c r="H88" s="556"/>
    </row>
    <row r="89" spans="1:8" ht="15" customHeight="1">
      <c r="A89" s="556" t="s">
        <v>6952</v>
      </c>
      <c r="B89" s="556"/>
      <c r="C89" s="556"/>
      <c r="D89" s="556"/>
      <c r="E89" s="556"/>
      <c r="F89" s="147" t="s">
        <v>6952</v>
      </c>
      <c r="G89" s="556" t="s">
        <v>6952</v>
      </c>
      <c r="H89" s="556"/>
    </row>
    <row r="90" spans="1:8" ht="18.75" customHeight="1">
      <c r="A90" s="389"/>
      <c r="B90" s="389"/>
      <c r="C90" s="389"/>
      <c r="D90" s="389"/>
      <c r="E90" s="389"/>
      <c r="F90" s="17"/>
      <c r="G90" s="17"/>
      <c r="H90" s="17"/>
    </row>
    <row r="91" spans="1:8" ht="18.75" customHeight="1">
      <c r="A91" s="555" t="s">
        <v>7100</v>
      </c>
      <c r="B91" s="555"/>
      <c r="C91" s="555"/>
      <c r="D91" s="555"/>
      <c r="E91" s="555"/>
      <c r="F91" s="555"/>
      <c r="G91" s="555"/>
      <c r="H91" s="555"/>
    </row>
  </sheetData>
  <mergeCells count="102">
    <mergeCell ref="A1:E1"/>
    <mergeCell ref="F1:F3"/>
    <mergeCell ref="G1:G3"/>
    <mergeCell ref="H1:H3"/>
    <mergeCell ref="A2:E2"/>
    <mergeCell ref="A3:E3"/>
    <mergeCell ref="G6:G7"/>
    <mergeCell ref="H6:H7"/>
    <mergeCell ref="A8:H8"/>
    <mergeCell ref="A9:H9"/>
    <mergeCell ref="B10:D10"/>
    <mergeCell ref="B11:D11"/>
    <mergeCell ref="A4:B4"/>
    <mergeCell ref="A5:B5"/>
    <mergeCell ref="A6:B7"/>
    <mergeCell ref="C6:C7"/>
    <mergeCell ref="D6:D7"/>
    <mergeCell ref="E6:E7"/>
    <mergeCell ref="B18:D18"/>
    <mergeCell ref="B19:D19"/>
    <mergeCell ref="B20:D20"/>
    <mergeCell ref="B21:D21"/>
    <mergeCell ref="B22:D22"/>
    <mergeCell ref="B23:D23"/>
    <mergeCell ref="A12:E12"/>
    <mergeCell ref="A13:E13"/>
    <mergeCell ref="A14:E14"/>
    <mergeCell ref="A15:E15"/>
    <mergeCell ref="B16:D16"/>
    <mergeCell ref="B17:D17"/>
    <mergeCell ref="A30:E30"/>
    <mergeCell ref="B31:D31"/>
    <mergeCell ref="A32:E32"/>
    <mergeCell ref="B33:D33"/>
    <mergeCell ref="B34:D34"/>
    <mergeCell ref="B35:D35"/>
    <mergeCell ref="B24:D24"/>
    <mergeCell ref="B25:D25"/>
    <mergeCell ref="B26:D26"/>
    <mergeCell ref="B27:D27"/>
    <mergeCell ref="B28:D28"/>
    <mergeCell ref="A29:E29"/>
    <mergeCell ref="B42:D42"/>
    <mergeCell ref="B43:D43"/>
    <mergeCell ref="B44:D44"/>
    <mergeCell ref="B45:D45"/>
    <mergeCell ref="B46:D46"/>
    <mergeCell ref="B47:D47"/>
    <mergeCell ref="B36:D36"/>
    <mergeCell ref="B37:D37"/>
    <mergeCell ref="B38:D38"/>
    <mergeCell ref="B39:D39"/>
    <mergeCell ref="B40:D40"/>
    <mergeCell ref="B41:D41"/>
    <mergeCell ref="B54:D54"/>
    <mergeCell ref="B55:D55"/>
    <mergeCell ref="B56:D56"/>
    <mergeCell ref="B57:D57"/>
    <mergeCell ref="B58:D58"/>
    <mergeCell ref="B59:D59"/>
    <mergeCell ref="B48:D48"/>
    <mergeCell ref="B49:D49"/>
    <mergeCell ref="B50:D50"/>
    <mergeCell ref="B51:D51"/>
    <mergeCell ref="B52:D52"/>
    <mergeCell ref="B53:D53"/>
    <mergeCell ref="B66:D66"/>
    <mergeCell ref="B67:D67"/>
    <mergeCell ref="B68:D68"/>
    <mergeCell ref="B69:D69"/>
    <mergeCell ref="B70:D70"/>
    <mergeCell ref="B71:D71"/>
    <mergeCell ref="B60:D60"/>
    <mergeCell ref="B61:D61"/>
    <mergeCell ref="B62:D62"/>
    <mergeCell ref="B63:D63"/>
    <mergeCell ref="B64:D64"/>
    <mergeCell ref="B65:D65"/>
    <mergeCell ref="B78:D78"/>
    <mergeCell ref="B79:D79"/>
    <mergeCell ref="B80:D80"/>
    <mergeCell ref="B81:D81"/>
    <mergeCell ref="B82:D82"/>
    <mergeCell ref="B83:D83"/>
    <mergeCell ref="B72:D72"/>
    <mergeCell ref="B73:D73"/>
    <mergeCell ref="B74:D74"/>
    <mergeCell ref="B75:D75"/>
    <mergeCell ref="B76:D76"/>
    <mergeCell ref="B77:D77"/>
    <mergeCell ref="A88:E88"/>
    <mergeCell ref="G88:H88"/>
    <mergeCell ref="A89:E89"/>
    <mergeCell ref="G89:H89"/>
    <mergeCell ref="A90:E90"/>
    <mergeCell ref="A91:H91"/>
    <mergeCell ref="B84:D84"/>
    <mergeCell ref="B85:D85"/>
    <mergeCell ref="A86:E86"/>
    <mergeCell ref="G86:H86"/>
    <mergeCell ref="A87:E87"/>
    <mergeCell ref="G87:H87"/>
  </mergeCells>
  <pageMargins left="0.75" right="0.75" top="1" bottom="1" header="0.5" footer="0.5"/>
  <pageSetup paperSize="9" scale="78"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2B7EE-9DDE-4EB5-8A02-404890A95E2E}">
  <dimension ref="A1:K23"/>
  <sheetViews>
    <sheetView showGridLines="0" workbookViewId="0">
      <selection activeCell="B15" sqref="B15:H15"/>
    </sheetView>
  </sheetViews>
  <sheetFormatPr defaultRowHeight="14.4"/>
  <cols>
    <col min="1" max="3" width="6.21875" customWidth="1"/>
    <col min="4" max="4" width="11.21875" customWidth="1"/>
    <col min="5" max="5" width="6.44140625" customWidth="1"/>
    <col min="6" max="7" width="24.77734375" customWidth="1"/>
    <col min="8" max="8" width="53.21875" customWidth="1"/>
    <col min="9" max="9" width="20.21875" customWidth="1"/>
    <col min="10" max="10" width="18.77734375" customWidth="1"/>
    <col min="11" max="11" width="25.44140625" customWidth="1"/>
  </cols>
  <sheetData>
    <row r="1" spans="1:11" ht="15" customHeight="1">
      <c r="A1" s="474" t="s">
        <v>274</v>
      </c>
      <c r="B1" s="474"/>
      <c r="C1" s="474"/>
      <c r="D1" s="474"/>
      <c r="E1" s="474"/>
      <c r="F1" s="582" t="s">
        <v>7101</v>
      </c>
      <c r="G1" s="582"/>
      <c r="H1" s="582"/>
      <c r="I1" s="389"/>
      <c r="J1" s="389"/>
      <c r="K1" s="389"/>
    </row>
    <row r="2" spans="1:11" ht="15" customHeight="1">
      <c r="A2" s="474" t="s">
        <v>275</v>
      </c>
      <c r="B2" s="474"/>
      <c r="C2" s="474"/>
      <c r="D2" s="474"/>
      <c r="E2" s="474"/>
      <c r="F2" s="582"/>
      <c r="G2" s="582"/>
      <c r="H2" s="582"/>
      <c r="I2" s="389"/>
      <c r="J2" s="389"/>
      <c r="K2" s="389"/>
    </row>
    <row r="3" spans="1:11" ht="15" customHeight="1">
      <c r="A3" s="474" t="s">
        <v>7102</v>
      </c>
      <c r="B3" s="474"/>
      <c r="C3" s="474"/>
      <c r="D3" s="474"/>
      <c r="E3" s="474"/>
      <c r="F3" s="582"/>
      <c r="G3" s="582"/>
      <c r="H3" s="582"/>
      <c r="I3" s="389"/>
      <c r="J3" s="389"/>
      <c r="K3" s="389"/>
    </row>
    <row r="4" spans="1:11" ht="18.75" customHeight="1">
      <c r="A4" s="581"/>
      <c r="B4" s="581"/>
      <c r="C4" s="118"/>
      <c r="D4" s="118"/>
      <c r="E4" s="118"/>
      <c r="F4" s="593" t="s">
        <v>6938</v>
      </c>
      <c r="G4" s="593"/>
      <c r="H4" s="593"/>
      <c r="I4" s="17"/>
      <c r="J4" s="118"/>
      <c r="K4" s="17"/>
    </row>
    <row r="5" spans="1:11" ht="18.75" customHeight="1">
      <c r="A5" s="581"/>
      <c r="B5" s="581"/>
      <c r="C5" s="118"/>
      <c r="D5" s="118"/>
      <c r="E5" s="118"/>
      <c r="F5" s="593" t="s">
        <v>6939</v>
      </c>
      <c r="G5" s="593"/>
      <c r="H5" s="593"/>
      <c r="I5" s="17"/>
      <c r="J5" s="118"/>
      <c r="K5" s="17"/>
    </row>
    <row r="6" spans="1:11" ht="16.2" customHeight="1">
      <c r="A6" s="581"/>
      <c r="B6" s="581"/>
      <c r="C6" s="581"/>
      <c r="D6" s="581"/>
      <c r="E6" s="581"/>
      <c r="F6" s="593" t="s">
        <v>6940</v>
      </c>
      <c r="G6" s="593"/>
      <c r="H6" s="593"/>
      <c r="I6" s="389"/>
      <c r="J6" s="581"/>
      <c r="K6" s="389"/>
    </row>
    <row r="7" spans="1:11" ht="16.2" customHeight="1">
      <c r="A7" s="581"/>
      <c r="B7" s="581"/>
      <c r="C7" s="581"/>
      <c r="D7" s="581"/>
      <c r="E7" s="581"/>
      <c r="F7" s="593" t="s">
        <v>6941</v>
      </c>
      <c r="G7" s="593"/>
      <c r="H7" s="593"/>
      <c r="I7" s="389"/>
      <c r="J7" s="581"/>
      <c r="K7" s="389"/>
    </row>
    <row r="8" spans="1:11" ht="18.75" customHeight="1">
      <c r="A8" s="592"/>
      <c r="B8" s="592"/>
      <c r="C8" s="131"/>
      <c r="D8" s="131"/>
      <c r="E8" s="131"/>
      <c r="F8" s="571" t="s">
        <v>7103</v>
      </c>
      <c r="G8" s="571"/>
      <c r="H8" s="571"/>
      <c r="I8" s="54"/>
      <c r="J8" s="131"/>
      <c r="K8" s="54"/>
    </row>
    <row r="9" spans="1:11" ht="22.35" customHeight="1">
      <c r="A9" s="572" t="s">
        <v>6954</v>
      </c>
      <c r="B9" s="573"/>
      <c r="C9" s="573"/>
      <c r="D9" s="573"/>
      <c r="E9" s="573"/>
      <c r="F9" s="573"/>
      <c r="G9" s="573"/>
      <c r="H9" s="573"/>
      <c r="I9" s="573"/>
      <c r="J9" s="573"/>
      <c r="K9" s="574"/>
    </row>
    <row r="10" spans="1:11" ht="15" customHeight="1">
      <c r="A10" s="597" t="s">
        <v>283</v>
      </c>
      <c r="B10" s="599" t="s">
        <v>7104</v>
      </c>
      <c r="C10" s="600"/>
      <c r="D10" s="601"/>
      <c r="E10" s="599" t="s">
        <v>411</v>
      </c>
      <c r="F10" s="601"/>
      <c r="G10" s="597" t="s">
        <v>6944</v>
      </c>
      <c r="H10" s="597" t="s">
        <v>286</v>
      </c>
      <c r="I10" s="604" t="s">
        <v>6945</v>
      </c>
      <c r="J10" s="606" t="s">
        <v>6946</v>
      </c>
      <c r="K10" s="606" t="s">
        <v>6955</v>
      </c>
    </row>
    <row r="11" spans="1:11" ht="15" customHeight="1">
      <c r="A11" s="598"/>
      <c r="B11" s="602" t="s">
        <v>7105</v>
      </c>
      <c r="C11" s="608"/>
      <c r="D11" s="603"/>
      <c r="E11" s="602"/>
      <c r="F11" s="603"/>
      <c r="G11" s="598"/>
      <c r="H11" s="598"/>
      <c r="I11" s="605"/>
      <c r="J11" s="607"/>
      <c r="K11" s="607"/>
    </row>
    <row r="12" spans="1:11" ht="14.25" customHeight="1">
      <c r="A12" s="124">
        <v>1</v>
      </c>
      <c r="B12" s="578">
        <v>2</v>
      </c>
      <c r="C12" s="580"/>
      <c r="D12" s="579"/>
      <c r="E12" s="578">
        <v>3</v>
      </c>
      <c r="F12" s="579"/>
      <c r="G12" s="125">
        <v>4</v>
      </c>
      <c r="H12" s="125">
        <v>5</v>
      </c>
      <c r="I12" s="122">
        <v>6</v>
      </c>
      <c r="J12" s="125">
        <v>7</v>
      </c>
      <c r="K12" s="125">
        <v>8</v>
      </c>
    </row>
    <row r="13" spans="1:11" ht="25.2" customHeight="1">
      <c r="A13" s="138"/>
      <c r="B13" s="466"/>
      <c r="C13" s="466"/>
      <c r="D13" s="466"/>
      <c r="E13" s="466"/>
      <c r="F13" s="466"/>
      <c r="G13" s="466"/>
      <c r="H13" s="39"/>
      <c r="I13" s="39"/>
      <c r="J13" s="39"/>
      <c r="K13" s="39"/>
    </row>
    <row r="14" spans="1:11" ht="25.2" customHeight="1">
      <c r="A14" s="17"/>
      <c r="B14" s="559" t="s">
        <v>7014</v>
      </c>
      <c r="C14" s="559"/>
      <c r="D14" s="559"/>
      <c r="E14" s="559"/>
      <c r="F14" s="559"/>
      <c r="G14" s="559"/>
      <c r="H14" s="559"/>
      <c r="I14" s="150">
        <v>0</v>
      </c>
      <c r="J14" s="17"/>
      <c r="K14" s="17"/>
    </row>
    <row r="15" spans="1:11" ht="25.2" customHeight="1">
      <c r="A15" s="17"/>
      <c r="B15" s="559" t="s">
        <v>7015</v>
      </c>
      <c r="C15" s="559"/>
      <c r="D15" s="559"/>
      <c r="E15" s="559"/>
      <c r="F15" s="559"/>
      <c r="G15" s="559"/>
      <c r="H15" s="559"/>
      <c r="I15" s="150">
        <v>0</v>
      </c>
      <c r="J15" s="17"/>
      <c r="K15" s="17"/>
    </row>
    <row r="16" spans="1:11" ht="25.2" customHeight="1">
      <c r="A16" s="17"/>
      <c r="B16" s="389"/>
      <c r="C16" s="389"/>
      <c r="D16" s="389"/>
      <c r="E16" s="389"/>
      <c r="F16" s="389"/>
      <c r="G16" s="389"/>
      <c r="H16" s="17"/>
      <c r="I16" s="17"/>
      <c r="J16" s="17"/>
      <c r="K16" s="17"/>
    </row>
    <row r="17" spans="1:11" ht="25.2" customHeight="1">
      <c r="A17" s="17"/>
      <c r="B17" s="389"/>
      <c r="C17" s="389"/>
      <c r="D17" s="389"/>
      <c r="E17" s="389"/>
      <c r="F17" s="389"/>
      <c r="G17" s="389"/>
      <c r="H17" s="17"/>
      <c r="I17" s="17"/>
      <c r="J17" s="17"/>
      <c r="K17" s="17"/>
    </row>
    <row r="18" spans="1:11" ht="15" customHeight="1">
      <c r="A18" s="557" t="s">
        <v>298</v>
      </c>
      <c r="B18" s="557"/>
      <c r="C18" s="557"/>
      <c r="D18" s="557"/>
      <c r="E18" s="557"/>
      <c r="F18" s="557"/>
      <c r="G18" s="557"/>
      <c r="H18" s="146" t="s">
        <v>299</v>
      </c>
      <c r="I18" s="557" t="s">
        <v>6951</v>
      </c>
      <c r="J18" s="557"/>
      <c r="K18" s="557"/>
    </row>
    <row r="19" spans="1:11" ht="15" customHeight="1">
      <c r="A19" s="389"/>
      <c r="B19" s="389"/>
      <c r="C19" s="389"/>
      <c r="D19" s="389"/>
      <c r="E19" s="389"/>
      <c r="F19" s="389"/>
      <c r="G19" s="389"/>
      <c r="H19" s="17"/>
      <c r="I19" s="389"/>
      <c r="J19" s="389"/>
      <c r="K19" s="389"/>
    </row>
    <row r="20" spans="1:11" ht="15" customHeight="1">
      <c r="A20" s="556" t="s">
        <v>306</v>
      </c>
      <c r="B20" s="556"/>
      <c r="C20" s="556"/>
      <c r="D20" s="556"/>
      <c r="E20" s="556"/>
      <c r="F20" s="556"/>
      <c r="G20" s="556"/>
      <c r="H20" s="147" t="s">
        <v>306</v>
      </c>
      <c r="I20" s="556" t="s">
        <v>306</v>
      </c>
      <c r="J20" s="556"/>
      <c r="K20" s="556"/>
    </row>
    <row r="21" spans="1:11" ht="15" customHeight="1">
      <c r="A21" s="556" t="s">
        <v>6952</v>
      </c>
      <c r="B21" s="556"/>
      <c r="C21" s="556"/>
      <c r="D21" s="556"/>
      <c r="E21" s="556"/>
      <c r="F21" s="556"/>
      <c r="G21" s="556"/>
      <c r="H21" s="147" t="s">
        <v>6952</v>
      </c>
      <c r="I21" s="556" t="s">
        <v>6952</v>
      </c>
      <c r="J21" s="556"/>
      <c r="K21" s="556"/>
    </row>
    <row r="22" spans="1:11" ht="25.2" customHeight="1">
      <c r="A22" s="389"/>
      <c r="B22" s="389"/>
      <c r="C22" s="389"/>
      <c r="D22" s="389"/>
      <c r="E22" s="389"/>
      <c r="F22" s="389"/>
      <c r="G22" s="389"/>
      <c r="H22" s="17"/>
      <c r="I22" s="389"/>
      <c r="J22" s="389"/>
      <c r="K22" s="389"/>
    </row>
    <row r="23" spans="1:11" ht="25.2" customHeight="1">
      <c r="A23" s="555" t="s">
        <v>7106</v>
      </c>
      <c r="B23" s="555"/>
      <c r="C23" s="555"/>
      <c r="D23" s="555"/>
      <c r="E23" s="555"/>
      <c r="F23" s="555"/>
      <c r="G23" s="555"/>
      <c r="H23" s="555"/>
      <c r="I23" s="555"/>
      <c r="J23" s="555"/>
      <c r="K23" s="555"/>
    </row>
  </sheetData>
  <mergeCells count="53">
    <mergeCell ref="A1:E1"/>
    <mergeCell ref="F1:H3"/>
    <mergeCell ref="I1:I3"/>
    <mergeCell ref="J1:J3"/>
    <mergeCell ref="K1:K3"/>
    <mergeCell ref="A2:E2"/>
    <mergeCell ref="A3:E3"/>
    <mergeCell ref="A4:B4"/>
    <mergeCell ref="F4:H4"/>
    <mergeCell ref="A5:B5"/>
    <mergeCell ref="F5:H5"/>
    <mergeCell ref="A6:B7"/>
    <mergeCell ref="C6:C7"/>
    <mergeCell ref="D6:D7"/>
    <mergeCell ref="E6:E7"/>
    <mergeCell ref="F6:H6"/>
    <mergeCell ref="I6:I7"/>
    <mergeCell ref="J6:J7"/>
    <mergeCell ref="K6:K7"/>
    <mergeCell ref="F7:H7"/>
    <mergeCell ref="A8:B8"/>
    <mergeCell ref="F8:H8"/>
    <mergeCell ref="A9:K9"/>
    <mergeCell ref="A10:A11"/>
    <mergeCell ref="B10:D10"/>
    <mergeCell ref="E10:F11"/>
    <mergeCell ref="G10:G11"/>
    <mergeCell ref="H10:H11"/>
    <mergeCell ref="I10:I11"/>
    <mergeCell ref="J10:J11"/>
    <mergeCell ref="K10:K11"/>
    <mergeCell ref="B11:D11"/>
    <mergeCell ref="I18:K18"/>
    <mergeCell ref="B12:D12"/>
    <mergeCell ref="E12:F12"/>
    <mergeCell ref="B13:D13"/>
    <mergeCell ref="E13:G13"/>
    <mergeCell ref="B14:H14"/>
    <mergeCell ref="B15:H15"/>
    <mergeCell ref="B16:D16"/>
    <mergeCell ref="E16:G16"/>
    <mergeCell ref="B17:D17"/>
    <mergeCell ref="E17:G17"/>
    <mergeCell ref="A18:G18"/>
    <mergeCell ref="A22:G22"/>
    <mergeCell ref="I22:K22"/>
    <mergeCell ref="A23:K23"/>
    <mergeCell ref="A19:G19"/>
    <mergeCell ref="I19:K19"/>
    <mergeCell ref="A20:G20"/>
    <mergeCell ref="I20:K20"/>
    <mergeCell ref="A21:G21"/>
    <mergeCell ref="I21:K21"/>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16A68-6C21-44B1-9C74-D0EB2260A157}">
  <dimension ref="A1:B56"/>
  <sheetViews>
    <sheetView workbookViewId="0">
      <selection activeCell="Q21" sqref="Q21"/>
    </sheetView>
  </sheetViews>
  <sheetFormatPr defaultRowHeight="14.4"/>
  <sheetData>
    <row r="1" spans="1:2">
      <c r="A1" t="s">
        <v>346</v>
      </c>
    </row>
    <row r="2" spans="1:2">
      <c r="B2" t="s">
        <v>9204</v>
      </c>
    </row>
    <row r="3" spans="1:2">
      <c r="A3" t="s">
        <v>9205</v>
      </c>
    </row>
    <row r="4" spans="1:2">
      <c r="A4" t="s">
        <v>9248</v>
      </c>
    </row>
    <row r="7" spans="1:2">
      <c r="A7" t="s">
        <v>8382</v>
      </c>
    </row>
    <row r="9" spans="1:2">
      <c r="A9" t="s">
        <v>9249</v>
      </c>
    </row>
    <row r="13" spans="1:2">
      <c r="A13" t="s">
        <v>9250</v>
      </c>
    </row>
    <row r="15" spans="1:2">
      <c r="A15" t="s">
        <v>9251</v>
      </c>
    </row>
    <row r="16" spans="1:2">
      <c r="A16" t="s">
        <v>9252</v>
      </c>
    </row>
    <row r="17" spans="1:1">
      <c r="A17" t="s">
        <v>9253</v>
      </c>
    </row>
    <row r="18" spans="1:1">
      <c r="A18" t="s">
        <v>9254</v>
      </c>
    </row>
    <row r="19" spans="1:1">
      <c r="A19" t="s">
        <v>9255</v>
      </c>
    </row>
    <row r="20" spans="1:1">
      <c r="A20" t="s">
        <v>9256</v>
      </c>
    </row>
    <row r="21" spans="1:1">
      <c r="A21" t="s">
        <v>9257</v>
      </c>
    </row>
    <row r="22" spans="1:1">
      <c r="A22" t="s">
        <v>9258</v>
      </c>
    </row>
    <row r="23" spans="1:1">
      <c r="A23" t="s">
        <v>9257</v>
      </c>
    </row>
    <row r="24" spans="1:1">
      <c r="A24">
        <v>1</v>
      </c>
    </row>
    <row r="28" spans="1:1">
      <c r="A28">
        <v>2</v>
      </c>
    </row>
    <row r="30" spans="1:1">
      <c r="A30" t="s">
        <v>9259</v>
      </c>
    </row>
    <row r="31" spans="1:1">
      <c r="A31" t="s">
        <v>9260</v>
      </c>
    </row>
    <row r="34" spans="1:1">
      <c r="A34" t="s">
        <v>9261</v>
      </c>
    </row>
    <row r="43" spans="1:1">
      <c r="A43" t="s">
        <v>9262</v>
      </c>
    </row>
    <row r="46" spans="1:1">
      <c r="A46" t="s">
        <v>9263</v>
      </c>
    </row>
    <row r="47" spans="1:1">
      <c r="A47" t="s">
        <v>9264</v>
      </c>
    </row>
    <row r="48" spans="1:1">
      <c r="A48" t="s">
        <v>9265</v>
      </c>
    </row>
    <row r="49" spans="1:1">
      <c r="A49" t="s">
        <v>8399</v>
      </c>
    </row>
    <row r="50" spans="1:1">
      <c r="A50" t="s">
        <v>9266</v>
      </c>
    </row>
    <row r="51" spans="1:1">
      <c r="A51" t="s">
        <v>9205</v>
      </c>
    </row>
    <row r="52" spans="1:1">
      <c r="A52" t="s">
        <v>9267</v>
      </c>
    </row>
    <row r="55" spans="1:1">
      <c r="A55" t="s">
        <v>8382</v>
      </c>
    </row>
    <row r="56" spans="1:1">
      <c r="A56" t="s">
        <v>9056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A4263-1D97-47D8-94C9-652AF13E45E3}">
  <dimension ref="A4:C46"/>
  <sheetViews>
    <sheetView workbookViewId="0">
      <selection activeCell="R12" sqref="R12"/>
    </sheetView>
  </sheetViews>
  <sheetFormatPr defaultRowHeight="14.4"/>
  <sheetData>
    <row r="4" spans="1:3">
      <c r="C4" t="s">
        <v>8919</v>
      </c>
    </row>
    <row r="5" spans="1:3">
      <c r="A5" t="s">
        <v>8920</v>
      </c>
    </row>
    <row r="7" spans="1:3">
      <c r="A7" t="s">
        <v>8921</v>
      </c>
    </row>
    <row r="8" spans="1:3">
      <c r="A8" t="s">
        <v>8922</v>
      </c>
    </row>
    <row r="10" spans="1:3">
      <c r="A10" t="s">
        <v>8923</v>
      </c>
    </row>
    <row r="13" spans="1:3">
      <c r="A13" t="s">
        <v>8924</v>
      </c>
    </row>
    <row r="14" spans="1:3">
      <c r="A14" t="s">
        <v>8925</v>
      </c>
    </row>
    <row r="15" spans="1:3">
      <c r="A15" t="s">
        <v>8926</v>
      </c>
    </row>
    <row r="16" spans="1:3">
      <c r="A16" t="s">
        <v>8927</v>
      </c>
    </row>
    <row r="18" spans="1:2">
      <c r="A18" t="s">
        <v>8928</v>
      </c>
    </row>
    <row r="19" spans="1:2">
      <c r="A19" t="s">
        <v>8423</v>
      </c>
    </row>
    <row r="22" spans="1:2">
      <c r="A22" t="s">
        <v>8929</v>
      </c>
    </row>
    <row r="26" spans="1:2">
      <c r="A26" t="s">
        <v>8930</v>
      </c>
    </row>
    <row r="28" spans="1:2">
      <c r="A28" t="s">
        <v>8640</v>
      </c>
    </row>
    <row r="32" spans="1:2">
      <c r="B32" t="s">
        <v>8919</v>
      </c>
    </row>
    <row r="33" spans="1:3">
      <c r="A33" t="s">
        <v>8931</v>
      </c>
      <c r="C33" t="s">
        <v>8932</v>
      </c>
    </row>
    <row r="35" spans="1:3">
      <c r="A35" t="s">
        <v>8921</v>
      </c>
    </row>
    <row r="36" spans="1:3">
      <c r="A36" t="s">
        <v>8922</v>
      </c>
    </row>
    <row r="38" spans="1:3">
      <c r="A38" t="s">
        <v>8923</v>
      </c>
    </row>
    <row r="41" spans="1:3">
      <c r="A41" t="s">
        <v>8924</v>
      </c>
    </row>
    <row r="42" spans="1:3">
      <c r="A42" t="s">
        <v>8925</v>
      </c>
    </row>
    <row r="43" spans="1:3">
      <c r="A43" t="s">
        <v>8926</v>
      </c>
    </row>
    <row r="44" spans="1:3">
      <c r="A44" t="s">
        <v>8927</v>
      </c>
    </row>
    <row r="46" spans="1:3">
      <c r="A46" t="s">
        <v>8933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5EEEB-56A2-4EA9-B5F8-37F1C342EB12}">
  <dimension ref="A4:B105"/>
  <sheetViews>
    <sheetView workbookViewId="0">
      <selection activeCell="L24" sqref="L24"/>
    </sheetView>
  </sheetViews>
  <sheetFormatPr defaultRowHeight="14.4"/>
  <cols>
    <col min="1" max="1" width="24.44140625" customWidth="1"/>
  </cols>
  <sheetData>
    <row r="4" spans="1:2">
      <c r="A4" t="s">
        <v>9268</v>
      </c>
    </row>
    <row r="5" spans="1:2">
      <c r="A5" t="s">
        <v>9269</v>
      </c>
      <c r="B5" t="s">
        <v>9270</v>
      </c>
    </row>
    <row r="7" spans="1:2">
      <c r="A7" t="s">
        <v>9271</v>
      </c>
    </row>
    <row r="8" spans="1:2">
      <c r="A8" t="s">
        <v>9272</v>
      </c>
    </row>
    <row r="9" spans="1:2">
      <c r="A9" t="s">
        <v>9273</v>
      </c>
      <c r="B9" t="s">
        <v>9274</v>
      </c>
    </row>
    <row r="11" spans="1:2">
      <c r="A11" t="s">
        <v>9275</v>
      </c>
    </row>
    <row r="14" spans="1:2">
      <c r="A14" t="s">
        <v>9276</v>
      </c>
    </row>
    <row r="15" spans="1:2">
      <c r="A15" t="s">
        <v>9277</v>
      </c>
    </row>
    <row r="16" spans="1:2">
      <c r="A16" t="s">
        <v>9278</v>
      </c>
      <c r="B16" t="s">
        <v>9279</v>
      </c>
    </row>
    <row r="17" spans="1:2">
      <c r="A17" t="s">
        <v>8401</v>
      </c>
      <c r="B17" t="s">
        <v>9280</v>
      </c>
    </row>
    <row r="18" spans="1:2">
      <c r="A18" t="s">
        <v>9278</v>
      </c>
      <c r="B18" t="s">
        <v>9280</v>
      </c>
    </row>
    <row r="19" spans="1:2">
      <c r="A19" t="s">
        <v>8676</v>
      </c>
      <c r="B19" t="s">
        <v>9280</v>
      </c>
    </row>
    <row r="20" spans="1:2">
      <c r="A20" t="s">
        <v>8676</v>
      </c>
      <c r="B20" t="s">
        <v>9281</v>
      </c>
    </row>
    <row r="21" spans="1:2">
      <c r="A21" t="s">
        <v>8676</v>
      </c>
      <c r="B21" t="s">
        <v>9281</v>
      </c>
    </row>
    <row r="22" spans="1:2">
      <c r="A22" t="s">
        <v>9278</v>
      </c>
      <c r="B22" t="s">
        <v>9282</v>
      </c>
    </row>
    <row r="23" spans="1:2">
      <c r="A23" t="s">
        <v>8676</v>
      </c>
      <c r="B23" t="s">
        <v>9283</v>
      </c>
    </row>
    <row r="24" spans="1:2">
      <c r="A24" t="s">
        <v>8676</v>
      </c>
      <c r="B24" t="s">
        <v>9284</v>
      </c>
    </row>
    <row r="25" spans="1:2">
      <c r="A25" t="s">
        <v>8676</v>
      </c>
      <c r="B25" t="s">
        <v>9285</v>
      </c>
    </row>
    <row r="26" spans="1:2">
      <c r="A26" t="s">
        <v>8676</v>
      </c>
      <c r="B26" t="s">
        <v>9285</v>
      </c>
    </row>
    <row r="27" spans="1:2">
      <c r="A27" t="s">
        <v>8676</v>
      </c>
      <c r="B27" t="s">
        <v>9286</v>
      </c>
    </row>
    <row r="28" spans="1:2">
      <c r="A28" t="s">
        <v>8676</v>
      </c>
      <c r="B28" t="s">
        <v>9285</v>
      </c>
    </row>
    <row r="29" spans="1:2">
      <c r="A29" t="s">
        <v>8676</v>
      </c>
      <c r="B29" t="s">
        <v>9287</v>
      </c>
    </row>
    <row r="30" spans="1:2">
      <c r="A30" t="s">
        <v>8676</v>
      </c>
      <c r="B30" t="s">
        <v>9288</v>
      </c>
    </row>
    <row r="31" spans="1:2">
      <c r="A31" t="s">
        <v>8676</v>
      </c>
      <c r="B31" t="s">
        <v>9288</v>
      </c>
    </row>
    <row r="32" spans="1:2">
      <c r="A32" t="s">
        <v>8401</v>
      </c>
      <c r="B32" t="s">
        <v>9289</v>
      </c>
    </row>
    <row r="33" spans="1:2">
      <c r="A33" t="s">
        <v>8969</v>
      </c>
      <c r="B33" t="s">
        <v>9289</v>
      </c>
    </row>
    <row r="34" spans="1:2">
      <c r="A34" t="s">
        <v>8969</v>
      </c>
      <c r="B34" t="s">
        <v>9290</v>
      </c>
    </row>
    <row r="35" spans="1:2">
      <c r="A35" t="s">
        <v>8676</v>
      </c>
      <c r="B35" t="s">
        <v>9291</v>
      </c>
    </row>
    <row r="36" spans="1:2">
      <c r="A36" t="s">
        <v>8401</v>
      </c>
      <c r="B36" t="s">
        <v>9292</v>
      </c>
    </row>
    <row r="37" spans="1:2">
      <c r="A37" t="s">
        <v>9278</v>
      </c>
      <c r="B37" t="s">
        <v>9293</v>
      </c>
    </row>
    <row r="38" spans="1:2">
      <c r="A38" t="s">
        <v>8676</v>
      </c>
      <c r="B38" t="s">
        <v>9294</v>
      </c>
    </row>
    <row r="39" spans="1:2">
      <c r="A39" t="s">
        <v>8969</v>
      </c>
      <c r="B39" t="s">
        <v>9295</v>
      </c>
    </row>
    <row r="40" spans="1:2">
      <c r="A40" t="s">
        <v>8397</v>
      </c>
      <c r="B40" t="s">
        <v>9296</v>
      </c>
    </row>
    <row r="41" spans="1:2">
      <c r="A41" t="s">
        <v>8397</v>
      </c>
      <c r="B41" t="s">
        <v>9297</v>
      </c>
    </row>
    <row r="42" spans="1:2">
      <c r="A42" t="s">
        <v>8676</v>
      </c>
      <c r="B42" t="s">
        <v>9298</v>
      </c>
    </row>
    <row r="43" spans="1:2">
      <c r="A43" t="s">
        <v>9299</v>
      </c>
      <c r="B43" t="s">
        <v>9300</v>
      </c>
    </row>
    <row r="44" spans="1:2">
      <c r="A44" t="s">
        <v>8969</v>
      </c>
      <c r="B44" t="s">
        <v>9298</v>
      </c>
    </row>
    <row r="45" spans="1:2">
      <c r="A45" t="s">
        <v>8969</v>
      </c>
      <c r="B45" t="s">
        <v>9295</v>
      </c>
    </row>
    <row r="46" spans="1:2">
      <c r="A46" t="s">
        <v>9301</v>
      </c>
    </row>
    <row r="47" spans="1:2">
      <c r="A47" t="s">
        <v>9302</v>
      </c>
    </row>
    <row r="48" spans="1:2">
      <c r="A48" t="s">
        <v>8640</v>
      </c>
    </row>
    <row r="52" spans="1:2">
      <c r="A52" t="s">
        <v>9268</v>
      </c>
    </row>
    <row r="53" spans="1:2">
      <c r="A53" t="s">
        <v>9269</v>
      </c>
      <c r="B53" t="s">
        <v>9303</v>
      </c>
    </row>
    <row r="55" spans="1:2">
      <c r="A55" t="s">
        <v>9271</v>
      </c>
    </row>
    <row r="56" spans="1:2">
      <c r="A56" t="s">
        <v>9272</v>
      </c>
    </row>
    <row r="57" spans="1:2">
      <c r="A57" t="s">
        <v>9273</v>
      </c>
      <c r="B57" t="s">
        <v>8842</v>
      </c>
    </row>
    <row r="59" spans="1:2">
      <c r="A59" t="s">
        <v>9275</v>
      </c>
    </row>
    <row r="62" spans="1:2">
      <c r="A62" t="s">
        <v>9276</v>
      </c>
    </row>
    <row r="63" spans="1:2">
      <c r="A63" t="s">
        <v>9277</v>
      </c>
    </row>
    <row r="73" spans="1:1">
      <c r="A73" t="s">
        <v>9301</v>
      </c>
    </row>
    <row r="74" spans="1:1">
      <c r="A74" t="s">
        <v>9304</v>
      </c>
    </row>
    <row r="76" spans="1:1">
      <c r="A76" t="s">
        <v>8640</v>
      </c>
    </row>
    <row r="80" spans="1:1">
      <c r="A80" t="s">
        <v>9268</v>
      </c>
    </row>
    <row r="81" spans="1:1">
      <c r="A81" t="s">
        <v>9305</v>
      </c>
    </row>
    <row r="83" spans="1:1">
      <c r="A83" t="s">
        <v>9271</v>
      </c>
    </row>
    <row r="84" spans="1:1">
      <c r="A84" t="s">
        <v>9272</v>
      </c>
    </row>
    <row r="85" spans="1:1">
      <c r="A85" t="s">
        <v>9306</v>
      </c>
    </row>
    <row r="87" spans="1:1">
      <c r="A87" t="s">
        <v>9275</v>
      </c>
    </row>
    <row r="90" spans="1:1">
      <c r="A90" t="s">
        <v>9276</v>
      </c>
    </row>
    <row r="91" spans="1:1">
      <c r="A91" t="s">
        <v>9277</v>
      </c>
    </row>
    <row r="102" spans="1:1">
      <c r="A102" t="s">
        <v>9301</v>
      </c>
    </row>
    <row r="103" spans="1:1">
      <c r="A103" t="s">
        <v>9304</v>
      </c>
    </row>
    <row r="105" spans="1:1">
      <c r="A105" t="s">
        <v>8640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97C4B-CD3D-4FEB-A607-1F2B3941D33D}">
  <dimension ref="A1:K445"/>
  <sheetViews>
    <sheetView showGridLines="0" workbookViewId="0">
      <selection activeCell="P17" sqref="P17"/>
    </sheetView>
  </sheetViews>
  <sheetFormatPr defaultRowHeight="14.4"/>
  <cols>
    <col min="1" max="1" width="7.44140625" customWidth="1"/>
    <col min="2" max="8" width="12.77734375" customWidth="1"/>
    <col min="9" max="9" width="12.77734375" style="32" customWidth="1"/>
    <col min="10" max="11" width="12.77734375" customWidth="1"/>
  </cols>
  <sheetData>
    <row r="1" spans="1:11">
      <c r="A1" s="609" t="s">
        <v>7107</v>
      </c>
      <c r="B1" s="384"/>
      <c r="C1" s="384"/>
      <c r="D1" s="384"/>
      <c r="E1" s="384"/>
      <c r="F1" s="384"/>
      <c r="G1" s="384"/>
      <c r="H1" s="384"/>
      <c r="I1" s="384"/>
      <c r="J1" s="384"/>
      <c r="K1" s="384"/>
    </row>
    <row r="2" spans="1:11">
      <c r="A2" s="609" t="s">
        <v>7108</v>
      </c>
      <c r="B2" s="384"/>
      <c r="C2" s="384"/>
      <c r="D2" s="384"/>
      <c r="E2" s="384"/>
      <c r="F2" s="384"/>
      <c r="G2" s="384"/>
      <c r="H2" s="384"/>
      <c r="I2" s="384"/>
      <c r="J2" s="384"/>
      <c r="K2" s="384"/>
    </row>
    <row r="3" spans="1:11">
      <c r="A3" s="151" t="s">
        <v>7109</v>
      </c>
    </row>
    <row r="4" spans="1:11">
      <c r="A4" s="151" t="s">
        <v>312</v>
      </c>
    </row>
    <row r="6" spans="1:11" ht="28.5" customHeight="1">
      <c r="A6" s="610" t="s">
        <v>15</v>
      </c>
      <c r="B6" s="384"/>
      <c r="C6" s="384"/>
      <c r="D6" s="384"/>
      <c r="E6" s="384"/>
      <c r="F6" s="384"/>
      <c r="G6" s="384"/>
      <c r="H6" s="384"/>
      <c r="I6" s="384"/>
      <c r="J6" s="384"/>
      <c r="K6" s="384"/>
    </row>
    <row r="7" spans="1:11">
      <c r="A7" s="152" t="s">
        <v>6833</v>
      </c>
    </row>
    <row r="8" spans="1:11">
      <c r="A8" s="151" t="s">
        <v>7110</v>
      </c>
    </row>
    <row r="9" spans="1:11">
      <c r="A9" s="151" t="s">
        <v>314</v>
      </c>
    </row>
    <row r="10" spans="1:11">
      <c r="A10" s="151" t="s">
        <v>314</v>
      </c>
    </row>
    <row r="11" spans="1:11">
      <c r="A11" s="151" t="s">
        <v>7111</v>
      </c>
    </row>
    <row r="12" spans="1:11">
      <c r="A12" s="151" t="s">
        <v>7112</v>
      </c>
    </row>
    <row r="13" spans="1:11">
      <c r="A13" s="151" t="s">
        <v>7113</v>
      </c>
    </row>
    <row r="15" spans="1:11" ht="103.2" customHeight="1">
      <c r="A15" s="142"/>
      <c r="B15" s="153" t="s">
        <v>283</v>
      </c>
      <c r="C15" s="153" t="s">
        <v>321</v>
      </c>
      <c r="D15" s="153" t="s">
        <v>7114</v>
      </c>
      <c r="E15" s="153" t="s">
        <v>7115</v>
      </c>
      <c r="F15" s="153" t="s">
        <v>7116</v>
      </c>
      <c r="G15" s="153" t="s">
        <v>7117</v>
      </c>
      <c r="H15" s="153" t="s">
        <v>7118</v>
      </c>
      <c r="I15" s="154" t="s">
        <v>7119</v>
      </c>
      <c r="J15" s="153" t="s">
        <v>7120</v>
      </c>
      <c r="K15" s="153" t="s">
        <v>326</v>
      </c>
    </row>
    <row r="16" spans="1:11" ht="13.2" customHeight="1">
      <c r="A16" s="142"/>
      <c r="B16" s="27">
        <v>1</v>
      </c>
      <c r="C16" s="27"/>
      <c r="D16" s="27"/>
      <c r="E16" s="27"/>
      <c r="F16" s="27"/>
      <c r="G16" s="115"/>
      <c r="H16" s="30"/>
      <c r="I16" s="155"/>
      <c r="J16" s="27"/>
      <c r="K16" s="156"/>
    </row>
    <row r="17" spans="1:11" ht="13.2" customHeight="1">
      <c r="A17" s="142"/>
      <c r="B17" s="27">
        <v>2</v>
      </c>
      <c r="C17" s="27"/>
      <c r="D17" s="27"/>
      <c r="E17" s="27"/>
      <c r="F17" s="27"/>
      <c r="G17" s="115"/>
      <c r="H17" s="156"/>
      <c r="I17" s="155"/>
      <c r="J17" s="27"/>
      <c r="K17" s="156"/>
    </row>
    <row r="18" spans="1:11" ht="13.2" customHeight="1">
      <c r="A18" s="142"/>
      <c r="B18" s="27">
        <v>3</v>
      </c>
      <c r="C18" s="27"/>
      <c r="D18" s="27"/>
      <c r="E18" s="27"/>
      <c r="F18" s="27"/>
      <c r="G18" s="115"/>
      <c r="H18" s="156"/>
      <c r="I18" s="155"/>
      <c r="J18" s="27"/>
      <c r="K18" s="156"/>
    </row>
    <row r="19" spans="1:11" ht="13.2" customHeight="1">
      <c r="A19" s="142"/>
      <c r="B19" s="27">
        <v>4</v>
      </c>
      <c r="C19" s="27"/>
      <c r="D19" s="27"/>
      <c r="E19" s="27"/>
      <c r="F19" s="27"/>
      <c r="G19" s="115"/>
      <c r="H19" s="30"/>
      <c r="I19" s="155"/>
      <c r="J19" s="27"/>
      <c r="K19" s="156"/>
    </row>
    <row r="20" spans="1:11" ht="13.2" customHeight="1">
      <c r="A20" s="142"/>
      <c r="B20" s="27">
        <v>5</v>
      </c>
      <c r="C20" s="27"/>
      <c r="D20" s="27"/>
      <c r="E20" s="27"/>
      <c r="F20" s="27"/>
      <c r="G20" s="115"/>
      <c r="H20" s="156"/>
      <c r="I20" s="155"/>
      <c r="J20" s="27"/>
      <c r="K20" s="156"/>
    </row>
    <row r="21" spans="1:11" ht="13.2" customHeight="1">
      <c r="A21" s="142"/>
      <c r="B21" s="27">
        <v>6</v>
      </c>
      <c r="C21" s="27"/>
      <c r="D21" s="27"/>
      <c r="E21" s="27"/>
      <c r="F21" s="27"/>
      <c r="G21" s="115"/>
      <c r="H21" s="30"/>
      <c r="I21" s="155"/>
      <c r="J21" s="27"/>
      <c r="K21" s="156"/>
    </row>
    <row r="22" spans="1:11" ht="13.2" customHeight="1">
      <c r="A22" s="142"/>
      <c r="B22" s="27">
        <v>7</v>
      </c>
      <c r="C22" s="27"/>
      <c r="D22" s="27"/>
      <c r="E22" s="27"/>
      <c r="F22" s="27"/>
      <c r="G22" s="115"/>
      <c r="H22" s="156"/>
      <c r="I22" s="155"/>
      <c r="J22" s="27"/>
      <c r="K22" s="156"/>
    </row>
    <row r="23" spans="1:11" ht="13.2" customHeight="1">
      <c r="A23" s="142"/>
      <c r="B23" s="27">
        <v>8</v>
      </c>
      <c r="C23" s="27"/>
      <c r="D23" s="27"/>
      <c r="E23" s="27"/>
      <c r="F23" s="27"/>
      <c r="G23" s="115"/>
      <c r="H23" s="30"/>
      <c r="I23" s="155"/>
      <c r="J23" s="27"/>
      <c r="K23" s="156"/>
    </row>
    <row r="24" spans="1:11" ht="13.2" customHeight="1">
      <c r="A24" s="142"/>
      <c r="B24" s="27">
        <v>9</v>
      </c>
      <c r="C24" s="27"/>
      <c r="D24" s="27"/>
      <c r="E24" s="27"/>
      <c r="F24" s="27"/>
      <c r="G24" s="115"/>
      <c r="H24" s="30"/>
      <c r="I24" s="155"/>
      <c r="J24" s="27"/>
      <c r="K24" s="156"/>
    </row>
    <row r="25" spans="1:11" ht="13.2" customHeight="1">
      <c r="A25" s="142"/>
      <c r="B25" s="27">
        <v>10</v>
      </c>
      <c r="C25" s="27"/>
      <c r="D25" s="27"/>
      <c r="E25" s="27"/>
      <c r="F25" s="27"/>
      <c r="G25" s="115"/>
      <c r="H25" s="156"/>
      <c r="I25" s="155"/>
      <c r="J25" s="27"/>
      <c r="K25" s="156"/>
    </row>
    <row r="26" spans="1:11" ht="13.2" customHeight="1">
      <c r="A26" s="142"/>
      <c r="B26" s="27">
        <v>11</v>
      </c>
      <c r="C26" s="27"/>
      <c r="D26" s="27"/>
      <c r="E26" s="27"/>
      <c r="F26" s="27"/>
      <c r="G26" s="115"/>
      <c r="H26" s="156"/>
      <c r="I26" s="155"/>
      <c r="J26" s="27"/>
      <c r="K26" s="156"/>
    </row>
    <row r="27" spans="1:11" ht="13.2" customHeight="1">
      <c r="A27" s="142"/>
      <c r="B27" s="27">
        <v>12</v>
      </c>
      <c r="C27" s="27"/>
      <c r="D27" s="27"/>
      <c r="E27" s="27"/>
      <c r="F27" s="27"/>
      <c r="G27" s="115"/>
      <c r="H27" s="156"/>
      <c r="I27" s="155"/>
      <c r="J27" s="27"/>
      <c r="K27" s="156"/>
    </row>
    <row r="28" spans="1:11" ht="13.2" customHeight="1">
      <c r="A28" s="142"/>
      <c r="B28" s="27">
        <v>13</v>
      </c>
      <c r="C28" s="27"/>
      <c r="D28" s="27"/>
      <c r="E28" s="27"/>
      <c r="F28" s="27"/>
      <c r="G28" s="115"/>
      <c r="H28" s="30"/>
      <c r="I28" s="155"/>
      <c r="J28" s="27"/>
      <c r="K28" s="156"/>
    </row>
    <row r="29" spans="1:11" ht="13.2" customHeight="1">
      <c r="A29" s="142"/>
      <c r="B29" s="27">
        <v>14</v>
      </c>
      <c r="C29" s="27"/>
      <c r="D29" s="27"/>
      <c r="E29" s="27"/>
      <c r="F29" s="27"/>
      <c r="G29" s="115"/>
      <c r="H29" s="30"/>
      <c r="I29" s="155"/>
      <c r="J29" s="27"/>
      <c r="K29" s="156"/>
    </row>
    <row r="30" spans="1:11" ht="13.2" customHeight="1">
      <c r="A30" s="142"/>
      <c r="B30" s="27">
        <v>15</v>
      </c>
      <c r="C30" s="27"/>
      <c r="D30" s="27"/>
      <c r="E30" s="27"/>
      <c r="F30" s="27"/>
      <c r="G30" s="115"/>
      <c r="H30" s="30"/>
      <c r="I30" s="155"/>
      <c r="J30" s="27"/>
      <c r="K30" s="156"/>
    </row>
    <row r="31" spans="1:11" ht="13.2" customHeight="1">
      <c r="A31" s="142"/>
      <c r="B31" s="27">
        <v>16</v>
      </c>
      <c r="C31" s="27"/>
      <c r="D31" s="27"/>
      <c r="E31" s="27"/>
      <c r="F31" s="27"/>
      <c r="G31" s="115"/>
      <c r="H31" s="156"/>
      <c r="I31" s="155"/>
      <c r="J31" s="27"/>
      <c r="K31" s="156"/>
    </row>
    <row r="32" spans="1:11" ht="13.2" customHeight="1">
      <c r="A32" s="142"/>
      <c r="B32" s="27">
        <v>17</v>
      </c>
      <c r="C32" s="27"/>
      <c r="D32" s="27"/>
      <c r="E32" s="27"/>
      <c r="F32" s="27"/>
      <c r="G32" s="115"/>
      <c r="H32" s="156"/>
      <c r="I32" s="155"/>
      <c r="J32" s="27"/>
      <c r="K32" s="156"/>
    </row>
    <row r="33" spans="1:11" ht="13.2" customHeight="1">
      <c r="A33" s="142"/>
      <c r="B33" s="27">
        <v>18</v>
      </c>
      <c r="C33" s="27"/>
      <c r="D33" s="27"/>
      <c r="E33" s="27"/>
      <c r="F33" s="27"/>
      <c r="G33" s="115"/>
      <c r="H33" s="156"/>
      <c r="I33" s="155"/>
      <c r="J33" s="27"/>
      <c r="K33" s="156"/>
    </row>
    <row r="34" spans="1:11" ht="13.2" customHeight="1">
      <c r="A34" s="142"/>
      <c r="B34" s="27">
        <v>19</v>
      </c>
      <c r="C34" s="27"/>
      <c r="D34" s="27"/>
      <c r="E34" s="27"/>
      <c r="F34" s="27"/>
      <c r="G34" s="115"/>
      <c r="H34" s="30"/>
      <c r="I34" s="155"/>
      <c r="J34" s="27"/>
      <c r="K34" s="156"/>
    </row>
    <row r="35" spans="1:11" ht="13.2" customHeight="1">
      <c r="A35" s="142"/>
      <c r="B35" s="27">
        <v>20</v>
      </c>
      <c r="C35" s="27"/>
      <c r="D35" s="27"/>
      <c r="E35" s="27"/>
      <c r="F35" s="27"/>
      <c r="G35" s="115"/>
      <c r="H35" s="30"/>
      <c r="I35" s="155"/>
      <c r="J35" s="27"/>
      <c r="K35" s="156"/>
    </row>
    <row r="36" spans="1:11" ht="13.2" customHeight="1">
      <c r="A36" s="142"/>
      <c r="B36" s="27">
        <v>21</v>
      </c>
      <c r="C36" s="27"/>
      <c r="D36" s="27"/>
      <c r="E36" s="27"/>
      <c r="F36" s="27"/>
      <c r="G36" s="115"/>
      <c r="H36" s="156"/>
      <c r="I36" s="155"/>
      <c r="J36" s="27"/>
      <c r="K36" s="156"/>
    </row>
    <row r="37" spans="1:11" ht="13.2" customHeight="1">
      <c r="A37" s="142"/>
      <c r="B37" s="27">
        <v>22</v>
      </c>
      <c r="C37" s="27"/>
      <c r="D37" s="27"/>
      <c r="E37" s="27"/>
      <c r="F37" s="27"/>
      <c r="G37" s="115"/>
      <c r="H37" s="30"/>
      <c r="I37" s="155"/>
      <c r="J37" s="27"/>
      <c r="K37" s="156"/>
    </row>
    <row r="38" spans="1:11" ht="13.2" customHeight="1">
      <c r="A38" s="142"/>
      <c r="B38" s="27">
        <v>23</v>
      </c>
      <c r="C38" s="27"/>
      <c r="D38" s="27"/>
      <c r="E38" s="27"/>
      <c r="F38" s="27"/>
      <c r="G38" s="115"/>
      <c r="H38" s="30"/>
      <c r="I38" s="155"/>
      <c r="J38" s="27"/>
      <c r="K38" s="156"/>
    </row>
    <row r="39" spans="1:11" ht="13.2" customHeight="1">
      <c r="A39" s="142"/>
      <c r="B39" s="27">
        <v>24</v>
      </c>
      <c r="C39" s="27"/>
      <c r="D39" s="27"/>
      <c r="E39" s="27"/>
      <c r="F39" s="27"/>
      <c r="G39" s="115"/>
      <c r="H39" s="156"/>
      <c r="I39" s="155"/>
      <c r="J39" s="27"/>
      <c r="K39" s="156"/>
    </row>
    <row r="40" spans="1:11" ht="13.2" customHeight="1">
      <c r="A40" s="142"/>
      <c r="B40" s="27">
        <v>25</v>
      </c>
      <c r="C40" s="27"/>
      <c r="D40" s="27"/>
      <c r="E40" s="27"/>
      <c r="F40" s="27"/>
      <c r="G40" s="115"/>
      <c r="H40" s="156"/>
      <c r="I40" s="155"/>
      <c r="J40" s="27"/>
      <c r="K40" s="156"/>
    </row>
    <row r="41" spans="1:11" ht="13.2" customHeight="1">
      <c r="A41" s="142"/>
      <c r="B41" s="27">
        <v>26</v>
      </c>
      <c r="C41" s="27"/>
      <c r="D41" s="27"/>
      <c r="E41" s="27"/>
      <c r="F41" s="27"/>
      <c r="G41" s="115"/>
      <c r="H41" s="156"/>
      <c r="I41" s="155"/>
      <c r="J41" s="27"/>
      <c r="K41" s="156"/>
    </row>
    <row r="42" spans="1:11" ht="13.2" customHeight="1">
      <c r="A42" s="142"/>
      <c r="B42" s="27">
        <v>27</v>
      </c>
      <c r="C42" s="27"/>
      <c r="D42" s="27"/>
      <c r="E42" s="27"/>
      <c r="F42" s="27"/>
      <c r="G42" s="115"/>
      <c r="H42" s="156"/>
      <c r="I42" s="155"/>
      <c r="J42" s="27"/>
      <c r="K42" s="156"/>
    </row>
    <row r="43" spans="1:11" ht="13.2" customHeight="1">
      <c r="A43" s="142"/>
      <c r="B43" s="27">
        <v>28</v>
      </c>
      <c r="C43" s="27"/>
      <c r="D43" s="27"/>
      <c r="E43" s="27"/>
      <c r="F43" s="27"/>
      <c r="G43" s="115"/>
      <c r="H43" s="30"/>
      <c r="I43" s="155"/>
      <c r="J43" s="27"/>
      <c r="K43" s="156"/>
    </row>
    <row r="44" spans="1:11" ht="13.2" customHeight="1">
      <c r="A44" s="142"/>
      <c r="B44" s="27">
        <v>29</v>
      </c>
      <c r="C44" s="27"/>
      <c r="D44" s="27"/>
      <c r="E44" s="27"/>
      <c r="F44" s="27"/>
      <c r="G44" s="115"/>
      <c r="H44" s="156"/>
      <c r="I44" s="155"/>
      <c r="J44" s="27"/>
      <c r="K44" s="156"/>
    </row>
    <row r="45" spans="1:11" ht="13.2" customHeight="1">
      <c r="A45" s="142"/>
      <c r="B45" s="27">
        <v>30</v>
      </c>
      <c r="C45" s="27"/>
      <c r="D45" s="27"/>
      <c r="E45" s="27"/>
      <c r="F45" s="27"/>
      <c r="G45" s="115"/>
      <c r="H45" s="30"/>
      <c r="I45" s="155"/>
      <c r="J45" s="27"/>
      <c r="K45" s="156"/>
    </row>
    <row r="46" spans="1:11" ht="13.2" customHeight="1">
      <c r="A46" s="142"/>
      <c r="B46" s="27">
        <v>31</v>
      </c>
      <c r="C46" s="27"/>
      <c r="D46" s="27"/>
      <c r="E46" s="27"/>
      <c r="F46" s="27"/>
      <c r="G46" s="115"/>
      <c r="H46" s="156"/>
      <c r="I46" s="155"/>
      <c r="J46" s="27"/>
      <c r="K46" s="156"/>
    </row>
    <row r="47" spans="1:11" ht="13.2" customHeight="1">
      <c r="A47" s="142"/>
      <c r="B47" s="27">
        <v>32</v>
      </c>
      <c r="C47" s="27"/>
      <c r="D47" s="27"/>
      <c r="E47" s="27"/>
      <c r="F47" s="27"/>
      <c r="G47" s="115"/>
      <c r="H47" s="156"/>
      <c r="I47" s="155"/>
      <c r="J47" s="27"/>
      <c r="K47" s="156"/>
    </row>
    <row r="48" spans="1:11" ht="13.2" customHeight="1">
      <c r="A48" s="142"/>
      <c r="B48" s="27">
        <v>33</v>
      </c>
      <c r="C48" s="27"/>
      <c r="D48" s="27"/>
      <c r="E48" s="27"/>
      <c r="F48" s="27"/>
      <c r="G48" s="115"/>
      <c r="H48" s="156"/>
      <c r="I48" s="155"/>
      <c r="J48" s="27"/>
      <c r="K48" s="156"/>
    </row>
    <row r="49" spans="1:11" ht="13.2" customHeight="1">
      <c r="A49" s="142"/>
      <c r="B49" s="27">
        <v>34</v>
      </c>
      <c r="C49" s="27"/>
      <c r="D49" s="27"/>
      <c r="E49" s="27"/>
      <c r="F49" s="27"/>
      <c r="G49" s="115"/>
      <c r="H49" s="156"/>
      <c r="I49" s="155"/>
      <c r="J49" s="27"/>
      <c r="K49" s="156"/>
    </row>
    <row r="50" spans="1:11" ht="13.2" customHeight="1">
      <c r="A50" s="142"/>
      <c r="B50" s="27">
        <v>35</v>
      </c>
      <c r="C50" s="27"/>
      <c r="D50" s="27"/>
      <c r="E50" s="27"/>
      <c r="F50" s="27"/>
      <c r="G50" s="115"/>
      <c r="H50" s="156"/>
      <c r="I50" s="155"/>
      <c r="J50" s="27"/>
      <c r="K50" s="156"/>
    </row>
    <row r="51" spans="1:11" ht="13.2" customHeight="1">
      <c r="A51" s="142"/>
      <c r="B51" s="27">
        <v>36</v>
      </c>
      <c r="C51" s="27"/>
      <c r="D51" s="27"/>
      <c r="E51" s="27"/>
      <c r="F51" s="27"/>
      <c r="G51" s="115"/>
      <c r="H51" s="30"/>
      <c r="I51" s="155"/>
      <c r="J51" s="27"/>
      <c r="K51" s="156"/>
    </row>
    <row r="52" spans="1:11" ht="13.2" customHeight="1">
      <c r="A52" s="142"/>
      <c r="B52" s="27">
        <v>37</v>
      </c>
      <c r="C52" s="27"/>
      <c r="D52" s="27"/>
      <c r="E52" s="27"/>
      <c r="F52" s="27"/>
      <c r="G52" s="115"/>
      <c r="H52" s="30"/>
      <c r="I52" s="155"/>
      <c r="J52" s="27"/>
      <c r="K52" s="156"/>
    </row>
    <row r="53" spans="1:11" ht="13.2" customHeight="1">
      <c r="A53" s="142"/>
      <c r="B53" s="27">
        <v>38</v>
      </c>
      <c r="C53" s="27"/>
      <c r="D53" s="27"/>
      <c r="E53" s="27"/>
      <c r="F53" s="27"/>
      <c r="G53" s="115"/>
      <c r="H53" s="156"/>
      <c r="I53" s="155"/>
      <c r="J53" s="27"/>
      <c r="K53" s="156"/>
    </row>
    <row r="54" spans="1:11" ht="13.2" customHeight="1">
      <c r="A54" s="142"/>
      <c r="B54" s="27">
        <v>39</v>
      </c>
      <c r="C54" s="27"/>
      <c r="D54" s="27"/>
      <c r="E54" s="27"/>
      <c r="F54" s="27"/>
      <c r="G54" s="115"/>
      <c r="H54" s="156"/>
      <c r="I54" s="155"/>
      <c r="J54" s="27"/>
      <c r="K54" s="156"/>
    </row>
    <row r="55" spans="1:11" ht="13.2" customHeight="1">
      <c r="A55" s="142"/>
      <c r="B55" s="27">
        <v>40</v>
      </c>
      <c r="C55" s="27"/>
      <c r="D55" s="27"/>
      <c r="E55" s="27"/>
      <c r="F55" s="27"/>
      <c r="G55" s="115"/>
      <c r="H55" s="156"/>
      <c r="I55" s="155"/>
      <c r="J55" s="27"/>
      <c r="K55" s="156"/>
    </row>
    <row r="56" spans="1:11" ht="13.2" customHeight="1">
      <c r="A56" s="142"/>
      <c r="B56" s="27">
        <v>41</v>
      </c>
      <c r="C56" s="27"/>
      <c r="D56" s="27"/>
      <c r="E56" s="27"/>
      <c r="F56" s="27"/>
      <c r="G56" s="115"/>
      <c r="H56" s="30"/>
      <c r="I56" s="155"/>
      <c r="J56" s="27"/>
      <c r="K56" s="156"/>
    </row>
    <row r="57" spans="1:11" ht="13.2" customHeight="1">
      <c r="A57" s="142"/>
      <c r="B57" s="27">
        <v>42</v>
      </c>
      <c r="C57" s="27"/>
      <c r="D57" s="27"/>
      <c r="E57" s="27"/>
      <c r="F57" s="27"/>
      <c r="G57" s="115"/>
      <c r="H57" s="156"/>
      <c r="I57" s="155"/>
      <c r="J57" s="27"/>
      <c r="K57" s="156"/>
    </row>
    <row r="58" spans="1:11" ht="13.2" customHeight="1">
      <c r="A58" s="142"/>
      <c r="B58" s="27">
        <v>43</v>
      </c>
      <c r="C58" s="27"/>
      <c r="D58" s="27"/>
      <c r="E58" s="27"/>
      <c r="F58" s="27"/>
      <c r="G58" s="115"/>
      <c r="H58" s="156"/>
      <c r="I58" s="155"/>
      <c r="J58" s="27"/>
      <c r="K58" s="156"/>
    </row>
    <row r="59" spans="1:11" ht="13.2" customHeight="1">
      <c r="A59" s="142"/>
      <c r="B59" s="27">
        <v>44</v>
      </c>
      <c r="C59" s="27"/>
      <c r="D59" s="27"/>
      <c r="E59" s="27"/>
      <c r="F59" s="27"/>
      <c r="G59" s="115"/>
      <c r="H59" s="30"/>
      <c r="I59" s="155"/>
      <c r="J59" s="27"/>
      <c r="K59" s="156"/>
    </row>
    <row r="60" spans="1:11" ht="13.2" customHeight="1">
      <c r="A60" s="142"/>
      <c r="B60" s="27">
        <v>45</v>
      </c>
      <c r="C60" s="27"/>
      <c r="D60" s="27"/>
      <c r="E60" s="27"/>
      <c r="F60" s="27"/>
      <c r="G60" s="115"/>
      <c r="H60" s="156"/>
      <c r="I60" s="155"/>
      <c r="J60" s="27"/>
      <c r="K60" s="156"/>
    </row>
    <row r="61" spans="1:11" ht="13.2" customHeight="1">
      <c r="A61" s="142"/>
      <c r="B61" s="27">
        <v>46</v>
      </c>
      <c r="C61" s="27"/>
      <c r="D61" s="27"/>
      <c r="E61" s="27"/>
      <c r="F61" s="27"/>
      <c r="G61" s="115"/>
      <c r="H61" s="156"/>
      <c r="I61" s="155"/>
      <c r="J61" s="27"/>
      <c r="K61" s="156"/>
    </row>
    <row r="62" spans="1:11" ht="13.2" customHeight="1">
      <c r="A62" s="142"/>
      <c r="B62" s="27">
        <v>47</v>
      </c>
      <c r="C62" s="27"/>
      <c r="D62" s="27"/>
      <c r="E62" s="27"/>
      <c r="F62" s="27"/>
      <c r="G62" s="115"/>
      <c r="H62" s="30"/>
      <c r="I62" s="155"/>
      <c r="J62" s="27"/>
      <c r="K62" s="156"/>
    </row>
    <row r="63" spans="1:11" ht="13.2" customHeight="1">
      <c r="A63" s="142"/>
      <c r="B63" s="27">
        <v>48</v>
      </c>
      <c r="C63" s="27"/>
      <c r="D63" s="27"/>
      <c r="E63" s="27"/>
      <c r="F63" s="27"/>
      <c r="G63" s="115"/>
      <c r="H63" s="156"/>
      <c r="I63" s="155"/>
      <c r="J63" s="27"/>
      <c r="K63" s="156"/>
    </row>
    <row r="64" spans="1:11" ht="13.2" customHeight="1">
      <c r="A64" s="142"/>
      <c r="B64" s="27">
        <v>49</v>
      </c>
      <c r="C64" s="27"/>
      <c r="D64" s="27"/>
      <c r="E64" s="27"/>
      <c r="F64" s="27"/>
      <c r="G64" s="115"/>
      <c r="H64" s="156"/>
      <c r="I64" s="155"/>
      <c r="J64" s="27"/>
      <c r="K64" s="156"/>
    </row>
    <row r="65" spans="1:11" ht="13.2" customHeight="1">
      <c r="A65" s="142"/>
      <c r="B65" s="27">
        <v>50</v>
      </c>
      <c r="C65" s="27"/>
      <c r="D65" s="27"/>
      <c r="E65" s="27"/>
      <c r="F65" s="27"/>
      <c r="G65" s="115"/>
      <c r="H65" s="156"/>
      <c r="I65" s="155"/>
      <c r="J65" s="27"/>
      <c r="K65" s="156"/>
    </row>
    <row r="66" spans="1:11" ht="13.2" customHeight="1">
      <c r="A66" s="142"/>
      <c r="B66" s="27">
        <v>51</v>
      </c>
      <c r="C66" s="27"/>
      <c r="D66" s="27"/>
      <c r="E66" s="27"/>
      <c r="F66" s="27"/>
      <c r="G66" s="115"/>
      <c r="H66" s="30"/>
      <c r="I66" s="155"/>
      <c r="J66" s="27"/>
      <c r="K66" s="156"/>
    </row>
    <row r="67" spans="1:11" ht="13.2" customHeight="1">
      <c r="A67" s="142"/>
      <c r="B67" s="27">
        <v>52</v>
      </c>
      <c r="C67" s="27"/>
      <c r="D67" s="27"/>
      <c r="E67" s="27"/>
      <c r="F67" s="27"/>
      <c r="G67" s="115"/>
      <c r="H67" s="156"/>
      <c r="I67" s="155"/>
      <c r="J67" s="27"/>
      <c r="K67" s="156"/>
    </row>
    <row r="68" spans="1:11" ht="13.2" customHeight="1">
      <c r="A68" s="142"/>
      <c r="B68" s="27">
        <v>53</v>
      </c>
      <c r="C68" s="27"/>
      <c r="D68" s="27"/>
      <c r="E68" s="27"/>
      <c r="F68" s="27"/>
      <c r="G68" s="115"/>
      <c r="H68" s="156"/>
      <c r="I68" s="155"/>
      <c r="J68" s="27"/>
      <c r="K68" s="156"/>
    </row>
    <row r="69" spans="1:11" ht="13.2" customHeight="1">
      <c r="A69" s="142"/>
      <c r="B69" s="27">
        <v>54</v>
      </c>
      <c r="C69" s="27"/>
      <c r="D69" s="27"/>
      <c r="E69" s="27"/>
      <c r="F69" s="27"/>
      <c r="G69" s="115"/>
      <c r="H69" s="156"/>
      <c r="I69" s="155"/>
      <c r="J69" s="27"/>
      <c r="K69" s="156"/>
    </row>
    <row r="70" spans="1:11" ht="13.2" customHeight="1">
      <c r="A70" s="142"/>
      <c r="B70" s="27">
        <v>55</v>
      </c>
      <c r="C70" s="27"/>
      <c r="D70" s="27"/>
      <c r="E70" s="27"/>
      <c r="F70" s="27"/>
      <c r="G70" s="115"/>
      <c r="H70" s="30"/>
      <c r="I70" s="155"/>
      <c r="J70" s="27"/>
      <c r="K70" s="156"/>
    </row>
    <row r="71" spans="1:11" ht="13.2" customHeight="1">
      <c r="A71" s="142"/>
      <c r="B71" s="27">
        <v>56</v>
      </c>
      <c r="C71" s="27"/>
      <c r="D71" s="27"/>
      <c r="E71" s="27"/>
      <c r="F71" s="27"/>
      <c r="G71" s="115"/>
      <c r="H71" s="156"/>
      <c r="I71" s="155"/>
      <c r="J71" s="27"/>
      <c r="K71" s="156"/>
    </row>
    <row r="72" spans="1:11" ht="13.2" customHeight="1">
      <c r="A72" s="142"/>
      <c r="B72" s="27">
        <v>57</v>
      </c>
      <c r="C72" s="27"/>
      <c r="D72" s="27"/>
      <c r="E72" s="27"/>
      <c r="F72" s="27"/>
      <c r="G72" s="115"/>
      <c r="H72" s="156"/>
      <c r="I72" s="155"/>
      <c r="J72" s="27"/>
      <c r="K72" s="156"/>
    </row>
    <row r="73" spans="1:11" ht="13.2" customHeight="1">
      <c r="A73" s="142"/>
      <c r="B73" s="27">
        <v>58</v>
      </c>
      <c r="C73" s="27"/>
      <c r="D73" s="27"/>
      <c r="E73" s="27"/>
      <c r="F73" s="27"/>
      <c r="G73" s="115"/>
      <c r="H73" s="30"/>
      <c r="I73" s="155"/>
      <c r="J73" s="27"/>
      <c r="K73" s="156"/>
    </row>
    <row r="74" spans="1:11" ht="13.2" customHeight="1">
      <c r="A74" s="142"/>
      <c r="B74" s="27">
        <v>59</v>
      </c>
      <c r="C74" s="27"/>
      <c r="D74" s="27"/>
      <c r="E74" s="27"/>
      <c r="F74" s="27"/>
      <c r="G74" s="115"/>
      <c r="H74" s="156"/>
      <c r="I74" s="155"/>
      <c r="J74" s="27"/>
      <c r="K74" s="156"/>
    </row>
    <row r="75" spans="1:11" ht="13.2" customHeight="1">
      <c r="A75" s="142"/>
      <c r="B75" s="27">
        <v>60</v>
      </c>
      <c r="C75" s="27"/>
      <c r="D75" s="27"/>
      <c r="E75" s="27"/>
      <c r="F75" s="27"/>
      <c r="G75" s="115"/>
      <c r="H75" s="156"/>
      <c r="I75" s="155"/>
      <c r="J75" s="27"/>
      <c r="K75" s="156"/>
    </row>
    <row r="76" spans="1:11" ht="13.2" customHeight="1">
      <c r="A76" s="142"/>
      <c r="B76" s="27">
        <v>61</v>
      </c>
      <c r="C76" s="27"/>
      <c r="D76" s="27"/>
      <c r="E76" s="27"/>
      <c r="F76" s="27"/>
      <c r="G76" s="115"/>
      <c r="H76" s="156"/>
      <c r="I76" s="155"/>
      <c r="J76" s="27"/>
      <c r="K76" s="156"/>
    </row>
    <row r="77" spans="1:11" ht="13.2" customHeight="1">
      <c r="A77" s="142"/>
      <c r="B77" s="27">
        <v>62</v>
      </c>
      <c r="C77" s="27"/>
      <c r="D77" s="27"/>
      <c r="E77" s="27"/>
      <c r="F77" s="27"/>
      <c r="G77" s="115"/>
      <c r="H77" s="30"/>
      <c r="I77" s="155"/>
      <c r="J77" s="27"/>
      <c r="K77" s="156"/>
    </row>
    <row r="78" spans="1:11" ht="13.2" customHeight="1">
      <c r="A78" s="142"/>
      <c r="B78" s="27">
        <v>63</v>
      </c>
      <c r="C78" s="27"/>
      <c r="D78" s="27"/>
      <c r="E78" s="27"/>
      <c r="F78" s="27"/>
      <c r="G78" s="115"/>
      <c r="H78" s="30"/>
      <c r="I78" s="155"/>
      <c r="J78" s="27"/>
      <c r="K78" s="156"/>
    </row>
    <row r="79" spans="1:11" ht="13.2" customHeight="1">
      <c r="A79" s="142"/>
      <c r="B79" s="27">
        <v>64</v>
      </c>
      <c r="C79" s="27"/>
      <c r="D79" s="27"/>
      <c r="E79" s="27"/>
      <c r="F79" s="27"/>
      <c r="G79" s="115"/>
      <c r="H79" s="156"/>
      <c r="I79" s="155"/>
      <c r="J79" s="27"/>
      <c r="K79" s="156"/>
    </row>
    <row r="80" spans="1:11" ht="13.2" customHeight="1">
      <c r="A80" s="142"/>
      <c r="B80" s="27">
        <v>65</v>
      </c>
      <c r="C80" s="27"/>
      <c r="D80" s="27"/>
      <c r="E80" s="27"/>
      <c r="F80" s="27"/>
      <c r="G80" s="115"/>
      <c r="H80" s="156"/>
      <c r="I80" s="155"/>
      <c r="J80" s="27"/>
      <c r="K80" s="156"/>
    </row>
    <row r="81" spans="1:11" ht="13.2" customHeight="1">
      <c r="A81" s="142"/>
      <c r="B81" s="27">
        <v>66</v>
      </c>
      <c r="C81" s="27"/>
      <c r="D81" s="27"/>
      <c r="E81" s="27"/>
      <c r="F81" s="27"/>
      <c r="G81" s="115"/>
      <c r="H81" s="156"/>
      <c r="I81" s="155"/>
      <c r="J81" s="27"/>
      <c r="K81" s="156"/>
    </row>
    <row r="82" spans="1:11" ht="13.2" customHeight="1">
      <c r="A82" s="142"/>
      <c r="B82" s="27">
        <v>67</v>
      </c>
      <c r="C82" s="27"/>
      <c r="D82" s="27"/>
      <c r="E82" s="27"/>
      <c r="F82" s="27"/>
      <c r="G82" s="115"/>
      <c r="H82" s="156"/>
      <c r="I82" s="155"/>
      <c r="J82" s="27"/>
      <c r="K82" s="156"/>
    </row>
    <row r="83" spans="1:11" ht="13.2" customHeight="1">
      <c r="A83" s="142"/>
      <c r="B83" s="27">
        <v>68</v>
      </c>
      <c r="C83" s="27"/>
      <c r="D83" s="27"/>
      <c r="E83" s="27"/>
      <c r="F83" s="27"/>
      <c r="G83" s="115"/>
      <c r="H83" s="30"/>
      <c r="I83" s="155"/>
      <c r="J83" s="27"/>
      <c r="K83" s="156"/>
    </row>
    <row r="84" spans="1:11" ht="13.2" customHeight="1">
      <c r="A84" s="142"/>
      <c r="B84" s="27">
        <v>69</v>
      </c>
      <c r="C84" s="27"/>
      <c r="D84" s="27"/>
      <c r="E84" s="27"/>
      <c r="F84" s="27"/>
      <c r="G84" s="115"/>
      <c r="H84" s="156"/>
      <c r="I84" s="155"/>
      <c r="J84" s="27"/>
      <c r="K84" s="156"/>
    </row>
    <row r="85" spans="1:11" ht="13.2" customHeight="1">
      <c r="A85" s="142"/>
      <c r="B85" s="27">
        <v>70</v>
      </c>
      <c r="C85" s="27"/>
      <c r="D85" s="27"/>
      <c r="E85" s="27"/>
      <c r="F85" s="27"/>
      <c r="G85" s="115"/>
      <c r="H85" s="156"/>
      <c r="I85" s="155"/>
      <c r="J85" s="27"/>
      <c r="K85" s="156"/>
    </row>
    <row r="86" spans="1:11" ht="13.2" customHeight="1">
      <c r="A86" s="142"/>
      <c r="B86" s="27">
        <v>71</v>
      </c>
      <c r="C86" s="27"/>
      <c r="D86" s="27"/>
      <c r="E86" s="27"/>
      <c r="F86" s="27"/>
      <c r="G86" s="115"/>
      <c r="H86" s="30"/>
      <c r="I86" s="155"/>
      <c r="J86" s="27"/>
      <c r="K86" s="156"/>
    </row>
    <row r="87" spans="1:11" ht="13.2" customHeight="1">
      <c r="A87" s="142"/>
      <c r="B87" s="27">
        <v>72</v>
      </c>
      <c r="C87" s="27"/>
      <c r="D87" s="27"/>
      <c r="E87" s="27"/>
      <c r="F87" s="27"/>
      <c r="G87" s="115"/>
      <c r="H87" s="156"/>
      <c r="I87" s="155"/>
      <c r="J87" s="27"/>
      <c r="K87" s="156"/>
    </row>
    <row r="88" spans="1:11" ht="13.2" customHeight="1">
      <c r="A88" s="142"/>
      <c r="B88" s="27">
        <v>73</v>
      </c>
      <c r="C88" s="27"/>
      <c r="D88" s="27"/>
      <c r="E88" s="27"/>
      <c r="F88" s="27"/>
      <c r="G88" s="115"/>
      <c r="H88" s="30"/>
      <c r="I88" s="155"/>
      <c r="J88" s="27"/>
      <c r="K88" s="156"/>
    </row>
    <row r="89" spans="1:11" ht="13.2" customHeight="1">
      <c r="A89" s="142"/>
      <c r="B89" s="27">
        <v>74</v>
      </c>
      <c r="C89" s="27"/>
      <c r="D89" s="27"/>
      <c r="E89" s="27"/>
      <c r="F89" s="27"/>
      <c r="G89" s="115"/>
      <c r="H89" s="30"/>
      <c r="I89" s="155"/>
      <c r="J89" s="27"/>
      <c r="K89" s="156"/>
    </row>
    <row r="90" spans="1:11" ht="13.2" customHeight="1">
      <c r="A90" s="142"/>
      <c r="B90" s="27">
        <v>75</v>
      </c>
      <c r="C90" s="27"/>
      <c r="D90" s="27"/>
      <c r="E90" s="27"/>
      <c r="F90" s="27"/>
      <c r="G90" s="115"/>
      <c r="H90" s="30"/>
      <c r="I90" s="155"/>
      <c r="J90" s="27"/>
      <c r="K90" s="156"/>
    </row>
    <row r="91" spans="1:11" ht="13.2" customHeight="1">
      <c r="A91" s="142"/>
      <c r="B91" s="27">
        <v>76</v>
      </c>
      <c r="C91" s="27"/>
      <c r="D91" s="27"/>
      <c r="E91" s="27"/>
      <c r="F91" s="27"/>
      <c r="G91" s="115"/>
      <c r="H91" s="156"/>
      <c r="I91" s="155"/>
      <c r="J91" s="27"/>
      <c r="K91" s="156"/>
    </row>
    <row r="92" spans="1:11" ht="13.2" customHeight="1">
      <c r="A92" s="142"/>
      <c r="B92" s="27">
        <v>77</v>
      </c>
      <c r="C92" s="27"/>
      <c r="D92" s="27"/>
      <c r="E92" s="27"/>
      <c r="F92" s="27"/>
      <c r="G92" s="115"/>
      <c r="H92" s="30"/>
      <c r="I92" s="155"/>
      <c r="J92" s="27"/>
      <c r="K92" s="156"/>
    </row>
    <row r="93" spans="1:11" ht="13.2" customHeight="1">
      <c r="A93" s="142"/>
      <c r="B93" s="27">
        <v>78</v>
      </c>
      <c r="C93" s="27"/>
      <c r="D93" s="27"/>
      <c r="E93" s="27"/>
      <c r="F93" s="27"/>
      <c r="G93" s="115"/>
      <c r="H93" s="156"/>
      <c r="I93" s="155"/>
      <c r="J93" s="27"/>
      <c r="K93" s="156"/>
    </row>
    <row r="94" spans="1:11" ht="13.2" customHeight="1">
      <c r="A94" s="142"/>
      <c r="B94" s="27">
        <v>79</v>
      </c>
      <c r="C94" s="27"/>
      <c r="D94" s="27"/>
      <c r="E94" s="27"/>
      <c r="F94" s="27"/>
      <c r="G94" s="115"/>
      <c r="H94" s="30"/>
      <c r="I94" s="155"/>
      <c r="J94" s="27"/>
      <c r="K94" s="156"/>
    </row>
    <row r="95" spans="1:11" ht="13.2" customHeight="1">
      <c r="A95" s="142"/>
      <c r="B95" s="27">
        <v>80</v>
      </c>
      <c r="C95" s="27"/>
      <c r="D95" s="27"/>
      <c r="E95" s="27"/>
      <c r="F95" s="27"/>
      <c r="G95" s="115"/>
      <c r="H95" s="30"/>
      <c r="I95" s="155"/>
      <c r="J95" s="27"/>
      <c r="K95" s="156"/>
    </row>
    <row r="96" spans="1:11" ht="13.2" customHeight="1">
      <c r="A96" s="142"/>
      <c r="B96" s="27">
        <v>81</v>
      </c>
      <c r="C96" s="27"/>
      <c r="D96" s="27"/>
      <c r="E96" s="27"/>
      <c r="F96" s="27"/>
      <c r="G96" s="115"/>
      <c r="H96" s="156"/>
      <c r="I96" s="155"/>
      <c r="J96" s="27"/>
      <c r="K96" s="156"/>
    </row>
    <row r="97" spans="1:11" ht="13.2" customHeight="1">
      <c r="A97" s="142"/>
      <c r="B97" s="27">
        <v>82</v>
      </c>
      <c r="C97" s="27"/>
      <c r="D97" s="27"/>
      <c r="E97" s="27"/>
      <c r="F97" s="27"/>
      <c r="G97" s="115"/>
      <c r="H97" s="30"/>
      <c r="I97" s="155"/>
      <c r="J97" s="27"/>
      <c r="K97" s="156"/>
    </row>
    <row r="98" spans="1:11" ht="13.2" customHeight="1">
      <c r="A98" s="142"/>
      <c r="B98" s="27">
        <v>83</v>
      </c>
      <c r="C98" s="27"/>
      <c r="D98" s="27"/>
      <c r="E98" s="27"/>
      <c r="F98" s="27"/>
      <c r="G98" s="115"/>
      <c r="H98" s="156"/>
      <c r="I98" s="155"/>
      <c r="J98" s="27"/>
      <c r="K98" s="156"/>
    </row>
    <row r="99" spans="1:11" ht="13.2" customHeight="1">
      <c r="A99" s="142"/>
      <c r="B99" s="27">
        <v>84</v>
      </c>
      <c r="C99" s="27"/>
      <c r="D99" s="27"/>
      <c r="E99" s="27"/>
      <c r="F99" s="27"/>
      <c r="G99" s="115"/>
      <c r="H99" s="156"/>
      <c r="I99" s="155"/>
      <c r="J99" s="27"/>
      <c r="K99" s="156"/>
    </row>
    <row r="100" spans="1:11" ht="13.2" customHeight="1">
      <c r="A100" s="142"/>
      <c r="B100" s="27">
        <v>85</v>
      </c>
      <c r="C100" s="27"/>
      <c r="D100" s="27"/>
      <c r="E100" s="27"/>
      <c r="F100" s="27"/>
      <c r="G100" s="115"/>
      <c r="H100" s="30"/>
      <c r="I100" s="155"/>
      <c r="J100" s="27"/>
      <c r="K100" s="156"/>
    </row>
    <row r="101" spans="1:11" ht="13.2" customHeight="1">
      <c r="A101" s="142"/>
      <c r="B101" s="27">
        <v>86</v>
      </c>
      <c r="C101" s="27"/>
      <c r="D101" s="27"/>
      <c r="E101" s="27"/>
      <c r="F101" s="27"/>
      <c r="G101" s="115"/>
      <c r="H101" s="156"/>
      <c r="I101" s="155"/>
      <c r="J101" s="27"/>
      <c r="K101" s="156"/>
    </row>
    <row r="102" spans="1:11" ht="13.2" customHeight="1">
      <c r="A102" s="142"/>
      <c r="B102" s="27">
        <v>87</v>
      </c>
      <c r="C102" s="27"/>
      <c r="D102" s="27"/>
      <c r="E102" s="27"/>
      <c r="F102" s="27"/>
      <c r="G102" s="115"/>
      <c r="H102" s="30"/>
      <c r="I102" s="155"/>
      <c r="J102" s="27"/>
      <c r="K102" s="156"/>
    </row>
    <row r="103" spans="1:11" ht="13.2" customHeight="1">
      <c r="A103" s="142"/>
      <c r="B103" s="27">
        <v>88</v>
      </c>
      <c r="C103" s="27"/>
      <c r="D103" s="27"/>
      <c r="E103" s="27"/>
      <c r="F103" s="27"/>
      <c r="G103" s="115"/>
      <c r="H103" s="156"/>
      <c r="I103" s="155"/>
      <c r="J103" s="27"/>
      <c r="K103" s="156"/>
    </row>
    <row r="104" spans="1:11" ht="13.2" customHeight="1">
      <c r="A104" s="142"/>
      <c r="B104" s="27">
        <v>89</v>
      </c>
      <c r="C104" s="27"/>
      <c r="D104" s="27"/>
      <c r="E104" s="27"/>
      <c r="F104" s="27"/>
      <c r="G104" s="115"/>
      <c r="H104" s="156"/>
      <c r="I104" s="155"/>
      <c r="J104" s="27"/>
      <c r="K104" s="156"/>
    </row>
    <row r="105" spans="1:11" ht="13.2" customHeight="1">
      <c r="A105" s="142"/>
      <c r="B105" s="27">
        <v>90</v>
      </c>
      <c r="C105" s="27"/>
      <c r="D105" s="27"/>
      <c r="E105" s="27"/>
      <c r="F105" s="27"/>
      <c r="G105" s="115"/>
      <c r="H105" s="30"/>
      <c r="I105" s="155"/>
      <c r="J105" s="27"/>
      <c r="K105" s="156"/>
    </row>
    <row r="106" spans="1:11" ht="13.2" customHeight="1">
      <c r="A106" s="142"/>
      <c r="B106" s="27">
        <v>91</v>
      </c>
      <c r="C106" s="27"/>
      <c r="D106" s="27"/>
      <c r="E106" s="27"/>
      <c r="F106" s="27"/>
      <c r="G106" s="115"/>
      <c r="H106" s="156"/>
      <c r="I106" s="155"/>
      <c r="J106" s="27"/>
      <c r="K106" s="156"/>
    </row>
    <row r="107" spans="1:11" ht="13.2" customHeight="1">
      <c r="A107" s="142"/>
      <c r="B107" s="27">
        <v>92</v>
      </c>
      <c r="C107" s="27"/>
      <c r="D107" s="27"/>
      <c r="E107" s="27"/>
      <c r="F107" s="27"/>
      <c r="G107" s="115"/>
      <c r="H107" s="156"/>
      <c r="I107" s="155"/>
      <c r="J107" s="27"/>
      <c r="K107" s="156"/>
    </row>
    <row r="108" spans="1:11" ht="13.2" customHeight="1">
      <c r="A108" s="142"/>
      <c r="B108" s="27">
        <v>93</v>
      </c>
      <c r="C108" s="27"/>
      <c r="D108" s="27"/>
      <c r="E108" s="27"/>
      <c r="F108" s="27"/>
      <c r="G108" s="115"/>
      <c r="H108" s="156"/>
      <c r="I108" s="155"/>
      <c r="J108" s="27"/>
      <c r="K108" s="156"/>
    </row>
    <row r="109" spans="1:11" ht="13.2" customHeight="1">
      <c r="A109" s="142"/>
      <c r="B109" s="27">
        <v>94</v>
      </c>
      <c r="C109" s="27"/>
      <c r="D109" s="27"/>
      <c r="E109" s="27"/>
      <c r="F109" s="27"/>
      <c r="G109" s="115"/>
      <c r="H109" s="30"/>
      <c r="I109" s="155"/>
      <c r="J109" s="27"/>
      <c r="K109" s="156"/>
    </row>
    <row r="110" spans="1:11" ht="13.2" customHeight="1">
      <c r="A110" s="142"/>
      <c r="B110" s="27">
        <v>95</v>
      </c>
      <c r="C110" s="27"/>
      <c r="D110" s="27"/>
      <c r="E110" s="27"/>
      <c r="F110" s="27"/>
      <c r="G110" s="115"/>
      <c r="H110" s="30"/>
      <c r="I110" s="155"/>
      <c r="J110" s="27"/>
      <c r="K110" s="156"/>
    </row>
    <row r="111" spans="1:11" ht="13.2" customHeight="1">
      <c r="A111" s="142"/>
      <c r="B111" s="27">
        <v>96</v>
      </c>
      <c r="C111" s="27"/>
      <c r="D111" s="27"/>
      <c r="E111" s="27"/>
      <c r="F111" s="27"/>
      <c r="G111" s="115"/>
      <c r="H111" s="156"/>
      <c r="I111" s="155"/>
      <c r="J111" s="27"/>
      <c r="K111" s="156"/>
    </row>
    <row r="112" spans="1:11" ht="13.2" customHeight="1">
      <c r="A112" s="142"/>
      <c r="B112" s="27">
        <v>97</v>
      </c>
      <c r="C112" s="27"/>
      <c r="D112" s="27"/>
      <c r="E112" s="27"/>
      <c r="F112" s="27"/>
      <c r="G112" s="115"/>
      <c r="H112" s="30"/>
      <c r="I112" s="155"/>
      <c r="J112" s="27"/>
      <c r="K112" s="156"/>
    </row>
    <row r="113" spans="1:11" ht="13.2" customHeight="1">
      <c r="A113" s="142"/>
      <c r="B113" s="27">
        <v>98</v>
      </c>
      <c r="C113" s="27"/>
      <c r="D113" s="27"/>
      <c r="E113" s="27"/>
      <c r="F113" s="27"/>
      <c r="G113" s="115"/>
      <c r="H113" s="30"/>
      <c r="I113" s="155"/>
      <c r="J113" s="27"/>
      <c r="K113" s="156"/>
    </row>
    <row r="114" spans="1:11" ht="13.2" customHeight="1">
      <c r="A114" s="142"/>
      <c r="B114" s="27">
        <v>99</v>
      </c>
      <c r="C114" s="27"/>
      <c r="D114" s="27"/>
      <c r="E114" s="27"/>
      <c r="F114" s="27"/>
      <c r="G114" s="115"/>
      <c r="H114" s="30"/>
      <c r="I114" s="155"/>
      <c r="J114" s="27"/>
      <c r="K114" s="156"/>
    </row>
    <row r="115" spans="1:11" ht="13.2" customHeight="1">
      <c r="A115" s="142"/>
      <c r="B115" s="27">
        <v>100</v>
      </c>
      <c r="C115" s="27"/>
      <c r="D115" s="27"/>
      <c r="E115" s="27"/>
      <c r="F115" s="27"/>
      <c r="G115" s="115"/>
      <c r="H115" s="30"/>
      <c r="I115" s="155"/>
      <c r="J115" s="27"/>
      <c r="K115" s="156"/>
    </row>
    <row r="116" spans="1:11" ht="13.2" customHeight="1">
      <c r="A116" s="142"/>
      <c r="B116" s="27">
        <v>101</v>
      </c>
      <c r="C116" s="27"/>
      <c r="D116" s="27"/>
      <c r="E116" s="27"/>
      <c r="F116" s="27"/>
      <c r="G116" s="115"/>
      <c r="H116" s="156"/>
      <c r="I116" s="155"/>
      <c r="J116" s="27"/>
      <c r="K116" s="156"/>
    </row>
    <row r="117" spans="1:11" ht="13.2" customHeight="1">
      <c r="A117" s="142"/>
      <c r="B117" s="27">
        <v>102</v>
      </c>
      <c r="C117" s="27"/>
      <c r="D117" s="27"/>
      <c r="E117" s="27"/>
      <c r="F117" s="27"/>
      <c r="G117" s="115"/>
      <c r="H117" s="30"/>
      <c r="I117" s="155"/>
      <c r="J117" s="27"/>
      <c r="K117" s="156"/>
    </row>
    <row r="118" spans="1:11" ht="13.2" customHeight="1">
      <c r="A118" s="142"/>
      <c r="B118" s="27">
        <v>103</v>
      </c>
      <c r="C118" s="27"/>
      <c r="D118" s="27"/>
      <c r="E118" s="27"/>
      <c r="F118" s="27"/>
      <c r="G118" s="115"/>
      <c r="H118" s="30"/>
      <c r="I118" s="155"/>
      <c r="J118" s="27"/>
      <c r="K118" s="156"/>
    </row>
    <row r="119" spans="1:11" ht="13.2" customHeight="1">
      <c r="A119" s="142"/>
      <c r="B119" s="27">
        <v>104</v>
      </c>
      <c r="C119" s="27"/>
      <c r="D119" s="27"/>
      <c r="E119" s="27"/>
      <c r="F119" s="27"/>
      <c r="G119" s="115"/>
      <c r="H119" s="30"/>
      <c r="I119" s="155"/>
      <c r="J119" s="27"/>
      <c r="K119" s="156"/>
    </row>
    <row r="120" spans="1:11" ht="13.2" customHeight="1">
      <c r="A120" s="142"/>
      <c r="B120" s="27">
        <v>105</v>
      </c>
      <c r="C120" s="27"/>
      <c r="D120" s="27"/>
      <c r="E120" s="27"/>
      <c r="F120" s="27"/>
      <c r="G120" s="115"/>
      <c r="H120" s="156"/>
      <c r="I120" s="155"/>
      <c r="J120" s="27"/>
      <c r="K120" s="156"/>
    </row>
    <row r="121" spans="1:11" ht="13.2" customHeight="1">
      <c r="A121" s="142"/>
      <c r="B121" s="27">
        <v>106</v>
      </c>
      <c r="C121" s="27"/>
      <c r="D121" s="27"/>
      <c r="E121" s="27"/>
      <c r="F121" s="27"/>
      <c r="G121" s="115"/>
      <c r="H121" s="30"/>
      <c r="I121" s="155"/>
      <c r="J121" s="27"/>
      <c r="K121" s="156"/>
    </row>
    <row r="122" spans="1:11" ht="13.2" customHeight="1">
      <c r="A122" s="142"/>
      <c r="B122" s="27">
        <v>107</v>
      </c>
      <c r="C122" s="27"/>
      <c r="D122" s="27"/>
      <c r="E122" s="27"/>
      <c r="F122" s="27"/>
      <c r="G122" s="115"/>
      <c r="H122" s="156"/>
      <c r="I122" s="155"/>
      <c r="J122" s="27"/>
      <c r="K122" s="156"/>
    </row>
    <row r="123" spans="1:11" ht="13.2" customHeight="1">
      <c r="A123" s="142"/>
      <c r="B123" s="27">
        <v>108</v>
      </c>
      <c r="C123" s="27"/>
      <c r="D123" s="27"/>
      <c r="E123" s="27"/>
      <c r="F123" s="27"/>
      <c r="G123" s="115"/>
      <c r="H123" s="30"/>
      <c r="I123" s="155"/>
      <c r="J123" s="27"/>
      <c r="K123" s="156"/>
    </row>
    <row r="124" spans="1:11" ht="13.2" customHeight="1">
      <c r="A124" s="142"/>
      <c r="B124" s="27">
        <v>109</v>
      </c>
      <c r="C124" s="27"/>
      <c r="D124" s="27"/>
      <c r="E124" s="27"/>
      <c r="F124" s="27"/>
      <c r="G124" s="115"/>
      <c r="H124" s="156"/>
      <c r="I124" s="155"/>
      <c r="J124" s="27"/>
      <c r="K124" s="156"/>
    </row>
    <row r="125" spans="1:11" ht="13.2" customHeight="1">
      <c r="A125" s="142"/>
      <c r="B125" s="27">
        <v>110</v>
      </c>
      <c r="C125" s="27"/>
      <c r="D125" s="27"/>
      <c r="E125" s="27"/>
      <c r="F125" s="27"/>
      <c r="G125" s="115"/>
      <c r="H125" s="30"/>
      <c r="I125" s="155"/>
      <c r="J125" s="27"/>
      <c r="K125" s="156"/>
    </row>
    <row r="126" spans="1:11" ht="13.2" customHeight="1">
      <c r="A126" s="142"/>
      <c r="B126" s="27">
        <v>111</v>
      </c>
      <c r="C126" s="27"/>
      <c r="D126" s="27"/>
      <c r="E126" s="27"/>
      <c r="F126" s="27"/>
      <c r="G126" s="115"/>
      <c r="H126" s="30"/>
      <c r="I126" s="155"/>
      <c r="J126" s="27"/>
      <c r="K126" s="156"/>
    </row>
    <row r="127" spans="1:11" ht="13.2" customHeight="1">
      <c r="A127" s="142"/>
      <c r="B127" s="27">
        <v>112</v>
      </c>
      <c r="C127" s="27"/>
      <c r="D127" s="27"/>
      <c r="E127" s="27"/>
      <c r="F127" s="27"/>
      <c r="G127" s="115"/>
      <c r="H127" s="30"/>
      <c r="I127" s="155"/>
      <c r="J127" s="27"/>
      <c r="K127" s="156"/>
    </row>
    <row r="128" spans="1:11" ht="13.2" customHeight="1">
      <c r="A128" s="142"/>
      <c r="B128" s="27">
        <v>113</v>
      </c>
      <c r="C128" s="27"/>
      <c r="D128" s="27"/>
      <c r="E128" s="27"/>
      <c r="F128" s="27"/>
      <c r="G128" s="115"/>
      <c r="H128" s="30"/>
      <c r="I128" s="155"/>
      <c r="J128" s="27"/>
      <c r="K128" s="156"/>
    </row>
    <row r="129" spans="1:11" ht="13.2" customHeight="1">
      <c r="A129" s="142"/>
      <c r="B129" s="27">
        <v>114</v>
      </c>
      <c r="C129" s="27"/>
      <c r="D129" s="27"/>
      <c r="E129" s="27"/>
      <c r="F129" s="27"/>
      <c r="G129" s="115"/>
      <c r="H129" s="30"/>
      <c r="I129" s="155"/>
      <c r="J129" s="27"/>
      <c r="K129" s="156"/>
    </row>
    <row r="130" spans="1:11" ht="13.2" customHeight="1">
      <c r="A130" s="142"/>
      <c r="B130" s="27">
        <v>115</v>
      </c>
      <c r="C130" s="27"/>
      <c r="D130" s="27"/>
      <c r="E130" s="27"/>
      <c r="F130" s="27"/>
      <c r="G130" s="115"/>
      <c r="H130" s="156"/>
      <c r="I130" s="155"/>
      <c r="J130" s="27"/>
      <c r="K130" s="156"/>
    </row>
    <row r="131" spans="1:11" ht="13.2" customHeight="1">
      <c r="A131" s="142"/>
      <c r="B131" s="27">
        <v>116</v>
      </c>
      <c r="C131" s="27"/>
      <c r="D131" s="27"/>
      <c r="E131" s="27"/>
      <c r="F131" s="27"/>
      <c r="G131" s="115"/>
      <c r="H131" s="30"/>
      <c r="I131" s="155"/>
      <c r="J131" s="27"/>
      <c r="K131" s="156"/>
    </row>
    <row r="132" spans="1:11" ht="13.2" customHeight="1">
      <c r="A132" s="142"/>
      <c r="B132" s="27">
        <v>117</v>
      </c>
      <c r="C132" s="27"/>
      <c r="D132" s="27"/>
      <c r="E132" s="27"/>
      <c r="F132" s="27"/>
      <c r="G132" s="115"/>
      <c r="H132" s="30"/>
      <c r="I132" s="155"/>
      <c r="J132" s="27"/>
      <c r="K132" s="156"/>
    </row>
    <row r="133" spans="1:11" ht="13.2" customHeight="1">
      <c r="A133" s="142"/>
      <c r="B133" s="27">
        <v>118</v>
      </c>
      <c r="C133" s="27"/>
      <c r="D133" s="27"/>
      <c r="E133" s="27"/>
      <c r="F133" s="27"/>
      <c r="G133" s="115"/>
      <c r="H133" s="30"/>
      <c r="I133" s="155"/>
      <c r="J133" s="27"/>
      <c r="K133" s="156"/>
    </row>
    <row r="134" spans="1:11" ht="13.2" customHeight="1">
      <c r="A134" s="142"/>
      <c r="B134" s="27">
        <v>119</v>
      </c>
      <c r="C134" s="27"/>
      <c r="D134" s="27"/>
      <c r="E134" s="27"/>
      <c r="F134" s="27"/>
      <c r="G134" s="115"/>
      <c r="H134" s="30"/>
      <c r="I134" s="155"/>
      <c r="J134" s="27"/>
      <c r="K134" s="156"/>
    </row>
    <row r="135" spans="1:11" ht="13.2" customHeight="1">
      <c r="A135" s="142"/>
      <c r="B135" s="27">
        <v>120</v>
      </c>
      <c r="C135" s="27"/>
      <c r="D135" s="27"/>
      <c r="E135" s="27"/>
      <c r="F135" s="27"/>
      <c r="G135" s="115"/>
      <c r="H135" s="30"/>
      <c r="I135" s="155"/>
      <c r="J135" s="27"/>
      <c r="K135" s="156"/>
    </row>
    <row r="136" spans="1:11" ht="13.2" customHeight="1">
      <c r="A136" s="142"/>
      <c r="B136" s="27">
        <v>121</v>
      </c>
      <c r="C136" s="27"/>
      <c r="D136" s="27"/>
      <c r="E136" s="27"/>
      <c r="F136" s="27"/>
      <c r="G136" s="115"/>
      <c r="H136" s="30"/>
      <c r="I136" s="155"/>
      <c r="J136" s="27"/>
      <c r="K136" s="156"/>
    </row>
    <row r="137" spans="1:11" ht="13.2" customHeight="1">
      <c r="A137" s="142"/>
      <c r="B137" s="27">
        <v>122</v>
      </c>
      <c r="C137" s="27"/>
      <c r="D137" s="27"/>
      <c r="E137" s="27"/>
      <c r="F137" s="27"/>
      <c r="G137" s="115"/>
      <c r="H137" s="30"/>
      <c r="I137" s="155"/>
      <c r="J137" s="27"/>
      <c r="K137" s="156"/>
    </row>
    <row r="138" spans="1:11" ht="13.2" customHeight="1">
      <c r="A138" s="142"/>
      <c r="B138" s="27">
        <v>123</v>
      </c>
      <c r="C138" s="27"/>
      <c r="D138" s="27"/>
      <c r="E138" s="27"/>
      <c r="F138" s="27"/>
      <c r="G138" s="115"/>
      <c r="H138" s="30"/>
      <c r="I138" s="155"/>
      <c r="J138" s="27"/>
      <c r="K138" s="156"/>
    </row>
    <row r="139" spans="1:11" ht="13.2" customHeight="1">
      <c r="A139" s="142"/>
      <c r="B139" s="27">
        <v>124</v>
      </c>
      <c r="C139" s="27"/>
      <c r="D139" s="27"/>
      <c r="E139" s="27"/>
      <c r="F139" s="27"/>
      <c r="G139" s="115"/>
      <c r="H139" s="30"/>
      <c r="I139" s="155"/>
      <c r="J139" s="27"/>
      <c r="K139" s="156"/>
    </row>
    <row r="140" spans="1:11" ht="13.2" customHeight="1">
      <c r="A140" s="142"/>
      <c r="B140" s="27">
        <v>125</v>
      </c>
      <c r="C140" s="27"/>
      <c r="D140" s="27"/>
      <c r="E140" s="27"/>
      <c r="F140" s="27"/>
      <c r="G140" s="115"/>
      <c r="H140" s="156"/>
      <c r="I140" s="155"/>
      <c r="J140" s="27"/>
      <c r="K140" s="156"/>
    </row>
    <row r="141" spans="1:11" ht="13.2" customHeight="1">
      <c r="A141" s="142"/>
      <c r="B141" s="27">
        <v>126</v>
      </c>
      <c r="C141" s="27"/>
      <c r="D141" s="27"/>
      <c r="E141" s="27"/>
      <c r="F141" s="27"/>
      <c r="G141" s="115"/>
      <c r="H141" s="156"/>
      <c r="I141" s="155"/>
      <c r="J141" s="27"/>
      <c r="K141" s="156"/>
    </row>
    <row r="142" spans="1:11" ht="13.2" customHeight="1">
      <c r="A142" s="142"/>
      <c r="B142" s="27">
        <v>127</v>
      </c>
      <c r="C142" s="27"/>
      <c r="D142" s="27"/>
      <c r="E142" s="27"/>
      <c r="F142" s="27"/>
      <c r="G142" s="115"/>
      <c r="H142" s="156"/>
      <c r="I142" s="155"/>
      <c r="J142" s="27"/>
      <c r="K142" s="156"/>
    </row>
    <row r="143" spans="1:11" ht="13.2" customHeight="1">
      <c r="A143" s="142"/>
      <c r="B143" s="27">
        <v>128</v>
      </c>
      <c r="C143" s="27"/>
      <c r="D143" s="27"/>
      <c r="E143" s="27"/>
      <c r="F143" s="27"/>
      <c r="G143" s="115"/>
      <c r="H143" s="156"/>
      <c r="I143" s="155"/>
      <c r="J143" s="27"/>
      <c r="K143" s="156"/>
    </row>
    <row r="144" spans="1:11" ht="13.2" customHeight="1">
      <c r="A144" s="142"/>
      <c r="B144" s="27">
        <v>129</v>
      </c>
      <c r="C144" s="27"/>
      <c r="D144" s="27"/>
      <c r="E144" s="27"/>
      <c r="F144" s="27"/>
      <c r="G144" s="115"/>
      <c r="H144" s="156"/>
      <c r="I144" s="155"/>
      <c r="J144" s="27"/>
      <c r="K144" s="156"/>
    </row>
    <row r="145" spans="1:11" ht="13.2" customHeight="1">
      <c r="A145" s="142"/>
      <c r="B145" s="27">
        <v>130</v>
      </c>
      <c r="C145" s="27"/>
      <c r="D145" s="27"/>
      <c r="E145" s="27"/>
      <c r="F145" s="27"/>
      <c r="G145" s="115"/>
      <c r="H145" s="156"/>
      <c r="I145" s="155"/>
      <c r="J145" s="27"/>
      <c r="K145" s="156"/>
    </row>
    <row r="146" spans="1:11" ht="13.2" customHeight="1">
      <c r="A146" s="142"/>
      <c r="B146" s="27">
        <v>131</v>
      </c>
      <c r="C146" s="27"/>
      <c r="D146" s="27"/>
      <c r="E146" s="27"/>
      <c r="F146" s="27"/>
      <c r="G146" s="115"/>
      <c r="H146" s="156"/>
      <c r="I146" s="155"/>
      <c r="J146" s="27"/>
      <c r="K146" s="156"/>
    </row>
    <row r="147" spans="1:11" ht="13.2" customHeight="1">
      <c r="A147" s="142"/>
      <c r="B147" s="27">
        <v>132</v>
      </c>
      <c r="C147" s="27"/>
      <c r="D147" s="27"/>
      <c r="E147" s="27"/>
      <c r="F147" s="27"/>
      <c r="G147" s="115"/>
      <c r="H147" s="156"/>
      <c r="I147" s="155"/>
      <c r="J147" s="27"/>
      <c r="K147" s="156"/>
    </row>
    <row r="148" spans="1:11" ht="13.2" customHeight="1">
      <c r="A148" s="142"/>
      <c r="B148" s="27">
        <v>133</v>
      </c>
      <c r="C148" s="27"/>
      <c r="D148" s="27"/>
      <c r="E148" s="27"/>
      <c r="F148" s="27"/>
      <c r="G148" s="115"/>
      <c r="H148" s="156"/>
      <c r="I148" s="155"/>
      <c r="J148" s="27"/>
      <c r="K148" s="156"/>
    </row>
    <row r="149" spans="1:11" ht="13.2" customHeight="1">
      <c r="A149" s="142"/>
      <c r="B149" s="27">
        <v>134</v>
      </c>
      <c r="C149" s="27"/>
      <c r="D149" s="27"/>
      <c r="E149" s="27"/>
      <c r="F149" s="27"/>
      <c r="G149" s="115"/>
      <c r="H149" s="156"/>
      <c r="I149" s="155"/>
      <c r="J149" s="27"/>
      <c r="K149" s="156"/>
    </row>
    <row r="150" spans="1:11" ht="13.2" customHeight="1">
      <c r="A150" s="142"/>
      <c r="B150" s="27">
        <v>135</v>
      </c>
      <c r="C150" s="27"/>
      <c r="D150" s="27"/>
      <c r="E150" s="27"/>
      <c r="F150" s="27"/>
      <c r="G150" s="115"/>
      <c r="H150" s="30"/>
      <c r="I150" s="155"/>
      <c r="J150" s="27"/>
      <c r="K150" s="156"/>
    </row>
    <row r="151" spans="1:11" ht="13.2" customHeight="1">
      <c r="A151" s="142"/>
      <c r="B151" s="27">
        <v>136</v>
      </c>
      <c r="C151" s="27"/>
      <c r="D151" s="27"/>
      <c r="E151" s="27"/>
      <c r="F151" s="27"/>
      <c r="G151" s="115"/>
      <c r="H151" s="156"/>
      <c r="I151" s="155"/>
      <c r="J151" s="27"/>
      <c r="K151" s="156"/>
    </row>
    <row r="152" spans="1:11" ht="13.2" customHeight="1">
      <c r="A152" s="142"/>
      <c r="B152" s="27">
        <v>137</v>
      </c>
      <c r="C152" s="27"/>
      <c r="D152" s="27"/>
      <c r="E152" s="27"/>
      <c r="F152" s="27"/>
      <c r="G152" s="115"/>
      <c r="H152" s="30"/>
      <c r="I152" s="155"/>
      <c r="J152" s="27"/>
      <c r="K152" s="156"/>
    </row>
    <row r="153" spans="1:11" ht="13.2" customHeight="1">
      <c r="A153" s="142"/>
      <c r="B153" s="27">
        <v>138</v>
      </c>
      <c r="C153" s="27"/>
      <c r="D153" s="27"/>
      <c r="E153" s="27"/>
      <c r="F153" s="27"/>
      <c r="G153" s="115"/>
      <c r="H153" s="156"/>
      <c r="I153" s="155"/>
      <c r="J153" s="27"/>
      <c r="K153" s="156"/>
    </row>
    <row r="154" spans="1:11" ht="13.2" customHeight="1">
      <c r="A154" s="142"/>
      <c r="B154" s="27">
        <v>139</v>
      </c>
      <c r="C154" s="27"/>
      <c r="D154" s="27"/>
      <c r="E154" s="27"/>
      <c r="F154" s="27"/>
      <c r="G154" s="115"/>
      <c r="H154" s="30"/>
      <c r="I154" s="155"/>
      <c r="J154" s="27"/>
      <c r="K154" s="156"/>
    </row>
    <row r="155" spans="1:11" ht="13.2" customHeight="1">
      <c r="A155" s="142"/>
      <c r="B155" s="27">
        <v>140</v>
      </c>
      <c r="C155" s="27"/>
      <c r="D155" s="27"/>
      <c r="E155" s="27"/>
      <c r="F155" s="27"/>
      <c r="G155" s="115"/>
      <c r="H155" s="156"/>
      <c r="I155" s="155"/>
      <c r="J155" s="27"/>
      <c r="K155" s="156"/>
    </row>
    <row r="156" spans="1:11" ht="13.2" customHeight="1">
      <c r="A156" s="142"/>
      <c r="B156" s="27">
        <v>141</v>
      </c>
      <c r="C156" s="27"/>
      <c r="D156" s="27"/>
      <c r="E156" s="27"/>
      <c r="F156" s="27"/>
      <c r="G156" s="115"/>
      <c r="H156" s="156"/>
      <c r="I156" s="155"/>
      <c r="J156" s="27"/>
      <c r="K156" s="156"/>
    </row>
    <row r="157" spans="1:11" ht="13.2" customHeight="1">
      <c r="A157" s="142"/>
      <c r="B157" s="27">
        <v>142</v>
      </c>
      <c r="C157" s="27"/>
      <c r="D157" s="27"/>
      <c r="E157" s="27"/>
      <c r="F157" s="27"/>
      <c r="G157" s="115"/>
      <c r="H157" s="156"/>
      <c r="I157" s="155"/>
      <c r="J157" s="27"/>
      <c r="K157" s="156"/>
    </row>
    <row r="158" spans="1:11" ht="13.2" customHeight="1">
      <c r="A158" s="142"/>
      <c r="B158" s="27">
        <v>143</v>
      </c>
      <c r="C158" s="27"/>
      <c r="D158" s="27"/>
      <c r="E158" s="27"/>
      <c r="F158" s="27"/>
      <c r="G158" s="115"/>
      <c r="H158" s="30"/>
      <c r="I158" s="155"/>
      <c r="J158" s="27"/>
      <c r="K158" s="156"/>
    </row>
    <row r="159" spans="1:11" ht="13.2" customHeight="1">
      <c r="A159" s="142"/>
      <c r="B159" s="27">
        <v>144</v>
      </c>
      <c r="C159" s="27"/>
      <c r="D159" s="27"/>
      <c r="E159" s="27"/>
      <c r="F159" s="27"/>
      <c r="G159" s="115"/>
      <c r="H159" s="156"/>
      <c r="I159" s="155"/>
      <c r="J159" s="27"/>
      <c r="K159" s="156"/>
    </row>
    <row r="160" spans="1:11" ht="13.2" customHeight="1">
      <c r="A160" s="142"/>
      <c r="B160" s="27">
        <v>145</v>
      </c>
      <c r="C160" s="27"/>
      <c r="D160" s="27"/>
      <c r="E160" s="27"/>
      <c r="F160" s="27"/>
      <c r="G160" s="115"/>
      <c r="H160" s="156"/>
      <c r="I160" s="155"/>
      <c r="J160" s="27"/>
      <c r="K160" s="156"/>
    </row>
    <row r="161" spans="1:11" ht="13.2" customHeight="1">
      <c r="A161" s="142"/>
      <c r="B161" s="27">
        <v>146</v>
      </c>
      <c r="C161" s="27"/>
      <c r="D161" s="27"/>
      <c r="E161" s="27"/>
      <c r="F161" s="27"/>
      <c r="G161" s="115"/>
      <c r="H161" s="156"/>
      <c r="I161" s="155"/>
      <c r="J161" s="27"/>
      <c r="K161" s="156"/>
    </row>
    <row r="162" spans="1:11" ht="13.2" customHeight="1">
      <c r="A162" s="142"/>
      <c r="B162" s="27">
        <v>147</v>
      </c>
      <c r="C162" s="27"/>
      <c r="D162" s="27"/>
      <c r="E162" s="27"/>
      <c r="F162" s="27"/>
      <c r="G162" s="115"/>
      <c r="H162" s="156"/>
      <c r="I162" s="155"/>
      <c r="J162" s="27"/>
      <c r="K162" s="156"/>
    </row>
    <row r="163" spans="1:11" ht="13.2" customHeight="1">
      <c r="A163" s="142"/>
      <c r="B163" s="27">
        <v>148</v>
      </c>
      <c r="C163" s="27"/>
      <c r="D163" s="27"/>
      <c r="E163" s="27"/>
      <c r="F163" s="27"/>
      <c r="G163" s="115"/>
      <c r="H163" s="156"/>
      <c r="I163" s="155"/>
      <c r="J163" s="27"/>
      <c r="K163" s="156"/>
    </row>
    <row r="164" spans="1:11" ht="13.2" customHeight="1">
      <c r="A164" s="142"/>
      <c r="B164" s="27">
        <v>149</v>
      </c>
      <c r="C164" s="27"/>
      <c r="D164" s="27"/>
      <c r="E164" s="27"/>
      <c r="F164" s="27"/>
      <c r="G164" s="115"/>
      <c r="H164" s="156"/>
      <c r="I164" s="155"/>
      <c r="J164" s="27"/>
      <c r="K164" s="156"/>
    </row>
    <row r="165" spans="1:11" ht="13.2" customHeight="1">
      <c r="A165" s="142"/>
      <c r="B165" s="27">
        <v>150</v>
      </c>
      <c r="C165" s="27"/>
      <c r="D165" s="27"/>
      <c r="E165" s="27"/>
      <c r="F165" s="27"/>
      <c r="G165" s="115"/>
      <c r="H165" s="156"/>
      <c r="I165" s="155"/>
      <c r="J165" s="27"/>
      <c r="K165" s="156"/>
    </row>
    <row r="166" spans="1:11" ht="13.2" customHeight="1">
      <c r="A166" s="142"/>
      <c r="B166" s="27">
        <v>151</v>
      </c>
      <c r="C166" s="27"/>
      <c r="D166" s="27"/>
      <c r="E166" s="27"/>
      <c r="F166" s="27"/>
      <c r="G166" s="115"/>
      <c r="H166" s="156"/>
      <c r="I166" s="155"/>
      <c r="J166" s="27"/>
      <c r="K166" s="156"/>
    </row>
    <row r="167" spans="1:11" ht="13.2" customHeight="1">
      <c r="A167" s="142"/>
      <c r="B167" s="27">
        <v>152</v>
      </c>
      <c r="C167" s="27"/>
      <c r="D167" s="27"/>
      <c r="E167" s="27"/>
      <c r="F167" s="27"/>
      <c r="G167" s="115"/>
      <c r="H167" s="30"/>
      <c r="I167" s="155"/>
      <c r="J167" s="27"/>
      <c r="K167" s="156"/>
    </row>
    <row r="168" spans="1:11" ht="13.2" customHeight="1">
      <c r="A168" s="142"/>
      <c r="B168" s="27">
        <v>153</v>
      </c>
      <c r="C168" s="27"/>
      <c r="D168" s="27"/>
      <c r="E168" s="27"/>
      <c r="F168" s="27"/>
      <c r="G168" s="115"/>
      <c r="H168" s="156"/>
      <c r="I168" s="155"/>
      <c r="J168" s="27"/>
      <c r="K168" s="156"/>
    </row>
    <row r="169" spans="1:11" ht="13.2" customHeight="1">
      <c r="A169" s="142"/>
      <c r="B169" s="27">
        <v>154</v>
      </c>
      <c r="C169" s="27"/>
      <c r="D169" s="27"/>
      <c r="E169" s="27"/>
      <c r="F169" s="27"/>
      <c r="G169" s="115"/>
      <c r="H169" s="156"/>
      <c r="I169" s="155"/>
      <c r="J169" s="27"/>
      <c r="K169" s="156"/>
    </row>
    <row r="170" spans="1:11" ht="13.2" customHeight="1">
      <c r="A170" s="142"/>
      <c r="B170" s="27">
        <v>155</v>
      </c>
      <c r="C170" s="27"/>
      <c r="D170" s="27"/>
      <c r="E170" s="27"/>
      <c r="F170" s="27"/>
      <c r="G170" s="115"/>
      <c r="H170" s="156"/>
      <c r="I170" s="155"/>
      <c r="J170" s="27"/>
      <c r="K170" s="156"/>
    </row>
    <row r="171" spans="1:11" ht="13.2" customHeight="1">
      <c r="A171" s="142"/>
      <c r="B171" s="27">
        <v>156</v>
      </c>
      <c r="C171" s="27"/>
      <c r="D171" s="27"/>
      <c r="E171" s="27"/>
      <c r="F171" s="27"/>
      <c r="G171" s="115"/>
      <c r="H171" s="30"/>
      <c r="I171" s="155"/>
      <c r="J171" s="27"/>
      <c r="K171" s="156"/>
    </row>
    <row r="172" spans="1:11" ht="13.2" customHeight="1">
      <c r="A172" s="142"/>
      <c r="B172" s="27">
        <v>157</v>
      </c>
      <c r="C172" s="27"/>
      <c r="D172" s="27"/>
      <c r="E172" s="27"/>
      <c r="F172" s="27"/>
      <c r="G172" s="115"/>
      <c r="H172" s="156"/>
      <c r="I172" s="155"/>
      <c r="J172" s="27"/>
      <c r="K172" s="156"/>
    </row>
    <row r="173" spans="1:11" ht="13.2" customHeight="1">
      <c r="A173" s="142"/>
      <c r="B173" s="27">
        <v>158</v>
      </c>
      <c r="C173" s="27"/>
      <c r="D173" s="27"/>
      <c r="E173" s="27"/>
      <c r="F173" s="27"/>
      <c r="G173" s="115"/>
      <c r="H173" s="156"/>
      <c r="I173" s="155"/>
      <c r="J173" s="27"/>
      <c r="K173" s="156"/>
    </row>
    <row r="174" spans="1:11" ht="13.2" customHeight="1">
      <c r="A174" s="142"/>
      <c r="B174" s="27">
        <v>159</v>
      </c>
      <c r="C174" s="27"/>
      <c r="D174" s="27"/>
      <c r="E174" s="27"/>
      <c r="F174" s="27"/>
      <c r="G174" s="115"/>
      <c r="H174" s="156"/>
      <c r="I174" s="155"/>
      <c r="J174" s="27"/>
      <c r="K174" s="156"/>
    </row>
    <row r="175" spans="1:11" ht="13.2" customHeight="1">
      <c r="A175" s="142"/>
      <c r="B175" s="27">
        <v>160</v>
      </c>
      <c r="C175" s="27"/>
      <c r="D175" s="27"/>
      <c r="E175" s="27"/>
      <c r="F175" s="27"/>
      <c r="G175" s="115"/>
      <c r="H175" s="30"/>
      <c r="I175" s="155"/>
      <c r="J175" s="27"/>
      <c r="K175" s="156"/>
    </row>
    <row r="176" spans="1:11" ht="13.2" customHeight="1">
      <c r="A176" s="142"/>
      <c r="B176" s="27">
        <v>161</v>
      </c>
      <c r="C176" s="27"/>
      <c r="D176" s="27"/>
      <c r="E176" s="27"/>
      <c r="F176" s="27"/>
      <c r="G176" s="115"/>
      <c r="H176" s="156"/>
      <c r="I176" s="155"/>
      <c r="J176" s="27"/>
      <c r="K176" s="156"/>
    </row>
    <row r="177" spans="1:11" ht="13.2" customHeight="1">
      <c r="A177" s="142"/>
      <c r="B177" s="27">
        <v>162</v>
      </c>
      <c r="C177" s="27"/>
      <c r="D177" s="27"/>
      <c r="E177" s="27"/>
      <c r="F177" s="27"/>
      <c r="G177" s="115"/>
      <c r="H177" s="156"/>
      <c r="I177" s="155"/>
      <c r="J177" s="27"/>
      <c r="K177" s="156"/>
    </row>
    <row r="178" spans="1:11" ht="13.2" customHeight="1">
      <c r="A178" s="142"/>
      <c r="B178" s="27">
        <v>163</v>
      </c>
      <c r="C178" s="27"/>
      <c r="D178" s="27"/>
      <c r="E178" s="27"/>
      <c r="F178" s="27"/>
      <c r="G178" s="115"/>
      <c r="H178" s="30"/>
      <c r="I178" s="155"/>
      <c r="J178" s="27"/>
      <c r="K178" s="156"/>
    </row>
    <row r="179" spans="1:11" ht="13.2" customHeight="1">
      <c r="A179" s="142"/>
      <c r="B179" s="27">
        <v>164</v>
      </c>
      <c r="C179" s="27"/>
      <c r="D179" s="27"/>
      <c r="E179" s="27"/>
      <c r="F179" s="27"/>
      <c r="G179" s="115"/>
      <c r="H179" s="156"/>
      <c r="I179" s="155"/>
      <c r="J179" s="27"/>
      <c r="K179" s="156"/>
    </row>
    <row r="180" spans="1:11" ht="13.2" customHeight="1">
      <c r="A180" s="142"/>
      <c r="B180" s="27">
        <v>165</v>
      </c>
      <c r="C180" s="27"/>
      <c r="D180" s="27"/>
      <c r="E180" s="27"/>
      <c r="F180" s="27"/>
      <c r="G180" s="115"/>
      <c r="H180" s="156"/>
      <c r="I180" s="155"/>
      <c r="J180" s="27"/>
      <c r="K180" s="156"/>
    </row>
    <row r="181" spans="1:11" ht="13.2" customHeight="1">
      <c r="A181" s="142"/>
      <c r="B181" s="27">
        <v>166</v>
      </c>
      <c r="C181" s="27"/>
      <c r="D181" s="27"/>
      <c r="E181" s="27"/>
      <c r="F181" s="27"/>
      <c r="G181" s="115"/>
      <c r="H181" s="30"/>
      <c r="I181" s="155"/>
      <c r="J181" s="27"/>
      <c r="K181" s="156"/>
    </row>
    <row r="182" spans="1:11" ht="13.2" customHeight="1">
      <c r="A182" s="142"/>
      <c r="B182" s="27">
        <v>167</v>
      </c>
      <c r="C182" s="27"/>
      <c r="D182" s="27"/>
      <c r="E182" s="27"/>
      <c r="F182" s="27"/>
      <c r="G182" s="115"/>
      <c r="H182" s="156"/>
      <c r="I182" s="155"/>
      <c r="J182" s="27"/>
      <c r="K182" s="156"/>
    </row>
    <row r="183" spans="1:11" ht="13.2" customHeight="1">
      <c r="A183" s="142"/>
      <c r="B183" s="27">
        <v>168</v>
      </c>
      <c r="C183" s="27"/>
      <c r="D183" s="27"/>
      <c r="E183" s="27"/>
      <c r="F183" s="27"/>
      <c r="G183" s="115"/>
      <c r="H183" s="30"/>
      <c r="I183" s="155"/>
      <c r="J183" s="27"/>
      <c r="K183" s="156"/>
    </row>
    <row r="184" spans="1:11" ht="13.2" customHeight="1">
      <c r="A184" s="142"/>
      <c r="B184" s="27">
        <v>169</v>
      </c>
      <c r="C184" s="27"/>
      <c r="D184" s="27"/>
      <c r="E184" s="27"/>
      <c r="F184" s="27"/>
      <c r="G184" s="115"/>
      <c r="H184" s="156"/>
      <c r="I184" s="155"/>
      <c r="J184" s="27"/>
      <c r="K184" s="156"/>
    </row>
    <row r="185" spans="1:11" ht="13.2" customHeight="1">
      <c r="A185" s="142"/>
      <c r="B185" s="27">
        <v>170</v>
      </c>
      <c r="C185" s="27"/>
      <c r="D185" s="27"/>
      <c r="E185" s="27"/>
      <c r="F185" s="27"/>
      <c r="G185" s="115"/>
      <c r="H185" s="156"/>
      <c r="I185" s="155"/>
      <c r="J185" s="27"/>
      <c r="K185" s="156"/>
    </row>
    <row r="186" spans="1:11" ht="13.2" customHeight="1">
      <c r="A186" s="142"/>
      <c r="B186" s="27">
        <v>171</v>
      </c>
      <c r="C186" s="27"/>
      <c r="D186" s="27"/>
      <c r="E186" s="27"/>
      <c r="F186" s="27"/>
      <c r="G186" s="115"/>
      <c r="H186" s="156"/>
      <c r="I186" s="155"/>
      <c r="J186" s="27"/>
      <c r="K186" s="156"/>
    </row>
    <row r="187" spans="1:11" ht="13.2" customHeight="1">
      <c r="A187" s="142"/>
      <c r="B187" s="27">
        <v>172</v>
      </c>
      <c r="C187" s="27"/>
      <c r="D187" s="27"/>
      <c r="E187" s="27"/>
      <c r="F187" s="27"/>
      <c r="G187" s="115"/>
      <c r="H187" s="156"/>
      <c r="I187" s="155"/>
      <c r="J187" s="27"/>
      <c r="K187" s="156"/>
    </row>
    <row r="188" spans="1:11" ht="13.2" customHeight="1">
      <c r="A188" s="142"/>
      <c r="B188" s="27">
        <v>173</v>
      </c>
      <c r="C188" s="27"/>
      <c r="D188" s="27"/>
      <c r="E188" s="27"/>
      <c r="F188" s="27"/>
      <c r="G188" s="115"/>
      <c r="H188" s="30"/>
      <c r="I188" s="155"/>
      <c r="J188" s="27"/>
      <c r="K188" s="156"/>
    </row>
    <row r="189" spans="1:11" ht="13.2" customHeight="1">
      <c r="A189" s="142"/>
      <c r="B189" s="27">
        <v>174</v>
      </c>
      <c r="C189" s="27"/>
      <c r="D189" s="27"/>
      <c r="E189" s="27"/>
      <c r="F189" s="27"/>
      <c r="G189" s="115"/>
      <c r="H189" s="156"/>
      <c r="I189" s="155"/>
      <c r="J189" s="27"/>
      <c r="K189" s="156"/>
    </row>
    <row r="190" spans="1:11" ht="13.2" customHeight="1">
      <c r="A190" s="142"/>
      <c r="B190" s="27">
        <v>175</v>
      </c>
      <c r="C190" s="27"/>
      <c r="D190" s="27"/>
      <c r="E190" s="27"/>
      <c r="F190" s="27"/>
      <c r="G190" s="115"/>
      <c r="H190" s="156"/>
      <c r="I190" s="155"/>
      <c r="J190" s="27"/>
      <c r="K190" s="156"/>
    </row>
    <row r="191" spans="1:11" ht="13.2" customHeight="1">
      <c r="A191" s="142"/>
      <c r="B191" s="27">
        <v>176</v>
      </c>
      <c r="C191" s="27"/>
      <c r="D191" s="27"/>
      <c r="E191" s="27"/>
      <c r="F191" s="27"/>
      <c r="G191" s="115"/>
      <c r="H191" s="156"/>
      <c r="I191" s="155"/>
      <c r="J191" s="27"/>
      <c r="K191" s="156"/>
    </row>
    <row r="192" spans="1:11" ht="13.2" customHeight="1">
      <c r="A192" s="142"/>
      <c r="B192" s="27">
        <v>177</v>
      </c>
      <c r="C192" s="27"/>
      <c r="D192" s="27"/>
      <c r="E192" s="27"/>
      <c r="F192" s="27"/>
      <c r="G192" s="115"/>
      <c r="H192" s="30"/>
      <c r="I192" s="155"/>
      <c r="J192" s="27"/>
      <c r="K192" s="156"/>
    </row>
    <row r="193" spans="1:11" ht="13.2" customHeight="1">
      <c r="A193" s="142"/>
      <c r="B193" s="27">
        <v>178</v>
      </c>
      <c r="C193" s="27"/>
      <c r="D193" s="27"/>
      <c r="E193" s="27"/>
      <c r="F193" s="27"/>
      <c r="G193" s="115"/>
      <c r="H193" s="156"/>
      <c r="I193" s="155"/>
      <c r="J193" s="27"/>
      <c r="K193" s="156"/>
    </row>
    <row r="194" spans="1:11" ht="13.2" customHeight="1">
      <c r="A194" s="142"/>
      <c r="B194" s="27">
        <v>179</v>
      </c>
      <c r="C194" s="27"/>
      <c r="D194" s="27"/>
      <c r="E194" s="27"/>
      <c r="F194" s="27"/>
      <c r="G194" s="115"/>
      <c r="H194" s="156"/>
      <c r="I194" s="155"/>
      <c r="J194" s="27"/>
      <c r="K194" s="156"/>
    </row>
    <row r="195" spans="1:11" ht="13.2" customHeight="1">
      <c r="A195" s="142"/>
      <c r="B195" s="27">
        <v>180</v>
      </c>
      <c r="C195" s="27"/>
      <c r="D195" s="27"/>
      <c r="E195" s="27"/>
      <c r="F195" s="27"/>
      <c r="G195" s="115"/>
      <c r="H195" s="30"/>
      <c r="I195" s="155"/>
      <c r="J195" s="27"/>
      <c r="K195" s="156"/>
    </row>
    <row r="196" spans="1:11" ht="13.2" customHeight="1">
      <c r="A196" s="142"/>
      <c r="B196" s="27">
        <v>181</v>
      </c>
      <c r="C196" s="27"/>
      <c r="D196" s="27"/>
      <c r="E196" s="27"/>
      <c r="F196" s="27"/>
      <c r="G196" s="115"/>
      <c r="H196" s="156"/>
      <c r="I196" s="155"/>
      <c r="J196" s="27"/>
      <c r="K196" s="156"/>
    </row>
    <row r="197" spans="1:11" ht="13.2" customHeight="1">
      <c r="A197" s="142"/>
      <c r="B197" s="27">
        <v>182</v>
      </c>
      <c r="C197" s="27"/>
      <c r="D197" s="27"/>
      <c r="E197" s="27"/>
      <c r="F197" s="27"/>
      <c r="G197" s="115"/>
      <c r="H197" s="30"/>
      <c r="I197" s="155"/>
      <c r="J197" s="27"/>
      <c r="K197" s="156"/>
    </row>
    <row r="198" spans="1:11" ht="13.2" customHeight="1">
      <c r="A198" s="142"/>
      <c r="B198" s="27">
        <v>183</v>
      </c>
      <c r="C198" s="27"/>
      <c r="D198" s="27"/>
      <c r="E198" s="27"/>
      <c r="F198" s="27"/>
      <c r="G198" s="115"/>
      <c r="H198" s="156"/>
      <c r="I198" s="155"/>
      <c r="J198" s="27"/>
      <c r="K198" s="156"/>
    </row>
    <row r="199" spans="1:11" ht="13.2" customHeight="1">
      <c r="A199" s="142"/>
      <c r="B199" s="27">
        <v>184</v>
      </c>
      <c r="C199" s="27"/>
      <c r="D199" s="27"/>
      <c r="E199" s="27"/>
      <c r="F199" s="27"/>
      <c r="G199" s="115"/>
      <c r="H199" s="156"/>
      <c r="I199" s="155"/>
      <c r="J199" s="27"/>
      <c r="K199" s="156"/>
    </row>
    <row r="200" spans="1:11" ht="13.2" customHeight="1">
      <c r="A200" s="142"/>
      <c r="B200" s="27">
        <v>185</v>
      </c>
      <c r="C200" s="27"/>
      <c r="D200" s="27"/>
      <c r="E200" s="27"/>
      <c r="F200" s="27"/>
      <c r="G200" s="115"/>
      <c r="H200" s="30"/>
      <c r="I200" s="155"/>
      <c r="J200" s="27"/>
      <c r="K200" s="156"/>
    </row>
    <row r="201" spans="1:11" ht="13.2" customHeight="1">
      <c r="A201" s="142"/>
      <c r="B201" s="27">
        <v>186</v>
      </c>
      <c r="C201" s="27"/>
      <c r="D201" s="27"/>
      <c r="E201" s="27"/>
      <c r="F201" s="27"/>
      <c r="G201" s="115"/>
      <c r="H201" s="156"/>
      <c r="I201" s="155"/>
      <c r="J201" s="27"/>
      <c r="K201" s="156"/>
    </row>
    <row r="202" spans="1:11" ht="13.2" customHeight="1">
      <c r="A202" s="142"/>
      <c r="B202" s="27">
        <v>187</v>
      </c>
      <c r="C202" s="27"/>
      <c r="D202" s="27"/>
      <c r="E202" s="27"/>
      <c r="F202" s="27"/>
      <c r="G202" s="115"/>
      <c r="H202" s="156"/>
      <c r="I202" s="155"/>
      <c r="J202" s="27"/>
      <c r="K202" s="156"/>
    </row>
    <row r="203" spans="1:11" ht="13.2" customHeight="1">
      <c r="A203" s="142"/>
      <c r="B203" s="27">
        <v>188</v>
      </c>
      <c r="C203" s="27"/>
      <c r="D203" s="27"/>
      <c r="E203" s="27"/>
      <c r="F203" s="27"/>
      <c r="G203" s="115"/>
      <c r="H203" s="30"/>
      <c r="I203" s="155"/>
      <c r="J203" s="27"/>
      <c r="K203" s="156"/>
    </row>
    <row r="204" spans="1:11" ht="13.2" customHeight="1">
      <c r="A204" s="142"/>
      <c r="B204" s="27">
        <v>189</v>
      </c>
      <c r="C204" s="27"/>
      <c r="D204" s="27"/>
      <c r="E204" s="27"/>
      <c r="F204" s="27"/>
      <c r="G204" s="115"/>
      <c r="H204" s="30"/>
      <c r="I204" s="155"/>
      <c r="J204" s="27"/>
      <c r="K204" s="156"/>
    </row>
    <row r="205" spans="1:11" ht="13.2" customHeight="1">
      <c r="A205" s="142"/>
      <c r="B205" s="27">
        <v>190</v>
      </c>
      <c r="C205" s="27"/>
      <c r="D205" s="27"/>
      <c r="E205" s="27"/>
      <c r="F205" s="27"/>
      <c r="G205" s="115"/>
      <c r="H205" s="156"/>
      <c r="I205" s="155"/>
      <c r="J205" s="27"/>
      <c r="K205" s="156"/>
    </row>
    <row r="206" spans="1:11" ht="13.2" customHeight="1">
      <c r="A206" s="142"/>
      <c r="B206" s="27">
        <v>191</v>
      </c>
      <c r="C206" s="27"/>
      <c r="D206" s="27"/>
      <c r="E206" s="27"/>
      <c r="F206" s="27"/>
      <c r="G206" s="115"/>
      <c r="H206" s="30"/>
      <c r="I206" s="155"/>
      <c r="J206" s="27"/>
      <c r="K206" s="156"/>
    </row>
    <row r="207" spans="1:11" ht="13.2" customHeight="1">
      <c r="A207" s="142"/>
      <c r="B207" s="27">
        <v>192</v>
      </c>
      <c r="C207" s="27"/>
      <c r="D207" s="27"/>
      <c r="E207" s="27"/>
      <c r="F207" s="27"/>
      <c r="G207" s="115"/>
      <c r="H207" s="156"/>
      <c r="I207" s="155"/>
      <c r="J207" s="27"/>
      <c r="K207" s="156"/>
    </row>
    <row r="208" spans="1:11" ht="13.2" customHeight="1">
      <c r="A208" s="142"/>
      <c r="B208" s="27">
        <v>193</v>
      </c>
      <c r="C208" s="27"/>
      <c r="D208" s="27"/>
      <c r="E208" s="27"/>
      <c r="F208" s="27"/>
      <c r="G208" s="115"/>
      <c r="H208" s="156"/>
      <c r="I208" s="155"/>
      <c r="J208" s="27"/>
      <c r="K208" s="156"/>
    </row>
    <row r="209" spans="1:11" ht="13.2" customHeight="1">
      <c r="A209" s="142"/>
      <c r="B209" s="27">
        <v>194</v>
      </c>
      <c r="C209" s="27"/>
      <c r="D209" s="27"/>
      <c r="E209" s="27"/>
      <c r="F209" s="27"/>
      <c r="G209" s="115"/>
      <c r="H209" s="30"/>
      <c r="I209" s="155"/>
      <c r="J209" s="27"/>
      <c r="K209" s="156"/>
    </row>
    <row r="210" spans="1:11" ht="13.2" customHeight="1">
      <c r="A210" s="142"/>
      <c r="B210" s="27">
        <v>195</v>
      </c>
      <c r="C210" s="27"/>
      <c r="D210" s="27"/>
      <c r="E210" s="27"/>
      <c r="F210" s="27"/>
      <c r="G210" s="115"/>
      <c r="H210" s="156"/>
      <c r="I210" s="155"/>
      <c r="J210" s="27"/>
      <c r="K210" s="156"/>
    </row>
    <row r="211" spans="1:11" ht="13.2" customHeight="1">
      <c r="A211" s="142"/>
      <c r="B211" s="27">
        <v>196</v>
      </c>
      <c r="C211" s="27"/>
      <c r="D211" s="27"/>
      <c r="E211" s="27"/>
      <c r="F211" s="27"/>
      <c r="G211" s="115"/>
      <c r="H211" s="30"/>
      <c r="I211" s="155"/>
      <c r="J211" s="27"/>
      <c r="K211" s="156"/>
    </row>
    <row r="212" spans="1:11" ht="13.2" customHeight="1">
      <c r="A212" s="142"/>
      <c r="B212" s="27">
        <v>197</v>
      </c>
      <c r="C212" s="27"/>
      <c r="D212" s="27"/>
      <c r="E212" s="27"/>
      <c r="F212" s="27"/>
      <c r="G212" s="115"/>
      <c r="H212" s="156"/>
      <c r="I212" s="155"/>
      <c r="J212" s="27"/>
      <c r="K212" s="156"/>
    </row>
    <row r="213" spans="1:11" ht="13.2" customHeight="1">
      <c r="A213" s="142"/>
      <c r="B213" s="27">
        <v>198</v>
      </c>
      <c r="C213" s="27"/>
      <c r="D213" s="27"/>
      <c r="E213" s="27"/>
      <c r="F213" s="27"/>
      <c r="G213" s="115"/>
      <c r="H213" s="156"/>
      <c r="I213" s="155"/>
      <c r="J213" s="27"/>
      <c r="K213" s="156"/>
    </row>
    <row r="214" spans="1:11" ht="13.2" customHeight="1">
      <c r="A214" s="142"/>
      <c r="B214" s="27">
        <v>199</v>
      </c>
      <c r="C214" s="27"/>
      <c r="D214" s="27"/>
      <c r="E214" s="27"/>
      <c r="F214" s="27"/>
      <c r="G214" s="115"/>
      <c r="H214" s="156"/>
      <c r="I214" s="155"/>
      <c r="J214" s="27"/>
      <c r="K214" s="156"/>
    </row>
    <row r="215" spans="1:11" ht="13.2" customHeight="1">
      <c r="A215" s="142"/>
      <c r="B215" s="27">
        <v>200</v>
      </c>
      <c r="C215" s="27"/>
      <c r="D215" s="27"/>
      <c r="E215" s="27"/>
      <c r="F215" s="27"/>
      <c r="G215" s="115"/>
      <c r="H215" s="30"/>
      <c r="I215" s="155"/>
      <c r="J215" s="27"/>
      <c r="K215" s="156"/>
    </row>
    <row r="216" spans="1:11" ht="13.2" customHeight="1">
      <c r="A216" s="142"/>
      <c r="B216" s="27">
        <v>201</v>
      </c>
      <c r="C216" s="27"/>
      <c r="D216" s="27"/>
      <c r="E216" s="27"/>
      <c r="F216" s="27"/>
      <c r="G216" s="115"/>
      <c r="H216" s="156"/>
      <c r="I216" s="155"/>
      <c r="J216" s="27"/>
      <c r="K216" s="156"/>
    </row>
    <row r="217" spans="1:11" ht="13.2" customHeight="1">
      <c r="A217" s="142"/>
      <c r="B217" s="27">
        <v>202</v>
      </c>
      <c r="C217" s="27"/>
      <c r="D217" s="27"/>
      <c r="E217" s="27"/>
      <c r="F217" s="27"/>
      <c r="G217" s="115"/>
      <c r="H217" s="30"/>
      <c r="I217" s="155"/>
      <c r="J217" s="27"/>
      <c r="K217" s="156"/>
    </row>
    <row r="218" spans="1:11" ht="13.2" customHeight="1">
      <c r="A218" s="142"/>
      <c r="B218" s="27">
        <v>203</v>
      </c>
      <c r="C218" s="27"/>
      <c r="D218" s="27"/>
      <c r="E218" s="27"/>
      <c r="F218" s="27"/>
      <c r="G218" s="115"/>
      <c r="H218" s="156"/>
      <c r="I218" s="155"/>
      <c r="J218" s="27"/>
      <c r="K218" s="156"/>
    </row>
    <row r="219" spans="1:11" ht="13.2" customHeight="1">
      <c r="A219" s="142"/>
      <c r="B219" s="27">
        <v>204</v>
      </c>
      <c r="C219" s="27"/>
      <c r="D219" s="27"/>
      <c r="E219" s="27"/>
      <c r="F219" s="27"/>
      <c r="G219" s="115"/>
      <c r="H219" s="30"/>
      <c r="I219" s="155"/>
      <c r="J219" s="27"/>
      <c r="K219" s="156"/>
    </row>
    <row r="220" spans="1:11" ht="13.2" customHeight="1">
      <c r="A220" s="142"/>
      <c r="B220" s="27">
        <v>205</v>
      </c>
      <c r="C220" s="27"/>
      <c r="D220" s="27"/>
      <c r="E220" s="27"/>
      <c r="F220" s="27"/>
      <c r="G220" s="115"/>
      <c r="H220" s="156"/>
      <c r="I220" s="155"/>
      <c r="J220" s="27"/>
      <c r="K220" s="156"/>
    </row>
    <row r="221" spans="1:11" ht="13.2" customHeight="1">
      <c r="A221" s="142"/>
      <c r="B221" s="27">
        <v>206</v>
      </c>
      <c r="C221" s="27"/>
      <c r="D221" s="27"/>
      <c r="E221" s="27"/>
      <c r="F221" s="27"/>
      <c r="G221" s="115"/>
      <c r="H221" s="156"/>
      <c r="I221" s="155"/>
      <c r="J221" s="27"/>
      <c r="K221" s="156"/>
    </row>
    <row r="222" spans="1:11" ht="13.2" customHeight="1">
      <c r="A222" s="142"/>
      <c r="B222" s="27">
        <v>207</v>
      </c>
      <c r="C222" s="27"/>
      <c r="D222" s="27"/>
      <c r="E222" s="27"/>
      <c r="F222" s="27"/>
      <c r="G222" s="115"/>
      <c r="H222" s="156"/>
      <c r="I222" s="155"/>
      <c r="J222" s="27"/>
      <c r="K222" s="156"/>
    </row>
    <row r="223" spans="1:11" ht="13.2" customHeight="1">
      <c r="A223" s="142"/>
      <c r="B223" s="27">
        <v>208</v>
      </c>
      <c r="C223" s="27"/>
      <c r="D223" s="27"/>
      <c r="E223" s="27"/>
      <c r="F223" s="27"/>
      <c r="G223" s="115"/>
      <c r="H223" s="156"/>
      <c r="I223" s="155"/>
      <c r="J223" s="27"/>
      <c r="K223" s="156"/>
    </row>
    <row r="224" spans="1:11" ht="13.2" customHeight="1">
      <c r="A224" s="142"/>
      <c r="B224" s="27">
        <v>209</v>
      </c>
      <c r="C224" s="27"/>
      <c r="D224" s="27"/>
      <c r="E224" s="27"/>
      <c r="F224" s="27"/>
      <c r="G224" s="115"/>
      <c r="H224" s="156"/>
      <c r="I224" s="155"/>
      <c r="J224" s="27"/>
      <c r="K224" s="156"/>
    </row>
    <row r="225" spans="1:11" ht="13.2" customHeight="1">
      <c r="A225" s="142"/>
      <c r="B225" s="27">
        <v>210</v>
      </c>
      <c r="C225" s="27"/>
      <c r="D225" s="27"/>
      <c r="E225" s="27"/>
      <c r="F225" s="27"/>
      <c r="G225" s="115"/>
      <c r="H225" s="156"/>
      <c r="I225" s="155"/>
      <c r="J225" s="27"/>
      <c r="K225" s="156"/>
    </row>
    <row r="226" spans="1:11" ht="13.2" customHeight="1">
      <c r="A226" s="142"/>
      <c r="B226" s="27">
        <v>211</v>
      </c>
      <c r="C226" s="27"/>
      <c r="D226" s="27"/>
      <c r="E226" s="27"/>
      <c r="F226" s="27"/>
      <c r="G226" s="115"/>
      <c r="H226" s="30"/>
      <c r="I226" s="155"/>
      <c r="J226" s="27"/>
      <c r="K226" s="156"/>
    </row>
    <row r="227" spans="1:11" ht="13.2" customHeight="1">
      <c r="A227" s="142"/>
      <c r="B227" s="27">
        <v>212</v>
      </c>
      <c r="C227" s="27"/>
      <c r="D227" s="27"/>
      <c r="E227" s="27"/>
      <c r="F227" s="27"/>
      <c r="G227" s="115"/>
      <c r="H227" s="30"/>
      <c r="I227" s="155"/>
      <c r="J227" s="27"/>
      <c r="K227" s="156"/>
    </row>
    <row r="228" spans="1:11" ht="13.2" customHeight="1">
      <c r="A228" s="142"/>
      <c r="B228" s="27">
        <v>213</v>
      </c>
      <c r="C228" s="27"/>
      <c r="D228" s="27"/>
      <c r="E228" s="27"/>
      <c r="F228" s="27"/>
      <c r="G228" s="115"/>
      <c r="H228" s="156"/>
      <c r="I228" s="155"/>
      <c r="J228" s="27"/>
      <c r="K228" s="156"/>
    </row>
    <row r="229" spans="1:11" ht="13.2" customHeight="1">
      <c r="A229" s="142"/>
      <c r="B229" s="27">
        <v>214</v>
      </c>
      <c r="C229" s="27"/>
      <c r="D229" s="27"/>
      <c r="E229" s="27"/>
      <c r="F229" s="27"/>
      <c r="G229" s="115"/>
      <c r="H229" s="30"/>
      <c r="I229" s="155"/>
      <c r="J229" s="27"/>
      <c r="K229" s="156"/>
    </row>
    <row r="230" spans="1:11" ht="13.2" customHeight="1">
      <c r="A230" s="142"/>
      <c r="B230" s="27">
        <v>215</v>
      </c>
      <c r="C230" s="27"/>
      <c r="D230" s="27"/>
      <c r="E230" s="27"/>
      <c r="F230" s="27"/>
      <c r="G230" s="115"/>
      <c r="H230" s="156"/>
      <c r="I230" s="155"/>
      <c r="J230" s="27"/>
      <c r="K230" s="156"/>
    </row>
    <row r="231" spans="1:11" ht="13.2" customHeight="1">
      <c r="A231" s="142"/>
      <c r="B231" s="27">
        <v>216</v>
      </c>
      <c r="C231" s="27"/>
      <c r="D231" s="27"/>
      <c r="E231" s="27"/>
      <c r="F231" s="27"/>
      <c r="G231" s="115"/>
      <c r="H231" s="156"/>
      <c r="I231" s="155"/>
      <c r="J231" s="27"/>
      <c r="K231" s="156"/>
    </row>
    <row r="232" spans="1:11" ht="13.2" customHeight="1">
      <c r="A232" s="142"/>
      <c r="B232" s="27">
        <v>217</v>
      </c>
      <c r="C232" s="27"/>
      <c r="D232" s="27"/>
      <c r="E232" s="27"/>
      <c r="F232" s="27"/>
      <c r="G232" s="115"/>
      <c r="H232" s="156"/>
      <c r="I232" s="155"/>
      <c r="J232" s="27"/>
      <c r="K232" s="156"/>
    </row>
    <row r="233" spans="1:11" ht="13.2" customHeight="1">
      <c r="A233" s="142"/>
      <c r="B233" s="27">
        <v>218</v>
      </c>
      <c r="C233" s="27"/>
      <c r="D233" s="27"/>
      <c r="E233" s="27"/>
      <c r="F233" s="27"/>
      <c r="G233" s="115"/>
      <c r="H233" s="30"/>
      <c r="I233" s="155"/>
      <c r="J233" s="27"/>
      <c r="K233" s="156"/>
    </row>
    <row r="234" spans="1:11" ht="13.2" customHeight="1">
      <c r="A234" s="142"/>
      <c r="B234" s="27">
        <v>219</v>
      </c>
      <c r="C234" s="27"/>
      <c r="D234" s="27"/>
      <c r="E234" s="27"/>
      <c r="F234" s="27"/>
      <c r="G234" s="115"/>
      <c r="H234" s="30"/>
      <c r="I234" s="155"/>
      <c r="J234" s="27"/>
      <c r="K234" s="156"/>
    </row>
    <row r="235" spans="1:11" ht="13.2" customHeight="1">
      <c r="A235" s="142"/>
      <c r="B235" s="27">
        <v>220</v>
      </c>
      <c r="C235" s="27"/>
      <c r="D235" s="27"/>
      <c r="E235" s="27"/>
      <c r="F235" s="27"/>
      <c r="G235" s="115"/>
      <c r="H235" s="30"/>
      <c r="I235" s="155"/>
      <c r="J235" s="27"/>
      <c r="K235" s="156"/>
    </row>
    <row r="236" spans="1:11" ht="13.2" customHeight="1">
      <c r="A236" s="142"/>
      <c r="B236" s="27">
        <v>221</v>
      </c>
      <c r="C236" s="27"/>
      <c r="D236" s="27"/>
      <c r="E236" s="27"/>
      <c r="F236" s="27"/>
      <c r="G236" s="115"/>
      <c r="H236" s="156"/>
      <c r="I236" s="155"/>
      <c r="J236" s="27"/>
      <c r="K236" s="156"/>
    </row>
    <row r="237" spans="1:11" ht="13.2" customHeight="1">
      <c r="A237" s="142"/>
      <c r="B237" s="27">
        <v>222</v>
      </c>
      <c r="C237" s="27"/>
      <c r="D237" s="27"/>
      <c r="E237" s="27"/>
      <c r="F237" s="27"/>
      <c r="G237" s="115"/>
      <c r="H237" s="30"/>
      <c r="I237" s="155"/>
      <c r="J237" s="27"/>
      <c r="K237" s="156"/>
    </row>
    <row r="238" spans="1:11" ht="13.2" customHeight="1">
      <c r="A238" s="142"/>
      <c r="B238" s="27">
        <v>223</v>
      </c>
      <c r="C238" s="27"/>
      <c r="D238" s="27"/>
      <c r="E238" s="27"/>
      <c r="F238" s="27"/>
      <c r="G238" s="115"/>
      <c r="H238" s="30"/>
      <c r="I238" s="155"/>
      <c r="J238" s="27"/>
      <c r="K238" s="156"/>
    </row>
    <row r="239" spans="1:11" ht="13.2" customHeight="1">
      <c r="A239" s="142"/>
      <c r="B239" s="27">
        <v>224</v>
      </c>
      <c r="C239" s="27"/>
      <c r="D239" s="27"/>
      <c r="E239" s="27"/>
      <c r="F239" s="27"/>
      <c r="G239" s="115"/>
      <c r="H239" s="30"/>
      <c r="I239" s="155"/>
      <c r="J239" s="27"/>
      <c r="K239" s="156"/>
    </row>
    <row r="240" spans="1:11" ht="13.2" customHeight="1">
      <c r="A240" s="142"/>
      <c r="B240" s="27">
        <v>225</v>
      </c>
      <c r="C240" s="27"/>
      <c r="D240" s="27"/>
      <c r="E240" s="27"/>
      <c r="F240" s="27"/>
      <c r="G240" s="115"/>
      <c r="H240" s="30"/>
      <c r="I240" s="155"/>
      <c r="J240" s="27"/>
      <c r="K240" s="156"/>
    </row>
    <row r="241" spans="1:11" ht="13.2" customHeight="1">
      <c r="A241" s="142"/>
      <c r="B241" s="27">
        <v>226</v>
      </c>
      <c r="C241" s="27"/>
      <c r="D241" s="27"/>
      <c r="E241" s="27"/>
      <c r="F241" s="27"/>
      <c r="G241" s="115"/>
      <c r="H241" s="156"/>
      <c r="I241" s="155"/>
      <c r="J241" s="27"/>
      <c r="K241" s="156"/>
    </row>
    <row r="242" spans="1:11" ht="13.2" customHeight="1">
      <c r="A242" s="142"/>
      <c r="B242" s="27">
        <v>227</v>
      </c>
      <c r="C242" s="27"/>
      <c r="D242" s="27"/>
      <c r="E242" s="27"/>
      <c r="F242" s="27"/>
      <c r="G242" s="115"/>
      <c r="H242" s="156"/>
      <c r="I242" s="155"/>
      <c r="J242" s="27"/>
      <c r="K242" s="156"/>
    </row>
    <row r="243" spans="1:11" ht="13.2" customHeight="1">
      <c r="A243" s="142"/>
      <c r="B243" s="27">
        <v>228</v>
      </c>
      <c r="C243" s="27"/>
      <c r="D243" s="27"/>
      <c r="E243" s="27"/>
      <c r="F243" s="27"/>
      <c r="G243" s="115"/>
      <c r="H243" s="156"/>
      <c r="I243" s="155"/>
      <c r="J243" s="27"/>
      <c r="K243" s="156"/>
    </row>
    <row r="244" spans="1:11" ht="13.2" customHeight="1">
      <c r="A244" s="142"/>
      <c r="B244" s="27">
        <v>229</v>
      </c>
      <c r="C244" s="27"/>
      <c r="D244" s="27"/>
      <c r="E244" s="27"/>
      <c r="F244" s="27"/>
      <c r="G244" s="115"/>
      <c r="H244" s="30"/>
      <c r="I244" s="155"/>
      <c r="J244" s="27"/>
      <c r="K244" s="156"/>
    </row>
    <row r="245" spans="1:11" ht="13.2" customHeight="1">
      <c r="A245" s="142"/>
      <c r="B245" s="27">
        <v>230</v>
      </c>
      <c r="C245" s="27"/>
      <c r="D245" s="27"/>
      <c r="E245" s="27"/>
      <c r="F245" s="27"/>
      <c r="G245" s="115"/>
      <c r="H245" s="156"/>
      <c r="I245" s="155"/>
      <c r="J245" s="27"/>
      <c r="K245" s="156"/>
    </row>
    <row r="246" spans="1:11" ht="13.2" customHeight="1">
      <c r="A246" s="142"/>
      <c r="B246" s="27">
        <v>231</v>
      </c>
      <c r="C246" s="27"/>
      <c r="D246" s="27"/>
      <c r="E246" s="27"/>
      <c r="F246" s="27"/>
      <c r="G246" s="115"/>
      <c r="H246" s="156"/>
      <c r="I246" s="155"/>
      <c r="J246" s="27"/>
      <c r="K246" s="156"/>
    </row>
    <row r="247" spans="1:11" ht="13.2" customHeight="1">
      <c r="A247" s="142"/>
      <c r="B247" s="27">
        <v>232</v>
      </c>
      <c r="C247" s="27"/>
      <c r="D247" s="27"/>
      <c r="E247" s="27"/>
      <c r="F247" s="27"/>
      <c r="G247" s="115"/>
      <c r="H247" s="156"/>
      <c r="I247" s="155"/>
      <c r="J247" s="27"/>
      <c r="K247" s="156"/>
    </row>
    <row r="248" spans="1:11" ht="13.2" customHeight="1">
      <c r="A248" s="142"/>
      <c r="B248" s="27">
        <v>233</v>
      </c>
      <c r="C248" s="27"/>
      <c r="D248" s="27"/>
      <c r="E248" s="27"/>
      <c r="F248" s="27"/>
      <c r="G248" s="115"/>
      <c r="H248" s="156"/>
      <c r="I248" s="155"/>
      <c r="J248" s="27"/>
      <c r="K248" s="156"/>
    </row>
    <row r="249" spans="1:11" ht="13.2" customHeight="1">
      <c r="A249" s="142"/>
      <c r="B249" s="27">
        <v>234</v>
      </c>
      <c r="C249" s="27"/>
      <c r="D249" s="27"/>
      <c r="E249" s="27"/>
      <c r="F249" s="27"/>
      <c r="G249" s="115"/>
      <c r="H249" s="156"/>
      <c r="I249" s="155"/>
      <c r="J249" s="27"/>
      <c r="K249" s="156"/>
    </row>
    <row r="250" spans="1:11" ht="13.2" customHeight="1">
      <c r="A250" s="142"/>
      <c r="B250" s="27">
        <v>235</v>
      </c>
      <c r="C250" s="27"/>
      <c r="D250" s="27"/>
      <c r="E250" s="27"/>
      <c r="F250" s="27"/>
      <c r="G250" s="115"/>
      <c r="H250" s="156"/>
      <c r="I250" s="155"/>
      <c r="J250" s="27"/>
      <c r="K250" s="156"/>
    </row>
    <row r="251" spans="1:11" ht="13.2" customHeight="1">
      <c r="A251" s="142"/>
      <c r="B251" s="27">
        <v>236</v>
      </c>
      <c r="C251" s="27"/>
      <c r="D251" s="27"/>
      <c r="E251" s="27"/>
      <c r="F251" s="27"/>
      <c r="G251" s="115"/>
      <c r="H251" s="30"/>
      <c r="I251" s="155"/>
      <c r="J251" s="27"/>
      <c r="K251" s="156"/>
    </row>
    <row r="252" spans="1:11" ht="13.2" customHeight="1">
      <c r="A252" s="142"/>
      <c r="B252" s="27">
        <v>237</v>
      </c>
      <c r="C252" s="27"/>
      <c r="D252" s="27"/>
      <c r="E252" s="27"/>
      <c r="F252" s="27"/>
      <c r="G252" s="115"/>
      <c r="H252" s="156"/>
      <c r="I252" s="155"/>
      <c r="J252" s="27"/>
      <c r="K252" s="156"/>
    </row>
    <row r="253" spans="1:11" ht="13.2" customHeight="1">
      <c r="A253" s="142"/>
      <c r="B253" s="27">
        <v>238</v>
      </c>
      <c r="C253" s="27"/>
      <c r="D253" s="27"/>
      <c r="E253" s="27"/>
      <c r="F253" s="27"/>
      <c r="G253" s="115"/>
      <c r="H253" s="30"/>
      <c r="I253" s="155"/>
      <c r="J253" s="27"/>
      <c r="K253" s="156"/>
    </row>
    <row r="254" spans="1:11" ht="13.2" customHeight="1">
      <c r="A254" s="142"/>
      <c r="B254" s="27">
        <v>239</v>
      </c>
      <c r="C254" s="27"/>
      <c r="D254" s="27"/>
      <c r="E254" s="27"/>
      <c r="F254" s="27"/>
      <c r="G254" s="115"/>
      <c r="H254" s="30"/>
      <c r="I254" s="155"/>
      <c r="J254" s="27"/>
      <c r="K254" s="156"/>
    </row>
    <row r="255" spans="1:11" ht="13.2" customHeight="1">
      <c r="A255" s="142"/>
      <c r="B255" s="27">
        <v>240</v>
      </c>
      <c r="C255" s="27"/>
      <c r="D255" s="27"/>
      <c r="E255" s="27"/>
      <c r="F255" s="27"/>
      <c r="G255" s="115"/>
      <c r="H255" s="156"/>
      <c r="I255" s="155"/>
      <c r="J255" s="27"/>
      <c r="K255" s="156"/>
    </row>
    <row r="256" spans="1:11" ht="13.2" customHeight="1">
      <c r="A256" s="142"/>
      <c r="B256" s="27">
        <v>241</v>
      </c>
      <c r="C256" s="27"/>
      <c r="D256" s="27"/>
      <c r="E256" s="27"/>
      <c r="F256" s="27"/>
      <c r="G256" s="115"/>
      <c r="H256" s="156"/>
      <c r="I256" s="155"/>
      <c r="J256" s="27"/>
      <c r="K256" s="156"/>
    </row>
    <row r="257" spans="1:11" ht="13.2" customHeight="1">
      <c r="A257" s="142"/>
      <c r="B257" s="27">
        <v>242</v>
      </c>
      <c r="C257" s="27"/>
      <c r="D257" s="27"/>
      <c r="E257" s="27"/>
      <c r="F257" s="27"/>
      <c r="G257" s="115"/>
      <c r="H257" s="30"/>
      <c r="I257" s="155"/>
      <c r="J257" s="27"/>
      <c r="K257" s="156"/>
    </row>
    <row r="258" spans="1:11" ht="13.2" customHeight="1">
      <c r="A258" s="142"/>
      <c r="B258" s="27">
        <v>243</v>
      </c>
      <c r="C258" s="27"/>
      <c r="D258" s="27"/>
      <c r="E258" s="27"/>
      <c r="F258" s="27"/>
      <c r="G258" s="115"/>
      <c r="H258" s="30"/>
      <c r="I258" s="155"/>
      <c r="J258" s="27"/>
      <c r="K258" s="156"/>
    </row>
    <row r="259" spans="1:11" ht="13.2" customHeight="1">
      <c r="A259" s="142"/>
      <c r="B259" s="27">
        <v>244</v>
      </c>
      <c r="C259" s="27"/>
      <c r="D259" s="27"/>
      <c r="E259" s="27"/>
      <c r="F259" s="27"/>
      <c r="G259" s="115"/>
      <c r="H259" s="156"/>
      <c r="I259" s="155"/>
      <c r="J259" s="27"/>
      <c r="K259" s="156"/>
    </row>
    <row r="260" spans="1:11" ht="13.2" customHeight="1">
      <c r="A260" s="142"/>
      <c r="B260" s="27">
        <v>245</v>
      </c>
      <c r="C260" s="27"/>
      <c r="D260" s="27"/>
      <c r="E260" s="27"/>
      <c r="F260" s="27"/>
      <c r="G260" s="115"/>
      <c r="H260" s="156"/>
      <c r="I260" s="155"/>
      <c r="J260" s="27"/>
      <c r="K260" s="156"/>
    </row>
    <row r="261" spans="1:11" ht="13.2" customHeight="1">
      <c r="A261" s="142"/>
      <c r="B261" s="27">
        <v>246</v>
      </c>
      <c r="C261" s="27"/>
      <c r="D261" s="27"/>
      <c r="E261" s="27"/>
      <c r="F261" s="27"/>
      <c r="G261" s="115"/>
      <c r="H261" s="30"/>
      <c r="I261" s="155"/>
      <c r="J261" s="27"/>
      <c r="K261" s="156"/>
    </row>
    <row r="262" spans="1:11" ht="13.2" customHeight="1">
      <c r="A262" s="142"/>
      <c r="B262" s="27">
        <v>247</v>
      </c>
      <c r="C262" s="27"/>
      <c r="D262" s="27"/>
      <c r="E262" s="27"/>
      <c r="F262" s="27"/>
      <c r="G262" s="115"/>
      <c r="H262" s="156"/>
      <c r="I262" s="155"/>
      <c r="J262" s="27"/>
      <c r="K262" s="156"/>
    </row>
    <row r="263" spans="1:11" ht="13.2" customHeight="1">
      <c r="A263" s="142"/>
      <c r="B263" s="27">
        <v>248</v>
      </c>
      <c r="C263" s="27"/>
      <c r="D263" s="27"/>
      <c r="E263" s="27"/>
      <c r="F263" s="27"/>
      <c r="G263" s="115"/>
      <c r="H263" s="156"/>
      <c r="I263" s="155"/>
      <c r="J263" s="27"/>
      <c r="K263" s="156"/>
    </row>
    <row r="264" spans="1:11" ht="13.2" customHeight="1">
      <c r="A264" s="142"/>
      <c r="B264" s="27">
        <v>249</v>
      </c>
      <c r="C264" s="27"/>
      <c r="D264" s="27"/>
      <c r="E264" s="27"/>
      <c r="F264" s="27"/>
      <c r="G264" s="115"/>
      <c r="H264" s="156"/>
      <c r="I264" s="155"/>
      <c r="J264" s="27"/>
      <c r="K264" s="156"/>
    </row>
    <row r="265" spans="1:11" ht="13.2" customHeight="1">
      <c r="A265" s="142"/>
      <c r="B265" s="27">
        <v>250</v>
      </c>
      <c r="C265" s="27"/>
      <c r="D265" s="27"/>
      <c r="E265" s="27"/>
      <c r="F265" s="27"/>
      <c r="G265" s="115"/>
      <c r="H265" s="156"/>
      <c r="I265" s="155"/>
      <c r="J265" s="27"/>
      <c r="K265" s="156"/>
    </row>
    <row r="266" spans="1:11" ht="13.2" customHeight="1">
      <c r="A266" s="142"/>
      <c r="B266" s="27">
        <v>251</v>
      </c>
      <c r="C266" s="27"/>
      <c r="D266" s="27"/>
      <c r="E266" s="27"/>
      <c r="F266" s="27"/>
      <c r="G266" s="115"/>
      <c r="H266" s="156"/>
      <c r="I266" s="155"/>
      <c r="J266" s="27"/>
      <c r="K266" s="156"/>
    </row>
    <row r="267" spans="1:11" ht="13.2" customHeight="1">
      <c r="A267" s="142"/>
      <c r="B267" s="27">
        <v>252</v>
      </c>
      <c r="C267" s="27"/>
      <c r="D267" s="27"/>
      <c r="E267" s="27"/>
      <c r="F267" s="27"/>
      <c r="G267" s="115"/>
      <c r="H267" s="30"/>
      <c r="I267" s="155"/>
      <c r="J267" s="27"/>
      <c r="K267" s="156"/>
    </row>
    <row r="268" spans="1:11" ht="13.2" customHeight="1">
      <c r="A268" s="142"/>
      <c r="B268" s="27">
        <v>253</v>
      </c>
      <c r="C268" s="27"/>
      <c r="D268" s="27"/>
      <c r="E268" s="27"/>
      <c r="F268" s="27"/>
      <c r="G268" s="115"/>
      <c r="H268" s="156"/>
      <c r="I268" s="155"/>
      <c r="J268" s="27"/>
      <c r="K268" s="156"/>
    </row>
    <row r="269" spans="1:11" ht="13.2" customHeight="1">
      <c r="A269" s="142"/>
      <c r="B269" s="27">
        <v>254</v>
      </c>
      <c r="C269" s="27"/>
      <c r="D269" s="27"/>
      <c r="E269" s="27"/>
      <c r="F269" s="27"/>
      <c r="G269" s="115"/>
      <c r="H269" s="156"/>
      <c r="I269" s="155"/>
      <c r="J269" s="27"/>
      <c r="K269" s="156"/>
    </row>
    <row r="270" spans="1:11" ht="13.2" customHeight="1">
      <c r="A270" s="142"/>
      <c r="B270" s="27">
        <v>255</v>
      </c>
      <c r="C270" s="27"/>
      <c r="D270" s="27"/>
      <c r="E270" s="27"/>
      <c r="F270" s="27"/>
      <c r="G270" s="115"/>
      <c r="H270" s="156"/>
      <c r="I270" s="155"/>
      <c r="J270" s="27"/>
      <c r="K270" s="156"/>
    </row>
    <row r="271" spans="1:11" ht="13.2" customHeight="1">
      <c r="A271" s="142"/>
      <c r="B271" s="27">
        <v>256</v>
      </c>
      <c r="C271" s="27"/>
      <c r="D271" s="27"/>
      <c r="E271" s="27"/>
      <c r="F271" s="27"/>
      <c r="G271" s="115"/>
      <c r="H271" s="30"/>
      <c r="I271" s="155"/>
      <c r="J271" s="27"/>
      <c r="K271" s="156"/>
    </row>
    <row r="272" spans="1:11" ht="13.2" customHeight="1">
      <c r="A272" s="142"/>
      <c r="B272" s="27">
        <v>257</v>
      </c>
      <c r="C272" s="27"/>
      <c r="D272" s="27"/>
      <c r="E272" s="27"/>
      <c r="F272" s="27"/>
      <c r="G272" s="115"/>
      <c r="H272" s="156"/>
      <c r="I272" s="155"/>
      <c r="J272" s="27"/>
      <c r="K272" s="156"/>
    </row>
    <row r="273" spans="1:11" ht="13.2" customHeight="1">
      <c r="A273" s="142"/>
      <c r="B273" s="27">
        <v>258</v>
      </c>
      <c r="C273" s="27"/>
      <c r="D273" s="27"/>
      <c r="E273" s="27"/>
      <c r="F273" s="27"/>
      <c r="G273" s="115"/>
      <c r="H273" s="156"/>
      <c r="I273" s="155"/>
      <c r="J273" s="27"/>
      <c r="K273" s="156"/>
    </row>
    <row r="274" spans="1:11" ht="13.2" customHeight="1">
      <c r="A274" s="142"/>
      <c r="B274" s="27">
        <v>259</v>
      </c>
      <c r="C274" s="27"/>
      <c r="D274" s="27"/>
      <c r="E274" s="27"/>
      <c r="F274" s="27"/>
      <c r="G274" s="115"/>
      <c r="H274" s="156"/>
      <c r="I274" s="155"/>
      <c r="J274" s="27"/>
      <c r="K274" s="156"/>
    </row>
    <row r="275" spans="1:11" ht="13.2" customHeight="1">
      <c r="A275" s="142"/>
      <c r="B275" s="27">
        <v>260</v>
      </c>
      <c r="C275" s="27"/>
      <c r="D275" s="27"/>
      <c r="E275" s="27"/>
      <c r="F275" s="27"/>
      <c r="G275" s="115"/>
      <c r="H275" s="156"/>
      <c r="I275" s="155"/>
      <c r="J275" s="27"/>
      <c r="K275" s="156"/>
    </row>
    <row r="276" spans="1:11" ht="13.2" customHeight="1">
      <c r="A276" s="142"/>
      <c r="B276" s="27">
        <v>261</v>
      </c>
      <c r="C276" s="27"/>
      <c r="D276" s="27"/>
      <c r="E276" s="27"/>
      <c r="F276" s="27"/>
      <c r="G276" s="115"/>
      <c r="H276" s="156"/>
      <c r="I276" s="155"/>
      <c r="J276" s="27"/>
      <c r="K276" s="156"/>
    </row>
    <row r="277" spans="1:11" ht="13.2" customHeight="1">
      <c r="A277" s="142"/>
      <c r="B277" s="27">
        <v>262</v>
      </c>
      <c r="C277" s="27"/>
      <c r="D277" s="27"/>
      <c r="E277" s="27"/>
      <c r="F277" s="27"/>
      <c r="G277" s="115"/>
      <c r="H277" s="30"/>
      <c r="I277" s="155"/>
      <c r="J277" s="27"/>
      <c r="K277" s="156"/>
    </row>
    <row r="278" spans="1:11" ht="13.2" customHeight="1">
      <c r="A278" s="142"/>
      <c r="B278" s="27">
        <v>263</v>
      </c>
      <c r="C278" s="27"/>
      <c r="D278" s="27"/>
      <c r="E278" s="27"/>
      <c r="F278" s="27"/>
      <c r="G278" s="115"/>
      <c r="H278" s="156"/>
      <c r="I278" s="155"/>
      <c r="J278" s="27"/>
      <c r="K278" s="156"/>
    </row>
    <row r="279" spans="1:11" ht="13.2" customHeight="1">
      <c r="A279" s="142"/>
      <c r="B279" s="27">
        <v>264</v>
      </c>
      <c r="C279" s="27"/>
      <c r="D279" s="27"/>
      <c r="E279" s="27"/>
      <c r="F279" s="27"/>
      <c r="G279" s="115"/>
      <c r="H279" s="156"/>
      <c r="I279" s="155"/>
      <c r="J279" s="27"/>
      <c r="K279" s="156"/>
    </row>
    <row r="280" spans="1:11" ht="13.2" customHeight="1">
      <c r="A280" s="142"/>
      <c r="B280" s="27">
        <v>265</v>
      </c>
      <c r="C280" s="27"/>
      <c r="D280" s="27"/>
      <c r="E280" s="27"/>
      <c r="F280" s="27"/>
      <c r="G280" s="115"/>
      <c r="H280" s="156"/>
      <c r="I280" s="155"/>
      <c r="J280" s="27"/>
      <c r="K280" s="156"/>
    </row>
    <row r="281" spans="1:11" ht="13.2" customHeight="1">
      <c r="A281" s="142"/>
      <c r="B281" s="27">
        <v>266</v>
      </c>
      <c r="C281" s="27"/>
      <c r="D281" s="27"/>
      <c r="E281" s="27"/>
      <c r="F281" s="27"/>
      <c r="G281" s="115"/>
      <c r="H281" s="156"/>
      <c r="I281" s="155"/>
      <c r="J281" s="27"/>
      <c r="K281" s="156"/>
    </row>
    <row r="282" spans="1:11" ht="13.2" customHeight="1">
      <c r="A282" s="142"/>
      <c r="B282" s="27">
        <v>267</v>
      </c>
      <c r="C282" s="27"/>
      <c r="D282" s="27"/>
      <c r="E282" s="27"/>
      <c r="F282" s="27"/>
      <c r="G282" s="115"/>
      <c r="H282" s="30"/>
      <c r="I282" s="155"/>
      <c r="J282" s="27"/>
      <c r="K282" s="156"/>
    </row>
    <row r="283" spans="1:11" ht="13.2" customHeight="1">
      <c r="A283" s="142"/>
      <c r="B283" s="27">
        <v>268</v>
      </c>
      <c r="C283" s="27"/>
      <c r="D283" s="27"/>
      <c r="E283" s="27"/>
      <c r="F283" s="27"/>
      <c r="G283" s="115"/>
      <c r="H283" s="156"/>
      <c r="I283" s="155"/>
      <c r="J283" s="27"/>
      <c r="K283" s="156"/>
    </row>
    <row r="284" spans="1:11" ht="13.2" customHeight="1">
      <c r="A284" s="142"/>
      <c r="B284" s="27">
        <v>269</v>
      </c>
      <c r="C284" s="27"/>
      <c r="D284" s="27"/>
      <c r="E284" s="27"/>
      <c r="F284" s="27"/>
      <c r="G284" s="115"/>
      <c r="H284" s="30"/>
      <c r="I284" s="155"/>
      <c r="J284" s="27"/>
      <c r="K284" s="156"/>
    </row>
    <row r="285" spans="1:11" ht="13.2" customHeight="1">
      <c r="A285" s="142"/>
      <c r="B285" s="27">
        <v>270</v>
      </c>
      <c r="C285" s="27"/>
      <c r="D285" s="27"/>
      <c r="E285" s="27"/>
      <c r="F285" s="27"/>
      <c r="G285" s="115"/>
      <c r="H285" s="156"/>
      <c r="I285" s="155"/>
      <c r="J285" s="27"/>
      <c r="K285" s="156"/>
    </row>
    <row r="286" spans="1:11" ht="13.2" customHeight="1">
      <c r="A286" s="142"/>
      <c r="B286" s="27">
        <v>271</v>
      </c>
      <c r="C286" s="27"/>
      <c r="D286" s="27"/>
      <c r="E286" s="27"/>
      <c r="F286" s="27"/>
      <c r="G286" s="115"/>
      <c r="H286" s="156"/>
      <c r="I286" s="155"/>
      <c r="J286" s="27"/>
      <c r="K286" s="156"/>
    </row>
    <row r="287" spans="1:11" ht="13.2" customHeight="1">
      <c r="A287" s="142"/>
      <c r="B287" s="27">
        <v>272</v>
      </c>
      <c r="C287" s="27"/>
      <c r="D287" s="27"/>
      <c r="E287" s="27"/>
      <c r="F287" s="27"/>
      <c r="G287" s="115"/>
      <c r="H287" s="30"/>
      <c r="I287" s="155"/>
      <c r="J287" s="27"/>
      <c r="K287" s="156"/>
    </row>
    <row r="288" spans="1:11" ht="13.2" customHeight="1">
      <c r="A288" s="142"/>
      <c r="B288" s="27">
        <v>273</v>
      </c>
      <c r="C288" s="27"/>
      <c r="D288" s="27"/>
      <c r="E288" s="27"/>
      <c r="F288" s="27"/>
      <c r="G288" s="115"/>
      <c r="H288" s="156"/>
      <c r="I288" s="155"/>
      <c r="J288" s="27"/>
      <c r="K288" s="156"/>
    </row>
    <row r="289" spans="1:11" ht="13.2" customHeight="1">
      <c r="A289" s="142"/>
      <c r="B289" s="27">
        <v>274</v>
      </c>
      <c r="C289" s="27"/>
      <c r="D289" s="27"/>
      <c r="E289" s="27"/>
      <c r="F289" s="27"/>
      <c r="G289" s="115"/>
      <c r="H289" s="156"/>
      <c r="I289" s="155"/>
      <c r="J289" s="27"/>
      <c r="K289" s="156"/>
    </row>
    <row r="290" spans="1:11" ht="13.2" customHeight="1">
      <c r="A290" s="142"/>
      <c r="B290" s="27">
        <v>275</v>
      </c>
      <c r="C290" s="27"/>
      <c r="D290" s="27"/>
      <c r="E290" s="27"/>
      <c r="F290" s="27"/>
      <c r="G290" s="115"/>
      <c r="H290" s="156"/>
      <c r="I290" s="155"/>
      <c r="J290" s="27"/>
      <c r="K290" s="156"/>
    </row>
    <row r="291" spans="1:11" ht="13.2" customHeight="1">
      <c r="A291" s="142"/>
      <c r="B291" s="27">
        <v>276</v>
      </c>
      <c r="C291" s="27"/>
      <c r="D291" s="27"/>
      <c r="E291" s="27"/>
      <c r="F291" s="27"/>
      <c r="G291" s="115"/>
      <c r="H291" s="156"/>
      <c r="I291" s="155"/>
      <c r="J291" s="27"/>
      <c r="K291" s="156"/>
    </row>
    <row r="292" spans="1:11" ht="13.2" customHeight="1">
      <c r="A292" s="142"/>
      <c r="B292" s="27">
        <v>277</v>
      </c>
      <c r="C292" s="27"/>
      <c r="D292" s="27"/>
      <c r="E292" s="27"/>
      <c r="F292" s="27"/>
      <c r="G292" s="115"/>
      <c r="H292" s="156"/>
      <c r="I292" s="155"/>
      <c r="J292" s="27"/>
      <c r="K292" s="156"/>
    </row>
    <row r="293" spans="1:11" ht="13.2" customHeight="1">
      <c r="A293" s="142"/>
      <c r="B293" s="27">
        <v>278</v>
      </c>
      <c r="C293" s="27"/>
      <c r="D293" s="27"/>
      <c r="E293" s="27"/>
      <c r="F293" s="27"/>
      <c r="G293" s="115"/>
      <c r="H293" s="156"/>
      <c r="I293" s="155"/>
      <c r="J293" s="27"/>
      <c r="K293" s="156"/>
    </row>
    <row r="294" spans="1:11" ht="13.2" customHeight="1">
      <c r="A294" s="142"/>
      <c r="B294" s="27">
        <v>279</v>
      </c>
      <c r="C294" s="27"/>
      <c r="D294" s="27"/>
      <c r="E294" s="27"/>
      <c r="F294" s="27"/>
      <c r="G294" s="115"/>
      <c r="H294" s="156"/>
      <c r="I294" s="155"/>
      <c r="J294" s="27"/>
      <c r="K294" s="156"/>
    </row>
    <row r="295" spans="1:11" ht="13.2" customHeight="1">
      <c r="A295" s="142"/>
      <c r="B295" s="27">
        <v>280</v>
      </c>
      <c r="C295" s="27"/>
      <c r="D295" s="27"/>
      <c r="E295" s="27"/>
      <c r="F295" s="27"/>
      <c r="G295" s="115"/>
      <c r="H295" s="156"/>
      <c r="I295" s="155"/>
      <c r="J295" s="27"/>
      <c r="K295" s="156"/>
    </row>
    <row r="296" spans="1:11" ht="13.2" customHeight="1">
      <c r="A296" s="142"/>
      <c r="B296" s="27">
        <v>281</v>
      </c>
      <c r="C296" s="27"/>
      <c r="D296" s="27"/>
      <c r="E296" s="27"/>
      <c r="F296" s="27"/>
      <c r="G296" s="115"/>
      <c r="H296" s="30"/>
      <c r="I296" s="155"/>
      <c r="J296" s="27"/>
      <c r="K296" s="156"/>
    </row>
    <row r="297" spans="1:11" ht="13.2" customHeight="1">
      <c r="A297" s="142"/>
      <c r="B297" s="27">
        <v>282</v>
      </c>
      <c r="C297" s="27"/>
      <c r="D297" s="27"/>
      <c r="E297" s="27"/>
      <c r="F297" s="27"/>
      <c r="G297" s="115"/>
      <c r="H297" s="156"/>
      <c r="I297" s="155"/>
      <c r="J297" s="27"/>
      <c r="K297" s="156"/>
    </row>
    <row r="298" spans="1:11" ht="13.2" customHeight="1">
      <c r="A298" s="142"/>
      <c r="B298" s="27">
        <v>283</v>
      </c>
      <c r="C298" s="27"/>
      <c r="D298" s="27"/>
      <c r="E298" s="27"/>
      <c r="F298" s="27"/>
      <c r="G298" s="115"/>
      <c r="H298" s="156"/>
      <c r="I298" s="155"/>
      <c r="J298" s="27"/>
      <c r="K298" s="156"/>
    </row>
    <row r="299" spans="1:11" ht="13.2" customHeight="1">
      <c r="A299" s="142"/>
      <c r="B299" s="27">
        <v>284</v>
      </c>
      <c r="C299" s="27"/>
      <c r="D299" s="27"/>
      <c r="E299" s="27"/>
      <c r="F299" s="27"/>
      <c r="G299" s="115"/>
      <c r="H299" s="30"/>
      <c r="I299" s="155"/>
      <c r="J299" s="27"/>
      <c r="K299" s="156"/>
    </row>
    <row r="300" spans="1:11" ht="13.2" customHeight="1">
      <c r="A300" s="142"/>
      <c r="B300" s="27">
        <v>285</v>
      </c>
      <c r="C300" s="27"/>
      <c r="D300" s="27"/>
      <c r="E300" s="27"/>
      <c r="F300" s="27"/>
      <c r="G300" s="115"/>
      <c r="H300" s="156"/>
      <c r="I300" s="155"/>
      <c r="J300" s="27"/>
      <c r="K300" s="156"/>
    </row>
    <row r="301" spans="1:11" ht="13.2" customHeight="1">
      <c r="A301" s="142"/>
      <c r="B301" s="27">
        <v>286</v>
      </c>
      <c r="C301" s="27"/>
      <c r="D301" s="27"/>
      <c r="E301" s="27"/>
      <c r="F301" s="27"/>
      <c r="G301" s="115"/>
      <c r="H301" s="30"/>
      <c r="I301" s="155"/>
      <c r="J301" s="27"/>
      <c r="K301" s="156"/>
    </row>
    <row r="302" spans="1:11" ht="13.2" customHeight="1">
      <c r="A302" s="142"/>
      <c r="B302" s="27">
        <v>287</v>
      </c>
      <c r="C302" s="27"/>
      <c r="D302" s="27"/>
      <c r="E302" s="27"/>
      <c r="F302" s="27"/>
      <c r="G302" s="115"/>
      <c r="H302" s="30"/>
      <c r="I302" s="155"/>
      <c r="J302" s="27"/>
      <c r="K302" s="156"/>
    </row>
    <row r="303" spans="1:11" ht="13.2" customHeight="1">
      <c r="A303" s="142"/>
      <c r="B303" s="27">
        <v>288</v>
      </c>
      <c r="C303" s="27"/>
      <c r="D303" s="27"/>
      <c r="E303" s="27"/>
      <c r="F303" s="27"/>
      <c r="G303" s="115"/>
      <c r="H303" s="156"/>
      <c r="I303" s="155"/>
      <c r="J303" s="27"/>
      <c r="K303" s="156"/>
    </row>
    <row r="304" spans="1:11" ht="13.2" customHeight="1">
      <c r="A304" s="142"/>
      <c r="B304" s="27">
        <v>289</v>
      </c>
      <c r="C304" s="27"/>
      <c r="D304" s="27"/>
      <c r="E304" s="27"/>
      <c r="F304" s="27"/>
      <c r="G304" s="115"/>
      <c r="H304" s="30"/>
      <c r="I304" s="155"/>
      <c r="J304" s="27"/>
      <c r="K304" s="156"/>
    </row>
    <row r="305" spans="1:11" ht="13.2" customHeight="1">
      <c r="A305" s="142"/>
      <c r="B305" s="27">
        <v>290</v>
      </c>
      <c r="C305" s="27"/>
      <c r="D305" s="27"/>
      <c r="E305" s="27"/>
      <c r="F305" s="27"/>
      <c r="G305" s="115"/>
      <c r="H305" s="156"/>
      <c r="I305" s="155"/>
      <c r="J305" s="27"/>
      <c r="K305" s="156"/>
    </row>
    <row r="306" spans="1:11" ht="13.2" customHeight="1">
      <c r="A306" s="142"/>
      <c r="B306" s="27">
        <v>291</v>
      </c>
      <c r="C306" s="27"/>
      <c r="D306" s="27"/>
      <c r="E306" s="27"/>
      <c r="F306" s="27"/>
      <c r="G306" s="115"/>
      <c r="H306" s="156"/>
      <c r="I306" s="155"/>
      <c r="J306" s="27"/>
      <c r="K306" s="156"/>
    </row>
    <row r="307" spans="1:11" ht="13.2" customHeight="1">
      <c r="A307" s="142"/>
      <c r="B307" s="27">
        <v>292</v>
      </c>
      <c r="C307" s="27"/>
      <c r="D307" s="27"/>
      <c r="E307" s="27"/>
      <c r="F307" s="27"/>
      <c r="G307" s="115"/>
      <c r="H307" s="30"/>
      <c r="I307" s="155"/>
      <c r="J307" s="27"/>
      <c r="K307" s="156"/>
    </row>
    <row r="308" spans="1:11" ht="13.2" customHeight="1">
      <c r="A308" s="142"/>
      <c r="B308" s="27">
        <v>293</v>
      </c>
      <c r="C308" s="27"/>
      <c r="D308" s="27"/>
      <c r="E308" s="27"/>
      <c r="F308" s="27"/>
      <c r="G308" s="115"/>
      <c r="H308" s="156"/>
      <c r="I308" s="155"/>
      <c r="J308" s="27"/>
      <c r="K308" s="156"/>
    </row>
    <row r="309" spans="1:11" ht="13.2" customHeight="1">
      <c r="A309" s="142"/>
      <c r="B309" s="27">
        <v>294</v>
      </c>
      <c r="C309" s="27"/>
      <c r="D309" s="27"/>
      <c r="E309" s="27"/>
      <c r="F309" s="27"/>
      <c r="G309" s="115"/>
      <c r="H309" s="30"/>
      <c r="I309" s="155"/>
      <c r="J309" s="27"/>
      <c r="K309" s="156"/>
    </row>
    <row r="310" spans="1:11" ht="13.2" customHeight="1">
      <c r="A310" s="142"/>
      <c r="B310" s="27">
        <v>295</v>
      </c>
      <c r="C310" s="27"/>
      <c r="D310" s="27"/>
      <c r="E310" s="27"/>
      <c r="F310" s="27"/>
      <c r="G310" s="115"/>
      <c r="H310" s="156"/>
      <c r="I310" s="155"/>
      <c r="J310" s="27"/>
      <c r="K310" s="156"/>
    </row>
    <row r="311" spans="1:11" ht="13.2" customHeight="1">
      <c r="A311" s="142"/>
      <c r="B311" s="27">
        <v>296</v>
      </c>
      <c r="C311" s="27"/>
      <c r="D311" s="27"/>
      <c r="E311" s="27"/>
      <c r="F311" s="27"/>
      <c r="G311" s="115"/>
      <c r="H311" s="30"/>
      <c r="I311" s="155"/>
      <c r="J311" s="27"/>
      <c r="K311" s="156"/>
    </row>
    <row r="312" spans="1:11" ht="13.2" customHeight="1">
      <c r="A312" s="142"/>
      <c r="B312" s="27">
        <v>297</v>
      </c>
      <c r="C312" s="27"/>
      <c r="D312" s="27"/>
      <c r="E312" s="27"/>
      <c r="F312" s="27"/>
      <c r="G312" s="115"/>
      <c r="H312" s="156"/>
      <c r="I312" s="155"/>
      <c r="J312" s="27"/>
      <c r="K312" s="156"/>
    </row>
    <row r="313" spans="1:11" ht="13.2" customHeight="1">
      <c r="A313" s="142"/>
      <c r="B313" s="27">
        <v>298</v>
      </c>
      <c r="C313" s="27"/>
      <c r="D313" s="27"/>
      <c r="E313" s="27"/>
      <c r="F313" s="27"/>
      <c r="G313" s="115"/>
      <c r="H313" s="30"/>
      <c r="I313" s="155"/>
      <c r="J313" s="27"/>
      <c r="K313" s="156"/>
    </row>
    <row r="314" spans="1:11" ht="13.2" customHeight="1">
      <c r="A314" s="142"/>
      <c r="B314" s="27">
        <v>299</v>
      </c>
      <c r="C314" s="27"/>
      <c r="D314" s="27"/>
      <c r="E314" s="27"/>
      <c r="F314" s="27"/>
      <c r="G314" s="115"/>
      <c r="H314" s="156"/>
      <c r="I314" s="155"/>
      <c r="J314" s="27"/>
      <c r="K314" s="156"/>
    </row>
    <row r="315" spans="1:11" ht="13.2" customHeight="1">
      <c r="A315" s="142"/>
      <c r="B315" s="27">
        <v>300</v>
      </c>
      <c r="C315" s="27"/>
      <c r="D315" s="27"/>
      <c r="E315" s="27"/>
      <c r="F315" s="27"/>
      <c r="G315" s="115"/>
      <c r="H315" s="30"/>
      <c r="I315" s="155"/>
      <c r="J315" s="27"/>
      <c r="K315" s="156"/>
    </row>
    <row r="316" spans="1:11" ht="13.2" customHeight="1">
      <c r="A316" s="142"/>
      <c r="B316" s="27">
        <v>301</v>
      </c>
      <c r="C316" s="27"/>
      <c r="D316" s="27"/>
      <c r="E316" s="27"/>
      <c r="F316" s="27"/>
      <c r="G316" s="115"/>
      <c r="H316" s="156"/>
      <c r="I316" s="155"/>
      <c r="J316" s="27"/>
      <c r="K316" s="156"/>
    </row>
    <row r="317" spans="1:11" ht="13.2" customHeight="1">
      <c r="A317" s="142"/>
      <c r="B317" s="27">
        <v>302</v>
      </c>
      <c r="C317" s="27"/>
      <c r="D317" s="27"/>
      <c r="E317" s="27"/>
      <c r="F317" s="27"/>
      <c r="G317" s="115"/>
      <c r="H317" s="30"/>
      <c r="I317" s="155"/>
      <c r="J317" s="27"/>
      <c r="K317" s="156"/>
    </row>
    <row r="318" spans="1:11" ht="13.2" customHeight="1">
      <c r="A318" s="142"/>
      <c r="B318" s="27">
        <v>303</v>
      </c>
      <c r="C318" s="27"/>
      <c r="D318" s="27"/>
      <c r="E318" s="27"/>
      <c r="F318" s="27"/>
      <c r="G318" s="115"/>
      <c r="H318" s="156"/>
      <c r="I318" s="155"/>
      <c r="J318" s="27"/>
      <c r="K318" s="156"/>
    </row>
    <row r="319" spans="1:11" ht="13.2" customHeight="1">
      <c r="A319" s="142"/>
      <c r="B319" s="27">
        <v>304</v>
      </c>
      <c r="C319" s="27"/>
      <c r="D319" s="27"/>
      <c r="E319" s="27"/>
      <c r="F319" s="27"/>
      <c r="G319" s="115"/>
      <c r="H319" s="156"/>
      <c r="I319" s="155"/>
      <c r="J319" s="27"/>
      <c r="K319" s="156"/>
    </row>
    <row r="320" spans="1:11" ht="13.2" customHeight="1">
      <c r="A320" s="142"/>
      <c r="B320" s="27">
        <v>305</v>
      </c>
      <c r="C320" s="27"/>
      <c r="D320" s="27"/>
      <c r="E320" s="27"/>
      <c r="F320" s="27"/>
      <c r="G320" s="115"/>
      <c r="H320" s="156"/>
      <c r="I320" s="155"/>
      <c r="J320" s="27"/>
      <c r="K320" s="156"/>
    </row>
    <row r="321" spans="1:11" ht="13.2" customHeight="1">
      <c r="A321" s="142"/>
      <c r="B321" s="27">
        <v>306</v>
      </c>
      <c r="C321" s="27"/>
      <c r="D321" s="27"/>
      <c r="E321" s="27"/>
      <c r="F321" s="27"/>
      <c r="G321" s="115"/>
      <c r="H321" s="30"/>
      <c r="I321" s="155"/>
      <c r="J321" s="27"/>
      <c r="K321" s="156"/>
    </row>
    <row r="322" spans="1:11" ht="13.2" customHeight="1">
      <c r="A322" s="142"/>
      <c r="B322" s="27">
        <v>307</v>
      </c>
      <c r="C322" s="27"/>
      <c r="D322" s="27"/>
      <c r="E322" s="27"/>
      <c r="F322" s="27"/>
      <c r="G322" s="115"/>
      <c r="H322" s="156"/>
      <c r="I322" s="155"/>
      <c r="J322" s="27"/>
      <c r="K322" s="156"/>
    </row>
    <row r="323" spans="1:11" ht="13.2" customHeight="1">
      <c r="A323" s="142"/>
      <c r="B323" s="27">
        <v>308</v>
      </c>
      <c r="C323" s="27"/>
      <c r="D323" s="27"/>
      <c r="E323" s="27"/>
      <c r="F323" s="27"/>
      <c r="G323" s="115"/>
      <c r="H323" s="156"/>
      <c r="I323" s="155"/>
      <c r="J323" s="27"/>
      <c r="K323" s="156"/>
    </row>
    <row r="324" spans="1:11" ht="13.2" customHeight="1">
      <c r="A324" s="142"/>
      <c r="B324" s="27">
        <v>309</v>
      </c>
      <c r="C324" s="27"/>
      <c r="D324" s="27"/>
      <c r="E324" s="27"/>
      <c r="F324" s="27"/>
      <c r="G324" s="115"/>
      <c r="H324" s="30"/>
      <c r="I324" s="155"/>
      <c r="J324" s="27"/>
      <c r="K324" s="156"/>
    </row>
    <row r="325" spans="1:11" ht="13.2" customHeight="1">
      <c r="A325" s="142"/>
      <c r="B325" s="27">
        <v>310</v>
      </c>
      <c r="C325" s="27"/>
      <c r="D325" s="27"/>
      <c r="E325" s="27"/>
      <c r="F325" s="27"/>
      <c r="G325" s="115"/>
      <c r="H325" s="156"/>
      <c r="I325" s="155"/>
      <c r="J325" s="27"/>
      <c r="K325" s="156"/>
    </row>
    <row r="326" spans="1:11" ht="13.2" customHeight="1">
      <c r="A326" s="142"/>
      <c r="B326" s="27">
        <v>311</v>
      </c>
      <c r="C326" s="27"/>
      <c r="D326" s="27"/>
      <c r="E326" s="27"/>
      <c r="F326" s="27"/>
      <c r="G326" s="115"/>
      <c r="H326" s="156"/>
      <c r="I326" s="155"/>
      <c r="J326" s="27"/>
      <c r="K326" s="156"/>
    </row>
    <row r="327" spans="1:11" ht="13.2" customHeight="1">
      <c r="A327" s="142"/>
      <c r="B327" s="27">
        <v>312</v>
      </c>
      <c r="C327" s="27"/>
      <c r="D327" s="27"/>
      <c r="E327" s="27"/>
      <c r="F327" s="27"/>
      <c r="G327" s="115"/>
      <c r="H327" s="30"/>
      <c r="I327" s="155"/>
      <c r="J327" s="27"/>
      <c r="K327" s="156"/>
    </row>
    <row r="328" spans="1:11" ht="13.2" customHeight="1">
      <c r="A328" s="142"/>
      <c r="B328" s="27">
        <v>313</v>
      </c>
      <c r="C328" s="27"/>
      <c r="D328" s="27"/>
      <c r="E328" s="27"/>
      <c r="F328" s="27"/>
      <c r="G328" s="115"/>
      <c r="H328" s="156"/>
      <c r="I328" s="155"/>
      <c r="J328" s="27"/>
      <c r="K328" s="156"/>
    </row>
    <row r="329" spans="1:11" ht="13.2" customHeight="1">
      <c r="A329" s="142"/>
      <c r="B329" s="27">
        <v>314</v>
      </c>
      <c r="C329" s="27"/>
      <c r="D329" s="27"/>
      <c r="E329" s="27"/>
      <c r="F329" s="27"/>
      <c r="G329" s="115"/>
      <c r="H329" s="156"/>
      <c r="I329" s="155"/>
      <c r="J329" s="27"/>
      <c r="K329" s="156"/>
    </row>
    <row r="330" spans="1:11" ht="13.2" customHeight="1">
      <c r="A330" s="142"/>
      <c r="B330" s="27">
        <v>315</v>
      </c>
      <c r="C330" s="27"/>
      <c r="D330" s="27"/>
      <c r="E330" s="27"/>
      <c r="F330" s="27"/>
      <c r="G330" s="115"/>
      <c r="H330" s="30"/>
      <c r="I330" s="155"/>
      <c r="J330" s="27"/>
      <c r="K330" s="156"/>
    </row>
    <row r="331" spans="1:11" ht="13.2" customHeight="1">
      <c r="A331" s="142"/>
      <c r="B331" s="27">
        <v>316</v>
      </c>
      <c r="C331" s="27"/>
      <c r="D331" s="27"/>
      <c r="E331" s="27"/>
      <c r="F331" s="27"/>
      <c r="G331" s="115"/>
      <c r="H331" s="156"/>
      <c r="I331" s="155"/>
      <c r="J331" s="27"/>
      <c r="K331" s="156"/>
    </row>
    <row r="332" spans="1:11" ht="13.2" customHeight="1">
      <c r="A332" s="142"/>
      <c r="B332" s="27">
        <v>317</v>
      </c>
      <c r="C332" s="27"/>
      <c r="D332" s="27"/>
      <c r="E332" s="27"/>
      <c r="F332" s="27"/>
      <c r="G332" s="115"/>
      <c r="H332" s="156"/>
      <c r="I332" s="155"/>
      <c r="J332" s="27"/>
      <c r="K332" s="156"/>
    </row>
    <row r="333" spans="1:11" ht="13.2" customHeight="1">
      <c r="A333" s="142"/>
      <c r="B333" s="27">
        <v>318</v>
      </c>
      <c r="C333" s="27"/>
      <c r="D333" s="27"/>
      <c r="E333" s="27"/>
      <c r="F333" s="27"/>
      <c r="G333" s="115"/>
      <c r="H333" s="156"/>
      <c r="I333" s="155"/>
      <c r="J333" s="27"/>
      <c r="K333" s="156"/>
    </row>
    <row r="334" spans="1:11" ht="13.2" customHeight="1">
      <c r="A334" s="142"/>
      <c r="B334" s="27">
        <v>319</v>
      </c>
      <c r="C334" s="27"/>
      <c r="D334" s="27"/>
      <c r="E334" s="27"/>
      <c r="F334" s="27"/>
      <c r="G334" s="115"/>
      <c r="H334" s="156"/>
      <c r="I334" s="155"/>
      <c r="J334" s="27"/>
      <c r="K334" s="156"/>
    </row>
    <row r="335" spans="1:11" ht="13.2" customHeight="1">
      <c r="A335" s="142"/>
      <c r="B335" s="27">
        <v>320</v>
      </c>
      <c r="C335" s="27"/>
      <c r="D335" s="27"/>
      <c r="E335" s="27"/>
      <c r="F335" s="27"/>
      <c r="G335" s="115"/>
      <c r="H335" s="156"/>
      <c r="I335" s="155"/>
      <c r="J335" s="27"/>
      <c r="K335" s="156"/>
    </row>
    <row r="336" spans="1:11" ht="13.2" customHeight="1">
      <c r="A336" s="142"/>
      <c r="B336" s="27">
        <v>321</v>
      </c>
      <c r="C336" s="27"/>
      <c r="D336" s="27"/>
      <c r="E336" s="27"/>
      <c r="F336" s="27"/>
      <c r="G336" s="115"/>
      <c r="H336" s="30"/>
      <c r="I336" s="155"/>
      <c r="J336" s="27"/>
      <c r="K336" s="156"/>
    </row>
    <row r="337" spans="1:11" ht="13.2" customHeight="1">
      <c r="A337" s="142"/>
      <c r="B337" s="27">
        <v>322</v>
      </c>
      <c r="C337" s="27"/>
      <c r="D337" s="27"/>
      <c r="E337" s="27"/>
      <c r="F337" s="27"/>
      <c r="G337" s="115"/>
      <c r="H337" s="30"/>
      <c r="I337" s="155"/>
      <c r="J337" s="27"/>
      <c r="K337" s="156"/>
    </row>
    <row r="338" spans="1:11" ht="13.2" customHeight="1">
      <c r="A338" s="142"/>
      <c r="B338" s="27">
        <v>323</v>
      </c>
      <c r="C338" s="27"/>
      <c r="D338" s="27"/>
      <c r="E338" s="27"/>
      <c r="F338" s="27"/>
      <c r="G338" s="115"/>
      <c r="H338" s="30"/>
      <c r="I338" s="155"/>
      <c r="J338" s="27"/>
      <c r="K338" s="156"/>
    </row>
    <row r="339" spans="1:11" ht="13.2" customHeight="1">
      <c r="A339" s="142"/>
      <c r="B339" s="27">
        <v>324</v>
      </c>
      <c r="C339" s="27"/>
      <c r="D339" s="27"/>
      <c r="E339" s="27"/>
      <c r="F339" s="27"/>
      <c r="G339" s="115"/>
      <c r="H339" s="30"/>
      <c r="I339" s="155"/>
      <c r="J339" s="27"/>
      <c r="K339" s="156"/>
    </row>
    <row r="340" spans="1:11" ht="13.2" customHeight="1">
      <c r="A340" s="142"/>
      <c r="B340" s="27">
        <v>325</v>
      </c>
      <c r="C340" s="27"/>
      <c r="D340" s="27"/>
      <c r="E340" s="27"/>
      <c r="F340" s="27"/>
      <c r="G340" s="115"/>
      <c r="H340" s="30"/>
      <c r="I340" s="155"/>
      <c r="J340" s="27"/>
      <c r="K340" s="156"/>
    </row>
    <row r="341" spans="1:11" ht="13.2" customHeight="1">
      <c r="A341" s="142"/>
      <c r="B341" s="27">
        <v>326</v>
      </c>
      <c r="C341" s="27"/>
      <c r="D341" s="27"/>
      <c r="E341" s="27"/>
      <c r="F341" s="27"/>
      <c r="G341" s="115"/>
      <c r="H341" s="156"/>
      <c r="I341" s="155"/>
      <c r="J341" s="27"/>
      <c r="K341" s="156"/>
    </row>
    <row r="342" spans="1:11" ht="13.2" customHeight="1">
      <c r="A342" s="142"/>
      <c r="B342" s="27">
        <v>327</v>
      </c>
      <c r="C342" s="27"/>
      <c r="D342" s="27"/>
      <c r="E342" s="27"/>
      <c r="F342" s="27"/>
      <c r="G342" s="115"/>
      <c r="H342" s="156"/>
      <c r="I342" s="155"/>
      <c r="J342" s="27"/>
      <c r="K342" s="156"/>
    </row>
    <row r="343" spans="1:11" ht="13.2" customHeight="1">
      <c r="A343" s="142"/>
      <c r="B343" s="27">
        <v>328</v>
      </c>
      <c r="C343" s="27"/>
      <c r="D343" s="27"/>
      <c r="E343" s="27"/>
      <c r="F343" s="27"/>
      <c r="G343" s="115"/>
      <c r="H343" s="156"/>
      <c r="I343" s="155"/>
      <c r="J343" s="27"/>
      <c r="K343" s="156"/>
    </row>
    <row r="344" spans="1:11" ht="13.2" customHeight="1">
      <c r="A344" s="142"/>
      <c r="B344" s="27">
        <v>329</v>
      </c>
      <c r="C344" s="27"/>
      <c r="D344" s="27"/>
      <c r="E344" s="27"/>
      <c r="F344" s="27"/>
      <c r="G344" s="115"/>
      <c r="H344" s="156"/>
      <c r="I344" s="155"/>
      <c r="J344" s="27"/>
      <c r="K344" s="156"/>
    </row>
    <row r="345" spans="1:11" ht="13.2" customHeight="1">
      <c r="A345" s="142"/>
      <c r="B345" s="27">
        <v>330</v>
      </c>
      <c r="C345" s="27"/>
      <c r="D345" s="27"/>
      <c r="E345" s="27"/>
      <c r="F345" s="27"/>
      <c r="G345" s="115"/>
      <c r="H345" s="156"/>
      <c r="I345" s="155"/>
      <c r="J345" s="27"/>
      <c r="K345" s="156"/>
    </row>
    <row r="346" spans="1:11" ht="13.2" customHeight="1">
      <c r="A346" s="142"/>
      <c r="B346" s="27">
        <v>331</v>
      </c>
      <c r="C346" s="27"/>
      <c r="D346" s="27"/>
      <c r="E346" s="27"/>
      <c r="F346" s="27"/>
      <c r="G346" s="115"/>
      <c r="H346" s="30"/>
      <c r="I346" s="155"/>
      <c r="J346" s="27"/>
      <c r="K346" s="156"/>
    </row>
    <row r="347" spans="1:11" ht="13.2" customHeight="1">
      <c r="A347" s="142"/>
      <c r="B347" s="27">
        <v>332</v>
      </c>
      <c r="C347" s="27"/>
      <c r="D347" s="27"/>
      <c r="E347" s="27"/>
      <c r="F347" s="27"/>
      <c r="G347" s="115"/>
      <c r="H347" s="30"/>
      <c r="I347" s="155"/>
      <c r="J347" s="27"/>
      <c r="K347" s="156"/>
    </row>
    <row r="348" spans="1:11" ht="13.2" customHeight="1">
      <c r="A348" s="142"/>
      <c r="B348" s="27">
        <v>333</v>
      </c>
      <c r="C348" s="27"/>
      <c r="D348" s="27"/>
      <c r="E348" s="27"/>
      <c r="F348" s="27"/>
      <c r="G348" s="115"/>
      <c r="H348" s="156"/>
      <c r="I348" s="155"/>
      <c r="J348" s="27"/>
      <c r="K348" s="156"/>
    </row>
    <row r="349" spans="1:11" ht="13.2" customHeight="1">
      <c r="A349" s="142"/>
      <c r="B349" s="27">
        <v>334</v>
      </c>
      <c r="C349" s="27"/>
      <c r="D349" s="27"/>
      <c r="E349" s="27"/>
      <c r="F349" s="27"/>
      <c r="G349" s="115"/>
      <c r="H349" s="156"/>
      <c r="I349" s="155"/>
      <c r="J349" s="27"/>
      <c r="K349" s="156"/>
    </row>
    <row r="350" spans="1:11" ht="13.2" customHeight="1">
      <c r="A350" s="142"/>
      <c r="B350" s="27">
        <v>335</v>
      </c>
      <c r="C350" s="27"/>
      <c r="D350" s="27"/>
      <c r="E350" s="27"/>
      <c r="F350" s="27"/>
      <c r="G350" s="115"/>
      <c r="H350" s="156"/>
      <c r="I350" s="155"/>
      <c r="J350" s="27"/>
      <c r="K350" s="156"/>
    </row>
    <row r="351" spans="1:11" ht="13.2" customHeight="1">
      <c r="A351" s="142"/>
      <c r="B351" s="27">
        <v>336</v>
      </c>
      <c r="C351" s="27"/>
      <c r="D351" s="27"/>
      <c r="E351" s="27"/>
      <c r="F351" s="27"/>
      <c r="G351" s="115"/>
      <c r="H351" s="156"/>
      <c r="I351" s="155"/>
      <c r="J351" s="27"/>
      <c r="K351" s="156"/>
    </row>
    <row r="352" spans="1:11" ht="13.2" customHeight="1">
      <c r="A352" s="142"/>
      <c r="B352" s="27">
        <v>337</v>
      </c>
      <c r="C352" s="27"/>
      <c r="D352" s="27"/>
      <c r="E352" s="27"/>
      <c r="F352" s="27"/>
      <c r="G352" s="115"/>
      <c r="H352" s="156"/>
      <c r="I352" s="155"/>
      <c r="J352" s="27"/>
      <c r="K352" s="156"/>
    </row>
    <row r="353" spans="1:11" ht="13.2" customHeight="1">
      <c r="A353" s="142"/>
      <c r="B353" s="27">
        <v>338</v>
      </c>
      <c r="C353" s="27"/>
      <c r="D353" s="27"/>
      <c r="E353" s="27"/>
      <c r="F353" s="27"/>
      <c r="G353" s="115"/>
      <c r="H353" s="156"/>
      <c r="I353" s="155"/>
      <c r="J353" s="27"/>
      <c r="K353" s="156"/>
    </row>
    <row r="354" spans="1:11" ht="13.2" customHeight="1">
      <c r="A354" s="142"/>
      <c r="B354" s="27">
        <v>339</v>
      </c>
      <c r="C354" s="27"/>
      <c r="D354" s="27"/>
      <c r="E354" s="27"/>
      <c r="F354" s="27"/>
      <c r="G354" s="115"/>
      <c r="H354" s="156"/>
      <c r="I354" s="155"/>
      <c r="J354" s="27"/>
      <c r="K354" s="156"/>
    </row>
    <row r="355" spans="1:11" ht="13.2" customHeight="1">
      <c r="A355" s="142"/>
      <c r="B355" s="27">
        <v>340</v>
      </c>
      <c r="C355" s="27"/>
      <c r="D355" s="27"/>
      <c r="E355" s="27"/>
      <c r="F355" s="27"/>
      <c r="G355" s="115"/>
      <c r="H355" s="156"/>
      <c r="I355" s="155"/>
      <c r="J355" s="27"/>
      <c r="K355" s="156"/>
    </row>
    <row r="356" spans="1:11" ht="13.2" customHeight="1">
      <c r="A356" s="142"/>
      <c r="B356" s="27">
        <v>341</v>
      </c>
      <c r="C356" s="27"/>
      <c r="D356" s="27"/>
      <c r="E356" s="27"/>
      <c r="F356" s="27"/>
      <c r="G356" s="115"/>
      <c r="H356" s="30"/>
      <c r="I356" s="155"/>
      <c r="J356" s="27"/>
      <c r="K356" s="156"/>
    </row>
    <row r="357" spans="1:11" ht="13.2" customHeight="1">
      <c r="A357" s="142"/>
      <c r="B357" s="27">
        <v>342</v>
      </c>
      <c r="C357" s="27"/>
      <c r="D357" s="27"/>
      <c r="E357" s="27"/>
      <c r="F357" s="27"/>
      <c r="G357" s="115"/>
      <c r="H357" s="30"/>
      <c r="I357" s="155"/>
      <c r="J357" s="27"/>
      <c r="K357" s="156"/>
    </row>
    <row r="358" spans="1:11" ht="13.2" customHeight="1">
      <c r="A358" s="142"/>
      <c r="B358" s="27">
        <v>343</v>
      </c>
      <c r="C358" s="27"/>
      <c r="D358" s="27"/>
      <c r="E358" s="27"/>
      <c r="F358" s="27"/>
      <c r="G358" s="115"/>
      <c r="H358" s="30"/>
      <c r="I358" s="155"/>
      <c r="J358" s="27"/>
      <c r="K358" s="156"/>
    </row>
    <row r="359" spans="1:11" ht="13.2" customHeight="1">
      <c r="A359" s="142"/>
      <c r="B359" s="27">
        <v>344</v>
      </c>
      <c r="C359" s="27"/>
      <c r="D359" s="27"/>
      <c r="E359" s="27"/>
      <c r="F359" s="27"/>
      <c r="G359" s="115"/>
      <c r="H359" s="156"/>
      <c r="I359" s="155"/>
      <c r="J359" s="27"/>
      <c r="K359" s="156"/>
    </row>
    <row r="360" spans="1:11" ht="13.2" customHeight="1">
      <c r="A360" s="142"/>
      <c r="B360" s="27">
        <v>345</v>
      </c>
      <c r="C360" s="27"/>
      <c r="D360" s="27"/>
      <c r="E360" s="27"/>
      <c r="F360" s="27"/>
      <c r="G360" s="115"/>
      <c r="H360" s="156"/>
      <c r="I360" s="155"/>
      <c r="J360" s="27"/>
      <c r="K360" s="156"/>
    </row>
    <row r="361" spans="1:11" ht="13.2" customHeight="1">
      <c r="A361" s="142"/>
      <c r="B361" s="27">
        <v>346</v>
      </c>
      <c r="C361" s="27"/>
      <c r="D361" s="27"/>
      <c r="E361" s="27"/>
      <c r="F361" s="27"/>
      <c r="G361" s="115"/>
      <c r="H361" s="30"/>
      <c r="I361" s="155"/>
      <c r="J361" s="27"/>
      <c r="K361" s="156"/>
    </row>
    <row r="362" spans="1:11" ht="13.2" customHeight="1">
      <c r="A362" s="142"/>
      <c r="B362" s="27">
        <v>347</v>
      </c>
      <c r="C362" s="27"/>
      <c r="D362" s="27"/>
      <c r="E362" s="27"/>
      <c r="F362" s="27"/>
      <c r="G362" s="115"/>
      <c r="H362" s="30"/>
      <c r="I362" s="155"/>
      <c r="J362" s="27"/>
      <c r="K362" s="156"/>
    </row>
    <row r="363" spans="1:11" ht="13.2" customHeight="1">
      <c r="A363" s="142"/>
      <c r="B363" s="27">
        <v>348</v>
      </c>
      <c r="C363" s="27"/>
      <c r="D363" s="27"/>
      <c r="E363" s="27"/>
      <c r="F363" s="27"/>
      <c r="G363" s="115"/>
      <c r="H363" s="30"/>
      <c r="I363" s="155"/>
      <c r="J363" s="27"/>
      <c r="K363" s="156"/>
    </row>
    <row r="364" spans="1:11" ht="13.2" customHeight="1">
      <c r="A364" s="142"/>
      <c r="B364" s="27">
        <v>349</v>
      </c>
      <c r="C364" s="27"/>
      <c r="D364" s="27"/>
      <c r="E364" s="27"/>
      <c r="F364" s="27"/>
      <c r="G364" s="115"/>
      <c r="H364" s="156"/>
      <c r="I364" s="155"/>
      <c r="J364" s="27"/>
      <c r="K364" s="156"/>
    </row>
    <row r="365" spans="1:11" ht="13.2" customHeight="1">
      <c r="A365" s="142"/>
      <c r="B365" s="27">
        <v>350</v>
      </c>
      <c r="C365" s="27"/>
      <c r="D365" s="27"/>
      <c r="E365" s="27"/>
      <c r="F365" s="27"/>
      <c r="G365" s="115"/>
      <c r="H365" s="156"/>
      <c r="I365" s="155"/>
      <c r="J365" s="27"/>
      <c r="K365" s="156"/>
    </row>
    <row r="366" spans="1:11" ht="13.2" customHeight="1">
      <c r="A366" s="142"/>
      <c r="B366" s="27">
        <v>351</v>
      </c>
      <c r="C366" s="27"/>
      <c r="D366" s="27"/>
      <c r="E366" s="27"/>
      <c r="F366" s="27"/>
      <c r="G366" s="115"/>
      <c r="H366" s="30"/>
      <c r="I366" s="155"/>
      <c r="J366" s="27"/>
      <c r="K366" s="156"/>
    </row>
    <row r="367" spans="1:11" ht="13.2" customHeight="1">
      <c r="A367" s="142"/>
      <c r="B367" s="27">
        <v>352</v>
      </c>
      <c r="C367" s="27"/>
      <c r="D367" s="27"/>
      <c r="E367" s="27"/>
      <c r="F367" s="27"/>
      <c r="G367" s="115"/>
      <c r="H367" s="30"/>
      <c r="I367" s="155"/>
      <c r="J367" s="27"/>
      <c r="K367" s="156"/>
    </row>
    <row r="368" spans="1:11" ht="13.2" customHeight="1">
      <c r="A368" s="142"/>
      <c r="B368" s="27">
        <v>353</v>
      </c>
      <c r="C368" s="27"/>
      <c r="D368" s="27"/>
      <c r="E368" s="27"/>
      <c r="F368" s="27"/>
      <c r="G368" s="115"/>
      <c r="H368" s="30"/>
      <c r="I368" s="155"/>
      <c r="J368" s="27"/>
      <c r="K368" s="156"/>
    </row>
    <row r="369" spans="1:11" ht="13.2" customHeight="1">
      <c r="A369" s="142"/>
      <c r="B369" s="27">
        <v>354</v>
      </c>
      <c r="C369" s="27"/>
      <c r="D369" s="27"/>
      <c r="E369" s="27"/>
      <c r="F369" s="27"/>
      <c r="G369" s="115"/>
      <c r="H369" s="30"/>
      <c r="I369" s="155"/>
      <c r="J369" s="27"/>
      <c r="K369" s="156"/>
    </row>
    <row r="370" spans="1:11" ht="13.2" customHeight="1">
      <c r="A370" s="142"/>
      <c r="B370" s="27">
        <v>355</v>
      </c>
      <c r="C370" s="27"/>
      <c r="D370" s="27"/>
      <c r="E370" s="27"/>
      <c r="F370" s="27"/>
      <c r="G370" s="115"/>
      <c r="H370" s="30"/>
      <c r="I370" s="155"/>
      <c r="J370" s="27"/>
      <c r="K370" s="156"/>
    </row>
    <row r="371" spans="1:11" ht="13.2" customHeight="1">
      <c r="A371" s="142"/>
      <c r="B371" s="27">
        <v>356</v>
      </c>
      <c r="C371" s="27"/>
      <c r="D371" s="27"/>
      <c r="E371" s="27"/>
      <c r="F371" s="27"/>
      <c r="G371" s="115"/>
      <c r="H371" s="30"/>
      <c r="I371" s="155"/>
      <c r="J371" s="27"/>
      <c r="K371" s="156"/>
    </row>
    <row r="372" spans="1:11" ht="13.2" customHeight="1">
      <c r="A372" s="142"/>
      <c r="B372" s="27">
        <v>357</v>
      </c>
      <c r="C372" s="27"/>
      <c r="D372" s="27"/>
      <c r="E372" s="27"/>
      <c r="F372" s="27"/>
      <c r="G372" s="115"/>
      <c r="H372" s="30"/>
      <c r="I372" s="155"/>
      <c r="J372" s="27"/>
      <c r="K372" s="156"/>
    </row>
    <row r="373" spans="1:11" ht="13.2" customHeight="1">
      <c r="A373" s="142"/>
      <c r="B373" s="27">
        <v>358</v>
      </c>
      <c r="C373" s="27"/>
      <c r="D373" s="27"/>
      <c r="E373" s="27"/>
      <c r="F373" s="27"/>
      <c r="G373" s="115"/>
      <c r="H373" s="156"/>
      <c r="I373" s="155"/>
      <c r="J373" s="27"/>
      <c r="K373" s="156"/>
    </row>
    <row r="374" spans="1:11" ht="13.2" customHeight="1">
      <c r="A374" s="142"/>
      <c r="B374" s="27">
        <v>359</v>
      </c>
      <c r="C374" s="27"/>
      <c r="D374" s="27"/>
      <c r="E374" s="27"/>
      <c r="F374" s="27"/>
      <c r="G374" s="115"/>
      <c r="H374" s="156"/>
      <c r="I374" s="155"/>
      <c r="J374" s="27"/>
      <c r="K374" s="156"/>
    </row>
    <row r="375" spans="1:11" ht="13.2" customHeight="1">
      <c r="A375" s="142"/>
      <c r="B375" s="27">
        <v>360</v>
      </c>
      <c r="C375" s="27"/>
      <c r="D375" s="27"/>
      <c r="E375" s="27"/>
      <c r="F375" s="27"/>
      <c r="G375" s="115"/>
      <c r="H375" s="156"/>
      <c r="I375" s="155"/>
      <c r="J375" s="27"/>
      <c r="K375" s="156"/>
    </row>
    <row r="376" spans="1:11" ht="13.2" customHeight="1">
      <c r="A376" s="142"/>
      <c r="B376" s="27">
        <v>361</v>
      </c>
      <c r="C376" s="27"/>
      <c r="D376" s="27"/>
      <c r="E376" s="27"/>
      <c r="F376" s="27"/>
      <c r="G376" s="115"/>
      <c r="H376" s="156"/>
      <c r="I376" s="155"/>
      <c r="J376" s="27"/>
      <c r="K376" s="156"/>
    </row>
    <row r="377" spans="1:11" ht="13.2" customHeight="1">
      <c r="A377" s="142"/>
      <c r="B377" s="27">
        <v>362</v>
      </c>
      <c r="C377" s="27"/>
      <c r="D377" s="27"/>
      <c r="E377" s="27"/>
      <c r="F377" s="27"/>
      <c r="G377" s="115"/>
      <c r="H377" s="30"/>
      <c r="I377" s="155"/>
      <c r="J377" s="27"/>
      <c r="K377" s="156"/>
    </row>
    <row r="378" spans="1:11" ht="13.2" customHeight="1">
      <c r="A378" s="142"/>
      <c r="B378" s="27">
        <v>363</v>
      </c>
      <c r="C378" s="27"/>
      <c r="D378" s="27"/>
      <c r="E378" s="27"/>
      <c r="F378" s="27"/>
      <c r="G378" s="115"/>
      <c r="H378" s="30"/>
      <c r="I378" s="155"/>
      <c r="J378" s="27"/>
      <c r="K378" s="156"/>
    </row>
    <row r="379" spans="1:11" ht="13.2" customHeight="1">
      <c r="A379" s="142"/>
      <c r="B379" s="27">
        <v>364</v>
      </c>
      <c r="C379" s="27"/>
      <c r="D379" s="27"/>
      <c r="E379" s="27"/>
      <c r="F379" s="27"/>
      <c r="G379" s="115"/>
      <c r="H379" s="30"/>
      <c r="I379" s="155"/>
      <c r="J379" s="27"/>
      <c r="K379" s="156"/>
    </row>
    <row r="380" spans="1:11" ht="13.2" customHeight="1">
      <c r="A380" s="142"/>
      <c r="B380" s="27">
        <v>365</v>
      </c>
      <c r="C380" s="27"/>
      <c r="D380" s="27"/>
      <c r="E380" s="27"/>
      <c r="F380" s="27"/>
      <c r="G380" s="115"/>
      <c r="H380" s="156"/>
      <c r="I380" s="155"/>
      <c r="J380" s="27"/>
      <c r="K380" s="156"/>
    </row>
    <row r="381" spans="1:11" ht="13.2" customHeight="1">
      <c r="A381" s="142"/>
      <c r="B381" s="27">
        <v>366</v>
      </c>
      <c r="C381" s="27"/>
      <c r="D381" s="27"/>
      <c r="E381" s="27"/>
      <c r="F381" s="27"/>
      <c r="G381" s="115"/>
      <c r="H381" s="156"/>
      <c r="I381" s="155"/>
      <c r="J381" s="27"/>
      <c r="K381" s="156"/>
    </row>
    <row r="382" spans="1:11" ht="13.2" customHeight="1">
      <c r="A382" s="142"/>
      <c r="B382" s="27">
        <v>367</v>
      </c>
      <c r="C382" s="27"/>
      <c r="D382" s="27"/>
      <c r="E382" s="27"/>
      <c r="F382" s="27"/>
      <c r="G382" s="115"/>
      <c r="H382" s="156"/>
      <c r="I382" s="155"/>
      <c r="J382" s="27"/>
      <c r="K382" s="156"/>
    </row>
    <row r="383" spans="1:11" ht="13.2" customHeight="1">
      <c r="A383" s="142"/>
      <c r="B383" s="27">
        <v>368</v>
      </c>
      <c r="C383" s="27"/>
      <c r="D383" s="27"/>
      <c r="E383" s="27"/>
      <c r="F383" s="27"/>
      <c r="G383" s="115"/>
      <c r="H383" s="30"/>
      <c r="I383" s="155"/>
      <c r="J383" s="27"/>
      <c r="K383" s="156"/>
    </row>
    <row r="384" spans="1:11" ht="13.2" customHeight="1">
      <c r="A384" s="142"/>
      <c r="B384" s="27">
        <v>369</v>
      </c>
      <c r="C384" s="27"/>
      <c r="D384" s="27"/>
      <c r="E384" s="27"/>
      <c r="F384" s="27"/>
      <c r="G384" s="115"/>
      <c r="H384" s="30"/>
      <c r="I384" s="155"/>
      <c r="J384" s="27"/>
      <c r="K384" s="156"/>
    </row>
    <row r="385" spans="1:11" ht="13.2" customHeight="1">
      <c r="A385" s="142"/>
      <c r="B385" s="27">
        <v>370</v>
      </c>
      <c r="C385" s="27"/>
      <c r="D385" s="27"/>
      <c r="E385" s="27"/>
      <c r="F385" s="27"/>
      <c r="G385" s="115"/>
      <c r="H385" s="156"/>
      <c r="I385" s="155"/>
      <c r="J385" s="27"/>
      <c r="K385" s="156"/>
    </row>
    <row r="386" spans="1:11" ht="13.2" customHeight="1">
      <c r="A386" s="142"/>
      <c r="B386" s="27">
        <v>371</v>
      </c>
      <c r="C386" s="27"/>
      <c r="D386" s="27"/>
      <c r="E386" s="27"/>
      <c r="F386" s="27"/>
      <c r="G386" s="115"/>
      <c r="H386" s="156"/>
      <c r="I386" s="155"/>
      <c r="J386" s="27"/>
      <c r="K386" s="156"/>
    </row>
    <row r="387" spans="1:11" ht="13.2" customHeight="1">
      <c r="A387" s="142"/>
      <c r="B387" s="27">
        <v>372</v>
      </c>
      <c r="C387" s="27"/>
      <c r="D387" s="27"/>
      <c r="E387" s="27"/>
      <c r="F387" s="27"/>
      <c r="G387" s="115"/>
      <c r="H387" s="30"/>
      <c r="I387" s="155"/>
      <c r="J387" s="27"/>
      <c r="K387" s="156"/>
    </row>
    <row r="388" spans="1:11" ht="13.2" customHeight="1">
      <c r="A388" s="142"/>
      <c r="B388" s="27">
        <v>373</v>
      </c>
      <c r="C388" s="27"/>
      <c r="D388" s="27"/>
      <c r="E388" s="27"/>
      <c r="F388" s="27"/>
      <c r="G388" s="115"/>
      <c r="H388" s="156"/>
      <c r="I388" s="155"/>
      <c r="J388" s="27"/>
      <c r="K388" s="156"/>
    </row>
    <row r="389" spans="1:11" ht="13.2" customHeight="1">
      <c r="A389" s="142"/>
      <c r="B389" s="27">
        <v>374</v>
      </c>
      <c r="C389" s="27"/>
      <c r="D389" s="27"/>
      <c r="E389" s="27"/>
      <c r="F389" s="27"/>
      <c r="G389" s="115"/>
      <c r="H389" s="30"/>
      <c r="I389" s="155"/>
      <c r="J389" s="27"/>
      <c r="K389" s="156"/>
    </row>
    <row r="390" spans="1:11" ht="13.2" customHeight="1">
      <c r="A390" s="142"/>
      <c r="B390" s="27">
        <v>375</v>
      </c>
      <c r="C390" s="27"/>
      <c r="D390" s="27"/>
      <c r="E390" s="27"/>
      <c r="F390" s="27"/>
      <c r="G390" s="115"/>
      <c r="H390" s="30"/>
      <c r="I390" s="155"/>
      <c r="J390" s="27"/>
      <c r="K390" s="156"/>
    </row>
    <row r="391" spans="1:11" ht="13.2" customHeight="1">
      <c r="A391" s="142"/>
      <c r="B391" s="27">
        <v>376</v>
      </c>
      <c r="C391" s="27"/>
      <c r="D391" s="27"/>
      <c r="E391" s="27"/>
      <c r="F391" s="27"/>
      <c r="G391" s="115"/>
      <c r="H391" s="156"/>
      <c r="I391" s="155"/>
      <c r="J391" s="27"/>
      <c r="K391" s="156"/>
    </row>
    <row r="392" spans="1:11" ht="13.2" customHeight="1">
      <c r="A392" s="142"/>
      <c r="B392" s="27">
        <v>377</v>
      </c>
      <c r="C392" s="27"/>
      <c r="D392" s="27"/>
      <c r="E392" s="27"/>
      <c r="F392" s="27"/>
      <c r="G392" s="115"/>
      <c r="H392" s="30"/>
      <c r="I392" s="155"/>
      <c r="J392" s="27"/>
      <c r="K392" s="156"/>
    </row>
    <row r="393" spans="1:11" ht="13.2" customHeight="1">
      <c r="A393" s="142"/>
      <c r="B393" s="27">
        <v>378</v>
      </c>
      <c r="C393" s="27"/>
      <c r="D393" s="27"/>
      <c r="E393" s="27"/>
      <c r="F393" s="27"/>
      <c r="G393" s="115"/>
      <c r="H393" s="156"/>
      <c r="I393" s="155"/>
      <c r="J393" s="27"/>
      <c r="K393" s="156"/>
    </row>
    <row r="394" spans="1:11" ht="13.2" customHeight="1">
      <c r="A394" s="142"/>
      <c r="B394" s="27">
        <v>379</v>
      </c>
      <c r="C394" s="27"/>
      <c r="D394" s="27"/>
      <c r="E394" s="27"/>
      <c r="F394" s="27"/>
      <c r="G394" s="115"/>
      <c r="H394" s="156"/>
      <c r="I394" s="155"/>
      <c r="J394" s="27"/>
      <c r="K394" s="156"/>
    </row>
    <row r="395" spans="1:11" ht="13.2" customHeight="1">
      <c r="A395" s="142"/>
      <c r="B395" s="27">
        <v>380</v>
      </c>
      <c r="C395" s="27"/>
      <c r="D395" s="27"/>
      <c r="E395" s="27"/>
      <c r="F395" s="27"/>
      <c r="G395" s="115"/>
      <c r="H395" s="156"/>
      <c r="I395" s="155"/>
      <c r="J395" s="27"/>
      <c r="K395" s="156"/>
    </row>
    <row r="396" spans="1:11" ht="13.2" customHeight="1">
      <c r="A396" s="142"/>
      <c r="B396" s="27">
        <v>381</v>
      </c>
      <c r="C396" s="27"/>
      <c r="D396" s="27"/>
      <c r="E396" s="27"/>
      <c r="F396" s="27"/>
      <c r="G396" s="115"/>
      <c r="H396" s="156"/>
      <c r="I396" s="155"/>
      <c r="J396" s="27"/>
      <c r="K396" s="156"/>
    </row>
    <row r="397" spans="1:11" ht="13.2" customHeight="1">
      <c r="A397" s="142"/>
      <c r="B397" s="27">
        <v>382</v>
      </c>
      <c r="C397" s="27"/>
      <c r="D397" s="27"/>
      <c r="E397" s="27"/>
      <c r="F397" s="27"/>
      <c r="G397" s="115"/>
      <c r="H397" s="30"/>
      <c r="I397" s="155"/>
      <c r="J397" s="27"/>
      <c r="K397" s="156"/>
    </row>
    <row r="398" spans="1:11" ht="13.2" customHeight="1">
      <c r="A398" s="142"/>
      <c r="B398" s="27">
        <v>383</v>
      </c>
      <c r="C398" s="27"/>
      <c r="D398" s="27"/>
      <c r="E398" s="27"/>
      <c r="F398" s="27"/>
      <c r="G398" s="115"/>
      <c r="H398" s="156"/>
      <c r="I398" s="155"/>
      <c r="J398" s="27"/>
      <c r="K398" s="156"/>
    </row>
    <row r="399" spans="1:11" ht="13.2" customHeight="1">
      <c r="A399" s="142"/>
      <c r="B399" s="27">
        <v>384</v>
      </c>
      <c r="C399" s="27"/>
      <c r="D399" s="27"/>
      <c r="E399" s="27"/>
      <c r="F399" s="27"/>
      <c r="G399" s="115"/>
      <c r="H399" s="156"/>
      <c r="I399" s="155"/>
      <c r="J399" s="27"/>
      <c r="K399" s="156"/>
    </row>
    <row r="400" spans="1:11" ht="13.2" customHeight="1">
      <c r="A400" s="142"/>
      <c r="B400" s="27">
        <v>385</v>
      </c>
      <c r="C400" s="27"/>
      <c r="D400" s="27"/>
      <c r="E400" s="27"/>
      <c r="F400" s="27"/>
      <c r="G400" s="115"/>
      <c r="H400" s="156"/>
      <c r="I400" s="155"/>
      <c r="J400" s="27"/>
      <c r="K400" s="156"/>
    </row>
    <row r="401" spans="1:11" ht="13.2" customHeight="1">
      <c r="A401" s="142"/>
      <c r="B401" s="27">
        <v>386</v>
      </c>
      <c r="C401" s="27"/>
      <c r="D401" s="27"/>
      <c r="E401" s="27"/>
      <c r="F401" s="27"/>
      <c r="G401" s="115"/>
      <c r="H401" s="30"/>
      <c r="I401" s="155"/>
      <c r="J401" s="27"/>
      <c r="K401" s="156"/>
    </row>
    <row r="402" spans="1:11" ht="13.2" customHeight="1">
      <c r="A402" s="142"/>
      <c r="B402" s="27">
        <v>387</v>
      </c>
      <c r="C402" s="27"/>
      <c r="D402" s="27"/>
      <c r="E402" s="27"/>
      <c r="F402" s="27"/>
      <c r="G402" s="115"/>
      <c r="H402" s="156"/>
      <c r="I402" s="155"/>
      <c r="J402" s="27"/>
      <c r="K402" s="156"/>
    </row>
    <row r="403" spans="1:11" ht="13.2" customHeight="1">
      <c r="A403" s="142"/>
      <c r="B403" s="27">
        <v>388</v>
      </c>
      <c r="C403" s="27"/>
      <c r="D403" s="27"/>
      <c r="E403" s="27"/>
      <c r="F403" s="27"/>
      <c r="G403" s="115"/>
      <c r="H403" s="30"/>
      <c r="I403" s="155"/>
      <c r="J403" s="27"/>
      <c r="K403" s="156"/>
    </row>
    <row r="404" spans="1:11" ht="13.2" customHeight="1">
      <c r="A404" s="142"/>
      <c r="B404" s="27">
        <v>389</v>
      </c>
      <c r="C404" s="27"/>
      <c r="D404" s="27"/>
      <c r="E404" s="27"/>
      <c r="F404" s="27"/>
      <c r="G404" s="115"/>
      <c r="H404" s="156"/>
      <c r="I404" s="155"/>
      <c r="J404" s="27"/>
      <c r="K404" s="156"/>
    </row>
    <row r="405" spans="1:11" ht="13.2" customHeight="1">
      <c r="A405" s="142"/>
      <c r="B405" s="27">
        <v>390</v>
      </c>
      <c r="C405" s="27"/>
      <c r="D405" s="27"/>
      <c r="E405" s="27"/>
      <c r="F405" s="27"/>
      <c r="G405" s="115"/>
      <c r="H405" s="30"/>
      <c r="I405" s="155"/>
      <c r="J405" s="27"/>
      <c r="K405" s="156"/>
    </row>
    <row r="406" spans="1:11" ht="13.2" customHeight="1">
      <c r="A406" s="142"/>
      <c r="B406" s="27">
        <v>391</v>
      </c>
      <c r="C406" s="27"/>
      <c r="D406" s="27"/>
      <c r="E406" s="27"/>
      <c r="F406" s="27"/>
      <c r="G406" s="115"/>
      <c r="H406" s="156"/>
      <c r="I406" s="155"/>
      <c r="J406" s="27"/>
      <c r="K406" s="156"/>
    </row>
    <row r="407" spans="1:11" ht="13.2" customHeight="1">
      <c r="A407" s="142"/>
      <c r="B407" s="27">
        <v>392</v>
      </c>
      <c r="C407" s="27"/>
      <c r="D407" s="27"/>
      <c r="E407" s="27"/>
      <c r="F407" s="27"/>
      <c r="G407" s="115"/>
      <c r="H407" s="156"/>
      <c r="I407" s="155"/>
      <c r="J407" s="27"/>
      <c r="K407" s="156"/>
    </row>
    <row r="408" spans="1:11" ht="13.2" customHeight="1">
      <c r="A408" s="142"/>
      <c r="B408" s="27">
        <v>393</v>
      </c>
      <c r="C408" s="27"/>
      <c r="D408" s="27"/>
      <c r="E408" s="27"/>
      <c r="F408" s="27"/>
      <c r="G408" s="115"/>
      <c r="H408" s="156"/>
      <c r="I408" s="155"/>
      <c r="J408" s="27"/>
      <c r="K408" s="156"/>
    </row>
    <row r="409" spans="1:11" ht="13.2" customHeight="1">
      <c r="A409" s="142"/>
      <c r="B409" s="27">
        <v>394</v>
      </c>
      <c r="C409" s="27"/>
      <c r="D409" s="27"/>
      <c r="E409" s="27"/>
      <c r="F409" s="27"/>
      <c r="G409" s="115"/>
      <c r="H409" s="30"/>
      <c r="I409" s="155"/>
      <c r="J409" s="27"/>
      <c r="K409" s="156"/>
    </row>
    <row r="410" spans="1:11" ht="13.2" customHeight="1">
      <c r="A410" s="142"/>
      <c r="B410" s="27">
        <v>395</v>
      </c>
      <c r="C410" s="27"/>
      <c r="D410" s="27"/>
      <c r="E410" s="27"/>
      <c r="F410" s="27"/>
      <c r="G410" s="115"/>
      <c r="H410" s="30"/>
      <c r="I410" s="155"/>
      <c r="J410" s="27"/>
      <c r="K410" s="156"/>
    </row>
    <row r="411" spans="1:11" ht="13.2" customHeight="1">
      <c r="A411" s="142"/>
      <c r="B411" s="27">
        <v>396</v>
      </c>
      <c r="C411" s="27"/>
      <c r="D411" s="27"/>
      <c r="E411" s="27"/>
      <c r="F411" s="27"/>
      <c r="G411" s="115"/>
      <c r="H411" s="156"/>
      <c r="I411" s="155"/>
      <c r="J411" s="27"/>
      <c r="K411" s="156"/>
    </row>
    <row r="412" spans="1:11" ht="13.2" customHeight="1">
      <c r="A412" s="142"/>
      <c r="B412" s="27">
        <v>397</v>
      </c>
      <c r="C412" s="27"/>
      <c r="D412" s="27"/>
      <c r="E412" s="27"/>
      <c r="F412" s="27"/>
      <c r="G412" s="115"/>
      <c r="H412" s="156"/>
      <c r="I412" s="155"/>
      <c r="J412" s="27"/>
      <c r="K412" s="156"/>
    </row>
    <row r="413" spans="1:11" ht="13.2" customHeight="1">
      <c r="A413" s="142"/>
      <c r="B413" s="27">
        <v>398</v>
      </c>
      <c r="C413" s="27"/>
      <c r="D413" s="27"/>
      <c r="E413" s="27"/>
      <c r="F413" s="27"/>
      <c r="G413" s="115"/>
      <c r="H413" s="30"/>
      <c r="I413" s="155"/>
      <c r="J413" s="27"/>
      <c r="K413" s="156"/>
    </row>
    <row r="414" spans="1:11" ht="13.2" customHeight="1">
      <c r="A414" s="142"/>
      <c r="B414" s="27">
        <v>399</v>
      </c>
      <c r="C414" s="27"/>
      <c r="D414" s="27"/>
      <c r="E414" s="27"/>
      <c r="F414" s="27"/>
      <c r="G414" s="115"/>
      <c r="H414" s="30"/>
      <c r="I414" s="155"/>
      <c r="J414" s="27"/>
      <c r="K414" s="156"/>
    </row>
    <row r="415" spans="1:11" ht="13.2" customHeight="1">
      <c r="A415" s="142"/>
      <c r="B415" s="27">
        <v>400</v>
      </c>
      <c r="C415" s="27"/>
      <c r="D415" s="27"/>
      <c r="E415" s="27"/>
      <c r="F415" s="27"/>
      <c r="G415" s="115"/>
      <c r="H415" s="30"/>
      <c r="I415" s="155"/>
      <c r="J415" s="27"/>
      <c r="K415" s="156"/>
    </row>
    <row r="416" spans="1:11" ht="13.2" customHeight="1">
      <c r="A416" s="142"/>
      <c r="B416" s="27">
        <v>401</v>
      </c>
      <c r="C416" s="27"/>
      <c r="D416" s="27"/>
      <c r="E416" s="27"/>
      <c r="F416" s="27"/>
      <c r="G416" s="115"/>
      <c r="H416" s="156"/>
      <c r="I416" s="155"/>
      <c r="J416" s="27"/>
      <c r="K416" s="156"/>
    </row>
    <row r="417" spans="1:11" ht="13.2" customHeight="1">
      <c r="A417" s="142"/>
      <c r="B417" s="27">
        <v>402</v>
      </c>
      <c r="C417" s="27"/>
      <c r="D417" s="27"/>
      <c r="E417" s="27"/>
      <c r="F417" s="27"/>
      <c r="G417" s="115"/>
      <c r="H417" s="30"/>
      <c r="I417" s="155"/>
      <c r="J417" s="27"/>
      <c r="K417" s="156"/>
    </row>
    <row r="418" spans="1:11" ht="13.2" customHeight="1">
      <c r="A418" s="142"/>
      <c r="B418" s="27">
        <v>403</v>
      </c>
      <c r="C418" s="27"/>
      <c r="D418" s="27"/>
      <c r="E418" s="27"/>
      <c r="F418" s="27"/>
      <c r="G418" s="115"/>
      <c r="H418" s="30"/>
      <c r="I418" s="155"/>
      <c r="J418" s="27"/>
      <c r="K418" s="156"/>
    </row>
    <row r="419" spans="1:11" ht="13.2" customHeight="1">
      <c r="A419" s="142"/>
      <c r="B419" s="27">
        <v>404</v>
      </c>
      <c r="C419" s="27"/>
      <c r="D419" s="27"/>
      <c r="E419" s="27"/>
      <c r="F419" s="27"/>
      <c r="G419" s="115"/>
      <c r="H419" s="156"/>
      <c r="I419" s="155"/>
      <c r="J419" s="27"/>
      <c r="K419" s="156"/>
    </row>
    <row r="420" spans="1:11" ht="13.2" customHeight="1">
      <c r="A420" s="142"/>
      <c r="B420" s="27">
        <v>405</v>
      </c>
      <c r="C420" s="27"/>
      <c r="D420" s="27"/>
      <c r="E420" s="27"/>
      <c r="F420" s="27"/>
      <c r="G420" s="115"/>
      <c r="H420" s="156"/>
      <c r="I420" s="155"/>
      <c r="J420" s="27"/>
      <c r="K420" s="156"/>
    </row>
    <row r="421" spans="1:11" ht="13.2" customHeight="1">
      <c r="A421" s="142"/>
      <c r="B421" s="27">
        <v>406</v>
      </c>
      <c r="C421" s="27"/>
      <c r="D421" s="27"/>
      <c r="E421" s="27"/>
      <c r="F421" s="27"/>
      <c r="G421" s="115"/>
      <c r="H421" s="30"/>
      <c r="I421" s="155"/>
      <c r="J421" s="27"/>
      <c r="K421" s="156"/>
    </row>
    <row r="422" spans="1:11" ht="13.2" customHeight="1">
      <c r="A422" s="142"/>
      <c r="B422" s="27">
        <v>407</v>
      </c>
      <c r="C422" s="27"/>
      <c r="D422" s="27"/>
      <c r="E422" s="27"/>
      <c r="F422" s="27"/>
      <c r="G422" s="115"/>
      <c r="H422" s="30"/>
      <c r="I422" s="155"/>
      <c r="J422" s="27"/>
      <c r="K422" s="156"/>
    </row>
    <row r="423" spans="1:11" ht="13.2" customHeight="1">
      <c r="A423" s="142"/>
      <c r="B423" s="27">
        <v>408</v>
      </c>
      <c r="C423" s="27"/>
      <c r="D423" s="27"/>
      <c r="E423" s="27"/>
      <c r="F423" s="27"/>
      <c r="G423" s="115"/>
      <c r="H423" s="30"/>
      <c r="I423" s="155"/>
      <c r="J423" s="27"/>
      <c r="K423" s="156"/>
    </row>
    <row r="424" spans="1:11" ht="13.2" customHeight="1">
      <c r="A424" s="142"/>
      <c r="B424" s="27">
        <v>409</v>
      </c>
      <c r="C424" s="27"/>
      <c r="D424" s="27"/>
      <c r="E424" s="27"/>
      <c r="F424" s="27"/>
      <c r="G424" s="115"/>
      <c r="H424" s="156"/>
      <c r="I424" s="155"/>
      <c r="J424" s="27"/>
      <c r="K424" s="156"/>
    </row>
    <row r="425" spans="1:11" ht="13.2" customHeight="1">
      <c r="A425" s="142"/>
      <c r="B425" s="27">
        <v>410</v>
      </c>
      <c r="C425" s="27"/>
      <c r="D425" s="27"/>
      <c r="E425" s="27"/>
      <c r="F425" s="27"/>
      <c r="G425" s="115"/>
      <c r="H425" s="30"/>
      <c r="I425" s="155"/>
      <c r="J425" s="27"/>
      <c r="K425" s="156"/>
    </row>
    <row r="426" spans="1:11" ht="13.2" customHeight="1">
      <c r="A426" s="142"/>
      <c r="B426" s="27">
        <v>411</v>
      </c>
      <c r="C426" s="27"/>
      <c r="D426" s="27"/>
      <c r="E426" s="27"/>
      <c r="F426" s="27"/>
      <c r="G426" s="115"/>
      <c r="H426" s="156"/>
      <c r="I426" s="155"/>
      <c r="J426" s="27"/>
      <c r="K426" s="156"/>
    </row>
    <row r="427" spans="1:11" ht="13.2" customHeight="1">
      <c r="A427" s="142"/>
      <c r="B427" s="27">
        <v>412</v>
      </c>
      <c r="C427" s="27"/>
      <c r="D427" s="27"/>
      <c r="E427" s="27"/>
      <c r="F427" s="27"/>
      <c r="G427" s="115"/>
      <c r="H427" s="156"/>
      <c r="I427" s="155"/>
      <c r="J427" s="27"/>
      <c r="K427" s="156"/>
    </row>
    <row r="428" spans="1:11" ht="13.2" customHeight="1">
      <c r="A428" s="142"/>
      <c r="B428" s="27">
        <v>413</v>
      </c>
      <c r="C428" s="27"/>
      <c r="D428" s="27"/>
      <c r="E428" s="27"/>
      <c r="F428" s="27"/>
      <c r="G428" s="115"/>
      <c r="H428" s="156"/>
      <c r="I428" s="155"/>
      <c r="J428" s="27"/>
      <c r="K428" s="156"/>
    </row>
    <row r="429" spans="1:11" ht="13.2" customHeight="1">
      <c r="A429" s="142"/>
      <c r="B429" s="27">
        <v>414</v>
      </c>
      <c r="C429" s="27"/>
      <c r="D429" s="27"/>
      <c r="E429" s="27"/>
      <c r="F429" s="27"/>
      <c r="G429" s="115"/>
      <c r="H429" s="156"/>
      <c r="I429" s="155"/>
      <c r="J429" s="27"/>
      <c r="K429" s="156"/>
    </row>
    <row r="430" spans="1:11" ht="13.2" customHeight="1">
      <c r="A430" s="142"/>
      <c r="B430" s="27">
        <v>415</v>
      </c>
      <c r="C430" s="27"/>
      <c r="D430" s="27"/>
      <c r="E430" s="27"/>
      <c r="F430" s="27"/>
      <c r="G430" s="115"/>
      <c r="H430" s="30"/>
      <c r="I430" s="155"/>
      <c r="J430" s="27"/>
      <c r="K430" s="156"/>
    </row>
    <row r="431" spans="1:11" ht="13.2" customHeight="1">
      <c r="A431" s="142"/>
      <c r="B431" s="27">
        <v>416</v>
      </c>
      <c r="C431" s="27"/>
      <c r="D431" s="27"/>
      <c r="E431" s="27"/>
      <c r="F431" s="27"/>
      <c r="G431" s="115"/>
      <c r="H431" s="156"/>
      <c r="I431" s="155"/>
      <c r="J431" s="27"/>
      <c r="K431" s="156"/>
    </row>
    <row r="432" spans="1:11" ht="13.2" customHeight="1">
      <c r="A432" s="142"/>
      <c r="B432" s="27">
        <v>417</v>
      </c>
      <c r="C432" s="27"/>
      <c r="D432" s="27"/>
      <c r="E432" s="27"/>
      <c r="F432" s="27"/>
      <c r="G432" s="115"/>
      <c r="H432" s="30"/>
      <c r="I432" s="155"/>
      <c r="J432" s="27"/>
      <c r="K432" s="156"/>
    </row>
    <row r="433" spans="1:11" ht="13.2" customHeight="1">
      <c r="A433" s="142"/>
      <c r="B433" s="27">
        <v>418</v>
      </c>
      <c r="C433" s="27"/>
      <c r="D433" s="27"/>
      <c r="E433" s="27"/>
      <c r="F433" s="27"/>
      <c r="G433" s="115"/>
      <c r="H433" s="30"/>
      <c r="I433" s="155"/>
      <c r="J433" s="27"/>
      <c r="K433" s="156"/>
    </row>
    <row r="434" spans="1:11" ht="13.2" customHeight="1">
      <c r="A434" s="142"/>
      <c r="B434" s="27">
        <v>419</v>
      </c>
      <c r="C434" s="27"/>
      <c r="D434" s="27"/>
      <c r="E434" s="27"/>
      <c r="F434" s="27"/>
      <c r="G434" s="115"/>
      <c r="H434" s="156"/>
      <c r="I434" s="155"/>
      <c r="J434" s="27"/>
      <c r="K434" s="156"/>
    </row>
    <row r="435" spans="1:11" ht="13.2" customHeight="1">
      <c r="A435" s="142"/>
      <c r="B435" s="27">
        <v>420</v>
      </c>
      <c r="C435" s="27"/>
      <c r="D435" s="27"/>
      <c r="E435" s="27"/>
      <c r="F435" s="27"/>
      <c r="G435" s="115"/>
      <c r="H435" s="30"/>
      <c r="I435" s="155"/>
      <c r="J435" s="27"/>
      <c r="K435" s="156"/>
    </row>
    <row r="436" spans="1:11" ht="13.2" customHeight="1">
      <c r="A436" s="142"/>
      <c r="B436" s="27">
        <v>421</v>
      </c>
      <c r="C436" s="27"/>
      <c r="D436" s="27"/>
      <c r="E436" s="27"/>
      <c r="F436" s="27"/>
      <c r="G436" s="115"/>
      <c r="H436" s="30"/>
      <c r="I436" s="155"/>
      <c r="J436" s="27"/>
      <c r="K436" s="156"/>
    </row>
    <row r="437" spans="1:11" ht="13.2" customHeight="1">
      <c r="A437" s="142"/>
      <c r="B437" s="27">
        <v>422</v>
      </c>
      <c r="C437" s="27"/>
      <c r="D437" s="27"/>
      <c r="E437" s="27"/>
      <c r="F437" s="27"/>
      <c r="G437" s="115"/>
      <c r="H437" s="156"/>
      <c r="I437" s="155"/>
      <c r="J437" s="27"/>
      <c r="K437" s="156"/>
    </row>
    <row r="438" spans="1:11" ht="13.2" customHeight="1">
      <c r="A438" s="142"/>
      <c r="B438" s="27">
        <v>423</v>
      </c>
      <c r="C438" s="27"/>
      <c r="D438" s="27"/>
      <c r="E438" s="27"/>
      <c r="F438" s="27"/>
      <c r="G438" s="115"/>
      <c r="H438" s="156"/>
      <c r="I438" s="155"/>
      <c r="J438" s="27"/>
      <c r="K438" s="156"/>
    </row>
    <row r="439" spans="1:11" ht="13.2" customHeight="1">
      <c r="A439" s="142"/>
      <c r="B439" s="27">
        <v>424</v>
      </c>
      <c r="C439" s="27"/>
      <c r="D439" s="27"/>
      <c r="E439" s="27"/>
      <c r="F439" s="27"/>
      <c r="G439" s="115"/>
      <c r="H439" s="30"/>
      <c r="I439" s="155"/>
      <c r="J439" s="27"/>
      <c r="K439" s="156"/>
    </row>
    <row r="440" spans="1:11" ht="13.2" customHeight="1">
      <c r="A440" s="142"/>
      <c r="B440" s="27">
        <v>425</v>
      </c>
      <c r="C440" s="27"/>
      <c r="D440" s="27"/>
      <c r="E440" s="27"/>
      <c r="F440" s="27"/>
      <c r="G440" s="115"/>
      <c r="H440" s="156"/>
      <c r="I440" s="155"/>
      <c r="J440" s="27"/>
      <c r="K440" s="156"/>
    </row>
    <row r="441" spans="1:11" ht="13.2" customHeight="1">
      <c r="A441" s="142"/>
      <c r="B441" s="27">
        <v>426</v>
      </c>
      <c r="C441" s="27"/>
      <c r="D441" s="27"/>
      <c r="E441" s="27"/>
      <c r="F441" s="27"/>
      <c r="G441" s="115"/>
      <c r="H441" s="156"/>
      <c r="I441" s="155"/>
      <c r="J441" s="27"/>
      <c r="K441" s="156"/>
    </row>
    <row r="442" spans="1:11" ht="13.2" customHeight="1">
      <c r="A442" s="142"/>
      <c r="B442" s="27">
        <v>427</v>
      </c>
      <c r="C442" s="27"/>
      <c r="D442" s="27"/>
      <c r="E442" s="27"/>
      <c r="F442" s="27"/>
      <c r="G442" s="115"/>
      <c r="H442" s="156"/>
      <c r="I442" s="155"/>
      <c r="J442" s="27"/>
      <c r="K442" s="156"/>
    </row>
    <row r="443" spans="1:11" ht="13.2" customHeight="1">
      <c r="A443" s="142"/>
      <c r="B443" s="27">
        <v>428</v>
      </c>
      <c r="C443" s="27"/>
      <c r="D443" s="27"/>
      <c r="E443" s="27"/>
      <c r="F443" s="27"/>
      <c r="G443" s="115"/>
      <c r="H443" s="30"/>
      <c r="I443" s="155"/>
      <c r="J443" s="27"/>
      <c r="K443" s="156"/>
    </row>
    <row r="444" spans="1:11" ht="13.2" customHeight="1">
      <c r="A444" s="142"/>
      <c r="B444" s="27">
        <v>429</v>
      </c>
      <c r="C444" s="27"/>
      <c r="D444" s="27"/>
      <c r="E444" s="27"/>
      <c r="F444" s="27"/>
      <c r="G444" s="115"/>
      <c r="H444" s="30"/>
      <c r="I444" s="155"/>
      <c r="J444" s="27"/>
      <c r="K444" s="156"/>
    </row>
    <row r="445" spans="1:11" ht="13.2" customHeight="1">
      <c r="A445" s="142"/>
      <c r="B445" s="157" t="s">
        <v>367</v>
      </c>
      <c r="C445" s="30"/>
      <c r="D445" s="30"/>
      <c r="E445" s="30"/>
      <c r="F445" s="30"/>
      <c r="G445" s="158"/>
      <c r="H445" s="30"/>
      <c r="I445" s="159"/>
      <c r="J445" s="30"/>
      <c r="K445" s="30"/>
    </row>
  </sheetData>
  <mergeCells count="3">
    <mergeCell ref="A1:K1"/>
    <mergeCell ref="A2:K2"/>
    <mergeCell ref="A6:K6"/>
  </mergeCells>
  <pageMargins left="0.75" right="0.75" top="1" bottom="1" header="0.5" footer="0.5"/>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E374F-4133-442E-9A44-12C9F2A1DEDF}">
  <dimension ref="A1:K343"/>
  <sheetViews>
    <sheetView showGridLines="0" workbookViewId="0">
      <selection activeCell="L15" sqref="L15"/>
    </sheetView>
  </sheetViews>
  <sheetFormatPr defaultRowHeight="14.4"/>
  <cols>
    <col min="1" max="1" width="7.44140625" customWidth="1"/>
    <col min="2" max="8" width="15.77734375" customWidth="1"/>
    <col min="9" max="9" width="15.77734375" style="32" customWidth="1"/>
    <col min="10" max="11" width="15.77734375" customWidth="1"/>
  </cols>
  <sheetData>
    <row r="1" spans="1:11">
      <c r="A1" s="609" t="s">
        <v>7121</v>
      </c>
      <c r="B1" s="384"/>
      <c r="C1" s="384"/>
      <c r="D1" s="384"/>
      <c r="E1" s="384"/>
      <c r="F1" s="384"/>
      <c r="G1" s="384"/>
      <c r="H1" s="384"/>
      <c r="I1" s="384"/>
      <c r="J1" s="384"/>
      <c r="K1" s="384"/>
    </row>
    <row r="2" spans="1:11">
      <c r="A2" s="609" t="s">
        <v>7108</v>
      </c>
      <c r="B2" s="384"/>
      <c r="C2" s="384"/>
      <c r="D2" s="384"/>
      <c r="E2" s="384"/>
      <c r="F2" s="384"/>
      <c r="G2" s="384"/>
      <c r="H2" s="384"/>
      <c r="I2" s="384"/>
      <c r="J2" s="384"/>
      <c r="K2" s="384"/>
    </row>
    <row r="3" spans="1:11">
      <c r="A3" s="151" t="s">
        <v>7109</v>
      </c>
    </row>
    <row r="4" spans="1:11">
      <c r="A4" s="151" t="s">
        <v>312</v>
      </c>
    </row>
    <row r="6" spans="1:11">
      <c r="A6" s="610" t="s">
        <v>16</v>
      </c>
      <c r="B6" s="384"/>
      <c r="C6" s="384"/>
      <c r="D6" s="384"/>
      <c r="E6" s="384"/>
      <c r="F6" s="384"/>
      <c r="G6" s="384"/>
      <c r="H6" s="384"/>
      <c r="I6" s="384"/>
      <c r="J6" s="384"/>
      <c r="K6" s="384"/>
    </row>
    <row r="8" spans="1:11">
      <c r="A8" s="152" t="s">
        <v>6833</v>
      </c>
    </row>
    <row r="9" spans="1:11">
      <c r="A9" s="151" t="s">
        <v>7122</v>
      </c>
    </row>
    <row r="10" spans="1:11">
      <c r="A10" s="151" t="s">
        <v>314</v>
      </c>
    </row>
    <row r="11" spans="1:11">
      <c r="A11" s="151" t="s">
        <v>314</v>
      </c>
    </row>
    <row r="12" spans="1:11">
      <c r="A12" s="151" t="s">
        <v>7111</v>
      </c>
    </row>
    <row r="13" spans="1:11">
      <c r="A13" s="151" t="s">
        <v>7112</v>
      </c>
    </row>
    <row r="14" spans="1:11">
      <c r="A14" s="151" t="s">
        <v>7113</v>
      </c>
    </row>
    <row r="16" spans="1:11" ht="79.2" customHeight="1">
      <c r="A16" s="142"/>
      <c r="B16" s="153" t="s">
        <v>283</v>
      </c>
      <c r="C16" s="153" t="s">
        <v>321</v>
      </c>
      <c r="D16" s="153" t="s">
        <v>7114</v>
      </c>
      <c r="E16" s="153" t="s">
        <v>7115</v>
      </c>
      <c r="F16" s="153" t="s">
        <v>7123</v>
      </c>
      <c r="G16" s="153" t="s">
        <v>7117</v>
      </c>
      <c r="H16" s="153" t="s">
        <v>7124</v>
      </c>
      <c r="I16" s="154" t="s">
        <v>7125</v>
      </c>
      <c r="J16" s="153" t="s">
        <v>7120</v>
      </c>
      <c r="K16" s="153" t="s">
        <v>326</v>
      </c>
    </row>
    <row r="17" spans="1:11" ht="13.2" customHeight="1">
      <c r="A17" s="142"/>
      <c r="B17" s="27">
        <v>1</v>
      </c>
      <c r="C17" s="27"/>
      <c r="D17" s="27"/>
      <c r="E17" s="27"/>
      <c r="F17" s="27"/>
      <c r="G17" s="115"/>
      <c r="H17" s="156"/>
      <c r="I17" s="155"/>
      <c r="J17" s="27"/>
      <c r="K17" s="160"/>
    </row>
    <row r="18" spans="1:11" ht="13.2" customHeight="1">
      <c r="A18" s="142"/>
      <c r="B18" s="27">
        <v>2</v>
      </c>
      <c r="C18" s="27"/>
      <c r="D18" s="27"/>
      <c r="E18" s="27"/>
      <c r="F18" s="27"/>
      <c r="G18" s="115"/>
      <c r="H18" s="156"/>
      <c r="I18" s="155"/>
      <c r="J18" s="27"/>
      <c r="K18" s="160"/>
    </row>
    <row r="19" spans="1:11" ht="13.2" customHeight="1">
      <c r="A19" s="142"/>
      <c r="B19" s="27">
        <v>3</v>
      </c>
      <c r="C19" s="27"/>
      <c r="D19" s="27"/>
      <c r="E19" s="27"/>
      <c r="F19" s="27"/>
      <c r="G19" s="115"/>
      <c r="H19" s="156"/>
      <c r="I19" s="155"/>
      <c r="J19" s="27"/>
      <c r="K19" s="160"/>
    </row>
    <row r="20" spans="1:11" ht="13.2" customHeight="1">
      <c r="A20" s="142"/>
      <c r="B20" s="27">
        <v>4</v>
      </c>
      <c r="C20" s="27"/>
      <c r="D20" s="27"/>
      <c r="E20" s="27"/>
      <c r="F20" s="27"/>
      <c r="G20" s="115"/>
      <c r="H20" s="156"/>
      <c r="I20" s="155"/>
      <c r="J20" s="27"/>
      <c r="K20" s="160"/>
    </row>
    <row r="21" spans="1:11" ht="13.2" customHeight="1">
      <c r="A21" s="142"/>
      <c r="B21" s="27">
        <v>5</v>
      </c>
      <c r="C21" s="27"/>
      <c r="D21" s="27"/>
      <c r="E21" s="27"/>
      <c r="F21" s="27"/>
      <c r="G21" s="115"/>
      <c r="H21" s="156"/>
      <c r="I21" s="155"/>
      <c r="J21" s="27"/>
      <c r="K21" s="160"/>
    </row>
    <row r="22" spans="1:11" ht="13.2" customHeight="1">
      <c r="A22" s="142"/>
      <c r="B22" s="27">
        <v>6</v>
      </c>
      <c r="C22" s="27"/>
      <c r="D22" s="27"/>
      <c r="E22" s="27"/>
      <c r="F22" s="27"/>
      <c r="G22" s="115"/>
      <c r="H22" s="156"/>
      <c r="I22" s="155"/>
      <c r="J22" s="27"/>
      <c r="K22" s="160"/>
    </row>
    <row r="23" spans="1:11" ht="13.2" customHeight="1">
      <c r="A23" s="142"/>
      <c r="B23" s="27">
        <v>7</v>
      </c>
      <c r="C23" s="27"/>
      <c r="D23" s="27"/>
      <c r="E23" s="27"/>
      <c r="F23" s="27"/>
      <c r="G23" s="115"/>
      <c r="H23" s="156"/>
      <c r="I23" s="155"/>
      <c r="J23" s="27"/>
      <c r="K23" s="160"/>
    </row>
    <row r="24" spans="1:11" ht="13.2" customHeight="1">
      <c r="A24" s="142"/>
      <c r="B24" s="27">
        <v>8</v>
      </c>
      <c r="C24" s="27"/>
      <c r="D24" s="27"/>
      <c r="E24" s="27"/>
      <c r="F24" s="27"/>
      <c r="G24" s="115"/>
      <c r="H24" s="156"/>
      <c r="I24" s="155"/>
      <c r="J24" s="27"/>
      <c r="K24" s="160"/>
    </row>
    <row r="25" spans="1:11" ht="13.2" customHeight="1">
      <c r="A25" s="142"/>
      <c r="B25" s="27">
        <v>9</v>
      </c>
      <c r="C25" s="27"/>
      <c r="D25" s="27"/>
      <c r="E25" s="27"/>
      <c r="F25" s="27"/>
      <c r="G25" s="115"/>
      <c r="H25" s="156"/>
      <c r="I25" s="155"/>
      <c r="J25" s="27"/>
      <c r="K25" s="160"/>
    </row>
    <row r="26" spans="1:11" ht="13.2" customHeight="1">
      <c r="A26" s="142"/>
      <c r="B26" s="27">
        <v>10</v>
      </c>
      <c r="C26" s="27"/>
      <c r="D26" s="27"/>
      <c r="E26" s="27"/>
      <c r="F26" s="27"/>
      <c r="G26" s="115"/>
      <c r="H26" s="156"/>
      <c r="I26" s="155"/>
      <c r="J26" s="27"/>
      <c r="K26" s="160"/>
    </row>
    <row r="27" spans="1:11" ht="13.2" customHeight="1">
      <c r="A27" s="142"/>
      <c r="B27" s="27">
        <v>11</v>
      </c>
      <c r="C27" s="27"/>
      <c r="D27" s="27"/>
      <c r="E27" s="27"/>
      <c r="F27" s="27"/>
      <c r="G27" s="115"/>
      <c r="H27" s="156"/>
      <c r="I27" s="155"/>
      <c r="J27" s="27"/>
      <c r="K27" s="160"/>
    </row>
    <row r="28" spans="1:11" ht="13.2" customHeight="1">
      <c r="A28" s="142"/>
      <c r="B28" s="27">
        <v>12</v>
      </c>
      <c r="C28" s="27"/>
      <c r="D28" s="27"/>
      <c r="E28" s="27"/>
      <c r="F28" s="27"/>
      <c r="G28" s="115"/>
      <c r="H28" s="156"/>
      <c r="I28" s="155"/>
      <c r="J28" s="27"/>
      <c r="K28" s="160"/>
    </row>
    <row r="29" spans="1:11" ht="13.2" customHeight="1">
      <c r="A29" s="142"/>
      <c r="B29" s="27">
        <v>13</v>
      </c>
      <c r="C29" s="27"/>
      <c r="D29" s="27"/>
      <c r="E29" s="27"/>
      <c r="F29" s="27"/>
      <c r="G29" s="115"/>
      <c r="H29" s="156"/>
      <c r="I29" s="155"/>
      <c r="J29" s="27"/>
      <c r="K29" s="160"/>
    </row>
    <row r="30" spans="1:11" ht="13.2" customHeight="1">
      <c r="A30" s="142"/>
      <c r="B30" s="27">
        <v>14</v>
      </c>
      <c r="C30" s="27"/>
      <c r="D30" s="27"/>
      <c r="E30" s="27"/>
      <c r="F30" s="27"/>
      <c r="G30" s="115"/>
      <c r="H30" s="156"/>
      <c r="I30" s="155"/>
      <c r="J30" s="27"/>
      <c r="K30" s="160"/>
    </row>
    <row r="31" spans="1:11" ht="13.2" customHeight="1">
      <c r="A31" s="142"/>
      <c r="B31" s="27">
        <v>15</v>
      </c>
      <c r="C31" s="27"/>
      <c r="D31" s="27"/>
      <c r="E31" s="27"/>
      <c r="F31" s="27"/>
      <c r="G31" s="115"/>
      <c r="H31" s="156"/>
      <c r="I31" s="155"/>
      <c r="J31" s="27"/>
      <c r="K31" s="160"/>
    </row>
    <row r="32" spans="1:11" ht="13.2" customHeight="1">
      <c r="A32" s="142"/>
      <c r="B32" s="27">
        <v>16</v>
      </c>
      <c r="C32" s="27"/>
      <c r="D32" s="27"/>
      <c r="E32" s="27"/>
      <c r="F32" s="27"/>
      <c r="G32" s="115"/>
      <c r="H32" s="156"/>
      <c r="I32" s="155"/>
      <c r="J32" s="27"/>
      <c r="K32" s="160"/>
    </row>
    <row r="33" spans="1:11" ht="13.2" customHeight="1">
      <c r="A33" s="142"/>
      <c r="B33" s="27">
        <v>17</v>
      </c>
      <c r="C33" s="27"/>
      <c r="D33" s="27"/>
      <c r="E33" s="27"/>
      <c r="F33" s="27"/>
      <c r="G33" s="115"/>
      <c r="H33" s="156"/>
      <c r="I33" s="155"/>
      <c r="J33" s="27"/>
      <c r="K33" s="160"/>
    </row>
    <row r="34" spans="1:11" ht="13.2" customHeight="1">
      <c r="A34" s="142"/>
      <c r="B34" s="27">
        <v>18</v>
      </c>
      <c r="C34" s="27"/>
      <c r="D34" s="27"/>
      <c r="E34" s="27"/>
      <c r="F34" s="27"/>
      <c r="G34" s="115"/>
      <c r="H34" s="156"/>
      <c r="I34" s="155"/>
      <c r="J34" s="27"/>
      <c r="K34" s="160"/>
    </row>
    <row r="35" spans="1:11" ht="13.2" customHeight="1">
      <c r="A35" s="142"/>
      <c r="B35" s="27">
        <v>19</v>
      </c>
      <c r="C35" s="27"/>
      <c r="D35" s="27"/>
      <c r="E35" s="27"/>
      <c r="F35" s="27"/>
      <c r="G35" s="115"/>
      <c r="H35" s="156"/>
      <c r="I35" s="155"/>
      <c r="J35" s="27"/>
      <c r="K35" s="160"/>
    </row>
    <row r="36" spans="1:11" ht="13.2" customHeight="1">
      <c r="A36" s="142"/>
      <c r="B36" s="27">
        <v>20</v>
      </c>
      <c r="C36" s="27"/>
      <c r="D36" s="27"/>
      <c r="E36" s="27"/>
      <c r="F36" s="27"/>
      <c r="G36" s="115"/>
      <c r="H36" s="156"/>
      <c r="I36" s="155"/>
      <c r="J36" s="27"/>
      <c r="K36" s="160"/>
    </row>
    <row r="37" spans="1:11" ht="13.2" customHeight="1">
      <c r="A37" s="142"/>
      <c r="B37" s="27">
        <v>21</v>
      </c>
      <c r="C37" s="27"/>
      <c r="D37" s="27"/>
      <c r="E37" s="27"/>
      <c r="F37" s="27"/>
      <c r="G37" s="115"/>
      <c r="H37" s="156"/>
      <c r="I37" s="155"/>
      <c r="J37" s="27"/>
      <c r="K37" s="160"/>
    </row>
    <row r="38" spans="1:11" ht="13.2" customHeight="1">
      <c r="A38" s="142"/>
      <c r="B38" s="27">
        <v>22</v>
      </c>
      <c r="C38" s="27"/>
      <c r="D38" s="27"/>
      <c r="E38" s="27"/>
      <c r="F38" s="27"/>
      <c r="G38" s="115"/>
      <c r="H38" s="156"/>
      <c r="I38" s="155"/>
      <c r="J38" s="27"/>
      <c r="K38" s="160"/>
    </row>
    <row r="39" spans="1:11" ht="13.2" customHeight="1">
      <c r="A39" s="142"/>
      <c r="B39" s="27">
        <v>23</v>
      </c>
      <c r="C39" s="27"/>
      <c r="D39" s="27"/>
      <c r="E39" s="27"/>
      <c r="F39" s="27"/>
      <c r="G39" s="115"/>
      <c r="H39" s="156"/>
      <c r="I39" s="155"/>
      <c r="J39" s="27"/>
      <c r="K39" s="160"/>
    </row>
    <row r="40" spans="1:11" ht="13.2" customHeight="1">
      <c r="A40" s="142"/>
      <c r="B40" s="27">
        <v>24</v>
      </c>
      <c r="C40" s="27"/>
      <c r="D40" s="27"/>
      <c r="E40" s="27"/>
      <c r="F40" s="27"/>
      <c r="G40" s="115"/>
      <c r="H40" s="156"/>
      <c r="I40" s="155"/>
      <c r="J40" s="27"/>
      <c r="K40" s="160"/>
    </row>
    <row r="41" spans="1:11" ht="13.2" customHeight="1">
      <c r="A41" s="142"/>
      <c r="B41" s="27">
        <v>25</v>
      </c>
      <c r="C41" s="27"/>
      <c r="D41" s="27"/>
      <c r="E41" s="27"/>
      <c r="F41" s="27"/>
      <c r="G41" s="115"/>
      <c r="H41" s="156"/>
      <c r="I41" s="155"/>
      <c r="J41" s="27"/>
      <c r="K41" s="160"/>
    </row>
    <row r="42" spans="1:11" ht="13.2" customHeight="1">
      <c r="A42" s="142"/>
      <c r="B42" s="27">
        <v>26</v>
      </c>
      <c r="C42" s="27"/>
      <c r="D42" s="27"/>
      <c r="E42" s="27"/>
      <c r="F42" s="27"/>
      <c r="G42" s="115"/>
      <c r="H42" s="156"/>
      <c r="I42" s="155"/>
      <c r="J42" s="27"/>
      <c r="K42" s="160"/>
    </row>
    <row r="43" spans="1:11" ht="13.2" customHeight="1">
      <c r="A43" s="142"/>
      <c r="B43" s="27">
        <v>27</v>
      </c>
      <c r="C43" s="27"/>
      <c r="D43" s="27"/>
      <c r="E43" s="27"/>
      <c r="F43" s="27"/>
      <c r="G43" s="115"/>
      <c r="H43" s="156"/>
      <c r="I43" s="155"/>
      <c r="J43" s="27"/>
      <c r="K43" s="160"/>
    </row>
    <row r="44" spans="1:11" ht="13.2" customHeight="1">
      <c r="A44" s="142"/>
      <c r="B44" s="27">
        <v>28</v>
      </c>
      <c r="C44" s="27"/>
      <c r="D44" s="27"/>
      <c r="E44" s="27"/>
      <c r="F44" s="27"/>
      <c r="G44" s="115"/>
      <c r="H44" s="30"/>
      <c r="I44" s="155"/>
      <c r="J44" s="27"/>
      <c r="K44" s="160"/>
    </row>
    <row r="45" spans="1:11" ht="13.2" customHeight="1">
      <c r="A45" s="142"/>
      <c r="B45" s="27">
        <v>29</v>
      </c>
      <c r="C45" s="27"/>
      <c r="D45" s="27"/>
      <c r="E45" s="27"/>
      <c r="F45" s="27"/>
      <c r="G45" s="115"/>
      <c r="H45" s="156"/>
      <c r="I45" s="155"/>
      <c r="J45" s="27"/>
      <c r="K45" s="160"/>
    </row>
    <row r="46" spans="1:11" ht="13.2" customHeight="1">
      <c r="A46" s="142"/>
      <c r="B46" s="27">
        <v>30</v>
      </c>
      <c r="C46" s="27"/>
      <c r="D46" s="27"/>
      <c r="E46" s="27"/>
      <c r="F46" s="27"/>
      <c r="G46" s="115"/>
      <c r="H46" s="156"/>
      <c r="I46" s="155"/>
      <c r="J46" s="27"/>
      <c r="K46" s="160"/>
    </row>
    <row r="47" spans="1:11" ht="13.2" customHeight="1">
      <c r="A47" s="142"/>
      <c r="B47" s="27">
        <v>31</v>
      </c>
      <c r="C47" s="27"/>
      <c r="D47" s="27"/>
      <c r="E47" s="27"/>
      <c r="F47" s="27"/>
      <c r="G47" s="115"/>
      <c r="H47" s="156"/>
      <c r="I47" s="155"/>
      <c r="J47" s="27"/>
      <c r="K47" s="160"/>
    </row>
    <row r="48" spans="1:11" ht="13.2" customHeight="1">
      <c r="A48" s="142"/>
      <c r="B48" s="27">
        <v>32</v>
      </c>
      <c r="C48" s="27"/>
      <c r="D48" s="27"/>
      <c r="E48" s="27"/>
      <c r="F48" s="27"/>
      <c r="G48" s="115"/>
      <c r="H48" s="156"/>
      <c r="I48" s="155"/>
      <c r="J48" s="27"/>
      <c r="K48" s="160"/>
    </row>
    <row r="49" spans="1:11" ht="13.2" customHeight="1">
      <c r="A49" s="142"/>
      <c r="B49" s="27">
        <v>33</v>
      </c>
      <c r="C49" s="27"/>
      <c r="D49" s="27"/>
      <c r="E49" s="27"/>
      <c r="F49" s="27"/>
      <c r="G49" s="115"/>
      <c r="H49" s="156"/>
      <c r="I49" s="155"/>
      <c r="J49" s="27"/>
      <c r="K49" s="160"/>
    </row>
    <row r="50" spans="1:11" ht="13.2" customHeight="1">
      <c r="A50" s="142"/>
      <c r="B50" s="27">
        <v>34</v>
      </c>
      <c r="C50" s="27"/>
      <c r="D50" s="27"/>
      <c r="E50" s="27"/>
      <c r="F50" s="27"/>
      <c r="G50" s="115"/>
      <c r="H50" s="156"/>
      <c r="I50" s="155"/>
      <c r="J50" s="27"/>
      <c r="K50" s="160"/>
    </row>
    <row r="51" spans="1:11" ht="13.2" customHeight="1">
      <c r="A51" s="142"/>
      <c r="B51" s="27">
        <v>35</v>
      </c>
      <c r="C51" s="27"/>
      <c r="D51" s="27"/>
      <c r="E51" s="27"/>
      <c r="F51" s="27"/>
      <c r="G51" s="115"/>
      <c r="H51" s="156"/>
      <c r="I51" s="155"/>
      <c r="J51" s="27"/>
      <c r="K51" s="160"/>
    </row>
    <row r="52" spans="1:11" ht="13.2" customHeight="1">
      <c r="A52" s="142"/>
      <c r="B52" s="27">
        <v>36</v>
      </c>
      <c r="C52" s="27"/>
      <c r="D52" s="27"/>
      <c r="E52" s="27"/>
      <c r="F52" s="27"/>
      <c r="G52" s="115"/>
      <c r="H52" s="156"/>
      <c r="I52" s="155"/>
      <c r="J52" s="27"/>
      <c r="K52" s="160"/>
    </row>
    <row r="53" spans="1:11" ht="13.2" customHeight="1">
      <c r="A53" s="142"/>
      <c r="B53" s="27">
        <v>37</v>
      </c>
      <c r="C53" s="27"/>
      <c r="D53" s="27"/>
      <c r="E53" s="27"/>
      <c r="F53" s="27"/>
      <c r="G53" s="115"/>
      <c r="H53" s="156"/>
      <c r="I53" s="155"/>
      <c r="J53" s="27"/>
      <c r="K53" s="160"/>
    </row>
    <row r="54" spans="1:11" ht="13.2" customHeight="1">
      <c r="A54" s="142"/>
      <c r="B54" s="27">
        <v>38</v>
      </c>
      <c r="C54" s="27"/>
      <c r="D54" s="27"/>
      <c r="E54" s="27"/>
      <c r="F54" s="27"/>
      <c r="G54" s="115"/>
      <c r="H54" s="156"/>
      <c r="I54" s="155"/>
      <c r="J54" s="27"/>
      <c r="K54" s="160"/>
    </row>
    <row r="55" spans="1:11" ht="13.2" customHeight="1">
      <c r="A55" s="142"/>
      <c r="B55" s="27">
        <v>39</v>
      </c>
      <c r="C55" s="27"/>
      <c r="D55" s="27"/>
      <c r="E55" s="27"/>
      <c r="F55" s="27"/>
      <c r="G55" s="115"/>
      <c r="H55" s="156"/>
      <c r="I55" s="155"/>
      <c r="J55" s="27"/>
      <c r="K55" s="160"/>
    </row>
    <row r="56" spans="1:11" ht="13.2" customHeight="1">
      <c r="A56" s="142"/>
      <c r="B56" s="27">
        <v>40</v>
      </c>
      <c r="C56" s="27"/>
      <c r="D56" s="27"/>
      <c r="E56" s="27"/>
      <c r="F56" s="27"/>
      <c r="G56" s="115"/>
      <c r="H56" s="156"/>
      <c r="I56" s="155"/>
      <c r="J56" s="27"/>
      <c r="K56" s="160"/>
    </row>
    <row r="57" spans="1:11" ht="13.2" customHeight="1">
      <c r="A57" s="142"/>
      <c r="B57" s="27">
        <v>41</v>
      </c>
      <c r="C57" s="27"/>
      <c r="D57" s="27"/>
      <c r="E57" s="27"/>
      <c r="F57" s="27"/>
      <c r="G57" s="115"/>
      <c r="H57" s="156"/>
      <c r="I57" s="155"/>
      <c r="J57" s="27"/>
      <c r="K57" s="160"/>
    </row>
    <row r="58" spans="1:11" ht="13.2" customHeight="1">
      <c r="A58" s="142"/>
      <c r="B58" s="27">
        <v>42</v>
      </c>
      <c r="C58" s="27"/>
      <c r="D58" s="27"/>
      <c r="E58" s="27"/>
      <c r="F58" s="27"/>
      <c r="G58" s="115"/>
      <c r="H58" s="156"/>
      <c r="I58" s="155"/>
      <c r="J58" s="27"/>
      <c r="K58" s="160"/>
    </row>
    <row r="59" spans="1:11" ht="13.2" customHeight="1">
      <c r="A59" s="142"/>
      <c r="B59" s="27">
        <v>43</v>
      </c>
      <c r="C59" s="27"/>
      <c r="D59" s="27"/>
      <c r="E59" s="27"/>
      <c r="F59" s="27"/>
      <c r="G59" s="115"/>
      <c r="H59" s="156"/>
      <c r="I59" s="155"/>
      <c r="J59" s="27"/>
      <c r="K59" s="160"/>
    </row>
    <row r="60" spans="1:11" ht="13.2" customHeight="1">
      <c r="A60" s="142"/>
      <c r="B60" s="27">
        <v>44</v>
      </c>
      <c r="C60" s="27"/>
      <c r="D60" s="27"/>
      <c r="E60" s="27"/>
      <c r="F60" s="27"/>
      <c r="G60" s="115"/>
      <c r="H60" s="156"/>
      <c r="I60" s="155"/>
      <c r="J60" s="27"/>
      <c r="K60" s="160"/>
    </row>
    <row r="61" spans="1:11" ht="13.2" customHeight="1">
      <c r="A61" s="142"/>
      <c r="B61" s="27">
        <v>45</v>
      </c>
      <c r="C61" s="27"/>
      <c r="D61" s="27"/>
      <c r="E61" s="27"/>
      <c r="F61" s="27"/>
      <c r="G61" s="115"/>
      <c r="H61" s="156"/>
      <c r="I61" s="155"/>
      <c r="J61" s="27"/>
      <c r="K61" s="160"/>
    </row>
    <row r="62" spans="1:11" ht="13.2" customHeight="1">
      <c r="A62" s="142"/>
      <c r="B62" s="27">
        <v>46</v>
      </c>
      <c r="C62" s="27"/>
      <c r="D62" s="27"/>
      <c r="E62" s="27"/>
      <c r="F62" s="27"/>
      <c r="G62" s="115"/>
      <c r="H62" s="156"/>
      <c r="I62" s="155"/>
      <c r="J62" s="27"/>
      <c r="K62" s="160"/>
    </row>
    <row r="63" spans="1:11" ht="13.2" customHeight="1">
      <c r="A63" s="142"/>
      <c r="B63" s="27">
        <v>47</v>
      </c>
      <c r="C63" s="27"/>
      <c r="D63" s="27"/>
      <c r="E63" s="27"/>
      <c r="F63" s="27"/>
      <c r="G63" s="115"/>
      <c r="H63" s="156"/>
      <c r="I63" s="155"/>
      <c r="J63" s="27"/>
      <c r="K63" s="160"/>
    </row>
    <row r="64" spans="1:11" ht="13.2" customHeight="1">
      <c r="A64" s="142"/>
      <c r="B64" s="27">
        <v>48</v>
      </c>
      <c r="C64" s="27"/>
      <c r="D64" s="27"/>
      <c r="E64" s="27"/>
      <c r="F64" s="27"/>
      <c r="G64" s="115"/>
      <c r="H64" s="156"/>
      <c r="I64" s="155"/>
      <c r="J64" s="27"/>
      <c r="K64" s="160"/>
    </row>
    <row r="65" spans="1:11" ht="13.2" customHeight="1">
      <c r="A65" s="142"/>
      <c r="B65" s="27">
        <v>49</v>
      </c>
      <c r="C65" s="27"/>
      <c r="D65" s="27"/>
      <c r="E65" s="27"/>
      <c r="F65" s="27"/>
      <c r="G65" s="115"/>
      <c r="H65" s="156"/>
      <c r="I65" s="155"/>
      <c r="J65" s="27"/>
      <c r="K65" s="160"/>
    </row>
    <row r="66" spans="1:11" ht="13.2" customHeight="1">
      <c r="A66" s="142"/>
      <c r="B66" s="27">
        <v>50</v>
      </c>
      <c r="C66" s="27"/>
      <c r="D66" s="27"/>
      <c r="E66" s="27"/>
      <c r="F66" s="27"/>
      <c r="G66" s="115"/>
      <c r="H66" s="156"/>
      <c r="I66" s="155"/>
      <c r="J66" s="27"/>
      <c r="K66" s="160"/>
    </row>
    <row r="67" spans="1:11" ht="13.2" customHeight="1">
      <c r="A67" s="142"/>
      <c r="B67" s="27">
        <v>51</v>
      </c>
      <c r="C67" s="27"/>
      <c r="D67" s="27"/>
      <c r="E67" s="27"/>
      <c r="F67" s="27"/>
      <c r="G67" s="115"/>
      <c r="H67" s="156"/>
      <c r="I67" s="155"/>
      <c r="J67" s="27"/>
      <c r="K67" s="160"/>
    </row>
    <row r="68" spans="1:11" ht="13.2" customHeight="1">
      <c r="A68" s="142"/>
      <c r="B68" s="27">
        <v>52</v>
      </c>
      <c r="C68" s="27"/>
      <c r="D68" s="27"/>
      <c r="E68" s="27"/>
      <c r="F68" s="27"/>
      <c r="G68" s="115"/>
      <c r="H68" s="156"/>
      <c r="I68" s="155"/>
      <c r="J68" s="27"/>
      <c r="K68" s="160"/>
    </row>
    <row r="69" spans="1:11" ht="13.2" customHeight="1">
      <c r="A69" s="142"/>
      <c r="B69" s="27">
        <v>53</v>
      </c>
      <c r="C69" s="27"/>
      <c r="D69" s="27"/>
      <c r="E69" s="27"/>
      <c r="F69" s="27"/>
      <c r="G69" s="115"/>
      <c r="H69" s="156"/>
      <c r="I69" s="155"/>
      <c r="J69" s="27"/>
      <c r="K69" s="160"/>
    </row>
    <row r="70" spans="1:11" ht="13.2" customHeight="1">
      <c r="A70" s="142"/>
      <c r="B70" s="27">
        <v>54</v>
      </c>
      <c r="C70" s="27"/>
      <c r="D70" s="27"/>
      <c r="E70" s="27"/>
      <c r="F70" s="27"/>
      <c r="G70" s="115"/>
      <c r="H70" s="156"/>
      <c r="I70" s="155"/>
      <c r="J70" s="27"/>
      <c r="K70" s="160"/>
    </row>
    <row r="71" spans="1:11" ht="13.2" customHeight="1">
      <c r="A71" s="142"/>
      <c r="B71" s="27">
        <v>55</v>
      </c>
      <c r="C71" s="27"/>
      <c r="D71" s="27"/>
      <c r="E71" s="27"/>
      <c r="F71" s="27"/>
      <c r="G71" s="115"/>
      <c r="H71" s="156"/>
      <c r="I71" s="155"/>
      <c r="J71" s="27"/>
      <c r="K71" s="160"/>
    </row>
    <row r="72" spans="1:11" ht="13.2" customHeight="1">
      <c r="A72" s="142"/>
      <c r="B72" s="27">
        <v>56</v>
      </c>
      <c r="C72" s="27"/>
      <c r="D72" s="27"/>
      <c r="E72" s="27"/>
      <c r="F72" s="27"/>
      <c r="G72" s="115"/>
      <c r="H72" s="156"/>
      <c r="I72" s="155"/>
      <c r="J72" s="27"/>
      <c r="K72" s="160"/>
    </row>
    <row r="73" spans="1:11" ht="13.2" customHeight="1">
      <c r="A73" s="142"/>
      <c r="B73" s="27">
        <v>57</v>
      </c>
      <c r="C73" s="27"/>
      <c r="D73" s="27"/>
      <c r="E73" s="27"/>
      <c r="F73" s="27"/>
      <c r="G73" s="115"/>
      <c r="H73" s="156"/>
      <c r="I73" s="155"/>
      <c r="J73" s="27"/>
      <c r="K73" s="160"/>
    </row>
    <row r="74" spans="1:11" ht="13.2" customHeight="1">
      <c r="A74" s="142"/>
      <c r="B74" s="27">
        <v>58</v>
      </c>
      <c r="C74" s="27"/>
      <c r="D74" s="27"/>
      <c r="E74" s="27"/>
      <c r="F74" s="27"/>
      <c r="G74" s="115"/>
      <c r="H74" s="156"/>
      <c r="I74" s="155"/>
      <c r="J74" s="27"/>
      <c r="K74" s="160"/>
    </row>
    <row r="75" spans="1:11" ht="13.2" customHeight="1">
      <c r="A75" s="142"/>
      <c r="B75" s="27">
        <v>59</v>
      </c>
      <c r="C75" s="27"/>
      <c r="D75" s="27"/>
      <c r="E75" s="27"/>
      <c r="F75" s="27"/>
      <c r="G75" s="115"/>
      <c r="H75" s="156"/>
      <c r="I75" s="155"/>
      <c r="J75" s="27"/>
      <c r="K75" s="160"/>
    </row>
    <row r="76" spans="1:11" ht="13.2" customHeight="1">
      <c r="A76" s="142"/>
      <c r="B76" s="27">
        <v>60</v>
      </c>
      <c r="C76" s="27"/>
      <c r="D76" s="27"/>
      <c r="E76" s="27"/>
      <c r="F76" s="27"/>
      <c r="G76" s="115"/>
      <c r="H76" s="156"/>
      <c r="I76" s="155"/>
      <c r="J76" s="27"/>
      <c r="K76" s="160"/>
    </row>
    <row r="77" spans="1:11" ht="13.2" customHeight="1">
      <c r="A77" s="142"/>
      <c r="B77" s="27">
        <v>61</v>
      </c>
      <c r="C77" s="27"/>
      <c r="D77" s="27"/>
      <c r="E77" s="27"/>
      <c r="F77" s="27"/>
      <c r="G77" s="115"/>
      <c r="H77" s="156"/>
      <c r="I77" s="155"/>
      <c r="J77" s="27"/>
      <c r="K77" s="160"/>
    </row>
    <row r="78" spans="1:11" ht="13.2" customHeight="1">
      <c r="A78" s="142"/>
      <c r="B78" s="27">
        <v>62</v>
      </c>
      <c r="C78" s="27"/>
      <c r="D78" s="27"/>
      <c r="E78" s="27"/>
      <c r="F78" s="27"/>
      <c r="G78" s="115"/>
      <c r="H78" s="156"/>
      <c r="I78" s="155"/>
      <c r="J78" s="27"/>
      <c r="K78" s="160"/>
    </row>
    <row r="79" spans="1:11" ht="13.2" customHeight="1">
      <c r="A79" s="142"/>
      <c r="B79" s="27">
        <v>63</v>
      </c>
      <c r="C79" s="27"/>
      <c r="D79" s="27"/>
      <c r="E79" s="27"/>
      <c r="F79" s="27"/>
      <c r="G79" s="115"/>
      <c r="H79" s="156"/>
      <c r="I79" s="155"/>
      <c r="J79" s="27"/>
      <c r="K79" s="160"/>
    </row>
    <row r="80" spans="1:11" ht="13.2" customHeight="1">
      <c r="A80" s="142"/>
      <c r="B80" s="27">
        <v>64</v>
      </c>
      <c r="C80" s="27"/>
      <c r="D80" s="27"/>
      <c r="E80" s="27"/>
      <c r="F80" s="27"/>
      <c r="G80" s="115"/>
      <c r="H80" s="156"/>
      <c r="I80" s="155"/>
      <c r="J80" s="27"/>
      <c r="K80" s="160"/>
    </row>
    <row r="81" spans="1:11" ht="13.2" customHeight="1">
      <c r="A81" s="142"/>
      <c r="B81" s="27">
        <v>65</v>
      </c>
      <c r="C81" s="27"/>
      <c r="D81" s="27"/>
      <c r="E81" s="27"/>
      <c r="F81" s="27"/>
      <c r="G81" s="115"/>
      <c r="H81" s="156"/>
      <c r="I81" s="155"/>
      <c r="J81" s="27"/>
      <c r="K81" s="160"/>
    </row>
    <row r="82" spans="1:11" ht="13.2" customHeight="1">
      <c r="A82" s="142"/>
      <c r="B82" s="27">
        <v>66</v>
      </c>
      <c r="C82" s="27"/>
      <c r="D82" s="27"/>
      <c r="E82" s="27"/>
      <c r="F82" s="27"/>
      <c r="G82" s="115"/>
      <c r="H82" s="156"/>
      <c r="I82" s="155"/>
      <c r="J82" s="27"/>
      <c r="K82" s="160"/>
    </row>
    <row r="83" spans="1:11" ht="13.2" customHeight="1">
      <c r="A83" s="142"/>
      <c r="B83" s="27">
        <v>67</v>
      </c>
      <c r="C83" s="27"/>
      <c r="D83" s="27"/>
      <c r="E83" s="27"/>
      <c r="F83" s="27"/>
      <c r="G83" s="115"/>
      <c r="H83" s="156"/>
      <c r="I83" s="155"/>
      <c r="J83" s="27"/>
      <c r="K83" s="160"/>
    </row>
    <row r="84" spans="1:11" ht="13.2" customHeight="1">
      <c r="A84" s="142"/>
      <c r="B84" s="27">
        <v>68</v>
      </c>
      <c r="C84" s="27"/>
      <c r="D84" s="27"/>
      <c r="E84" s="27"/>
      <c r="F84" s="27"/>
      <c r="G84" s="115"/>
      <c r="H84" s="156"/>
      <c r="I84" s="155"/>
      <c r="J84" s="27"/>
      <c r="K84" s="160"/>
    </row>
    <row r="85" spans="1:11" ht="13.2" customHeight="1">
      <c r="A85" s="142"/>
      <c r="B85" s="27">
        <v>69</v>
      </c>
      <c r="C85" s="27"/>
      <c r="D85" s="27"/>
      <c r="E85" s="27"/>
      <c r="F85" s="27"/>
      <c r="G85" s="115"/>
      <c r="H85" s="156"/>
      <c r="I85" s="155"/>
      <c r="J85" s="27"/>
      <c r="K85" s="160"/>
    </row>
    <row r="86" spans="1:11" ht="13.2" customHeight="1">
      <c r="A86" s="142"/>
      <c r="B86" s="27">
        <v>70</v>
      </c>
      <c r="C86" s="27"/>
      <c r="D86" s="27"/>
      <c r="E86" s="27"/>
      <c r="F86" s="27"/>
      <c r="G86" s="115"/>
      <c r="H86" s="156"/>
      <c r="I86" s="155"/>
      <c r="J86" s="27"/>
      <c r="K86" s="160"/>
    </row>
    <row r="87" spans="1:11" ht="13.2" customHeight="1">
      <c r="A87" s="142"/>
      <c r="B87" s="27">
        <v>71</v>
      </c>
      <c r="C87" s="27"/>
      <c r="D87" s="27"/>
      <c r="E87" s="27"/>
      <c r="F87" s="27"/>
      <c r="G87" s="115"/>
      <c r="H87" s="156"/>
      <c r="I87" s="155"/>
      <c r="J87" s="27"/>
      <c r="K87" s="160"/>
    </row>
    <row r="88" spans="1:11" ht="13.2" customHeight="1">
      <c r="A88" s="142"/>
      <c r="B88" s="27">
        <v>72</v>
      </c>
      <c r="C88" s="27"/>
      <c r="D88" s="27"/>
      <c r="E88" s="27"/>
      <c r="F88" s="27"/>
      <c r="G88" s="115"/>
      <c r="H88" s="156"/>
      <c r="I88" s="155"/>
      <c r="J88" s="27"/>
      <c r="K88" s="160"/>
    </row>
    <row r="89" spans="1:11" ht="13.2" customHeight="1">
      <c r="A89" s="142"/>
      <c r="B89" s="27">
        <v>73</v>
      </c>
      <c r="C89" s="27"/>
      <c r="D89" s="27"/>
      <c r="E89" s="27"/>
      <c r="F89" s="27"/>
      <c r="G89" s="115"/>
      <c r="H89" s="156"/>
      <c r="I89" s="155"/>
      <c r="J89" s="27"/>
      <c r="K89" s="160"/>
    </row>
    <row r="90" spans="1:11" ht="13.2" customHeight="1">
      <c r="A90" s="142"/>
      <c r="B90" s="27">
        <v>74</v>
      </c>
      <c r="C90" s="27"/>
      <c r="D90" s="27"/>
      <c r="E90" s="27"/>
      <c r="F90" s="27"/>
      <c r="G90" s="115"/>
      <c r="H90" s="156"/>
      <c r="I90" s="155"/>
      <c r="J90" s="27"/>
      <c r="K90" s="160"/>
    </row>
    <row r="91" spans="1:11" ht="13.2" customHeight="1">
      <c r="A91" s="142"/>
      <c r="B91" s="27">
        <v>75</v>
      </c>
      <c r="C91" s="27"/>
      <c r="D91" s="27"/>
      <c r="E91" s="27"/>
      <c r="F91" s="27"/>
      <c r="G91" s="115"/>
      <c r="H91" s="156"/>
      <c r="I91" s="155"/>
      <c r="J91" s="27"/>
      <c r="K91" s="160"/>
    </row>
    <row r="92" spans="1:11" ht="13.2" customHeight="1">
      <c r="A92" s="142"/>
      <c r="B92" s="27">
        <v>76</v>
      </c>
      <c r="C92" s="27"/>
      <c r="D92" s="27"/>
      <c r="E92" s="27"/>
      <c r="F92" s="27"/>
      <c r="G92" s="115"/>
      <c r="H92" s="156"/>
      <c r="I92" s="155"/>
      <c r="J92" s="27"/>
      <c r="K92" s="160"/>
    </row>
    <row r="93" spans="1:11" ht="13.2" customHeight="1">
      <c r="A93" s="142"/>
      <c r="B93" s="27">
        <v>77</v>
      </c>
      <c r="C93" s="27"/>
      <c r="D93" s="27"/>
      <c r="E93" s="27"/>
      <c r="F93" s="27"/>
      <c r="G93" s="115"/>
      <c r="H93" s="156"/>
      <c r="I93" s="155"/>
      <c r="J93" s="27"/>
      <c r="K93" s="160"/>
    </row>
    <row r="94" spans="1:11" ht="13.2" customHeight="1">
      <c r="A94" s="142"/>
      <c r="B94" s="27">
        <v>78</v>
      </c>
      <c r="C94" s="27"/>
      <c r="D94" s="27"/>
      <c r="E94" s="27"/>
      <c r="F94" s="27"/>
      <c r="G94" s="115"/>
      <c r="H94" s="30"/>
      <c r="I94" s="155"/>
      <c r="J94" s="27"/>
      <c r="K94" s="160"/>
    </row>
    <row r="95" spans="1:11" ht="13.2" customHeight="1">
      <c r="A95" s="142"/>
      <c r="B95" s="27">
        <v>79</v>
      </c>
      <c r="C95" s="27"/>
      <c r="D95" s="27"/>
      <c r="E95" s="27"/>
      <c r="F95" s="27"/>
      <c r="G95" s="115"/>
      <c r="H95" s="156"/>
      <c r="I95" s="155"/>
      <c r="J95" s="27"/>
      <c r="K95" s="160"/>
    </row>
    <row r="96" spans="1:11" ht="13.2" customHeight="1">
      <c r="A96" s="142"/>
      <c r="B96" s="27">
        <v>80</v>
      </c>
      <c r="C96" s="27"/>
      <c r="D96" s="27"/>
      <c r="E96" s="27"/>
      <c r="F96" s="27"/>
      <c r="G96" s="115"/>
      <c r="H96" s="156"/>
      <c r="I96" s="155"/>
      <c r="J96" s="27"/>
      <c r="K96" s="160"/>
    </row>
    <row r="97" spans="1:11" ht="13.2" customHeight="1">
      <c r="A97" s="142"/>
      <c r="B97" s="27">
        <v>81</v>
      </c>
      <c r="C97" s="27"/>
      <c r="D97" s="27"/>
      <c r="E97" s="27"/>
      <c r="F97" s="27"/>
      <c r="G97" s="115"/>
      <c r="H97" s="156"/>
      <c r="I97" s="155"/>
      <c r="J97" s="27"/>
      <c r="K97" s="160"/>
    </row>
    <row r="98" spans="1:11" ht="13.2" customHeight="1">
      <c r="A98" s="142"/>
      <c r="B98" s="27">
        <v>82</v>
      </c>
      <c r="C98" s="27"/>
      <c r="D98" s="27"/>
      <c r="E98" s="27"/>
      <c r="F98" s="27"/>
      <c r="G98" s="115"/>
      <c r="H98" s="156"/>
      <c r="I98" s="155"/>
      <c r="J98" s="27"/>
      <c r="K98" s="160"/>
    </row>
    <row r="99" spans="1:11" ht="13.2" customHeight="1">
      <c r="A99" s="142"/>
      <c r="B99" s="27">
        <v>83</v>
      </c>
      <c r="C99" s="27"/>
      <c r="D99" s="27"/>
      <c r="E99" s="27"/>
      <c r="F99" s="27"/>
      <c r="G99" s="115"/>
      <c r="H99" s="156"/>
      <c r="I99" s="155"/>
      <c r="J99" s="27"/>
      <c r="K99" s="160"/>
    </row>
    <row r="100" spans="1:11" ht="13.2" customHeight="1">
      <c r="A100" s="142"/>
      <c r="B100" s="27">
        <v>84</v>
      </c>
      <c r="C100" s="27"/>
      <c r="D100" s="27"/>
      <c r="E100" s="27"/>
      <c r="F100" s="27"/>
      <c r="G100" s="115"/>
      <c r="H100" s="156"/>
      <c r="I100" s="155"/>
      <c r="J100" s="27"/>
      <c r="K100" s="160"/>
    </row>
    <row r="101" spans="1:11" ht="13.2" customHeight="1">
      <c r="A101" s="142"/>
      <c r="B101" s="27">
        <v>85</v>
      </c>
      <c r="C101" s="27"/>
      <c r="D101" s="27"/>
      <c r="E101" s="27"/>
      <c r="F101" s="27"/>
      <c r="G101" s="115"/>
      <c r="H101" s="156"/>
      <c r="I101" s="155"/>
      <c r="J101" s="27"/>
      <c r="K101" s="160"/>
    </row>
    <row r="102" spans="1:11" ht="13.2" customHeight="1">
      <c r="A102" s="142"/>
      <c r="B102" s="27">
        <v>86</v>
      </c>
      <c r="C102" s="27"/>
      <c r="D102" s="27"/>
      <c r="E102" s="27"/>
      <c r="F102" s="27"/>
      <c r="G102" s="115"/>
      <c r="H102" s="156"/>
      <c r="I102" s="155"/>
      <c r="J102" s="27"/>
      <c r="K102" s="160"/>
    </row>
    <row r="103" spans="1:11" ht="13.2" customHeight="1">
      <c r="A103" s="142"/>
      <c r="B103" s="27">
        <v>87</v>
      </c>
      <c r="C103" s="27"/>
      <c r="D103" s="27"/>
      <c r="E103" s="27"/>
      <c r="F103" s="27"/>
      <c r="G103" s="115"/>
      <c r="H103" s="156"/>
      <c r="I103" s="155"/>
      <c r="J103" s="27"/>
      <c r="K103" s="160"/>
    </row>
    <row r="104" spans="1:11" ht="13.2" customHeight="1">
      <c r="A104" s="142"/>
      <c r="B104" s="27">
        <v>88</v>
      </c>
      <c r="C104" s="27"/>
      <c r="D104" s="27"/>
      <c r="E104" s="27"/>
      <c r="F104" s="27"/>
      <c r="G104" s="115"/>
      <c r="H104" s="156"/>
      <c r="I104" s="155"/>
      <c r="J104" s="27"/>
      <c r="K104" s="160"/>
    </row>
    <row r="105" spans="1:11" ht="13.2" customHeight="1">
      <c r="A105" s="142"/>
      <c r="B105" s="27">
        <v>89</v>
      </c>
      <c r="C105" s="27"/>
      <c r="D105" s="27"/>
      <c r="E105" s="27"/>
      <c r="F105" s="27"/>
      <c r="G105" s="115"/>
      <c r="H105" s="156"/>
      <c r="I105" s="155"/>
      <c r="J105" s="27"/>
      <c r="K105" s="160"/>
    </row>
    <row r="106" spans="1:11" ht="13.2" customHeight="1">
      <c r="A106" s="142"/>
      <c r="B106" s="27">
        <v>90</v>
      </c>
      <c r="C106" s="27"/>
      <c r="D106" s="27"/>
      <c r="E106" s="27"/>
      <c r="F106" s="27"/>
      <c r="G106" s="115"/>
      <c r="H106" s="156"/>
      <c r="I106" s="155"/>
      <c r="J106" s="27"/>
      <c r="K106" s="160"/>
    </row>
    <row r="107" spans="1:11" ht="13.2" customHeight="1">
      <c r="A107" s="142"/>
      <c r="B107" s="27">
        <v>91</v>
      </c>
      <c r="C107" s="27"/>
      <c r="D107" s="27"/>
      <c r="E107" s="27"/>
      <c r="F107" s="27"/>
      <c r="G107" s="115"/>
      <c r="H107" s="156"/>
      <c r="I107" s="155"/>
      <c r="J107" s="27"/>
      <c r="K107" s="160"/>
    </row>
    <row r="108" spans="1:11" ht="13.2" customHeight="1">
      <c r="A108" s="142"/>
      <c r="B108" s="27">
        <v>92</v>
      </c>
      <c r="C108" s="27"/>
      <c r="D108" s="27"/>
      <c r="E108" s="27"/>
      <c r="F108" s="27"/>
      <c r="G108" s="115"/>
      <c r="H108" s="156"/>
      <c r="I108" s="155"/>
      <c r="J108" s="27"/>
      <c r="K108" s="160"/>
    </row>
    <row r="109" spans="1:11" ht="13.2" customHeight="1">
      <c r="A109" s="142"/>
      <c r="B109" s="27">
        <v>93</v>
      </c>
      <c r="C109" s="27"/>
      <c r="D109" s="27"/>
      <c r="E109" s="27"/>
      <c r="F109" s="27"/>
      <c r="G109" s="115"/>
      <c r="H109" s="156"/>
      <c r="I109" s="155"/>
      <c r="J109" s="27"/>
      <c r="K109" s="160"/>
    </row>
    <row r="110" spans="1:11" ht="13.2" customHeight="1">
      <c r="A110" s="142"/>
      <c r="B110" s="27">
        <v>94</v>
      </c>
      <c r="C110" s="27"/>
      <c r="D110" s="27"/>
      <c r="E110" s="27"/>
      <c r="F110" s="27"/>
      <c r="G110" s="115"/>
      <c r="H110" s="156"/>
      <c r="I110" s="155"/>
      <c r="J110" s="27"/>
      <c r="K110" s="160"/>
    </row>
    <row r="111" spans="1:11" ht="13.2" customHeight="1">
      <c r="A111" s="142"/>
      <c r="B111" s="27">
        <v>95</v>
      </c>
      <c r="C111" s="27"/>
      <c r="D111" s="27"/>
      <c r="E111" s="27"/>
      <c r="F111" s="27"/>
      <c r="G111" s="115"/>
      <c r="H111" s="156"/>
      <c r="I111" s="155"/>
      <c r="J111" s="27"/>
      <c r="K111" s="160"/>
    </row>
    <row r="112" spans="1:11" ht="13.2" customHeight="1">
      <c r="A112" s="142"/>
      <c r="B112" s="27">
        <v>96</v>
      </c>
      <c r="C112" s="27"/>
      <c r="D112" s="27"/>
      <c r="E112" s="27"/>
      <c r="F112" s="27"/>
      <c r="G112" s="115"/>
      <c r="H112" s="156"/>
      <c r="I112" s="155"/>
      <c r="J112" s="27"/>
      <c r="K112" s="160"/>
    </row>
    <row r="113" spans="1:11" ht="13.2" customHeight="1">
      <c r="A113" s="142"/>
      <c r="B113" s="27">
        <v>97</v>
      </c>
      <c r="C113" s="27"/>
      <c r="D113" s="27"/>
      <c r="E113" s="27"/>
      <c r="F113" s="27"/>
      <c r="G113" s="115"/>
      <c r="H113" s="156"/>
      <c r="I113" s="155"/>
      <c r="J113" s="27"/>
      <c r="K113" s="160"/>
    </row>
    <row r="114" spans="1:11" ht="13.2" customHeight="1">
      <c r="A114" s="142"/>
      <c r="B114" s="27">
        <v>98</v>
      </c>
      <c r="C114" s="27"/>
      <c r="D114" s="27"/>
      <c r="E114" s="27"/>
      <c r="F114" s="27"/>
      <c r="G114" s="115"/>
      <c r="H114" s="156"/>
      <c r="I114" s="155"/>
      <c r="J114" s="27"/>
      <c r="K114" s="160"/>
    </row>
    <row r="115" spans="1:11" ht="13.2" customHeight="1">
      <c r="A115" s="142"/>
      <c r="B115" s="27">
        <v>99</v>
      </c>
      <c r="C115" s="27"/>
      <c r="D115" s="27"/>
      <c r="E115" s="27"/>
      <c r="F115" s="27"/>
      <c r="G115" s="115"/>
      <c r="H115" s="156"/>
      <c r="I115" s="155"/>
      <c r="J115" s="27"/>
      <c r="K115" s="160"/>
    </row>
    <row r="116" spans="1:11" ht="13.2" customHeight="1">
      <c r="A116" s="142"/>
      <c r="B116" s="27">
        <v>100</v>
      </c>
      <c r="C116" s="27"/>
      <c r="D116" s="27"/>
      <c r="E116" s="27"/>
      <c r="F116" s="27"/>
      <c r="G116" s="115"/>
      <c r="H116" s="156"/>
      <c r="I116" s="155"/>
      <c r="J116" s="27"/>
      <c r="K116" s="160"/>
    </row>
    <row r="117" spans="1:11" ht="13.2" customHeight="1">
      <c r="A117" s="142"/>
      <c r="B117" s="27">
        <v>101</v>
      </c>
      <c r="C117" s="27"/>
      <c r="D117" s="27"/>
      <c r="E117" s="27"/>
      <c r="F117" s="27"/>
      <c r="G117" s="115"/>
      <c r="H117" s="156"/>
      <c r="I117" s="155"/>
      <c r="J117" s="27"/>
      <c r="K117" s="160"/>
    </row>
    <row r="118" spans="1:11" ht="13.2" customHeight="1">
      <c r="A118" s="142"/>
      <c r="B118" s="27">
        <v>102</v>
      </c>
      <c r="C118" s="27"/>
      <c r="D118" s="27"/>
      <c r="E118" s="27"/>
      <c r="F118" s="27"/>
      <c r="G118" s="115"/>
      <c r="H118" s="156"/>
      <c r="I118" s="155"/>
      <c r="J118" s="27"/>
      <c r="K118" s="160"/>
    </row>
    <row r="119" spans="1:11" ht="13.2" customHeight="1">
      <c r="A119" s="142"/>
      <c r="B119" s="27">
        <v>103</v>
      </c>
      <c r="C119" s="27"/>
      <c r="D119" s="27"/>
      <c r="E119" s="27"/>
      <c r="F119" s="27"/>
      <c r="G119" s="115"/>
      <c r="H119" s="156"/>
      <c r="I119" s="155"/>
      <c r="J119" s="27"/>
      <c r="K119" s="160"/>
    </row>
    <row r="120" spans="1:11" ht="13.2" customHeight="1">
      <c r="A120" s="142"/>
      <c r="B120" s="27">
        <v>104</v>
      </c>
      <c r="C120" s="27"/>
      <c r="D120" s="27"/>
      <c r="E120" s="27"/>
      <c r="F120" s="27"/>
      <c r="G120" s="115"/>
      <c r="H120" s="156"/>
      <c r="I120" s="155"/>
      <c r="J120" s="27"/>
      <c r="K120" s="160"/>
    </row>
    <row r="121" spans="1:11" ht="13.2" customHeight="1">
      <c r="A121" s="142"/>
      <c r="B121" s="27">
        <v>105</v>
      </c>
      <c r="C121" s="27"/>
      <c r="D121" s="27"/>
      <c r="E121" s="27"/>
      <c r="F121" s="27"/>
      <c r="G121" s="115"/>
      <c r="H121" s="156"/>
      <c r="I121" s="155"/>
      <c r="J121" s="27"/>
      <c r="K121" s="160"/>
    </row>
    <row r="122" spans="1:11" ht="13.2" customHeight="1">
      <c r="A122" s="142"/>
      <c r="B122" s="27">
        <v>106</v>
      </c>
      <c r="C122" s="27"/>
      <c r="D122" s="27"/>
      <c r="E122" s="27"/>
      <c r="F122" s="27"/>
      <c r="G122" s="115"/>
      <c r="H122" s="156"/>
      <c r="I122" s="155"/>
      <c r="J122" s="27"/>
      <c r="K122" s="160"/>
    </row>
    <row r="123" spans="1:11" ht="13.2" customHeight="1">
      <c r="A123" s="142"/>
      <c r="B123" s="27">
        <v>107</v>
      </c>
      <c r="C123" s="27"/>
      <c r="D123" s="27"/>
      <c r="E123" s="27"/>
      <c r="F123" s="27"/>
      <c r="G123" s="115"/>
      <c r="H123" s="156"/>
      <c r="I123" s="155"/>
      <c r="J123" s="27"/>
      <c r="K123" s="160"/>
    </row>
    <row r="124" spans="1:11" ht="13.2" customHeight="1">
      <c r="A124" s="142"/>
      <c r="B124" s="27">
        <v>108</v>
      </c>
      <c r="C124" s="27"/>
      <c r="D124" s="27"/>
      <c r="E124" s="27"/>
      <c r="F124" s="27"/>
      <c r="G124" s="115"/>
      <c r="H124" s="156"/>
      <c r="I124" s="155"/>
      <c r="J124" s="27"/>
      <c r="K124" s="160"/>
    </row>
    <row r="125" spans="1:11" ht="13.2" customHeight="1">
      <c r="A125" s="142"/>
      <c r="B125" s="27">
        <v>109</v>
      </c>
      <c r="C125" s="27"/>
      <c r="D125" s="27"/>
      <c r="E125" s="27"/>
      <c r="F125" s="27"/>
      <c r="G125" s="115"/>
      <c r="H125" s="156"/>
      <c r="I125" s="155"/>
      <c r="J125" s="27"/>
      <c r="K125" s="160"/>
    </row>
    <row r="126" spans="1:11" ht="13.2" customHeight="1">
      <c r="A126" s="142"/>
      <c r="B126" s="27">
        <v>110</v>
      </c>
      <c r="C126" s="27"/>
      <c r="D126" s="27"/>
      <c r="E126" s="27"/>
      <c r="F126" s="27"/>
      <c r="G126" s="115"/>
      <c r="H126" s="156"/>
      <c r="I126" s="155"/>
      <c r="J126" s="27"/>
      <c r="K126" s="160"/>
    </row>
    <row r="127" spans="1:11" ht="13.2" customHeight="1">
      <c r="A127" s="142"/>
      <c r="B127" s="27">
        <v>111</v>
      </c>
      <c r="C127" s="27"/>
      <c r="D127" s="27"/>
      <c r="E127" s="27"/>
      <c r="F127" s="27"/>
      <c r="G127" s="115"/>
      <c r="H127" s="156"/>
      <c r="I127" s="155"/>
      <c r="J127" s="27"/>
      <c r="K127" s="160"/>
    </row>
    <row r="128" spans="1:11" ht="13.2" customHeight="1">
      <c r="A128" s="142"/>
      <c r="B128" s="27">
        <v>112</v>
      </c>
      <c r="C128" s="27"/>
      <c r="D128" s="27"/>
      <c r="E128" s="27"/>
      <c r="F128" s="27"/>
      <c r="G128" s="115"/>
      <c r="H128" s="156"/>
      <c r="I128" s="155"/>
      <c r="J128" s="27"/>
      <c r="K128" s="160"/>
    </row>
    <row r="129" spans="1:11" ht="13.2" customHeight="1">
      <c r="A129" s="142"/>
      <c r="B129" s="27">
        <v>113</v>
      </c>
      <c r="C129" s="27"/>
      <c r="D129" s="27"/>
      <c r="E129" s="27"/>
      <c r="F129" s="27"/>
      <c r="G129" s="115"/>
      <c r="H129" s="156"/>
      <c r="I129" s="155"/>
      <c r="J129" s="27"/>
      <c r="K129" s="160"/>
    </row>
    <row r="130" spans="1:11" ht="13.2" customHeight="1">
      <c r="A130" s="142"/>
      <c r="B130" s="27">
        <v>114</v>
      </c>
      <c r="C130" s="27"/>
      <c r="D130" s="27"/>
      <c r="E130" s="27"/>
      <c r="F130" s="27"/>
      <c r="G130" s="115"/>
      <c r="H130" s="156"/>
      <c r="I130" s="155"/>
      <c r="J130" s="27"/>
      <c r="K130" s="160"/>
    </row>
    <row r="131" spans="1:11" ht="13.2" customHeight="1">
      <c r="A131" s="142"/>
      <c r="B131" s="27">
        <v>115</v>
      </c>
      <c r="C131" s="27"/>
      <c r="D131" s="27"/>
      <c r="E131" s="27"/>
      <c r="F131" s="27"/>
      <c r="G131" s="115"/>
      <c r="H131" s="156"/>
      <c r="I131" s="155"/>
      <c r="J131" s="27"/>
      <c r="K131" s="160"/>
    </row>
    <row r="132" spans="1:11" ht="13.2" customHeight="1">
      <c r="A132" s="142"/>
      <c r="B132" s="27">
        <v>116</v>
      </c>
      <c r="C132" s="27"/>
      <c r="D132" s="27"/>
      <c r="E132" s="27"/>
      <c r="F132" s="27"/>
      <c r="G132" s="115"/>
      <c r="H132" s="156"/>
      <c r="I132" s="155"/>
      <c r="J132" s="27"/>
      <c r="K132" s="160"/>
    </row>
    <row r="133" spans="1:11" ht="13.2" customHeight="1">
      <c r="A133" s="142"/>
      <c r="B133" s="27">
        <v>117</v>
      </c>
      <c r="C133" s="27"/>
      <c r="D133" s="27"/>
      <c r="E133" s="27"/>
      <c r="F133" s="27"/>
      <c r="G133" s="115"/>
      <c r="H133" s="156"/>
      <c r="I133" s="155"/>
      <c r="J133" s="27"/>
      <c r="K133" s="160"/>
    </row>
    <row r="134" spans="1:11" ht="13.2" customHeight="1">
      <c r="A134" s="142"/>
      <c r="B134" s="27">
        <v>118</v>
      </c>
      <c r="C134" s="27"/>
      <c r="D134" s="27"/>
      <c r="E134" s="27"/>
      <c r="F134" s="27"/>
      <c r="G134" s="115"/>
      <c r="H134" s="156"/>
      <c r="I134" s="155"/>
      <c r="J134" s="27"/>
      <c r="K134" s="160"/>
    </row>
    <row r="135" spans="1:11" ht="13.2" customHeight="1">
      <c r="A135" s="142"/>
      <c r="B135" s="27">
        <v>119</v>
      </c>
      <c r="C135" s="27"/>
      <c r="D135" s="27"/>
      <c r="E135" s="27"/>
      <c r="F135" s="27"/>
      <c r="G135" s="115"/>
      <c r="H135" s="156"/>
      <c r="I135" s="155"/>
      <c r="J135" s="27"/>
      <c r="K135" s="160"/>
    </row>
    <row r="136" spans="1:11" ht="13.2" customHeight="1">
      <c r="A136" s="142"/>
      <c r="B136" s="27">
        <v>120</v>
      </c>
      <c r="C136" s="27"/>
      <c r="D136" s="27"/>
      <c r="E136" s="27"/>
      <c r="F136" s="27"/>
      <c r="G136" s="115"/>
      <c r="H136" s="156"/>
      <c r="I136" s="155"/>
      <c r="J136" s="27"/>
      <c r="K136" s="160"/>
    </row>
    <row r="137" spans="1:11" ht="13.2" customHeight="1">
      <c r="A137" s="142"/>
      <c r="B137" s="27">
        <v>121</v>
      </c>
      <c r="C137" s="27"/>
      <c r="D137" s="27"/>
      <c r="E137" s="27"/>
      <c r="F137" s="27"/>
      <c r="G137" s="115"/>
      <c r="H137" s="156"/>
      <c r="I137" s="155"/>
      <c r="J137" s="27"/>
      <c r="K137" s="160"/>
    </row>
    <row r="138" spans="1:11" ht="13.2" customHeight="1">
      <c r="A138" s="142"/>
      <c r="B138" s="27">
        <v>122</v>
      </c>
      <c r="C138" s="27"/>
      <c r="D138" s="27"/>
      <c r="E138" s="27"/>
      <c r="F138" s="27"/>
      <c r="G138" s="115"/>
      <c r="H138" s="156"/>
      <c r="I138" s="155"/>
      <c r="J138" s="27"/>
      <c r="K138" s="160"/>
    </row>
    <row r="139" spans="1:11" ht="13.2" customHeight="1">
      <c r="A139" s="142"/>
      <c r="B139" s="27">
        <v>123</v>
      </c>
      <c r="C139" s="27"/>
      <c r="D139" s="27"/>
      <c r="E139" s="27"/>
      <c r="F139" s="27"/>
      <c r="G139" s="115"/>
      <c r="H139" s="156"/>
      <c r="I139" s="155"/>
      <c r="J139" s="27"/>
      <c r="K139" s="160"/>
    </row>
    <row r="140" spans="1:11" ht="13.2" customHeight="1">
      <c r="A140" s="142"/>
      <c r="B140" s="27">
        <v>124</v>
      </c>
      <c r="C140" s="27"/>
      <c r="D140" s="27"/>
      <c r="E140" s="27"/>
      <c r="F140" s="27"/>
      <c r="G140" s="115"/>
      <c r="H140" s="156"/>
      <c r="I140" s="155"/>
      <c r="J140" s="27"/>
      <c r="K140" s="160"/>
    </row>
    <row r="141" spans="1:11" ht="13.2" customHeight="1">
      <c r="A141" s="142"/>
      <c r="B141" s="27">
        <v>125</v>
      </c>
      <c r="C141" s="27"/>
      <c r="D141" s="27"/>
      <c r="E141" s="27"/>
      <c r="F141" s="27"/>
      <c r="G141" s="115"/>
      <c r="H141" s="156"/>
      <c r="I141" s="155"/>
      <c r="J141" s="27"/>
      <c r="K141" s="160"/>
    </row>
    <row r="142" spans="1:11" ht="13.2" customHeight="1">
      <c r="A142" s="142"/>
      <c r="B142" s="27">
        <v>126</v>
      </c>
      <c r="C142" s="27"/>
      <c r="D142" s="27"/>
      <c r="E142" s="27"/>
      <c r="F142" s="27"/>
      <c r="G142" s="115"/>
      <c r="H142" s="156"/>
      <c r="I142" s="155"/>
      <c r="J142" s="27"/>
      <c r="K142" s="160"/>
    </row>
    <row r="143" spans="1:11" ht="13.2" customHeight="1">
      <c r="A143" s="142"/>
      <c r="B143" s="27">
        <v>127</v>
      </c>
      <c r="C143" s="27"/>
      <c r="D143" s="27"/>
      <c r="E143" s="27"/>
      <c r="F143" s="27"/>
      <c r="G143" s="115"/>
      <c r="H143" s="156"/>
      <c r="I143" s="155"/>
      <c r="J143" s="27"/>
      <c r="K143" s="160"/>
    </row>
    <row r="144" spans="1:11" ht="13.2" customHeight="1">
      <c r="A144" s="142"/>
      <c r="B144" s="27">
        <v>128</v>
      </c>
      <c r="C144" s="27"/>
      <c r="D144" s="27"/>
      <c r="E144" s="27"/>
      <c r="F144" s="27"/>
      <c r="G144" s="115"/>
      <c r="H144" s="156"/>
      <c r="I144" s="155"/>
      <c r="J144" s="27"/>
      <c r="K144" s="160"/>
    </row>
    <row r="145" spans="1:11" ht="13.2" customHeight="1">
      <c r="A145" s="142"/>
      <c r="B145" s="27">
        <v>129</v>
      </c>
      <c r="C145" s="27"/>
      <c r="D145" s="27"/>
      <c r="E145" s="27"/>
      <c r="F145" s="27"/>
      <c r="G145" s="115"/>
      <c r="H145" s="156"/>
      <c r="I145" s="155"/>
      <c r="J145" s="27"/>
      <c r="K145" s="160"/>
    </row>
    <row r="146" spans="1:11" ht="13.2" customHeight="1">
      <c r="A146" s="142"/>
      <c r="B146" s="27">
        <v>130</v>
      </c>
      <c r="C146" s="27"/>
      <c r="D146" s="27"/>
      <c r="E146" s="27"/>
      <c r="F146" s="27"/>
      <c r="G146" s="115"/>
      <c r="H146" s="156"/>
      <c r="I146" s="155"/>
      <c r="J146" s="27"/>
      <c r="K146" s="160"/>
    </row>
    <row r="147" spans="1:11" ht="13.2" customHeight="1">
      <c r="A147" s="142"/>
      <c r="B147" s="27">
        <v>131</v>
      </c>
      <c r="C147" s="27"/>
      <c r="D147" s="27"/>
      <c r="E147" s="27"/>
      <c r="F147" s="27"/>
      <c r="G147" s="115"/>
      <c r="H147" s="156"/>
      <c r="I147" s="155"/>
      <c r="J147" s="27"/>
      <c r="K147" s="160"/>
    </row>
    <row r="148" spans="1:11" ht="13.2" customHeight="1">
      <c r="A148" s="142"/>
      <c r="B148" s="27">
        <v>132</v>
      </c>
      <c r="C148" s="27"/>
      <c r="D148" s="27"/>
      <c r="E148" s="27"/>
      <c r="F148" s="27"/>
      <c r="G148" s="115"/>
      <c r="H148" s="156"/>
      <c r="I148" s="155"/>
      <c r="J148" s="27"/>
      <c r="K148" s="160"/>
    </row>
    <row r="149" spans="1:11" ht="13.2" customHeight="1">
      <c r="A149" s="142"/>
      <c r="B149" s="27">
        <v>133</v>
      </c>
      <c r="C149" s="27"/>
      <c r="D149" s="27"/>
      <c r="E149" s="27"/>
      <c r="F149" s="27"/>
      <c r="G149" s="115"/>
      <c r="H149" s="156"/>
      <c r="I149" s="155"/>
      <c r="J149" s="27"/>
      <c r="K149" s="160"/>
    </row>
    <row r="150" spans="1:11" ht="13.2" customHeight="1">
      <c r="A150" s="142"/>
      <c r="B150" s="27">
        <v>134</v>
      </c>
      <c r="C150" s="27"/>
      <c r="D150" s="27"/>
      <c r="E150" s="27"/>
      <c r="F150" s="27"/>
      <c r="G150" s="115"/>
      <c r="H150" s="156"/>
      <c r="I150" s="155"/>
      <c r="J150" s="27"/>
      <c r="K150" s="160"/>
    </row>
    <row r="151" spans="1:11" ht="13.2" customHeight="1">
      <c r="A151" s="142"/>
      <c r="B151" s="27">
        <v>135</v>
      </c>
      <c r="C151" s="27"/>
      <c r="D151" s="27"/>
      <c r="E151" s="27"/>
      <c r="F151" s="27"/>
      <c r="G151" s="115"/>
      <c r="H151" s="156"/>
      <c r="I151" s="155"/>
      <c r="J151" s="27"/>
      <c r="K151" s="160"/>
    </row>
    <row r="152" spans="1:11" ht="13.2" customHeight="1">
      <c r="A152" s="142"/>
      <c r="B152" s="27">
        <v>136</v>
      </c>
      <c r="C152" s="27"/>
      <c r="D152" s="27"/>
      <c r="E152" s="27"/>
      <c r="F152" s="27"/>
      <c r="G152" s="115"/>
      <c r="H152" s="156"/>
      <c r="I152" s="155"/>
      <c r="J152" s="27"/>
      <c r="K152" s="160"/>
    </row>
    <row r="153" spans="1:11" ht="13.2" customHeight="1">
      <c r="A153" s="142"/>
      <c r="B153" s="27">
        <v>137</v>
      </c>
      <c r="C153" s="27"/>
      <c r="D153" s="27"/>
      <c r="E153" s="27"/>
      <c r="F153" s="27"/>
      <c r="G153" s="115"/>
      <c r="H153" s="156"/>
      <c r="I153" s="155"/>
      <c r="J153" s="27"/>
      <c r="K153" s="160"/>
    </row>
    <row r="154" spans="1:11" ht="13.2" customHeight="1">
      <c r="A154" s="142"/>
      <c r="B154" s="27">
        <v>138</v>
      </c>
      <c r="C154" s="27"/>
      <c r="D154" s="27"/>
      <c r="E154" s="27"/>
      <c r="F154" s="27"/>
      <c r="G154" s="115"/>
      <c r="H154" s="156"/>
      <c r="I154" s="155"/>
      <c r="J154" s="27"/>
      <c r="K154" s="160"/>
    </row>
    <row r="155" spans="1:11" ht="13.2" customHeight="1">
      <c r="A155" s="142"/>
      <c r="B155" s="27">
        <v>139</v>
      </c>
      <c r="C155" s="27"/>
      <c r="D155" s="27"/>
      <c r="E155" s="27"/>
      <c r="F155" s="27"/>
      <c r="G155" s="115"/>
      <c r="H155" s="156"/>
      <c r="I155" s="155"/>
      <c r="J155" s="27"/>
      <c r="K155" s="160"/>
    </row>
    <row r="156" spans="1:11" ht="13.2" customHeight="1">
      <c r="A156" s="142"/>
      <c r="B156" s="27">
        <v>140</v>
      </c>
      <c r="C156" s="27"/>
      <c r="D156" s="27"/>
      <c r="E156" s="27"/>
      <c r="F156" s="27"/>
      <c r="G156" s="115"/>
      <c r="H156" s="156"/>
      <c r="I156" s="155"/>
      <c r="J156" s="27"/>
      <c r="K156" s="160"/>
    </row>
    <row r="157" spans="1:11" ht="13.2" customHeight="1">
      <c r="A157" s="142"/>
      <c r="B157" s="27">
        <v>141</v>
      </c>
      <c r="C157" s="27"/>
      <c r="D157" s="27"/>
      <c r="E157" s="27"/>
      <c r="F157" s="27"/>
      <c r="G157" s="115"/>
      <c r="H157" s="156"/>
      <c r="I157" s="155"/>
      <c r="J157" s="27"/>
      <c r="K157" s="160"/>
    </row>
    <row r="158" spans="1:11" ht="13.2" customHeight="1">
      <c r="A158" s="142"/>
      <c r="B158" s="27">
        <v>142</v>
      </c>
      <c r="C158" s="27"/>
      <c r="D158" s="27"/>
      <c r="E158" s="27"/>
      <c r="F158" s="27"/>
      <c r="G158" s="115"/>
      <c r="H158" s="156"/>
      <c r="I158" s="155"/>
      <c r="J158" s="27"/>
      <c r="K158" s="160"/>
    </row>
    <row r="159" spans="1:11" ht="13.2" customHeight="1">
      <c r="A159" s="142"/>
      <c r="B159" s="27">
        <v>143</v>
      </c>
      <c r="C159" s="27"/>
      <c r="D159" s="27"/>
      <c r="E159" s="27"/>
      <c r="F159" s="27"/>
      <c r="G159" s="115"/>
      <c r="H159" s="156"/>
      <c r="I159" s="155"/>
      <c r="J159" s="27"/>
      <c r="K159" s="160"/>
    </row>
    <row r="160" spans="1:11" ht="13.2" customHeight="1">
      <c r="A160" s="142"/>
      <c r="B160" s="27">
        <v>144</v>
      </c>
      <c r="C160" s="27"/>
      <c r="D160" s="27"/>
      <c r="E160" s="27"/>
      <c r="F160" s="27"/>
      <c r="G160" s="115"/>
      <c r="H160" s="156"/>
      <c r="I160" s="155"/>
      <c r="J160" s="27"/>
      <c r="K160" s="160"/>
    </row>
    <row r="161" spans="1:11" ht="13.2" customHeight="1">
      <c r="A161" s="142"/>
      <c r="B161" s="27">
        <v>145</v>
      </c>
      <c r="C161" s="27"/>
      <c r="D161" s="27"/>
      <c r="E161" s="27"/>
      <c r="F161" s="27"/>
      <c r="G161" s="115"/>
      <c r="H161" s="156"/>
      <c r="I161" s="155"/>
      <c r="J161" s="27"/>
      <c r="K161" s="160"/>
    </row>
    <row r="162" spans="1:11" ht="13.2" customHeight="1">
      <c r="A162" s="142"/>
      <c r="B162" s="27">
        <v>146</v>
      </c>
      <c r="C162" s="27"/>
      <c r="D162" s="27"/>
      <c r="E162" s="27"/>
      <c r="F162" s="27"/>
      <c r="G162" s="115"/>
      <c r="H162" s="156"/>
      <c r="I162" s="155"/>
      <c r="J162" s="27"/>
      <c r="K162" s="160"/>
    </row>
    <row r="163" spans="1:11" ht="13.2" customHeight="1">
      <c r="A163" s="142"/>
      <c r="B163" s="27">
        <v>147</v>
      </c>
      <c r="C163" s="27"/>
      <c r="D163" s="27"/>
      <c r="E163" s="27"/>
      <c r="F163" s="27"/>
      <c r="G163" s="115"/>
      <c r="H163" s="156"/>
      <c r="I163" s="155"/>
      <c r="J163" s="27"/>
      <c r="K163" s="160"/>
    </row>
    <row r="164" spans="1:11" ht="13.2" customHeight="1">
      <c r="A164" s="142"/>
      <c r="B164" s="27">
        <v>148</v>
      </c>
      <c r="C164" s="27"/>
      <c r="D164" s="27"/>
      <c r="E164" s="27"/>
      <c r="F164" s="27"/>
      <c r="G164" s="115"/>
      <c r="H164" s="156"/>
      <c r="I164" s="155"/>
      <c r="J164" s="27"/>
      <c r="K164" s="160"/>
    </row>
    <row r="165" spans="1:11" ht="13.2" customHeight="1">
      <c r="A165" s="142"/>
      <c r="B165" s="27">
        <v>149</v>
      </c>
      <c r="C165" s="27"/>
      <c r="D165" s="27"/>
      <c r="E165" s="27"/>
      <c r="F165" s="27"/>
      <c r="G165" s="115"/>
      <c r="H165" s="156"/>
      <c r="I165" s="155"/>
      <c r="J165" s="27"/>
      <c r="K165" s="160"/>
    </row>
    <row r="166" spans="1:11" ht="13.2" customHeight="1">
      <c r="A166" s="142"/>
      <c r="B166" s="27">
        <v>150</v>
      </c>
      <c r="C166" s="27"/>
      <c r="D166" s="27"/>
      <c r="E166" s="27"/>
      <c r="F166" s="27"/>
      <c r="G166" s="115"/>
      <c r="H166" s="156"/>
      <c r="I166" s="155"/>
      <c r="J166" s="27"/>
      <c r="K166" s="160"/>
    </row>
    <row r="167" spans="1:11" ht="13.2" customHeight="1">
      <c r="A167" s="142"/>
      <c r="B167" s="27">
        <v>151</v>
      </c>
      <c r="C167" s="27"/>
      <c r="D167" s="27"/>
      <c r="E167" s="27"/>
      <c r="F167" s="27"/>
      <c r="G167" s="115"/>
      <c r="H167" s="156"/>
      <c r="I167" s="155"/>
      <c r="J167" s="27"/>
      <c r="K167" s="160"/>
    </row>
    <row r="168" spans="1:11" ht="13.2" customHeight="1">
      <c r="A168" s="142"/>
      <c r="B168" s="27">
        <v>152</v>
      </c>
      <c r="C168" s="27"/>
      <c r="D168" s="27"/>
      <c r="E168" s="27"/>
      <c r="F168" s="27"/>
      <c r="G168" s="115"/>
      <c r="H168" s="156"/>
      <c r="I168" s="155"/>
      <c r="J168" s="27"/>
      <c r="K168" s="160"/>
    </row>
    <row r="169" spans="1:11" ht="13.2" customHeight="1">
      <c r="A169" s="142"/>
      <c r="B169" s="27">
        <v>153</v>
      </c>
      <c r="C169" s="27"/>
      <c r="D169" s="27"/>
      <c r="E169" s="27"/>
      <c r="F169" s="27"/>
      <c r="G169" s="115"/>
      <c r="H169" s="156"/>
      <c r="I169" s="155"/>
      <c r="J169" s="27"/>
      <c r="K169" s="160"/>
    </row>
    <row r="170" spans="1:11" ht="13.2" customHeight="1">
      <c r="A170" s="142"/>
      <c r="B170" s="27">
        <v>154</v>
      </c>
      <c r="C170" s="27"/>
      <c r="D170" s="27"/>
      <c r="E170" s="27"/>
      <c r="F170" s="27"/>
      <c r="G170" s="115"/>
      <c r="H170" s="156"/>
      <c r="I170" s="155"/>
      <c r="J170" s="27"/>
      <c r="K170" s="160"/>
    </row>
    <row r="171" spans="1:11" ht="13.2" customHeight="1">
      <c r="A171" s="142"/>
      <c r="B171" s="27">
        <v>155</v>
      </c>
      <c r="C171" s="27"/>
      <c r="D171" s="27"/>
      <c r="E171" s="27"/>
      <c r="F171" s="27"/>
      <c r="G171" s="115"/>
      <c r="H171" s="156"/>
      <c r="I171" s="155"/>
      <c r="J171" s="27"/>
      <c r="K171" s="160"/>
    </row>
    <row r="172" spans="1:11" ht="13.2" customHeight="1">
      <c r="A172" s="142"/>
      <c r="B172" s="27">
        <v>156</v>
      </c>
      <c r="C172" s="27"/>
      <c r="D172" s="27"/>
      <c r="E172" s="27"/>
      <c r="F172" s="27"/>
      <c r="G172" s="115"/>
      <c r="H172" s="156"/>
      <c r="I172" s="155"/>
      <c r="J172" s="27"/>
      <c r="K172" s="160"/>
    </row>
    <row r="173" spans="1:11" ht="13.2" customHeight="1">
      <c r="A173" s="142"/>
      <c r="B173" s="27">
        <v>157</v>
      </c>
      <c r="C173" s="27"/>
      <c r="D173" s="27"/>
      <c r="E173" s="27"/>
      <c r="F173" s="27"/>
      <c r="G173" s="115"/>
      <c r="H173" s="30"/>
      <c r="I173" s="155"/>
      <c r="J173" s="27"/>
      <c r="K173" s="160"/>
    </row>
    <row r="174" spans="1:11" ht="13.2" customHeight="1">
      <c r="A174" s="142"/>
      <c r="B174" s="27">
        <v>158</v>
      </c>
      <c r="C174" s="27"/>
      <c r="D174" s="27"/>
      <c r="E174" s="27"/>
      <c r="F174" s="27"/>
      <c r="G174" s="115"/>
      <c r="H174" s="156"/>
      <c r="I174" s="155"/>
      <c r="J174" s="27"/>
      <c r="K174" s="160"/>
    </row>
    <row r="175" spans="1:11" ht="13.2" customHeight="1">
      <c r="A175" s="142"/>
      <c r="B175" s="27">
        <v>159</v>
      </c>
      <c r="C175" s="27"/>
      <c r="D175" s="27"/>
      <c r="E175" s="27"/>
      <c r="F175" s="27"/>
      <c r="G175" s="115"/>
      <c r="H175" s="156"/>
      <c r="I175" s="155"/>
      <c r="J175" s="27"/>
      <c r="K175" s="160"/>
    </row>
    <row r="176" spans="1:11" ht="13.2" customHeight="1">
      <c r="A176" s="142"/>
      <c r="B176" s="27">
        <v>160</v>
      </c>
      <c r="C176" s="27"/>
      <c r="D176" s="27"/>
      <c r="E176" s="27"/>
      <c r="F176" s="27"/>
      <c r="G176" s="115"/>
      <c r="H176" s="156"/>
      <c r="I176" s="155"/>
      <c r="J176" s="27"/>
      <c r="K176" s="160"/>
    </row>
    <row r="177" spans="1:11" ht="13.2" customHeight="1">
      <c r="A177" s="142"/>
      <c r="B177" s="27">
        <v>161</v>
      </c>
      <c r="C177" s="27"/>
      <c r="D177" s="27"/>
      <c r="E177" s="27"/>
      <c r="F177" s="27"/>
      <c r="G177" s="115"/>
      <c r="H177" s="156"/>
      <c r="I177" s="155"/>
      <c r="J177" s="27"/>
      <c r="K177" s="160"/>
    </row>
    <row r="178" spans="1:11" ht="13.2" customHeight="1">
      <c r="A178" s="142"/>
      <c r="B178" s="27">
        <v>162</v>
      </c>
      <c r="C178" s="27"/>
      <c r="D178" s="27"/>
      <c r="E178" s="27"/>
      <c r="F178" s="27"/>
      <c r="G178" s="115"/>
      <c r="H178" s="156"/>
      <c r="I178" s="155"/>
      <c r="J178" s="27"/>
      <c r="K178" s="160"/>
    </row>
    <row r="179" spans="1:11" ht="13.2" customHeight="1">
      <c r="A179" s="142"/>
      <c r="B179" s="27">
        <v>163</v>
      </c>
      <c r="C179" s="27"/>
      <c r="D179" s="27"/>
      <c r="E179" s="27"/>
      <c r="F179" s="27"/>
      <c r="G179" s="115"/>
      <c r="H179" s="156"/>
      <c r="I179" s="155"/>
      <c r="J179" s="27"/>
      <c r="K179" s="160"/>
    </row>
    <row r="180" spans="1:11" ht="13.2" customHeight="1">
      <c r="A180" s="142"/>
      <c r="B180" s="27">
        <v>164</v>
      </c>
      <c r="C180" s="27"/>
      <c r="D180" s="27"/>
      <c r="E180" s="27"/>
      <c r="F180" s="27"/>
      <c r="G180" s="115"/>
      <c r="H180" s="156"/>
      <c r="I180" s="155"/>
      <c r="J180" s="27"/>
      <c r="K180" s="160"/>
    </row>
    <row r="181" spans="1:11" ht="13.2" customHeight="1">
      <c r="A181" s="142"/>
      <c r="B181" s="27">
        <v>165</v>
      </c>
      <c r="C181" s="27"/>
      <c r="D181" s="27"/>
      <c r="E181" s="27"/>
      <c r="F181" s="27"/>
      <c r="G181" s="115"/>
      <c r="H181" s="156"/>
      <c r="I181" s="155"/>
      <c r="J181" s="27"/>
      <c r="K181" s="160"/>
    </row>
    <row r="182" spans="1:11" ht="13.2" customHeight="1">
      <c r="A182" s="142"/>
      <c r="B182" s="27">
        <v>166</v>
      </c>
      <c r="C182" s="27"/>
      <c r="D182" s="27"/>
      <c r="E182" s="27"/>
      <c r="F182" s="27"/>
      <c r="G182" s="115"/>
      <c r="H182" s="156"/>
      <c r="I182" s="155"/>
      <c r="J182" s="27"/>
      <c r="K182" s="160"/>
    </row>
    <row r="183" spans="1:11" ht="13.2" customHeight="1">
      <c r="A183" s="142"/>
      <c r="B183" s="27">
        <v>167</v>
      </c>
      <c r="C183" s="27"/>
      <c r="D183" s="27"/>
      <c r="E183" s="27"/>
      <c r="F183" s="27"/>
      <c r="G183" s="115"/>
      <c r="H183" s="156"/>
      <c r="I183" s="155"/>
      <c r="J183" s="27"/>
      <c r="K183" s="160"/>
    </row>
    <row r="184" spans="1:11" ht="13.2" customHeight="1">
      <c r="A184" s="142"/>
      <c r="B184" s="27">
        <v>168</v>
      </c>
      <c r="C184" s="27"/>
      <c r="D184" s="27"/>
      <c r="E184" s="27"/>
      <c r="F184" s="27"/>
      <c r="G184" s="115"/>
      <c r="H184" s="156"/>
      <c r="I184" s="155"/>
      <c r="J184" s="27"/>
      <c r="K184" s="160"/>
    </row>
    <row r="185" spans="1:11" ht="13.2" customHeight="1">
      <c r="A185" s="142"/>
      <c r="B185" s="27">
        <v>169</v>
      </c>
      <c r="C185" s="27"/>
      <c r="D185" s="27"/>
      <c r="E185" s="27"/>
      <c r="F185" s="27"/>
      <c r="G185" s="115"/>
      <c r="H185" s="156"/>
      <c r="I185" s="155"/>
      <c r="J185" s="27"/>
      <c r="K185" s="160"/>
    </row>
    <row r="186" spans="1:11" ht="13.2" customHeight="1">
      <c r="A186" s="142"/>
      <c r="B186" s="27">
        <v>170</v>
      </c>
      <c r="C186" s="27"/>
      <c r="D186" s="27"/>
      <c r="E186" s="27"/>
      <c r="F186" s="27"/>
      <c r="G186" s="115"/>
      <c r="H186" s="156"/>
      <c r="I186" s="155"/>
      <c r="J186" s="27"/>
      <c r="K186" s="160"/>
    </row>
    <row r="187" spans="1:11" ht="13.2" customHeight="1">
      <c r="A187" s="142"/>
      <c r="B187" s="27">
        <v>171</v>
      </c>
      <c r="C187" s="27"/>
      <c r="D187" s="27"/>
      <c r="E187" s="27"/>
      <c r="F187" s="27"/>
      <c r="G187" s="115"/>
      <c r="H187" s="156"/>
      <c r="I187" s="155"/>
      <c r="J187" s="27"/>
      <c r="K187" s="160"/>
    </row>
    <row r="188" spans="1:11" ht="13.2" customHeight="1">
      <c r="A188" s="142"/>
      <c r="B188" s="27">
        <v>172</v>
      </c>
      <c r="C188" s="27"/>
      <c r="D188" s="27"/>
      <c r="E188" s="27"/>
      <c r="F188" s="27"/>
      <c r="G188" s="115"/>
      <c r="H188" s="156"/>
      <c r="I188" s="155"/>
      <c r="J188" s="27"/>
      <c r="K188" s="160"/>
    </row>
    <row r="189" spans="1:11" ht="13.2" customHeight="1">
      <c r="A189" s="142"/>
      <c r="B189" s="27">
        <v>173</v>
      </c>
      <c r="C189" s="27"/>
      <c r="D189" s="27"/>
      <c r="E189" s="27"/>
      <c r="F189" s="27"/>
      <c r="G189" s="115"/>
      <c r="H189" s="156"/>
      <c r="I189" s="155"/>
      <c r="J189" s="27"/>
      <c r="K189" s="160"/>
    </row>
    <row r="190" spans="1:11" ht="13.2" customHeight="1">
      <c r="A190" s="142"/>
      <c r="B190" s="27">
        <v>174</v>
      </c>
      <c r="C190" s="27"/>
      <c r="D190" s="27"/>
      <c r="E190" s="27"/>
      <c r="F190" s="27"/>
      <c r="G190" s="115"/>
      <c r="H190" s="156"/>
      <c r="I190" s="155"/>
      <c r="J190" s="27"/>
      <c r="K190" s="160"/>
    </row>
    <row r="191" spans="1:11" ht="13.2" customHeight="1">
      <c r="A191" s="142"/>
      <c r="B191" s="27">
        <v>175</v>
      </c>
      <c r="C191" s="27"/>
      <c r="D191" s="27"/>
      <c r="E191" s="27"/>
      <c r="F191" s="27"/>
      <c r="G191" s="115"/>
      <c r="H191" s="156"/>
      <c r="I191" s="155"/>
      <c r="J191" s="27"/>
      <c r="K191" s="160"/>
    </row>
    <row r="192" spans="1:11" ht="13.2" customHeight="1">
      <c r="A192" s="142"/>
      <c r="B192" s="27">
        <v>176</v>
      </c>
      <c r="C192" s="27"/>
      <c r="D192" s="27"/>
      <c r="E192" s="27"/>
      <c r="F192" s="27"/>
      <c r="G192" s="115"/>
      <c r="H192" s="156"/>
      <c r="I192" s="155"/>
      <c r="J192" s="27"/>
      <c r="K192" s="160"/>
    </row>
    <row r="193" spans="1:11" ht="13.2" customHeight="1">
      <c r="A193" s="142"/>
      <c r="B193" s="27">
        <v>177</v>
      </c>
      <c r="C193" s="27"/>
      <c r="D193" s="27"/>
      <c r="E193" s="27"/>
      <c r="F193" s="27"/>
      <c r="G193" s="115"/>
      <c r="H193" s="156"/>
      <c r="I193" s="155"/>
      <c r="J193" s="27"/>
      <c r="K193" s="160"/>
    </row>
    <row r="194" spans="1:11" ht="13.2" customHeight="1">
      <c r="A194" s="142"/>
      <c r="B194" s="27">
        <v>178</v>
      </c>
      <c r="C194" s="27"/>
      <c r="D194" s="27"/>
      <c r="E194" s="27"/>
      <c r="F194" s="27"/>
      <c r="G194" s="115"/>
      <c r="H194" s="156"/>
      <c r="I194" s="155"/>
      <c r="J194" s="27"/>
      <c r="K194" s="160"/>
    </row>
    <row r="195" spans="1:11" ht="13.2" customHeight="1">
      <c r="A195" s="142"/>
      <c r="B195" s="27">
        <v>179</v>
      </c>
      <c r="C195" s="27"/>
      <c r="D195" s="27"/>
      <c r="E195" s="27"/>
      <c r="F195" s="27"/>
      <c r="G195" s="115"/>
      <c r="H195" s="156"/>
      <c r="I195" s="155"/>
      <c r="J195" s="27"/>
      <c r="K195" s="160"/>
    </row>
    <row r="196" spans="1:11" ht="13.2" customHeight="1">
      <c r="A196" s="142"/>
      <c r="B196" s="27">
        <v>180</v>
      </c>
      <c r="C196" s="27"/>
      <c r="D196" s="27"/>
      <c r="E196" s="27"/>
      <c r="F196" s="27"/>
      <c r="G196" s="115"/>
      <c r="H196" s="156"/>
      <c r="I196" s="155"/>
      <c r="J196" s="27"/>
      <c r="K196" s="160"/>
    </row>
    <row r="197" spans="1:11" ht="13.2" customHeight="1">
      <c r="A197" s="142"/>
      <c r="B197" s="27">
        <v>181</v>
      </c>
      <c r="C197" s="27"/>
      <c r="D197" s="27"/>
      <c r="E197" s="27"/>
      <c r="F197" s="27"/>
      <c r="G197" s="115"/>
      <c r="H197" s="156"/>
      <c r="I197" s="155"/>
      <c r="J197" s="27"/>
      <c r="K197" s="160"/>
    </row>
    <row r="198" spans="1:11" ht="13.2" customHeight="1">
      <c r="A198" s="142"/>
      <c r="B198" s="27">
        <v>182</v>
      </c>
      <c r="C198" s="27"/>
      <c r="D198" s="27"/>
      <c r="E198" s="27"/>
      <c r="F198" s="27"/>
      <c r="G198" s="115"/>
      <c r="H198" s="156"/>
      <c r="I198" s="155"/>
      <c r="J198" s="27"/>
      <c r="K198" s="160"/>
    </row>
    <row r="199" spans="1:11" ht="13.2" customHeight="1">
      <c r="A199" s="142"/>
      <c r="B199" s="27">
        <v>183</v>
      </c>
      <c r="C199" s="27"/>
      <c r="D199" s="27"/>
      <c r="E199" s="27"/>
      <c r="F199" s="27"/>
      <c r="G199" s="115"/>
      <c r="H199" s="156"/>
      <c r="I199" s="155"/>
      <c r="J199" s="27"/>
      <c r="K199" s="160"/>
    </row>
    <row r="200" spans="1:11" ht="13.2" customHeight="1">
      <c r="A200" s="142"/>
      <c r="B200" s="27">
        <v>184</v>
      </c>
      <c r="C200" s="27"/>
      <c r="D200" s="27"/>
      <c r="E200" s="27"/>
      <c r="F200" s="27"/>
      <c r="G200" s="115"/>
      <c r="H200" s="156"/>
      <c r="I200" s="155"/>
      <c r="J200" s="27"/>
      <c r="K200" s="160"/>
    </row>
    <row r="201" spans="1:11" ht="13.2" customHeight="1">
      <c r="A201" s="142"/>
      <c r="B201" s="27">
        <v>185</v>
      </c>
      <c r="C201" s="27"/>
      <c r="D201" s="27"/>
      <c r="E201" s="27"/>
      <c r="F201" s="27"/>
      <c r="G201" s="115"/>
      <c r="H201" s="156"/>
      <c r="I201" s="155"/>
      <c r="J201" s="27"/>
      <c r="K201" s="160"/>
    </row>
    <row r="202" spans="1:11" ht="13.2" customHeight="1">
      <c r="A202" s="142"/>
      <c r="B202" s="27">
        <v>186</v>
      </c>
      <c r="C202" s="27"/>
      <c r="D202" s="27"/>
      <c r="E202" s="27"/>
      <c r="F202" s="27"/>
      <c r="G202" s="115"/>
      <c r="H202" s="156"/>
      <c r="I202" s="155"/>
      <c r="J202" s="27"/>
      <c r="K202" s="160"/>
    </row>
    <row r="203" spans="1:11" ht="13.2" customHeight="1">
      <c r="A203" s="142"/>
      <c r="B203" s="27">
        <v>187</v>
      </c>
      <c r="C203" s="27"/>
      <c r="D203" s="27"/>
      <c r="E203" s="27"/>
      <c r="F203" s="27"/>
      <c r="G203" s="115"/>
      <c r="H203" s="156"/>
      <c r="I203" s="155"/>
      <c r="J203" s="27"/>
      <c r="K203" s="160"/>
    </row>
    <row r="204" spans="1:11" ht="13.2" customHeight="1">
      <c r="A204" s="142"/>
      <c r="B204" s="27">
        <v>188</v>
      </c>
      <c r="C204" s="27"/>
      <c r="D204" s="27"/>
      <c r="E204" s="27"/>
      <c r="F204" s="27"/>
      <c r="G204" s="115"/>
      <c r="H204" s="156"/>
      <c r="I204" s="155"/>
      <c r="J204" s="27"/>
      <c r="K204" s="160"/>
    </row>
    <row r="205" spans="1:11" ht="13.2" customHeight="1">
      <c r="A205" s="142"/>
      <c r="B205" s="27">
        <v>189</v>
      </c>
      <c r="C205" s="27"/>
      <c r="D205" s="27"/>
      <c r="E205" s="27"/>
      <c r="F205" s="27"/>
      <c r="G205" s="115"/>
      <c r="H205" s="156"/>
      <c r="I205" s="155"/>
      <c r="J205" s="27"/>
      <c r="K205" s="160"/>
    </row>
    <row r="206" spans="1:11" ht="13.2" customHeight="1">
      <c r="A206" s="142"/>
      <c r="B206" s="27">
        <v>190</v>
      </c>
      <c r="C206" s="27"/>
      <c r="D206" s="27"/>
      <c r="E206" s="27"/>
      <c r="F206" s="27"/>
      <c r="G206" s="115"/>
      <c r="H206" s="156"/>
      <c r="I206" s="155"/>
      <c r="J206" s="27"/>
      <c r="K206" s="160"/>
    </row>
    <row r="207" spans="1:11" ht="13.2" customHeight="1">
      <c r="A207" s="142"/>
      <c r="B207" s="27">
        <v>191</v>
      </c>
      <c r="C207" s="27"/>
      <c r="D207" s="27"/>
      <c r="E207" s="27"/>
      <c r="F207" s="27"/>
      <c r="G207" s="115"/>
      <c r="H207" s="156"/>
      <c r="I207" s="155"/>
      <c r="J207" s="27"/>
      <c r="K207" s="160"/>
    </row>
    <row r="208" spans="1:11" ht="13.2" customHeight="1">
      <c r="A208" s="142"/>
      <c r="B208" s="27">
        <v>192</v>
      </c>
      <c r="C208" s="27"/>
      <c r="D208" s="27"/>
      <c r="E208" s="27"/>
      <c r="F208" s="27"/>
      <c r="G208" s="115"/>
      <c r="H208" s="156"/>
      <c r="I208" s="155"/>
      <c r="J208" s="27"/>
      <c r="K208" s="160"/>
    </row>
    <row r="209" spans="1:11" ht="13.2" customHeight="1">
      <c r="A209" s="142"/>
      <c r="B209" s="27">
        <v>193</v>
      </c>
      <c r="C209" s="27"/>
      <c r="D209" s="27"/>
      <c r="E209" s="27"/>
      <c r="F209" s="27"/>
      <c r="G209" s="115"/>
      <c r="H209" s="156"/>
      <c r="I209" s="155"/>
      <c r="J209" s="27"/>
      <c r="K209" s="160"/>
    </row>
    <row r="210" spans="1:11" ht="13.2" customHeight="1">
      <c r="A210" s="142"/>
      <c r="B210" s="27">
        <v>194</v>
      </c>
      <c r="C210" s="27"/>
      <c r="D210" s="27"/>
      <c r="E210" s="27"/>
      <c r="F210" s="27"/>
      <c r="G210" s="115"/>
      <c r="H210" s="156"/>
      <c r="I210" s="155"/>
      <c r="J210" s="27"/>
      <c r="K210" s="160"/>
    </row>
    <row r="211" spans="1:11" ht="13.2" customHeight="1">
      <c r="A211" s="142"/>
      <c r="B211" s="27">
        <v>195</v>
      </c>
      <c r="C211" s="27"/>
      <c r="D211" s="27"/>
      <c r="E211" s="27"/>
      <c r="F211" s="27"/>
      <c r="G211" s="115"/>
      <c r="H211" s="156"/>
      <c r="I211" s="155"/>
      <c r="J211" s="27"/>
      <c r="K211" s="160"/>
    </row>
    <row r="212" spans="1:11" ht="13.2" customHeight="1">
      <c r="A212" s="142"/>
      <c r="B212" s="27">
        <v>196</v>
      </c>
      <c r="C212" s="27"/>
      <c r="D212" s="27"/>
      <c r="E212" s="27"/>
      <c r="F212" s="27"/>
      <c r="G212" s="115"/>
      <c r="H212" s="156"/>
      <c r="I212" s="155"/>
      <c r="J212" s="27"/>
      <c r="K212" s="160"/>
    </row>
    <row r="213" spans="1:11" ht="13.2" customHeight="1">
      <c r="A213" s="142"/>
      <c r="B213" s="27">
        <v>197</v>
      </c>
      <c r="C213" s="27"/>
      <c r="D213" s="27"/>
      <c r="E213" s="27"/>
      <c r="F213" s="27"/>
      <c r="G213" s="115"/>
      <c r="H213" s="156"/>
      <c r="I213" s="155"/>
      <c r="J213" s="27"/>
      <c r="K213" s="160"/>
    </row>
    <row r="214" spans="1:11" ht="13.2" customHeight="1">
      <c r="A214" s="142"/>
      <c r="B214" s="27">
        <v>198</v>
      </c>
      <c r="C214" s="27"/>
      <c r="D214" s="27"/>
      <c r="E214" s="27"/>
      <c r="F214" s="27"/>
      <c r="G214" s="115"/>
      <c r="H214" s="156"/>
      <c r="I214" s="155"/>
      <c r="J214" s="27"/>
      <c r="K214" s="160"/>
    </row>
    <row r="215" spans="1:11" ht="13.2" customHeight="1">
      <c r="A215" s="142"/>
      <c r="B215" s="27">
        <v>199</v>
      </c>
      <c r="C215" s="27"/>
      <c r="D215" s="27"/>
      <c r="E215" s="27"/>
      <c r="F215" s="27"/>
      <c r="G215" s="115"/>
      <c r="H215" s="156"/>
      <c r="I215" s="155"/>
      <c r="J215" s="27"/>
      <c r="K215" s="160"/>
    </row>
    <row r="216" spans="1:11" ht="13.2" customHeight="1">
      <c r="A216" s="142"/>
      <c r="B216" s="27">
        <v>200</v>
      </c>
      <c r="C216" s="27"/>
      <c r="D216" s="27"/>
      <c r="E216" s="27"/>
      <c r="F216" s="27"/>
      <c r="G216" s="115"/>
      <c r="H216" s="156"/>
      <c r="I216" s="155"/>
      <c r="J216" s="27"/>
      <c r="K216" s="160"/>
    </row>
    <row r="217" spans="1:11" ht="13.2" customHeight="1">
      <c r="A217" s="142"/>
      <c r="B217" s="27">
        <v>201</v>
      </c>
      <c r="C217" s="27"/>
      <c r="D217" s="27"/>
      <c r="E217" s="27"/>
      <c r="F217" s="27"/>
      <c r="G217" s="115"/>
      <c r="H217" s="156"/>
      <c r="I217" s="155"/>
      <c r="J217" s="27"/>
      <c r="K217" s="160"/>
    </row>
    <row r="218" spans="1:11" ht="13.2" customHeight="1">
      <c r="A218" s="142"/>
      <c r="B218" s="27">
        <v>202</v>
      </c>
      <c r="C218" s="27"/>
      <c r="D218" s="27"/>
      <c r="E218" s="27"/>
      <c r="F218" s="27"/>
      <c r="G218" s="115"/>
      <c r="H218" s="156"/>
      <c r="I218" s="155"/>
      <c r="J218" s="27"/>
      <c r="K218" s="160"/>
    </row>
    <row r="219" spans="1:11" ht="13.2" customHeight="1">
      <c r="A219" s="142"/>
      <c r="B219" s="27">
        <v>203</v>
      </c>
      <c r="C219" s="27"/>
      <c r="D219" s="27"/>
      <c r="E219" s="27"/>
      <c r="F219" s="27"/>
      <c r="G219" s="115"/>
      <c r="H219" s="156"/>
      <c r="I219" s="155"/>
      <c r="J219" s="27"/>
      <c r="K219" s="160"/>
    </row>
    <row r="220" spans="1:11" ht="13.2" customHeight="1">
      <c r="A220" s="142"/>
      <c r="B220" s="27">
        <v>204</v>
      </c>
      <c r="C220" s="27"/>
      <c r="D220" s="27"/>
      <c r="E220" s="27"/>
      <c r="F220" s="27"/>
      <c r="G220" s="115"/>
      <c r="H220" s="156"/>
      <c r="I220" s="155"/>
      <c r="J220" s="27"/>
      <c r="K220" s="160"/>
    </row>
    <row r="221" spans="1:11" ht="13.2" customHeight="1">
      <c r="A221" s="142"/>
      <c r="B221" s="27">
        <v>205</v>
      </c>
      <c r="C221" s="27"/>
      <c r="D221" s="27"/>
      <c r="E221" s="27"/>
      <c r="F221" s="27"/>
      <c r="G221" s="115"/>
      <c r="H221" s="156"/>
      <c r="I221" s="155"/>
      <c r="J221" s="27"/>
      <c r="K221" s="160"/>
    </row>
    <row r="222" spans="1:11" ht="13.2" customHeight="1">
      <c r="A222" s="142"/>
      <c r="B222" s="27">
        <v>206</v>
      </c>
      <c r="C222" s="27"/>
      <c r="D222" s="27"/>
      <c r="E222" s="27"/>
      <c r="F222" s="27"/>
      <c r="G222" s="115"/>
      <c r="H222" s="156"/>
      <c r="I222" s="155"/>
      <c r="J222" s="27"/>
      <c r="K222" s="160"/>
    </row>
    <row r="223" spans="1:11" ht="13.2" customHeight="1">
      <c r="A223" s="142"/>
      <c r="B223" s="27">
        <v>207</v>
      </c>
      <c r="C223" s="27"/>
      <c r="D223" s="27"/>
      <c r="E223" s="27"/>
      <c r="F223" s="27"/>
      <c r="G223" s="115"/>
      <c r="H223" s="156"/>
      <c r="I223" s="155"/>
      <c r="J223" s="27"/>
      <c r="K223" s="160"/>
    </row>
    <row r="224" spans="1:11" ht="13.2" customHeight="1">
      <c r="A224" s="142"/>
      <c r="B224" s="27">
        <v>208</v>
      </c>
      <c r="C224" s="27"/>
      <c r="D224" s="27"/>
      <c r="E224" s="27"/>
      <c r="F224" s="27"/>
      <c r="G224" s="115"/>
      <c r="H224" s="156"/>
      <c r="I224" s="155"/>
      <c r="J224" s="27"/>
      <c r="K224" s="160"/>
    </row>
    <row r="225" spans="1:11" ht="13.2" customHeight="1">
      <c r="A225" s="142"/>
      <c r="B225" s="27">
        <v>209</v>
      </c>
      <c r="C225" s="27"/>
      <c r="D225" s="27"/>
      <c r="E225" s="27"/>
      <c r="F225" s="27"/>
      <c r="G225" s="115"/>
      <c r="H225" s="156"/>
      <c r="I225" s="155"/>
      <c r="J225" s="27"/>
      <c r="K225" s="160"/>
    </row>
    <row r="226" spans="1:11" ht="13.2" customHeight="1">
      <c r="A226" s="142"/>
      <c r="B226" s="27">
        <v>210</v>
      </c>
      <c r="C226" s="27"/>
      <c r="D226" s="27"/>
      <c r="E226" s="27"/>
      <c r="F226" s="27"/>
      <c r="G226" s="115"/>
      <c r="H226" s="156"/>
      <c r="I226" s="155"/>
      <c r="J226" s="27"/>
      <c r="K226" s="160"/>
    </row>
    <row r="227" spans="1:11" ht="13.2" customHeight="1">
      <c r="A227" s="142"/>
      <c r="B227" s="27">
        <v>211</v>
      </c>
      <c r="C227" s="27"/>
      <c r="D227" s="27"/>
      <c r="E227" s="27"/>
      <c r="F227" s="27"/>
      <c r="G227" s="115"/>
      <c r="H227" s="156"/>
      <c r="I227" s="155"/>
      <c r="J227" s="27"/>
      <c r="K227" s="160"/>
    </row>
    <row r="228" spans="1:11" ht="13.2" customHeight="1">
      <c r="A228" s="142"/>
      <c r="B228" s="27">
        <v>212</v>
      </c>
      <c r="C228" s="27"/>
      <c r="D228" s="27"/>
      <c r="E228" s="27"/>
      <c r="F228" s="27"/>
      <c r="G228" s="115"/>
      <c r="H228" s="156"/>
      <c r="I228" s="155"/>
      <c r="J228" s="27"/>
      <c r="K228" s="160"/>
    </row>
    <row r="229" spans="1:11" ht="13.2" customHeight="1">
      <c r="A229" s="142"/>
      <c r="B229" s="27">
        <v>213</v>
      </c>
      <c r="C229" s="27"/>
      <c r="D229" s="27"/>
      <c r="E229" s="27"/>
      <c r="F229" s="27"/>
      <c r="G229" s="115"/>
      <c r="H229" s="156"/>
      <c r="I229" s="155"/>
      <c r="J229" s="27"/>
      <c r="K229" s="160"/>
    </row>
    <row r="230" spans="1:11" ht="13.2" customHeight="1">
      <c r="A230" s="142"/>
      <c r="B230" s="27">
        <v>214</v>
      </c>
      <c r="C230" s="27"/>
      <c r="D230" s="27"/>
      <c r="E230" s="27"/>
      <c r="F230" s="27"/>
      <c r="G230" s="115"/>
      <c r="H230" s="156"/>
      <c r="I230" s="155"/>
      <c r="J230" s="27"/>
      <c r="K230" s="160"/>
    </row>
    <row r="231" spans="1:11" ht="13.2" customHeight="1">
      <c r="A231" s="142"/>
      <c r="B231" s="27">
        <v>215</v>
      </c>
      <c r="C231" s="27"/>
      <c r="D231" s="27"/>
      <c r="E231" s="27"/>
      <c r="F231" s="27"/>
      <c r="G231" s="115"/>
      <c r="H231" s="156"/>
      <c r="I231" s="155"/>
      <c r="J231" s="27"/>
      <c r="K231" s="160"/>
    </row>
    <row r="232" spans="1:11" ht="13.2" customHeight="1">
      <c r="A232" s="142"/>
      <c r="B232" s="27">
        <v>216</v>
      </c>
      <c r="C232" s="27"/>
      <c r="D232" s="27"/>
      <c r="E232" s="27"/>
      <c r="F232" s="27"/>
      <c r="G232" s="115"/>
      <c r="H232" s="156"/>
      <c r="I232" s="155"/>
      <c r="J232" s="27"/>
      <c r="K232" s="160"/>
    </row>
    <row r="233" spans="1:11" ht="13.2" customHeight="1">
      <c r="A233" s="142"/>
      <c r="B233" s="27">
        <v>217</v>
      </c>
      <c r="C233" s="27"/>
      <c r="D233" s="27"/>
      <c r="E233" s="27"/>
      <c r="F233" s="27"/>
      <c r="G233" s="115"/>
      <c r="H233" s="156"/>
      <c r="I233" s="155"/>
      <c r="J233" s="27"/>
      <c r="K233" s="160"/>
    </row>
    <row r="234" spans="1:11" ht="13.2" customHeight="1">
      <c r="A234" s="142"/>
      <c r="B234" s="27">
        <v>218</v>
      </c>
      <c r="C234" s="27"/>
      <c r="D234" s="27"/>
      <c r="E234" s="27"/>
      <c r="F234" s="27"/>
      <c r="G234" s="115"/>
      <c r="H234" s="156"/>
      <c r="I234" s="155"/>
      <c r="J234" s="27"/>
      <c r="K234" s="160"/>
    </row>
    <row r="235" spans="1:11" ht="13.2" customHeight="1">
      <c r="A235" s="142"/>
      <c r="B235" s="27">
        <v>219</v>
      </c>
      <c r="C235" s="27"/>
      <c r="D235" s="27"/>
      <c r="E235" s="27"/>
      <c r="F235" s="27"/>
      <c r="G235" s="115"/>
      <c r="H235" s="156"/>
      <c r="I235" s="155"/>
      <c r="J235" s="27"/>
      <c r="K235" s="160"/>
    </row>
    <row r="236" spans="1:11" ht="13.2" customHeight="1">
      <c r="A236" s="142"/>
      <c r="B236" s="27">
        <v>220</v>
      </c>
      <c r="C236" s="27"/>
      <c r="D236" s="27"/>
      <c r="E236" s="27"/>
      <c r="F236" s="27"/>
      <c r="G236" s="115"/>
      <c r="H236" s="156"/>
      <c r="I236" s="155"/>
      <c r="J236" s="27"/>
      <c r="K236" s="160"/>
    </row>
    <row r="237" spans="1:11" ht="13.2" customHeight="1">
      <c r="A237" s="142"/>
      <c r="B237" s="27">
        <v>221</v>
      </c>
      <c r="C237" s="27"/>
      <c r="D237" s="27"/>
      <c r="E237" s="27"/>
      <c r="F237" s="27"/>
      <c r="G237" s="115"/>
      <c r="H237" s="156"/>
      <c r="I237" s="155"/>
      <c r="J237" s="27"/>
      <c r="K237" s="160"/>
    </row>
    <row r="238" spans="1:11" ht="13.2" customHeight="1">
      <c r="A238" s="142"/>
      <c r="B238" s="27">
        <v>222</v>
      </c>
      <c r="C238" s="27"/>
      <c r="D238" s="27"/>
      <c r="E238" s="27"/>
      <c r="F238" s="27"/>
      <c r="G238" s="115"/>
      <c r="H238" s="156"/>
      <c r="I238" s="155"/>
      <c r="J238" s="27"/>
      <c r="K238" s="160"/>
    </row>
    <row r="239" spans="1:11" ht="13.2" customHeight="1">
      <c r="A239" s="142"/>
      <c r="B239" s="27">
        <v>223</v>
      </c>
      <c r="C239" s="27"/>
      <c r="D239" s="27"/>
      <c r="E239" s="27"/>
      <c r="F239" s="27"/>
      <c r="G239" s="115"/>
      <c r="H239" s="156"/>
      <c r="I239" s="155"/>
      <c r="J239" s="27"/>
      <c r="K239" s="160"/>
    </row>
    <row r="240" spans="1:11" ht="13.2" customHeight="1">
      <c r="A240" s="142"/>
      <c r="B240" s="27">
        <v>224</v>
      </c>
      <c r="C240" s="27"/>
      <c r="D240" s="27"/>
      <c r="E240" s="27"/>
      <c r="F240" s="27"/>
      <c r="G240" s="115"/>
      <c r="H240" s="156"/>
      <c r="I240" s="155"/>
      <c r="J240" s="27"/>
      <c r="K240" s="160"/>
    </row>
    <row r="241" spans="1:11" ht="13.2" customHeight="1">
      <c r="A241" s="142"/>
      <c r="B241" s="27">
        <v>225</v>
      </c>
      <c r="C241" s="27"/>
      <c r="D241" s="27"/>
      <c r="E241" s="27"/>
      <c r="F241" s="27"/>
      <c r="G241" s="115"/>
      <c r="H241" s="156"/>
      <c r="I241" s="155"/>
      <c r="J241" s="27"/>
      <c r="K241" s="160"/>
    </row>
    <row r="242" spans="1:11" ht="13.2" customHeight="1">
      <c r="A242" s="142"/>
      <c r="B242" s="27">
        <v>226</v>
      </c>
      <c r="C242" s="27"/>
      <c r="D242" s="27"/>
      <c r="E242" s="27"/>
      <c r="F242" s="27"/>
      <c r="G242" s="115"/>
      <c r="H242" s="156"/>
      <c r="I242" s="155"/>
      <c r="J242" s="27"/>
      <c r="K242" s="160"/>
    </row>
    <row r="243" spans="1:11" ht="13.2" customHeight="1">
      <c r="A243" s="142"/>
      <c r="B243" s="27">
        <v>227</v>
      </c>
      <c r="C243" s="27"/>
      <c r="D243" s="27"/>
      <c r="E243" s="27"/>
      <c r="F243" s="27"/>
      <c r="G243" s="115"/>
      <c r="H243" s="156"/>
      <c r="I243" s="155"/>
      <c r="J243" s="27"/>
      <c r="K243" s="160"/>
    </row>
    <row r="244" spans="1:11" ht="13.2" customHeight="1">
      <c r="A244" s="142"/>
      <c r="B244" s="27">
        <v>228</v>
      </c>
      <c r="C244" s="27"/>
      <c r="D244" s="27"/>
      <c r="E244" s="27"/>
      <c r="F244" s="27"/>
      <c r="G244" s="115"/>
      <c r="H244" s="156"/>
      <c r="I244" s="155"/>
      <c r="J244" s="27"/>
      <c r="K244" s="160"/>
    </row>
    <row r="245" spans="1:11" ht="13.2" customHeight="1">
      <c r="A245" s="142"/>
      <c r="B245" s="27">
        <v>229</v>
      </c>
      <c r="C245" s="27"/>
      <c r="D245" s="27"/>
      <c r="E245" s="27"/>
      <c r="F245" s="27"/>
      <c r="G245" s="115"/>
      <c r="H245" s="156"/>
      <c r="I245" s="155"/>
      <c r="J245" s="27"/>
      <c r="K245" s="160"/>
    </row>
    <row r="246" spans="1:11" ht="13.2" customHeight="1">
      <c r="A246" s="142"/>
      <c r="B246" s="27">
        <v>230</v>
      </c>
      <c r="C246" s="27"/>
      <c r="D246" s="27"/>
      <c r="E246" s="27"/>
      <c r="F246" s="27"/>
      <c r="G246" s="115"/>
      <c r="H246" s="156"/>
      <c r="I246" s="155"/>
      <c r="J246" s="27"/>
      <c r="K246" s="160"/>
    </row>
    <row r="247" spans="1:11" ht="13.2" customHeight="1">
      <c r="A247" s="142"/>
      <c r="B247" s="27">
        <v>231</v>
      </c>
      <c r="C247" s="27"/>
      <c r="D247" s="27"/>
      <c r="E247" s="27"/>
      <c r="F247" s="27"/>
      <c r="G247" s="115"/>
      <c r="H247" s="156"/>
      <c r="I247" s="155"/>
      <c r="J247" s="27"/>
      <c r="K247" s="160"/>
    </row>
    <row r="248" spans="1:11" ht="13.2" customHeight="1">
      <c r="A248" s="142"/>
      <c r="B248" s="27">
        <v>232</v>
      </c>
      <c r="C248" s="27"/>
      <c r="D248" s="27"/>
      <c r="E248" s="27"/>
      <c r="F248" s="27"/>
      <c r="G248" s="115"/>
      <c r="H248" s="156"/>
      <c r="I248" s="155"/>
      <c r="J248" s="27"/>
      <c r="K248" s="160"/>
    </row>
    <row r="249" spans="1:11" ht="13.2" customHeight="1">
      <c r="A249" s="142"/>
      <c r="B249" s="27">
        <v>233</v>
      </c>
      <c r="C249" s="27"/>
      <c r="D249" s="27"/>
      <c r="E249" s="27"/>
      <c r="F249" s="27"/>
      <c r="G249" s="115"/>
      <c r="H249" s="156"/>
      <c r="I249" s="155"/>
      <c r="J249" s="27"/>
      <c r="K249" s="160"/>
    </row>
    <row r="250" spans="1:11" ht="13.2" customHeight="1">
      <c r="A250" s="142"/>
      <c r="B250" s="27">
        <v>234</v>
      </c>
      <c r="C250" s="27"/>
      <c r="D250" s="27"/>
      <c r="E250" s="27"/>
      <c r="F250" s="27"/>
      <c r="G250" s="115"/>
      <c r="H250" s="156"/>
      <c r="I250" s="155"/>
      <c r="J250" s="27"/>
      <c r="K250" s="160"/>
    </row>
    <row r="251" spans="1:11" ht="13.2" customHeight="1">
      <c r="A251" s="142"/>
      <c r="B251" s="27">
        <v>235</v>
      </c>
      <c r="C251" s="27"/>
      <c r="D251" s="27"/>
      <c r="E251" s="27"/>
      <c r="F251" s="27"/>
      <c r="G251" s="115"/>
      <c r="H251" s="156"/>
      <c r="I251" s="155"/>
      <c r="J251" s="27"/>
      <c r="K251" s="160"/>
    </row>
    <row r="252" spans="1:11" ht="13.2" customHeight="1">
      <c r="A252" s="142"/>
      <c r="B252" s="27">
        <v>236</v>
      </c>
      <c r="C252" s="27"/>
      <c r="D252" s="27"/>
      <c r="E252" s="27"/>
      <c r="F252" s="27"/>
      <c r="G252" s="115"/>
      <c r="H252" s="156"/>
      <c r="I252" s="155"/>
      <c r="J252" s="27"/>
      <c r="K252" s="160"/>
    </row>
    <row r="253" spans="1:11" ht="13.2" customHeight="1">
      <c r="A253" s="142"/>
      <c r="B253" s="27">
        <v>237</v>
      </c>
      <c r="C253" s="27"/>
      <c r="D253" s="27"/>
      <c r="E253" s="27"/>
      <c r="F253" s="27"/>
      <c r="G253" s="115"/>
      <c r="H253" s="156"/>
      <c r="I253" s="155"/>
      <c r="J253" s="27"/>
      <c r="K253" s="160"/>
    </row>
    <row r="254" spans="1:11" ht="13.2" customHeight="1">
      <c r="A254" s="142"/>
      <c r="B254" s="27">
        <v>238</v>
      </c>
      <c r="C254" s="27"/>
      <c r="D254" s="27"/>
      <c r="E254" s="27"/>
      <c r="F254" s="27"/>
      <c r="G254" s="115"/>
      <c r="H254" s="156"/>
      <c r="I254" s="155"/>
      <c r="J254" s="27"/>
      <c r="K254" s="160"/>
    </row>
    <row r="255" spans="1:11" ht="13.2" customHeight="1">
      <c r="A255" s="142"/>
      <c r="B255" s="27">
        <v>239</v>
      </c>
      <c r="C255" s="27"/>
      <c r="D255" s="27"/>
      <c r="E255" s="27"/>
      <c r="F255" s="27"/>
      <c r="G255" s="115"/>
      <c r="H255" s="156"/>
      <c r="I255" s="155"/>
      <c r="J255" s="27"/>
      <c r="K255" s="160"/>
    </row>
    <row r="256" spans="1:11" ht="13.2" customHeight="1">
      <c r="A256" s="142"/>
      <c r="B256" s="27">
        <v>240</v>
      </c>
      <c r="C256" s="27"/>
      <c r="D256" s="27"/>
      <c r="E256" s="27"/>
      <c r="F256" s="27"/>
      <c r="G256" s="115"/>
      <c r="H256" s="156"/>
      <c r="I256" s="155"/>
      <c r="J256" s="27"/>
      <c r="K256" s="160"/>
    </row>
    <row r="257" spans="1:11" ht="13.2" customHeight="1">
      <c r="A257" s="142"/>
      <c r="B257" s="27">
        <v>241</v>
      </c>
      <c r="C257" s="27"/>
      <c r="D257" s="27"/>
      <c r="E257" s="27"/>
      <c r="F257" s="27"/>
      <c r="G257" s="115"/>
      <c r="H257" s="156"/>
      <c r="I257" s="155"/>
      <c r="J257" s="27"/>
      <c r="K257" s="160"/>
    </row>
    <row r="258" spans="1:11" ht="13.2" customHeight="1">
      <c r="A258" s="142"/>
      <c r="B258" s="27">
        <v>242</v>
      </c>
      <c r="C258" s="27"/>
      <c r="D258" s="27"/>
      <c r="E258" s="27"/>
      <c r="F258" s="27"/>
      <c r="G258" s="115"/>
      <c r="H258" s="156"/>
      <c r="I258" s="155"/>
      <c r="J258" s="27"/>
      <c r="K258" s="160"/>
    </row>
    <row r="259" spans="1:11" ht="13.2" customHeight="1">
      <c r="A259" s="142"/>
      <c r="B259" s="27">
        <v>243</v>
      </c>
      <c r="C259" s="27"/>
      <c r="D259" s="27"/>
      <c r="E259" s="27"/>
      <c r="F259" s="27"/>
      <c r="G259" s="115"/>
      <c r="H259" s="156"/>
      <c r="I259" s="155"/>
      <c r="J259" s="27"/>
      <c r="K259" s="160"/>
    </row>
    <row r="260" spans="1:11" ht="13.2" customHeight="1">
      <c r="A260" s="142"/>
      <c r="B260" s="27">
        <v>244</v>
      </c>
      <c r="C260" s="27"/>
      <c r="D260" s="27"/>
      <c r="E260" s="27"/>
      <c r="F260" s="27"/>
      <c r="G260" s="115"/>
      <c r="H260" s="156"/>
      <c r="I260" s="155"/>
      <c r="J260" s="27"/>
      <c r="K260" s="160"/>
    </row>
    <row r="261" spans="1:11" ht="13.2" customHeight="1">
      <c r="A261" s="142"/>
      <c r="B261" s="27">
        <v>245</v>
      </c>
      <c r="C261" s="27"/>
      <c r="D261" s="27"/>
      <c r="E261" s="27"/>
      <c r="F261" s="27"/>
      <c r="G261" s="115"/>
      <c r="H261" s="156"/>
      <c r="I261" s="155"/>
      <c r="J261" s="27"/>
      <c r="K261" s="160"/>
    </row>
    <row r="262" spans="1:11" ht="13.2" customHeight="1">
      <c r="A262" s="142"/>
      <c r="B262" s="27">
        <v>246</v>
      </c>
      <c r="C262" s="27"/>
      <c r="D262" s="27"/>
      <c r="E262" s="27"/>
      <c r="F262" s="27"/>
      <c r="G262" s="115"/>
      <c r="H262" s="156"/>
      <c r="I262" s="155"/>
      <c r="J262" s="27"/>
      <c r="K262" s="160"/>
    </row>
    <row r="263" spans="1:11" ht="13.2" customHeight="1">
      <c r="A263" s="142"/>
      <c r="B263" s="27">
        <v>247</v>
      </c>
      <c r="C263" s="27"/>
      <c r="D263" s="27"/>
      <c r="E263" s="27"/>
      <c r="F263" s="27"/>
      <c r="G263" s="115"/>
      <c r="H263" s="156"/>
      <c r="I263" s="155"/>
      <c r="J263" s="27"/>
      <c r="K263" s="160"/>
    </row>
    <row r="264" spans="1:11" ht="13.2" customHeight="1">
      <c r="A264" s="142"/>
      <c r="B264" s="27">
        <v>248</v>
      </c>
      <c r="C264" s="27"/>
      <c r="D264" s="27"/>
      <c r="E264" s="27"/>
      <c r="F264" s="27"/>
      <c r="G264" s="115"/>
      <c r="H264" s="156"/>
      <c r="I264" s="155"/>
      <c r="J264" s="27"/>
      <c r="K264" s="160"/>
    </row>
    <row r="265" spans="1:11" ht="13.2" customHeight="1">
      <c r="A265" s="142"/>
      <c r="B265" s="27">
        <v>249</v>
      </c>
      <c r="C265" s="27"/>
      <c r="D265" s="27"/>
      <c r="E265" s="27"/>
      <c r="F265" s="27"/>
      <c r="G265" s="115"/>
      <c r="H265" s="156"/>
      <c r="I265" s="155"/>
      <c r="J265" s="27"/>
      <c r="K265" s="160"/>
    </row>
    <row r="266" spans="1:11" ht="13.2" customHeight="1">
      <c r="A266" s="142"/>
      <c r="B266" s="27">
        <v>250</v>
      </c>
      <c r="C266" s="27"/>
      <c r="D266" s="27"/>
      <c r="E266" s="27"/>
      <c r="F266" s="27"/>
      <c r="G266" s="115"/>
      <c r="H266" s="156"/>
      <c r="I266" s="155"/>
      <c r="J266" s="27"/>
      <c r="K266" s="160"/>
    </row>
    <row r="267" spans="1:11" ht="13.2" customHeight="1">
      <c r="A267" s="142"/>
      <c r="B267" s="27">
        <v>251</v>
      </c>
      <c r="C267" s="27"/>
      <c r="D267" s="27"/>
      <c r="E267" s="27"/>
      <c r="F267" s="27"/>
      <c r="G267" s="115"/>
      <c r="H267" s="156"/>
      <c r="I267" s="155"/>
      <c r="J267" s="27"/>
      <c r="K267" s="160"/>
    </row>
    <row r="268" spans="1:11" ht="13.2" customHeight="1">
      <c r="A268" s="142"/>
      <c r="B268" s="27">
        <v>252</v>
      </c>
      <c r="C268" s="27"/>
      <c r="D268" s="27"/>
      <c r="E268" s="27"/>
      <c r="F268" s="27"/>
      <c r="G268" s="115"/>
      <c r="H268" s="156"/>
      <c r="I268" s="155"/>
      <c r="J268" s="27"/>
      <c r="K268" s="160"/>
    </row>
    <row r="269" spans="1:11" ht="13.2" customHeight="1">
      <c r="A269" s="142"/>
      <c r="B269" s="27">
        <v>253</v>
      </c>
      <c r="C269" s="27"/>
      <c r="D269" s="27"/>
      <c r="E269" s="27"/>
      <c r="F269" s="27"/>
      <c r="G269" s="115"/>
      <c r="H269" s="156"/>
      <c r="I269" s="155"/>
      <c r="J269" s="27"/>
      <c r="K269" s="160"/>
    </row>
    <row r="270" spans="1:11" ht="13.2" customHeight="1">
      <c r="A270" s="142"/>
      <c r="B270" s="27">
        <v>254</v>
      </c>
      <c r="C270" s="27"/>
      <c r="D270" s="27"/>
      <c r="E270" s="27"/>
      <c r="F270" s="27"/>
      <c r="G270" s="115"/>
      <c r="H270" s="156"/>
      <c r="I270" s="155"/>
      <c r="J270" s="27"/>
      <c r="K270" s="160"/>
    </row>
    <row r="271" spans="1:11" ht="13.2" customHeight="1">
      <c r="A271" s="142"/>
      <c r="B271" s="27">
        <v>255</v>
      </c>
      <c r="C271" s="27"/>
      <c r="D271" s="27"/>
      <c r="E271" s="27"/>
      <c r="F271" s="27"/>
      <c r="G271" s="115"/>
      <c r="H271" s="156"/>
      <c r="I271" s="155"/>
      <c r="J271" s="27"/>
      <c r="K271" s="160"/>
    </row>
    <row r="272" spans="1:11" ht="13.2" customHeight="1">
      <c r="A272" s="142"/>
      <c r="B272" s="27">
        <v>256</v>
      </c>
      <c r="C272" s="27"/>
      <c r="D272" s="27"/>
      <c r="E272" s="27"/>
      <c r="F272" s="27"/>
      <c r="G272" s="115"/>
      <c r="H272" s="156"/>
      <c r="I272" s="155"/>
      <c r="J272" s="27"/>
      <c r="K272" s="160"/>
    </row>
    <row r="273" spans="1:11" ht="13.2" customHeight="1">
      <c r="A273" s="142"/>
      <c r="B273" s="27">
        <v>257</v>
      </c>
      <c r="C273" s="27"/>
      <c r="D273" s="27"/>
      <c r="E273" s="27"/>
      <c r="F273" s="27"/>
      <c r="G273" s="115"/>
      <c r="H273" s="156"/>
      <c r="I273" s="155"/>
      <c r="J273" s="27"/>
      <c r="K273" s="160"/>
    </row>
    <row r="274" spans="1:11" ht="13.2" customHeight="1">
      <c r="A274" s="142"/>
      <c r="B274" s="27">
        <v>258</v>
      </c>
      <c r="C274" s="27"/>
      <c r="D274" s="27"/>
      <c r="E274" s="27"/>
      <c r="F274" s="27"/>
      <c r="G274" s="115"/>
      <c r="H274" s="156"/>
      <c r="I274" s="155"/>
      <c r="J274" s="27"/>
      <c r="K274" s="160"/>
    </row>
    <row r="275" spans="1:11" ht="13.2" customHeight="1">
      <c r="A275" s="142"/>
      <c r="B275" s="27">
        <v>259</v>
      </c>
      <c r="C275" s="27"/>
      <c r="D275" s="27"/>
      <c r="E275" s="27"/>
      <c r="F275" s="27"/>
      <c r="G275" s="115"/>
      <c r="H275" s="156"/>
      <c r="I275" s="155"/>
      <c r="J275" s="27"/>
      <c r="K275" s="160"/>
    </row>
    <row r="276" spans="1:11" ht="13.2" customHeight="1">
      <c r="A276" s="142"/>
      <c r="B276" s="27">
        <v>260</v>
      </c>
      <c r="C276" s="27"/>
      <c r="D276" s="27"/>
      <c r="E276" s="27"/>
      <c r="F276" s="27"/>
      <c r="G276" s="115"/>
      <c r="H276" s="156"/>
      <c r="I276" s="155"/>
      <c r="J276" s="27"/>
      <c r="K276" s="160"/>
    </row>
    <row r="277" spans="1:11" ht="13.2" customHeight="1">
      <c r="A277" s="142"/>
      <c r="B277" s="27">
        <v>261</v>
      </c>
      <c r="C277" s="27"/>
      <c r="D277" s="27"/>
      <c r="E277" s="27"/>
      <c r="F277" s="27"/>
      <c r="G277" s="115"/>
      <c r="H277" s="156"/>
      <c r="I277" s="155"/>
      <c r="J277" s="27"/>
      <c r="K277" s="160"/>
    </row>
    <row r="278" spans="1:11" ht="13.2" customHeight="1">
      <c r="A278" s="142"/>
      <c r="B278" s="27">
        <v>262</v>
      </c>
      <c r="C278" s="27"/>
      <c r="D278" s="27"/>
      <c r="E278" s="27"/>
      <c r="F278" s="27"/>
      <c r="G278" s="115"/>
      <c r="H278" s="156"/>
      <c r="I278" s="155"/>
      <c r="J278" s="27"/>
      <c r="K278" s="160"/>
    </row>
    <row r="279" spans="1:11" ht="13.2" customHeight="1">
      <c r="A279" s="142"/>
      <c r="B279" s="27">
        <v>263</v>
      </c>
      <c r="C279" s="27"/>
      <c r="D279" s="27"/>
      <c r="E279" s="27"/>
      <c r="F279" s="27"/>
      <c r="G279" s="115"/>
      <c r="H279" s="156"/>
      <c r="I279" s="155"/>
      <c r="J279" s="27"/>
      <c r="K279" s="160"/>
    </row>
    <row r="280" spans="1:11" ht="13.2" customHeight="1">
      <c r="A280" s="142"/>
      <c r="B280" s="27">
        <v>264</v>
      </c>
      <c r="C280" s="27"/>
      <c r="D280" s="27"/>
      <c r="E280" s="27"/>
      <c r="F280" s="27"/>
      <c r="G280" s="115"/>
      <c r="H280" s="156"/>
      <c r="I280" s="155"/>
      <c r="J280" s="27"/>
      <c r="K280" s="160"/>
    </row>
    <row r="281" spans="1:11" ht="13.2" customHeight="1">
      <c r="A281" s="142"/>
      <c r="B281" s="27">
        <v>265</v>
      </c>
      <c r="C281" s="27"/>
      <c r="D281" s="27"/>
      <c r="E281" s="27"/>
      <c r="F281" s="27"/>
      <c r="G281" s="115"/>
      <c r="H281" s="156"/>
      <c r="I281" s="155"/>
      <c r="J281" s="27"/>
      <c r="K281" s="160"/>
    </row>
    <row r="282" spans="1:11" ht="13.2" customHeight="1">
      <c r="A282" s="142"/>
      <c r="B282" s="27">
        <v>266</v>
      </c>
      <c r="C282" s="27"/>
      <c r="D282" s="27"/>
      <c r="E282" s="27"/>
      <c r="F282" s="27"/>
      <c r="G282" s="115"/>
      <c r="H282" s="156"/>
      <c r="I282" s="155"/>
      <c r="J282" s="27"/>
      <c r="K282" s="160"/>
    </row>
    <row r="283" spans="1:11" ht="13.2" customHeight="1">
      <c r="A283" s="142"/>
      <c r="B283" s="27">
        <v>267</v>
      </c>
      <c r="C283" s="27"/>
      <c r="D283" s="27"/>
      <c r="E283" s="27"/>
      <c r="F283" s="27"/>
      <c r="G283" s="115"/>
      <c r="H283" s="156"/>
      <c r="I283" s="155"/>
      <c r="J283" s="27"/>
      <c r="K283" s="160"/>
    </row>
    <row r="284" spans="1:11" ht="13.2" customHeight="1">
      <c r="A284" s="142"/>
      <c r="B284" s="27">
        <v>268</v>
      </c>
      <c r="C284" s="27"/>
      <c r="D284" s="27"/>
      <c r="E284" s="27"/>
      <c r="F284" s="27"/>
      <c r="G284" s="115"/>
      <c r="H284" s="156"/>
      <c r="I284" s="155"/>
      <c r="J284" s="27"/>
      <c r="K284" s="160"/>
    </row>
    <row r="285" spans="1:11" ht="13.2" customHeight="1">
      <c r="A285" s="142"/>
      <c r="B285" s="27">
        <v>269</v>
      </c>
      <c r="C285" s="27"/>
      <c r="D285" s="27"/>
      <c r="E285" s="27"/>
      <c r="F285" s="27"/>
      <c r="G285" s="115"/>
      <c r="H285" s="156"/>
      <c r="I285" s="155"/>
      <c r="J285" s="27"/>
      <c r="K285" s="160"/>
    </row>
    <row r="286" spans="1:11" ht="13.2" customHeight="1">
      <c r="A286" s="142"/>
      <c r="B286" s="27">
        <v>270</v>
      </c>
      <c r="C286" s="27"/>
      <c r="D286" s="27"/>
      <c r="E286" s="27"/>
      <c r="F286" s="27"/>
      <c r="G286" s="115"/>
      <c r="H286" s="156"/>
      <c r="I286" s="155"/>
      <c r="J286" s="27"/>
      <c r="K286" s="160"/>
    </row>
    <row r="287" spans="1:11" ht="13.2" customHeight="1">
      <c r="A287" s="142"/>
      <c r="B287" s="27">
        <v>271</v>
      </c>
      <c r="C287" s="27"/>
      <c r="D287" s="27"/>
      <c r="E287" s="27"/>
      <c r="F287" s="27"/>
      <c r="G287" s="115"/>
      <c r="H287" s="156"/>
      <c r="I287" s="155"/>
      <c r="J287" s="27"/>
      <c r="K287" s="160"/>
    </row>
    <row r="288" spans="1:11" ht="13.2" customHeight="1">
      <c r="A288" s="142"/>
      <c r="B288" s="27">
        <v>272</v>
      </c>
      <c r="C288" s="27"/>
      <c r="D288" s="27"/>
      <c r="E288" s="27"/>
      <c r="F288" s="27"/>
      <c r="G288" s="115"/>
      <c r="H288" s="156"/>
      <c r="I288" s="155"/>
      <c r="J288" s="27"/>
      <c r="K288" s="160"/>
    </row>
    <row r="289" spans="1:11" ht="13.2" customHeight="1">
      <c r="A289" s="142"/>
      <c r="B289" s="27">
        <v>273</v>
      </c>
      <c r="C289" s="27"/>
      <c r="D289" s="27"/>
      <c r="E289" s="27"/>
      <c r="F289" s="27"/>
      <c r="G289" s="115"/>
      <c r="H289" s="156"/>
      <c r="I289" s="155"/>
      <c r="J289" s="27"/>
      <c r="K289" s="160"/>
    </row>
    <row r="290" spans="1:11" ht="13.2" customHeight="1">
      <c r="A290" s="142"/>
      <c r="B290" s="27">
        <v>274</v>
      </c>
      <c r="C290" s="27"/>
      <c r="D290" s="27"/>
      <c r="E290" s="27"/>
      <c r="F290" s="27"/>
      <c r="G290" s="115"/>
      <c r="H290" s="156"/>
      <c r="I290" s="155"/>
      <c r="J290" s="27"/>
      <c r="K290" s="160"/>
    </row>
    <row r="291" spans="1:11" ht="13.2" customHeight="1">
      <c r="A291" s="142"/>
      <c r="B291" s="27">
        <v>275</v>
      </c>
      <c r="C291" s="27"/>
      <c r="D291" s="27"/>
      <c r="E291" s="27"/>
      <c r="F291" s="27"/>
      <c r="G291" s="115"/>
      <c r="H291" s="156"/>
      <c r="I291" s="155"/>
      <c r="J291" s="27"/>
      <c r="K291" s="160"/>
    </row>
    <row r="292" spans="1:11" ht="13.2" customHeight="1">
      <c r="A292" s="142"/>
      <c r="B292" s="27">
        <v>276</v>
      </c>
      <c r="C292" s="27"/>
      <c r="D292" s="27"/>
      <c r="E292" s="27"/>
      <c r="F292" s="27"/>
      <c r="G292" s="115"/>
      <c r="H292" s="156"/>
      <c r="I292" s="155"/>
      <c r="J292" s="27"/>
      <c r="K292" s="160"/>
    </row>
    <row r="293" spans="1:11" ht="13.2" customHeight="1">
      <c r="A293" s="142"/>
      <c r="B293" s="27">
        <v>277</v>
      </c>
      <c r="C293" s="27"/>
      <c r="D293" s="27"/>
      <c r="E293" s="27"/>
      <c r="F293" s="27"/>
      <c r="G293" s="115"/>
      <c r="H293" s="156"/>
      <c r="I293" s="155"/>
      <c r="J293" s="27"/>
      <c r="K293" s="160"/>
    </row>
    <row r="294" spans="1:11" ht="13.2" customHeight="1">
      <c r="A294" s="142"/>
      <c r="B294" s="27">
        <v>278</v>
      </c>
      <c r="C294" s="27"/>
      <c r="D294" s="27"/>
      <c r="E294" s="27"/>
      <c r="F294" s="27"/>
      <c r="G294" s="115"/>
      <c r="H294" s="156"/>
      <c r="I294" s="155"/>
      <c r="J294" s="27"/>
      <c r="K294" s="160"/>
    </row>
    <row r="295" spans="1:11" ht="13.2" customHeight="1">
      <c r="A295" s="142"/>
      <c r="B295" s="27">
        <v>279</v>
      </c>
      <c r="C295" s="27"/>
      <c r="D295" s="27"/>
      <c r="E295" s="27"/>
      <c r="F295" s="27"/>
      <c r="G295" s="115"/>
      <c r="H295" s="156"/>
      <c r="I295" s="155"/>
      <c r="J295" s="27"/>
      <c r="K295" s="160"/>
    </row>
    <row r="296" spans="1:11" ht="13.2" customHeight="1">
      <c r="A296" s="142"/>
      <c r="B296" s="27">
        <v>280</v>
      </c>
      <c r="C296" s="27"/>
      <c r="D296" s="27"/>
      <c r="E296" s="27"/>
      <c r="F296" s="27"/>
      <c r="G296" s="115"/>
      <c r="H296" s="156"/>
      <c r="I296" s="155"/>
      <c r="J296" s="27"/>
      <c r="K296" s="160"/>
    </row>
    <row r="297" spans="1:11" ht="13.2" customHeight="1">
      <c r="A297" s="142"/>
      <c r="B297" s="27">
        <v>281</v>
      </c>
      <c r="C297" s="27"/>
      <c r="D297" s="27"/>
      <c r="E297" s="27"/>
      <c r="F297" s="27"/>
      <c r="G297" s="115"/>
      <c r="H297" s="156"/>
      <c r="I297" s="155"/>
      <c r="J297" s="27"/>
      <c r="K297" s="160"/>
    </row>
    <row r="298" spans="1:11" ht="13.2" customHeight="1">
      <c r="A298" s="142"/>
      <c r="B298" s="27">
        <v>282</v>
      </c>
      <c r="C298" s="27"/>
      <c r="D298" s="27"/>
      <c r="E298" s="27"/>
      <c r="F298" s="27"/>
      <c r="G298" s="115"/>
      <c r="H298" s="156"/>
      <c r="I298" s="155"/>
      <c r="J298" s="27"/>
      <c r="K298" s="160"/>
    </row>
    <row r="299" spans="1:11" ht="13.2" customHeight="1">
      <c r="A299" s="142"/>
      <c r="B299" s="27">
        <v>283</v>
      </c>
      <c r="C299" s="27"/>
      <c r="D299" s="27"/>
      <c r="E299" s="27"/>
      <c r="F299" s="27"/>
      <c r="G299" s="115"/>
      <c r="H299" s="156"/>
      <c r="I299" s="155"/>
      <c r="J299" s="27"/>
      <c r="K299" s="160"/>
    </row>
    <row r="300" spans="1:11" ht="13.2" customHeight="1">
      <c r="A300" s="142"/>
      <c r="B300" s="27">
        <v>284</v>
      </c>
      <c r="C300" s="27"/>
      <c r="D300" s="27"/>
      <c r="E300" s="27"/>
      <c r="F300" s="27"/>
      <c r="G300" s="115"/>
      <c r="H300" s="156"/>
      <c r="I300" s="155"/>
      <c r="J300" s="27"/>
      <c r="K300" s="160"/>
    </row>
    <row r="301" spans="1:11" ht="13.2" customHeight="1">
      <c r="A301" s="142"/>
      <c r="B301" s="27">
        <v>285</v>
      </c>
      <c r="C301" s="27"/>
      <c r="D301" s="27"/>
      <c r="E301" s="27"/>
      <c r="F301" s="27"/>
      <c r="G301" s="115"/>
      <c r="H301" s="156"/>
      <c r="I301" s="155"/>
      <c r="J301" s="27"/>
      <c r="K301" s="160"/>
    </row>
    <row r="302" spans="1:11" ht="13.2" customHeight="1">
      <c r="A302" s="142"/>
      <c r="B302" s="27">
        <v>286</v>
      </c>
      <c r="C302" s="27"/>
      <c r="D302" s="27"/>
      <c r="E302" s="27"/>
      <c r="F302" s="27"/>
      <c r="G302" s="115"/>
      <c r="H302" s="156"/>
      <c r="I302" s="155"/>
      <c r="J302" s="27"/>
      <c r="K302" s="160"/>
    </row>
    <row r="303" spans="1:11" ht="13.2" customHeight="1">
      <c r="A303" s="142"/>
      <c r="B303" s="27">
        <v>287</v>
      </c>
      <c r="C303" s="27"/>
      <c r="D303" s="27"/>
      <c r="E303" s="27"/>
      <c r="F303" s="27"/>
      <c r="G303" s="115"/>
      <c r="H303" s="156"/>
      <c r="I303" s="155"/>
      <c r="J303" s="27"/>
      <c r="K303" s="160"/>
    </row>
    <row r="304" spans="1:11" ht="13.2" customHeight="1">
      <c r="A304" s="142"/>
      <c r="B304" s="27">
        <v>288</v>
      </c>
      <c r="C304" s="27"/>
      <c r="D304" s="27"/>
      <c r="E304" s="27"/>
      <c r="F304" s="27"/>
      <c r="G304" s="115"/>
      <c r="H304" s="156"/>
      <c r="I304" s="155"/>
      <c r="J304" s="27"/>
      <c r="K304" s="160"/>
    </row>
    <row r="305" spans="1:11" ht="13.2" customHeight="1">
      <c r="A305" s="142"/>
      <c r="B305" s="27">
        <v>289</v>
      </c>
      <c r="C305" s="27"/>
      <c r="D305" s="27"/>
      <c r="E305" s="27"/>
      <c r="F305" s="27"/>
      <c r="G305" s="115"/>
      <c r="H305" s="156"/>
      <c r="I305" s="155"/>
      <c r="J305" s="27"/>
      <c r="K305" s="160"/>
    </row>
    <row r="306" spans="1:11" ht="13.2" customHeight="1">
      <c r="A306" s="142"/>
      <c r="B306" s="27">
        <v>290</v>
      </c>
      <c r="C306" s="27"/>
      <c r="D306" s="27"/>
      <c r="E306" s="27"/>
      <c r="F306" s="27"/>
      <c r="G306" s="115"/>
      <c r="H306" s="156"/>
      <c r="I306" s="155"/>
      <c r="J306" s="27"/>
      <c r="K306" s="160"/>
    </row>
    <row r="307" spans="1:11" ht="13.2" customHeight="1">
      <c r="A307" s="142"/>
      <c r="B307" s="27">
        <v>291</v>
      </c>
      <c r="C307" s="27"/>
      <c r="D307" s="27"/>
      <c r="E307" s="27"/>
      <c r="F307" s="27"/>
      <c r="G307" s="115"/>
      <c r="H307" s="156"/>
      <c r="I307" s="155"/>
      <c r="J307" s="27"/>
      <c r="K307" s="160"/>
    </row>
    <row r="308" spans="1:11" ht="13.2" customHeight="1">
      <c r="A308" s="142"/>
      <c r="B308" s="27">
        <v>292</v>
      </c>
      <c r="C308" s="27"/>
      <c r="D308" s="27"/>
      <c r="E308" s="27"/>
      <c r="F308" s="27"/>
      <c r="G308" s="115"/>
      <c r="H308" s="156"/>
      <c r="I308" s="155"/>
      <c r="J308" s="27"/>
      <c r="K308" s="160"/>
    </row>
    <row r="309" spans="1:11" ht="13.2" customHeight="1">
      <c r="A309" s="142"/>
      <c r="B309" s="27">
        <v>293</v>
      </c>
      <c r="C309" s="27"/>
      <c r="D309" s="27"/>
      <c r="E309" s="27"/>
      <c r="F309" s="27"/>
      <c r="G309" s="115"/>
      <c r="H309" s="156"/>
      <c r="I309" s="155"/>
      <c r="J309" s="27"/>
      <c r="K309" s="160"/>
    </row>
    <row r="310" spans="1:11" ht="13.2" customHeight="1">
      <c r="A310" s="142"/>
      <c r="B310" s="27">
        <v>294</v>
      </c>
      <c r="C310" s="27"/>
      <c r="D310" s="27"/>
      <c r="E310" s="27"/>
      <c r="F310" s="27"/>
      <c r="G310" s="115"/>
      <c r="H310" s="156"/>
      <c r="I310" s="155"/>
      <c r="J310" s="27"/>
      <c r="K310" s="160"/>
    </row>
    <row r="311" spans="1:11" ht="13.2" customHeight="1">
      <c r="A311" s="142"/>
      <c r="B311" s="27">
        <v>295</v>
      </c>
      <c r="C311" s="27"/>
      <c r="D311" s="27"/>
      <c r="E311" s="27"/>
      <c r="F311" s="27"/>
      <c r="G311" s="115"/>
      <c r="H311" s="156"/>
      <c r="I311" s="155"/>
      <c r="J311" s="27"/>
      <c r="K311" s="160"/>
    </row>
    <row r="312" spans="1:11" ht="13.2" customHeight="1">
      <c r="A312" s="142"/>
      <c r="B312" s="27">
        <v>296</v>
      </c>
      <c r="C312" s="27"/>
      <c r="D312" s="27"/>
      <c r="E312" s="27"/>
      <c r="F312" s="27"/>
      <c r="G312" s="115"/>
      <c r="H312" s="156"/>
      <c r="I312" s="155"/>
      <c r="J312" s="27"/>
      <c r="K312" s="160"/>
    </row>
    <row r="313" spans="1:11" ht="13.2" customHeight="1">
      <c r="A313" s="142"/>
      <c r="B313" s="27">
        <v>297</v>
      </c>
      <c r="C313" s="27"/>
      <c r="D313" s="27"/>
      <c r="E313" s="27"/>
      <c r="F313" s="27"/>
      <c r="G313" s="115"/>
      <c r="H313" s="156"/>
      <c r="I313" s="155"/>
      <c r="J313" s="27"/>
      <c r="K313" s="160"/>
    </row>
    <row r="314" spans="1:11" ht="13.2" customHeight="1">
      <c r="A314" s="142"/>
      <c r="B314" s="27">
        <v>298</v>
      </c>
      <c r="C314" s="27"/>
      <c r="D314" s="27"/>
      <c r="E314" s="27"/>
      <c r="F314" s="27"/>
      <c r="G314" s="115"/>
      <c r="H314" s="156"/>
      <c r="I314" s="155"/>
      <c r="J314" s="27"/>
      <c r="K314" s="160"/>
    </row>
    <row r="315" spans="1:11" ht="13.2" customHeight="1">
      <c r="A315" s="142"/>
      <c r="B315" s="27">
        <v>299</v>
      </c>
      <c r="C315" s="27"/>
      <c r="D315" s="27"/>
      <c r="E315" s="27"/>
      <c r="F315" s="27"/>
      <c r="G315" s="115"/>
      <c r="H315" s="30"/>
      <c r="I315" s="155"/>
      <c r="J315" s="27"/>
      <c r="K315" s="160"/>
    </row>
    <row r="316" spans="1:11" ht="13.2" customHeight="1">
      <c r="A316" s="142"/>
      <c r="B316" s="27">
        <v>300</v>
      </c>
      <c r="C316" s="27"/>
      <c r="D316" s="27"/>
      <c r="E316" s="27"/>
      <c r="F316" s="27"/>
      <c r="G316" s="115"/>
      <c r="H316" s="156"/>
      <c r="I316" s="155"/>
      <c r="J316" s="27"/>
      <c r="K316" s="160"/>
    </row>
    <row r="317" spans="1:11" ht="13.2" customHeight="1">
      <c r="A317" s="142"/>
      <c r="B317" s="27">
        <v>301</v>
      </c>
      <c r="C317" s="27"/>
      <c r="D317" s="27"/>
      <c r="E317" s="27"/>
      <c r="F317" s="27"/>
      <c r="G317" s="115"/>
      <c r="H317" s="156"/>
      <c r="I317" s="155"/>
      <c r="J317" s="27"/>
      <c r="K317" s="160"/>
    </row>
    <row r="318" spans="1:11" ht="13.2" customHeight="1">
      <c r="A318" s="142"/>
      <c r="B318" s="27">
        <v>302</v>
      </c>
      <c r="C318" s="27"/>
      <c r="D318" s="27"/>
      <c r="E318" s="27"/>
      <c r="F318" s="27"/>
      <c r="G318" s="115"/>
      <c r="H318" s="156"/>
      <c r="I318" s="155"/>
      <c r="J318" s="27"/>
      <c r="K318" s="160"/>
    </row>
    <row r="319" spans="1:11" ht="13.2" customHeight="1">
      <c r="A319" s="142"/>
      <c r="B319" s="27">
        <v>303</v>
      </c>
      <c r="C319" s="27"/>
      <c r="D319" s="27"/>
      <c r="E319" s="27"/>
      <c r="F319" s="27"/>
      <c r="G319" s="115"/>
      <c r="H319" s="156"/>
      <c r="I319" s="155"/>
      <c r="J319" s="27"/>
      <c r="K319" s="160"/>
    </row>
    <row r="320" spans="1:11" ht="13.2" customHeight="1">
      <c r="A320" s="142"/>
      <c r="B320" s="27">
        <v>304</v>
      </c>
      <c r="C320" s="27"/>
      <c r="D320" s="27"/>
      <c r="E320" s="27"/>
      <c r="F320" s="27"/>
      <c r="G320" s="115"/>
      <c r="H320" s="156"/>
      <c r="I320" s="155"/>
      <c r="J320" s="27"/>
      <c r="K320" s="160"/>
    </row>
    <row r="321" spans="1:11" ht="13.2" customHeight="1">
      <c r="A321" s="142"/>
      <c r="B321" s="27">
        <v>305</v>
      </c>
      <c r="C321" s="27"/>
      <c r="D321" s="27"/>
      <c r="E321" s="27"/>
      <c r="F321" s="27"/>
      <c r="G321" s="115"/>
      <c r="H321" s="156"/>
      <c r="I321" s="155"/>
      <c r="J321" s="27"/>
      <c r="K321" s="160"/>
    </row>
    <row r="322" spans="1:11" ht="13.2" customHeight="1">
      <c r="A322" s="142"/>
      <c r="B322" s="27">
        <v>306</v>
      </c>
      <c r="C322" s="27"/>
      <c r="D322" s="27"/>
      <c r="E322" s="27"/>
      <c r="F322" s="27"/>
      <c r="G322" s="115"/>
      <c r="H322" s="156"/>
      <c r="I322" s="155"/>
      <c r="J322" s="27"/>
      <c r="K322" s="160"/>
    </row>
    <row r="323" spans="1:11" ht="13.2" customHeight="1">
      <c r="A323" s="142"/>
      <c r="B323" s="27">
        <v>307</v>
      </c>
      <c r="C323" s="27"/>
      <c r="D323" s="27"/>
      <c r="E323" s="27"/>
      <c r="F323" s="27"/>
      <c r="G323" s="115"/>
      <c r="H323" s="156"/>
      <c r="I323" s="155"/>
      <c r="J323" s="27"/>
      <c r="K323" s="160"/>
    </row>
    <row r="324" spans="1:11" ht="13.2" customHeight="1">
      <c r="A324" s="142"/>
      <c r="B324" s="27">
        <v>308</v>
      </c>
      <c r="C324" s="27"/>
      <c r="D324" s="27"/>
      <c r="E324" s="27"/>
      <c r="F324" s="27"/>
      <c r="G324" s="115"/>
      <c r="H324" s="156"/>
      <c r="I324" s="155"/>
      <c r="J324" s="27"/>
      <c r="K324" s="160"/>
    </row>
    <row r="325" spans="1:11" ht="13.2" customHeight="1">
      <c r="A325" s="142"/>
      <c r="B325" s="27">
        <v>309</v>
      </c>
      <c r="C325" s="27"/>
      <c r="D325" s="27"/>
      <c r="E325" s="27"/>
      <c r="F325" s="27"/>
      <c r="G325" s="115"/>
      <c r="H325" s="156"/>
      <c r="I325" s="155"/>
      <c r="J325" s="27"/>
      <c r="K325" s="160"/>
    </row>
    <row r="326" spans="1:11" ht="13.2" customHeight="1">
      <c r="A326" s="142"/>
      <c r="B326" s="27">
        <v>310</v>
      </c>
      <c r="C326" s="27"/>
      <c r="D326" s="27"/>
      <c r="E326" s="27"/>
      <c r="F326" s="27"/>
      <c r="G326" s="115"/>
      <c r="H326" s="156"/>
      <c r="I326" s="155"/>
      <c r="J326" s="27"/>
      <c r="K326" s="160"/>
    </row>
    <row r="327" spans="1:11" ht="13.2" customHeight="1">
      <c r="A327" s="142"/>
      <c r="B327" s="27">
        <v>311</v>
      </c>
      <c r="C327" s="27"/>
      <c r="D327" s="27"/>
      <c r="E327" s="27"/>
      <c r="F327" s="27"/>
      <c r="G327" s="115"/>
      <c r="H327" s="156"/>
      <c r="I327" s="155"/>
      <c r="J327" s="27"/>
      <c r="K327" s="160"/>
    </row>
    <row r="328" spans="1:11" ht="13.2" customHeight="1">
      <c r="A328" s="142"/>
      <c r="B328" s="27">
        <v>312</v>
      </c>
      <c r="C328" s="27"/>
      <c r="D328" s="27"/>
      <c r="E328" s="27"/>
      <c r="F328" s="27"/>
      <c r="G328" s="115"/>
      <c r="H328" s="156"/>
      <c r="I328" s="155"/>
      <c r="J328" s="27"/>
      <c r="K328" s="160"/>
    </row>
    <row r="329" spans="1:11" ht="13.2" customHeight="1">
      <c r="A329" s="142"/>
      <c r="B329" s="27">
        <v>313</v>
      </c>
      <c r="C329" s="27"/>
      <c r="D329" s="27"/>
      <c r="E329" s="27"/>
      <c r="F329" s="27"/>
      <c r="G329" s="115"/>
      <c r="H329" s="156"/>
      <c r="I329" s="155"/>
      <c r="J329" s="27"/>
      <c r="K329" s="160"/>
    </row>
    <row r="330" spans="1:11" ht="13.2" customHeight="1">
      <c r="A330" s="142"/>
      <c r="B330" s="27">
        <v>314</v>
      </c>
      <c r="C330" s="27"/>
      <c r="D330" s="27"/>
      <c r="E330" s="27"/>
      <c r="F330" s="27"/>
      <c r="G330" s="115"/>
      <c r="H330" s="156"/>
      <c r="I330" s="155"/>
      <c r="J330" s="27"/>
      <c r="K330" s="160"/>
    </row>
    <row r="331" spans="1:11" ht="13.2" customHeight="1">
      <c r="A331" s="142"/>
      <c r="B331" s="27">
        <v>315</v>
      </c>
      <c r="C331" s="27"/>
      <c r="D331" s="27"/>
      <c r="E331" s="27"/>
      <c r="F331" s="27"/>
      <c r="G331" s="115"/>
      <c r="H331" s="156"/>
      <c r="I331" s="155"/>
      <c r="J331" s="27"/>
      <c r="K331" s="160"/>
    </row>
    <row r="332" spans="1:11" ht="13.2" customHeight="1">
      <c r="A332" s="142"/>
      <c r="B332" s="27">
        <v>316</v>
      </c>
      <c r="C332" s="27"/>
      <c r="D332" s="27"/>
      <c r="E332" s="27"/>
      <c r="F332" s="27"/>
      <c r="G332" s="115"/>
      <c r="H332" s="156"/>
      <c r="I332" s="155"/>
      <c r="J332" s="27"/>
      <c r="K332" s="160"/>
    </row>
    <row r="333" spans="1:11" ht="13.2" customHeight="1">
      <c r="A333" s="142"/>
      <c r="B333" s="27">
        <v>317</v>
      </c>
      <c r="C333" s="27"/>
      <c r="D333" s="27"/>
      <c r="E333" s="27"/>
      <c r="F333" s="27"/>
      <c r="G333" s="115"/>
      <c r="H333" s="156"/>
      <c r="I333" s="155"/>
      <c r="J333" s="27"/>
      <c r="K333" s="160"/>
    </row>
    <row r="334" spans="1:11" ht="13.2" customHeight="1">
      <c r="A334" s="142"/>
      <c r="B334" s="27">
        <v>318</v>
      </c>
      <c r="C334" s="27"/>
      <c r="D334" s="27"/>
      <c r="E334" s="27"/>
      <c r="F334" s="27"/>
      <c r="G334" s="115"/>
      <c r="H334" s="156"/>
      <c r="I334" s="155"/>
      <c r="J334" s="27"/>
      <c r="K334" s="160"/>
    </row>
    <row r="335" spans="1:11" ht="13.2" customHeight="1">
      <c r="A335" s="142"/>
      <c r="B335" s="27">
        <v>319</v>
      </c>
      <c r="C335" s="27"/>
      <c r="D335" s="27"/>
      <c r="E335" s="27"/>
      <c r="F335" s="27"/>
      <c r="G335" s="115"/>
      <c r="H335" s="156"/>
      <c r="I335" s="155"/>
      <c r="J335" s="27"/>
      <c r="K335" s="160"/>
    </row>
    <row r="336" spans="1:11" ht="13.2" customHeight="1">
      <c r="A336" s="142"/>
      <c r="B336" s="27">
        <v>320</v>
      </c>
      <c r="C336" s="27"/>
      <c r="D336" s="27"/>
      <c r="E336" s="27"/>
      <c r="F336" s="27"/>
      <c r="G336" s="115"/>
      <c r="H336" s="156"/>
      <c r="I336" s="155"/>
      <c r="J336" s="27"/>
      <c r="K336" s="160"/>
    </row>
    <row r="337" spans="1:11" ht="13.2" customHeight="1">
      <c r="A337" s="142"/>
      <c r="B337" s="27">
        <v>321</v>
      </c>
      <c r="C337" s="27"/>
      <c r="D337" s="27"/>
      <c r="E337" s="27"/>
      <c r="F337" s="27"/>
      <c r="G337" s="115"/>
      <c r="H337" s="156"/>
      <c r="I337" s="155"/>
      <c r="J337" s="27"/>
      <c r="K337" s="160"/>
    </row>
    <row r="338" spans="1:11" ht="13.2" customHeight="1">
      <c r="A338" s="142"/>
      <c r="B338" s="27">
        <v>322</v>
      </c>
      <c r="C338" s="27"/>
      <c r="D338" s="27"/>
      <c r="E338" s="27"/>
      <c r="F338" s="27"/>
      <c r="G338" s="115"/>
      <c r="H338" s="156"/>
      <c r="I338" s="155"/>
      <c r="J338" s="27"/>
      <c r="K338" s="160"/>
    </row>
    <row r="339" spans="1:11" ht="13.2" customHeight="1">
      <c r="A339" s="142"/>
      <c r="B339" s="27">
        <v>323</v>
      </c>
      <c r="C339" s="27"/>
      <c r="D339" s="27"/>
      <c r="E339" s="27"/>
      <c r="F339" s="27"/>
      <c r="G339" s="115"/>
      <c r="H339" s="156"/>
      <c r="I339" s="155"/>
      <c r="J339" s="27"/>
      <c r="K339" s="160"/>
    </row>
    <row r="340" spans="1:11" ht="13.2" customHeight="1">
      <c r="A340" s="142"/>
      <c r="B340" s="27">
        <v>324</v>
      </c>
      <c r="C340" s="27"/>
      <c r="D340" s="27"/>
      <c r="E340" s="27"/>
      <c r="F340" s="27"/>
      <c r="G340" s="115"/>
      <c r="H340" s="156"/>
      <c r="I340" s="155"/>
      <c r="J340" s="27"/>
      <c r="K340" s="160"/>
    </row>
    <row r="341" spans="1:11" ht="13.2" customHeight="1">
      <c r="A341" s="142"/>
      <c r="B341" s="27">
        <v>325</v>
      </c>
      <c r="C341" s="27"/>
      <c r="D341" s="27"/>
      <c r="E341" s="27"/>
      <c r="F341" s="27"/>
      <c r="G341" s="115"/>
      <c r="H341" s="156"/>
      <c r="I341" s="155"/>
      <c r="J341" s="27"/>
      <c r="K341" s="160"/>
    </row>
    <row r="342" spans="1:11" ht="13.2" customHeight="1">
      <c r="A342" s="142"/>
      <c r="B342" s="27">
        <v>326</v>
      </c>
      <c r="C342" s="27"/>
      <c r="D342" s="27"/>
      <c r="E342" s="27"/>
      <c r="F342" s="27"/>
      <c r="G342" s="115"/>
      <c r="H342" s="156"/>
      <c r="I342" s="155"/>
      <c r="J342" s="27"/>
      <c r="K342" s="160"/>
    </row>
    <row r="343" spans="1:11" ht="13.2" customHeight="1">
      <c r="A343" s="142"/>
      <c r="B343" s="157" t="s">
        <v>367</v>
      </c>
      <c r="C343" s="30"/>
      <c r="D343" s="30"/>
      <c r="E343" s="30"/>
      <c r="F343" s="30"/>
      <c r="G343" s="158"/>
      <c r="H343" s="30"/>
      <c r="I343" s="159"/>
      <c r="J343" s="30"/>
      <c r="K343" s="30"/>
    </row>
  </sheetData>
  <mergeCells count="3">
    <mergeCell ref="A1:K1"/>
    <mergeCell ref="A2:K2"/>
    <mergeCell ref="A6:K6"/>
  </mergeCell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2D2E-16BF-4451-BA79-99052B190ACF}">
  <dimension ref="A1:W62"/>
  <sheetViews>
    <sheetView showGridLines="0" topLeftCell="H1" zoomScale="85" zoomScaleNormal="85" workbookViewId="0">
      <selection activeCell="A3" sqref="A3:H3"/>
    </sheetView>
  </sheetViews>
  <sheetFormatPr defaultRowHeight="14.4"/>
  <cols>
    <col min="1" max="1" width="3" bestFit="1" customWidth="1"/>
    <col min="2" max="2" width="18.5546875" customWidth="1"/>
    <col min="3" max="3" width="16.77734375" bestFit="1" customWidth="1"/>
    <col min="4" max="4" width="12.21875" bestFit="1" customWidth="1"/>
    <col min="5" max="5" width="14.21875" bestFit="1" customWidth="1"/>
    <col min="6" max="6" width="17.77734375" bestFit="1" customWidth="1"/>
    <col min="7" max="7" width="7.77734375" bestFit="1" customWidth="1"/>
    <col min="8" max="8" width="6.44140625" bestFit="1" customWidth="1"/>
    <col min="9" max="9" width="14.21875" bestFit="1" customWidth="1"/>
    <col min="10" max="10" width="36.5546875" bestFit="1" customWidth="1"/>
    <col min="11" max="11" width="11" bestFit="1" customWidth="1"/>
    <col min="12" max="12" width="24.77734375" bestFit="1" customWidth="1"/>
    <col min="13" max="13" width="19.5546875" bestFit="1" customWidth="1"/>
    <col min="14" max="14" width="15.5546875" bestFit="1" customWidth="1"/>
    <col min="15" max="15" width="12.21875" bestFit="1" customWidth="1"/>
    <col min="16" max="16" width="22.77734375" bestFit="1" customWidth="1"/>
    <col min="17" max="17" width="20.5546875" bestFit="1" customWidth="1"/>
  </cols>
  <sheetData>
    <row r="1" spans="1:23" ht="12.75" customHeight="1">
      <c r="A1" s="435" t="s">
        <v>369</v>
      </c>
      <c r="B1" s="435"/>
      <c r="C1" s="435"/>
      <c r="D1" s="435"/>
      <c r="E1" s="435"/>
      <c r="F1" s="435"/>
      <c r="G1" s="435"/>
      <c r="H1" s="435"/>
      <c r="I1" s="613" t="s">
        <v>7126</v>
      </c>
      <c r="J1" s="613"/>
      <c r="K1" s="613"/>
      <c r="L1" s="613"/>
      <c r="M1" s="613"/>
      <c r="N1" s="613"/>
      <c r="O1" s="613"/>
      <c r="P1" s="613"/>
      <c r="Q1" s="613"/>
      <c r="R1" s="613"/>
      <c r="S1" s="613"/>
    </row>
    <row r="2" spans="1:23" ht="12.75" customHeight="1">
      <c r="A2" s="435" t="s">
        <v>312</v>
      </c>
      <c r="B2" s="435"/>
      <c r="C2" s="435"/>
      <c r="D2" s="435"/>
      <c r="E2" s="435"/>
      <c r="F2" s="435"/>
      <c r="G2" s="435"/>
      <c r="H2" s="435"/>
      <c r="I2" s="613" t="s">
        <v>7127</v>
      </c>
      <c r="J2" s="613"/>
      <c r="K2" s="613"/>
      <c r="L2" s="613"/>
      <c r="M2" s="613"/>
      <c r="N2" s="613"/>
      <c r="O2" s="613"/>
      <c r="P2" s="613"/>
      <c r="Q2" s="613"/>
      <c r="R2" s="613"/>
      <c r="S2" s="613"/>
    </row>
    <row r="3" spans="1:23" ht="18.45" customHeight="1">
      <c r="A3" s="614" t="s">
        <v>17</v>
      </c>
      <c r="B3" s="614"/>
      <c r="C3" s="614"/>
      <c r="D3" s="614"/>
      <c r="E3" s="614"/>
      <c r="F3" s="614"/>
      <c r="G3" s="614"/>
      <c r="H3" s="614"/>
    </row>
    <row r="4" spans="1:23" ht="14.7" customHeight="1">
      <c r="A4" s="611" t="s">
        <v>6834</v>
      </c>
      <c r="B4" s="611"/>
      <c r="C4" s="611"/>
      <c r="D4" s="389"/>
      <c r="E4" s="389"/>
      <c r="F4" s="389"/>
      <c r="G4" s="389"/>
      <c r="H4" s="389"/>
      <c r="I4" s="389"/>
      <c r="J4" s="389"/>
      <c r="K4" s="389"/>
      <c r="L4" s="389"/>
      <c r="M4" s="389"/>
      <c r="N4" s="389"/>
      <c r="O4" s="389"/>
      <c r="P4" s="389"/>
      <c r="Q4" s="389"/>
      <c r="R4" s="389"/>
      <c r="S4" s="389"/>
      <c r="T4" s="389"/>
      <c r="U4" s="389"/>
      <c r="V4" s="389"/>
      <c r="W4" s="389"/>
    </row>
    <row r="5" spans="1:23" ht="14.7" customHeight="1">
      <c r="A5" s="611" t="s">
        <v>7128</v>
      </c>
      <c r="B5" s="611"/>
      <c r="C5" s="611"/>
      <c r="D5" s="612" t="s">
        <v>7129</v>
      </c>
      <c r="E5" s="612"/>
      <c r="F5" s="612"/>
      <c r="G5" s="612"/>
      <c r="H5" s="612"/>
      <c r="I5" s="612"/>
      <c r="J5" s="389"/>
      <c r="K5" s="389"/>
      <c r="L5" s="389"/>
      <c r="M5" s="389"/>
      <c r="N5" s="389"/>
      <c r="O5" s="389"/>
      <c r="P5" s="389"/>
      <c r="Q5" s="389"/>
      <c r="R5" s="389"/>
      <c r="S5" s="389"/>
      <c r="T5" s="389"/>
      <c r="U5" s="389"/>
      <c r="V5" s="389"/>
      <c r="W5" s="389"/>
    </row>
    <row r="6" spans="1:23" ht="14.7" customHeight="1">
      <c r="A6" s="611" t="s">
        <v>7130</v>
      </c>
      <c r="B6" s="611"/>
      <c r="C6" s="611"/>
      <c r="D6" s="389"/>
      <c r="E6" s="389"/>
      <c r="F6" s="389"/>
      <c r="G6" s="389"/>
      <c r="H6" s="389"/>
      <c r="I6" s="389"/>
      <c r="J6" s="389"/>
      <c r="K6" s="389"/>
      <c r="L6" s="389"/>
      <c r="M6" s="389"/>
      <c r="N6" s="389"/>
      <c r="O6" s="389"/>
      <c r="P6" s="389"/>
      <c r="Q6" s="389"/>
      <c r="R6" s="389"/>
      <c r="S6" s="389"/>
      <c r="T6" s="389"/>
      <c r="U6" s="389"/>
      <c r="V6" s="389"/>
      <c r="W6" s="389"/>
    </row>
    <row r="7" spans="1:23" ht="14.7" customHeight="1">
      <c r="A7" s="611" t="s">
        <v>6917</v>
      </c>
      <c r="B7" s="611"/>
      <c r="C7" s="611"/>
      <c r="D7" s="389"/>
      <c r="E7" s="389"/>
      <c r="F7" s="389"/>
      <c r="G7" s="389"/>
      <c r="H7" s="389"/>
      <c r="I7" s="389"/>
      <c r="J7" s="389"/>
      <c r="K7" s="389"/>
      <c r="L7" s="389"/>
      <c r="M7" s="389"/>
      <c r="N7" s="389"/>
      <c r="O7" s="389"/>
      <c r="P7" s="389"/>
      <c r="Q7" s="389"/>
      <c r="R7" s="389"/>
      <c r="S7" s="389"/>
      <c r="T7" s="389"/>
      <c r="U7" s="389"/>
      <c r="V7" s="389"/>
      <c r="W7" s="389"/>
    </row>
    <row r="8" spans="1:23" ht="14.7" customHeight="1">
      <c r="A8" s="611" t="s">
        <v>6918</v>
      </c>
      <c r="B8" s="611"/>
      <c r="C8" s="611"/>
      <c r="D8" s="389"/>
      <c r="E8" s="389"/>
      <c r="F8" s="389"/>
      <c r="G8" s="389"/>
      <c r="H8" s="389"/>
      <c r="I8" s="389"/>
      <c r="J8" s="389"/>
      <c r="K8" s="389"/>
      <c r="L8" s="389"/>
      <c r="M8" s="389"/>
      <c r="N8" s="389"/>
      <c r="O8" s="389"/>
      <c r="P8" s="389"/>
      <c r="Q8" s="389"/>
      <c r="R8" s="389"/>
      <c r="S8" s="389"/>
      <c r="T8" s="389"/>
      <c r="U8" s="389"/>
      <c r="V8" s="389"/>
      <c r="W8" s="389"/>
    </row>
    <row r="9" spans="1:23" ht="14.7" customHeight="1">
      <c r="A9" s="611" t="s">
        <v>7131</v>
      </c>
      <c r="B9" s="611"/>
      <c r="C9" s="611"/>
      <c r="D9" s="389"/>
      <c r="E9" s="389"/>
      <c r="F9" s="389"/>
      <c r="G9" s="389"/>
      <c r="H9" s="389"/>
      <c r="I9" s="389"/>
      <c r="J9" s="389"/>
      <c r="K9" s="389"/>
      <c r="L9" s="389"/>
      <c r="M9" s="389"/>
      <c r="N9" s="389"/>
      <c r="O9" s="389"/>
      <c r="P9" s="389"/>
      <c r="Q9" s="389"/>
      <c r="R9" s="389"/>
      <c r="S9" s="389"/>
      <c r="T9" s="389"/>
      <c r="U9" s="389"/>
      <c r="V9" s="389"/>
      <c r="W9" s="389"/>
    </row>
    <row r="10" spans="1:23" ht="15" customHeight="1">
      <c r="A10" s="611" t="s">
        <v>7132</v>
      </c>
      <c r="B10" s="611"/>
      <c r="C10" s="611"/>
      <c r="D10" s="389"/>
      <c r="E10" s="389"/>
      <c r="F10" s="389"/>
      <c r="G10" s="389"/>
      <c r="H10" s="389"/>
      <c r="I10" s="389"/>
      <c r="J10" s="389"/>
      <c r="K10" s="389"/>
      <c r="L10" s="389"/>
      <c r="M10" s="389"/>
      <c r="N10" s="389"/>
      <c r="O10" s="389"/>
      <c r="P10" s="389"/>
      <c r="Q10" s="389"/>
      <c r="R10" s="389"/>
      <c r="S10" s="389"/>
      <c r="T10" s="389"/>
      <c r="U10" s="389"/>
      <c r="V10" s="389"/>
      <c r="W10" s="389"/>
    </row>
    <row r="11" spans="1:23" ht="15" customHeight="1">
      <c r="A11" s="611" t="s">
        <v>7133</v>
      </c>
      <c r="B11" s="611"/>
      <c r="C11" s="611"/>
      <c r="D11" s="389"/>
      <c r="E11" s="389"/>
      <c r="F11" s="389"/>
      <c r="G11" s="389"/>
      <c r="H11" s="389"/>
      <c r="I11" s="389"/>
      <c r="J11" s="389"/>
      <c r="K11" s="389"/>
      <c r="L11" s="389"/>
      <c r="M11" s="389"/>
      <c r="N11" s="389"/>
      <c r="O11" s="389"/>
      <c r="P11" s="389"/>
      <c r="Q11" s="389"/>
      <c r="R11" s="389"/>
      <c r="S11" s="389"/>
      <c r="T11" s="389"/>
      <c r="U11" s="389"/>
      <c r="V11" s="389"/>
      <c r="W11" s="389"/>
    </row>
    <row r="26" spans="1:17">
      <c r="A26" s="161" t="s">
        <v>7134</v>
      </c>
    </row>
    <row r="27" spans="1:17" ht="14.7" customHeight="1">
      <c r="A27" s="162" t="s">
        <v>283</v>
      </c>
      <c r="B27" s="162" t="s">
        <v>7135</v>
      </c>
      <c r="C27" s="162" t="s">
        <v>7136</v>
      </c>
      <c r="D27" s="162" t="s">
        <v>7137</v>
      </c>
      <c r="E27" s="162" t="s">
        <v>7138</v>
      </c>
      <c r="F27" s="162" t="s">
        <v>7139</v>
      </c>
      <c r="G27" s="162" t="s">
        <v>7140</v>
      </c>
      <c r="H27" s="162" t="s">
        <v>318</v>
      </c>
      <c r="I27" s="162" t="s">
        <v>320</v>
      </c>
      <c r="J27" s="162" t="s">
        <v>321</v>
      </c>
      <c r="K27" s="162" t="s">
        <v>7141</v>
      </c>
      <c r="L27" s="162" t="s">
        <v>7142</v>
      </c>
      <c r="M27" s="162" t="s">
        <v>7143</v>
      </c>
      <c r="N27" s="163" t="s">
        <v>7144</v>
      </c>
      <c r="O27" s="162" t="s">
        <v>7145</v>
      </c>
      <c r="P27" s="162" t="s">
        <v>7146</v>
      </c>
      <c r="Q27" s="162" t="s">
        <v>7147</v>
      </c>
    </row>
    <row r="28" spans="1:17" ht="14.7" customHeight="1">
      <c r="A28" s="164">
        <v>1</v>
      </c>
      <c r="B28" s="164"/>
      <c r="C28" s="164"/>
      <c r="D28" s="165"/>
      <c r="E28" s="166"/>
      <c r="F28" s="164"/>
      <c r="G28" s="164"/>
      <c r="H28" s="164"/>
      <c r="I28" s="167"/>
      <c r="J28" s="164"/>
      <c r="K28" s="164"/>
      <c r="L28" s="164"/>
      <c r="M28" s="164"/>
      <c r="N28" s="168"/>
      <c r="O28" s="30"/>
      <c r="P28" s="30"/>
      <c r="Q28" s="30"/>
    </row>
    <row r="29" spans="1:17" ht="14.7" customHeight="1">
      <c r="A29" s="164">
        <v>2</v>
      </c>
      <c r="B29" s="164"/>
      <c r="C29" s="164"/>
      <c r="D29" s="165"/>
      <c r="E29" s="166"/>
      <c r="F29" s="164"/>
      <c r="G29" s="164"/>
      <c r="H29" s="164"/>
      <c r="I29" s="167"/>
      <c r="J29" s="164"/>
      <c r="K29" s="164"/>
      <c r="L29" s="164"/>
      <c r="M29" s="164"/>
      <c r="N29" s="168"/>
      <c r="O29" s="30"/>
      <c r="P29" s="30"/>
      <c r="Q29" s="30"/>
    </row>
    <row r="30" spans="1:17" ht="14.7" customHeight="1">
      <c r="A30" s="164">
        <v>3</v>
      </c>
      <c r="B30" s="164"/>
      <c r="C30" s="164"/>
      <c r="D30" s="165"/>
      <c r="E30" s="166"/>
      <c r="F30" s="164"/>
      <c r="G30" s="164"/>
      <c r="H30" s="164"/>
      <c r="I30" s="167"/>
      <c r="J30" s="164"/>
      <c r="K30" s="164"/>
      <c r="L30" s="164"/>
      <c r="M30" s="164"/>
      <c r="N30" s="168"/>
      <c r="O30" s="30"/>
      <c r="P30" s="30"/>
      <c r="Q30" s="30"/>
    </row>
    <row r="31" spans="1:17" ht="14.7" customHeight="1">
      <c r="A31" s="164">
        <v>4</v>
      </c>
      <c r="B31" s="164"/>
      <c r="C31" s="164"/>
      <c r="D31" s="165"/>
      <c r="E31" s="166"/>
      <c r="F31" s="164"/>
      <c r="G31" s="164"/>
      <c r="H31" s="164"/>
      <c r="I31" s="167"/>
      <c r="J31" s="164"/>
      <c r="K31" s="164"/>
      <c r="L31" s="164"/>
      <c r="M31" s="164"/>
      <c r="N31" s="168"/>
      <c r="O31" s="30"/>
      <c r="P31" s="30"/>
      <c r="Q31" s="30"/>
    </row>
    <row r="32" spans="1:17" ht="14.7" customHeight="1">
      <c r="A32" s="164">
        <v>5</v>
      </c>
      <c r="B32" s="164"/>
      <c r="C32" s="164"/>
      <c r="D32" s="165"/>
      <c r="E32" s="166"/>
      <c r="F32" s="164"/>
      <c r="G32" s="164"/>
      <c r="H32" s="164"/>
      <c r="I32" s="167"/>
      <c r="J32" s="164"/>
      <c r="K32" s="164"/>
      <c r="L32" s="164"/>
      <c r="M32" s="164"/>
      <c r="N32" s="168"/>
      <c r="O32" s="30"/>
      <c r="P32" s="30"/>
      <c r="Q32" s="30"/>
    </row>
    <row r="33" spans="1:17" ht="14.7" customHeight="1">
      <c r="A33" s="164">
        <v>6</v>
      </c>
      <c r="B33" s="164"/>
      <c r="C33" s="164"/>
      <c r="D33" s="165"/>
      <c r="E33" s="166"/>
      <c r="F33" s="164"/>
      <c r="G33" s="164"/>
      <c r="H33" s="164"/>
      <c r="I33" s="167"/>
      <c r="J33" s="164"/>
      <c r="K33" s="164"/>
      <c r="L33" s="164"/>
      <c r="M33" s="164"/>
      <c r="N33" s="168"/>
      <c r="O33" s="30"/>
      <c r="P33" s="30"/>
      <c r="Q33" s="30"/>
    </row>
    <row r="34" spans="1:17" ht="14.7" customHeight="1">
      <c r="A34" s="164">
        <v>7</v>
      </c>
      <c r="B34" s="164"/>
      <c r="C34" s="164"/>
      <c r="D34" s="165"/>
      <c r="E34" s="166"/>
      <c r="F34" s="164"/>
      <c r="G34" s="164"/>
      <c r="H34" s="164"/>
      <c r="I34" s="167"/>
      <c r="J34" s="164"/>
      <c r="K34" s="164"/>
      <c r="L34" s="164"/>
      <c r="M34" s="164"/>
      <c r="N34" s="168"/>
      <c r="O34" s="30"/>
      <c r="P34" s="30"/>
      <c r="Q34" s="30"/>
    </row>
    <row r="35" spans="1:17" ht="14.7" customHeight="1">
      <c r="A35" s="164">
        <v>8</v>
      </c>
      <c r="B35" s="164"/>
      <c r="C35" s="164"/>
      <c r="D35" s="165"/>
      <c r="E35" s="166"/>
      <c r="F35" s="164"/>
      <c r="G35" s="164"/>
      <c r="H35" s="164"/>
      <c r="I35" s="167"/>
      <c r="J35" s="164"/>
      <c r="K35" s="164"/>
      <c r="L35" s="164"/>
      <c r="M35" s="164"/>
      <c r="N35" s="168"/>
      <c r="O35" s="30"/>
      <c r="P35" s="30"/>
      <c r="Q35" s="30"/>
    </row>
    <row r="36" spans="1:17" ht="14.7" customHeight="1">
      <c r="A36" s="164">
        <v>9</v>
      </c>
      <c r="B36" s="164"/>
      <c r="C36" s="164"/>
      <c r="D36" s="165"/>
      <c r="E36" s="166"/>
      <c r="F36" s="164"/>
      <c r="G36" s="164"/>
      <c r="H36" s="164"/>
      <c r="I36" s="167"/>
      <c r="J36" s="164"/>
      <c r="K36" s="164"/>
      <c r="L36" s="164"/>
      <c r="M36" s="164"/>
      <c r="N36" s="168"/>
      <c r="O36" s="30"/>
      <c r="P36" s="30"/>
      <c r="Q36" s="30"/>
    </row>
    <row r="38" spans="1:17">
      <c r="A38" s="161" t="s">
        <v>7148</v>
      </c>
    </row>
    <row r="39" spans="1:17" ht="14.7" customHeight="1">
      <c r="A39" s="162" t="s">
        <v>317</v>
      </c>
      <c r="B39" s="162" t="s">
        <v>7149</v>
      </c>
      <c r="C39" s="162" t="s">
        <v>443</v>
      </c>
      <c r="D39" s="162" t="s">
        <v>7137</v>
      </c>
      <c r="E39" s="162" t="s">
        <v>7150</v>
      </c>
      <c r="F39" s="162" t="s">
        <v>7151</v>
      </c>
      <c r="G39" s="162" t="s">
        <v>7140</v>
      </c>
      <c r="H39" s="162" t="s">
        <v>318</v>
      </c>
      <c r="I39" s="162" t="s">
        <v>320</v>
      </c>
      <c r="J39" s="162" t="s">
        <v>321</v>
      </c>
      <c r="K39" s="162" t="s">
        <v>7141</v>
      </c>
      <c r="L39" s="162" t="s">
        <v>7152</v>
      </c>
      <c r="M39" s="162" t="s">
        <v>7143</v>
      </c>
      <c r="N39" s="162" t="s">
        <v>7153</v>
      </c>
      <c r="O39" s="162" t="s">
        <v>7145</v>
      </c>
      <c r="P39" s="162" t="s">
        <v>7154</v>
      </c>
      <c r="Q39" s="162" t="s">
        <v>7147</v>
      </c>
    </row>
    <row r="40" spans="1:17" ht="14.7" customHeight="1">
      <c r="A40" s="164">
        <v>1</v>
      </c>
      <c r="B40" s="164"/>
      <c r="C40" s="164"/>
      <c r="D40" s="165"/>
      <c r="E40" s="164"/>
      <c r="F40" s="169"/>
      <c r="G40" s="164"/>
      <c r="H40" s="164"/>
      <c r="I40" s="167"/>
      <c r="J40" s="164"/>
      <c r="K40" s="164"/>
      <c r="L40" s="164"/>
      <c r="M40" s="164"/>
      <c r="N40" s="30"/>
      <c r="O40" s="170"/>
      <c r="P40" s="170"/>
      <c r="Q40" s="170"/>
    </row>
    <row r="41" spans="1:17" ht="14.7" customHeight="1">
      <c r="A41" s="164">
        <v>2</v>
      </c>
      <c r="B41" s="164"/>
      <c r="C41" s="164"/>
      <c r="D41" s="165"/>
      <c r="E41" s="164"/>
      <c r="F41" s="169"/>
      <c r="G41" s="164"/>
      <c r="H41" s="164"/>
      <c r="I41" s="167"/>
      <c r="J41" s="164"/>
      <c r="K41" s="164"/>
      <c r="L41" s="164"/>
      <c r="M41" s="164"/>
      <c r="N41" s="30"/>
      <c r="O41" s="170"/>
      <c r="P41" s="170"/>
      <c r="Q41" s="170"/>
    </row>
    <row r="42" spans="1:17" ht="14.7" customHeight="1">
      <c r="A42" s="164">
        <v>3</v>
      </c>
      <c r="B42" s="164"/>
      <c r="C42" s="164"/>
      <c r="D42" s="165"/>
      <c r="E42" s="164"/>
      <c r="F42" s="169"/>
      <c r="G42" s="164"/>
      <c r="H42" s="164"/>
      <c r="I42" s="167"/>
      <c r="J42" s="164"/>
      <c r="K42" s="164"/>
      <c r="L42" s="164"/>
      <c r="M42" s="164"/>
      <c r="N42" s="30"/>
      <c r="O42" s="170"/>
      <c r="P42" s="170"/>
      <c r="Q42" s="170"/>
    </row>
    <row r="43" spans="1:17" ht="14.7" customHeight="1">
      <c r="A43" s="164">
        <v>4</v>
      </c>
      <c r="B43" s="164"/>
      <c r="C43" s="164"/>
      <c r="D43" s="165"/>
      <c r="E43" s="164"/>
      <c r="F43" s="169"/>
      <c r="G43" s="164"/>
      <c r="H43" s="164"/>
      <c r="I43" s="167"/>
      <c r="J43" s="164"/>
      <c r="K43" s="164"/>
      <c r="L43" s="164"/>
      <c r="M43" s="164"/>
      <c r="N43" s="30"/>
      <c r="O43" s="170"/>
      <c r="P43" s="170"/>
      <c r="Q43" s="170"/>
    </row>
    <row r="44" spans="1:17" ht="14.7" customHeight="1">
      <c r="A44" s="164">
        <v>5</v>
      </c>
      <c r="B44" s="164"/>
      <c r="C44" s="164"/>
      <c r="D44" s="165"/>
      <c r="E44" s="164"/>
      <c r="F44" s="169"/>
      <c r="G44" s="164"/>
      <c r="H44" s="164"/>
      <c r="I44" s="167"/>
      <c r="J44" s="164"/>
      <c r="K44" s="164"/>
      <c r="L44" s="164"/>
      <c r="M44" s="164"/>
      <c r="N44" s="30"/>
      <c r="O44" s="170"/>
      <c r="P44" s="170"/>
      <c r="Q44" s="170"/>
    </row>
    <row r="45" spans="1:17" ht="14.7" customHeight="1">
      <c r="A45" s="164">
        <v>6</v>
      </c>
      <c r="B45" s="164"/>
      <c r="C45" s="164"/>
      <c r="D45" s="165"/>
      <c r="E45" s="164"/>
      <c r="F45" s="169"/>
      <c r="G45" s="164"/>
      <c r="H45" s="164"/>
      <c r="I45" s="167"/>
      <c r="J45" s="164"/>
      <c r="K45" s="164"/>
      <c r="L45" s="164"/>
      <c r="M45" s="164"/>
      <c r="N45" s="30"/>
      <c r="O45" s="170"/>
      <c r="P45" s="170"/>
      <c r="Q45" s="170"/>
    </row>
    <row r="46" spans="1:17" ht="14.7" customHeight="1">
      <c r="A46" s="164">
        <v>7</v>
      </c>
      <c r="B46" s="164"/>
      <c r="C46" s="164"/>
      <c r="D46" s="165"/>
      <c r="E46" s="164"/>
      <c r="F46" s="169"/>
      <c r="G46" s="164"/>
      <c r="H46" s="164"/>
      <c r="I46" s="167"/>
      <c r="J46" s="164"/>
      <c r="K46" s="164"/>
      <c r="L46" s="164"/>
      <c r="M46" s="164"/>
      <c r="N46" s="30"/>
      <c r="O46" s="170"/>
      <c r="P46" s="170"/>
      <c r="Q46" s="170"/>
    </row>
    <row r="47" spans="1:17" ht="14.7" customHeight="1">
      <c r="A47" s="164">
        <v>8</v>
      </c>
      <c r="B47" s="164"/>
      <c r="C47" s="164"/>
      <c r="D47" s="165"/>
      <c r="E47" s="164"/>
      <c r="F47" s="169"/>
      <c r="G47" s="164"/>
      <c r="H47" s="164"/>
      <c r="I47" s="167"/>
      <c r="J47" s="164"/>
      <c r="K47" s="164"/>
      <c r="L47" s="164"/>
      <c r="M47" s="164"/>
      <c r="N47" s="30"/>
      <c r="O47" s="170"/>
      <c r="P47" s="170"/>
      <c r="Q47" s="170"/>
    </row>
    <row r="48" spans="1:17" ht="14.7" customHeight="1">
      <c r="A48" s="164">
        <v>9</v>
      </c>
      <c r="B48" s="164"/>
      <c r="C48" s="164"/>
      <c r="D48" s="165"/>
      <c r="E48" s="164"/>
      <c r="F48" s="169"/>
      <c r="G48" s="164"/>
      <c r="H48" s="164"/>
      <c r="I48" s="167"/>
      <c r="J48" s="164"/>
      <c r="K48" s="164"/>
      <c r="L48" s="164"/>
      <c r="M48" s="164"/>
      <c r="N48" s="30"/>
      <c r="O48" s="170"/>
      <c r="P48" s="170"/>
      <c r="Q48" s="170"/>
    </row>
    <row r="49" spans="1:17" ht="14.7" customHeight="1">
      <c r="A49" s="164">
        <v>10</v>
      </c>
      <c r="B49" s="164"/>
      <c r="C49" s="164"/>
      <c r="D49" s="165"/>
      <c r="E49" s="164"/>
      <c r="F49" s="169"/>
      <c r="G49" s="164"/>
      <c r="H49" s="164"/>
      <c r="I49" s="167"/>
      <c r="J49" s="164"/>
      <c r="K49" s="164"/>
      <c r="L49" s="164"/>
      <c r="M49" s="164"/>
      <c r="N49" s="30"/>
      <c r="O49" s="170"/>
      <c r="P49" s="170"/>
      <c r="Q49" s="170"/>
    </row>
    <row r="50" spans="1:17" ht="14.7" customHeight="1">
      <c r="A50" s="164">
        <v>11</v>
      </c>
      <c r="B50" s="164"/>
      <c r="C50" s="164"/>
      <c r="D50" s="165"/>
      <c r="E50" s="164"/>
      <c r="F50" s="169"/>
      <c r="G50" s="164"/>
      <c r="H50" s="164"/>
      <c r="I50" s="167"/>
      <c r="J50" s="164"/>
      <c r="K50" s="164"/>
      <c r="L50" s="164"/>
      <c r="M50" s="164"/>
      <c r="N50" s="30"/>
      <c r="O50" s="170"/>
      <c r="P50" s="170"/>
      <c r="Q50" s="170"/>
    </row>
    <row r="51" spans="1:17" ht="14.7" customHeight="1">
      <c r="A51" s="164">
        <v>12</v>
      </c>
      <c r="B51" s="164"/>
      <c r="C51" s="164"/>
      <c r="D51" s="165"/>
      <c r="E51" s="164"/>
      <c r="F51" s="169"/>
      <c r="G51" s="164"/>
      <c r="H51" s="164"/>
      <c r="I51" s="167"/>
      <c r="J51" s="164"/>
      <c r="K51" s="164"/>
      <c r="L51" s="164"/>
      <c r="M51" s="164"/>
      <c r="N51" s="30"/>
      <c r="O51" s="170"/>
      <c r="P51" s="170"/>
      <c r="Q51" s="170"/>
    </row>
    <row r="52" spans="1:17" ht="14.7" customHeight="1">
      <c r="A52" s="164">
        <v>13</v>
      </c>
      <c r="B52" s="164"/>
      <c r="C52" s="164"/>
      <c r="D52" s="165"/>
      <c r="E52" s="164"/>
      <c r="F52" s="169"/>
      <c r="G52" s="164"/>
      <c r="H52" s="164"/>
      <c r="I52" s="167"/>
      <c r="J52" s="164"/>
      <c r="K52" s="164"/>
      <c r="L52" s="164"/>
      <c r="M52" s="164"/>
      <c r="N52" s="30"/>
      <c r="O52" s="170"/>
      <c r="P52" s="170"/>
      <c r="Q52" s="170"/>
    </row>
    <row r="53" spans="1:17" ht="14.7" customHeight="1">
      <c r="A53" s="164">
        <v>14</v>
      </c>
      <c r="B53" s="164"/>
      <c r="C53" s="164"/>
      <c r="D53" s="165"/>
      <c r="E53" s="164"/>
      <c r="F53" s="169"/>
      <c r="G53" s="164"/>
      <c r="H53" s="164"/>
      <c r="I53" s="167"/>
      <c r="J53" s="164"/>
      <c r="K53" s="164"/>
      <c r="L53" s="164"/>
      <c r="M53" s="164"/>
      <c r="N53" s="30"/>
      <c r="O53" s="170"/>
      <c r="P53" s="170"/>
      <c r="Q53" s="170"/>
    </row>
    <row r="54" spans="1:17" ht="14.7" customHeight="1">
      <c r="A54" s="164">
        <v>15</v>
      </c>
      <c r="B54" s="164"/>
      <c r="C54" s="164"/>
      <c r="D54" s="165"/>
      <c r="E54" s="164"/>
      <c r="F54" s="169"/>
      <c r="G54" s="164"/>
      <c r="H54" s="164"/>
      <c r="I54" s="167"/>
      <c r="J54" s="164"/>
      <c r="K54" s="164"/>
      <c r="L54" s="164"/>
      <c r="M54" s="164"/>
      <c r="N54" s="30"/>
      <c r="O54" s="170"/>
      <c r="P54" s="170"/>
      <c r="Q54" s="170"/>
    </row>
    <row r="55" spans="1:17" ht="14.7" customHeight="1">
      <c r="A55" s="164">
        <v>16</v>
      </c>
      <c r="B55" s="164"/>
      <c r="C55" s="164"/>
      <c r="D55" s="165"/>
      <c r="E55" s="164"/>
      <c r="F55" s="169"/>
      <c r="G55" s="164"/>
      <c r="H55" s="164"/>
      <c r="I55" s="167"/>
      <c r="J55" s="164"/>
      <c r="K55" s="164"/>
      <c r="L55" s="164"/>
      <c r="M55" s="164"/>
      <c r="N55" s="30"/>
      <c r="O55" s="170"/>
      <c r="P55" s="170"/>
      <c r="Q55" s="170"/>
    </row>
    <row r="56" spans="1:17" ht="14.7" customHeight="1">
      <c r="A56" s="164">
        <v>17</v>
      </c>
      <c r="B56" s="164"/>
      <c r="C56" s="164"/>
      <c r="D56" s="165"/>
      <c r="E56" s="164"/>
      <c r="F56" s="169"/>
      <c r="G56" s="164"/>
      <c r="H56" s="164"/>
      <c r="I56" s="167"/>
      <c r="J56" s="164"/>
      <c r="K56" s="164"/>
      <c r="L56" s="164"/>
      <c r="M56" s="164"/>
      <c r="N56" s="30"/>
      <c r="O56" s="170"/>
      <c r="P56" s="170"/>
      <c r="Q56" s="170"/>
    </row>
    <row r="57" spans="1:17" ht="14.7" customHeight="1">
      <c r="A57" s="164">
        <v>18</v>
      </c>
      <c r="B57" s="164"/>
      <c r="C57" s="164"/>
      <c r="D57" s="165"/>
      <c r="E57" s="164"/>
      <c r="F57" s="169"/>
      <c r="G57" s="164"/>
      <c r="H57" s="164"/>
      <c r="I57" s="167"/>
      <c r="J57" s="164"/>
      <c r="K57" s="164"/>
      <c r="L57" s="164"/>
      <c r="M57" s="164"/>
      <c r="N57" s="30"/>
      <c r="O57" s="170"/>
      <c r="P57" s="170"/>
      <c r="Q57" s="170"/>
    </row>
    <row r="58" spans="1:17" ht="14.7" customHeight="1">
      <c r="A58" s="164">
        <v>19</v>
      </c>
      <c r="B58" s="164"/>
      <c r="C58" s="164"/>
      <c r="D58" s="165"/>
      <c r="E58" s="164"/>
      <c r="F58" s="169"/>
      <c r="G58" s="164"/>
      <c r="H58" s="164"/>
      <c r="I58" s="167"/>
      <c r="J58" s="164"/>
      <c r="K58" s="164"/>
      <c r="L58" s="164"/>
      <c r="M58" s="164"/>
      <c r="N58" s="30"/>
      <c r="O58" s="170"/>
      <c r="P58" s="170"/>
      <c r="Q58" s="170"/>
    </row>
    <row r="59" spans="1:17" ht="14.7" customHeight="1">
      <c r="A59" s="164">
        <v>20</v>
      </c>
      <c r="B59" s="164"/>
      <c r="C59" s="164"/>
      <c r="D59" s="165"/>
      <c r="E59" s="164"/>
      <c r="F59" s="169"/>
      <c r="G59" s="164"/>
      <c r="H59" s="164"/>
      <c r="I59" s="167"/>
      <c r="J59" s="164"/>
      <c r="K59" s="164"/>
      <c r="L59" s="164"/>
      <c r="M59" s="164"/>
      <c r="N59" s="30"/>
      <c r="O59" s="170"/>
      <c r="P59" s="170"/>
      <c r="Q59" s="170"/>
    </row>
    <row r="60" spans="1:17" ht="14.7" customHeight="1">
      <c r="A60" s="164">
        <v>21</v>
      </c>
      <c r="B60" s="164"/>
      <c r="C60" s="164"/>
      <c r="D60" s="165"/>
      <c r="E60" s="164"/>
      <c r="F60" s="169"/>
      <c r="G60" s="164"/>
      <c r="H60" s="164"/>
      <c r="I60" s="167"/>
      <c r="J60" s="164"/>
      <c r="K60" s="164"/>
      <c r="L60" s="164"/>
      <c r="M60" s="164"/>
      <c r="N60" s="30"/>
      <c r="O60" s="170"/>
      <c r="P60" s="170"/>
      <c r="Q60" s="170"/>
    </row>
    <row r="61" spans="1:17" ht="14.7" customHeight="1">
      <c r="A61" s="164">
        <v>22</v>
      </c>
      <c r="B61" s="164"/>
      <c r="C61" s="164"/>
      <c r="D61" s="165"/>
      <c r="E61" s="164"/>
      <c r="F61" s="169"/>
      <c r="G61" s="164"/>
      <c r="H61" s="164"/>
      <c r="I61" s="167"/>
      <c r="J61" s="164"/>
      <c r="K61" s="164"/>
      <c r="L61" s="164"/>
      <c r="M61" s="164"/>
      <c r="N61" s="30"/>
      <c r="O61" s="170"/>
      <c r="P61" s="170"/>
      <c r="Q61" s="170"/>
    </row>
    <row r="62" spans="1:17" ht="14.7" customHeight="1">
      <c r="A62" s="164">
        <v>23</v>
      </c>
      <c r="B62" s="164"/>
      <c r="C62" s="164"/>
      <c r="D62" s="165"/>
      <c r="E62" s="164"/>
      <c r="F62" s="169"/>
      <c r="G62" s="164"/>
      <c r="H62" s="164"/>
      <c r="I62" s="167"/>
      <c r="J62" s="164"/>
      <c r="K62" s="164"/>
      <c r="L62" s="164"/>
      <c r="M62" s="164"/>
      <c r="N62" s="30"/>
      <c r="O62" s="170"/>
      <c r="P62" s="170"/>
      <c r="Q62" s="170"/>
    </row>
  </sheetData>
  <autoFilter ref="A39:W62" xr:uid="{00000000-0009-0000-0000-000000000000}">
    <sortState xmlns:xlrd2="http://schemas.microsoft.com/office/spreadsheetml/2017/richdata2" ref="A40:W62">
      <sortCondition ref="D39"/>
    </sortState>
  </autoFilter>
  <mergeCells count="48">
    <mergeCell ref="D6:I6"/>
    <mergeCell ref="J6:M6"/>
    <mergeCell ref="A1:H1"/>
    <mergeCell ref="I1:S1"/>
    <mergeCell ref="A2:H2"/>
    <mergeCell ref="I2:S2"/>
    <mergeCell ref="A3:H3"/>
    <mergeCell ref="N6:P6"/>
    <mergeCell ref="Q6:U6"/>
    <mergeCell ref="V4:W4"/>
    <mergeCell ref="A5:C5"/>
    <mergeCell ref="D5:I5"/>
    <mergeCell ref="J5:M5"/>
    <mergeCell ref="N5:P5"/>
    <mergeCell ref="Q5:U5"/>
    <mergeCell ref="V5:W5"/>
    <mergeCell ref="A4:C4"/>
    <mergeCell ref="D4:I4"/>
    <mergeCell ref="J4:M4"/>
    <mergeCell ref="N4:P4"/>
    <mergeCell ref="Q4:U4"/>
    <mergeCell ref="V7:W7"/>
    <mergeCell ref="A8:C8"/>
    <mergeCell ref="D8:I8"/>
    <mergeCell ref="J8:M8"/>
    <mergeCell ref="N8:P8"/>
    <mergeCell ref="Q8:U8"/>
    <mergeCell ref="A7:C7"/>
    <mergeCell ref="D7:I7"/>
    <mergeCell ref="J7:M7"/>
    <mergeCell ref="N7:P7"/>
    <mergeCell ref="Q7:U7"/>
    <mergeCell ref="V6:W6"/>
    <mergeCell ref="A6:C6"/>
    <mergeCell ref="V10:W11"/>
    <mergeCell ref="A11:C11"/>
    <mergeCell ref="A9:C9"/>
    <mergeCell ref="D9:I9"/>
    <mergeCell ref="J9:M9"/>
    <mergeCell ref="N9:P9"/>
    <mergeCell ref="Q9:U9"/>
    <mergeCell ref="V9:W9"/>
    <mergeCell ref="A10:C10"/>
    <mergeCell ref="D10:I11"/>
    <mergeCell ref="J10:M11"/>
    <mergeCell ref="N10:P11"/>
    <mergeCell ref="Q10:U11"/>
    <mergeCell ref="V8:W8"/>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3331-B5EB-4711-9C95-388F82C26830}">
  <dimension ref="A1:A57"/>
  <sheetViews>
    <sheetView workbookViewId="0">
      <selection activeCell="R17" sqref="R17"/>
    </sheetView>
  </sheetViews>
  <sheetFormatPr defaultRowHeight="14.4"/>
  <sheetData>
    <row r="1" spans="1:1">
      <c r="A1" t="s">
        <v>9307</v>
      </c>
    </row>
    <row r="3" spans="1:1">
      <c r="A3" t="s">
        <v>9308</v>
      </c>
    </row>
    <row r="4" spans="1:1">
      <c r="A4" t="s">
        <v>9309</v>
      </c>
    </row>
    <row r="5" spans="1:1">
      <c r="A5" t="s">
        <v>9310</v>
      </c>
    </row>
    <row r="6" spans="1:1">
      <c r="A6" t="s">
        <v>9311</v>
      </c>
    </row>
    <row r="7" spans="1:1">
      <c r="A7" t="s">
        <v>9312</v>
      </c>
    </row>
    <row r="10" spans="1:1">
      <c r="A10" t="s">
        <v>9313</v>
      </c>
    </row>
    <row r="11" spans="1:1">
      <c r="A11" t="s">
        <v>9314</v>
      </c>
    </row>
    <row r="13" spans="1:1">
      <c r="A13" t="s">
        <v>9315</v>
      </c>
    </row>
    <row r="14" spans="1:1">
      <c r="A14" t="s">
        <v>9316</v>
      </c>
    </row>
    <row r="15" spans="1:1">
      <c r="A15" t="s">
        <v>9317</v>
      </c>
    </row>
    <row r="16" spans="1:1">
      <c r="A16" t="s">
        <v>9318</v>
      </c>
    </row>
    <row r="17" spans="1:1">
      <c r="A17" t="s">
        <v>9319</v>
      </c>
    </row>
    <row r="18" spans="1:1">
      <c r="A18" t="s">
        <v>9320</v>
      </c>
    </row>
    <row r="19" spans="1:1">
      <c r="A19" t="s">
        <v>9321</v>
      </c>
    </row>
    <row r="20" spans="1:1">
      <c r="A20" t="s">
        <v>9322</v>
      </c>
    </row>
    <row r="21" spans="1:1">
      <c r="A21" t="s">
        <v>9323</v>
      </c>
    </row>
    <row r="23" spans="1:1">
      <c r="A23" t="s">
        <v>9324</v>
      </c>
    </row>
    <row r="24" spans="1:1">
      <c r="A24" t="s">
        <v>9325</v>
      </c>
    </row>
    <row r="25" spans="1:1">
      <c r="A25" t="s">
        <v>9326</v>
      </c>
    </row>
    <row r="28" spans="1:1">
      <c r="A28" t="s">
        <v>8906</v>
      </c>
    </row>
    <row r="29" spans="1:1">
      <c r="A29" t="s">
        <v>8906</v>
      </c>
    </row>
    <row r="39" spans="1:1">
      <c r="A39" t="s">
        <v>9327</v>
      </c>
    </row>
    <row r="40" spans="1:1">
      <c r="A40" t="s">
        <v>9328</v>
      </c>
    </row>
    <row r="41" spans="1:1">
      <c r="A41" t="s">
        <v>9329</v>
      </c>
    </row>
    <row r="42" spans="1:1">
      <c r="A42" t="s">
        <v>9327</v>
      </c>
    </row>
    <row r="43" spans="1:1">
      <c r="A43" t="s">
        <v>9327</v>
      </c>
    </row>
    <row r="44" spans="1:1">
      <c r="A44" t="s">
        <v>9330</v>
      </c>
    </row>
    <row r="45" spans="1:1">
      <c r="A45" t="s">
        <v>9329</v>
      </c>
    </row>
    <row r="49" spans="1:1">
      <c r="A49" t="s">
        <v>9331</v>
      </c>
    </row>
    <row r="50" spans="1:1">
      <c r="A50" t="s">
        <v>9053</v>
      </c>
    </row>
    <row r="52" spans="1:1">
      <c r="A52" t="s">
        <v>9332</v>
      </c>
    </row>
    <row r="53" spans="1:1">
      <c r="A53" t="s">
        <v>9333</v>
      </c>
    </row>
    <row r="56" spans="1:1">
      <c r="A56" t="s">
        <v>9334</v>
      </c>
    </row>
    <row r="57" spans="1:1">
      <c r="A57" t="s">
        <v>9335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2053-3E83-4AE6-979B-46107728194F}">
  <dimension ref="A1"/>
  <sheetViews>
    <sheetView workbookViewId="0">
      <selection activeCell="N28" sqref="N28"/>
    </sheetView>
  </sheetViews>
  <sheetFormatPr defaultRowHeight="14.4"/>
  <sheetData/>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0B12-8240-496F-9FCD-FFC51768E781}">
  <dimension ref="A1:AK46"/>
  <sheetViews>
    <sheetView showGridLines="0" topLeftCell="A4" workbookViewId="0">
      <selection activeCell="F40" sqref="F40:G40"/>
    </sheetView>
  </sheetViews>
  <sheetFormatPr defaultColWidth="8.77734375" defaultRowHeight="14.4"/>
  <cols>
    <col min="1" max="1" width="8.77734375" style="298"/>
    <col min="2" max="2" width="2.77734375" style="298" bestFit="1" customWidth="1"/>
    <col min="3" max="3" width="10.77734375" style="298" bestFit="1" customWidth="1"/>
    <col min="4" max="4" width="7.77734375" style="298" bestFit="1" customWidth="1"/>
    <col min="5" max="5" width="8.77734375" style="298"/>
    <col min="6" max="6" width="5.21875" style="298" customWidth="1"/>
    <col min="7" max="7" width="5.5546875" style="298" customWidth="1"/>
    <col min="8" max="8" width="25.5546875" style="298" customWidth="1"/>
    <col min="9" max="9" width="14" style="298" bestFit="1" customWidth="1"/>
    <col min="10" max="10" width="14.21875" style="298" bestFit="1" customWidth="1"/>
    <col min="11" max="12" width="9.5546875" style="298" bestFit="1" customWidth="1"/>
    <col min="13" max="15" width="8.21875" style="298" bestFit="1" customWidth="1"/>
    <col min="16" max="16384" width="8.77734375" style="298"/>
  </cols>
  <sheetData>
    <row r="1" spans="1:34" ht="9" customHeight="1">
      <c r="A1" s="300"/>
      <c r="B1" s="300"/>
      <c r="C1" s="389"/>
      <c r="D1" s="389"/>
      <c r="E1" s="389"/>
      <c r="F1" s="389"/>
      <c r="G1" s="389"/>
      <c r="H1" s="300"/>
      <c r="I1" s="300"/>
      <c r="J1" s="300"/>
      <c r="K1" s="300"/>
      <c r="L1" s="300"/>
      <c r="M1" s="300"/>
      <c r="N1" s="300"/>
      <c r="O1" s="300"/>
      <c r="P1" s="389"/>
      <c r="Q1" s="389"/>
      <c r="R1" s="389"/>
      <c r="S1" s="389"/>
      <c r="T1" s="389"/>
      <c r="U1" s="389"/>
      <c r="V1" s="389"/>
      <c r="W1" s="389"/>
      <c r="X1" s="389"/>
      <c r="Y1" s="389"/>
      <c r="Z1" s="389"/>
      <c r="AA1" s="389"/>
      <c r="AB1" s="389"/>
      <c r="AC1" s="389"/>
      <c r="AD1" s="389"/>
      <c r="AE1" s="389"/>
      <c r="AF1" s="389"/>
      <c r="AG1" s="389"/>
    </row>
    <row r="2" spans="1:34" ht="10.35" customHeight="1">
      <c r="A2" s="300"/>
      <c r="B2" s="300"/>
      <c r="C2" s="615" t="s">
        <v>346</v>
      </c>
      <c r="D2" s="615"/>
      <c r="E2" s="615"/>
      <c r="F2" s="615"/>
      <c r="G2" s="615"/>
      <c r="H2" s="615"/>
      <c r="I2" s="615"/>
      <c r="J2" s="300"/>
      <c r="K2" s="300"/>
      <c r="L2" s="300"/>
      <c r="M2" s="300"/>
      <c r="N2" s="300"/>
      <c r="O2" s="300"/>
      <c r="P2" s="389"/>
      <c r="Q2" s="389"/>
      <c r="R2" s="389"/>
      <c r="S2" s="389"/>
      <c r="T2" s="389"/>
      <c r="U2" s="389"/>
      <c r="V2" s="389"/>
      <c r="W2" s="389"/>
      <c r="X2" s="389"/>
      <c r="Y2" s="389"/>
      <c r="Z2" s="389"/>
      <c r="AA2" s="389"/>
      <c r="AB2" s="389"/>
      <c r="AC2" s="389"/>
      <c r="AD2" s="616" t="s">
        <v>298</v>
      </c>
      <c r="AE2" s="616"/>
      <c r="AF2" s="615" t="s">
        <v>9369</v>
      </c>
      <c r="AG2" s="615"/>
    </row>
    <row r="3" spans="1:34" ht="10.35" customHeight="1">
      <c r="A3" s="300"/>
      <c r="B3" s="300"/>
      <c r="C3" s="615" t="s">
        <v>9368</v>
      </c>
      <c r="D3" s="615"/>
      <c r="E3" s="615"/>
      <c r="F3" s="615"/>
      <c r="G3" s="615"/>
      <c r="H3" s="615"/>
      <c r="I3" s="615"/>
      <c r="J3" s="300"/>
      <c r="K3" s="300"/>
      <c r="L3" s="300"/>
      <c r="M3" s="300"/>
      <c r="N3" s="300"/>
      <c r="O3" s="300"/>
      <c r="P3" s="389"/>
      <c r="Q3" s="389"/>
      <c r="R3" s="389"/>
      <c r="S3" s="389"/>
      <c r="T3" s="389"/>
      <c r="U3" s="389"/>
      <c r="V3" s="389"/>
      <c r="W3" s="389"/>
      <c r="X3" s="389"/>
      <c r="Y3" s="389"/>
      <c r="Z3" s="389"/>
      <c r="AA3" s="389"/>
      <c r="AB3" s="389"/>
      <c r="AC3" s="389"/>
      <c r="AD3" s="616" t="s">
        <v>6911</v>
      </c>
      <c r="AE3" s="616"/>
      <c r="AF3" s="617">
        <v>44827</v>
      </c>
      <c r="AG3" s="617"/>
    </row>
    <row r="4" spans="1:34" ht="10.35" customHeight="1">
      <c r="A4" s="300"/>
      <c r="B4" s="300"/>
      <c r="C4" s="389"/>
      <c r="D4" s="389"/>
      <c r="E4" s="389"/>
      <c r="F4" s="389"/>
      <c r="G4" s="389"/>
      <c r="H4" s="300"/>
      <c r="I4" s="300"/>
      <c r="J4" s="300"/>
      <c r="K4" s="300"/>
      <c r="L4" s="300"/>
      <c r="M4" s="300"/>
      <c r="N4" s="300"/>
      <c r="O4" s="300"/>
      <c r="P4" s="389"/>
      <c r="Q4" s="389"/>
      <c r="R4" s="389"/>
      <c r="S4" s="389"/>
      <c r="T4" s="389"/>
      <c r="U4" s="389"/>
      <c r="V4" s="389"/>
      <c r="W4" s="389"/>
      <c r="X4" s="389"/>
      <c r="Y4" s="389"/>
      <c r="Z4" s="389"/>
      <c r="AA4" s="389"/>
      <c r="AB4" s="389"/>
      <c r="AC4" s="389"/>
      <c r="AD4" s="389"/>
      <c r="AE4" s="389"/>
      <c r="AF4" s="618" t="s">
        <v>9367</v>
      </c>
      <c r="AG4" s="618"/>
    </row>
    <row r="5" spans="1:34" ht="14.25" customHeight="1">
      <c r="A5" s="300"/>
      <c r="B5" s="300"/>
      <c r="C5" s="619" t="s">
        <v>7657</v>
      </c>
      <c r="D5" s="619"/>
      <c r="E5" s="619"/>
      <c r="F5" s="619"/>
      <c r="G5" s="619"/>
      <c r="H5" s="300"/>
      <c r="I5" s="620" t="s">
        <v>9366</v>
      </c>
      <c r="J5" s="620"/>
      <c r="K5" s="620"/>
      <c r="L5" s="620"/>
      <c r="M5" s="620"/>
      <c r="N5" s="620"/>
      <c r="O5" s="620"/>
      <c r="P5" s="620"/>
      <c r="Q5" s="389"/>
      <c r="R5" s="389"/>
      <c r="S5" s="389"/>
      <c r="T5" s="389"/>
      <c r="U5" s="389"/>
      <c r="V5" s="389"/>
      <c r="W5" s="389"/>
      <c r="X5" s="389"/>
      <c r="Y5" s="389"/>
      <c r="Z5" s="389"/>
      <c r="AA5" s="389"/>
      <c r="AB5" s="389"/>
      <c r="AC5" s="389"/>
      <c r="AD5" s="389"/>
      <c r="AE5" s="389"/>
      <c r="AF5" s="389"/>
      <c r="AG5" s="389"/>
      <c r="AH5" s="389"/>
    </row>
    <row r="6" spans="1:34" ht="14.25" customHeight="1">
      <c r="A6" s="300"/>
      <c r="B6" s="300"/>
      <c r="C6" s="615" t="s">
        <v>9365</v>
      </c>
      <c r="D6" s="615"/>
      <c r="E6" s="615"/>
      <c r="F6" s="615"/>
      <c r="G6" s="615"/>
      <c r="H6" s="300"/>
      <c r="I6" s="300"/>
      <c r="J6" s="300"/>
      <c r="K6" s="300"/>
      <c r="L6" s="300"/>
      <c r="M6" s="300"/>
      <c r="N6" s="300"/>
      <c r="O6" s="300"/>
      <c r="P6" s="389"/>
      <c r="Q6" s="389"/>
      <c r="R6" s="389"/>
      <c r="S6" s="389"/>
      <c r="T6" s="389"/>
      <c r="U6" s="389"/>
      <c r="V6" s="389"/>
      <c r="W6" s="389"/>
      <c r="X6" s="389"/>
      <c r="Y6" s="389"/>
      <c r="Z6" s="389"/>
      <c r="AA6" s="389"/>
      <c r="AB6" s="389"/>
      <c r="AC6" s="389"/>
      <c r="AD6" s="389"/>
      <c r="AE6" s="389"/>
      <c r="AF6" s="389"/>
      <c r="AG6" s="389"/>
    </row>
    <row r="7" spans="1:34" ht="14.25" customHeight="1">
      <c r="A7" s="300"/>
      <c r="B7" s="300"/>
      <c r="C7" s="615" t="s">
        <v>9364</v>
      </c>
      <c r="D7" s="615"/>
      <c r="E7" s="615"/>
      <c r="F7" s="615"/>
      <c r="G7" s="615"/>
      <c r="H7" s="300"/>
      <c r="I7" s="300"/>
      <c r="J7" s="300"/>
      <c r="K7" s="300"/>
      <c r="L7" s="300"/>
      <c r="M7" s="300"/>
      <c r="N7" s="300"/>
      <c r="O7" s="300"/>
      <c r="P7" s="389"/>
      <c r="Q7" s="389"/>
      <c r="R7" s="389"/>
      <c r="S7" s="389"/>
      <c r="T7" s="389"/>
      <c r="U7" s="389"/>
      <c r="V7" s="389"/>
      <c r="W7" s="389"/>
      <c r="X7" s="389"/>
      <c r="Y7" s="389"/>
      <c r="Z7" s="389"/>
      <c r="AA7" s="389"/>
      <c r="AB7" s="389"/>
      <c r="AC7" s="389"/>
      <c r="AD7" s="389"/>
      <c r="AE7" s="389"/>
      <c r="AF7" s="389"/>
      <c r="AG7" s="389"/>
    </row>
    <row r="8" spans="1:34" ht="14.25" customHeight="1">
      <c r="A8" s="300"/>
      <c r="B8" s="300"/>
      <c r="C8" s="615" t="s">
        <v>9363</v>
      </c>
      <c r="D8" s="615"/>
      <c r="E8" s="615"/>
      <c r="F8" s="615"/>
      <c r="G8" s="615"/>
      <c r="H8" s="300"/>
      <c r="I8" s="300"/>
      <c r="J8" s="300"/>
      <c r="K8" s="300"/>
      <c r="L8" s="300"/>
      <c r="M8" s="300"/>
      <c r="N8" s="300"/>
      <c r="O8" s="300"/>
      <c r="P8" s="389"/>
      <c r="Q8" s="389"/>
      <c r="R8" s="389"/>
      <c r="S8" s="389"/>
      <c r="T8" s="389"/>
      <c r="U8" s="389"/>
      <c r="V8" s="389"/>
      <c r="W8" s="389"/>
      <c r="X8" s="389"/>
      <c r="Y8" s="389"/>
      <c r="Z8" s="389"/>
      <c r="AA8" s="389"/>
      <c r="AB8" s="389"/>
      <c r="AC8" s="389"/>
      <c r="AD8" s="389"/>
      <c r="AE8" s="389"/>
      <c r="AF8" s="389"/>
      <c r="AG8" s="389"/>
    </row>
    <row r="9" spans="1:34" ht="14.25" customHeight="1">
      <c r="A9" s="300"/>
      <c r="B9" s="300"/>
      <c r="C9" s="615" t="s">
        <v>9362</v>
      </c>
      <c r="D9" s="615"/>
      <c r="E9" s="615"/>
      <c r="F9" s="615"/>
      <c r="G9" s="615"/>
      <c r="H9" s="615"/>
      <c r="I9" s="615"/>
      <c r="J9" s="300"/>
      <c r="K9" s="300"/>
      <c r="L9" s="300"/>
      <c r="M9" s="300"/>
      <c r="N9" s="300"/>
      <c r="O9" s="300"/>
      <c r="P9" s="389"/>
      <c r="Q9" s="389"/>
      <c r="R9" s="389"/>
      <c r="S9" s="389"/>
      <c r="T9" s="389"/>
      <c r="U9" s="389"/>
      <c r="V9" s="389"/>
      <c r="W9" s="389"/>
      <c r="X9" s="389"/>
      <c r="Y9" s="389"/>
      <c r="Z9" s="389"/>
      <c r="AA9" s="389"/>
      <c r="AB9" s="389"/>
      <c r="AC9" s="389"/>
      <c r="AD9" s="389"/>
      <c r="AE9" s="389"/>
      <c r="AF9" s="389"/>
      <c r="AG9" s="389"/>
    </row>
    <row r="10" spans="1:34" ht="14.25" customHeight="1">
      <c r="A10" s="300"/>
      <c r="B10" s="300"/>
      <c r="C10" s="615" t="s">
        <v>9361</v>
      </c>
      <c r="D10" s="615"/>
      <c r="E10" s="615"/>
      <c r="F10" s="615"/>
      <c r="G10" s="615"/>
      <c r="H10" s="300"/>
      <c r="I10" s="300"/>
      <c r="J10" s="300"/>
      <c r="K10" s="300"/>
      <c r="L10" s="300"/>
      <c r="M10" s="300"/>
      <c r="N10" s="300"/>
      <c r="O10" s="300"/>
      <c r="P10" s="389"/>
      <c r="Q10" s="389"/>
      <c r="R10" s="389"/>
      <c r="S10" s="389"/>
      <c r="T10" s="389"/>
      <c r="U10" s="389"/>
      <c r="V10" s="389"/>
      <c r="W10" s="389"/>
      <c r="X10" s="389"/>
      <c r="Y10" s="389"/>
      <c r="Z10" s="389"/>
      <c r="AA10" s="389"/>
      <c r="AB10" s="389"/>
      <c r="AC10" s="389"/>
      <c r="AD10" s="389"/>
      <c r="AE10" s="389"/>
      <c r="AF10" s="389"/>
      <c r="AG10" s="389"/>
    </row>
    <row r="11" spans="1:34" ht="14.25" customHeight="1">
      <c r="A11" s="300"/>
      <c r="B11" s="300"/>
      <c r="C11" s="615" t="s">
        <v>9360</v>
      </c>
      <c r="D11" s="615"/>
      <c r="E11" s="615"/>
      <c r="F11" s="615"/>
      <c r="G11" s="615"/>
      <c r="H11" s="615"/>
      <c r="I11" s="300"/>
      <c r="J11" s="300"/>
      <c r="K11" s="300"/>
      <c r="L11" s="300"/>
      <c r="M11" s="300"/>
      <c r="N11" s="300"/>
      <c r="O11" s="300"/>
      <c r="P11" s="389"/>
      <c r="Q11" s="389"/>
      <c r="R11" s="389"/>
      <c r="S11" s="389"/>
      <c r="T11" s="389"/>
      <c r="U11" s="389"/>
      <c r="V11" s="389"/>
      <c r="W11" s="389"/>
      <c r="X11" s="389"/>
      <c r="Y11" s="389"/>
      <c r="Z11" s="389"/>
      <c r="AA11" s="389"/>
      <c r="AB11" s="389"/>
      <c r="AC11" s="389"/>
      <c r="AD11" s="389"/>
      <c r="AE11" s="389"/>
      <c r="AF11" s="389"/>
      <c r="AG11" s="389"/>
    </row>
    <row r="12" spans="1:34" ht="14.25" customHeight="1">
      <c r="A12" s="300"/>
      <c r="B12" s="300"/>
      <c r="C12" s="619" t="s">
        <v>9165</v>
      </c>
      <c r="D12" s="619"/>
      <c r="E12" s="619"/>
      <c r="F12" s="619"/>
      <c r="G12" s="619"/>
      <c r="H12" s="300"/>
      <c r="I12" s="300"/>
      <c r="J12" s="300"/>
      <c r="K12" s="300"/>
      <c r="L12" s="300"/>
      <c r="M12" s="300"/>
      <c r="N12" s="300"/>
      <c r="O12" s="300"/>
      <c r="P12" s="389"/>
      <c r="Q12" s="389"/>
      <c r="R12" s="389"/>
      <c r="S12" s="389"/>
      <c r="T12" s="389"/>
      <c r="U12" s="389"/>
      <c r="V12" s="389"/>
      <c r="W12" s="389"/>
      <c r="X12" s="389"/>
      <c r="Y12" s="389"/>
      <c r="Z12" s="389"/>
      <c r="AA12" s="389"/>
      <c r="AB12" s="389"/>
      <c r="AC12" s="389"/>
      <c r="AD12" s="389"/>
      <c r="AE12" s="389"/>
      <c r="AF12" s="389"/>
      <c r="AG12" s="389"/>
    </row>
    <row r="13" spans="1:34" ht="14.25" customHeight="1">
      <c r="A13" s="300"/>
      <c r="B13" s="300"/>
      <c r="C13" s="615" t="s">
        <v>9359</v>
      </c>
      <c r="D13" s="615"/>
      <c r="E13" s="615"/>
      <c r="F13" s="615"/>
      <c r="G13" s="615"/>
      <c r="H13" s="615"/>
      <c r="I13" s="300"/>
      <c r="J13" s="300"/>
      <c r="K13" s="300"/>
      <c r="L13" s="300"/>
      <c r="M13" s="300"/>
      <c r="N13" s="300"/>
      <c r="O13" s="300"/>
      <c r="P13" s="389"/>
      <c r="Q13" s="389"/>
      <c r="R13" s="389"/>
      <c r="S13" s="389"/>
      <c r="T13" s="389"/>
      <c r="U13" s="389"/>
      <c r="V13" s="389"/>
      <c r="W13" s="389"/>
      <c r="X13" s="389"/>
      <c r="Y13" s="389"/>
      <c r="Z13" s="389"/>
      <c r="AA13" s="389"/>
      <c r="AB13" s="389"/>
      <c r="AC13" s="389"/>
      <c r="AD13" s="389"/>
      <c r="AE13" s="389"/>
      <c r="AF13" s="389"/>
      <c r="AG13" s="389"/>
    </row>
    <row r="14" spans="1:34" ht="14.25" customHeight="1">
      <c r="A14" s="300"/>
      <c r="B14" s="300"/>
      <c r="C14" s="615" t="s">
        <v>9358</v>
      </c>
      <c r="D14" s="615"/>
      <c r="E14" s="615"/>
      <c r="F14" s="615"/>
      <c r="G14" s="615"/>
      <c r="H14" s="615"/>
      <c r="I14" s="300"/>
      <c r="J14" s="300"/>
      <c r="K14" s="300"/>
      <c r="L14" s="300"/>
      <c r="M14" s="300"/>
      <c r="N14" s="300"/>
      <c r="O14" s="300"/>
      <c r="P14" s="389"/>
      <c r="Q14" s="389"/>
      <c r="R14" s="389"/>
      <c r="S14" s="389"/>
      <c r="T14" s="389"/>
      <c r="U14" s="389"/>
      <c r="V14" s="389"/>
      <c r="W14" s="389"/>
      <c r="X14" s="389"/>
      <c r="Y14" s="389"/>
      <c r="Z14" s="389"/>
      <c r="AA14" s="389"/>
      <c r="AB14" s="389"/>
      <c r="AC14" s="389"/>
      <c r="AD14" s="389"/>
      <c r="AE14" s="389"/>
      <c r="AF14" s="389"/>
      <c r="AG14" s="389"/>
    </row>
    <row r="15" spans="1:34" ht="14.25" customHeight="1">
      <c r="A15" s="300"/>
      <c r="B15" s="300"/>
      <c r="C15" s="615" t="s">
        <v>9357</v>
      </c>
      <c r="D15" s="615"/>
      <c r="E15" s="615"/>
      <c r="F15" s="615"/>
      <c r="G15" s="615"/>
      <c r="H15" s="615"/>
      <c r="I15" s="615"/>
      <c r="J15" s="300"/>
      <c r="K15" s="300"/>
      <c r="L15" s="300"/>
      <c r="M15" s="300"/>
      <c r="N15" s="300"/>
      <c r="O15" s="300"/>
      <c r="P15" s="389"/>
      <c r="Q15" s="389"/>
      <c r="R15" s="389"/>
      <c r="S15" s="389"/>
      <c r="T15" s="389"/>
      <c r="U15" s="389"/>
      <c r="V15" s="389"/>
      <c r="W15" s="389"/>
      <c r="X15" s="389"/>
      <c r="Y15" s="389"/>
      <c r="Z15" s="389"/>
      <c r="AA15" s="389"/>
      <c r="AB15" s="389"/>
      <c r="AC15" s="389"/>
      <c r="AD15" s="389"/>
      <c r="AE15" s="389"/>
      <c r="AF15" s="389"/>
      <c r="AG15" s="389"/>
    </row>
    <row r="16" spans="1:34" ht="14.25" customHeight="1">
      <c r="A16" s="300"/>
      <c r="B16" s="300"/>
      <c r="C16" s="615" t="s">
        <v>9356</v>
      </c>
      <c r="D16" s="615"/>
      <c r="E16" s="615"/>
      <c r="F16" s="615"/>
      <c r="G16" s="615"/>
      <c r="H16" s="615"/>
      <c r="I16" s="615"/>
      <c r="J16" s="300"/>
      <c r="K16" s="300"/>
      <c r="L16" s="300"/>
      <c r="M16" s="300"/>
      <c r="N16" s="300"/>
      <c r="O16" s="300"/>
      <c r="P16" s="389"/>
      <c r="Q16" s="389"/>
      <c r="R16" s="389"/>
      <c r="S16" s="389"/>
      <c r="T16" s="389"/>
      <c r="U16" s="389"/>
      <c r="V16" s="389"/>
      <c r="W16" s="389"/>
      <c r="X16" s="389"/>
      <c r="Y16" s="389"/>
      <c r="Z16" s="389"/>
      <c r="AA16" s="389"/>
      <c r="AB16" s="389"/>
      <c r="AC16" s="389"/>
      <c r="AD16" s="389"/>
      <c r="AE16" s="389"/>
      <c r="AF16" s="389"/>
      <c r="AG16" s="389"/>
    </row>
    <row r="17" spans="1:34" ht="14.25" customHeight="1">
      <c r="A17" s="300"/>
      <c r="B17" s="300"/>
      <c r="C17" s="621" t="s">
        <v>9355</v>
      </c>
      <c r="D17" s="621"/>
      <c r="E17" s="621"/>
      <c r="F17" s="621"/>
      <c r="G17" s="621"/>
      <c r="H17" s="621"/>
      <c r="I17" s="621"/>
      <c r="J17" s="300"/>
      <c r="K17" s="300"/>
      <c r="L17" s="300"/>
      <c r="M17" s="300"/>
      <c r="N17" s="300"/>
      <c r="O17" s="300"/>
      <c r="P17" s="389"/>
      <c r="Q17" s="389"/>
      <c r="R17" s="389"/>
      <c r="S17" s="389"/>
      <c r="T17" s="389"/>
      <c r="U17" s="389"/>
      <c r="V17" s="389"/>
      <c r="W17" s="389"/>
      <c r="X17" s="389"/>
      <c r="Y17" s="389"/>
      <c r="Z17" s="389"/>
      <c r="AA17" s="389"/>
      <c r="AB17" s="389"/>
      <c r="AC17" s="389"/>
      <c r="AD17" s="389"/>
      <c r="AE17" s="389"/>
      <c r="AF17" s="389"/>
      <c r="AG17" s="389"/>
    </row>
    <row r="18" spans="1:34" ht="14.25" customHeight="1">
      <c r="A18" s="300"/>
      <c r="B18" s="300"/>
      <c r="C18" s="621" t="s">
        <v>9354</v>
      </c>
      <c r="D18" s="621"/>
      <c r="E18" s="621"/>
      <c r="F18" s="621"/>
      <c r="G18" s="621"/>
      <c r="H18" s="621"/>
      <c r="I18" s="621"/>
      <c r="J18" s="300"/>
      <c r="K18" s="300"/>
      <c r="L18" s="300"/>
      <c r="M18" s="300"/>
      <c r="N18" s="300"/>
      <c r="O18" s="300"/>
      <c r="P18" s="389"/>
      <c r="Q18" s="389"/>
      <c r="R18" s="389"/>
      <c r="S18" s="389"/>
      <c r="T18" s="389"/>
      <c r="U18" s="389"/>
      <c r="V18" s="389"/>
      <c r="W18" s="389"/>
      <c r="X18" s="389"/>
      <c r="Y18" s="389"/>
      <c r="Z18" s="389"/>
      <c r="AA18" s="389"/>
      <c r="AB18" s="389"/>
      <c r="AC18" s="389"/>
      <c r="AD18" s="389"/>
      <c r="AE18" s="389"/>
      <c r="AF18" s="389"/>
      <c r="AG18" s="389"/>
    </row>
    <row r="19" spans="1:34" ht="10.35" customHeight="1">
      <c r="A19" s="300"/>
      <c r="B19" s="300"/>
      <c r="C19" s="615" t="s">
        <v>9353</v>
      </c>
      <c r="D19" s="615"/>
      <c r="E19" s="615"/>
      <c r="F19" s="615"/>
      <c r="G19" s="615"/>
      <c r="H19" s="300"/>
      <c r="I19" s="300"/>
      <c r="J19" s="300"/>
      <c r="K19" s="300"/>
      <c r="L19" s="300"/>
      <c r="M19" s="300"/>
      <c r="N19" s="300"/>
      <c r="O19" s="300"/>
      <c r="P19" s="389"/>
      <c r="Q19" s="389"/>
      <c r="R19" s="389"/>
      <c r="S19" s="389"/>
      <c r="T19" s="389"/>
      <c r="U19" s="389"/>
      <c r="V19" s="389"/>
      <c r="W19" s="389"/>
      <c r="X19" s="389"/>
      <c r="Y19" s="389"/>
      <c r="Z19" s="389"/>
      <c r="AA19" s="389"/>
      <c r="AB19" s="389"/>
      <c r="AC19" s="389"/>
      <c r="AD19" s="389"/>
      <c r="AE19" s="389"/>
      <c r="AF19" s="389"/>
      <c r="AG19" s="389"/>
    </row>
    <row r="20" spans="1:34" ht="10.35" customHeight="1">
      <c r="A20" s="300"/>
      <c r="B20" s="300"/>
      <c r="C20" s="615" t="s">
        <v>9352</v>
      </c>
      <c r="D20" s="615"/>
      <c r="E20" s="615"/>
      <c r="F20" s="615"/>
      <c r="G20" s="615"/>
      <c r="H20" s="615"/>
      <c r="I20" s="615"/>
      <c r="J20" s="300"/>
      <c r="K20" s="342" t="s">
        <v>9349</v>
      </c>
      <c r="L20" s="300"/>
      <c r="M20" s="300"/>
      <c r="N20" s="300"/>
      <c r="O20" s="300"/>
      <c r="P20" s="389"/>
      <c r="Q20" s="389"/>
      <c r="R20" s="389"/>
      <c r="S20" s="389"/>
      <c r="T20" s="389"/>
      <c r="U20" s="389"/>
      <c r="V20" s="389"/>
      <c r="W20" s="389"/>
      <c r="X20" s="389"/>
      <c r="Y20" s="389"/>
      <c r="Z20" s="389"/>
      <c r="AA20" s="389"/>
      <c r="AB20" s="389"/>
      <c r="AC20" s="389"/>
      <c r="AD20" s="389"/>
      <c r="AE20" s="389"/>
      <c r="AF20" s="389"/>
      <c r="AG20" s="389"/>
    </row>
    <row r="21" spans="1:34" ht="10.35" customHeight="1">
      <c r="A21" s="300"/>
      <c r="B21" s="300"/>
      <c r="C21" s="389"/>
      <c r="D21" s="389"/>
      <c r="E21" s="389"/>
      <c r="F21" s="389"/>
      <c r="G21" s="389"/>
      <c r="H21" s="300"/>
      <c r="I21" s="342" t="s">
        <v>9349</v>
      </c>
      <c r="J21" s="300"/>
      <c r="K21" s="300"/>
      <c r="L21" s="342" t="s">
        <v>9349</v>
      </c>
      <c r="M21" s="342" t="s">
        <v>9351</v>
      </c>
      <c r="N21" s="342" t="s">
        <v>9351</v>
      </c>
      <c r="O21" s="342" t="s">
        <v>9351</v>
      </c>
      <c r="P21" s="618" t="s">
        <v>9349</v>
      </c>
      <c r="Q21" s="618"/>
      <c r="R21" s="618" t="s">
        <v>9350</v>
      </c>
      <c r="S21" s="618"/>
      <c r="T21" s="615" t="s">
        <v>9350</v>
      </c>
      <c r="U21" s="615"/>
      <c r="V21" s="618" t="s">
        <v>9349</v>
      </c>
      <c r="W21" s="618"/>
      <c r="X21" s="615" t="s">
        <v>9349</v>
      </c>
      <c r="Y21" s="615"/>
      <c r="Z21" s="389"/>
      <c r="AA21" s="389"/>
      <c r="AB21" s="389"/>
      <c r="AC21" s="389"/>
      <c r="AD21" s="389"/>
      <c r="AE21" s="389"/>
      <c r="AF21" s="389"/>
      <c r="AG21" s="389"/>
    </row>
    <row r="22" spans="1:34" ht="10.35" customHeight="1">
      <c r="A22" s="300"/>
      <c r="B22" s="300"/>
      <c r="C22" s="389"/>
      <c r="D22" s="389"/>
      <c r="E22" s="389"/>
      <c r="F22" s="389"/>
      <c r="G22" s="389"/>
      <c r="H22" s="615" t="s">
        <v>9348</v>
      </c>
      <c r="I22" s="615"/>
      <c r="J22" s="615"/>
      <c r="K22" s="615"/>
      <c r="L22" s="615"/>
      <c r="M22" s="615"/>
      <c r="N22" s="615"/>
      <c r="O22" s="615"/>
      <c r="P22" s="615"/>
      <c r="Q22" s="615"/>
      <c r="R22" s="615"/>
      <c r="S22" s="615"/>
      <c r="T22" s="615"/>
      <c r="U22" s="615"/>
      <c r="V22" s="615"/>
      <c r="W22" s="615"/>
      <c r="X22" s="615"/>
      <c r="Y22" s="615"/>
      <c r="Z22" s="615"/>
      <c r="AA22" s="389"/>
      <c r="AB22" s="389"/>
      <c r="AC22" s="389"/>
      <c r="AD22" s="389"/>
      <c r="AE22" s="389"/>
      <c r="AF22" s="389"/>
      <c r="AG22" s="389"/>
      <c r="AH22" s="389"/>
    </row>
    <row r="23" spans="1:34" ht="10.35" customHeight="1">
      <c r="A23" s="300"/>
      <c r="B23" s="300"/>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618" t="s">
        <v>9346</v>
      </c>
      <c r="AD23" s="618"/>
      <c r="AE23" s="618" t="s">
        <v>9346</v>
      </c>
      <c r="AF23" s="618"/>
      <c r="AG23" s="618" t="s">
        <v>9347</v>
      </c>
      <c r="AH23" s="618"/>
    </row>
    <row r="24" spans="1:34" ht="10.95" customHeight="1">
      <c r="A24" s="300"/>
      <c r="B24" s="306"/>
      <c r="C24" s="471"/>
      <c r="D24" s="471"/>
      <c r="E24" s="471"/>
      <c r="F24" s="471"/>
      <c r="G24" s="471"/>
      <c r="H24" s="471"/>
      <c r="I24" s="471"/>
      <c r="J24" s="471"/>
      <c r="K24" s="471"/>
      <c r="L24" s="471"/>
      <c r="M24" s="471"/>
      <c r="N24" s="471"/>
      <c r="O24" s="471"/>
      <c r="P24" s="471"/>
      <c r="Q24" s="471"/>
      <c r="R24" s="471"/>
      <c r="S24" s="471"/>
      <c r="T24" s="471"/>
      <c r="U24" s="471"/>
      <c r="V24" s="471"/>
      <c r="W24" s="471"/>
      <c r="X24" s="471"/>
      <c r="Y24" s="471"/>
      <c r="Z24" s="471"/>
      <c r="AA24" s="624" t="s">
        <v>9346</v>
      </c>
      <c r="AB24" s="624"/>
      <c r="AC24" s="624" t="s">
        <v>9139</v>
      </c>
      <c r="AD24" s="624"/>
      <c r="AE24" s="624" t="s">
        <v>9345</v>
      </c>
      <c r="AF24" s="624"/>
      <c r="AG24" s="471"/>
      <c r="AH24" s="471"/>
    </row>
    <row r="25" spans="1:34" ht="92.1" customHeight="1">
      <c r="A25" s="310"/>
      <c r="B25" s="341" t="s">
        <v>317</v>
      </c>
      <c r="C25" s="341" t="str">
        <f>"Lp.  (numer referencyjny płatności)"</f>
        <v>Lp.  (numer referencyjny płatności)</v>
      </c>
      <c r="D25" s="341" t="str">
        <f>"Nazwa Beneficjenta"</f>
        <v>Nazwa Beneficjenta</v>
      </c>
      <c r="E25" s="341" t="str">
        <f>"ID Beneficjenta"</f>
        <v>ID Beneficjenta</v>
      </c>
      <c r="F25" s="341" t="str">
        <f>"Nr rej. I data wniosku o płatność"</f>
        <v>Nr rej. I data wniosku o płatność</v>
      </c>
      <c r="G25" s="341" t="str">
        <f>"Nazwa posiadacza"</f>
        <v>Nazwa posiadacza</v>
      </c>
      <c r="H25" s="341" t="s">
        <v>9344</v>
      </c>
      <c r="I25" s="341" t="str">
        <f>"Kod pomocy/Kod budżetowy Komisji Europejskiej"</f>
        <v>Kod pomocy/Kod budżetowy Komisji Europejskiej</v>
      </c>
      <c r="J25" s="341" t="s">
        <v>9343</v>
      </c>
      <c r="K25" s="341" t="str">
        <f>"Próg dyscypliny finansowej"</f>
        <v>Próg dyscypliny finansowej</v>
      </c>
      <c r="L25" s="341" t="str">
        <f>"Kwota przyznanej płatności ogółem [PLN]"</f>
        <v>Kwota przyznanej płatności ogółem [PLN]</v>
      </c>
      <c r="M25" s="341" t="str">
        <f>"Składowa A - Środki UE [PLN]"</f>
        <v>Składowa A - Środki UE [PLN]</v>
      </c>
      <c r="N25" s="341" t="str">
        <f>"Składowa C – Środki krajowe [PLN]"</f>
        <v>Składowa C – Środki krajowe [PLN]</v>
      </c>
      <c r="O25" s="341" t="str">
        <f>"Kwota potrącenia do 100 euro ogółem [PLN]"</f>
        <v>Kwota potrącenia do 100 euro ogółem [PLN]</v>
      </c>
      <c r="P25" s="622" t="str">
        <f>"Składowa A - Środki UE [PLN]"</f>
        <v>Składowa A - Środki UE [PLN]</v>
      </c>
      <c r="Q25" s="623"/>
      <c r="R25" s="622" t="str">
        <f>"Składowa C – Środki krajowe [PLN]"</f>
        <v>Składowa C – Środki krajowe [PLN]</v>
      </c>
      <c r="S25" s="623"/>
      <c r="T25" s="622" t="str">
        <f>"Kwota do wypłaty po potrąceniu ogółem  [PLN]"</f>
        <v>Kwota do wypłaty po potrąceniu ogółem  [PLN]</v>
      </c>
      <c r="U25" s="623"/>
      <c r="V25" s="622" t="str">
        <f>"Składowa A - Środki UE [PLN]"</f>
        <v>Składowa A - Środki UE [PLN]</v>
      </c>
      <c r="W25" s="623"/>
      <c r="X25" s="622" t="str">
        <f>"Składowa C – Środki krajowe [PLN]"</f>
        <v>Składowa C – Środki krajowe [PLN]</v>
      </c>
      <c r="Y25" s="623"/>
      <c r="Z25" s="622" t="str">
        <f>"Kwota zastosowanej dyscypliny finansowej płatności"</f>
        <v>Kwota zastosowanej dyscypliny finansowej płatności</v>
      </c>
      <c r="AA25" s="623"/>
      <c r="AB25" s="622" t="str">
        <f>"Kwota zastosowanej modulacji ogółem [PLN]"</f>
        <v>Kwota zastosowanej modulacji ogółem [PLN]</v>
      </c>
      <c r="AC25" s="623"/>
      <c r="AD25" s="622" t="str">
        <f>"Kwota modulacji - Składowa A - Środki UE [PLN]"</f>
        <v>Kwota modulacji - Składowa A - Środki UE [PLN]</v>
      </c>
      <c r="AE25" s="623"/>
      <c r="AF25" s="622" t="str">
        <f>"Kwota modulacji - Składowa C - Środki krajowe [PLN]"</f>
        <v>Kwota modulacji - Składowa C - Środki krajowe [PLN]</v>
      </c>
      <c r="AG25" s="623"/>
    </row>
    <row r="26" spans="1:34" ht="51" customHeight="1">
      <c r="A26" s="310"/>
      <c r="B26" s="340">
        <v>1</v>
      </c>
      <c r="C26" s="336"/>
      <c r="D26" s="340"/>
      <c r="E26" s="340"/>
      <c r="F26" s="340"/>
      <c r="G26" s="340"/>
      <c r="H26" s="340"/>
      <c r="I26" s="340"/>
      <c r="J26" s="340"/>
      <c r="K26" s="30"/>
      <c r="L26" s="336"/>
      <c r="M26" s="336"/>
      <c r="N26" s="336"/>
      <c r="O26" s="336"/>
      <c r="P26" s="625"/>
      <c r="Q26" s="626"/>
      <c r="R26" s="625"/>
      <c r="S26" s="626"/>
      <c r="T26" s="625"/>
      <c r="U26" s="626"/>
      <c r="V26" s="625"/>
      <c r="W26" s="626"/>
      <c r="X26" s="625"/>
      <c r="Y26" s="626"/>
      <c r="Z26" s="625"/>
      <c r="AA26" s="626"/>
      <c r="AB26" s="625"/>
      <c r="AC26" s="626"/>
      <c r="AD26" s="625"/>
      <c r="AE26" s="626"/>
      <c r="AF26" s="625"/>
      <c r="AG26" s="626"/>
    </row>
    <row r="27" spans="1:34" ht="51" customHeight="1">
      <c r="A27" s="310"/>
      <c r="B27" s="340">
        <v>2</v>
      </c>
      <c r="C27" s="336"/>
      <c r="D27" s="340"/>
      <c r="E27" s="340"/>
      <c r="F27" s="340"/>
      <c r="G27" s="340"/>
      <c r="H27" s="340"/>
      <c r="I27" s="340"/>
      <c r="J27" s="340"/>
      <c r="K27" s="340"/>
      <c r="L27" s="336"/>
      <c r="M27" s="336"/>
      <c r="N27" s="336"/>
      <c r="O27" s="336"/>
      <c r="P27" s="625"/>
      <c r="Q27" s="626"/>
      <c r="R27" s="625"/>
      <c r="S27" s="626"/>
      <c r="T27" s="625"/>
      <c r="U27" s="626"/>
      <c r="V27" s="625"/>
      <c r="W27" s="626"/>
      <c r="X27" s="625"/>
      <c r="Y27" s="626"/>
      <c r="Z27" s="625"/>
      <c r="AA27" s="626"/>
      <c r="AB27" s="625"/>
      <c r="AC27" s="626"/>
      <c r="AD27" s="625"/>
      <c r="AE27" s="626"/>
      <c r="AF27" s="625"/>
      <c r="AG27" s="626"/>
    </row>
    <row r="28" spans="1:34" ht="51" customHeight="1">
      <c r="A28" s="310"/>
      <c r="B28" s="340">
        <v>3</v>
      </c>
      <c r="C28" s="336"/>
      <c r="D28" s="340"/>
      <c r="E28" s="340"/>
      <c r="F28" s="340"/>
      <c r="G28" s="340"/>
      <c r="H28" s="340"/>
      <c r="I28" s="340"/>
      <c r="J28" s="340"/>
      <c r="K28" s="340"/>
      <c r="L28" s="336"/>
      <c r="M28" s="336"/>
      <c r="N28" s="336"/>
      <c r="O28" s="336"/>
      <c r="P28" s="625"/>
      <c r="Q28" s="626"/>
      <c r="R28" s="625"/>
      <c r="S28" s="626"/>
      <c r="T28" s="625"/>
      <c r="U28" s="626"/>
      <c r="V28" s="625"/>
      <c r="W28" s="626"/>
      <c r="X28" s="625"/>
      <c r="Y28" s="626"/>
      <c r="Z28" s="625"/>
      <c r="AA28" s="626"/>
      <c r="AB28" s="625"/>
      <c r="AC28" s="626"/>
      <c r="AD28" s="625"/>
      <c r="AE28" s="626"/>
      <c r="AF28" s="625"/>
      <c r="AG28" s="626"/>
    </row>
    <row r="29" spans="1:34" ht="51" customHeight="1">
      <c r="A29" s="310"/>
      <c r="B29" s="340">
        <v>4</v>
      </c>
      <c r="C29" s="336"/>
      <c r="D29" s="340"/>
      <c r="E29" s="340"/>
      <c r="F29" s="340"/>
      <c r="G29" s="340"/>
      <c r="H29" s="340"/>
      <c r="I29" s="340"/>
      <c r="J29" s="340"/>
      <c r="K29" s="340"/>
      <c r="L29" s="336"/>
      <c r="M29" s="336"/>
      <c r="N29" s="336"/>
      <c r="O29" s="336"/>
      <c r="P29" s="625"/>
      <c r="Q29" s="626"/>
      <c r="R29" s="625"/>
      <c r="S29" s="626"/>
      <c r="T29" s="625"/>
      <c r="U29" s="626"/>
      <c r="V29" s="625"/>
      <c r="W29" s="626"/>
      <c r="X29" s="625"/>
      <c r="Y29" s="626"/>
      <c r="Z29" s="625"/>
      <c r="AA29" s="626"/>
      <c r="AB29" s="625"/>
      <c r="AC29" s="626"/>
      <c r="AD29" s="625"/>
      <c r="AE29" s="626"/>
      <c r="AF29" s="625"/>
      <c r="AG29" s="626"/>
    </row>
    <row r="30" spans="1:34" ht="51" customHeight="1">
      <c r="A30" s="310"/>
      <c r="B30" s="340">
        <v>5</v>
      </c>
      <c r="C30" s="336"/>
      <c r="D30" s="340"/>
      <c r="E30" s="340"/>
      <c r="F30" s="340"/>
      <c r="G30" s="340"/>
      <c r="H30" s="340"/>
      <c r="I30" s="340"/>
      <c r="J30" s="340"/>
      <c r="K30" s="340"/>
      <c r="L30" s="336"/>
      <c r="M30" s="336"/>
      <c r="N30" s="336"/>
      <c r="O30" s="336"/>
      <c r="P30" s="625"/>
      <c r="Q30" s="626"/>
      <c r="R30" s="625"/>
      <c r="S30" s="626"/>
      <c r="T30" s="625"/>
      <c r="U30" s="626"/>
      <c r="V30" s="625"/>
      <c r="W30" s="626"/>
      <c r="X30" s="625"/>
      <c r="Y30" s="626"/>
      <c r="Z30" s="625"/>
      <c r="AA30" s="626"/>
      <c r="AB30" s="625"/>
      <c r="AC30" s="626"/>
      <c r="AD30" s="625"/>
      <c r="AE30" s="626"/>
      <c r="AF30" s="625"/>
      <c r="AG30" s="626"/>
    </row>
    <row r="31" spans="1:34" ht="51" customHeight="1">
      <c r="A31" s="310"/>
      <c r="B31" s="340">
        <v>6</v>
      </c>
      <c r="C31" s="336"/>
      <c r="D31" s="340"/>
      <c r="E31" s="340"/>
      <c r="F31" s="340"/>
      <c r="G31" s="340"/>
      <c r="H31" s="340"/>
      <c r="I31" s="340"/>
      <c r="J31" s="340"/>
      <c r="K31" s="340"/>
      <c r="L31" s="336"/>
      <c r="M31" s="336"/>
      <c r="N31" s="336"/>
      <c r="O31" s="336"/>
      <c r="P31" s="625"/>
      <c r="Q31" s="626"/>
      <c r="R31" s="625"/>
      <c r="S31" s="626"/>
      <c r="T31" s="625"/>
      <c r="U31" s="626"/>
      <c r="V31" s="625"/>
      <c r="W31" s="626"/>
      <c r="X31" s="625"/>
      <c r="Y31" s="626"/>
      <c r="Z31" s="625"/>
      <c r="AA31" s="626"/>
      <c r="AB31" s="625"/>
      <c r="AC31" s="626"/>
      <c r="AD31" s="625"/>
      <c r="AE31" s="626"/>
      <c r="AF31" s="625"/>
      <c r="AG31" s="626"/>
    </row>
    <row r="32" spans="1:34" ht="51" customHeight="1">
      <c r="A32" s="310"/>
      <c r="B32" s="340">
        <v>7</v>
      </c>
      <c r="C32" s="336"/>
      <c r="D32" s="340"/>
      <c r="E32" s="340"/>
      <c r="F32" s="340"/>
      <c r="G32" s="340"/>
      <c r="H32" s="340"/>
      <c r="I32" s="340"/>
      <c r="J32" s="340"/>
      <c r="K32" s="340"/>
      <c r="L32" s="336"/>
      <c r="M32" s="336"/>
      <c r="N32" s="336"/>
      <c r="O32" s="336"/>
      <c r="P32" s="625"/>
      <c r="Q32" s="626"/>
      <c r="R32" s="625"/>
      <c r="S32" s="626"/>
      <c r="T32" s="625"/>
      <c r="U32" s="626"/>
      <c r="V32" s="625"/>
      <c r="W32" s="626"/>
      <c r="X32" s="625"/>
      <c r="Y32" s="626"/>
      <c r="Z32" s="625"/>
      <c r="AA32" s="626"/>
      <c r="AB32" s="625"/>
      <c r="AC32" s="626"/>
      <c r="AD32" s="625"/>
      <c r="AE32" s="626"/>
      <c r="AF32" s="625"/>
      <c r="AG32" s="626"/>
    </row>
    <row r="33" spans="1:37" ht="10.95" customHeight="1">
      <c r="A33" s="300"/>
      <c r="B33" s="304"/>
      <c r="C33" s="339"/>
      <c r="D33" s="338"/>
      <c r="E33" s="338"/>
      <c r="F33" s="338"/>
      <c r="G33" s="338"/>
      <c r="H33" s="304"/>
      <c r="I33" s="304"/>
      <c r="J33" s="309"/>
      <c r="K33" s="337"/>
      <c r="L33" s="336"/>
      <c r="M33" s="336"/>
      <c r="N33" s="336"/>
      <c r="O33" s="336"/>
      <c r="P33" s="625"/>
      <c r="Q33" s="626"/>
      <c r="R33" s="625"/>
      <c r="S33" s="626"/>
      <c r="T33" s="625"/>
      <c r="U33" s="626"/>
      <c r="V33" s="625"/>
      <c r="W33" s="626"/>
      <c r="X33" s="625"/>
      <c r="Y33" s="626"/>
      <c r="Z33" s="625"/>
      <c r="AA33" s="626"/>
      <c r="AB33" s="625"/>
      <c r="AC33" s="626"/>
      <c r="AD33" s="625"/>
      <c r="AE33" s="626"/>
      <c r="AF33" s="625"/>
      <c r="AG33" s="626"/>
    </row>
    <row r="34" spans="1:37" ht="10.95" customHeight="1">
      <c r="A34" s="300"/>
      <c r="B34" s="300"/>
      <c r="C34" s="300"/>
      <c r="D34" s="300"/>
      <c r="E34" s="300"/>
      <c r="F34" s="300"/>
      <c r="G34" s="300"/>
      <c r="H34" s="300"/>
      <c r="I34" s="300"/>
      <c r="J34" s="300"/>
      <c r="K34" s="304"/>
      <c r="L34" s="304"/>
      <c r="M34" s="304"/>
      <c r="N34" s="304"/>
      <c r="O34" s="304"/>
      <c r="P34" s="466"/>
      <c r="Q34" s="466"/>
      <c r="R34" s="466"/>
      <c r="S34" s="466"/>
      <c r="T34" s="466"/>
      <c r="U34" s="466"/>
      <c r="V34" s="466"/>
      <c r="W34" s="466"/>
      <c r="X34" s="466"/>
      <c r="Y34" s="466"/>
      <c r="Z34" s="466"/>
      <c r="AA34" s="466"/>
      <c r="AB34" s="466"/>
      <c r="AC34" s="466"/>
      <c r="AD34" s="627" t="s">
        <v>9342</v>
      </c>
      <c r="AE34" s="627"/>
      <c r="AF34" s="466"/>
      <c r="AG34" s="466"/>
    </row>
    <row r="36" spans="1:37" ht="14.7" customHeight="1">
      <c r="A36" s="300"/>
      <c r="B36" s="299"/>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300"/>
      <c r="AI36" s="300"/>
    </row>
    <row r="37" spans="1:37" ht="14.7" customHeight="1">
      <c r="A37" s="300"/>
      <c r="B37" s="299"/>
      <c r="C37" s="299"/>
      <c r="D37" s="335"/>
      <c r="E37" s="335"/>
      <c r="F37" s="335"/>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300"/>
      <c r="AI37" s="300"/>
    </row>
    <row r="38" spans="1:37" ht="15" customHeight="1">
      <c r="A38" s="389"/>
      <c r="B38" s="386"/>
      <c r="C38" s="386"/>
      <c r="D38" s="628" t="s">
        <v>9340</v>
      </c>
      <c r="E38" s="629"/>
      <c r="F38" s="630" t="s">
        <v>7900</v>
      </c>
      <c r="G38" s="630"/>
      <c r="H38" s="630"/>
      <c r="I38" s="386"/>
      <c r="J38" s="386"/>
      <c r="K38" s="386"/>
      <c r="L38" s="386"/>
      <c r="M38" s="386"/>
      <c r="N38" s="386"/>
      <c r="O38" s="386"/>
      <c r="P38" s="386"/>
      <c r="Q38" s="386"/>
      <c r="R38" s="386"/>
      <c r="S38" s="386"/>
      <c r="T38" s="386"/>
      <c r="U38" s="386"/>
      <c r="V38" s="386"/>
      <c r="W38" s="386"/>
      <c r="X38" s="386"/>
      <c r="Y38" s="386"/>
      <c r="Z38" s="386"/>
      <c r="AA38" s="386"/>
      <c r="AB38" s="386"/>
      <c r="AC38" s="386"/>
      <c r="AD38" s="386"/>
      <c r="AE38" s="386"/>
      <c r="AF38" s="386"/>
      <c r="AG38" s="386"/>
      <c r="AH38" s="389"/>
      <c r="AI38" s="389"/>
    </row>
    <row r="39" spans="1:37" ht="15" customHeight="1">
      <c r="A39" s="389"/>
      <c r="B39" s="386"/>
      <c r="C39" s="386"/>
      <c r="D39" s="615"/>
      <c r="E39" s="386"/>
      <c r="F39" s="631" t="s">
        <v>9341</v>
      </c>
      <c r="G39" s="631"/>
      <c r="H39" s="631"/>
      <c r="I39" s="386"/>
      <c r="J39" s="386"/>
      <c r="K39" s="386"/>
      <c r="L39" s="386"/>
      <c r="M39" s="386"/>
      <c r="N39" s="386"/>
      <c r="O39" s="386"/>
      <c r="P39" s="386"/>
      <c r="Q39" s="386"/>
      <c r="R39" s="386"/>
      <c r="S39" s="386"/>
      <c r="T39" s="386"/>
      <c r="U39" s="386"/>
      <c r="V39" s="386"/>
      <c r="W39" s="386"/>
      <c r="X39" s="386"/>
      <c r="Y39" s="386"/>
      <c r="Z39" s="386"/>
      <c r="AA39" s="386"/>
      <c r="AB39" s="386"/>
      <c r="AC39" s="386"/>
      <c r="AD39" s="386"/>
      <c r="AE39" s="386"/>
      <c r="AF39" s="386"/>
      <c r="AG39" s="386"/>
      <c r="AH39" s="389"/>
      <c r="AI39" s="389"/>
    </row>
    <row r="40" spans="1:37" ht="14.7" customHeight="1">
      <c r="A40" s="300"/>
      <c r="B40" s="299"/>
      <c r="C40" s="299"/>
      <c r="D40" s="299"/>
      <c r="E40" s="299"/>
      <c r="F40" s="631"/>
      <c r="G40" s="631"/>
      <c r="H40" s="299"/>
      <c r="I40" s="299"/>
      <c r="J40" s="299"/>
      <c r="K40" s="299"/>
      <c r="L40" s="299"/>
      <c r="M40" s="299"/>
      <c r="N40" s="299"/>
      <c r="O40" s="299"/>
      <c r="P40" s="299"/>
      <c r="Q40" s="299"/>
      <c r="R40" s="299"/>
      <c r="S40" s="299"/>
      <c r="T40" s="299"/>
      <c r="U40" s="299"/>
      <c r="V40" s="299"/>
      <c r="W40" s="299"/>
      <c r="X40" s="299"/>
      <c r="Y40" s="299"/>
      <c r="Z40" s="299"/>
      <c r="AA40" s="299"/>
      <c r="AB40" s="299"/>
      <c r="AC40" s="299"/>
      <c r="AD40" s="299"/>
      <c r="AE40" s="299"/>
      <c r="AF40" s="299"/>
      <c r="AG40" s="299"/>
      <c r="AH40" s="300"/>
      <c r="AI40" s="300"/>
    </row>
    <row r="41" spans="1:37" ht="14.7" customHeight="1">
      <c r="A41" s="300"/>
      <c r="B41" s="299"/>
      <c r="C41" s="299"/>
      <c r="D41" s="299"/>
      <c r="E41" s="299"/>
      <c r="F41" s="299"/>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c r="AD41" s="299"/>
      <c r="AE41" s="299"/>
      <c r="AF41" s="299"/>
      <c r="AG41" s="299"/>
      <c r="AH41" s="300"/>
      <c r="AI41" s="300"/>
    </row>
    <row r="42" spans="1:37" ht="22.35" customHeight="1">
      <c r="A42" s="300"/>
      <c r="B42" s="299"/>
      <c r="C42" s="299"/>
      <c r="D42" s="299"/>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300"/>
      <c r="AI42" s="300"/>
    </row>
    <row r="43" spans="1:37" ht="14.7" customHeight="1">
      <c r="A43" s="300"/>
      <c r="B43" s="299"/>
      <c r="C43" s="299"/>
      <c r="D43" s="335"/>
      <c r="E43" s="335"/>
      <c r="F43" s="335"/>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300"/>
      <c r="AI43" s="300"/>
    </row>
    <row r="44" spans="1:37" ht="15" customHeight="1">
      <c r="A44" s="389"/>
      <c r="B44" s="386"/>
      <c r="C44" s="386"/>
      <c r="D44" s="628" t="s">
        <v>9340</v>
      </c>
      <c r="E44" s="629"/>
      <c r="F44" s="630" t="s">
        <v>6951</v>
      </c>
      <c r="G44" s="630"/>
      <c r="H44" s="630"/>
      <c r="I44" s="386"/>
      <c r="J44" s="386"/>
      <c r="K44" s="386"/>
      <c r="L44" s="386"/>
      <c r="M44" s="386"/>
      <c r="N44" s="386"/>
      <c r="O44" s="386"/>
      <c r="P44" s="386"/>
      <c r="Q44" s="386"/>
      <c r="R44" s="386"/>
      <c r="S44" s="386"/>
      <c r="T44" s="386"/>
      <c r="U44" s="386"/>
      <c r="V44" s="386"/>
      <c r="W44" s="386"/>
      <c r="X44" s="386"/>
      <c r="Y44" s="386"/>
      <c r="Z44" s="386"/>
      <c r="AA44" s="386"/>
      <c r="AB44" s="386"/>
      <c r="AC44" s="386"/>
      <c r="AD44" s="386"/>
      <c r="AE44" s="386"/>
      <c r="AF44" s="386"/>
      <c r="AG44" s="386"/>
      <c r="AH44" s="389"/>
      <c r="AI44" s="389"/>
    </row>
    <row r="45" spans="1:37" ht="15" customHeight="1">
      <c r="A45" s="389"/>
      <c r="B45" s="386"/>
      <c r="C45" s="386"/>
      <c r="D45" s="615"/>
      <c r="E45" s="386"/>
      <c r="F45" s="631" t="s">
        <v>9339</v>
      </c>
      <c r="G45" s="631"/>
      <c r="H45" s="631"/>
      <c r="I45" s="386"/>
      <c r="J45" s="386"/>
      <c r="K45" s="386"/>
      <c r="L45" s="386"/>
      <c r="M45" s="386"/>
      <c r="N45" s="386"/>
      <c r="O45" s="386"/>
      <c r="P45" s="386"/>
      <c r="Q45" s="386"/>
      <c r="R45" s="386"/>
      <c r="S45" s="386"/>
      <c r="T45" s="386"/>
      <c r="U45" s="386"/>
      <c r="V45" s="386"/>
      <c r="W45" s="386"/>
      <c r="X45" s="386"/>
      <c r="Y45" s="386"/>
      <c r="Z45" s="386"/>
      <c r="AA45" s="386"/>
      <c r="AB45" s="386"/>
      <c r="AC45" s="386"/>
      <c r="AD45" s="386"/>
      <c r="AE45" s="386"/>
      <c r="AF45" s="386"/>
      <c r="AG45" s="386"/>
      <c r="AH45" s="389"/>
      <c r="AI45" s="389"/>
    </row>
    <row r="46" spans="1:37" ht="14.7" customHeight="1">
      <c r="A46" s="300"/>
      <c r="B46" s="299"/>
      <c r="C46" s="299"/>
      <c r="D46" s="300"/>
      <c r="E46" s="299"/>
      <c r="F46" s="631" t="s">
        <v>9338</v>
      </c>
      <c r="G46" s="631"/>
      <c r="H46" s="631"/>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389"/>
      <c r="AI46" s="389"/>
      <c r="AJ46" s="300"/>
      <c r="AK46" s="300"/>
    </row>
  </sheetData>
  <mergeCells count="390">
    <mergeCell ref="F46:H46"/>
    <mergeCell ref="AH46:AI46"/>
    <mergeCell ref="AA44:AA45"/>
    <mergeCell ref="AB44:AB45"/>
    <mergeCell ref="AC44:AC45"/>
    <mergeCell ref="AD44:AD45"/>
    <mergeCell ref="AE44:AE45"/>
    <mergeCell ref="AF44:AF45"/>
    <mergeCell ref="U44:U45"/>
    <mergeCell ref="V44:V45"/>
    <mergeCell ref="I44:I45"/>
    <mergeCell ref="A44:A45"/>
    <mergeCell ref="B44:B45"/>
    <mergeCell ref="C44:C45"/>
    <mergeCell ref="D44:D45"/>
    <mergeCell ref="E44:E45"/>
    <mergeCell ref="F44:H44"/>
    <mergeCell ref="F45:H45"/>
    <mergeCell ref="W44:W45"/>
    <mergeCell ref="O44:O45"/>
    <mergeCell ref="P44:P45"/>
    <mergeCell ref="Q44:Q45"/>
    <mergeCell ref="R44:R45"/>
    <mergeCell ref="S44:S45"/>
    <mergeCell ref="T44:T45"/>
    <mergeCell ref="AH38:AH39"/>
    <mergeCell ref="AG44:AG45"/>
    <mergeCell ref="AH44:AH45"/>
    <mergeCell ref="T38:T39"/>
    <mergeCell ref="AB38:AB39"/>
    <mergeCell ref="AC38:AC39"/>
    <mergeCell ref="V38:V39"/>
    <mergeCell ref="W38:W39"/>
    <mergeCell ref="X38:X39"/>
    <mergeCell ref="U38:U39"/>
    <mergeCell ref="X44:X45"/>
    <mergeCell ref="Y44:Y45"/>
    <mergeCell ref="Z44:Z45"/>
    <mergeCell ref="P38:P39"/>
    <mergeCell ref="Q38:Q39"/>
    <mergeCell ref="R38:R39"/>
    <mergeCell ref="S38:S39"/>
    <mergeCell ref="J44:J45"/>
    <mergeCell ref="K44:K45"/>
    <mergeCell ref="L44:L45"/>
    <mergeCell ref="M44:M45"/>
    <mergeCell ref="N44:N45"/>
    <mergeCell ref="A38:A39"/>
    <mergeCell ref="B38:B39"/>
    <mergeCell ref="C38:C39"/>
    <mergeCell ref="D38:D39"/>
    <mergeCell ref="E38:E39"/>
    <mergeCell ref="F38:H38"/>
    <mergeCell ref="F39:H39"/>
    <mergeCell ref="I38:I39"/>
    <mergeCell ref="AI44:AI45"/>
    <mergeCell ref="J38:J39"/>
    <mergeCell ref="K38:K39"/>
    <mergeCell ref="L38:L39"/>
    <mergeCell ref="M38:M39"/>
    <mergeCell ref="N38:N39"/>
    <mergeCell ref="O38:O39"/>
    <mergeCell ref="Y38:Y39"/>
    <mergeCell ref="Z38:Z39"/>
    <mergeCell ref="AA38:AA39"/>
    <mergeCell ref="AI38:AI39"/>
    <mergeCell ref="F40:G40"/>
    <mergeCell ref="AD38:AD39"/>
    <mergeCell ref="AE38:AE39"/>
    <mergeCell ref="AF38:AF39"/>
    <mergeCell ref="AG38:AG39"/>
    <mergeCell ref="P34:Q34"/>
    <mergeCell ref="R34:S34"/>
    <mergeCell ref="T34:U34"/>
    <mergeCell ref="V34:W34"/>
    <mergeCell ref="X34:Y34"/>
    <mergeCell ref="Z34:AA34"/>
    <mergeCell ref="AB34:AC34"/>
    <mergeCell ref="AD34:AE34"/>
    <mergeCell ref="AF34:AG34"/>
    <mergeCell ref="AD31:AE31"/>
    <mergeCell ref="AF31:AG31"/>
    <mergeCell ref="P33:Q33"/>
    <mergeCell ref="R33:S33"/>
    <mergeCell ref="T33:U33"/>
    <mergeCell ref="V33:W33"/>
    <mergeCell ref="X33:Y33"/>
    <mergeCell ref="Z33:AA33"/>
    <mergeCell ref="AB33:AC33"/>
    <mergeCell ref="AD33:AE33"/>
    <mergeCell ref="AF33:AG33"/>
    <mergeCell ref="AF29:AG29"/>
    <mergeCell ref="P30:Q30"/>
    <mergeCell ref="R30:S30"/>
    <mergeCell ref="T30:U30"/>
    <mergeCell ref="V30:W30"/>
    <mergeCell ref="X30:Y30"/>
    <mergeCell ref="AD30:AE30"/>
    <mergeCell ref="AF30:AG30"/>
    <mergeCell ref="AB32:AC32"/>
    <mergeCell ref="AD32:AE32"/>
    <mergeCell ref="AF32:AG32"/>
    <mergeCell ref="P31:Q31"/>
    <mergeCell ref="R31:S31"/>
    <mergeCell ref="T31:U31"/>
    <mergeCell ref="V31:W31"/>
    <mergeCell ref="X31:Y31"/>
    <mergeCell ref="Z31:AA31"/>
    <mergeCell ref="AB31:AC31"/>
    <mergeCell ref="P32:Q32"/>
    <mergeCell ref="R32:S32"/>
    <mergeCell ref="T32:U32"/>
    <mergeCell ref="V32:W32"/>
    <mergeCell ref="X32:Y32"/>
    <mergeCell ref="Z32:AA32"/>
    <mergeCell ref="Z28:AA28"/>
    <mergeCell ref="AB28:AC28"/>
    <mergeCell ref="AD28:AE28"/>
    <mergeCell ref="Z30:AA30"/>
    <mergeCell ref="AB30:AC30"/>
    <mergeCell ref="P29:Q29"/>
    <mergeCell ref="R29:S29"/>
    <mergeCell ref="T29:U29"/>
    <mergeCell ref="V29:W29"/>
    <mergeCell ref="X29:Y29"/>
    <mergeCell ref="Z29:AA29"/>
    <mergeCell ref="AB29:AC29"/>
    <mergeCell ref="AD29:AE29"/>
    <mergeCell ref="Z26:AA26"/>
    <mergeCell ref="AB26:AC26"/>
    <mergeCell ref="AF28:AG28"/>
    <mergeCell ref="P27:Q27"/>
    <mergeCell ref="R27:S27"/>
    <mergeCell ref="T27:U27"/>
    <mergeCell ref="V27:W27"/>
    <mergeCell ref="X27:Y27"/>
    <mergeCell ref="Z27:AA27"/>
    <mergeCell ref="AB27:AC27"/>
    <mergeCell ref="AD27:AE27"/>
    <mergeCell ref="AF27:AG27"/>
    <mergeCell ref="AD26:AE26"/>
    <mergeCell ref="AF26:AG26"/>
    <mergeCell ref="P26:Q26"/>
    <mergeCell ref="R26:S26"/>
    <mergeCell ref="T26:U26"/>
    <mergeCell ref="V26:W26"/>
    <mergeCell ref="X26:Y26"/>
    <mergeCell ref="P28:Q28"/>
    <mergeCell ref="R28:S28"/>
    <mergeCell ref="T28:U28"/>
    <mergeCell ref="V28:W28"/>
    <mergeCell ref="X28:Y28"/>
    <mergeCell ref="AD25:AE25"/>
    <mergeCell ref="AF25:AG25"/>
    <mergeCell ref="AA24:AB24"/>
    <mergeCell ref="AC24:AD24"/>
    <mergeCell ref="AE24:AF24"/>
    <mergeCell ref="AG24:AH24"/>
    <mergeCell ref="AG22:AH22"/>
    <mergeCell ref="C23:G23"/>
    <mergeCell ref="H23:Z23"/>
    <mergeCell ref="C24:G24"/>
    <mergeCell ref="H24:Z24"/>
    <mergeCell ref="P25:Q25"/>
    <mergeCell ref="R25:S25"/>
    <mergeCell ref="T25:U25"/>
    <mergeCell ref="V25:W25"/>
    <mergeCell ref="X25:Y25"/>
    <mergeCell ref="Z25:AA25"/>
    <mergeCell ref="AB25:AC25"/>
    <mergeCell ref="AA23:AB23"/>
    <mergeCell ref="AC23:AD23"/>
    <mergeCell ref="AE23:AF23"/>
    <mergeCell ref="AG23:AH23"/>
    <mergeCell ref="C21:G21"/>
    <mergeCell ref="P21:Q21"/>
    <mergeCell ref="R21:S21"/>
    <mergeCell ref="T21:U21"/>
    <mergeCell ref="V21:W21"/>
    <mergeCell ref="X21:Y21"/>
    <mergeCell ref="Z21:AA21"/>
    <mergeCell ref="AB21:AC21"/>
    <mergeCell ref="AD21:AE21"/>
    <mergeCell ref="AF21:AG21"/>
    <mergeCell ref="C22:G22"/>
    <mergeCell ref="H22:Z22"/>
    <mergeCell ref="AA22:AB22"/>
    <mergeCell ref="AC22:AD22"/>
    <mergeCell ref="AE22:AF22"/>
    <mergeCell ref="AF20:AG20"/>
    <mergeCell ref="C19:G19"/>
    <mergeCell ref="P19:Q19"/>
    <mergeCell ref="R19:S19"/>
    <mergeCell ref="T19:U19"/>
    <mergeCell ref="V19:W19"/>
    <mergeCell ref="X19:Y19"/>
    <mergeCell ref="Z19:AA19"/>
    <mergeCell ref="AB19:AC19"/>
    <mergeCell ref="AD19:AE19"/>
    <mergeCell ref="AF19:AG19"/>
    <mergeCell ref="C20:I20"/>
    <mergeCell ref="P20:Q20"/>
    <mergeCell ref="R20:S20"/>
    <mergeCell ref="T20:U20"/>
    <mergeCell ref="V20:W20"/>
    <mergeCell ref="X20:Y20"/>
    <mergeCell ref="Z20:AA20"/>
    <mergeCell ref="AB20:AC20"/>
    <mergeCell ref="AD20:AE20"/>
    <mergeCell ref="AF18:AG18"/>
    <mergeCell ref="C17:I17"/>
    <mergeCell ref="P17:Q17"/>
    <mergeCell ref="R17:S17"/>
    <mergeCell ref="T17:U17"/>
    <mergeCell ref="V17:W17"/>
    <mergeCell ref="X17:Y17"/>
    <mergeCell ref="Z17:AA17"/>
    <mergeCell ref="AB17:AC17"/>
    <mergeCell ref="AD17:AE17"/>
    <mergeCell ref="AF17:AG17"/>
    <mergeCell ref="C18:I18"/>
    <mergeCell ref="P18:Q18"/>
    <mergeCell ref="R18:S18"/>
    <mergeCell ref="T18:U18"/>
    <mergeCell ref="V18:W18"/>
    <mergeCell ref="X18:Y18"/>
    <mergeCell ref="Z18:AA18"/>
    <mergeCell ref="AB18:AC18"/>
    <mergeCell ref="AD18:AE18"/>
    <mergeCell ref="AF16:AG16"/>
    <mergeCell ref="C15:I15"/>
    <mergeCell ref="P15:Q15"/>
    <mergeCell ref="R15:S15"/>
    <mergeCell ref="T15:U15"/>
    <mergeCell ref="V15:W15"/>
    <mergeCell ref="X15:Y15"/>
    <mergeCell ref="Z15:AA15"/>
    <mergeCell ref="AB15:AC15"/>
    <mergeCell ref="AD15:AE15"/>
    <mergeCell ref="AF15:AG15"/>
    <mergeCell ref="C16:I16"/>
    <mergeCell ref="P16:Q16"/>
    <mergeCell ref="R16:S16"/>
    <mergeCell ref="T16:U16"/>
    <mergeCell ref="V16:W16"/>
    <mergeCell ref="X16:Y16"/>
    <mergeCell ref="Z16:AA16"/>
    <mergeCell ref="AB16:AC16"/>
    <mergeCell ref="AD16:AE16"/>
    <mergeCell ref="AF14:AG14"/>
    <mergeCell ref="C13:H13"/>
    <mergeCell ref="P13:Q13"/>
    <mergeCell ref="R13:S13"/>
    <mergeCell ref="T13:U13"/>
    <mergeCell ref="V13:W13"/>
    <mergeCell ref="X13:Y13"/>
    <mergeCell ref="Z13:AA13"/>
    <mergeCell ref="AB13:AC13"/>
    <mergeCell ref="AD13:AE13"/>
    <mergeCell ref="AF13:AG13"/>
    <mergeCell ref="C14:H14"/>
    <mergeCell ref="P14:Q14"/>
    <mergeCell ref="R14:S14"/>
    <mergeCell ref="T14:U14"/>
    <mergeCell ref="V14:W14"/>
    <mergeCell ref="X14:Y14"/>
    <mergeCell ref="Z14:AA14"/>
    <mergeCell ref="AB14:AC14"/>
    <mergeCell ref="AD14:AE14"/>
    <mergeCell ref="AF12:AG12"/>
    <mergeCell ref="C11:H11"/>
    <mergeCell ref="P11:Q11"/>
    <mergeCell ref="R11:S11"/>
    <mergeCell ref="T11:U11"/>
    <mergeCell ref="V11:W11"/>
    <mergeCell ref="X11:Y11"/>
    <mergeCell ref="Z11:AA11"/>
    <mergeCell ref="AB11:AC11"/>
    <mergeCell ref="AD11:AE11"/>
    <mergeCell ref="AF11:AG11"/>
    <mergeCell ref="C12:G12"/>
    <mergeCell ref="P12:Q12"/>
    <mergeCell ref="R12:S12"/>
    <mergeCell ref="T12:U12"/>
    <mergeCell ref="V12:W12"/>
    <mergeCell ref="X12:Y12"/>
    <mergeCell ref="Z12:AA12"/>
    <mergeCell ref="AB12:AC12"/>
    <mergeCell ref="AD12:AE12"/>
    <mergeCell ref="AF10:AG10"/>
    <mergeCell ref="C9:I9"/>
    <mergeCell ref="P9:Q9"/>
    <mergeCell ref="R9:S9"/>
    <mergeCell ref="T9:U9"/>
    <mergeCell ref="V9:W9"/>
    <mergeCell ref="X9:Y9"/>
    <mergeCell ref="Z9:AA9"/>
    <mergeCell ref="AB9:AC9"/>
    <mergeCell ref="AD9:AE9"/>
    <mergeCell ref="AF9:AG9"/>
    <mergeCell ref="C10:G10"/>
    <mergeCell ref="P10:Q10"/>
    <mergeCell ref="R10:S10"/>
    <mergeCell ref="T10:U10"/>
    <mergeCell ref="V10:W10"/>
    <mergeCell ref="X10:Y10"/>
    <mergeCell ref="Z10:AA10"/>
    <mergeCell ref="AB10:AC10"/>
    <mergeCell ref="AD10:AE10"/>
    <mergeCell ref="AF8:AG8"/>
    <mergeCell ref="C7:G7"/>
    <mergeCell ref="P7:Q7"/>
    <mergeCell ref="R7:S7"/>
    <mergeCell ref="T7:U7"/>
    <mergeCell ref="V7:W7"/>
    <mergeCell ref="X7:Y7"/>
    <mergeCell ref="Z7:AA7"/>
    <mergeCell ref="AB7:AC7"/>
    <mergeCell ref="AD7:AE7"/>
    <mergeCell ref="AF7:AG7"/>
    <mergeCell ref="C8:G8"/>
    <mergeCell ref="P8:Q8"/>
    <mergeCell ref="R8:S8"/>
    <mergeCell ref="T8:U8"/>
    <mergeCell ref="V8:W8"/>
    <mergeCell ref="X8:Y8"/>
    <mergeCell ref="Z8:AA8"/>
    <mergeCell ref="AB8:AC8"/>
    <mergeCell ref="AD8:AE8"/>
    <mergeCell ref="AD6:AE6"/>
    <mergeCell ref="AF6:AG6"/>
    <mergeCell ref="C5:G5"/>
    <mergeCell ref="I5:P5"/>
    <mergeCell ref="Q5:R5"/>
    <mergeCell ref="S5:T5"/>
    <mergeCell ref="U5:V5"/>
    <mergeCell ref="W5:X5"/>
    <mergeCell ref="Y5:Z5"/>
    <mergeCell ref="AA5:AB5"/>
    <mergeCell ref="AE5:AF5"/>
    <mergeCell ref="AG5:AH5"/>
    <mergeCell ref="C6:G6"/>
    <mergeCell ref="P6:Q6"/>
    <mergeCell ref="R6:S6"/>
    <mergeCell ref="T6:U6"/>
    <mergeCell ref="V6:W6"/>
    <mergeCell ref="X6:Y6"/>
    <mergeCell ref="Z6:AA6"/>
    <mergeCell ref="AB6:AC6"/>
    <mergeCell ref="AC5:AD5"/>
    <mergeCell ref="AF3:AG3"/>
    <mergeCell ref="C4:G4"/>
    <mergeCell ref="P4:Q4"/>
    <mergeCell ref="R4:S4"/>
    <mergeCell ref="T4:U4"/>
    <mergeCell ref="V4:W4"/>
    <mergeCell ref="X4:Y4"/>
    <mergeCell ref="Z4:AA4"/>
    <mergeCell ref="AB4:AC4"/>
    <mergeCell ref="AD4:AE4"/>
    <mergeCell ref="AF4:AG4"/>
    <mergeCell ref="C3:I3"/>
    <mergeCell ref="P3:Q3"/>
    <mergeCell ref="R3:S3"/>
    <mergeCell ref="T3:U3"/>
    <mergeCell ref="V3:W3"/>
    <mergeCell ref="X3:Y3"/>
    <mergeCell ref="Z3:AA3"/>
    <mergeCell ref="AB3:AC3"/>
    <mergeCell ref="AD3:AE3"/>
    <mergeCell ref="Z1:AA1"/>
    <mergeCell ref="AB1:AC1"/>
    <mergeCell ref="AD1:AE1"/>
    <mergeCell ref="AF1:AG1"/>
    <mergeCell ref="C2:I2"/>
    <mergeCell ref="P2:Q2"/>
    <mergeCell ref="R2:S2"/>
    <mergeCell ref="T2:U2"/>
    <mergeCell ref="V2:W2"/>
    <mergeCell ref="Z2:AA2"/>
    <mergeCell ref="AB2:AC2"/>
    <mergeCell ref="AD2:AE2"/>
    <mergeCell ref="AF2:AG2"/>
    <mergeCell ref="X2:Y2"/>
    <mergeCell ref="C1:G1"/>
    <mergeCell ref="P1:Q1"/>
    <mergeCell ref="R1:S1"/>
    <mergeCell ref="T1:U1"/>
    <mergeCell ref="V1:W1"/>
    <mergeCell ref="X1:Y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813F-E5EC-44F5-BCB9-D3FEE56D251F}">
  <dimension ref="A1:Y154"/>
  <sheetViews>
    <sheetView showGridLines="0" workbookViewId="0">
      <selection sqref="A1:E1"/>
    </sheetView>
  </sheetViews>
  <sheetFormatPr defaultColWidth="8.77734375" defaultRowHeight="14.4"/>
  <cols>
    <col min="1" max="1" width="15" style="298" customWidth="1"/>
    <col min="2" max="2" width="18.44140625" style="298" customWidth="1"/>
    <col min="3" max="3" width="18.77734375" style="298" customWidth="1"/>
    <col min="4" max="4" width="15" style="298" customWidth="1"/>
    <col min="5" max="5" width="18.5546875" style="298" customWidth="1"/>
    <col min="6" max="6" width="16.21875" style="298" customWidth="1"/>
    <col min="7" max="7" width="15.77734375" style="298" customWidth="1"/>
    <col min="8" max="8" width="12.77734375" style="298" customWidth="1"/>
    <col min="9" max="9" width="16" style="298" customWidth="1"/>
    <col min="10" max="10" width="18.77734375" style="298" customWidth="1"/>
    <col min="11" max="11" width="41.21875" style="298" customWidth="1"/>
    <col min="12" max="12" width="11.21875" style="298" customWidth="1"/>
    <col min="13" max="13" width="34" style="298" customWidth="1"/>
    <col min="14" max="15" width="11.21875" style="298" customWidth="1"/>
    <col min="16" max="16" width="14.77734375" style="298" customWidth="1"/>
    <col min="17" max="18" width="11.21875" style="298" customWidth="1"/>
    <col min="19" max="19" width="12.44140625" style="298" customWidth="1"/>
    <col min="20" max="20" width="11.77734375" style="298" customWidth="1"/>
    <col min="21" max="22" width="7.21875" style="298" customWidth="1"/>
    <col min="23" max="23" width="9.21875" style="298" customWidth="1"/>
    <col min="24" max="24" width="7.77734375" style="298" customWidth="1"/>
    <col min="25" max="25" width="15.44140625" style="298" customWidth="1"/>
    <col min="26" max="16384" width="8.77734375" style="298"/>
  </cols>
  <sheetData>
    <row r="1" spans="1:25" ht="24.6" customHeight="1">
      <c r="A1" s="650" t="s">
        <v>346</v>
      </c>
      <c r="B1" s="650"/>
      <c r="C1" s="650"/>
      <c r="D1" s="650"/>
      <c r="E1" s="650"/>
      <c r="F1" s="300"/>
      <c r="G1" s="389"/>
      <c r="H1" s="389"/>
      <c r="I1" s="299"/>
      <c r="J1" s="300"/>
      <c r="K1" s="650" t="s">
        <v>9379</v>
      </c>
      <c r="L1" s="650"/>
      <c r="M1" s="650"/>
      <c r="N1" s="650"/>
      <c r="O1" s="650"/>
      <c r="P1" s="650"/>
      <c r="Q1" s="650"/>
      <c r="R1" s="650"/>
      <c r="S1" s="650"/>
      <c r="T1" s="650"/>
      <c r="U1" s="386"/>
      <c r="V1" s="386"/>
      <c r="W1" s="386"/>
      <c r="X1" s="389"/>
      <c r="Y1" s="389"/>
    </row>
    <row r="2" spans="1:25" ht="24.6" customHeight="1">
      <c r="A2" s="650" t="s">
        <v>312</v>
      </c>
      <c r="B2" s="650"/>
      <c r="C2" s="650"/>
      <c r="D2" s="650"/>
      <c r="E2" s="650"/>
      <c r="F2" s="300"/>
      <c r="G2" s="389"/>
      <c r="H2" s="389"/>
      <c r="I2" s="299"/>
      <c r="J2" s="300"/>
      <c r="K2" s="651" t="s">
        <v>6911</v>
      </c>
      <c r="L2" s="651"/>
      <c r="M2" s="651"/>
      <c r="N2" s="651"/>
      <c r="O2" s="651"/>
      <c r="P2" s="651"/>
      <c r="Q2" s="651"/>
      <c r="R2" s="651"/>
      <c r="S2" s="651"/>
      <c r="T2" s="651"/>
      <c r="U2" s="386"/>
      <c r="V2" s="386"/>
      <c r="W2" s="386"/>
      <c r="X2" s="389"/>
      <c r="Y2" s="389"/>
    </row>
    <row r="3" spans="1:25" ht="23.25" customHeight="1">
      <c r="A3" s="299"/>
      <c r="B3" s="299"/>
      <c r="C3" s="386"/>
      <c r="D3" s="386"/>
      <c r="E3" s="386"/>
      <c r="F3" s="300"/>
      <c r="G3" s="389"/>
      <c r="H3" s="389"/>
      <c r="I3" s="299"/>
      <c r="J3" s="300"/>
      <c r="K3" s="389"/>
      <c r="L3" s="389"/>
      <c r="M3" s="389"/>
      <c r="N3" s="386"/>
      <c r="O3" s="386"/>
      <c r="P3" s="299"/>
      <c r="Q3" s="386"/>
      <c r="R3" s="386"/>
      <c r="S3" s="386"/>
      <c r="T3" s="386"/>
      <c r="U3" s="386"/>
      <c r="V3" s="386"/>
      <c r="W3" s="299"/>
      <c r="X3" s="389"/>
      <c r="Y3" s="389"/>
    </row>
    <row r="4" spans="1:25" ht="18.600000000000001" customHeight="1">
      <c r="A4" s="386"/>
      <c r="B4" s="648" t="s">
        <v>9378</v>
      </c>
      <c r="C4" s="648"/>
      <c r="D4" s="648"/>
      <c r="E4" s="648"/>
      <c r="F4" s="648"/>
      <c r="G4" s="648"/>
      <c r="H4" s="389"/>
      <c r="I4" s="389"/>
      <c r="J4" s="389"/>
      <c r="K4" s="389"/>
      <c r="L4" s="389"/>
      <c r="M4" s="389"/>
      <c r="N4" s="389"/>
      <c r="O4" s="389"/>
      <c r="P4" s="389"/>
      <c r="Q4" s="389"/>
    </row>
    <row r="5" spans="1:25" ht="18.600000000000001" customHeight="1">
      <c r="A5" s="386"/>
      <c r="B5" s="649" t="s">
        <v>9377</v>
      </c>
      <c r="C5" s="649"/>
      <c r="D5" s="649"/>
      <c r="E5" s="649"/>
      <c r="F5" s="649"/>
      <c r="G5" s="649"/>
      <c r="H5" s="389"/>
      <c r="I5" s="389"/>
      <c r="J5" s="389"/>
      <c r="K5" s="389"/>
      <c r="L5" s="389"/>
      <c r="M5" s="389"/>
      <c r="N5" s="389"/>
      <c r="O5" s="389"/>
      <c r="P5" s="389"/>
      <c r="Q5" s="389"/>
    </row>
    <row r="6" spans="1:25" ht="23.25" customHeight="1">
      <c r="A6" s="299"/>
      <c r="B6" s="299"/>
      <c r="C6" s="386"/>
      <c r="D6" s="386"/>
      <c r="E6" s="386"/>
      <c r="F6" s="300"/>
      <c r="G6" s="389"/>
      <c r="H6" s="389"/>
      <c r="I6" s="299"/>
      <c r="J6" s="300"/>
      <c r="K6" s="389"/>
      <c r="L6" s="389"/>
      <c r="M6" s="389"/>
      <c r="N6" s="386"/>
      <c r="O6" s="386"/>
      <c r="P6" s="299"/>
      <c r="Q6" s="386"/>
      <c r="R6" s="386"/>
      <c r="S6" s="386"/>
      <c r="T6" s="386"/>
      <c r="U6" s="386"/>
      <c r="V6" s="386"/>
      <c r="W6" s="299"/>
      <c r="X6" s="389"/>
      <c r="Y6" s="389"/>
    </row>
    <row r="7" spans="1:25" ht="24.6" customHeight="1">
      <c r="A7" s="349" t="s">
        <v>6833</v>
      </c>
      <c r="B7" s="299"/>
      <c r="C7" s="386"/>
      <c r="D7" s="386"/>
      <c r="E7" s="386"/>
      <c r="F7" s="300"/>
      <c r="G7" s="389"/>
      <c r="H7" s="389"/>
      <c r="I7" s="299"/>
      <c r="J7" s="300"/>
      <c r="K7" s="389"/>
      <c r="L7" s="389"/>
      <c r="M7" s="389"/>
      <c r="N7" s="386"/>
      <c r="O7" s="386"/>
      <c r="P7" s="299"/>
      <c r="Q7" s="386"/>
      <c r="R7" s="386"/>
      <c r="S7" s="386"/>
      <c r="T7" s="386"/>
      <c r="U7" s="386"/>
      <c r="V7" s="386"/>
      <c r="W7" s="299"/>
      <c r="X7" s="389"/>
      <c r="Y7" s="389"/>
    </row>
    <row r="8" spans="1:25" ht="24.6" customHeight="1">
      <c r="A8" s="349" t="s">
        <v>7504</v>
      </c>
      <c r="B8" s="349" t="s">
        <v>9376</v>
      </c>
      <c r="C8" s="408"/>
      <c r="D8" s="408"/>
      <c r="E8" s="408"/>
      <c r="F8" s="300"/>
      <c r="G8" s="471"/>
      <c r="H8" s="471"/>
      <c r="I8" s="299"/>
      <c r="J8" s="300"/>
      <c r="K8" s="300"/>
      <c r="L8" s="299"/>
      <c r="M8" s="386"/>
      <c r="N8" s="386"/>
      <c r="O8" s="386"/>
      <c r="P8" s="386"/>
      <c r="Q8" s="386"/>
      <c r="R8" s="386"/>
      <c r="S8" s="299"/>
      <c r="T8" s="386"/>
      <c r="U8" s="386"/>
      <c r="V8" s="386"/>
      <c r="W8" s="386"/>
      <c r="X8" s="386"/>
      <c r="Y8" s="300"/>
    </row>
    <row r="9" spans="1:25" ht="28.2" customHeight="1">
      <c r="A9" s="188" t="s">
        <v>283</v>
      </c>
      <c r="B9" s="188" t="s">
        <v>9375</v>
      </c>
      <c r="C9" s="188" t="s">
        <v>7516</v>
      </c>
      <c r="D9" s="188" t="s">
        <v>7574</v>
      </c>
      <c r="E9" s="188" t="s">
        <v>320</v>
      </c>
      <c r="F9" s="189" t="s">
        <v>9374</v>
      </c>
      <c r="G9" s="646" t="s">
        <v>9373</v>
      </c>
      <c r="H9" s="647"/>
      <c r="I9" s="188" t="s">
        <v>9372</v>
      </c>
      <c r="J9" s="188" t="s">
        <v>9241</v>
      </c>
      <c r="K9" s="441"/>
      <c r="L9" s="386"/>
      <c r="M9" s="386"/>
      <c r="N9" s="386"/>
      <c r="O9" s="386"/>
      <c r="P9" s="386"/>
      <c r="Q9" s="386"/>
      <c r="R9" s="386"/>
      <c r="S9" s="386"/>
      <c r="T9" s="386"/>
      <c r="U9" s="386"/>
      <c r="V9" s="386"/>
      <c r="W9" s="386"/>
      <c r="X9" s="386"/>
      <c r="Y9" s="386"/>
    </row>
    <row r="10" spans="1:25" ht="28.2" customHeight="1">
      <c r="A10" s="223"/>
      <c r="B10" s="223"/>
      <c r="C10" s="223"/>
      <c r="D10" s="223"/>
      <c r="E10" s="223"/>
      <c r="F10" s="345"/>
      <c r="G10" s="632"/>
      <c r="H10" s="633"/>
      <c r="I10" s="345"/>
      <c r="J10" s="344"/>
      <c r="K10" s="441"/>
      <c r="L10" s="386"/>
      <c r="M10" s="386"/>
      <c r="N10" s="386"/>
      <c r="O10" s="386"/>
      <c r="P10" s="386"/>
      <c r="Q10" s="386"/>
      <c r="R10" s="386"/>
      <c r="S10" s="386"/>
      <c r="T10" s="386"/>
      <c r="U10" s="386"/>
      <c r="V10" s="386"/>
      <c r="W10" s="386"/>
      <c r="X10" s="386"/>
      <c r="Y10" s="386"/>
    </row>
    <row r="11" spans="1:25" ht="28.2" customHeight="1">
      <c r="A11" s="223"/>
      <c r="B11" s="223"/>
      <c r="C11" s="223"/>
      <c r="D11" s="223"/>
      <c r="E11" s="223"/>
      <c r="F11" s="345"/>
      <c r="G11" s="632"/>
      <c r="H11" s="633"/>
      <c r="I11" s="345"/>
      <c r="J11" s="344"/>
    </row>
    <row r="12" spans="1:25" ht="28.2" customHeight="1">
      <c r="A12" s="223"/>
      <c r="B12" s="223"/>
      <c r="C12" s="223"/>
      <c r="D12" s="223"/>
      <c r="E12" s="223"/>
      <c r="F12" s="345"/>
      <c r="G12" s="632"/>
      <c r="H12" s="633"/>
      <c r="I12" s="345"/>
      <c r="J12" s="344"/>
    </row>
    <row r="13" spans="1:25" ht="28.2" customHeight="1">
      <c r="A13" s="223"/>
      <c r="B13" s="223"/>
      <c r="C13" s="223"/>
      <c r="D13" s="348"/>
      <c r="E13" s="223"/>
      <c r="F13" s="345"/>
      <c r="G13" s="632"/>
      <c r="H13" s="633"/>
      <c r="I13" s="345"/>
      <c r="J13" s="344"/>
    </row>
    <row r="14" spans="1:25" ht="16.350000000000001" customHeight="1">
      <c r="A14" s="638"/>
      <c r="B14" s="638"/>
      <c r="C14" s="638"/>
      <c r="D14" s="638"/>
      <c r="E14" s="638"/>
      <c r="F14" s="347"/>
      <c r="G14" s="642"/>
      <c r="H14" s="643"/>
      <c r="I14" s="634"/>
      <c r="J14" s="636"/>
    </row>
    <row r="15" spans="1:25" ht="16.350000000000001" customHeight="1">
      <c r="A15" s="639"/>
      <c r="B15" s="639"/>
      <c r="C15" s="639"/>
      <c r="D15" s="639"/>
      <c r="E15" s="639"/>
      <c r="F15" s="346"/>
      <c r="G15" s="644"/>
      <c r="H15" s="645"/>
      <c r="I15" s="635"/>
      <c r="J15" s="637"/>
    </row>
    <row r="16" spans="1:25" ht="28.2" customHeight="1">
      <c r="A16" s="223"/>
      <c r="B16" s="223"/>
      <c r="C16" s="223"/>
      <c r="D16" s="223"/>
      <c r="E16" s="223"/>
      <c r="F16" s="345"/>
      <c r="G16" s="632"/>
      <c r="H16" s="633"/>
      <c r="I16" s="345"/>
      <c r="J16" s="344"/>
    </row>
    <row r="17" spans="1:10" ht="16.350000000000001" customHeight="1">
      <c r="A17" s="638"/>
      <c r="B17" s="638"/>
      <c r="C17" s="638"/>
      <c r="D17" s="638"/>
      <c r="E17" s="638"/>
      <c r="F17" s="347"/>
      <c r="G17" s="642"/>
      <c r="H17" s="643"/>
      <c r="I17" s="634"/>
      <c r="J17" s="636"/>
    </row>
    <row r="18" spans="1:10" ht="16.350000000000001" customHeight="1">
      <c r="A18" s="639"/>
      <c r="B18" s="639"/>
      <c r="C18" s="639"/>
      <c r="D18" s="639"/>
      <c r="E18" s="639"/>
      <c r="F18" s="346"/>
      <c r="G18" s="644"/>
      <c r="H18" s="645"/>
      <c r="I18" s="635"/>
      <c r="J18" s="637"/>
    </row>
    <row r="19" spans="1:10" ht="28.2" customHeight="1">
      <c r="A19" s="223"/>
      <c r="B19" s="223"/>
      <c r="C19" s="223"/>
      <c r="D19" s="223"/>
      <c r="E19" s="223"/>
      <c r="F19" s="345"/>
      <c r="G19" s="632"/>
      <c r="H19" s="633"/>
      <c r="I19" s="345"/>
      <c r="J19" s="344"/>
    </row>
    <row r="20" spans="1:10" ht="28.2" customHeight="1">
      <c r="A20" s="223"/>
      <c r="B20" s="223"/>
      <c r="C20" s="223"/>
      <c r="D20" s="223"/>
      <c r="E20" s="223"/>
      <c r="F20" s="345"/>
      <c r="G20" s="632"/>
      <c r="H20" s="633"/>
      <c r="I20" s="345"/>
      <c r="J20" s="344"/>
    </row>
    <row r="21" spans="1:10" ht="28.2" customHeight="1">
      <c r="A21" s="223"/>
      <c r="B21" s="223"/>
      <c r="C21" s="223"/>
      <c r="D21" s="348"/>
      <c r="E21" s="223"/>
      <c r="F21" s="345"/>
      <c r="G21" s="632"/>
      <c r="H21" s="633"/>
      <c r="I21" s="345"/>
      <c r="J21" s="344"/>
    </row>
    <row r="22" spans="1:10" ht="28.2" customHeight="1">
      <c r="A22" s="223"/>
      <c r="B22" s="223"/>
      <c r="C22" s="223"/>
      <c r="D22" s="348"/>
      <c r="E22" s="223"/>
      <c r="F22" s="345"/>
      <c r="G22" s="632"/>
      <c r="H22" s="633"/>
      <c r="I22" s="345"/>
      <c r="J22" s="344"/>
    </row>
    <row r="23" spans="1:10" ht="16.350000000000001" customHeight="1">
      <c r="A23" s="638"/>
      <c r="B23" s="638"/>
      <c r="C23" s="638"/>
      <c r="D23" s="640"/>
      <c r="E23" s="638"/>
      <c r="F23" s="347"/>
      <c r="G23" s="642"/>
      <c r="H23" s="643"/>
      <c r="I23" s="634"/>
      <c r="J23" s="636"/>
    </row>
    <row r="24" spans="1:10" ht="16.350000000000001" customHeight="1">
      <c r="A24" s="639"/>
      <c r="B24" s="639"/>
      <c r="C24" s="639"/>
      <c r="D24" s="641"/>
      <c r="E24" s="639"/>
      <c r="F24" s="346"/>
      <c r="G24" s="644"/>
      <c r="H24" s="645"/>
      <c r="I24" s="635"/>
      <c r="J24" s="637"/>
    </row>
    <row r="25" spans="1:10" ht="28.2" customHeight="1">
      <c r="A25" s="223"/>
      <c r="B25" s="223"/>
      <c r="C25" s="223"/>
      <c r="D25" s="223"/>
      <c r="E25" s="223"/>
      <c r="F25" s="345"/>
      <c r="G25" s="632"/>
      <c r="H25" s="633"/>
      <c r="I25" s="345"/>
      <c r="J25" s="344"/>
    </row>
    <row r="26" spans="1:10" ht="28.2" customHeight="1">
      <c r="A26" s="223"/>
      <c r="B26" s="223"/>
      <c r="C26" s="223"/>
      <c r="D26" s="348"/>
      <c r="E26" s="223"/>
      <c r="F26" s="345"/>
      <c r="G26" s="632"/>
      <c r="H26" s="633"/>
      <c r="I26" s="345"/>
      <c r="J26" s="344"/>
    </row>
    <row r="27" spans="1:10" ht="28.2" customHeight="1">
      <c r="A27" s="223"/>
      <c r="B27" s="223"/>
      <c r="C27" s="223"/>
      <c r="D27" s="348"/>
      <c r="E27" s="223"/>
      <c r="F27" s="345"/>
      <c r="G27" s="632"/>
      <c r="H27" s="633"/>
      <c r="I27" s="345"/>
      <c r="J27" s="344"/>
    </row>
    <row r="28" spans="1:10" ht="28.2" customHeight="1">
      <c r="A28" s="223"/>
      <c r="B28" s="223"/>
      <c r="C28" s="223"/>
      <c r="D28" s="348"/>
      <c r="E28" s="223"/>
      <c r="F28" s="345"/>
      <c r="G28" s="632"/>
      <c r="H28" s="633"/>
      <c r="I28" s="345"/>
      <c r="J28" s="344"/>
    </row>
    <row r="29" spans="1:10" ht="28.2" customHeight="1">
      <c r="A29" s="223"/>
      <c r="B29" s="223"/>
      <c r="C29" s="223"/>
      <c r="D29" s="223"/>
      <c r="E29" s="223"/>
      <c r="F29" s="345"/>
      <c r="G29" s="632"/>
      <c r="H29" s="633"/>
      <c r="I29" s="345"/>
      <c r="J29" s="344"/>
    </row>
    <row r="30" spans="1:10" ht="28.2" customHeight="1">
      <c r="A30" s="223"/>
      <c r="B30" s="223"/>
      <c r="C30" s="223"/>
      <c r="D30" s="223"/>
      <c r="E30" s="223"/>
      <c r="F30" s="345"/>
      <c r="G30" s="632"/>
      <c r="H30" s="633"/>
      <c r="I30" s="345"/>
      <c r="J30" s="344"/>
    </row>
    <row r="31" spans="1:10" ht="28.2" customHeight="1">
      <c r="A31" s="223"/>
      <c r="B31" s="223"/>
      <c r="C31" s="223"/>
      <c r="D31" s="223"/>
      <c r="E31" s="223"/>
      <c r="F31" s="345"/>
      <c r="G31" s="632"/>
      <c r="H31" s="633"/>
      <c r="I31" s="345"/>
      <c r="J31" s="344"/>
    </row>
    <row r="32" spans="1:10" ht="28.2" customHeight="1">
      <c r="A32" s="223"/>
      <c r="B32" s="223"/>
      <c r="C32" s="223"/>
      <c r="D32" s="223"/>
      <c r="E32" s="223"/>
      <c r="F32" s="345"/>
      <c r="G32" s="632"/>
      <c r="H32" s="633"/>
      <c r="I32" s="345"/>
      <c r="J32" s="344"/>
    </row>
    <row r="33" spans="1:10" ht="28.2" customHeight="1">
      <c r="A33" s="223"/>
      <c r="B33" s="223"/>
      <c r="C33" s="223"/>
      <c r="D33" s="223"/>
      <c r="E33" s="223"/>
      <c r="F33" s="345"/>
      <c r="G33" s="632"/>
      <c r="H33" s="633"/>
      <c r="I33" s="345"/>
      <c r="J33" s="344"/>
    </row>
    <row r="34" spans="1:10" ht="28.2" customHeight="1">
      <c r="A34" s="223"/>
      <c r="B34" s="223"/>
      <c r="C34" s="223"/>
      <c r="D34" s="223"/>
      <c r="E34" s="223"/>
      <c r="F34" s="345"/>
      <c r="G34" s="632"/>
      <c r="H34" s="633"/>
      <c r="I34" s="345"/>
      <c r="J34" s="344"/>
    </row>
    <row r="35" spans="1:10" ht="28.2" customHeight="1">
      <c r="A35" s="223"/>
      <c r="B35" s="223"/>
      <c r="C35" s="223"/>
      <c r="D35" s="223"/>
      <c r="E35" s="223"/>
      <c r="F35" s="345"/>
      <c r="G35" s="632"/>
      <c r="H35" s="633"/>
      <c r="I35" s="345"/>
      <c r="J35" s="344"/>
    </row>
    <row r="36" spans="1:10" ht="28.2" customHeight="1">
      <c r="A36" s="223"/>
      <c r="B36" s="223"/>
      <c r="C36" s="223"/>
      <c r="D36" s="223"/>
      <c r="E36" s="223"/>
      <c r="F36" s="345"/>
      <c r="G36" s="632"/>
      <c r="H36" s="633"/>
      <c r="I36" s="345"/>
      <c r="J36" s="344"/>
    </row>
    <row r="37" spans="1:10" ht="28.2" customHeight="1">
      <c r="A37" s="223"/>
      <c r="B37" s="223"/>
      <c r="C37" s="223"/>
      <c r="D37" s="223"/>
      <c r="E37" s="223"/>
      <c r="F37" s="345"/>
      <c r="G37" s="632"/>
      <c r="H37" s="633"/>
      <c r="I37" s="345"/>
      <c r="J37" s="344"/>
    </row>
    <row r="38" spans="1:10" ht="28.2" customHeight="1">
      <c r="A38" s="223"/>
      <c r="B38" s="223"/>
      <c r="C38" s="223"/>
      <c r="D38" s="223"/>
      <c r="E38" s="223"/>
      <c r="F38" s="345"/>
      <c r="G38" s="632"/>
      <c r="H38" s="633"/>
      <c r="I38" s="345"/>
      <c r="J38" s="344"/>
    </row>
    <row r="39" spans="1:10" ht="28.2" customHeight="1">
      <c r="A39" s="223"/>
      <c r="B39" s="223"/>
      <c r="C39" s="223"/>
      <c r="D39" s="223"/>
      <c r="E39" s="223"/>
      <c r="F39" s="345"/>
      <c r="G39" s="632"/>
      <c r="H39" s="633"/>
      <c r="I39" s="345"/>
      <c r="J39" s="344"/>
    </row>
    <row r="40" spans="1:10" ht="28.2" customHeight="1">
      <c r="A40" s="223"/>
      <c r="B40" s="223"/>
      <c r="C40" s="223"/>
      <c r="D40" s="223"/>
      <c r="E40" s="223"/>
      <c r="F40" s="345"/>
      <c r="G40" s="632"/>
      <c r="H40" s="633"/>
      <c r="I40" s="345"/>
      <c r="J40" s="344"/>
    </row>
    <row r="41" spans="1:10" ht="28.2" customHeight="1">
      <c r="A41" s="223"/>
      <c r="B41" s="223"/>
      <c r="C41" s="223"/>
      <c r="D41" s="223"/>
      <c r="E41" s="223"/>
      <c r="F41" s="345"/>
      <c r="G41" s="632"/>
      <c r="H41" s="633"/>
      <c r="I41" s="345"/>
      <c r="J41" s="344"/>
    </row>
    <row r="42" spans="1:10" ht="28.2" customHeight="1">
      <c r="A42" s="223"/>
      <c r="B42" s="223"/>
      <c r="C42" s="223"/>
      <c r="D42" s="223"/>
      <c r="E42" s="223"/>
      <c r="F42" s="345"/>
      <c r="G42" s="632"/>
      <c r="H42" s="633"/>
      <c r="I42" s="345"/>
      <c r="J42" s="344"/>
    </row>
    <row r="43" spans="1:10" ht="28.2" customHeight="1">
      <c r="A43" s="223"/>
      <c r="B43" s="223"/>
      <c r="C43" s="223"/>
      <c r="D43" s="348"/>
      <c r="E43" s="223"/>
      <c r="F43" s="345"/>
      <c r="G43" s="632"/>
      <c r="H43" s="633"/>
      <c r="I43" s="345"/>
      <c r="J43" s="344"/>
    </row>
    <row r="44" spans="1:10" ht="28.2" customHeight="1">
      <c r="A44" s="223"/>
      <c r="B44" s="223"/>
      <c r="C44" s="223"/>
      <c r="D44" s="223"/>
      <c r="E44" s="223"/>
      <c r="F44" s="345"/>
      <c r="G44" s="632"/>
      <c r="H44" s="633"/>
      <c r="I44" s="345"/>
      <c r="J44" s="344"/>
    </row>
    <row r="45" spans="1:10" ht="28.2" customHeight="1">
      <c r="A45" s="223"/>
      <c r="B45" s="223"/>
      <c r="C45" s="223"/>
      <c r="D45" s="223"/>
      <c r="E45" s="223"/>
      <c r="F45" s="345"/>
      <c r="G45" s="632"/>
      <c r="H45" s="633"/>
      <c r="I45" s="345"/>
      <c r="J45" s="344"/>
    </row>
    <row r="46" spans="1:10" ht="28.2" customHeight="1">
      <c r="A46" s="223"/>
      <c r="B46" s="223"/>
      <c r="C46" s="223"/>
      <c r="D46" s="223"/>
      <c r="E46" s="223"/>
      <c r="F46" s="345"/>
      <c r="G46" s="632"/>
      <c r="H46" s="633"/>
      <c r="I46" s="345"/>
      <c r="J46" s="344"/>
    </row>
    <row r="47" spans="1:10" ht="28.2" customHeight="1">
      <c r="A47" s="223"/>
      <c r="B47" s="223"/>
      <c r="C47" s="223"/>
      <c r="D47" s="348"/>
      <c r="E47" s="223"/>
      <c r="F47" s="345"/>
      <c r="G47" s="632"/>
      <c r="H47" s="633"/>
      <c r="I47" s="345"/>
      <c r="J47" s="344"/>
    </row>
    <row r="48" spans="1:10" ht="28.2" customHeight="1">
      <c r="A48" s="223"/>
      <c r="B48" s="223"/>
      <c r="C48" s="223"/>
      <c r="D48" s="223"/>
      <c r="E48" s="223"/>
      <c r="F48" s="345"/>
      <c r="G48" s="632"/>
      <c r="H48" s="633"/>
      <c r="I48" s="345"/>
      <c r="J48" s="344"/>
    </row>
    <row r="49" spans="1:10" ht="16.350000000000001" customHeight="1">
      <c r="A49" s="638"/>
      <c r="B49" s="638"/>
      <c r="C49" s="638"/>
      <c r="D49" s="638"/>
      <c r="E49" s="638"/>
      <c r="F49" s="347"/>
      <c r="G49" s="642"/>
      <c r="H49" s="643"/>
      <c r="I49" s="634"/>
      <c r="J49" s="636"/>
    </row>
    <row r="50" spans="1:10" ht="16.350000000000001" customHeight="1">
      <c r="A50" s="639"/>
      <c r="B50" s="639"/>
      <c r="C50" s="639"/>
      <c r="D50" s="639"/>
      <c r="E50" s="639"/>
      <c r="F50" s="346"/>
      <c r="G50" s="644"/>
      <c r="H50" s="645"/>
      <c r="I50" s="635"/>
      <c r="J50" s="637"/>
    </row>
    <row r="51" spans="1:10" ht="28.2" customHeight="1">
      <c r="A51" s="223"/>
      <c r="B51" s="223"/>
      <c r="C51" s="223"/>
      <c r="D51" s="223"/>
      <c r="E51" s="223"/>
      <c r="F51" s="345"/>
      <c r="G51" s="632"/>
      <c r="H51" s="633"/>
      <c r="I51" s="345"/>
      <c r="J51" s="344"/>
    </row>
    <row r="52" spans="1:10" ht="28.2" customHeight="1">
      <c r="A52" s="223"/>
      <c r="B52" s="223"/>
      <c r="C52" s="223"/>
      <c r="D52" s="223"/>
      <c r="E52" s="223"/>
      <c r="F52" s="345"/>
      <c r="G52" s="632"/>
      <c r="H52" s="633"/>
      <c r="I52" s="345"/>
      <c r="J52" s="344"/>
    </row>
    <row r="53" spans="1:10" ht="28.2" customHeight="1">
      <c r="A53" s="223"/>
      <c r="B53" s="223"/>
      <c r="C53" s="223"/>
      <c r="D53" s="223"/>
      <c r="E53" s="223"/>
      <c r="F53" s="345"/>
      <c r="G53" s="632"/>
      <c r="H53" s="633"/>
      <c r="I53" s="345"/>
      <c r="J53" s="344"/>
    </row>
    <row r="54" spans="1:10" ht="28.2" customHeight="1">
      <c r="A54" s="223"/>
      <c r="B54" s="223"/>
      <c r="C54" s="223"/>
      <c r="D54" s="223"/>
      <c r="E54" s="223"/>
      <c r="F54" s="345"/>
      <c r="G54" s="632"/>
      <c r="H54" s="633"/>
      <c r="I54" s="345"/>
      <c r="J54" s="344"/>
    </row>
    <row r="55" spans="1:10" ht="28.2" customHeight="1">
      <c r="A55" s="223"/>
      <c r="B55" s="223"/>
      <c r="C55" s="223"/>
      <c r="D55" s="223"/>
      <c r="E55" s="223"/>
      <c r="F55" s="345"/>
      <c r="G55" s="632"/>
      <c r="H55" s="633"/>
      <c r="I55" s="345"/>
      <c r="J55" s="344"/>
    </row>
    <row r="56" spans="1:10" ht="28.2" customHeight="1">
      <c r="A56" s="223"/>
      <c r="B56" s="223"/>
      <c r="C56" s="223"/>
      <c r="D56" s="223"/>
      <c r="E56" s="223"/>
      <c r="F56" s="345"/>
      <c r="G56" s="632"/>
      <c r="H56" s="633"/>
      <c r="I56" s="345"/>
      <c r="J56" s="344"/>
    </row>
    <row r="57" spans="1:10" ht="28.2" customHeight="1">
      <c r="A57" s="223"/>
      <c r="B57" s="223"/>
      <c r="C57" s="223"/>
      <c r="D57" s="223"/>
      <c r="E57" s="223"/>
      <c r="F57" s="345"/>
      <c r="G57" s="632"/>
      <c r="H57" s="633"/>
      <c r="I57" s="345"/>
      <c r="J57" s="344"/>
    </row>
    <row r="58" spans="1:10" ht="28.2" customHeight="1">
      <c r="A58" s="223"/>
      <c r="B58" s="223"/>
      <c r="C58" s="223"/>
      <c r="D58" s="348"/>
      <c r="E58" s="223"/>
      <c r="F58" s="345"/>
      <c r="G58" s="632"/>
      <c r="H58" s="633"/>
      <c r="I58" s="345"/>
      <c r="J58" s="344"/>
    </row>
    <row r="59" spans="1:10" ht="28.2" customHeight="1">
      <c r="A59" s="223"/>
      <c r="B59" s="223"/>
      <c r="C59" s="223"/>
      <c r="D59" s="223"/>
      <c r="E59" s="223"/>
      <c r="F59" s="345"/>
      <c r="G59" s="632"/>
      <c r="H59" s="633"/>
      <c r="I59" s="345"/>
      <c r="J59" s="344"/>
    </row>
    <row r="60" spans="1:10" ht="28.2" customHeight="1">
      <c r="A60" s="223"/>
      <c r="B60" s="223"/>
      <c r="C60" s="223"/>
      <c r="D60" s="223"/>
      <c r="E60" s="223"/>
      <c r="F60" s="345"/>
      <c r="G60" s="632"/>
      <c r="H60" s="633"/>
      <c r="I60" s="345"/>
      <c r="J60" s="344"/>
    </row>
    <row r="61" spans="1:10" ht="28.2" customHeight="1">
      <c r="A61" s="223"/>
      <c r="B61" s="223"/>
      <c r="C61" s="223"/>
      <c r="D61" s="223"/>
      <c r="E61" s="223"/>
      <c r="F61" s="345"/>
      <c r="G61" s="632"/>
      <c r="H61" s="633"/>
      <c r="I61" s="345"/>
      <c r="J61" s="344"/>
    </row>
    <row r="62" spans="1:10" ht="28.2" customHeight="1">
      <c r="A62" s="223"/>
      <c r="B62" s="223"/>
      <c r="C62" s="223"/>
      <c r="D62" s="223"/>
      <c r="E62" s="223"/>
      <c r="F62" s="345"/>
      <c r="G62" s="632"/>
      <c r="H62" s="633"/>
      <c r="I62" s="345"/>
      <c r="J62" s="344"/>
    </row>
    <row r="63" spans="1:10" ht="28.2" customHeight="1">
      <c r="A63" s="223"/>
      <c r="B63" s="223"/>
      <c r="C63" s="223"/>
      <c r="D63" s="223"/>
      <c r="E63" s="223"/>
      <c r="F63" s="345"/>
      <c r="G63" s="632"/>
      <c r="H63" s="633"/>
      <c r="I63" s="345"/>
      <c r="J63" s="344"/>
    </row>
    <row r="64" spans="1:10" ht="28.2" customHeight="1">
      <c r="A64" s="223"/>
      <c r="B64" s="223"/>
      <c r="C64" s="223"/>
      <c r="D64" s="223"/>
      <c r="E64" s="223"/>
      <c r="F64" s="345"/>
      <c r="G64" s="632"/>
      <c r="H64" s="633"/>
      <c r="I64" s="345"/>
      <c r="J64" s="344"/>
    </row>
    <row r="65" spans="1:10" ht="28.2" customHeight="1">
      <c r="A65" s="223"/>
      <c r="B65" s="223"/>
      <c r="C65" s="223"/>
      <c r="D65" s="223"/>
      <c r="E65" s="223"/>
      <c r="F65" s="345"/>
      <c r="G65" s="632"/>
      <c r="H65" s="633"/>
      <c r="I65" s="345"/>
      <c r="J65" s="344"/>
    </row>
    <row r="66" spans="1:10" ht="28.2" customHeight="1">
      <c r="A66" s="223"/>
      <c r="B66" s="223"/>
      <c r="C66" s="223"/>
      <c r="D66" s="223"/>
      <c r="E66" s="223"/>
      <c r="F66" s="345"/>
      <c r="G66" s="632"/>
      <c r="H66" s="633"/>
      <c r="I66" s="345"/>
      <c r="J66" s="344"/>
    </row>
    <row r="67" spans="1:10" ht="28.2" customHeight="1">
      <c r="A67" s="223"/>
      <c r="B67" s="223"/>
      <c r="C67" s="223"/>
      <c r="D67" s="348"/>
      <c r="E67" s="223"/>
      <c r="F67" s="345"/>
      <c r="G67" s="632"/>
      <c r="H67" s="633"/>
      <c r="I67" s="345"/>
      <c r="J67" s="344"/>
    </row>
    <row r="68" spans="1:10" ht="28.2" customHeight="1">
      <c r="A68" s="223"/>
      <c r="B68" s="223"/>
      <c r="C68" s="223"/>
      <c r="D68" s="223"/>
      <c r="E68" s="223"/>
      <c r="F68" s="345"/>
      <c r="G68" s="632"/>
      <c r="H68" s="633"/>
      <c r="I68" s="345"/>
      <c r="J68" s="344"/>
    </row>
    <row r="69" spans="1:10" ht="28.2" customHeight="1">
      <c r="A69" s="223"/>
      <c r="B69" s="223"/>
      <c r="C69" s="223"/>
      <c r="D69" s="348"/>
      <c r="E69" s="223"/>
      <c r="F69" s="345"/>
      <c r="G69" s="632"/>
      <c r="H69" s="633"/>
      <c r="I69" s="345"/>
      <c r="J69" s="344"/>
    </row>
    <row r="70" spans="1:10" ht="28.2" customHeight="1">
      <c r="A70" s="223"/>
      <c r="B70" s="223"/>
      <c r="C70" s="223"/>
      <c r="D70" s="223"/>
      <c r="E70" s="223"/>
      <c r="F70" s="345"/>
      <c r="G70" s="632"/>
      <c r="H70" s="633"/>
      <c r="I70" s="345"/>
      <c r="J70" s="344"/>
    </row>
    <row r="71" spans="1:10" ht="28.2" customHeight="1">
      <c r="A71" s="223"/>
      <c r="B71" s="223"/>
      <c r="C71" s="223"/>
      <c r="D71" s="348"/>
      <c r="E71" s="223"/>
      <c r="F71" s="11"/>
      <c r="G71" s="632"/>
      <c r="H71" s="633"/>
      <c r="I71" s="345"/>
      <c r="J71" s="344"/>
    </row>
    <row r="72" spans="1:10" ht="28.2" customHeight="1">
      <c r="A72" s="223"/>
      <c r="B72" s="223"/>
      <c r="C72" s="223"/>
      <c r="D72" s="223"/>
      <c r="E72" s="223"/>
      <c r="F72" s="345"/>
      <c r="G72" s="632"/>
      <c r="H72" s="633"/>
      <c r="I72" s="345"/>
      <c r="J72" s="344"/>
    </row>
    <row r="73" spans="1:10" ht="28.2" customHeight="1">
      <c r="A73" s="223"/>
      <c r="B73" s="223"/>
      <c r="C73" s="223"/>
      <c r="D73" s="223"/>
      <c r="E73" s="223"/>
      <c r="F73" s="345"/>
      <c r="G73" s="632"/>
      <c r="H73" s="633"/>
      <c r="I73" s="345"/>
      <c r="J73" s="344"/>
    </row>
    <row r="74" spans="1:10" ht="28.2" customHeight="1">
      <c r="A74" s="223"/>
      <c r="B74" s="223"/>
      <c r="C74" s="223"/>
      <c r="D74" s="223"/>
      <c r="E74" s="223"/>
      <c r="F74" s="345"/>
      <c r="G74" s="632"/>
      <c r="H74" s="633"/>
      <c r="I74" s="345"/>
      <c r="J74" s="344"/>
    </row>
    <row r="75" spans="1:10" ht="28.2" customHeight="1">
      <c r="A75" s="223"/>
      <c r="B75" s="223"/>
      <c r="C75" s="223"/>
      <c r="D75" s="348"/>
      <c r="E75" s="223"/>
      <c r="F75" s="11"/>
      <c r="G75" s="632"/>
      <c r="H75" s="633"/>
      <c r="I75" s="345"/>
      <c r="J75" s="344"/>
    </row>
    <row r="76" spans="1:10" ht="28.2" customHeight="1">
      <c r="A76" s="223"/>
      <c r="B76" s="223"/>
      <c r="C76" s="223"/>
      <c r="D76" s="223"/>
      <c r="E76" s="223"/>
      <c r="F76" s="345"/>
      <c r="G76" s="632"/>
      <c r="H76" s="633"/>
      <c r="I76" s="345"/>
      <c r="J76" s="344"/>
    </row>
    <row r="77" spans="1:10" ht="28.2" customHeight="1">
      <c r="A77" s="223"/>
      <c r="B77" s="223"/>
      <c r="C77" s="223"/>
      <c r="D77" s="223"/>
      <c r="E77" s="223"/>
      <c r="F77" s="345"/>
      <c r="G77" s="632"/>
      <c r="H77" s="633"/>
      <c r="I77" s="345"/>
      <c r="J77" s="344"/>
    </row>
    <row r="78" spans="1:10" ht="28.2" customHeight="1">
      <c r="A78" s="223"/>
      <c r="B78" s="223"/>
      <c r="C78" s="223"/>
      <c r="D78" s="348"/>
      <c r="E78" s="223"/>
      <c r="F78" s="11"/>
      <c r="G78" s="632"/>
      <c r="H78" s="633"/>
      <c r="I78" s="345"/>
      <c r="J78" s="344"/>
    </row>
    <row r="79" spans="1:10" ht="28.2" customHeight="1">
      <c r="A79" s="223"/>
      <c r="B79" s="223"/>
      <c r="C79" s="223"/>
      <c r="D79" s="223"/>
      <c r="E79" s="223"/>
      <c r="F79" s="345"/>
      <c r="G79" s="632"/>
      <c r="H79" s="633"/>
      <c r="I79" s="345"/>
      <c r="J79" s="344"/>
    </row>
    <row r="80" spans="1:10" ht="28.2" customHeight="1">
      <c r="A80" s="223"/>
      <c r="B80" s="223"/>
      <c r="C80" s="223"/>
      <c r="D80" s="223"/>
      <c r="E80" s="223"/>
      <c r="F80" s="345"/>
      <c r="G80" s="632"/>
      <c r="H80" s="633"/>
      <c r="I80" s="345"/>
      <c r="J80" s="344"/>
    </row>
    <row r="81" spans="1:10" ht="28.2" customHeight="1">
      <c r="A81" s="223"/>
      <c r="B81" s="223"/>
      <c r="C81" s="223"/>
      <c r="D81" s="223"/>
      <c r="E81" s="223"/>
      <c r="F81" s="345"/>
      <c r="G81" s="632"/>
      <c r="H81" s="633"/>
      <c r="I81" s="345"/>
      <c r="J81" s="344"/>
    </row>
    <row r="82" spans="1:10" ht="28.2" customHeight="1">
      <c r="A82" s="223"/>
      <c r="B82" s="223"/>
      <c r="C82" s="223"/>
      <c r="D82" s="223"/>
      <c r="E82" s="223"/>
      <c r="F82" s="345"/>
      <c r="G82" s="632"/>
      <c r="H82" s="633"/>
      <c r="I82" s="345"/>
      <c r="J82" s="344"/>
    </row>
    <row r="83" spans="1:10" ht="28.2" customHeight="1">
      <c r="A83" s="223"/>
      <c r="B83" s="223"/>
      <c r="C83" s="223"/>
      <c r="D83" s="348"/>
      <c r="E83" s="223"/>
      <c r="F83" s="11"/>
      <c r="G83" s="632"/>
      <c r="H83" s="633"/>
      <c r="I83" s="345"/>
      <c r="J83" s="344"/>
    </row>
    <row r="84" spans="1:10" ht="28.2" customHeight="1">
      <c r="A84" s="223"/>
      <c r="B84" s="223"/>
      <c r="C84" s="223"/>
      <c r="D84" s="223"/>
      <c r="E84" s="223"/>
      <c r="F84" s="345"/>
      <c r="G84" s="632"/>
      <c r="H84" s="633"/>
      <c r="I84" s="345"/>
      <c r="J84" s="344"/>
    </row>
    <row r="85" spans="1:10" ht="28.2" customHeight="1">
      <c r="A85" s="223"/>
      <c r="B85" s="223"/>
      <c r="C85" s="223"/>
      <c r="D85" s="223"/>
      <c r="E85" s="223"/>
      <c r="F85" s="345"/>
      <c r="G85" s="632"/>
      <c r="H85" s="633"/>
      <c r="I85" s="345"/>
      <c r="J85" s="344"/>
    </row>
    <row r="86" spans="1:10" ht="28.2" customHeight="1">
      <c r="A86" s="223"/>
      <c r="B86" s="223"/>
      <c r="C86" s="223"/>
      <c r="D86" s="223"/>
      <c r="E86" s="223"/>
      <c r="F86" s="345"/>
      <c r="G86" s="632"/>
      <c r="H86" s="633"/>
      <c r="I86" s="345"/>
      <c r="J86" s="344"/>
    </row>
    <row r="87" spans="1:10" ht="28.2" customHeight="1">
      <c r="A87" s="223"/>
      <c r="B87" s="223"/>
      <c r="C87" s="223"/>
      <c r="D87" s="223"/>
      <c r="E87" s="223"/>
      <c r="F87" s="345"/>
      <c r="G87" s="632"/>
      <c r="H87" s="633"/>
      <c r="I87" s="345"/>
      <c r="J87" s="344"/>
    </row>
    <row r="88" spans="1:10" ht="28.2" customHeight="1">
      <c r="A88" s="223"/>
      <c r="B88" s="223"/>
      <c r="C88" s="223"/>
      <c r="D88" s="223"/>
      <c r="E88" s="223"/>
      <c r="F88" s="345"/>
      <c r="G88" s="632"/>
      <c r="H88" s="633"/>
      <c r="I88" s="345"/>
      <c r="J88" s="344"/>
    </row>
    <row r="89" spans="1:10" ht="28.2" customHeight="1">
      <c r="A89" s="223"/>
      <c r="B89" s="223"/>
      <c r="C89" s="223"/>
      <c r="D89" s="223"/>
      <c r="E89" s="223"/>
      <c r="F89" s="345"/>
      <c r="G89" s="632"/>
      <c r="H89" s="633"/>
      <c r="I89" s="345"/>
      <c r="J89" s="344"/>
    </row>
    <row r="90" spans="1:10" ht="28.2" customHeight="1">
      <c r="A90" s="223"/>
      <c r="B90" s="223"/>
      <c r="C90" s="223"/>
      <c r="D90" s="223"/>
      <c r="E90" s="223"/>
      <c r="F90" s="345"/>
      <c r="G90" s="632"/>
      <c r="H90" s="633"/>
      <c r="I90" s="345"/>
      <c r="J90" s="344"/>
    </row>
    <row r="91" spans="1:10" ht="28.2" customHeight="1">
      <c r="A91" s="223"/>
      <c r="B91" s="223"/>
      <c r="C91" s="223"/>
      <c r="D91" s="223"/>
      <c r="E91" s="223"/>
      <c r="F91" s="345"/>
      <c r="G91" s="632"/>
      <c r="H91" s="633"/>
      <c r="I91" s="345"/>
      <c r="J91" s="344"/>
    </row>
    <row r="92" spans="1:10" ht="28.2" customHeight="1">
      <c r="A92" s="223"/>
      <c r="B92" s="223"/>
      <c r="C92" s="223"/>
      <c r="D92" s="223"/>
      <c r="E92" s="223"/>
      <c r="F92" s="345"/>
      <c r="G92" s="632"/>
      <c r="H92" s="633"/>
      <c r="I92" s="345"/>
      <c r="J92" s="344"/>
    </row>
    <row r="93" spans="1:10" ht="28.2" customHeight="1">
      <c r="A93" s="223"/>
      <c r="B93" s="223"/>
      <c r="C93" s="223"/>
      <c r="D93" s="223"/>
      <c r="E93" s="223"/>
      <c r="F93" s="345"/>
      <c r="G93" s="632"/>
      <c r="H93" s="633"/>
      <c r="I93" s="345"/>
      <c r="J93" s="344"/>
    </row>
    <row r="94" spans="1:10" ht="28.2" customHeight="1">
      <c r="A94" s="223"/>
      <c r="B94" s="223"/>
      <c r="C94" s="223"/>
      <c r="D94" s="223"/>
      <c r="E94" s="223"/>
      <c r="F94" s="345"/>
      <c r="G94" s="632"/>
      <c r="H94" s="633"/>
      <c r="I94" s="345"/>
      <c r="J94" s="344"/>
    </row>
    <row r="95" spans="1:10" ht="16.350000000000001" customHeight="1">
      <c r="A95" s="638"/>
      <c r="B95" s="638"/>
      <c r="C95" s="638"/>
      <c r="D95" s="640"/>
      <c r="E95" s="638"/>
      <c r="F95" s="347"/>
      <c r="G95" s="642"/>
      <c r="H95" s="643"/>
      <c r="I95" s="634"/>
      <c r="J95" s="636"/>
    </row>
    <row r="96" spans="1:10" ht="16.350000000000001" customHeight="1">
      <c r="A96" s="639"/>
      <c r="B96" s="639"/>
      <c r="C96" s="639"/>
      <c r="D96" s="641"/>
      <c r="E96" s="639"/>
      <c r="F96" s="346"/>
      <c r="G96" s="644"/>
      <c r="H96" s="645"/>
      <c r="I96" s="635"/>
      <c r="J96" s="637"/>
    </row>
    <row r="97" spans="1:10" ht="28.2" customHeight="1">
      <c r="A97" s="223"/>
      <c r="B97" s="223"/>
      <c r="C97" s="223"/>
      <c r="D97" s="348"/>
      <c r="E97" s="223"/>
      <c r="F97" s="345"/>
      <c r="G97" s="632"/>
      <c r="H97" s="633"/>
      <c r="I97" s="345"/>
      <c r="J97" s="344"/>
    </row>
    <row r="98" spans="1:10" ht="28.2" customHeight="1">
      <c r="A98" s="223"/>
      <c r="B98" s="223"/>
      <c r="C98" s="223"/>
      <c r="D98" s="223"/>
      <c r="E98" s="223"/>
      <c r="F98" s="345"/>
      <c r="G98" s="632"/>
      <c r="H98" s="633"/>
      <c r="I98" s="345"/>
      <c r="J98" s="344"/>
    </row>
    <row r="99" spans="1:10" ht="28.2" customHeight="1">
      <c r="A99" s="223"/>
      <c r="B99" s="223"/>
      <c r="C99" s="223"/>
      <c r="D99" s="223"/>
      <c r="E99" s="223"/>
      <c r="F99" s="345"/>
      <c r="G99" s="632"/>
      <c r="H99" s="633"/>
      <c r="I99" s="345"/>
      <c r="J99" s="344"/>
    </row>
    <row r="100" spans="1:10" ht="28.2" customHeight="1">
      <c r="A100" s="223"/>
      <c r="B100" s="223"/>
      <c r="C100" s="223"/>
      <c r="D100" s="223"/>
      <c r="E100" s="223"/>
      <c r="F100" s="345"/>
      <c r="G100" s="632"/>
      <c r="H100" s="633"/>
      <c r="I100" s="345"/>
      <c r="J100" s="344"/>
    </row>
    <row r="101" spans="1:10" ht="28.2" customHeight="1">
      <c r="A101" s="223"/>
      <c r="B101" s="223"/>
      <c r="C101" s="223"/>
      <c r="D101" s="223"/>
      <c r="E101" s="223"/>
      <c r="F101" s="345"/>
      <c r="G101" s="632"/>
      <c r="H101" s="633"/>
      <c r="I101" s="345"/>
      <c r="J101" s="344"/>
    </row>
    <row r="102" spans="1:10" ht="28.2" customHeight="1">
      <c r="A102" s="223"/>
      <c r="B102" s="223"/>
      <c r="C102" s="223"/>
      <c r="D102" s="223"/>
      <c r="E102" s="223"/>
      <c r="F102" s="345"/>
      <c r="G102" s="632"/>
      <c r="H102" s="633"/>
      <c r="I102" s="345"/>
      <c r="J102" s="344"/>
    </row>
    <row r="103" spans="1:10" ht="28.2" customHeight="1">
      <c r="A103" s="223"/>
      <c r="B103" s="223"/>
      <c r="C103" s="223"/>
      <c r="D103" s="223"/>
      <c r="E103" s="223"/>
      <c r="F103" s="345"/>
      <c r="G103" s="632"/>
      <c r="H103" s="633"/>
      <c r="I103" s="345"/>
      <c r="J103" s="344"/>
    </row>
    <row r="104" spans="1:10" ht="28.2" customHeight="1">
      <c r="A104" s="223"/>
      <c r="B104" s="223"/>
      <c r="C104" s="223"/>
      <c r="D104" s="223"/>
      <c r="E104" s="223"/>
      <c r="F104" s="345"/>
      <c r="G104" s="632"/>
      <c r="H104" s="633"/>
      <c r="I104" s="345"/>
      <c r="J104" s="344"/>
    </row>
    <row r="105" spans="1:10" ht="28.2" customHeight="1">
      <c r="A105" s="223"/>
      <c r="B105" s="223"/>
      <c r="C105" s="223"/>
      <c r="D105" s="223"/>
      <c r="E105" s="223"/>
      <c r="F105" s="345"/>
      <c r="G105" s="632"/>
      <c r="H105" s="633"/>
      <c r="I105" s="345"/>
      <c r="J105" s="344"/>
    </row>
    <row r="106" spans="1:10" ht="28.2" customHeight="1">
      <c r="A106" s="223"/>
      <c r="B106" s="223"/>
      <c r="C106" s="223"/>
      <c r="D106" s="223"/>
      <c r="E106" s="223"/>
      <c r="F106" s="345"/>
      <c r="G106" s="632"/>
      <c r="H106" s="633"/>
      <c r="I106" s="345"/>
      <c r="J106" s="344"/>
    </row>
    <row r="107" spans="1:10" ht="28.2" customHeight="1">
      <c r="A107" s="223"/>
      <c r="B107" s="223"/>
      <c r="C107" s="223"/>
      <c r="D107" s="223"/>
      <c r="E107" s="223"/>
      <c r="F107" s="345"/>
      <c r="G107" s="632"/>
      <c r="H107" s="633"/>
      <c r="I107" s="345"/>
      <c r="J107" s="344"/>
    </row>
    <row r="108" spans="1:10" ht="28.2" customHeight="1">
      <c r="A108" s="223"/>
      <c r="B108" s="223"/>
      <c r="C108" s="223"/>
      <c r="D108" s="223"/>
      <c r="E108" s="223"/>
      <c r="F108" s="345"/>
      <c r="G108" s="632"/>
      <c r="H108" s="633"/>
      <c r="I108" s="345"/>
      <c r="J108" s="344"/>
    </row>
    <row r="109" spans="1:10" ht="28.2" customHeight="1">
      <c r="A109" s="223"/>
      <c r="B109" s="223"/>
      <c r="C109" s="223"/>
      <c r="D109" s="223"/>
      <c r="E109" s="223"/>
      <c r="F109" s="345"/>
      <c r="G109" s="632"/>
      <c r="H109" s="633"/>
      <c r="I109" s="345"/>
      <c r="J109" s="344"/>
    </row>
    <row r="110" spans="1:10" ht="28.2" customHeight="1">
      <c r="A110" s="223"/>
      <c r="B110" s="223"/>
      <c r="C110" s="223"/>
      <c r="D110" s="223"/>
      <c r="E110" s="223"/>
      <c r="F110" s="345"/>
      <c r="G110" s="632"/>
      <c r="H110" s="633"/>
      <c r="I110" s="345"/>
      <c r="J110" s="344"/>
    </row>
    <row r="111" spans="1:10" ht="28.2" customHeight="1">
      <c r="A111" s="223"/>
      <c r="B111" s="223"/>
      <c r="C111" s="223"/>
      <c r="D111" s="223"/>
      <c r="E111" s="223"/>
      <c r="F111" s="345"/>
      <c r="G111" s="632"/>
      <c r="H111" s="633"/>
      <c r="I111" s="345"/>
      <c r="J111" s="344"/>
    </row>
    <row r="112" spans="1:10" ht="28.2" customHeight="1">
      <c r="A112" s="223"/>
      <c r="B112" s="223"/>
      <c r="C112" s="223"/>
      <c r="D112" s="223"/>
      <c r="E112" s="223"/>
      <c r="F112" s="345"/>
      <c r="G112" s="632"/>
      <c r="H112" s="633"/>
      <c r="I112" s="345"/>
      <c r="J112" s="344"/>
    </row>
    <row r="113" spans="1:10" ht="28.2" customHeight="1">
      <c r="A113" s="223"/>
      <c r="B113" s="223"/>
      <c r="C113" s="223"/>
      <c r="D113" s="348"/>
      <c r="E113" s="223"/>
      <c r="F113" s="345"/>
      <c r="G113" s="632"/>
      <c r="H113" s="633"/>
      <c r="I113" s="345"/>
      <c r="J113" s="344"/>
    </row>
    <row r="114" spans="1:10" ht="28.2" customHeight="1">
      <c r="A114" s="223"/>
      <c r="B114" s="223"/>
      <c r="C114" s="223"/>
      <c r="D114" s="223"/>
      <c r="E114" s="223"/>
      <c r="F114" s="345"/>
      <c r="G114" s="632"/>
      <c r="H114" s="633"/>
      <c r="I114" s="345"/>
      <c r="J114" s="344"/>
    </row>
    <row r="115" spans="1:10" ht="28.2" customHeight="1">
      <c r="A115" s="223"/>
      <c r="B115" s="223"/>
      <c r="C115" s="223"/>
      <c r="D115" s="223"/>
      <c r="E115" s="223"/>
      <c r="F115" s="345"/>
      <c r="G115" s="632"/>
      <c r="H115" s="633"/>
      <c r="I115" s="345"/>
      <c r="J115" s="344"/>
    </row>
    <row r="116" spans="1:10" ht="28.2" customHeight="1">
      <c r="A116" s="223"/>
      <c r="B116" s="223"/>
      <c r="C116" s="223"/>
      <c r="D116" s="223"/>
      <c r="E116" s="223"/>
      <c r="F116" s="345"/>
      <c r="G116" s="632"/>
      <c r="H116" s="633"/>
      <c r="I116" s="345"/>
      <c r="J116" s="344"/>
    </row>
    <row r="117" spans="1:10" ht="28.2" customHeight="1">
      <c r="A117" s="223"/>
      <c r="B117" s="223"/>
      <c r="C117" s="223"/>
      <c r="D117" s="223"/>
      <c r="E117" s="223"/>
      <c r="F117" s="345"/>
      <c r="G117" s="632"/>
      <c r="H117" s="633"/>
      <c r="I117" s="345"/>
      <c r="J117" s="344"/>
    </row>
    <row r="118" spans="1:10" ht="28.2" customHeight="1">
      <c r="A118" s="223"/>
      <c r="B118" s="223"/>
      <c r="C118" s="223"/>
      <c r="D118" s="223"/>
      <c r="E118" s="223"/>
      <c r="F118" s="345"/>
      <c r="G118" s="632"/>
      <c r="H118" s="633"/>
      <c r="I118" s="345"/>
      <c r="J118" s="344"/>
    </row>
    <row r="119" spans="1:10" ht="28.2" customHeight="1">
      <c r="A119" s="223"/>
      <c r="B119" s="223"/>
      <c r="C119" s="223"/>
      <c r="D119" s="223"/>
      <c r="E119" s="223"/>
      <c r="F119" s="345"/>
      <c r="G119" s="632"/>
      <c r="H119" s="633"/>
      <c r="I119" s="345"/>
      <c r="J119" s="344"/>
    </row>
    <row r="120" spans="1:10" ht="28.2" customHeight="1">
      <c r="A120" s="223"/>
      <c r="B120" s="223"/>
      <c r="C120" s="223"/>
      <c r="D120" s="223"/>
      <c r="E120" s="223"/>
      <c r="F120" s="345"/>
      <c r="G120" s="632"/>
      <c r="H120" s="633"/>
      <c r="I120" s="345"/>
      <c r="J120" s="344"/>
    </row>
    <row r="121" spans="1:10" ht="28.2" customHeight="1">
      <c r="A121" s="223"/>
      <c r="B121" s="223"/>
      <c r="C121" s="223"/>
      <c r="D121" s="223"/>
      <c r="E121" s="223"/>
      <c r="F121" s="345"/>
      <c r="G121" s="632"/>
      <c r="H121" s="633"/>
      <c r="I121" s="345"/>
      <c r="J121" s="344"/>
    </row>
    <row r="122" spans="1:10" ht="16.350000000000001" customHeight="1">
      <c r="A122" s="638"/>
      <c r="B122" s="638"/>
      <c r="C122" s="638"/>
      <c r="D122" s="640"/>
      <c r="E122" s="638"/>
      <c r="F122" s="347"/>
      <c r="G122" s="642"/>
      <c r="H122" s="643"/>
      <c r="I122" s="634"/>
      <c r="J122" s="636"/>
    </row>
    <row r="123" spans="1:10" ht="16.350000000000001" customHeight="1">
      <c r="A123" s="639"/>
      <c r="B123" s="639"/>
      <c r="C123" s="639"/>
      <c r="D123" s="641"/>
      <c r="E123" s="639"/>
      <c r="F123" s="346"/>
      <c r="G123" s="644"/>
      <c r="H123" s="645"/>
      <c r="I123" s="635"/>
      <c r="J123" s="637"/>
    </row>
    <row r="124" spans="1:10" ht="28.2" customHeight="1">
      <c r="A124" s="223"/>
      <c r="B124" s="223"/>
      <c r="C124" s="223"/>
      <c r="D124" s="223"/>
      <c r="E124" s="223"/>
      <c r="F124" s="345"/>
      <c r="G124" s="632"/>
      <c r="H124" s="633"/>
      <c r="I124" s="345"/>
      <c r="J124" s="344"/>
    </row>
    <row r="125" spans="1:10" ht="28.2" customHeight="1">
      <c r="A125" s="223"/>
      <c r="B125" s="223"/>
      <c r="C125" s="223"/>
      <c r="D125" s="223"/>
      <c r="E125" s="223"/>
      <c r="F125" s="345"/>
      <c r="G125" s="632"/>
      <c r="H125" s="633"/>
      <c r="I125" s="345"/>
      <c r="J125" s="344"/>
    </row>
    <row r="126" spans="1:10" ht="28.2" customHeight="1">
      <c r="A126" s="223"/>
      <c r="B126" s="223"/>
      <c r="C126" s="223"/>
      <c r="D126" s="223"/>
      <c r="E126" s="223"/>
      <c r="F126" s="345"/>
      <c r="G126" s="632"/>
      <c r="H126" s="633"/>
      <c r="I126" s="345"/>
      <c r="J126" s="344"/>
    </row>
    <row r="127" spans="1:10" ht="28.2" customHeight="1">
      <c r="A127" s="223"/>
      <c r="B127" s="223"/>
      <c r="C127" s="223"/>
      <c r="D127" s="223"/>
      <c r="E127" s="223"/>
      <c r="F127" s="345"/>
      <c r="G127" s="632"/>
      <c r="H127" s="633"/>
      <c r="I127" s="345"/>
      <c r="J127" s="344"/>
    </row>
    <row r="128" spans="1:10" ht="28.2" customHeight="1">
      <c r="A128" s="223"/>
      <c r="B128" s="223"/>
      <c r="C128" s="223"/>
      <c r="D128" s="223"/>
      <c r="E128" s="223"/>
      <c r="F128" s="345"/>
      <c r="G128" s="632"/>
      <c r="H128" s="633"/>
      <c r="I128" s="345"/>
      <c r="J128" s="344"/>
    </row>
    <row r="129" spans="1:10" ht="28.2" customHeight="1">
      <c r="A129" s="223"/>
      <c r="B129" s="223"/>
      <c r="C129" s="223"/>
      <c r="D129" s="223"/>
      <c r="E129" s="223"/>
      <c r="F129" s="345"/>
      <c r="G129" s="632"/>
      <c r="H129" s="633"/>
      <c r="I129" s="345"/>
      <c r="J129" s="344"/>
    </row>
    <row r="130" spans="1:10" ht="28.2" customHeight="1">
      <c r="A130" s="223"/>
      <c r="B130" s="223"/>
      <c r="C130" s="223"/>
      <c r="D130" s="223"/>
      <c r="E130" s="223"/>
      <c r="F130" s="345"/>
      <c r="G130" s="632"/>
      <c r="H130" s="633"/>
      <c r="I130" s="345"/>
      <c r="J130" s="344"/>
    </row>
    <row r="131" spans="1:10" ht="28.2" customHeight="1">
      <c r="A131" s="223"/>
      <c r="B131" s="223"/>
      <c r="C131" s="223"/>
      <c r="D131" s="223"/>
      <c r="E131" s="223"/>
      <c r="F131" s="345"/>
      <c r="G131" s="632"/>
      <c r="H131" s="633"/>
      <c r="I131" s="345"/>
      <c r="J131" s="344"/>
    </row>
    <row r="132" spans="1:10" ht="28.2" customHeight="1">
      <c r="A132" s="223"/>
      <c r="B132" s="223"/>
      <c r="C132" s="223"/>
      <c r="D132" s="223"/>
      <c r="E132" s="223"/>
      <c r="F132" s="345"/>
      <c r="G132" s="632"/>
      <c r="H132" s="633"/>
      <c r="I132" s="345"/>
      <c r="J132" s="344"/>
    </row>
    <row r="133" spans="1:10" ht="16.350000000000001" customHeight="1">
      <c r="A133" s="638"/>
      <c r="B133" s="638"/>
      <c r="C133" s="638"/>
      <c r="D133" s="638"/>
      <c r="E133" s="638"/>
      <c r="F133" s="347"/>
      <c r="G133" s="642"/>
      <c r="H133" s="643"/>
      <c r="I133" s="634"/>
      <c r="J133" s="636"/>
    </row>
    <row r="134" spans="1:10" ht="16.350000000000001" customHeight="1">
      <c r="A134" s="639"/>
      <c r="B134" s="639"/>
      <c r="C134" s="639"/>
      <c r="D134" s="639"/>
      <c r="E134" s="639"/>
      <c r="F134" s="346"/>
      <c r="G134" s="644"/>
      <c r="H134" s="645"/>
      <c r="I134" s="635"/>
      <c r="J134" s="637"/>
    </row>
    <row r="135" spans="1:10" ht="28.2" customHeight="1">
      <c r="A135" s="223"/>
      <c r="B135" s="223"/>
      <c r="C135" s="223"/>
      <c r="D135" s="223"/>
      <c r="E135" s="223"/>
      <c r="F135" s="345"/>
      <c r="G135" s="632"/>
      <c r="H135" s="633"/>
      <c r="I135" s="345"/>
      <c r="J135" s="344"/>
    </row>
    <row r="136" spans="1:10" ht="28.2" customHeight="1">
      <c r="A136" s="223"/>
      <c r="B136" s="223"/>
      <c r="C136" s="223"/>
      <c r="D136" s="223"/>
      <c r="E136" s="223"/>
      <c r="F136" s="345"/>
      <c r="G136" s="632"/>
      <c r="H136" s="633"/>
      <c r="I136" s="345"/>
      <c r="J136" s="344"/>
    </row>
    <row r="137" spans="1:10" ht="28.2" customHeight="1">
      <c r="A137" s="223"/>
      <c r="B137" s="223"/>
      <c r="C137" s="223"/>
      <c r="D137" s="223"/>
      <c r="E137" s="223"/>
      <c r="F137" s="345"/>
      <c r="G137" s="632"/>
      <c r="H137" s="633"/>
      <c r="I137" s="345"/>
      <c r="J137" s="344"/>
    </row>
    <row r="138" spans="1:10" ht="28.2" customHeight="1">
      <c r="A138" s="223"/>
      <c r="B138" s="223"/>
      <c r="C138" s="223"/>
      <c r="D138" s="223"/>
      <c r="E138" s="223"/>
      <c r="F138" s="345"/>
      <c r="G138" s="632"/>
      <c r="H138" s="633"/>
      <c r="I138" s="345"/>
      <c r="J138" s="344"/>
    </row>
    <row r="139" spans="1:10" ht="28.2" customHeight="1">
      <c r="A139" s="223"/>
      <c r="B139" s="223"/>
      <c r="C139" s="223"/>
      <c r="D139" s="223"/>
      <c r="E139" s="223"/>
      <c r="F139" s="345"/>
      <c r="G139" s="632"/>
      <c r="H139" s="633"/>
      <c r="I139" s="345"/>
      <c r="J139" s="344"/>
    </row>
    <row r="140" spans="1:10" ht="28.2" customHeight="1">
      <c r="A140" s="223"/>
      <c r="B140" s="223"/>
      <c r="C140" s="223"/>
      <c r="D140" s="223"/>
      <c r="E140" s="223"/>
      <c r="F140" s="345"/>
      <c r="G140" s="632"/>
      <c r="H140" s="633"/>
      <c r="I140" s="345"/>
      <c r="J140" s="344"/>
    </row>
    <row r="141" spans="1:10" ht="28.2" customHeight="1">
      <c r="A141" s="223"/>
      <c r="B141" s="223"/>
      <c r="C141" s="223"/>
      <c r="D141" s="223"/>
      <c r="E141" s="223"/>
      <c r="F141" s="345"/>
      <c r="G141" s="632"/>
      <c r="H141" s="633"/>
      <c r="I141" s="345"/>
      <c r="J141" s="344"/>
    </row>
    <row r="142" spans="1:10" ht="16.350000000000001" customHeight="1">
      <c r="A142" s="638"/>
      <c r="B142" s="638"/>
      <c r="C142" s="638"/>
      <c r="D142" s="640"/>
      <c r="E142" s="638"/>
      <c r="F142" s="347"/>
      <c r="G142" s="642"/>
      <c r="H142" s="643"/>
      <c r="I142" s="634"/>
      <c r="J142" s="636"/>
    </row>
    <row r="143" spans="1:10" ht="16.350000000000001" customHeight="1">
      <c r="A143" s="639"/>
      <c r="B143" s="639"/>
      <c r="C143" s="639"/>
      <c r="D143" s="641"/>
      <c r="E143" s="639"/>
      <c r="F143" s="346"/>
      <c r="G143" s="644"/>
      <c r="H143" s="645"/>
      <c r="I143" s="635"/>
      <c r="J143" s="637"/>
    </row>
    <row r="144" spans="1:10" ht="28.2" customHeight="1">
      <c r="A144" s="223"/>
      <c r="B144" s="223"/>
      <c r="C144" s="223"/>
      <c r="D144" s="223"/>
      <c r="E144" s="223"/>
      <c r="F144" s="345"/>
      <c r="G144" s="632"/>
      <c r="H144" s="633"/>
      <c r="I144" s="345"/>
      <c r="J144" s="344"/>
    </row>
    <row r="145" spans="1:10" ht="28.2" customHeight="1">
      <c r="A145" s="223"/>
      <c r="B145" s="223"/>
      <c r="C145" s="223"/>
      <c r="D145" s="223"/>
      <c r="E145" s="223"/>
      <c r="F145" s="345"/>
      <c r="G145" s="632"/>
      <c r="H145" s="633"/>
      <c r="I145" s="345"/>
      <c r="J145" s="344"/>
    </row>
    <row r="146" spans="1:10" ht="28.2" customHeight="1">
      <c r="A146" s="223"/>
      <c r="B146" s="223"/>
      <c r="C146" s="223"/>
      <c r="D146" s="223"/>
      <c r="E146" s="223"/>
      <c r="F146" s="345"/>
      <c r="G146" s="632"/>
      <c r="H146" s="633"/>
      <c r="I146" s="345"/>
      <c r="J146" s="344"/>
    </row>
    <row r="147" spans="1:10" ht="28.2" customHeight="1">
      <c r="A147" s="223"/>
      <c r="B147" s="223"/>
      <c r="C147" s="223"/>
      <c r="D147" s="223"/>
      <c r="E147" s="223"/>
      <c r="F147" s="345"/>
      <c r="G147" s="632"/>
      <c r="H147" s="633"/>
      <c r="I147" s="345"/>
      <c r="J147" s="344"/>
    </row>
    <row r="148" spans="1:10" ht="28.2" customHeight="1">
      <c r="A148" s="223"/>
      <c r="B148" s="223"/>
      <c r="C148" s="223"/>
      <c r="D148" s="223"/>
      <c r="E148" s="223"/>
      <c r="F148" s="345"/>
      <c r="G148" s="632"/>
      <c r="H148" s="633"/>
      <c r="I148" s="345"/>
      <c r="J148" s="344"/>
    </row>
    <row r="149" spans="1:10" ht="28.2" customHeight="1">
      <c r="A149" s="223"/>
      <c r="B149" s="223"/>
      <c r="C149" s="223"/>
      <c r="D149" s="223"/>
      <c r="E149" s="223"/>
      <c r="F149" s="345"/>
      <c r="G149" s="632"/>
      <c r="H149" s="633"/>
      <c r="I149" s="345"/>
      <c r="J149" s="344"/>
    </row>
    <row r="150" spans="1:10" ht="28.2" customHeight="1">
      <c r="A150" s="223"/>
      <c r="B150" s="223"/>
      <c r="C150" s="223"/>
      <c r="D150" s="223"/>
      <c r="E150" s="223"/>
      <c r="F150" s="345"/>
      <c r="G150" s="632"/>
      <c r="H150" s="633"/>
      <c r="I150" s="345"/>
      <c r="J150" s="344"/>
    </row>
    <row r="151" spans="1:10" ht="28.2" customHeight="1">
      <c r="A151" s="223"/>
      <c r="B151" s="223"/>
      <c r="C151" s="223"/>
      <c r="D151" s="223"/>
      <c r="E151" s="223"/>
      <c r="F151" s="345"/>
      <c r="G151" s="632"/>
      <c r="H151" s="633"/>
      <c r="I151" s="345"/>
      <c r="J151" s="344"/>
    </row>
    <row r="154" spans="1:10">
      <c r="A154" s="343" t="s">
        <v>7519</v>
      </c>
    </row>
  </sheetData>
  <mergeCells count="233">
    <mergeCell ref="A4:A5"/>
    <mergeCell ref="B4:G4"/>
    <mergeCell ref="B5:G5"/>
    <mergeCell ref="H4:Q5"/>
    <mergeCell ref="A1:E1"/>
    <mergeCell ref="G1:H1"/>
    <mergeCell ref="K1:T1"/>
    <mergeCell ref="U1:W1"/>
    <mergeCell ref="X1:Y1"/>
    <mergeCell ref="A2:E2"/>
    <mergeCell ref="G2:H2"/>
    <mergeCell ref="K2:T2"/>
    <mergeCell ref="U2:W2"/>
    <mergeCell ref="X2:Y2"/>
    <mergeCell ref="C8:E8"/>
    <mergeCell ref="G8:H8"/>
    <mergeCell ref="M8:N8"/>
    <mergeCell ref="O8:R8"/>
    <mergeCell ref="T8:U8"/>
    <mergeCell ref="V8:X8"/>
    <mergeCell ref="G9:H9"/>
    <mergeCell ref="K9:Y10"/>
    <mergeCell ref="C3:E3"/>
    <mergeCell ref="G3:H3"/>
    <mergeCell ref="K3:M3"/>
    <mergeCell ref="N3:O3"/>
    <mergeCell ref="Q3:T3"/>
    <mergeCell ref="U3:V3"/>
    <mergeCell ref="X3:Y3"/>
    <mergeCell ref="U6:V6"/>
    <mergeCell ref="X6:Y6"/>
    <mergeCell ref="C7:E7"/>
    <mergeCell ref="G7:H7"/>
    <mergeCell ref="K7:M7"/>
    <mergeCell ref="N7:O7"/>
    <mergeCell ref="Q7:T7"/>
    <mergeCell ref="U7:V7"/>
    <mergeCell ref="X7:Y7"/>
    <mergeCell ref="C6:E6"/>
    <mergeCell ref="G6:H6"/>
    <mergeCell ref="K6:M6"/>
    <mergeCell ref="N6:O6"/>
    <mergeCell ref="Q6:T6"/>
    <mergeCell ref="G10:H10"/>
    <mergeCell ref="A23:A24"/>
    <mergeCell ref="B23:B24"/>
    <mergeCell ref="C23:C24"/>
    <mergeCell ref="D23:D24"/>
    <mergeCell ref="E23:E24"/>
    <mergeCell ref="I14:I15"/>
    <mergeCell ref="B14:B15"/>
    <mergeCell ref="C14:C15"/>
    <mergeCell ref="D14:D15"/>
    <mergeCell ref="E14:E15"/>
    <mergeCell ref="G11:H11"/>
    <mergeCell ref="G12:H12"/>
    <mergeCell ref="G13:H13"/>
    <mergeCell ref="G14:H15"/>
    <mergeCell ref="J14:J15"/>
    <mergeCell ref="G16:H16"/>
    <mergeCell ref="A17:A18"/>
    <mergeCell ref="B17:B18"/>
    <mergeCell ref="C17:C18"/>
    <mergeCell ref="D17:D18"/>
    <mergeCell ref="E17:E18"/>
    <mergeCell ref="G17:H18"/>
    <mergeCell ref="I17:I18"/>
    <mergeCell ref="A14:A15"/>
    <mergeCell ref="G37:H37"/>
    <mergeCell ref="G38:H38"/>
    <mergeCell ref="G39:H39"/>
    <mergeCell ref="G27:H27"/>
    <mergeCell ref="G32:H32"/>
    <mergeCell ref="G33:H33"/>
    <mergeCell ref="G34:H34"/>
    <mergeCell ref="G35:H35"/>
    <mergeCell ref="G36:H36"/>
    <mergeCell ref="J17:J18"/>
    <mergeCell ref="G19:H19"/>
    <mergeCell ref="G20:H20"/>
    <mergeCell ref="G21:H21"/>
    <mergeCell ref="G22:H22"/>
    <mergeCell ref="G28:H28"/>
    <mergeCell ref="G29:H29"/>
    <mergeCell ref="G30:H30"/>
    <mergeCell ref="G31:H31"/>
    <mergeCell ref="G23:H24"/>
    <mergeCell ref="I23:I24"/>
    <mergeCell ref="J23:J24"/>
    <mergeCell ref="G25:H25"/>
    <mergeCell ref="G26:H26"/>
    <mergeCell ref="A49:A50"/>
    <mergeCell ref="B49:B50"/>
    <mergeCell ref="C49:C50"/>
    <mergeCell ref="D49:D50"/>
    <mergeCell ref="E49:E50"/>
    <mergeCell ref="G49:H50"/>
    <mergeCell ref="G46:H46"/>
    <mergeCell ref="G47:H47"/>
    <mergeCell ref="G48:H48"/>
    <mergeCell ref="I49:I50"/>
    <mergeCell ref="J49:J50"/>
    <mergeCell ref="G51:H51"/>
    <mergeCell ref="G52:H52"/>
    <mergeCell ref="G53:H53"/>
    <mergeCell ref="G54:H54"/>
    <mergeCell ref="G40:H40"/>
    <mergeCell ref="G41:H41"/>
    <mergeCell ref="G42:H42"/>
    <mergeCell ref="G43:H43"/>
    <mergeCell ref="G44:H44"/>
    <mergeCell ref="G45:H45"/>
    <mergeCell ref="G64:H64"/>
    <mergeCell ref="G65:H65"/>
    <mergeCell ref="G66:H66"/>
    <mergeCell ref="G55:H55"/>
    <mergeCell ref="G56:H56"/>
    <mergeCell ref="G57:H57"/>
    <mergeCell ref="G58:H58"/>
    <mergeCell ref="G59:H59"/>
    <mergeCell ref="G60:H60"/>
    <mergeCell ref="G61:H61"/>
    <mergeCell ref="G62:H62"/>
    <mergeCell ref="G63:H63"/>
    <mergeCell ref="G88:H88"/>
    <mergeCell ref="G89:H89"/>
    <mergeCell ref="G90:H90"/>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G83:H83"/>
    <mergeCell ref="G84:H84"/>
    <mergeCell ref="G85:H85"/>
    <mergeCell ref="G86:H86"/>
    <mergeCell ref="G87:H87"/>
    <mergeCell ref="G91:H91"/>
    <mergeCell ref="G92:H92"/>
    <mergeCell ref="G93:H93"/>
    <mergeCell ref="G94:H94"/>
    <mergeCell ref="A95:A96"/>
    <mergeCell ref="B95:B96"/>
    <mergeCell ref="C95:C96"/>
    <mergeCell ref="D95:D96"/>
    <mergeCell ref="E95:E96"/>
    <mergeCell ref="G95:H96"/>
    <mergeCell ref="G116:H116"/>
    <mergeCell ref="G117:H117"/>
    <mergeCell ref="G118:H118"/>
    <mergeCell ref="I95:I96"/>
    <mergeCell ref="J95:J96"/>
    <mergeCell ref="G97:H97"/>
    <mergeCell ref="G98:H98"/>
    <mergeCell ref="G99:H99"/>
    <mergeCell ref="G100:H100"/>
    <mergeCell ref="G101:H101"/>
    <mergeCell ref="G102:H102"/>
    <mergeCell ref="G103:H103"/>
    <mergeCell ref="G104:H104"/>
    <mergeCell ref="G105:H105"/>
    <mergeCell ref="G106:H106"/>
    <mergeCell ref="G107:H107"/>
    <mergeCell ref="G108:H108"/>
    <mergeCell ref="G109:H109"/>
    <mergeCell ref="G110:H110"/>
    <mergeCell ref="G111:H111"/>
    <mergeCell ref="G112:H112"/>
    <mergeCell ref="G113:H113"/>
    <mergeCell ref="G114:H114"/>
    <mergeCell ref="G115:H115"/>
    <mergeCell ref="A133:A134"/>
    <mergeCell ref="B133:B134"/>
    <mergeCell ref="C133:C134"/>
    <mergeCell ref="D133:D134"/>
    <mergeCell ref="E133:E134"/>
    <mergeCell ref="I122:I123"/>
    <mergeCell ref="G119:H119"/>
    <mergeCell ref="G120:H120"/>
    <mergeCell ref="G121:H121"/>
    <mergeCell ref="A122:A123"/>
    <mergeCell ref="B122:B123"/>
    <mergeCell ref="C122:C123"/>
    <mergeCell ref="D122:D123"/>
    <mergeCell ref="E122:E123"/>
    <mergeCell ref="G122:H123"/>
    <mergeCell ref="G135:H135"/>
    <mergeCell ref="G136:H136"/>
    <mergeCell ref="G137:H137"/>
    <mergeCell ref="G128:H128"/>
    <mergeCell ref="G129:H129"/>
    <mergeCell ref="G130:H130"/>
    <mergeCell ref="G131:H131"/>
    <mergeCell ref="G132:H132"/>
    <mergeCell ref="J122:J123"/>
    <mergeCell ref="G124:H124"/>
    <mergeCell ref="G125:H125"/>
    <mergeCell ref="G126:H126"/>
    <mergeCell ref="G127:H127"/>
    <mergeCell ref="G133:H134"/>
    <mergeCell ref="I133:I134"/>
    <mergeCell ref="J133:J134"/>
    <mergeCell ref="G138:H138"/>
    <mergeCell ref="G139:H139"/>
    <mergeCell ref="G140:H140"/>
    <mergeCell ref="G141:H141"/>
    <mergeCell ref="A142:A143"/>
    <mergeCell ref="B142:B143"/>
    <mergeCell ref="C142:C143"/>
    <mergeCell ref="D142:D143"/>
    <mergeCell ref="E142:E143"/>
    <mergeCell ref="G142:H143"/>
    <mergeCell ref="G148:H148"/>
    <mergeCell ref="G149:H149"/>
    <mergeCell ref="G150:H150"/>
    <mergeCell ref="G151:H151"/>
    <mergeCell ref="I142:I143"/>
    <mergeCell ref="J142:J143"/>
    <mergeCell ref="G144:H144"/>
    <mergeCell ref="G145:H145"/>
    <mergeCell ref="G146:H146"/>
    <mergeCell ref="G147:H147"/>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59231-79ED-4480-8929-485814168AA0}">
  <dimension ref="A1:T250"/>
  <sheetViews>
    <sheetView showGridLines="0" zoomScale="70" zoomScaleNormal="70" workbookViewId="0">
      <selection activeCell="B13" sqref="B13:I13"/>
    </sheetView>
  </sheetViews>
  <sheetFormatPr defaultRowHeight="14.4"/>
  <cols>
    <col min="1" max="1" width="16" bestFit="1" customWidth="1"/>
    <col min="2" max="2" width="6.21875" bestFit="1" customWidth="1"/>
    <col min="3" max="3" width="6.77734375" bestFit="1" customWidth="1"/>
    <col min="4" max="4" width="7.77734375" bestFit="1" customWidth="1"/>
    <col min="5" max="5" width="12.77734375" bestFit="1" customWidth="1"/>
    <col min="6" max="6" width="14.44140625" customWidth="1"/>
    <col min="7" max="7" width="21.44140625" customWidth="1"/>
    <col min="8" max="8" width="13.44140625" customWidth="1"/>
    <col min="9" max="9" width="15.77734375" customWidth="1"/>
    <col min="10" max="10" width="36.5546875" bestFit="1" customWidth="1"/>
    <col min="11" max="11" width="33.77734375" bestFit="1" customWidth="1"/>
    <col min="12" max="12" width="10.21875" customWidth="1"/>
    <col min="13" max="13" width="10.77734375" customWidth="1"/>
    <col min="14" max="14" width="11.21875" bestFit="1" customWidth="1"/>
    <col min="15" max="15" width="7.21875" bestFit="1" customWidth="1"/>
    <col min="16" max="16" width="13.21875" bestFit="1" customWidth="1"/>
    <col min="17" max="17" width="19.44140625" customWidth="1"/>
    <col min="18" max="18" width="12.21875" customWidth="1"/>
  </cols>
  <sheetData>
    <row r="1" spans="1:20" ht="15" customHeight="1">
      <c r="A1" s="659"/>
      <c r="B1" s="659"/>
      <c r="C1" s="659"/>
      <c r="D1" s="659"/>
      <c r="E1" s="659"/>
      <c r="F1" s="659"/>
      <c r="G1" s="659"/>
      <c r="H1" s="659"/>
      <c r="I1" s="659"/>
      <c r="J1" s="659"/>
      <c r="K1" s="659"/>
      <c r="L1" s="659"/>
      <c r="M1" s="659"/>
      <c r="N1" s="659"/>
      <c r="O1" s="659"/>
      <c r="P1" s="659"/>
      <c r="Q1" s="659"/>
      <c r="R1" s="659"/>
      <c r="S1" s="386"/>
      <c r="T1" s="386"/>
    </row>
    <row r="2" spans="1:20" ht="15" customHeight="1">
      <c r="A2" s="659" t="s">
        <v>7155</v>
      </c>
      <c r="B2" s="659"/>
      <c r="C2" s="659"/>
      <c r="D2" s="659"/>
      <c r="E2" s="659"/>
      <c r="F2" s="659"/>
      <c r="G2" s="659"/>
      <c r="H2" s="659"/>
      <c r="I2" s="659"/>
      <c r="J2" s="659"/>
      <c r="K2" s="659"/>
      <c r="L2" s="659"/>
      <c r="M2" s="659"/>
      <c r="N2" s="659"/>
      <c r="O2" s="659"/>
      <c r="P2" s="659"/>
      <c r="Q2" s="659"/>
      <c r="R2" s="659"/>
      <c r="S2" s="386"/>
      <c r="T2" s="386"/>
    </row>
    <row r="3" spans="1:20" ht="15" customHeight="1">
      <c r="A3" s="413" t="s">
        <v>7156</v>
      </c>
      <c r="B3" s="413"/>
      <c r="C3" s="413"/>
      <c r="D3" s="413"/>
      <c r="E3" s="413"/>
      <c r="F3" s="413"/>
      <c r="G3" s="413"/>
      <c r="H3" s="413"/>
      <c r="I3" s="413"/>
      <c r="J3" s="413"/>
      <c r="K3" s="413"/>
      <c r="L3" s="413"/>
      <c r="M3" s="413"/>
      <c r="N3" s="413"/>
      <c r="O3" s="413"/>
      <c r="P3" s="413"/>
      <c r="Q3" s="413"/>
      <c r="R3" s="413"/>
      <c r="S3" s="661"/>
      <c r="T3" s="661"/>
    </row>
    <row r="4" spans="1:20" ht="15" customHeight="1">
      <c r="A4" s="413"/>
      <c r="B4" s="413"/>
      <c r="C4" s="413"/>
      <c r="D4" s="413"/>
      <c r="E4" s="413"/>
      <c r="F4" s="413"/>
      <c r="G4" s="413"/>
      <c r="H4" s="413"/>
      <c r="I4" s="413"/>
      <c r="J4" s="413"/>
      <c r="K4" s="413"/>
      <c r="L4" s="413"/>
      <c r="M4" s="413"/>
      <c r="N4" s="413"/>
      <c r="O4" s="413"/>
      <c r="P4" s="413"/>
      <c r="Q4" s="413"/>
      <c r="R4" s="413"/>
      <c r="S4" s="661"/>
      <c r="T4" s="661"/>
    </row>
    <row r="5" spans="1:20" ht="15" customHeight="1">
      <c r="A5" s="659"/>
      <c r="B5" s="659"/>
      <c r="C5" s="659"/>
      <c r="D5" s="659"/>
      <c r="E5" s="659"/>
      <c r="F5" s="659"/>
      <c r="G5" s="659"/>
      <c r="H5" s="659"/>
      <c r="I5" s="659"/>
      <c r="J5" s="659"/>
      <c r="K5" s="659"/>
      <c r="L5" s="659"/>
      <c r="M5" s="659"/>
      <c r="N5" s="659"/>
      <c r="O5" s="659"/>
      <c r="P5" s="659"/>
      <c r="Q5" s="659"/>
      <c r="R5" s="659"/>
      <c r="S5" s="659"/>
      <c r="T5" s="659"/>
    </row>
    <row r="6" spans="1:20" ht="15" customHeight="1">
      <c r="A6" s="659"/>
      <c r="B6" s="659"/>
      <c r="C6" s="659"/>
      <c r="D6" s="659"/>
      <c r="E6" s="659"/>
      <c r="F6" s="659"/>
      <c r="G6" s="659"/>
      <c r="H6" s="659"/>
      <c r="I6" s="659"/>
      <c r="J6" s="659"/>
      <c r="K6" s="659"/>
      <c r="L6" s="659"/>
      <c r="M6" s="659"/>
      <c r="N6" s="659"/>
      <c r="O6" s="659"/>
      <c r="P6" s="659"/>
      <c r="Q6" s="659"/>
      <c r="R6" s="659"/>
      <c r="S6" s="659"/>
      <c r="T6" s="659"/>
    </row>
    <row r="7" spans="1:20" ht="15" customHeight="1">
      <c r="A7" s="659"/>
      <c r="B7" s="659"/>
      <c r="C7" s="659"/>
      <c r="D7" s="659"/>
      <c r="E7" s="659"/>
      <c r="F7" s="659"/>
      <c r="G7" s="659"/>
      <c r="H7" s="663" t="s">
        <v>18</v>
      </c>
      <c r="I7" s="663"/>
      <c r="J7" s="663"/>
      <c r="K7" s="663"/>
      <c r="L7" s="663"/>
      <c r="M7" s="663"/>
      <c r="N7" s="663"/>
      <c r="O7" s="663"/>
      <c r="P7" s="663"/>
      <c r="Q7" s="663"/>
      <c r="R7" s="659"/>
      <c r="S7" s="659"/>
      <c r="T7" s="659"/>
    </row>
    <row r="8" spans="1:20" ht="15" customHeight="1">
      <c r="A8" s="171"/>
      <c r="B8" s="659"/>
      <c r="C8" s="659"/>
      <c r="D8" s="659"/>
      <c r="E8" s="659"/>
      <c r="F8" s="659"/>
      <c r="G8" s="659"/>
      <c r="H8" s="659"/>
      <c r="I8" s="659"/>
      <c r="J8" s="659"/>
      <c r="K8" s="659"/>
      <c r="L8" s="659"/>
      <c r="M8" s="659"/>
      <c r="N8" s="659"/>
      <c r="O8" s="659"/>
      <c r="P8" s="659"/>
      <c r="Q8" s="659"/>
      <c r="R8" s="659"/>
      <c r="S8" s="659"/>
      <c r="T8" s="659"/>
    </row>
    <row r="9" spans="1:20" ht="15" customHeight="1">
      <c r="A9" s="172" t="s">
        <v>7157</v>
      </c>
      <c r="B9" s="659"/>
      <c r="C9" s="659"/>
      <c r="D9" s="659"/>
      <c r="E9" s="659"/>
      <c r="F9" s="659"/>
      <c r="G9" s="659"/>
      <c r="H9" s="659"/>
      <c r="I9" s="659"/>
      <c r="J9" s="659"/>
      <c r="K9" s="659"/>
      <c r="L9" s="659"/>
      <c r="M9" s="659"/>
      <c r="N9" s="659"/>
      <c r="O9" s="659"/>
      <c r="P9" s="659"/>
      <c r="Q9" s="659"/>
      <c r="R9" s="659"/>
      <c r="S9" s="659"/>
      <c r="T9" s="659"/>
    </row>
    <row r="10" spans="1:20" ht="17.25" customHeight="1">
      <c r="A10" s="660" t="s">
        <v>434</v>
      </c>
      <c r="B10" s="659"/>
      <c r="C10" s="659"/>
      <c r="D10" s="659"/>
      <c r="E10" s="659"/>
      <c r="F10" s="659"/>
      <c r="G10" s="659"/>
      <c r="H10" s="659"/>
      <c r="I10" s="659"/>
      <c r="J10" s="659"/>
      <c r="K10" s="659"/>
      <c r="L10" s="659"/>
      <c r="M10" s="659"/>
      <c r="N10" s="659"/>
      <c r="O10" s="659"/>
      <c r="P10" s="659"/>
      <c r="Q10" s="659"/>
      <c r="R10" s="659"/>
      <c r="S10" s="659"/>
      <c r="T10" s="659"/>
    </row>
    <row r="11" spans="1:20" ht="17.25" customHeight="1">
      <c r="A11" s="660"/>
      <c r="B11" s="659"/>
      <c r="C11" s="659"/>
      <c r="D11" s="659"/>
      <c r="E11" s="659"/>
      <c r="F11" s="659"/>
      <c r="G11" s="659"/>
      <c r="H11" s="659"/>
      <c r="I11" s="659"/>
      <c r="J11" s="659"/>
      <c r="K11" s="659"/>
      <c r="L11" s="659"/>
      <c r="M11" s="659"/>
      <c r="N11" s="659"/>
      <c r="O11" s="659"/>
      <c r="P11" s="659"/>
      <c r="Q11" s="659"/>
      <c r="R11" s="659"/>
      <c r="S11" s="659"/>
      <c r="T11" s="659"/>
    </row>
    <row r="12" spans="1:20" ht="30.45" customHeight="1">
      <c r="A12" s="173" t="s">
        <v>435</v>
      </c>
      <c r="B12" s="659"/>
      <c r="C12" s="659"/>
      <c r="D12" s="659"/>
      <c r="E12" s="659"/>
      <c r="F12" s="659"/>
      <c r="G12" s="659"/>
      <c r="H12" s="659"/>
      <c r="I12" s="659"/>
      <c r="J12" s="659"/>
      <c r="K12" s="659"/>
      <c r="L12" s="659"/>
      <c r="M12" s="659"/>
      <c r="N12" s="171"/>
      <c r="O12" s="171"/>
      <c r="P12" s="171"/>
      <c r="Q12" s="171"/>
      <c r="R12" s="171"/>
      <c r="S12" s="171"/>
      <c r="T12" s="171"/>
    </row>
    <row r="13" spans="1:20" ht="20.7" customHeight="1">
      <c r="A13" s="173" t="s">
        <v>436</v>
      </c>
      <c r="B13" s="659"/>
      <c r="C13" s="659"/>
      <c r="D13" s="659"/>
      <c r="E13" s="659"/>
      <c r="F13" s="659"/>
      <c r="G13" s="659"/>
      <c r="H13" s="659"/>
      <c r="I13" s="659"/>
      <c r="J13" s="659"/>
      <c r="K13" s="659"/>
      <c r="L13" s="659"/>
      <c r="M13" s="659"/>
      <c r="N13" s="171"/>
      <c r="O13" s="171"/>
      <c r="P13" s="171"/>
      <c r="Q13" s="171"/>
      <c r="R13" s="171"/>
      <c r="S13" s="171"/>
      <c r="T13" s="171"/>
    </row>
    <row r="14" spans="1:20" ht="15" customHeight="1">
      <c r="A14" s="660" t="s">
        <v>7158</v>
      </c>
      <c r="B14" s="661"/>
      <c r="C14" s="661"/>
      <c r="D14" s="661"/>
      <c r="E14" s="659"/>
      <c r="F14" s="659"/>
      <c r="G14" s="659"/>
      <c r="H14" s="659"/>
      <c r="I14" s="659"/>
      <c r="J14" s="659"/>
      <c r="K14" s="659"/>
      <c r="L14" s="659"/>
      <c r="M14" s="659"/>
      <c r="N14" s="659"/>
      <c r="O14" s="659"/>
      <c r="P14" s="659"/>
      <c r="Q14" s="659"/>
      <c r="R14" s="659"/>
      <c r="S14" s="659"/>
      <c r="T14" s="659"/>
    </row>
    <row r="15" spans="1:20" ht="15" customHeight="1">
      <c r="A15" s="660"/>
      <c r="B15" s="661"/>
      <c r="C15" s="661"/>
      <c r="D15" s="661"/>
      <c r="E15" s="659"/>
      <c r="F15" s="659"/>
      <c r="G15" s="659"/>
      <c r="H15" s="659"/>
      <c r="I15" s="659"/>
      <c r="J15" s="659"/>
      <c r="K15" s="659"/>
      <c r="L15" s="659"/>
      <c r="M15" s="659"/>
      <c r="N15" s="659"/>
      <c r="O15" s="659"/>
      <c r="P15" s="659"/>
      <c r="Q15" s="659"/>
      <c r="R15" s="659"/>
      <c r="S15" s="659"/>
      <c r="T15" s="659"/>
    </row>
    <row r="16" spans="1:20" ht="15" customHeight="1">
      <c r="A16" s="660" t="s">
        <v>7159</v>
      </c>
      <c r="B16" s="662"/>
      <c r="C16" s="662"/>
      <c r="D16" s="662"/>
      <c r="E16" s="659" t="s">
        <v>7160</v>
      </c>
      <c r="F16" s="659"/>
      <c r="G16" s="659"/>
      <c r="H16" s="659"/>
      <c r="I16" s="659"/>
      <c r="J16" s="659"/>
      <c r="K16" s="659"/>
      <c r="L16" s="659"/>
      <c r="M16" s="659"/>
      <c r="N16" s="659"/>
      <c r="O16" s="659"/>
      <c r="P16" s="659"/>
      <c r="Q16" s="659"/>
      <c r="R16" s="659"/>
      <c r="S16" s="659"/>
      <c r="T16" s="659"/>
    </row>
    <row r="17" spans="1:20" ht="15" customHeight="1">
      <c r="A17" s="660"/>
      <c r="B17" s="662"/>
      <c r="C17" s="662"/>
      <c r="D17" s="662"/>
      <c r="E17" s="659"/>
      <c r="F17" s="659"/>
      <c r="G17" s="659"/>
      <c r="H17" s="659"/>
      <c r="I17" s="659"/>
      <c r="J17" s="659"/>
      <c r="K17" s="659"/>
      <c r="L17" s="659"/>
      <c r="M17" s="659"/>
      <c r="N17" s="659"/>
      <c r="O17" s="659"/>
      <c r="P17" s="659"/>
      <c r="Q17" s="659"/>
      <c r="R17" s="659"/>
      <c r="S17" s="659"/>
      <c r="T17" s="659"/>
    </row>
    <row r="20" spans="1:20" ht="89.7" customHeight="1">
      <c r="A20" s="174" t="s">
        <v>411</v>
      </c>
      <c r="B20" s="175" t="s">
        <v>318</v>
      </c>
      <c r="C20" s="175" t="s">
        <v>390</v>
      </c>
      <c r="D20" s="175" t="s">
        <v>7161</v>
      </c>
      <c r="E20" s="175" t="s">
        <v>320</v>
      </c>
      <c r="F20" s="175" t="s">
        <v>322</v>
      </c>
      <c r="G20" s="175" t="s">
        <v>321</v>
      </c>
      <c r="H20" s="175" t="s">
        <v>7162</v>
      </c>
      <c r="I20" s="175" t="s">
        <v>7163</v>
      </c>
      <c r="J20" s="175" t="s">
        <v>324</v>
      </c>
      <c r="K20" s="175" t="s">
        <v>443</v>
      </c>
      <c r="L20" s="175" t="s">
        <v>7164</v>
      </c>
      <c r="M20" s="175" t="s">
        <v>327</v>
      </c>
      <c r="N20" s="175" t="s">
        <v>328</v>
      </c>
      <c r="O20" s="175" t="s">
        <v>444</v>
      </c>
      <c r="P20" s="175" t="s">
        <v>7165</v>
      </c>
      <c r="Q20" s="175" t="s">
        <v>7166</v>
      </c>
      <c r="R20" s="176" t="str">
        <f>"Powód wstrzymania dla nierozliczonych ZP/ZK"</f>
        <v>Powód wstrzymania dla nierozliczonych ZP/ZK</v>
      </c>
    </row>
    <row r="21" spans="1:20" ht="56.7" customHeight="1">
      <c r="A21" s="177"/>
      <c r="B21" s="178"/>
      <c r="C21" s="178"/>
      <c r="D21" s="178"/>
      <c r="E21" s="178"/>
      <c r="F21" s="178"/>
      <c r="G21" s="178"/>
      <c r="H21" s="178"/>
      <c r="I21" s="178"/>
      <c r="J21" s="178"/>
      <c r="K21" s="178"/>
      <c r="L21" s="179"/>
      <c r="M21" s="180"/>
      <c r="N21" s="180"/>
      <c r="O21" s="178"/>
      <c r="P21" s="178"/>
      <c r="Q21" s="178"/>
      <c r="R21" s="181" t="s">
        <v>7167</v>
      </c>
    </row>
    <row r="22" spans="1:20" ht="56.7" customHeight="1">
      <c r="A22" s="177"/>
      <c r="B22" s="178"/>
      <c r="C22" s="178"/>
      <c r="D22" s="178"/>
      <c r="E22" s="178"/>
      <c r="F22" s="178"/>
      <c r="G22" s="178"/>
      <c r="H22" s="178"/>
      <c r="I22" s="178"/>
      <c r="J22" s="178"/>
      <c r="K22" s="178"/>
      <c r="L22" s="179"/>
      <c r="M22" s="180"/>
      <c r="N22" s="180"/>
      <c r="O22" s="178"/>
      <c r="P22" s="178"/>
      <c r="Q22" s="178"/>
      <c r="R22" s="181" t="s">
        <v>7167</v>
      </c>
    </row>
    <row r="23" spans="1:20" ht="56.7" customHeight="1">
      <c r="A23" s="177"/>
      <c r="B23" s="178"/>
      <c r="C23" s="178"/>
      <c r="D23" s="178"/>
      <c r="E23" s="178"/>
      <c r="F23" s="178"/>
      <c r="G23" s="178"/>
      <c r="H23" s="178"/>
      <c r="I23" s="178"/>
      <c r="J23" s="178"/>
      <c r="K23" s="178"/>
      <c r="L23" s="179"/>
      <c r="M23" s="180"/>
      <c r="N23" s="180"/>
      <c r="O23" s="178"/>
      <c r="P23" s="178"/>
      <c r="Q23" s="178"/>
      <c r="R23" s="181" t="s">
        <v>7167</v>
      </c>
    </row>
    <row r="24" spans="1:20" ht="56.7" customHeight="1">
      <c r="A24" s="177"/>
      <c r="B24" s="178"/>
      <c r="C24" s="178"/>
      <c r="D24" s="178"/>
      <c r="E24" s="178"/>
      <c r="F24" s="178"/>
      <c r="G24" s="178"/>
      <c r="H24" s="178"/>
      <c r="I24" s="178"/>
      <c r="J24" s="178"/>
      <c r="K24" s="178"/>
      <c r="L24" s="179"/>
      <c r="M24" s="180"/>
      <c r="N24" s="180"/>
      <c r="O24" s="178"/>
      <c r="P24" s="178"/>
      <c r="Q24" s="178"/>
      <c r="R24" s="181" t="s">
        <v>7167</v>
      </c>
    </row>
    <row r="25" spans="1:20" ht="56.7" customHeight="1">
      <c r="A25" s="177"/>
      <c r="B25" s="178"/>
      <c r="C25" s="178"/>
      <c r="D25" s="178"/>
      <c r="E25" s="178"/>
      <c r="F25" s="178"/>
      <c r="G25" s="178"/>
      <c r="H25" s="178"/>
      <c r="I25" s="178"/>
      <c r="J25" s="178"/>
      <c r="K25" s="178"/>
      <c r="L25" s="179"/>
      <c r="M25" s="180"/>
      <c r="N25" s="180"/>
      <c r="O25" s="178"/>
      <c r="P25" s="178"/>
      <c r="Q25" s="178"/>
      <c r="R25" s="181" t="s">
        <v>7167</v>
      </c>
    </row>
    <row r="26" spans="1:20" ht="56.7" customHeight="1">
      <c r="A26" s="177"/>
      <c r="B26" s="178"/>
      <c r="C26" s="178"/>
      <c r="D26" s="178"/>
      <c r="E26" s="178"/>
      <c r="F26" s="178"/>
      <c r="G26" s="178"/>
      <c r="H26" s="178"/>
      <c r="I26" s="178"/>
      <c r="J26" s="178"/>
      <c r="K26" s="178"/>
      <c r="L26" s="179"/>
      <c r="M26" s="180"/>
      <c r="N26" s="180"/>
      <c r="O26" s="178"/>
      <c r="P26" s="178"/>
      <c r="Q26" s="178"/>
      <c r="R26" s="181" t="s">
        <v>7167</v>
      </c>
    </row>
    <row r="27" spans="1:20" ht="56.7" customHeight="1">
      <c r="A27" s="177"/>
      <c r="B27" s="178"/>
      <c r="C27" s="178"/>
      <c r="D27" s="178"/>
      <c r="E27" s="178"/>
      <c r="F27" s="178"/>
      <c r="G27" s="178"/>
      <c r="H27" s="178"/>
      <c r="I27" s="178"/>
      <c r="J27" s="178"/>
      <c r="K27" s="178"/>
      <c r="L27" s="179"/>
      <c r="M27" s="180"/>
      <c r="N27" s="180"/>
      <c r="O27" s="178"/>
      <c r="P27" s="178"/>
      <c r="Q27" s="178"/>
      <c r="R27" s="181" t="s">
        <v>7167</v>
      </c>
    </row>
    <row r="28" spans="1:20" ht="56.7" customHeight="1">
      <c r="A28" s="177"/>
      <c r="B28" s="178"/>
      <c r="C28" s="178"/>
      <c r="D28" s="178"/>
      <c r="E28" s="178"/>
      <c r="F28" s="178"/>
      <c r="G28" s="178"/>
      <c r="H28" s="178"/>
      <c r="I28" s="178"/>
      <c r="J28" s="178"/>
      <c r="K28" s="178"/>
      <c r="L28" s="179"/>
      <c r="M28" s="180"/>
      <c r="N28" s="180"/>
      <c r="O28" s="178"/>
      <c r="P28" s="178"/>
      <c r="Q28" s="178"/>
      <c r="R28" s="181" t="s">
        <v>7167</v>
      </c>
    </row>
    <row r="29" spans="1:20" ht="56.7" customHeight="1">
      <c r="A29" s="177"/>
      <c r="B29" s="178"/>
      <c r="C29" s="178"/>
      <c r="D29" s="178"/>
      <c r="E29" s="178"/>
      <c r="F29" s="178"/>
      <c r="G29" s="178"/>
      <c r="H29" s="178"/>
      <c r="I29" s="178"/>
      <c r="J29" s="178"/>
      <c r="K29" s="178"/>
      <c r="L29" s="179"/>
      <c r="M29" s="180"/>
      <c r="N29" s="180"/>
      <c r="O29" s="178"/>
      <c r="P29" s="178"/>
      <c r="Q29" s="178"/>
      <c r="R29" s="181" t="s">
        <v>7167</v>
      </c>
    </row>
    <row r="30" spans="1:20" ht="56.7" customHeight="1">
      <c r="A30" s="177"/>
      <c r="B30" s="178"/>
      <c r="C30" s="178"/>
      <c r="D30" s="178"/>
      <c r="E30" s="178"/>
      <c r="F30" s="178"/>
      <c r="G30" s="178"/>
      <c r="H30" s="178"/>
      <c r="I30" s="178"/>
      <c r="J30" s="178"/>
      <c r="K30" s="178"/>
      <c r="L30" s="179"/>
      <c r="M30" s="180"/>
      <c r="N30" s="180"/>
      <c r="O30" s="178"/>
      <c r="P30" s="178"/>
      <c r="Q30" s="178"/>
      <c r="R30" s="181" t="s">
        <v>7167</v>
      </c>
    </row>
    <row r="31" spans="1:20" ht="56.7" customHeight="1">
      <c r="A31" s="177"/>
      <c r="B31" s="178"/>
      <c r="C31" s="178"/>
      <c r="D31" s="178"/>
      <c r="E31" s="178"/>
      <c r="F31" s="178"/>
      <c r="G31" s="178"/>
      <c r="H31" s="178"/>
      <c r="I31" s="178"/>
      <c r="J31" s="178"/>
      <c r="K31" s="178"/>
      <c r="L31" s="179"/>
      <c r="M31" s="180"/>
      <c r="N31" s="180"/>
      <c r="O31" s="178"/>
      <c r="P31" s="178"/>
      <c r="Q31" s="178"/>
      <c r="R31" s="181" t="s">
        <v>7167</v>
      </c>
    </row>
    <row r="32" spans="1:20" ht="56.7" customHeight="1">
      <c r="A32" s="177"/>
      <c r="B32" s="178"/>
      <c r="C32" s="178"/>
      <c r="D32" s="178"/>
      <c r="E32" s="178"/>
      <c r="F32" s="178"/>
      <c r="G32" s="178"/>
      <c r="H32" s="178"/>
      <c r="I32" s="178"/>
      <c r="J32" s="178"/>
      <c r="K32" s="178"/>
      <c r="L32" s="179"/>
      <c r="M32" s="180"/>
      <c r="N32" s="180"/>
      <c r="O32" s="178"/>
      <c r="P32" s="178"/>
      <c r="Q32" s="178"/>
      <c r="R32" s="181" t="s">
        <v>7167</v>
      </c>
    </row>
    <row r="33" spans="1:18" ht="56.7" customHeight="1">
      <c r="A33" s="177"/>
      <c r="B33" s="178"/>
      <c r="C33" s="178"/>
      <c r="D33" s="178"/>
      <c r="E33" s="178"/>
      <c r="F33" s="178"/>
      <c r="G33" s="178"/>
      <c r="H33" s="178"/>
      <c r="I33" s="178"/>
      <c r="J33" s="178"/>
      <c r="K33" s="178"/>
      <c r="L33" s="179"/>
      <c r="M33" s="180"/>
      <c r="N33" s="180"/>
      <c r="O33" s="178"/>
      <c r="P33" s="178"/>
      <c r="Q33" s="178"/>
      <c r="R33" s="181" t="s">
        <v>7167</v>
      </c>
    </row>
    <row r="34" spans="1:18" ht="56.7" customHeight="1">
      <c r="A34" s="177"/>
      <c r="B34" s="178"/>
      <c r="C34" s="178"/>
      <c r="D34" s="178"/>
      <c r="E34" s="178"/>
      <c r="F34" s="178"/>
      <c r="G34" s="178"/>
      <c r="H34" s="178"/>
      <c r="I34" s="178"/>
      <c r="J34" s="178"/>
      <c r="K34" s="178"/>
      <c r="L34" s="179"/>
      <c r="M34" s="180"/>
      <c r="N34" s="180"/>
      <c r="O34" s="178"/>
      <c r="P34" s="178"/>
      <c r="Q34" s="178"/>
      <c r="R34" s="181" t="s">
        <v>7167</v>
      </c>
    </row>
    <row r="35" spans="1:18" ht="56.7" customHeight="1">
      <c r="A35" s="177"/>
      <c r="B35" s="178"/>
      <c r="C35" s="178"/>
      <c r="D35" s="178"/>
      <c r="E35" s="178"/>
      <c r="F35" s="178"/>
      <c r="G35" s="178"/>
      <c r="H35" s="178"/>
      <c r="I35" s="178"/>
      <c r="J35" s="178"/>
      <c r="K35" s="178"/>
      <c r="L35" s="179"/>
      <c r="M35" s="180"/>
      <c r="N35" s="180"/>
      <c r="O35" s="178"/>
      <c r="P35" s="178"/>
      <c r="Q35" s="178"/>
      <c r="R35" s="181" t="s">
        <v>7167</v>
      </c>
    </row>
    <row r="36" spans="1:18" ht="56.7" customHeight="1">
      <c r="A36" s="177"/>
      <c r="B36" s="178"/>
      <c r="C36" s="178"/>
      <c r="D36" s="178"/>
      <c r="E36" s="178"/>
      <c r="F36" s="178"/>
      <c r="G36" s="178"/>
      <c r="H36" s="178"/>
      <c r="I36" s="178"/>
      <c r="J36" s="178"/>
      <c r="K36" s="178"/>
      <c r="L36" s="179"/>
      <c r="M36" s="180"/>
      <c r="N36" s="180"/>
      <c r="O36" s="178"/>
      <c r="P36" s="178"/>
      <c r="Q36" s="178"/>
      <c r="R36" s="181" t="s">
        <v>7167</v>
      </c>
    </row>
    <row r="37" spans="1:18" ht="56.7" customHeight="1">
      <c r="A37" s="177"/>
      <c r="B37" s="178"/>
      <c r="C37" s="178"/>
      <c r="D37" s="178"/>
      <c r="E37" s="178"/>
      <c r="F37" s="178"/>
      <c r="G37" s="178"/>
      <c r="H37" s="178"/>
      <c r="I37" s="178"/>
      <c r="J37" s="178"/>
      <c r="K37" s="178"/>
      <c r="L37" s="179"/>
      <c r="M37" s="180"/>
      <c r="N37" s="180"/>
      <c r="O37" s="178"/>
      <c r="P37" s="178"/>
      <c r="Q37" s="178"/>
      <c r="R37" s="181" t="s">
        <v>7167</v>
      </c>
    </row>
    <row r="38" spans="1:18" ht="56.7" customHeight="1">
      <c r="A38" s="177"/>
      <c r="B38" s="178"/>
      <c r="C38" s="178"/>
      <c r="D38" s="178"/>
      <c r="E38" s="178"/>
      <c r="F38" s="178"/>
      <c r="G38" s="178"/>
      <c r="H38" s="178"/>
      <c r="I38" s="178"/>
      <c r="J38" s="178"/>
      <c r="K38" s="178"/>
      <c r="L38" s="179"/>
      <c r="M38" s="180"/>
      <c r="N38" s="180"/>
      <c r="O38" s="178"/>
      <c r="P38" s="178"/>
      <c r="Q38" s="178"/>
      <c r="R38" s="181" t="s">
        <v>7167</v>
      </c>
    </row>
    <row r="39" spans="1:18" ht="56.7" customHeight="1">
      <c r="A39" s="177"/>
      <c r="B39" s="178"/>
      <c r="C39" s="178"/>
      <c r="D39" s="178"/>
      <c r="E39" s="178"/>
      <c r="F39" s="178"/>
      <c r="G39" s="178"/>
      <c r="H39" s="178"/>
      <c r="I39" s="178"/>
      <c r="J39" s="178"/>
      <c r="K39" s="178"/>
      <c r="L39" s="179"/>
      <c r="M39" s="180"/>
      <c r="N39" s="180"/>
      <c r="O39" s="178"/>
      <c r="P39" s="178"/>
      <c r="Q39" s="178"/>
      <c r="R39" s="181" t="s">
        <v>7167</v>
      </c>
    </row>
    <row r="40" spans="1:18" ht="56.7" customHeight="1">
      <c r="A40" s="177"/>
      <c r="B40" s="178"/>
      <c r="C40" s="178"/>
      <c r="D40" s="178"/>
      <c r="E40" s="178"/>
      <c r="F40" s="178"/>
      <c r="G40" s="178"/>
      <c r="H40" s="178"/>
      <c r="I40" s="178"/>
      <c r="J40" s="178"/>
      <c r="K40" s="178"/>
      <c r="L40" s="179"/>
      <c r="M40" s="180"/>
      <c r="N40" s="180"/>
      <c r="O40" s="178"/>
      <c r="P40" s="178"/>
      <c r="Q40" s="178"/>
      <c r="R40" s="181" t="s">
        <v>7167</v>
      </c>
    </row>
    <row r="41" spans="1:18" ht="56.7" customHeight="1">
      <c r="A41" s="177"/>
      <c r="B41" s="178"/>
      <c r="C41" s="178"/>
      <c r="D41" s="178"/>
      <c r="E41" s="178"/>
      <c r="F41" s="178"/>
      <c r="G41" s="178"/>
      <c r="H41" s="178"/>
      <c r="I41" s="178"/>
      <c r="J41" s="178"/>
      <c r="K41" s="178"/>
      <c r="L41" s="179"/>
      <c r="M41" s="180"/>
      <c r="N41" s="180"/>
      <c r="O41" s="178"/>
      <c r="P41" s="178"/>
      <c r="Q41" s="178"/>
      <c r="R41" s="181" t="s">
        <v>7167</v>
      </c>
    </row>
    <row r="42" spans="1:18" ht="56.7" customHeight="1">
      <c r="A42" s="177"/>
      <c r="B42" s="178"/>
      <c r="C42" s="178"/>
      <c r="D42" s="178"/>
      <c r="E42" s="178"/>
      <c r="F42" s="178"/>
      <c r="G42" s="178"/>
      <c r="H42" s="178"/>
      <c r="I42" s="178"/>
      <c r="J42" s="178"/>
      <c r="K42" s="178"/>
      <c r="L42" s="179"/>
      <c r="M42" s="180"/>
      <c r="N42" s="180"/>
      <c r="O42" s="178"/>
      <c r="P42" s="178"/>
      <c r="Q42" s="178"/>
      <c r="R42" s="181" t="s">
        <v>7167</v>
      </c>
    </row>
    <row r="43" spans="1:18" ht="56.7" customHeight="1">
      <c r="A43" s="177"/>
      <c r="B43" s="178"/>
      <c r="C43" s="178"/>
      <c r="D43" s="178"/>
      <c r="E43" s="178"/>
      <c r="F43" s="178"/>
      <c r="G43" s="178"/>
      <c r="H43" s="178"/>
      <c r="I43" s="178"/>
      <c r="J43" s="178"/>
      <c r="K43" s="178"/>
      <c r="L43" s="179"/>
      <c r="M43" s="180"/>
      <c r="N43" s="180"/>
      <c r="O43" s="178"/>
      <c r="P43" s="178"/>
      <c r="Q43" s="178"/>
      <c r="R43" s="181" t="s">
        <v>7167</v>
      </c>
    </row>
    <row r="44" spans="1:18" ht="56.7" customHeight="1">
      <c r="A44" s="177"/>
      <c r="B44" s="178"/>
      <c r="C44" s="178"/>
      <c r="D44" s="178"/>
      <c r="E44" s="178"/>
      <c r="F44" s="178"/>
      <c r="G44" s="178"/>
      <c r="H44" s="178"/>
      <c r="I44" s="178"/>
      <c r="J44" s="178"/>
      <c r="K44" s="178"/>
      <c r="L44" s="179"/>
      <c r="M44" s="180"/>
      <c r="N44" s="180"/>
      <c r="O44" s="178"/>
      <c r="P44" s="178"/>
      <c r="Q44" s="178"/>
      <c r="R44" s="181" t="s">
        <v>7167</v>
      </c>
    </row>
    <row r="45" spans="1:18" ht="56.7" customHeight="1">
      <c r="A45" s="177"/>
      <c r="B45" s="178"/>
      <c r="C45" s="178"/>
      <c r="D45" s="178"/>
      <c r="E45" s="178"/>
      <c r="F45" s="178"/>
      <c r="G45" s="178"/>
      <c r="H45" s="178"/>
      <c r="I45" s="178"/>
      <c r="J45" s="178"/>
      <c r="K45" s="178"/>
      <c r="L45" s="179"/>
      <c r="M45" s="180"/>
      <c r="N45" s="180"/>
      <c r="O45" s="178"/>
      <c r="P45" s="178"/>
      <c r="Q45" s="178"/>
      <c r="R45" s="181" t="s">
        <v>7167</v>
      </c>
    </row>
    <row r="46" spans="1:18" ht="56.7" customHeight="1">
      <c r="A46" s="177"/>
      <c r="B46" s="178"/>
      <c r="C46" s="178"/>
      <c r="D46" s="178"/>
      <c r="E46" s="178"/>
      <c r="F46" s="178"/>
      <c r="G46" s="178"/>
      <c r="H46" s="178"/>
      <c r="I46" s="178"/>
      <c r="J46" s="178"/>
      <c r="K46" s="178"/>
      <c r="L46" s="179"/>
      <c r="M46" s="180"/>
      <c r="N46" s="180"/>
      <c r="O46" s="178"/>
      <c r="P46" s="178"/>
      <c r="Q46" s="178"/>
      <c r="R46" s="181" t="s">
        <v>7167</v>
      </c>
    </row>
    <row r="47" spans="1:18" ht="56.7" customHeight="1">
      <c r="A47" s="177"/>
      <c r="B47" s="178"/>
      <c r="C47" s="178"/>
      <c r="D47" s="178"/>
      <c r="E47" s="178"/>
      <c r="F47" s="178"/>
      <c r="G47" s="178"/>
      <c r="H47" s="178"/>
      <c r="I47" s="178"/>
      <c r="J47" s="178"/>
      <c r="K47" s="178"/>
      <c r="L47" s="179"/>
      <c r="M47" s="180"/>
      <c r="N47" s="180"/>
      <c r="O47" s="178"/>
      <c r="P47" s="178"/>
      <c r="Q47" s="178"/>
      <c r="R47" s="181" t="s">
        <v>7167</v>
      </c>
    </row>
    <row r="48" spans="1:18" ht="15" customHeight="1">
      <c r="A48" s="18"/>
      <c r="B48" s="18"/>
      <c r="C48" s="18"/>
      <c r="D48" s="18"/>
      <c r="E48" s="18"/>
      <c r="F48" s="18"/>
      <c r="G48" s="18"/>
      <c r="H48" s="18"/>
      <c r="I48" s="18"/>
      <c r="J48" s="18"/>
      <c r="K48" s="18"/>
      <c r="L48" s="182" t="s">
        <v>7168</v>
      </c>
      <c r="M48" s="180">
        <v>0</v>
      </c>
      <c r="N48" s="180"/>
      <c r="O48" s="18"/>
      <c r="P48" s="18"/>
      <c r="Q48" s="18"/>
      <c r="R48" s="18"/>
    </row>
    <row r="53" spans="1:18" ht="15" customHeight="1">
      <c r="A53" s="659"/>
      <c r="B53" s="659"/>
      <c r="C53" s="659"/>
      <c r="D53" s="659"/>
      <c r="E53" s="659"/>
      <c r="F53" s="659"/>
      <c r="G53" s="659"/>
      <c r="H53" s="659"/>
      <c r="I53" s="659"/>
      <c r="J53" s="659"/>
      <c r="K53" s="659"/>
      <c r="L53" s="659" t="s">
        <v>7169</v>
      </c>
      <c r="M53" s="659"/>
      <c r="N53" s="661" t="s">
        <v>7170</v>
      </c>
      <c r="O53" s="659"/>
      <c r="P53" s="659"/>
      <c r="Q53" s="659"/>
      <c r="R53" s="659"/>
    </row>
    <row r="54" spans="1:18" ht="15" customHeight="1">
      <c r="A54" s="659"/>
      <c r="B54" s="659"/>
      <c r="C54" s="659"/>
      <c r="D54" s="659"/>
      <c r="E54" s="659"/>
      <c r="F54" s="659"/>
      <c r="G54" s="659"/>
      <c r="H54" s="659"/>
      <c r="I54" s="659"/>
      <c r="J54" s="659"/>
      <c r="K54" s="659"/>
      <c r="L54" s="660" t="s">
        <v>7171</v>
      </c>
      <c r="M54" s="660"/>
      <c r="N54" s="661"/>
      <c r="O54" s="659"/>
      <c r="P54" s="659"/>
      <c r="Q54" s="659"/>
      <c r="R54" s="659"/>
    </row>
    <row r="55" spans="1:18" ht="15" customHeight="1">
      <c r="A55" s="659"/>
      <c r="B55" s="659"/>
      <c r="C55" s="659"/>
      <c r="D55" s="659"/>
      <c r="E55" s="659"/>
      <c r="F55" s="659"/>
      <c r="G55" s="659"/>
      <c r="H55" s="659"/>
      <c r="I55" s="659"/>
      <c r="J55" s="659"/>
      <c r="K55" s="659"/>
      <c r="L55" s="659"/>
      <c r="M55" s="659"/>
      <c r="N55" s="661" t="s">
        <v>7172</v>
      </c>
      <c r="O55" s="659"/>
      <c r="P55" s="659"/>
      <c r="Q55" s="659"/>
      <c r="R55" s="659"/>
    </row>
    <row r="56" spans="1:18" ht="15" customHeight="1">
      <c r="A56" s="659"/>
      <c r="B56" s="659"/>
      <c r="C56" s="659"/>
      <c r="D56" s="659"/>
      <c r="E56" s="659"/>
      <c r="F56" s="659"/>
      <c r="G56" s="659"/>
      <c r="H56" s="659"/>
      <c r="I56" s="659"/>
      <c r="J56" s="659"/>
      <c r="K56" s="659"/>
      <c r="L56" s="660" t="s">
        <v>7173</v>
      </c>
      <c r="M56" s="660"/>
      <c r="N56" s="661"/>
      <c r="O56" s="659"/>
      <c r="P56" s="659"/>
      <c r="Q56" s="659"/>
      <c r="R56" s="659"/>
    </row>
    <row r="57" spans="1:18" ht="15" customHeight="1">
      <c r="A57" s="659"/>
      <c r="B57" s="659"/>
      <c r="C57" s="659"/>
      <c r="D57" s="659"/>
      <c r="E57" s="659"/>
      <c r="F57" s="659"/>
      <c r="G57" s="659"/>
      <c r="H57" s="659"/>
      <c r="I57" s="659"/>
      <c r="J57" s="659"/>
      <c r="K57" s="659"/>
      <c r="L57" s="659"/>
      <c r="M57" s="659"/>
      <c r="N57" s="660"/>
      <c r="O57" s="659"/>
      <c r="P57" s="659"/>
      <c r="Q57" s="659"/>
      <c r="R57" s="659"/>
    </row>
    <row r="58" spans="1:18" ht="15" customHeight="1">
      <c r="A58" s="659"/>
      <c r="B58" s="659"/>
      <c r="C58" s="659"/>
      <c r="D58" s="659"/>
      <c r="E58" s="659"/>
      <c r="F58" s="659"/>
      <c r="G58" s="659"/>
      <c r="H58" s="659"/>
      <c r="I58" s="659"/>
      <c r="J58" s="659"/>
      <c r="K58" s="659"/>
      <c r="L58" s="660" t="s">
        <v>7174</v>
      </c>
      <c r="M58" s="660"/>
      <c r="N58" s="660"/>
      <c r="O58" s="659"/>
      <c r="P58" s="659"/>
      <c r="Q58" s="659"/>
      <c r="R58" s="659"/>
    </row>
    <row r="59" spans="1:18" ht="15" customHeight="1">
      <c r="A59" s="171"/>
      <c r="B59" s="171"/>
      <c r="C59" s="171"/>
      <c r="D59" s="171"/>
      <c r="E59" s="171"/>
      <c r="F59" s="171"/>
      <c r="G59" s="171"/>
      <c r="H59" s="171"/>
      <c r="I59" s="171"/>
      <c r="J59" s="171"/>
      <c r="K59" s="171"/>
      <c r="L59" s="171"/>
      <c r="M59" s="171"/>
      <c r="N59" s="171"/>
      <c r="O59" s="171"/>
      <c r="P59" s="171"/>
      <c r="Q59" s="171"/>
      <c r="R59" s="171"/>
    </row>
    <row r="60" spans="1:18" ht="15" customHeight="1">
      <c r="A60" s="171"/>
      <c r="B60" s="171"/>
      <c r="C60" s="171"/>
      <c r="D60" s="171"/>
      <c r="E60" s="171"/>
      <c r="F60" s="171"/>
      <c r="G60" s="171"/>
      <c r="H60" s="171"/>
      <c r="I60" s="171"/>
      <c r="J60" s="171"/>
      <c r="K60" s="171"/>
      <c r="L60" s="171"/>
      <c r="M60" s="171"/>
      <c r="N60" s="171"/>
      <c r="O60" s="171"/>
      <c r="P60" s="171"/>
      <c r="Q60" s="171"/>
      <c r="R60" s="171"/>
    </row>
    <row r="61" spans="1:18" ht="15" customHeight="1">
      <c r="A61" s="659"/>
      <c r="B61" s="659"/>
      <c r="C61" s="659"/>
      <c r="D61" s="659"/>
      <c r="E61" s="659"/>
      <c r="F61" s="659"/>
      <c r="G61" s="659"/>
      <c r="H61" s="659"/>
      <c r="I61" s="659"/>
      <c r="J61" s="659"/>
      <c r="K61" s="659"/>
      <c r="L61" s="659"/>
      <c r="M61" s="659"/>
      <c r="N61" s="659"/>
      <c r="O61" s="659"/>
      <c r="P61" s="659"/>
      <c r="Q61" s="659"/>
      <c r="R61" s="659"/>
    </row>
    <row r="62" spans="1:18" ht="15" customHeight="1">
      <c r="A62" s="659"/>
      <c r="B62" s="659"/>
      <c r="C62" s="659"/>
      <c r="D62" s="659"/>
      <c r="E62" s="659"/>
      <c r="F62" s="659"/>
      <c r="G62" s="659"/>
      <c r="H62" s="659"/>
      <c r="I62" s="659"/>
      <c r="J62" s="659"/>
      <c r="K62" s="659"/>
      <c r="L62" s="659" t="s">
        <v>7175</v>
      </c>
      <c r="M62" s="659"/>
      <c r="N62" s="659"/>
      <c r="O62" s="659"/>
      <c r="P62" s="659"/>
      <c r="Q62" s="659"/>
      <c r="R62" s="659"/>
    </row>
    <row r="63" spans="1:18" ht="15" customHeight="1">
      <c r="A63" s="18"/>
      <c r="B63" s="18"/>
      <c r="C63" s="18"/>
      <c r="D63" s="18"/>
      <c r="E63" s="18"/>
      <c r="F63" s="18"/>
      <c r="G63" s="18"/>
      <c r="H63" s="18"/>
      <c r="I63" s="18"/>
      <c r="J63" s="18"/>
      <c r="K63" s="18"/>
      <c r="L63" s="18"/>
      <c r="M63" s="18"/>
      <c r="N63" s="18"/>
      <c r="O63" s="18"/>
      <c r="P63" s="18"/>
      <c r="Q63" s="18"/>
      <c r="R63" s="18"/>
    </row>
    <row r="64" spans="1:18" ht="14.25" customHeight="1">
      <c r="A64" s="171"/>
      <c r="B64" s="171"/>
      <c r="C64" s="171"/>
      <c r="D64" s="171"/>
      <c r="E64" s="171"/>
      <c r="F64" s="171"/>
      <c r="G64" s="171"/>
      <c r="H64" s="171"/>
      <c r="I64" s="171"/>
      <c r="J64" s="171"/>
      <c r="K64" s="171"/>
      <c r="L64" s="659" t="s">
        <v>7176</v>
      </c>
      <c r="M64" s="659"/>
      <c r="N64" s="659"/>
      <c r="O64" s="659"/>
      <c r="P64" s="659"/>
      <c r="Q64" s="171"/>
      <c r="R64" s="171"/>
    </row>
    <row r="65" spans="1:18" ht="15.45" customHeight="1">
      <c r="A65" s="171"/>
      <c r="B65" s="171"/>
      <c r="C65" s="171"/>
      <c r="D65" s="171"/>
      <c r="E65" s="171"/>
      <c r="F65" s="171"/>
      <c r="G65" s="171"/>
      <c r="H65" s="171"/>
      <c r="I65" s="171"/>
      <c r="J65" s="171"/>
      <c r="K65" s="171"/>
      <c r="L65" s="659" t="s">
        <v>7177</v>
      </c>
      <c r="M65" s="659"/>
      <c r="N65" s="659"/>
      <c r="O65" s="171"/>
      <c r="P65" s="171"/>
      <c r="Q65" s="171"/>
      <c r="R65" s="171"/>
    </row>
    <row r="66" spans="1:18" ht="15" customHeight="1">
      <c r="A66" s="18"/>
      <c r="B66" s="18"/>
      <c r="C66" s="18"/>
      <c r="D66" s="18"/>
      <c r="E66" s="18"/>
      <c r="F66" s="18"/>
      <c r="G66" s="18"/>
      <c r="H66" s="18"/>
      <c r="I66" s="18"/>
      <c r="J66" s="18"/>
      <c r="K66" s="18"/>
      <c r="L66" s="18"/>
      <c r="M66" s="386"/>
      <c r="N66" s="386"/>
      <c r="O66" s="18"/>
      <c r="P66" s="18"/>
      <c r="Q66" s="18"/>
      <c r="R66" s="18"/>
    </row>
    <row r="67" spans="1:18" ht="15" customHeight="1">
      <c r="A67" s="18"/>
      <c r="B67" s="18"/>
      <c r="C67" s="18"/>
      <c r="D67" s="18"/>
      <c r="E67" s="18"/>
      <c r="F67" s="18"/>
      <c r="G67" s="18"/>
      <c r="H67" s="18"/>
      <c r="I67" s="18"/>
      <c r="J67" s="18"/>
      <c r="K67" s="18"/>
      <c r="L67" s="659" t="s">
        <v>299</v>
      </c>
      <c r="M67" s="659"/>
      <c r="N67" s="659"/>
      <c r="O67" s="18"/>
      <c r="P67" s="18"/>
      <c r="Q67" s="18"/>
      <c r="R67" s="18"/>
    </row>
    <row r="68" spans="1:18" ht="11.1" customHeight="1">
      <c r="A68" s="18"/>
      <c r="B68" s="18"/>
      <c r="C68" s="18"/>
      <c r="D68" s="18"/>
      <c r="E68" s="18"/>
      <c r="F68" s="18"/>
      <c r="G68" s="18"/>
      <c r="H68" s="18"/>
      <c r="I68" s="18"/>
      <c r="J68" s="18"/>
      <c r="K68" s="18"/>
      <c r="L68" s="386"/>
      <c r="M68" s="386"/>
      <c r="N68" s="386"/>
      <c r="O68" s="18"/>
      <c r="P68" s="18"/>
      <c r="Q68" s="18"/>
      <c r="R68" s="18"/>
    </row>
    <row r="69" spans="1:18" ht="15" customHeight="1">
      <c r="A69" s="18"/>
      <c r="B69" s="18"/>
      <c r="C69" s="18"/>
      <c r="D69" s="18"/>
      <c r="E69" s="18"/>
      <c r="F69" s="18"/>
      <c r="G69" s="18"/>
      <c r="H69" s="18"/>
      <c r="I69" s="18"/>
      <c r="J69" s="18"/>
      <c r="K69" s="18"/>
      <c r="L69" s="659" t="s">
        <v>7178</v>
      </c>
      <c r="M69" s="659"/>
      <c r="N69" s="659"/>
      <c r="O69" s="659"/>
      <c r="P69" s="659"/>
      <c r="Q69" s="18"/>
      <c r="R69" s="18"/>
    </row>
    <row r="70" spans="1:18" ht="12" customHeight="1">
      <c r="A70" s="18"/>
      <c r="B70" s="18"/>
      <c r="C70" s="18"/>
      <c r="D70" s="18"/>
      <c r="E70" s="18"/>
      <c r="F70" s="18"/>
      <c r="G70" s="18"/>
      <c r="H70" s="18"/>
      <c r="I70" s="18"/>
      <c r="J70" s="18"/>
      <c r="K70" s="18"/>
      <c r="L70" s="658" t="s">
        <v>7179</v>
      </c>
      <c r="M70" s="658"/>
      <c r="N70" s="658"/>
      <c r="O70" s="658"/>
      <c r="P70" s="658"/>
      <c r="Q70" s="18"/>
      <c r="R70" s="18"/>
    </row>
    <row r="71" spans="1:18" ht="14.1" customHeight="1">
      <c r="A71" s="18"/>
      <c r="B71" s="18"/>
      <c r="C71" s="18"/>
      <c r="D71" s="18"/>
      <c r="E71" s="18"/>
      <c r="F71" s="18"/>
      <c r="G71" s="18"/>
      <c r="H71" s="18"/>
      <c r="I71" s="18"/>
      <c r="J71" s="18"/>
      <c r="K71" s="18"/>
      <c r="L71" s="386"/>
      <c r="M71" s="386"/>
      <c r="N71" s="386"/>
      <c r="O71" s="386"/>
      <c r="P71" s="386"/>
      <c r="Q71" s="18"/>
      <c r="R71" s="18"/>
    </row>
    <row r="72" spans="1:18" ht="14.1" customHeight="1">
      <c r="A72" s="18"/>
      <c r="B72" s="18"/>
      <c r="C72" s="18"/>
      <c r="D72" s="18"/>
      <c r="E72" s="18"/>
      <c r="F72" s="18"/>
      <c r="G72" s="18"/>
      <c r="H72" s="18"/>
      <c r="I72" s="18"/>
      <c r="J72" s="18"/>
      <c r="K72" s="18"/>
      <c r="L72" s="658" t="s">
        <v>305</v>
      </c>
      <c r="M72" s="658"/>
      <c r="N72" s="658"/>
      <c r="O72" s="658"/>
      <c r="P72" s="658"/>
      <c r="Q72" s="18"/>
      <c r="R72" s="18"/>
    </row>
    <row r="73" spans="1:18" ht="14.1" customHeight="1">
      <c r="A73" s="18"/>
      <c r="B73" s="18"/>
      <c r="C73" s="18"/>
      <c r="D73" s="18"/>
      <c r="E73" s="18"/>
      <c r="F73" s="18"/>
      <c r="G73" s="18"/>
      <c r="H73" s="18"/>
      <c r="I73" s="18"/>
      <c r="J73" s="18"/>
      <c r="K73" s="18"/>
      <c r="L73" s="386"/>
      <c r="M73" s="386"/>
      <c r="N73" s="386"/>
      <c r="O73" s="386"/>
      <c r="P73" s="386"/>
      <c r="Q73" s="18"/>
      <c r="R73" s="18"/>
    </row>
    <row r="74" spans="1:18" ht="12.75" customHeight="1">
      <c r="A74" s="18"/>
      <c r="B74" s="18"/>
      <c r="C74" s="18"/>
      <c r="D74" s="18"/>
      <c r="E74" s="18"/>
      <c r="F74" s="18"/>
      <c r="G74" s="18"/>
      <c r="H74" s="18"/>
      <c r="I74" s="18"/>
      <c r="J74" s="18"/>
      <c r="K74" s="18"/>
      <c r="L74" s="659" t="s">
        <v>7178</v>
      </c>
      <c r="M74" s="659"/>
      <c r="N74" s="659"/>
      <c r="O74" s="659"/>
      <c r="P74" s="659"/>
      <c r="Q74" s="18"/>
      <c r="R74" s="18"/>
    </row>
    <row r="75" spans="1:18" ht="14.1" customHeight="1">
      <c r="A75" s="18"/>
      <c r="B75" s="18"/>
      <c r="C75" s="18"/>
      <c r="D75" s="18"/>
      <c r="E75" s="18"/>
      <c r="F75" s="18"/>
      <c r="G75" s="18"/>
      <c r="H75" s="18"/>
      <c r="I75" s="18"/>
      <c r="J75" s="18"/>
      <c r="K75" s="18"/>
      <c r="L75" s="658" t="s">
        <v>7180</v>
      </c>
      <c r="M75" s="658"/>
      <c r="N75" s="658"/>
      <c r="O75" s="658"/>
      <c r="P75" s="658"/>
      <c r="Q75" s="18"/>
      <c r="R75" s="18"/>
    </row>
    <row r="76" spans="1:18" ht="15" customHeight="1">
      <c r="A76" s="171"/>
      <c r="B76" s="171"/>
      <c r="C76" s="171"/>
      <c r="D76" s="171"/>
      <c r="E76" s="171"/>
      <c r="F76" s="171"/>
      <c r="G76" s="171"/>
      <c r="H76" s="171"/>
      <c r="I76" s="171"/>
      <c r="J76" s="171"/>
      <c r="K76" s="171"/>
      <c r="L76" s="171"/>
      <c r="M76" s="171"/>
      <c r="N76" s="171"/>
      <c r="O76" s="171"/>
      <c r="P76" s="171"/>
      <c r="Q76" s="171"/>
      <c r="R76" s="171"/>
    </row>
    <row r="79" spans="1:18" ht="15" customHeight="1">
      <c r="A79" s="18"/>
      <c r="B79" s="18"/>
      <c r="C79" s="18"/>
      <c r="D79" s="43"/>
      <c r="E79" s="43"/>
      <c r="F79" s="43"/>
      <c r="G79" s="43"/>
      <c r="H79" s="43"/>
      <c r="I79" s="43"/>
      <c r="J79" s="18"/>
      <c r="K79" s="18"/>
      <c r="L79" s="386"/>
      <c r="M79" s="386"/>
      <c r="N79" s="18"/>
      <c r="O79" s="18"/>
      <c r="P79" s="18"/>
      <c r="Q79" s="18"/>
      <c r="R79" s="18"/>
    </row>
    <row r="80" spans="1:18" ht="15" customHeight="1">
      <c r="A80" s="18"/>
      <c r="B80" s="18"/>
      <c r="C80" s="183"/>
      <c r="D80" s="655" t="s">
        <v>7181</v>
      </c>
      <c r="E80" s="656"/>
      <c r="F80" s="656"/>
      <c r="G80" s="656"/>
      <c r="H80" s="656"/>
      <c r="I80" s="657"/>
      <c r="J80" s="51"/>
      <c r="K80" s="18"/>
      <c r="L80" s="386"/>
      <c r="M80" s="386"/>
      <c r="N80" s="18"/>
      <c r="O80" s="18"/>
      <c r="P80" s="18"/>
      <c r="Q80" s="18"/>
      <c r="R80" s="18"/>
    </row>
    <row r="81" spans="1:18" ht="15" customHeight="1">
      <c r="A81" s="18"/>
      <c r="B81" s="18"/>
      <c r="C81" s="183"/>
      <c r="D81" s="184" t="s">
        <v>317</v>
      </c>
      <c r="E81" s="184" t="s">
        <v>7182</v>
      </c>
      <c r="F81" s="652" t="s">
        <v>333</v>
      </c>
      <c r="G81" s="653"/>
      <c r="H81" s="653"/>
      <c r="I81" s="654"/>
      <c r="J81" s="51"/>
      <c r="K81" s="18"/>
      <c r="L81" s="386"/>
      <c r="M81" s="386"/>
      <c r="N81" s="18"/>
      <c r="O81" s="18"/>
      <c r="P81" s="18"/>
      <c r="Q81" s="18"/>
      <c r="R81" s="18"/>
    </row>
    <row r="82" spans="1:18" ht="15" customHeight="1">
      <c r="A82" s="18"/>
      <c r="B82" s="18"/>
      <c r="C82" s="183"/>
      <c r="D82" s="184">
        <v>1</v>
      </c>
      <c r="E82" s="184" t="s">
        <v>7183</v>
      </c>
      <c r="F82" s="652" t="s">
        <v>7184</v>
      </c>
      <c r="G82" s="653"/>
      <c r="H82" s="653"/>
      <c r="I82" s="654"/>
      <c r="J82" s="51"/>
      <c r="K82" s="18"/>
      <c r="L82" s="386"/>
      <c r="M82" s="386"/>
      <c r="N82" s="18"/>
      <c r="O82" s="18"/>
      <c r="P82" s="18"/>
      <c r="Q82" s="18"/>
      <c r="R82" s="18"/>
    </row>
    <row r="83" spans="1:18" ht="15" customHeight="1">
      <c r="A83" s="18"/>
      <c r="B83" s="18"/>
      <c r="C83" s="183"/>
      <c r="D83" s="184">
        <v>2</v>
      </c>
      <c r="E83" s="184" t="s">
        <v>7185</v>
      </c>
      <c r="F83" s="652" t="s">
        <v>7186</v>
      </c>
      <c r="G83" s="653"/>
      <c r="H83" s="653"/>
      <c r="I83" s="654"/>
      <c r="J83" s="51"/>
      <c r="K83" s="18"/>
      <c r="L83" s="386"/>
      <c r="M83" s="386"/>
      <c r="N83" s="18"/>
      <c r="O83" s="18"/>
      <c r="P83" s="18"/>
      <c r="Q83" s="18"/>
      <c r="R83" s="18"/>
    </row>
    <row r="84" spans="1:18" ht="15" customHeight="1">
      <c r="A84" s="18"/>
      <c r="B84" s="18"/>
      <c r="C84" s="183"/>
      <c r="D84" s="184">
        <v>3</v>
      </c>
      <c r="E84" s="184" t="s">
        <v>7187</v>
      </c>
      <c r="F84" s="652" t="s">
        <v>7188</v>
      </c>
      <c r="G84" s="653"/>
      <c r="H84" s="653"/>
      <c r="I84" s="654"/>
      <c r="J84" s="51"/>
      <c r="K84" s="18"/>
      <c r="L84" s="386"/>
      <c r="M84" s="386"/>
      <c r="N84" s="18"/>
      <c r="O84" s="18"/>
      <c r="P84" s="18"/>
      <c r="Q84" s="18"/>
      <c r="R84" s="18"/>
    </row>
    <row r="85" spans="1:18" ht="15" customHeight="1">
      <c r="A85" s="18"/>
      <c r="B85" s="18"/>
      <c r="C85" s="183"/>
      <c r="D85" s="184">
        <v>4</v>
      </c>
      <c r="E85" s="184" t="s">
        <v>7189</v>
      </c>
      <c r="F85" s="652" t="s">
        <v>7190</v>
      </c>
      <c r="G85" s="653"/>
      <c r="H85" s="653"/>
      <c r="I85" s="654"/>
      <c r="J85" s="51"/>
      <c r="K85" s="18"/>
      <c r="L85" s="386"/>
      <c r="M85" s="386"/>
      <c r="N85" s="18"/>
      <c r="O85" s="18"/>
      <c r="P85" s="18"/>
      <c r="Q85" s="18"/>
      <c r="R85" s="18"/>
    </row>
    <row r="86" spans="1:18" ht="15" customHeight="1">
      <c r="A86" s="18"/>
      <c r="B86" s="18"/>
      <c r="C86" s="183"/>
      <c r="D86" s="184">
        <v>5</v>
      </c>
      <c r="E86" s="184" t="s">
        <v>7191</v>
      </c>
      <c r="F86" s="652" t="s">
        <v>7192</v>
      </c>
      <c r="G86" s="653"/>
      <c r="H86" s="653"/>
      <c r="I86" s="654"/>
      <c r="J86" s="51"/>
      <c r="K86" s="18"/>
      <c r="L86" s="386"/>
      <c r="M86" s="386"/>
      <c r="N86" s="18"/>
      <c r="O86" s="18"/>
      <c r="P86" s="18"/>
      <c r="Q86" s="18"/>
      <c r="R86" s="18"/>
    </row>
    <row r="87" spans="1:18" ht="15" customHeight="1">
      <c r="A87" s="18"/>
      <c r="B87" s="18"/>
      <c r="C87" s="183"/>
      <c r="D87" s="184">
        <v>6</v>
      </c>
      <c r="E87" s="184" t="s">
        <v>7193</v>
      </c>
      <c r="F87" s="652" t="s">
        <v>7194</v>
      </c>
      <c r="G87" s="653"/>
      <c r="H87" s="653"/>
      <c r="I87" s="654"/>
      <c r="J87" s="51"/>
      <c r="K87" s="18"/>
      <c r="L87" s="386"/>
      <c r="M87" s="386"/>
      <c r="N87" s="18"/>
      <c r="O87" s="18"/>
      <c r="P87" s="18"/>
      <c r="Q87" s="18"/>
      <c r="R87" s="18"/>
    </row>
    <row r="88" spans="1:18" ht="15" customHeight="1">
      <c r="A88" s="18"/>
      <c r="B88" s="18"/>
      <c r="C88" s="183"/>
      <c r="D88" s="184">
        <v>7</v>
      </c>
      <c r="E88" s="184" t="s">
        <v>7195</v>
      </c>
      <c r="F88" s="652" t="s">
        <v>7196</v>
      </c>
      <c r="G88" s="653"/>
      <c r="H88" s="653"/>
      <c r="I88" s="654"/>
      <c r="J88" s="51"/>
      <c r="K88" s="18"/>
      <c r="L88" s="386"/>
      <c r="M88" s="386"/>
      <c r="N88" s="18"/>
      <c r="O88" s="18"/>
      <c r="P88" s="18"/>
      <c r="Q88" s="18"/>
      <c r="R88" s="18"/>
    </row>
    <row r="89" spans="1:18" ht="15" customHeight="1">
      <c r="A89" s="18"/>
      <c r="B89" s="18"/>
      <c r="C89" s="183"/>
      <c r="D89" s="184">
        <v>8</v>
      </c>
      <c r="E89" s="184" t="s">
        <v>7197</v>
      </c>
      <c r="F89" s="652" t="s">
        <v>7198</v>
      </c>
      <c r="G89" s="653"/>
      <c r="H89" s="653"/>
      <c r="I89" s="654"/>
      <c r="J89" s="51"/>
      <c r="K89" s="18"/>
      <c r="L89" s="386"/>
      <c r="M89" s="386"/>
      <c r="N89" s="18"/>
      <c r="O89" s="18"/>
      <c r="P89" s="18"/>
      <c r="Q89" s="18"/>
      <c r="R89" s="18"/>
    </row>
    <row r="90" spans="1:18" ht="15" customHeight="1">
      <c r="A90" s="18"/>
      <c r="B90" s="18"/>
      <c r="C90" s="183"/>
      <c r="D90" s="184">
        <v>9</v>
      </c>
      <c r="E90" s="184" t="s">
        <v>7199</v>
      </c>
      <c r="F90" s="652" t="s">
        <v>7200</v>
      </c>
      <c r="G90" s="653"/>
      <c r="H90" s="653"/>
      <c r="I90" s="654"/>
      <c r="J90" s="51"/>
      <c r="K90" s="18"/>
      <c r="L90" s="386"/>
      <c r="M90" s="386"/>
      <c r="N90" s="18"/>
      <c r="O90" s="18"/>
      <c r="P90" s="18"/>
      <c r="Q90" s="18"/>
      <c r="R90" s="18"/>
    </row>
    <row r="91" spans="1:18" ht="15" customHeight="1">
      <c r="A91" s="18"/>
      <c r="B91" s="18"/>
      <c r="C91" s="183"/>
      <c r="D91" s="184">
        <v>10</v>
      </c>
      <c r="E91" s="184" t="s">
        <v>7201</v>
      </c>
      <c r="F91" s="652" t="s">
        <v>7202</v>
      </c>
      <c r="G91" s="653"/>
      <c r="H91" s="653"/>
      <c r="I91" s="654"/>
      <c r="J91" s="51"/>
      <c r="K91" s="18"/>
      <c r="L91" s="386"/>
      <c r="M91" s="386"/>
      <c r="N91" s="18"/>
      <c r="O91" s="18"/>
      <c r="P91" s="18"/>
      <c r="Q91" s="18"/>
      <c r="R91" s="18"/>
    </row>
    <row r="92" spans="1:18" ht="15" customHeight="1">
      <c r="A92" s="18"/>
      <c r="B92" s="18"/>
      <c r="C92" s="183"/>
      <c r="D92" s="184">
        <v>11</v>
      </c>
      <c r="E92" s="184" t="s">
        <v>7203</v>
      </c>
      <c r="F92" s="652" t="s">
        <v>7204</v>
      </c>
      <c r="G92" s="653"/>
      <c r="H92" s="653"/>
      <c r="I92" s="654"/>
      <c r="J92" s="51"/>
      <c r="K92" s="18"/>
      <c r="L92" s="386"/>
      <c r="M92" s="386"/>
      <c r="N92" s="18"/>
      <c r="O92" s="18"/>
      <c r="P92" s="18"/>
      <c r="Q92" s="18"/>
      <c r="R92" s="18"/>
    </row>
    <row r="93" spans="1:18" ht="15" customHeight="1">
      <c r="A93" s="18"/>
      <c r="B93" s="18"/>
      <c r="C93" s="183"/>
      <c r="D93" s="184">
        <v>12</v>
      </c>
      <c r="E93" s="184" t="s">
        <v>7205</v>
      </c>
      <c r="F93" s="652" t="s">
        <v>7206</v>
      </c>
      <c r="G93" s="653"/>
      <c r="H93" s="653"/>
      <c r="I93" s="654"/>
      <c r="J93" s="51"/>
      <c r="K93" s="18"/>
      <c r="L93" s="386"/>
      <c r="M93" s="386"/>
      <c r="N93" s="18"/>
      <c r="O93" s="18"/>
      <c r="P93" s="18"/>
      <c r="Q93" s="18"/>
      <c r="R93" s="18"/>
    </row>
    <row r="94" spans="1:18" ht="15" customHeight="1">
      <c r="A94" s="18"/>
      <c r="B94" s="18"/>
      <c r="C94" s="183"/>
      <c r="D94" s="184">
        <v>13</v>
      </c>
      <c r="E94" s="184" t="s">
        <v>7207</v>
      </c>
      <c r="F94" s="652" t="s">
        <v>7208</v>
      </c>
      <c r="G94" s="653"/>
      <c r="H94" s="653"/>
      <c r="I94" s="654"/>
      <c r="J94" s="51"/>
      <c r="K94" s="18"/>
      <c r="L94" s="386"/>
      <c r="M94" s="386"/>
      <c r="N94" s="18"/>
      <c r="O94" s="18"/>
      <c r="P94" s="18"/>
      <c r="Q94" s="18"/>
      <c r="R94" s="18"/>
    </row>
    <row r="95" spans="1:18" ht="15" customHeight="1">
      <c r="A95" s="18"/>
      <c r="B95" s="18"/>
      <c r="C95" s="183"/>
      <c r="D95" s="184">
        <v>14</v>
      </c>
      <c r="E95" s="184" t="s">
        <v>7209</v>
      </c>
      <c r="F95" s="652" t="s">
        <v>7210</v>
      </c>
      <c r="G95" s="653"/>
      <c r="H95" s="653"/>
      <c r="I95" s="654"/>
      <c r="J95" s="51"/>
      <c r="K95" s="18"/>
      <c r="L95" s="386"/>
      <c r="M95" s="386"/>
      <c r="N95" s="18"/>
      <c r="O95" s="18"/>
      <c r="P95" s="18"/>
      <c r="Q95" s="18"/>
      <c r="R95" s="18"/>
    </row>
    <row r="96" spans="1:18" ht="15" customHeight="1">
      <c r="A96" s="18"/>
      <c r="B96" s="18"/>
      <c r="C96" s="183"/>
      <c r="D96" s="184">
        <v>15</v>
      </c>
      <c r="E96" s="184" t="s">
        <v>7211</v>
      </c>
      <c r="F96" s="652" t="s">
        <v>7212</v>
      </c>
      <c r="G96" s="653"/>
      <c r="H96" s="653"/>
      <c r="I96" s="654"/>
      <c r="J96" s="51"/>
      <c r="K96" s="18"/>
      <c r="L96" s="386"/>
      <c r="M96" s="386"/>
      <c r="N96" s="18"/>
      <c r="O96" s="18"/>
      <c r="P96" s="18"/>
      <c r="Q96" s="18"/>
      <c r="R96" s="18"/>
    </row>
    <row r="97" spans="1:18" ht="15" customHeight="1">
      <c r="A97" s="18"/>
      <c r="B97" s="18"/>
      <c r="C97" s="183"/>
      <c r="D97" s="184">
        <v>16</v>
      </c>
      <c r="E97" s="184" t="s">
        <v>7213</v>
      </c>
      <c r="F97" s="652" t="s">
        <v>7214</v>
      </c>
      <c r="G97" s="653"/>
      <c r="H97" s="653"/>
      <c r="I97" s="654"/>
      <c r="J97" s="51"/>
      <c r="K97" s="18"/>
      <c r="L97" s="386"/>
      <c r="M97" s="386"/>
      <c r="N97" s="18"/>
      <c r="O97" s="18"/>
      <c r="P97" s="18"/>
      <c r="Q97" s="18"/>
      <c r="R97" s="18"/>
    </row>
    <row r="98" spans="1:18" ht="15" customHeight="1">
      <c r="A98" s="18"/>
      <c r="B98" s="18"/>
      <c r="C98" s="183"/>
      <c r="D98" s="184">
        <v>17</v>
      </c>
      <c r="E98" s="184" t="s">
        <v>7215</v>
      </c>
      <c r="F98" s="652" t="s">
        <v>7216</v>
      </c>
      <c r="G98" s="653"/>
      <c r="H98" s="653"/>
      <c r="I98" s="654"/>
      <c r="J98" s="51"/>
      <c r="K98" s="18"/>
      <c r="L98" s="386"/>
      <c r="M98" s="386"/>
      <c r="N98" s="18"/>
      <c r="O98" s="18"/>
      <c r="P98" s="18"/>
      <c r="Q98" s="18"/>
      <c r="R98" s="18"/>
    </row>
    <row r="99" spans="1:18" ht="15" customHeight="1">
      <c r="A99" s="18"/>
      <c r="B99" s="18"/>
      <c r="C99" s="183"/>
      <c r="D99" s="184">
        <v>18</v>
      </c>
      <c r="E99" s="184" t="s">
        <v>7217</v>
      </c>
      <c r="F99" s="652" t="s">
        <v>7218</v>
      </c>
      <c r="G99" s="653"/>
      <c r="H99" s="653"/>
      <c r="I99" s="654"/>
      <c r="J99" s="51"/>
      <c r="K99" s="18"/>
      <c r="L99" s="386"/>
      <c r="M99" s="386"/>
      <c r="N99" s="18"/>
      <c r="O99" s="18"/>
      <c r="P99" s="18"/>
      <c r="Q99" s="18"/>
      <c r="R99" s="18"/>
    </row>
    <row r="100" spans="1:18" ht="15" customHeight="1">
      <c r="A100" s="18"/>
      <c r="B100" s="18"/>
      <c r="C100" s="183"/>
      <c r="D100" s="184">
        <v>19</v>
      </c>
      <c r="E100" s="184" t="s">
        <v>7219</v>
      </c>
      <c r="F100" s="652" t="s">
        <v>7220</v>
      </c>
      <c r="G100" s="653"/>
      <c r="H100" s="653"/>
      <c r="I100" s="654"/>
      <c r="J100" s="51"/>
      <c r="K100" s="18"/>
      <c r="L100" s="386"/>
      <c r="M100" s="386"/>
      <c r="N100" s="18"/>
      <c r="O100" s="18"/>
      <c r="P100" s="18"/>
      <c r="Q100" s="18"/>
      <c r="R100" s="18"/>
    </row>
    <row r="101" spans="1:18" ht="15" customHeight="1">
      <c r="A101" s="18"/>
      <c r="B101" s="18"/>
      <c r="C101" s="183"/>
      <c r="D101" s="184">
        <v>20</v>
      </c>
      <c r="E101" s="184" t="s">
        <v>7221</v>
      </c>
      <c r="F101" s="652" t="s">
        <v>7222</v>
      </c>
      <c r="G101" s="653"/>
      <c r="H101" s="653"/>
      <c r="I101" s="654"/>
      <c r="J101" s="51"/>
      <c r="K101" s="18"/>
      <c r="L101" s="386"/>
      <c r="M101" s="386"/>
      <c r="N101" s="18"/>
      <c r="O101" s="18"/>
      <c r="P101" s="18"/>
      <c r="Q101" s="18"/>
      <c r="R101" s="18"/>
    </row>
    <row r="102" spans="1:18" ht="15" customHeight="1">
      <c r="A102" s="18"/>
      <c r="B102" s="18"/>
      <c r="C102" s="183"/>
      <c r="D102" s="184">
        <v>21</v>
      </c>
      <c r="E102" s="184" t="s">
        <v>7223</v>
      </c>
      <c r="F102" s="652" t="s">
        <v>7224</v>
      </c>
      <c r="G102" s="653"/>
      <c r="H102" s="653"/>
      <c r="I102" s="654"/>
      <c r="J102" s="51"/>
      <c r="K102" s="18"/>
      <c r="L102" s="386"/>
      <c r="M102" s="386"/>
      <c r="N102" s="18"/>
      <c r="O102" s="18"/>
      <c r="P102" s="18"/>
      <c r="Q102" s="18"/>
      <c r="R102" s="18"/>
    </row>
    <row r="103" spans="1:18" ht="15" customHeight="1">
      <c r="A103" s="18"/>
      <c r="B103" s="18"/>
      <c r="C103" s="183"/>
      <c r="D103" s="184">
        <v>22</v>
      </c>
      <c r="E103" s="184" t="s">
        <v>7225</v>
      </c>
      <c r="F103" s="652" t="s">
        <v>7226</v>
      </c>
      <c r="G103" s="653"/>
      <c r="H103" s="653"/>
      <c r="I103" s="654"/>
      <c r="J103" s="51"/>
      <c r="K103" s="18"/>
      <c r="L103" s="386"/>
      <c r="M103" s="386"/>
      <c r="N103" s="18"/>
      <c r="O103" s="18"/>
      <c r="P103" s="18"/>
      <c r="Q103" s="18"/>
      <c r="R103" s="18"/>
    </row>
    <row r="104" spans="1:18" ht="15" customHeight="1">
      <c r="A104" s="18"/>
      <c r="B104" s="18"/>
      <c r="C104" s="183"/>
      <c r="D104" s="184">
        <v>23</v>
      </c>
      <c r="E104" s="184" t="s">
        <v>7227</v>
      </c>
      <c r="F104" s="652" t="s">
        <v>7228</v>
      </c>
      <c r="G104" s="653"/>
      <c r="H104" s="653"/>
      <c r="I104" s="654"/>
      <c r="J104" s="51"/>
      <c r="K104" s="18"/>
      <c r="L104" s="386"/>
      <c r="M104" s="386"/>
      <c r="N104" s="18"/>
      <c r="O104" s="18"/>
      <c r="P104" s="18"/>
      <c r="Q104" s="18"/>
      <c r="R104" s="18"/>
    </row>
    <row r="105" spans="1:18" ht="15" customHeight="1">
      <c r="A105" s="18"/>
      <c r="B105" s="18"/>
      <c r="C105" s="183"/>
      <c r="D105" s="184">
        <v>24</v>
      </c>
      <c r="E105" s="184" t="s">
        <v>7229</v>
      </c>
      <c r="F105" s="652" t="s">
        <v>7230</v>
      </c>
      <c r="G105" s="653"/>
      <c r="H105" s="653"/>
      <c r="I105" s="654"/>
      <c r="J105" s="51"/>
      <c r="K105" s="18"/>
      <c r="L105" s="386"/>
      <c r="M105" s="386"/>
      <c r="N105" s="18"/>
      <c r="O105" s="18"/>
      <c r="P105" s="18"/>
      <c r="Q105" s="18"/>
      <c r="R105" s="18"/>
    </row>
    <row r="106" spans="1:18" ht="15" customHeight="1">
      <c r="A106" s="18"/>
      <c r="B106" s="18"/>
      <c r="C106" s="183"/>
      <c r="D106" s="184">
        <v>25</v>
      </c>
      <c r="E106" s="184" t="s">
        <v>7231</v>
      </c>
      <c r="F106" s="652" t="s">
        <v>7232</v>
      </c>
      <c r="G106" s="653"/>
      <c r="H106" s="653"/>
      <c r="I106" s="654"/>
      <c r="J106" s="51"/>
      <c r="K106" s="18"/>
      <c r="L106" s="386"/>
      <c r="M106" s="386"/>
      <c r="N106" s="18"/>
      <c r="O106" s="18"/>
      <c r="P106" s="18"/>
      <c r="Q106" s="18"/>
      <c r="R106" s="18"/>
    </row>
    <row r="107" spans="1:18" ht="15" customHeight="1">
      <c r="A107" s="18"/>
      <c r="B107" s="18"/>
      <c r="C107" s="183"/>
      <c r="D107" s="184">
        <v>26</v>
      </c>
      <c r="E107" s="184" t="s">
        <v>7233</v>
      </c>
      <c r="F107" s="652" t="s">
        <v>7234</v>
      </c>
      <c r="G107" s="653"/>
      <c r="H107" s="653"/>
      <c r="I107" s="654"/>
      <c r="J107" s="51"/>
      <c r="K107" s="18"/>
      <c r="L107" s="386"/>
      <c r="M107" s="386"/>
      <c r="N107" s="18"/>
      <c r="O107" s="18"/>
      <c r="P107" s="18"/>
      <c r="Q107" s="18"/>
      <c r="R107" s="18"/>
    </row>
    <row r="108" spans="1:18" ht="15" customHeight="1">
      <c r="A108" s="18"/>
      <c r="B108" s="18"/>
      <c r="C108" s="183"/>
      <c r="D108" s="184">
        <v>27</v>
      </c>
      <c r="E108" s="184" t="s">
        <v>7235</v>
      </c>
      <c r="F108" s="652" t="s">
        <v>7236</v>
      </c>
      <c r="G108" s="653"/>
      <c r="H108" s="653"/>
      <c r="I108" s="654"/>
      <c r="J108" s="51"/>
      <c r="K108" s="18"/>
      <c r="L108" s="386"/>
      <c r="M108" s="386"/>
      <c r="N108" s="18"/>
      <c r="O108" s="18"/>
      <c r="P108" s="18"/>
      <c r="Q108" s="18"/>
      <c r="R108" s="18"/>
    </row>
    <row r="109" spans="1:18" ht="15" customHeight="1">
      <c r="A109" s="18"/>
      <c r="B109" s="18"/>
      <c r="C109" s="183"/>
      <c r="D109" s="184">
        <v>28</v>
      </c>
      <c r="E109" s="184" t="s">
        <v>7237</v>
      </c>
      <c r="F109" s="652" t="s">
        <v>7238</v>
      </c>
      <c r="G109" s="653"/>
      <c r="H109" s="653"/>
      <c r="I109" s="654"/>
      <c r="J109" s="51"/>
      <c r="K109" s="18"/>
      <c r="L109" s="386"/>
      <c r="M109" s="386"/>
      <c r="N109" s="18"/>
      <c r="O109" s="18"/>
      <c r="P109" s="18"/>
      <c r="Q109" s="18"/>
      <c r="R109" s="18"/>
    </row>
    <row r="110" spans="1:18" ht="15" customHeight="1">
      <c r="A110" s="18"/>
      <c r="B110" s="18"/>
      <c r="C110" s="183"/>
      <c r="D110" s="184">
        <v>29</v>
      </c>
      <c r="E110" s="184" t="s">
        <v>7239</v>
      </c>
      <c r="F110" s="652" t="s">
        <v>7240</v>
      </c>
      <c r="G110" s="653"/>
      <c r="H110" s="653"/>
      <c r="I110" s="654"/>
      <c r="J110" s="51"/>
      <c r="K110" s="18"/>
      <c r="L110" s="386"/>
      <c r="M110" s="386"/>
      <c r="N110" s="18"/>
      <c r="O110" s="18"/>
      <c r="P110" s="18"/>
      <c r="Q110" s="18"/>
      <c r="R110" s="18"/>
    </row>
    <row r="111" spans="1:18" ht="15" customHeight="1">
      <c r="A111" s="18"/>
      <c r="B111" s="18"/>
      <c r="C111" s="183"/>
      <c r="D111" s="184">
        <v>30</v>
      </c>
      <c r="E111" s="184" t="s">
        <v>7241</v>
      </c>
      <c r="F111" s="652" t="s">
        <v>7242</v>
      </c>
      <c r="G111" s="653"/>
      <c r="H111" s="653"/>
      <c r="I111" s="654"/>
      <c r="J111" s="51"/>
      <c r="K111" s="18"/>
      <c r="L111" s="386"/>
      <c r="M111" s="386"/>
      <c r="N111" s="18"/>
      <c r="O111" s="18"/>
      <c r="P111" s="18"/>
      <c r="Q111" s="18"/>
      <c r="R111" s="18"/>
    </row>
    <row r="112" spans="1:18" ht="15" customHeight="1">
      <c r="A112" s="18"/>
      <c r="B112" s="18"/>
      <c r="C112" s="183"/>
      <c r="D112" s="184">
        <v>31</v>
      </c>
      <c r="E112" s="184" t="s">
        <v>7243</v>
      </c>
      <c r="F112" s="652" t="s">
        <v>7244</v>
      </c>
      <c r="G112" s="653"/>
      <c r="H112" s="653"/>
      <c r="I112" s="654"/>
      <c r="J112" s="51"/>
      <c r="K112" s="18"/>
      <c r="L112" s="386"/>
      <c r="M112" s="386"/>
      <c r="N112" s="18"/>
      <c r="O112" s="18"/>
      <c r="P112" s="18"/>
      <c r="Q112" s="18"/>
      <c r="R112" s="18"/>
    </row>
    <row r="113" spans="1:18" ht="15" customHeight="1">
      <c r="A113" s="18"/>
      <c r="B113" s="18"/>
      <c r="C113" s="183"/>
      <c r="D113" s="184">
        <v>32</v>
      </c>
      <c r="E113" s="184" t="s">
        <v>7245</v>
      </c>
      <c r="F113" s="652" t="s">
        <v>7246</v>
      </c>
      <c r="G113" s="653"/>
      <c r="H113" s="653"/>
      <c r="I113" s="654"/>
      <c r="J113" s="51"/>
      <c r="K113" s="18"/>
      <c r="L113" s="386"/>
      <c r="M113" s="386"/>
      <c r="N113" s="18"/>
      <c r="O113" s="18"/>
      <c r="P113" s="18"/>
      <c r="Q113" s="18"/>
      <c r="R113" s="18"/>
    </row>
    <row r="114" spans="1:18" ht="15" customHeight="1">
      <c r="A114" s="18"/>
      <c r="B114" s="18"/>
      <c r="C114" s="183"/>
      <c r="D114" s="184">
        <v>33</v>
      </c>
      <c r="E114" s="184" t="s">
        <v>7247</v>
      </c>
      <c r="F114" s="652" t="s">
        <v>7248</v>
      </c>
      <c r="G114" s="653"/>
      <c r="H114" s="653"/>
      <c r="I114" s="654"/>
      <c r="J114" s="51"/>
      <c r="K114" s="18"/>
      <c r="L114" s="386"/>
      <c r="M114" s="386"/>
      <c r="N114" s="18"/>
      <c r="O114" s="18"/>
      <c r="P114" s="18"/>
      <c r="Q114" s="18"/>
      <c r="R114" s="18"/>
    </row>
    <row r="115" spans="1:18" ht="15" customHeight="1">
      <c r="A115" s="18"/>
      <c r="B115" s="18"/>
      <c r="C115" s="183"/>
      <c r="D115" s="184">
        <v>34</v>
      </c>
      <c r="E115" s="184" t="s">
        <v>7249</v>
      </c>
      <c r="F115" s="652" t="s">
        <v>7250</v>
      </c>
      <c r="G115" s="653"/>
      <c r="H115" s="653"/>
      <c r="I115" s="654"/>
      <c r="J115" s="51"/>
      <c r="K115" s="18"/>
      <c r="L115" s="386"/>
      <c r="M115" s="386"/>
      <c r="N115" s="18"/>
      <c r="O115" s="18"/>
      <c r="P115" s="18"/>
      <c r="Q115" s="18"/>
      <c r="R115" s="18"/>
    </row>
    <row r="116" spans="1:18" ht="15" customHeight="1">
      <c r="A116" s="18"/>
      <c r="B116" s="18"/>
      <c r="C116" s="183"/>
      <c r="D116" s="184">
        <v>35</v>
      </c>
      <c r="E116" s="184" t="s">
        <v>7251</v>
      </c>
      <c r="F116" s="652" t="s">
        <v>7252</v>
      </c>
      <c r="G116" s="653"/>
      <c r="H116" s="653"/>
      <c r="I116" s="654"/>
      <c r="J116" s="51"/>
      <c r="K116" s="18"/>
      <c r="L116" s="386"/>
      <c r="M116" s="386"/>
      <c r="N116" s="18"/>
      <c r="O116" s="18"/>
      <c r="P116" s="18"/>
      <c r="Q116" s="18"/>
      <c r="R116" s="18"/>
    </row>
    <row r="117" spans="1:18" ht="15" customHeight="1">
      <c r="A117" s="18"/>
      <c r="B117" s="18"/>
      <c r="C117" s="183"/>
      <c r="D117" s="184">
        <v>36</v>
      </c>
      <c r="E117" s="184" t="s">
        <v>7253</v>
      </c>
      <c r="F117" s="652" t="s">
        <v>7254</v>
      </c>
      <c r="G117" s="653"/>
      <c r="H117" s="653"/>
      <c r="I117" s="654"/>
      <c r="J117" s="51"/>
      <c r="K117" s="18"/>
      <c r="L117" s="386"/>
      <c r="M117" s="386"/>
      <c r="N117" s="18"/>
      <c r="O117" s="18"/>
      <c r="P117" s="18"/>
      <c r="Q117" s="18"/>
      <c r="R117" s="18"/>
    </row>
    <row r="118" spans="1:18" ht="15" customHeight="1">
      <c r="A118" s="18"/>
      <c r="B118" s="18"/>
      <c r="C118" s="183"/>
      <c r="D118" s="184">
        <v>37</v>
      </c>
      <c r="E118" s="184" t="s">
        <v>7255</v>
      </c>
      <c r="F118" s="652" t="s">
        <v>7256</v>
      </c>
      <c r="G118" s="653"/>
      <c r="H118" s="653"/>
      <c r="I118" s="654"/>
      <c r="J118" s="51"/>
      <c r="K118" s="18"/>
      <c r="L118" s="386"/>
      <c r="M118" s="386"/>
      <c r="N118" s="18"/>
      <c r="O118" s="18"/>
      <c r="P118" s="18"/>
      <c r="Q118" s="18"/>
      <c r="R118" s="18"/>
    </row>
    <row r="119" spans="1:18" ht="15" customHeight="1">
      <c r="A119" s="18"/>
      <c r="B119" s="18"/>
      <c r="C119" s="183"/>
      <c r="D119" s="184">
        <v>38</v>
      </c>
      <c r="E119" s="184" t="s">
        <v>7257</v>
      </c>
      <c r="F119" s="652" t="s">
        <v>7258</v>
      </c>
      <c r="G119" s="653"/>
      <c r="H119" s="653"/>
      <c r="I119" s="654"/>
      <c r="J119" s="51"/>
      <c r="K119" s="18"/>
      <c r="L119" s="386"/>
      <c r="M119" s="386"/>
      <c r="N119" s="18"/>
      <c r="O119" s="18"/>
      <c r="P119" s="18"/>
      <c r="Q119" s="18"/>
      <c r="R119" s="18"/>
    </row>
    <row r="120" spans="1:18" ht="15" customHeight="1">
      <c r="A120" s="18"/>
      <c r="B120" s="18"/>
      <c r="C120" s="183"/>
      <c r="D120" s="184">
        <v>39</v>
      </c>
      <c r="E120" s="184" t="s">
        <v>7259</v>
      </c>
      <c r="F120" s="652" t="s">
        <v>7260</v>
      </c>
      <c r="G120" s="653"/>
      <c r="H120" s="653"/>
      <c r="I120" s="654"/>
      <c r="J120" s="51"/>
      <c r="K120" s="18"/>
      <c r="L120" s="386"/>
      <c r="M120" s="386"/>
      <c r="N120" s="18"/>
      <c r="O120" s="18"/>
      <c r="P120" s="18"/>
      <c r="Q120" s="18"/>
      <c r="R120" s="18"/>
    </row>
    <row r="121" spans="1:18" ht="15" customHeight="1">
      <c r="A121" s="18"/>
      <c r="B121" s="18"/>
      <c r="C121" s="183"/>
      <c r="D121" s="184">
        <v>40</v>
      </c>
      <c r="E121" s="184" t="s">
        <v>7261</v>
      </c>
      <c r="F121" s="652" t="s">
        <v>7262</v>
      </c>
      <c r="G121" s="653"/>
      <c r="H121" s="653"/>
      <c r="I121" s="654"/>
      <c r="J121" s="51"/>
      <c r="K121" s="18"/>
      <c r="L121" s="386"/>
      <c r="M121" s="386"/>
      <c r="N121" s="18"/>
      <c r="O121" s="18"/>
      <c r="P121" s="18"/>
      <c r="Q121" s="18"/>
      <c r="R121" s="18"/>
    </row>
    <row r="122" spans="1:18" ht="15" customHeight="1">
      <c r="A122" s="18"/>
      <c r="B122" s="18"/>
      <c r="C122" s="183"/>
      <c r="D122" s="184">
        <v>41</v>
      </c>
      <c r="E122" s="184" t="s">
        <v>7263</v>
      </c>
      <c r="F122" s="652" t="s">
        <v>7264</v>
      </c>
      <c r="G122" s="653"/>
      <c r="H122" s="653"/>
      <c r="I122" s="654"/>
      <c r="J122" s="51"/>
      <c r="K122" s="18"/>
      <c r="L122" s="386"/>
      <c r="M122" s="386"/>
      <c r="N122" s="18"/>
      <c r="O122" s="18"/>
      <c r="P122" s="18"/>
      <c r="Q122" s="18"/>
      <c r="R122" s="18"/>
    </row>
    <row r="123" spans="1:18" ht="15" customHeight="1">
      <c r="A123" s="18"/>
      <c r="B123" s="18"/>
      <c r="C123" s="183"/>
      <c r="D123" s="184">
        <v>42</v>
      </c>
      <c r="E123" s="184" t="s">
        <v>7265</v>
      </c>
      <c r="F123" s="652" t="s">
        <v>7266</v>
      </c>
      <c r="G123" s="653"/>
      <c r="H123" s="653"/>
      <c r="I123" s="654"/>
      <c r="J123" s="51"/>
      <c r="K123" s="18"/>
      <c r="L123" s="386"/>
      <c r="M123" s="386"/>
      <c r="N123" s="18"/>
      <c r="O123" s="18"/>
      <c r="P123" s="18"/>
      <c r="Q123" s="18"/>
      <c r="R123" s="18"/>
    </row>
    <row r="124" spans="1:18" ht="15" customHeight="1">
      <c r="A124" s="18"/>
      <c r="B124" s="18"/>
      <c r="C124" s="183"/>
      <c r="D124" s="184">
        <v>43</v>
      </c>
      <c r="E124" s="184" t="s">
        <v>7267</v>
      </c>
      <c r="F124" s="652" t="s">
        <v>7268</v>
      </c>
      <c r="G124" s="653"/>
      <c r="H124" s="653"/>
      <c r="I124" s="654"/>
      <c r="J124" s="51"/>
      <c r="K124" s="18"/>
      <c r="L124" s="386"/>
      <c r="M124" s="386"/>
      <c r="N124" s="18"/>
      <c r="O124" s="18"/>
      <c r="P124" s="18"/>
      <c r="Q124" s="18"/>
      <c r="R124" s="18"/>
    </row>
    <row r="125" spans="1:18" ht="15" customHeight="1">
      <c r="A125" s="18"/>
      <c r="B125" s="18"/>
      <c r="C125" s="183"/>
      <c r="D125" s="184">
        <v>44</v>
      </c>
      <c r="E125" s="184" t="s">
        <v>7269</v>
      </c>
      <c r="F125" s="652" t="s">
        <v>7270</v>
      </c>
      <c r="G125" s="653"/>
      <c r="H125" s="653"/>
      <c r="I125" s="654"/>
      <c r="J125" s="51"/>
      <c r="K125" s="18"/>
      <c r="L125" s="386"/>
      <c r="M125" s="386"/>
      <c r="N125" s="18"/>
      <c r="O125" s="18"/>
      <c r="P125" s="18"/>
      <c r="Q125" s="18"/>
      <c r="R125" s="18"/>
    </row>
    <row r="126" spans="1:18" ht="15" customHeight="1">
      <c r="A126" s="18"/>
      <c r="B126" s="18"/>
      <c r="C126" s="183"/>
      <c r="D126" s="184">
        <v>45</v>
      </c>
      <c r="E126" s="184" t="s">
        <v>7271</v>
      </c>
      <c r="F126" s="652" t="s">
        <v>7272</v>
      </c>
      <c r="G126" s="653"/>
      <c r="H126" s="653"/>
      <c r="I126" s="654"/>
      <c r="J126" s="51"/>
      <c r="K126" s="18"/>
      <c r="L126" s="386"/>
      <c r="M126" s="386"/>
      <c r="N126" s="18"/>
      <c r="O126" s="18"/>
      <c r="P126" s="18"/>
      <c r="Q126" s="18"/>
      <c r="R126" s="18"/>
    </row>
    <row r="127" spans="1:18" ht="15" customHeight="1">
      <c r="A127" s="18"/>
      <c r="B127" s="18"/>
      <c r="C127" s="183"/>
      <c r="D127" s="184">
        <v>46</v>
      </c>
      <c r="E127" s="184" t="s">
        <v>7273</v>
      </c>
      <c r="F127" s="652" t="s">
        <v>7274</v>
      </c>
      <c r="G127" s="653"/>
      <c r="H127" s="653"/>
      <c r="I127" s="654"/>
      <c r="J127" s="51"/>
      <c r="K127" s="18"/>
      <c r="L127" s="386"/>
      <c r="M127" s="386"/>
      <c r="N127" s="18"/>
      <c r="O127" s="18"/>
      <c r="P127" s="18"/>
      <c r="Q127" s="18"/>
      <c r="R127" s="18"/>
    </row>
    <row r="128" spans="1:18" ht="15" customHeight="1">
      <c r="A128" s="18"/>
      <c r="B128" s="18"/>
      <c r="C128" s="183"/>
      <c r="D128" s="184">
        <v>47</v>
      </c>
      <c r="E128" s="184" t="s">
        <v>7275</v>
      </c>
      <c r="F128" s="652" t="s">
        <v>7276</v>
      </c>
      <c r="G128" s="653"/>
      <c r="H128" s="653"/>
      <c r="I128" s="654"/>
      <c r="J128" s="51"/>
      <c r="K128" s="18"/>
      <c r="L128" s="386"/>
      <c r="M128" s="386"/>
      <c r="N128" s="18"/>
      <c r="O128" s="18"/>
      <c r="P128" s="18"/>
      <c r="Q128" s="18"/>
      <c r="R128" s="18"/>
    </row>
    <row r="129" spans="1:18" ht="15" customHeight="1">
      <c r="A129" s="18"/>
      <c r="B129" s="18"/>
      <c r="C129" s="183"/>
      <c r="D129" s="184">
        <v>48</v>
      </c>
      <c r="E129" s="184" t="s">
        <v>7277</v>
      </c>
      <c r="F129" s="652" t="s">
        <v>7278</v>
      </c>
      <c r="G129" s="653"/>
      <c r="H129" s="653"/>
      <c r="I129" s="654"/>
      <c r="J129" s="51"/>
      <c r="K129" s="18"/>
      <c r="L129" s="386"/>
      <c r="M129" s="386"/>
      <c r="N129" s="18"/>
      <c r="O129" s="18"/>
      <c r="P129" s="18"/>
      <c r="Q129" s="18"/>
      <c r="R129" s="18"/>
    </row>
    <row r="130" spans="1:18" ht="15" customHeight="1">
      <c r="A130" s="18"/>
      <c r="B130" s="18"/>
      <c r="C130" s="183"/>
      <c r="D130" s="184">
        <v>49</v>
      </c>
      <c r="E130" s="184" t="s">
        <v>7279</v>
      </c>
      <c r="F130" s="652" t="s">
        <v>7280</v>
      </c>
      <c r="G130" s="653"/>
      <c r="H130" s="653"/>
      <c r="I130" s="654"/>
      <c r="J130" s="51"/>
      <c r="K130" s="18"/>
      <c r="L130" s="386"/>
      <c r="M130" s="386"/>
      <c r="N130" s="18"/>
      <c r="O130" s="18"/>
      <c r="P130" s="18"/>
      <c r="Q130" s="18"/>
      <c r="R130" s="18"/>
    </row>
    <row r="131" spans="1:18" ht="15" customHeight="1">
      <c r="A131" s="18"/>
      <c r="B131" s="18"/>
      <c r="C131" s="183"/>
      <c r="D131" s="184">
        <v>50</v>
      </c>
      <c r="E131" s="184" t="s">
        <v>7281</v>
      </c>
      <c r="F131" s="652" t="s">
        <v>7282</v>
      </c>
      <c r="G131" s="653"/>
      <c r="H131" s="653"/>
      <c r="I131" s="654"/>
      <c r="J131" s="51"/>
      <c r="K131" s="18"/>
      <c r="L131" s="386"/>
      <c r="M131" s="386"/>
      <c r="N131" s="18"/>
      <c r="O131" s="18"/>
      <c r="P131" s="18"/>
      <c r="Q131" s="18"/>
      <c r="R131" s="18"/>
    </row>
    <row r="132" spans="1:18" ht="15" customHeight="1">
      <c r="A132" s="18"/>
      <c r="B132" s="18"/>
      <c r="C132" s="183"/>
      <c r="D132" s="184">
        <v>51</v>
      </c>
      <c r="E132" s="184" t="s">
        <v>7283</v>
      </c>
      <c r="F132" s="652" t="s">
        <v>7284</v>
      </c>
      <c r="G132" s="653"/>
      <c r="H132" s="653"/>
      <c r="I132" s="654"/>
      <c r="J132" s="51"/>
      <c r="K132" s="18"/>
      <c r="L132" s="386"/>
      <c r="M132" s="386"/>
      <c r="N132" s="18"/>
      <c r="O132" s="18"/>
      <c r="P132" s="18"/>
      <c r="Q132" s="18"/>
      <c r="R132" s="18"/>
    </row>
    <row r="133" spans="1:18" ht="15" customHeight="1">
      <c r="A133" s="18"/>
      <c r="B133" s="18"/>
      <c r="C133" s="183"/>
      <c r="D133" s="184">
        <v>52</v>
      </c>
      <c r="E133" s="184" t="s">
        <v>7285</v>
      </c>
      <c r="F133" s="652" t="s">
        <v>7286</v>
      </c>
      <c r="G133" s="653"/>
      <c r="H133" s="653"/>
      <c r="I133" s="654"/>
      <c r="J133" s="51"/>
      <c r="K133" s="18"/>
      <c r="L133" s="386"/>
      <c r="M133" s="386"/>
      <c r="N133" s="18"/>
      <c r="O133" s="18"/>
      <c r="P133" s="18"/>
      <c r="Q133" s="18"/>
      <c r="R133" s="18"/>
    </row>
    <row r="134" spans="1:18" ht="15" customHeight="1">
      <c r="A134" s="18"/>
      <c r="B134" s="18"/>
      <c r="C134" s="183"/>
      <c r="D134" s="184">
        <v>53</v>
      </c>
      <c r="E134" s="184" t="s">
        <v>7287</v>
      </c>
      <c r="F134" s="652" t="s">
        <v>7288</v>
      </c>
      <c r="G134" s="653"/>
      <c r="H134" s="653"/>
      <c r="I134" s="654"/>
      <c r="J134" s="51"/>
      <c r="K134" s="18"/>
      <c r="L134" s="386"/>
      <c r="M134" s="386"/>
      <c r="N134" s="18"/>
      <c r="O134" s="18"/>
      <c r="P134" s="18"/>
      <c r="Q134" s="18"/>
      <c r="R134" s="18"/>
    </row>
    <row r="135" spans="1:18" ht="15" customHeight="1">
      <c r="A135" s="18"/>
      <c r="B135" s="18"/>
      <c r="C135" s="183"/>
      <c r="D135" s="184">
        <v>54</v>
      </c>
      <c r="E135" s="184" t="s">
        <v>7289</v>
      </c>
      <c r="F135" s="652" t="s">
        <v>7290</v>
      </c>
      <c r="G135" s="653"/>
      <c r="H135" s="653"/>
      <c r="I135" s="654"/>
      <c r="J135" s="51"/>
      <c r="K135" s="18"/>
      <c r="L135" s="386"/>
      <c r="M135" s="386"/>
      <c r="N135" s="18"/>
      <c r="O135" s="18"/>
      <c r="P135" s="18"/>
      <c r="Q135" s="18"/>
      <c r="R135" s="18"/>
    </row>
    <row r="136" spans="1:18" ht="15" customHeight="1">
      <c r="A136" s="18"/>
      <c r="B136" s="18"/>
      <c r="C136" s="18"/>
      <c r="D136" s="47"/>
      <c r="E136" s="47"/>
      <c r="F136" s="47"/>
      <c r="G136" s="47"/>
      <c r="H136" s="47"/>
      <c r="I136" s="47"/>
      <c r="J136" s="18"/>
      <c r="K136" s="18"/>
      <c r="L136" s="18"/>
      <c r="M136" s="18"/>
      <c r="N136" s="18"/>
      <c r="O136" s="18"/>
      <c r="P136" s="18"/>
      <c r="Q136" s="18"/>
      <c r="R136" s="18"/>
    </row>
    <row r="137" spans="1:18" ht="15" customHeight="1">
      <c r="A137" s="18"/>
      <c r="B137" s="18"/>
      <c r="C137" s="18"/>
      <c r="D137" s="18"/>
      <c r="E137" s="18"/>
      <c r="F137" s="18"/>
      <c r="G137" s="18"/>
      <c r="H137" s="18"/>
      <c r="I137" s="18"/>
      <c r="J137" s="18"/>
      <c r="K137" s="18"/>
      <c r="L137" s="18"/>
      <c r="M137" s="18"/>
      <c r="N137" s="18"/>
      <c r="O137" s="18"/>
      <c r="P137" s="18"/>
      <c r="Q137" s="18"/>
      <c r="R137" s="18"/>
    </row>
    <row r="138" spans="1:18" ht="15" customHeight="1">
      <c r="A138" s="18"/>
      <c r="B138" s="18"/>
      <c r="C138" s="18"/>
      <c r="D138" s="43"/>
      <c r="E138" s="43"/>
      <c r="F138" s="43"/>
      <c r="G138" s="43"/>
      <c r="H138" s="43"/>
      <c r="I138" s="43"/>
      <c r="J138" s="43"/>
      <c r="K138" s="43"/>
      <c r="L138" s="18"/>
      <c r="M138" s="18"/>
      <c r="N138" s="18"/>
      <c r="O138" s="18"/>
      <c r="P138" s="18"/>
      <c r="Q138" s="18"/>
      <c r="R138" s="18"/>
    </row>
    <row r="139" spans="1:18" ht="15" customHeight="1">
      <c r="A139" s="18"/>
      <c r="B139" s="18"/>
      <c r="C139" s="183"/>
      <c r="D139" s="655" t="s">
        <v>7291</v>
      </c>
      <c r="E139" s="656"/>
      <c r="F139" s="656"/>
      <c r="G139" s="656"/>
      <c r="H139" s="656"/>
      <c r="I139" s="656"/>
      <c r="J139" s="656"/>
      <c r="K139" s="657"/>
      <c r="L139" s="51"/>
      <c r="M139" s="18"/>
      <c r="N139" s="18"/>
      <c r="O139" s="18"/>
      <c r="P139" s="18"/>
      <c r="Q139" s="18"/>
      <c r="R139" s="18"/>
    </row>
    <row r="140" spans="1:18" ht="15" customHeight="1">
      <c r="A140" s="18"/>
      <c r="B140" s="18"/>
      <c r="C140" s="183"/>
      <c r="D140" s="184" t="s">
        <v>317</v>
      </c>
      <c r="E140" s="652" t="s">
        <v>7182</v>
      </c>
      <c r="F140" s="653"/>
      <c r="G140" s="654"/>
      <c r="H140" s="652" t="s">
        <v>333</v>
      </c>
      <c r="I140" s="653"/>
      <c r="J140" s="653"/>
      <c r="K140" s="654"/>
      <c r="L140" s="51"/>
      <c r="M140" s="386"/>
      <c r="N140" s="386"/>
      <c r="O140" s="386"/>
      <c r="P140" s="386"/>
      <c r="Q140" s="18"/>
      <c r="R140" s="18"/>
    </row>
    <row r="141" spans="1:18" ht="15" customHeight="1">
      <c r="A141" s="18"/>
      <c r="B141" s="18"/>
      <c r="C141" s="183"/>
      <c r="D141" s="184">
        <v>1</v>
      </c>
      <c r="E141" s="652" t="s">
        <v>7292</v>
      </c>
      <c r="F141" s="653"/>
      <c r="G141" s="654"/>
      <c r="H141" s="652" t="s">
        <v>7293</v>
      </c>
      <c r="I141" s="653"/>
      <c r="J141" s="653"/>
      <c r="K141" s="654"/>
      <c r="L141" s="441"/>
      <c r="M141" s="386"/>
      <c r="N141" s="386"/>
      <c r="O141" s="18"/>
      <c r="P141" s="18"/>
      <c r="Q141" s="18"/>
      <c r="R141" s="18"/>
    </row>
    <row r="142" spans="1:18" ht="15" customHeight="1">
      <c r="A142" s="18"/>
      <c r="B142" s="18"/>
      <c r="C142" s="183"/>
      <c r="D142" s="184">
        <v>2</v>
      </c>
      <c r="E142" s="652" t="s">
        <v>7294</v>
      </c>
      <c r="F142" s="653"/>
      <c r="G142" s="654"/>
      <c r="H142" s="652" t="s">
        <v>7295</v>
      </c>
      <c r="I142" s="653"/>
      <c r="J142" s="653"/>
      <c r="K142" s="654"/>
      <c r="L142" s="441"/>
      <c r="M142" s="386"/>
      <c r="N142" s="386"/>
      <c r="O142" s="18"/>
      <c r="P142" s="18"/>
      <c r="Q142" s="18"/>
      <c r="R142" s="18"/>
    </row>
    <row r="143" spans="1:18" ht="15" customHeight="1">
      <c r="A143" s="18"/>
      <c r="B143" s="18"/>
      <c r="C143" s="183"/>
      <c r="D143" s="184">
        <v>3</v>
      </c>
      <c r="E143" s="652" t="s">
        <v>7296</v>
      </c>
      <c r="F143" s="653"/>
      <c r="G143" s="654"/>
      <c r="H143" s="652" t="s">
        <v>7297</v>
      </c>
      <c r="I143" s="653"/>
      <c r="J143" s="653"/>
      <c r="K143" s="654"/>
      <c r="L143" s="441"/>
      <c r="M143" s="386"/>
      <c r="N143" s="386"/>
      <c r="O143" s="18"/>
      <c r="P143" s="18"/>
      <c r="Q143" s="18"/>
      <c r="R143" s="18"/>
    </row>
    <row r="144" spans="1:18" ht="15" customHeight="1">
      <c r="A144" s="18"/>
      <c r="B144" s="18"/>
      <c r="C144" s="183"/>
      <c r="D144" s="184">
        <v>4</v>
      </c>
      <c r="E144" s="652" t="s">
        <v>7298</v>
      </c>
      <c r="F144" s="653"/>
      <c r="G144" s="654"/>
      <c r="H144" s="652" t="s">
        <v>7299</v>
      </c>
      <c r="I144" s="653"/>
      <c r="J144" s="653"/>
      <c r="K144" s="654"/>
      <c r="L144" s="441"/>
      <c r="M144" s="386"/>
      <c r="N144" s="386"/>
      <c r="O144" s="18"/>
      <c r="P144" s="18"/>
      <c r="Q144" s="18"/>
      <c r="R144" s="18"/>
    </row>
    <row r="145" spans="1:18" ht="15" customHeight="1">
      <c r="A145" s="18"/>
      <c r="B145" s="18"/>
      <c r="C145" s="183"/>
      <c r="D145" s="184">
        <v>5</v>
      </c>
      <c r="E145" s="652" t="s">
        <v>7300</v>
      </c>
      <c r="F145" s="653"/>
      <c r="G145" s="654"/>
      <c r="H145" s="652" t="s">
        <v>7301</v>
      </c>
      <c r="I145" s="653"/>
      <c r="J145" s="653"/>
      <c r="K145" s="654"/>
      <c r="L145" s="441"/>
      <c r="M145" s="386"/>
      <c r="N145" s="386"/>
      <c r="O145" s="18"/>
      <c r="P145" s="18"/>
      <c r="Q145" s="18"/>
      <c r="R145" s="18"/>
    </row>
    <row r="146" spans="1:18" ht="15" customHeight="1">
      <c r="A146" s="18"/>
      <c r="B146" s="18"/>
      <c r="C146" s="183"/>
      <c r="D146" s="184">
        <v>6</v>
      </c>
      <c r="E146" s="652" t="s">
        <v>7302</v>
      </c>
      <c r="F146" s="653"/>
      <c r="G146" s="654"/>
      <c r="H146" s="652" t="s">
        <v>7303</v>
      </c>
      <c r="I146" s="653"/>
      <c r="J146" s="653"/>
      <c r="K146" s="654"/>
      <c r="L146" s="441"/>
      <c r="M146" s="386"/>
      <c r="N146" s="386"/>
      <c r="O146" s="18"/>
      <c r="P146" s="18"/>
      <c r="Q146" s="18"/>
      <c r="R146" s="18"/>
    </row>
    <row r="147" spans="1:18" ht="15" customHeight="1">
      <c r="A147" s="18"/>
      <c r="B147" s="18"/>
      <c r="C147" s="183"/>
      <c r="D147" s="184">
        <v>7</v>
      </c>
      <c r="E147" s="652" t="s">
        <v>7304</v>
      </c>
      <c r="F147" s="653"/>
      <c r="G147" s="654"/>
      <c r="H147" s="652" t="s">
        <v>7305</v>
      </c>
      <c r="I147" s="653"/>
      <c r="J147" s="653"/>
      <c r="K147" s="654"/>
      <c r="L147" s="441"/>
      <c r="M147" s="386"/>
      <c r="N147" s="386"/>
      <c r="O147" s="18"/>
      <c r="P147" s="18"/>
      <c r="Q147" s="18"/>
      <c r="R147" s="18"/>
    </row>
    <row r="148" spans="1:18" ht="15" customHeight="1">
      <c r="A148" s="18"/>
      <c r="B148" s="18"/>
      <c r="C148" s="183"/>
      <c r="D148" s="184">
        <v>8</v>
      </c>
      <c r="E148" s="652" t="s">
        <v>7306</v>
      </c>
      <c r="F148" s="653"/>
      <c r="G148" s="654"/>
      <c r="H148" s="652" t="s">
        <v>7307</v>
      </c>
      <c r="I148" s="653"/>
      <c r="J148" s="653"/>
      <c r="K148" s="654"/>
      <c r="L148" s="441"/>
      <c r="M148" s="386"/>
      <c r="N148" s="386"/>
      <c r="O148" s="18"/>
      <c r="P148" s="18"/>
      <c r="Q148" s="18"/>
      <c r="R148" s="18"/>
    </row>
    <row r="149" spans="1:18" ht="15" customHeight="1">
      <c r="A149" s="18"/>
      <c r="B149" s="18"/>
      <c r="C149" s="183"/>
      <c r="D149" s="184">
        <v>9</v>
      </c>
      <c r="E149" s="652" t="s">
        <v>7308</v>
      </c>
      <c r="F149" s="653"/>
      <c r="G149" s="654"/>
      <c r="H149" s="652" t="s">
        <v>7309</v>
      </c>
      <c r="I149" s="653"/>
      <c r="J149" s="653"/>
      <c r="K149" s="654"/>
      <c r="L149" s="441"/>
      <c r="M149" s="386"/>
      <c r="N149" s="386"/>
      <c r="O149" s="18"/>
      <c r="P149" s="18"/>
      <c r="Q149" s="18"/>
      <c r="R149" s="18"/>
    </row>
    <row r="150" spans="1:18" ht="15" customHeight="1">
      <c r="A150" s="18"/>
      <c r="B150" s="18"/>
      <c r="C150" s="183"/>
      <c r="D150" s="184">
        <v>10</v>
      </c>
      <c r="E150" s="652" t="s">
        <v>7310</v>
      </c>
      <c r="F150" s="653"/>
      <c r="G150" s="654"/>
      <c r="H150" s="652" t="s">
        <v>7311</v>
      </c>
      <c r="I150" s="653"/>
      <c r="J150" s="653"/>
      <c r="K150" s="654"/>
      <c r="L150" s="441"/>
      <c r="M150" s="386"/>
      <c r="N150" s="386"/>
      <c r="O150" s="18"/>
      <c r="P150" s="18"/>
      <c r="Q150" s="18"/>
      <c r="R150" s="18"/>
    </row>
    <row r="151" spans="1:18" ht="15" customHeight="1">
      <c r="A151" s="18"/>
      <c r="B151" s="18"/>
      <c r="C151" s="183"/>
      <c r="D151" s="184">
        <v>11</v>
      </c>
      <c r="E151" s="652" t="s">
        <v>7312</v>
      </c>
      <c r="F151" s="653"/>
      <c r="G151" s="654"/>
      <c r="H151" s="652" t="s">
        <v>7313</v>
      </c>
      <c r="I151" s="653"/>
      <c r="J151" s="653"/>
      <c r="K151" s="654"/>
      <c r="L151" s="441"/>
      <c r="M151" s="386"/>
      <c r="N151" s="386"/>
      <c r="O151" s="18"/>
      <c r="P151" s="18"/>
      <c r="Q151" s="18"/>
      <c r="R151" s="18"/>
    </row>
    <row r="152" spans="1:18" ht="15" customHeight="1">
      <c r="A152" s="18"/>
      <c r="B152" s="18"/>
      <c r="C152" s="183"/>
      <c r="D152" s="184">
        <v>12</v>
      </c>
      <c r="E152" s="652" t="s">
        <v>7314</v>
      </c>
      <c r="F152" s="653"/>
      <c r="G152" s="654"/>
      <c r="H152" s="652" t="s">
        <v>7315</v>
      </c>
      <c r="I152" s="653"/>
      <c r="J152" s="653"/>
      <c r="K152" s="654"/>
      <c r="L152" s="441"/>
      <c r="M152" s="386"/>
      <c r="N152" s="386"/>
      <c r="O152" s="18"/>
      <c r="P152" s="18"/>
      <c r="Q152" s="18"/>
      <c r="R152" s="18"/>
    </row>
    <row r="153" spans="1:18" ht="15" customHeight="1">
      <c r="A153" s="18"/>
      <c r="B153" s="18"/>
      <c r="C153" s="183"/>
      <c r="D153" s="184">
        <v>13</v>
      </c>
      <c r="E153" s="652" t="s">
        <v>7316</v>
      </c>
      <c r="F153" s="653"/>
      <c r="G153" s="654"/>
      <c r="H153" s="652" t="s">
        <v>7317</v>
      </c>
      <c r="I153" s="653"/>
      <c r="J153" s="653"/>
      <c r="K153" s="654"/>
      <c r="L153" s="441"/>
      <c r="M153" s="386"/>
      <c r="N153" s="386"/>
      <c r="O153" s="18"/>
      <c r="P153" s="18"/>
      <c r="Q153" s="18"/>
      <c r="R153" s="18"/>
    </row>
    <row r="154" spans="1:18" ht="15" customHeight="1">
      <c r="A154" s="18"/>
      <c r="B154" s="18"/>
      <c r="C154" s="183"/>
      <c r="D154" s="184">
        <v>14</v>
      </c>
      <c r="E154" s="652" t="s">
        <v>7318</v>
      </c>
      <c r="F154" s="653"/>
      <c r="G154" s="654"/>
      <c r="H154" s="652" t="s">
        <v>7319</v>
      </c>
      <c r="I154" s="653"/>
      <c r="J154" s="653"/>
      <c r="K154" s="654"/>
      <c r="L154" s="441"/>
      <c r="M154" s="386"/>
      <c r="N154" s="386"/>
      <c r="O154" s="18"/>
      <c r="P154" s="18"/>
      <c r="Q154" s="18"/>
      <c r="R154" s="18"/>
    </row>
    <row r="155" spans="1:18" ht="15" customHeight="1">
      <c r="A155" s="18"/>
      <c r="B155" s="18"/>
      <c r="C155" s="183"/>
      <c r="D155" s="184">
        <v>15</v>
      </c>
      <c r="E155" s="652" t="s">
        <v>7320</v>
      </c>
      <c r="F155" s="653"/>
      <c r="G155" s="654"/>
      <c r="H155" s="652" t="s">
        <v>7321</v>
      </c>
      <c r="I155" s="653"/>
      <c r="J155" s="653"/>
      <c r="K155" s="654"/>
      <c r="L155" s="441"/>
      <c r="M155" s="386"/>
      <c r="N155" s="386"/>
      <c r="O155" s="18"/>
      <c r="P155" s="18"/>
      <c r="Q155" s="18"/>
      <c r="R155" s="18"/>
    </row>
    <row r="156" spans="1:18" ht="15" customHeight="1">
      <c r="A156" s="18"/>
      <c r="B156" s="18"/>
      <c r="C156" s="183"/>
      <c r="D156" s="184">
        <v>16</v>
      </c>
      <c r="E156" s="652" t="s">
        <v>7322</v>
      </c>
      <c r="F156" s="653"/>
      <c r="G156" s="654"/>
      <c r="H156" s="652" t="s">
        <v>7323</v>
      </c>
      <c r="I156" s="653"/>
      <c r="J156" s="653"/>
      <c r="K156" s="654"/>
      <c r="L156" s="441"/>
      <c r="M156" s="386"/>
      <c r="N156" s="386"/>
      <c r="O156" s="18"/>
      <c r="P156" s="18"/>
      <c r="Q156" s="18"/>
      <c r="R156" s="18"/>
    </row>
    <row r="157" spans="1:18" ht="15" customHeight="1">
      <c r="A157" s="18"/>
      <c r="B157" s="18"/>
      <c r="C157" s="183"/>
      <c r="D157" s="184">
        <v>17</v>
      </c>
      <c r="E157" s="652" t="s">
        <v>7324</v>
      </c>
      <c r="F157" s="653"/>
      <c r="G157" s="654"/>
      <c r="H157" s="652" t="s">
        <v>7325</v>
      </c>
      <c r="I157" s="653"/>
      <c r="J157" s="653"/>
      <c r="K157" s="654"/>
      <c r="L157" s="441"/>
      <c r="M157" s="386"/>
      <c r="N157" s="386"/>
      <c r="O157" s="18"/>
      <c r="P157" s="18"/>
      <c r="Q157" s="18"/>
      <c r="R157" s="18"/>
    </row>
    <row r="158" spans="1:18" ht="15" customHeight="1">
      <c r="A158" s="18"/>
      <c r="B158" s="18"/>
      <c r="C158" s="183"/>
      <c r="D158" s="184">
        <v>18</v>
      </c>
      <c r="E158" s="652" t="s">
        <v>7326</v>
      </c>
      <c r="F158" s="653"/>
      <c r="G158" s="654"/>
      <c r="H158" s="652" t="s">
        <v>7327</v>
      </c>
      <c r="I158" s="653"/>
      <c r="J158" s="653"/>
      <c r="K158" s="654"/>
      <c r="L158" s="441"/>
      <c r="M158" s="386"/>
      <c r="N158" s="386"/>
      <c r="O158" s="18"/>
      <c r="P158" s="18"/>
      <c r="Q158" s="18"/>
      <c r="R158" s="18"/>
    </row>
    <row r="159" spans="1:18" ht="15" customHeight="1">
      <c r="A159" s="18"/>
      <c r="B159" s="18"/>
      <c r="C159" s="183"/>
      <c r="D159" s="184">
        <v>19</v>
      </c>
      <c r="E159" s="652" t="s">
        <v>7328</v>
      </c>
      <c r="F159" s="653"/>
      <c r="G159" s="654"/>
      <c r="H159" s="652" t="s">
        <v>7329</v>
      </c>
      <c r="I159" s="653"/>
      <c r="J159" s="653"/>
      <c r="K159" s="654"/>
      <c r="L159" s="441"/>
      <c r="M159" s="386"/>
      <c r="N159" s="386"/>
      <c r="O159" s="18"/>
      <c r="P159" s="18"/>
      <c r="Q159" s="18"/>
      <c r="R159" s="18"/>
    </row>
    <row r="160" spans="1:18" ht="15" customHeight="1">
      <c r="A160" s="18"/>
      <c r="B160" s="18"/>
      <c r="C160" s="183"/>
      <c r="D160" s="184">
        <v>20</v>
      </c>
      <c r="E160" s="652" t="s">
        <v>7330</v>
      </c>
      <c r="F160" s="653"/>
      <c r="G160" s="654"/>
      <c r="H160" s="652" t="s">
        <v>7331</v>
      </c>
      <c r="I160" s="653"/>
      <c r="J160" s="653"/>
      <c r="K160" s="654"/>
      <c r="L160" s="441"/>
      <c r="M160" s="386"/>
      <c r="N160" s="386"/>
      <c r="O160" s="18"/>
      <c r="P160" s="18"/>
      <c r="Q160" s="18"/>
      <c r="R160" s="18"/>
    </row>
    <row r="161" spans="1:18" ht="15" customHeight="1">
      <c r="A161" s="18"/>
      <c r="B161" s="18"/>
      <c r="C161" s="183"/>
      <c r="D161" s="184">
        <v>21</v>
      </c>
      <c r="E161" s="652" t="s">
        <v>7332</v>
      </c>
      <c r="F161" s="653"/>
      <c r="G161" s="654"/>
      <c r="H161" s="652" t="s">
        <v>7333</v>
      </c>
      <c r="I161" s="653"/>
      <c r="J161" s="653"/>
      <c r="K161" s="654"/>
      <c r="L161" s="441"/>
      <c r="M161" s="386"/>
      <c r="N161" s="386"/>
      <c r="O161" s="18"/>
      <c r="P161" s="18"/>
      <c r="Q161" s="18"/>
      <c r="R161" s="18"/>
    </row>
    <row r="162" spans="1:18" ht="15" customHeight="1">
      <c r="A162" s="18"/>
      <c r="B162" s="18"/>
      <c r="C162" s="183"/>
      <c r="D162" s="184">
        <v>22</v>
      </c>
      <c r="E162" s="652" t="s">
        <v>7334</v>
      </c>
      <c r="F162" s="653"/>
      <c r="G162" s="654"/>
      <c r="H162" s="652" t="s">
        <v>7335</v>
      </c>
      <c r="I162" s="653"/>
      <c r="J162" s="653"/>
      <c r="K162" s="654"/>
      <c r="L162" s="441"/>
      <c r="M162" s="386"/>
      <c r="N162" s="386"/>
      <c r="O162" s="18"/>
      <c r="P162" s="18"/>
      <c r="Q162" s="18"/>
      <c r="R162" s="18"/>
    </row>
    <row r="163" spans="1:18" ht="15" customHeight="1">
      <c r="A163" s="18"/>
      <c r="B163" s="18"/>
      <c r="C163" s="183"/>
      <c r="D163" s="184">
        <v>23</v>
      </c>
      <c r="E163" s="652" t="s">
        <v>7336</v>
      </c>
      <c r="F163" s="653"/>
      <c r="G163" s="654"/>
      <c r="H163" s="652" t="s">
        <v>7337</v>
      </c>
      <c r="I163" s="653"/>
      <c r="J163" s="653"/>
      <c r="K163" s="654"/>
      <c r="L163" s="441"/>
      <c r="M163" s="386"/>
      <c r="N163" s="386"/>
      <c r="O163" s="18"/>
      <c r="P163" s="18"/>
      <c r="Q163" s="18"/>
      <c r="R163" s="18"/>
    </row>
    <row r="164" spans="1:18" ht="15" customHeight="1">
      <c r="A164" s="18"/>
      <c r="B164" s="18"/>
      <c r="C164" s="183"/>
      <c r="D164" s="184">
        <v>24</v>
      </c>
      <c r="E164" s="652" t="s">
        <v>7338</v>
      </c>
      <c r="F164" s="653"/>
      <c r="G164" s="654"/>
      <c r="H164" s="652" t="s">
        <v>7339</v>
      </c>
      <c r="I164" s="653"/>
      <c r="J164" s="653"/>
      <c r="K164" s="654"/>
      <c r="L164" s="441"/>
      <c r="M164" s="386"/>
      <c r="N164" s="386"/>
      <c r="O164" s="18"/>
      <c r="P164" s="18"/>
      <c r="Q164" s="18"/>
      <c r="R164" s="18"/>
    </row>
    <row r="165" spans="1:18" ht="15" customHeight="1">
      <c r="A165" s="18"/>
      <c r="B165" s="18"/>
      <c r="C165" s="183"/>
      <c r="D165" s="184">
        <v>25</v>
      </c>
      <c r="E165" s="652" t="s">
        <v>7340</v>
      </c>
      <c r="F165" s="653"/>
      <c r="G165" s="654"/>
      <c r="H165" s="652" t="s">
        <v>7341</v>
      </c>
      <c r="I165" s="653"/>
      <c r="J165" s="653"/>
      <c r="K165" s="654"/>
      <c r="L165" s="441"/>
      <c r="M165" s="386"/>
      <c r="N165" s="386"/>
      <c r="O165" s="18"/>
      <c r="P165" s="18"/>
      <c r="Q165" s="18"/>
      <c r="R165" s="18"/>
    </row>
    <row r="166" spans="1:18" ht="15" customHeight="1">
      <c r="A166" s="18"/>
      <c r="B166" s="18"/>
      <c r="C166" s="183"/>
      <c r="D166" s="184">
        <v>26</v>
      </c>
      <c r="E166" s="652" t="s">
        <v>7342</v>
      </c>
      <c r="F166" s="653"/>
      <c r="G166" s="654"/>
      <c r="H166" s="652" t="s">
        <v>7343</v>
      </c>
      <c r="I166" s="653"/>
      <c r="J166" s="653"/>
      <c r="K166" s="654"/>
      <c r="L166" s="441"/>
      <c r="M166" s="386"/>
      <c r="N166" s="386"/>
      <c r="O166" s="18"/>
      <c r="P166" s="18"/>
      <c r="Q166" s="18"/>
      <c r="R166" s="18"/>
    </row>
    <row r="167" spans="1:18" ht="15" customHeight="1">
      <c r="A167" s="18"/>
      <c r="B167" s="18"/>
      <c r="C167" s="183"/>
      <c r="D167" s="184">
        <v>27</v>
      </c>
      <c r="E167" s="652" t="s">
        <v>7344</v>
      </c>
      <c r="F167" s="653"/>
      <c r="G167" s="654"/>
      <c r="H167" s="652" t="s">
        <v>7345</v>
      </c>
      <c r="I167" s="653"/>
      <c r="J167" s="653"/>
      <c r="K167" s="654"/>
      <c r="L167" s="441"/>
      <c r="M167" s="386"/>
      <c r="N167" s="386"/>
      <c r="O167" s="18"/>
      <c r="P167" s="18"/>
      <c r="Q167" s="18"/>
      <c r="R167" s="18"/>
    </row>
    <row r="168" spans="1:18" ht="15" customHeight="1">
      <c r="A168" s="18"/>
      <c r="B168" s="18"/>
      <c r="C168" s="183"/>
      <c r="D168" s="184">
        <v>28</v>
      </c>
      <c r="E168" s="652" t="s">
        <v>7346</v>
      </c>
      <c r="F168" s="653"/>
      <c r="G168" s="654"/>
      <c r="H168" s="652" t="s">
        <v>7347</v>
      </c>
      <c r="I168" s="653"/>
      <c r="J168" s="653"/>
      <c r="K168" s="654"/>
      <c r="L168" s="441"/>
      <c r="M168" s="386"/>
      <c r="N168" s="386"/>
      <c r="O168" s="18"/>
      <c r="P168" s="18"/>
      <c r="Q168" s="18"/>
      <c r="R168" s="18"/>
    </row>
    <row r="169" spans="1:18" ht="15" customHeight="1">
      <c r="A169" s="18"/>
      <c r="B169" s="18"/>
      <c r="C169" s="183"/>
      <c r="D169" s="184">
        <v>29</v>
      </c>
      <c r="E169" s="652" t="s">
        <v>7348</v>
      </c>
      <c r="F169" s="653"/>
      <c r="G169" s="654"/>
      <c r="H169" s="652" t="s">
        <v>7349</v>
      </c>
      <c r="I169" s="653"/>
      <c r="J169" s="653"/>
      <c r="K169" s="654"/>
      <c r="L169" s="441"/>
      <c r="M169" s="386"/>
      <c r="N169" s="386"/>
      <c r="O169" s="18"/>
      <c r="P169" s="18"/>
      <c r="Q169" s="18"/>
      <c r="R169" s="18"/>
    </row>
    <row r="170" spans="1:18" ht="15" customHeight="1">
      <c r="A170" s="18"/>
      <c r="B170" s="18"/>
      <c r="C170" s="183"/>
      <c r="D170" s="184">
        <v>30</v>
      </c>
      <c r="E170" s="652" t="s">
        <v>7350</v>
      </c>
      <c r="F170" s="653"/>
      <c r="G170" s="654"/>
      <c r="H170" s="652" t="s">
        <v>7351</v>
      </c>
      <c r="I170" s="653"/>
      <c r="J170" s="653"/>
      <c r="K170" s="654"/>
      <c r="L170" s="441"/>
      <c r="M170" s="386"/>
      <c r="N170" s="386"/>
      <c r="O170" s="18"/>
      <c r="P170" s="18"/>
      <c r="Q170" s="18"/>
      <c r="R170" s="18"/>
    </row>
    <row r="171" spans="1:18" ht="15" customHeight="1">
      <c r="A171" s="18"/>
      <c r="B171" s="18"/>
      <c r="C171" s="183"/>
      <c r="D171" s="184">
        <v>31</v>
      </c>
      <c r="E171" s="652" t="s">
        <v>7352</v>
      </c>
      <c r="F171" s="653"/>
      <c r="G171" s="654"/>
      <c r="H171" s="652" t="s">
        <v>7353</v>
      </c>
      <c r="I171" s="653"/>
      <c r="J171" s="653"/>
      <c r="K171" s="654"/>
      <c r="L171" s="441"/>
      <c r="M171" s="386"/>
      <c r="N171" s="386"/>
      <c r="O171" s="18"/>
      <c r="P171" s="18"/>
      <c r="Q171" s="18"/>
      <c r="R171" s="18"/>
    </row>
    <row r="172" spans="1:18" ht="15" customHeight="1">
      <c r="A172" s="18"/>
      <c r="B172" s="18"/>
      <c r="C172" s="183"/>
      <c r="D172" s="184">
        <v>32</v>
      </c>
      <c r="E172" s="652" t="s">
        <v>7354</v>
      </c>
      <c r="F172" s="653"/>
      <c r="G172" s="654"/>
      <c r="H172" s="652" t="s">
        <v>7355</v>
      </c>
      <c r="I172" s="653"/>
      <c r="J172" s="653"/>
      <c r="K172" s="654"/>
      <c r="L172" s="441"/>
      <c r="M172" s="386"/>
      <c r="N172" s="386"/>
      <c r="O172" s="18"/>
      <c r="P172" s="18"/>
      <c r="Q172" s="18"/>
      <c r="R172" s="18"/>
    </row>
    <row r="173" spans="1:18" ht="15" customHeight="1">
      <c r="A173" s="18"/>
      <c r="B173" s="18"/>
      <c r="C173" s="183"/>
      <c r="D173" s="184">
        <v>33</v>
      </c>
      <c r="E173" s="652" t="s">
        <v>7356</v>
      </c>
      <c r="F173" s="653"/>
      <c r="G173" s="654"/>
      <c r="H173" s="652" t="s">
        <v>7357</v>
      </c>
      <c r="I173" s="653"/>
      <c r="J173" s="653"/>
      <c r="K173" s="654"/>
      <c r="L173" s="441"/>
      <c r="M173" s="386"/>
      <c r="N173" s="386"/>
      <c r="O173" s="18"/>
      <c r="P173" s="18"/>
      <c r="Q173" s="18"/>
      <c r="R173" s="18"/>
    </row>
    <row r="174" spans="1:18" ht="15" customHeight="1">
      <c r="A174" s="18"/>
      <c r="B174" s="18"/>
      <c r="C174" s="183"/>
      <c r="D174" s="184">
        <v>34</v>
      </c>
      <c r="E174" s="652" t="s">
        <v>7358</v>
      </c>
      <c r="F174" s="653"/>
      <c r="G174" s="654"/>
      <c r="H174" s="652" t="s">
        <v>7359</v>
      </c>
      <c r="I174" s="653"/>
      <c r="J174" s="653"/>
      <c r="K174" s="654"/>
      <c r="L174" s="441"/>
      <c r="M174" s="386"/>
      <c r="N174" s="386"/>
      <c r="O174" s="18"/>
      <c r="P174" s="18"/>
      <c r="Q174" s="18"/>
      <c r="R174" s="18"/>
    </row>
    <row r="175" spans="1:18" ht="15" customHeight="1">
      <c r="A175" s="18"/>
      <c r="B175" s="18"/>
      <c r="C175" s="183"/>
      <c r="D175" s="184">
        <v>35</v>
      </c>
      <c r="E175" s="652" t="s">
        <v>7360</v>
      </c>
      <c r="F175" s="653"/>
      <c r="G175" s="654"/>
      <c r="H175" s="652" t="s">
        <v>7361</v>
      </c>
      <c r="I175" s="653"/>
      <c r="J175" s="653"/>
      <c r="K175" s="654"/>
      <c r="L175" s="441"/>
      <c r="M175" s="386"/>
      <c r="N175" s="386"/>
      <c r="O175" s="18"/>
      <c r="P175" s="18"/>
      <c r="Q175" s="18"/>
      <c r="R175" s="18"/>
    </row>
    <row r="176" spans="1:18" ht="15" customHeight="1">
      <c r="A176" s="18"/>
      <c r="B176" s="18"/>
      <c r="C176" s="183"/>
      <c r="D176" s="184">
        <v>36</v>
      </c>
      <c r="E176" s="652" t="s">
        <v>7362</v>
      </c>
      <c r="F176" s="653"/>
      <c r="G176" s="654"/>
      <c r="H176" s="652" t="s">
        <v>7363</v>
      </c>
      <c r="I176" s="653"/>
      <c r="J176" s="653"/>
      <c r="K176" s="654"/>
      <c r="L176" s="441"/>
      <c r="M176" s="386"/>
      <c r="N176" s="386"/>
      <c r="O176" s="18"/>
      <c r="P176" s="18"/>
      <c r="Q176" s="18"/>
      <c r="R176" s="18"/>
    </row>
    <row r="177" spans="1:18" ht="15" customHeight="1">
      <c r="A177" s="18"/>
      <c r="B177" s="18"/>
      <c r="C177" s="183"/>
      <c r="D177" s="184">
        <v>37</v>
      </c>
      <c r="E177" s="652" t="s">
        <v>7364</v>
      </c>
      <c r="F177" s="653"/>
      <c r="G177" s="654"/>
      <c r="H177" s="652" t="s">
        <v>7365</v>
      </c>
      <c r="I177" s="653"/>
      <c r="J177" s="653"/>
      <c r="K177" s="654"/>
      <c r="L177" s="441"/>
      <c r="M177" s="386"/>
      <c r="N177" s="386"/>
      <c r="O177" s="18"/>
      <c r="P177" s="18"/>
      <c r="Q177" s="18"/>
      <c r="R177" s="18"/>
    </row>
    <row r="178" spans="1:18" ht="15" customHeight="1">
      <c r="A178" s="18"/>
      <c r="B178" s="18"/>
      <c r="C178" s="183"/>
      <c r="D178" s="184">
        <v>38</v>
      </c>
      <c r="E178" s="652" t="s">
        <v>7366</v>
      </c>
      <c r="F178" s="653"/>
      <c r="G178" s="654"/>
      <c r="H178" s="652" t="s">
        <v>7367</v>
      </c>
      <c r="I178" s="653"/>
      <c r="J178" s="653"/>
      <c r="K178" s="654"/>
      <c r="L178" s="441"/>
      <c r="M178" s="386"/>
      <c r="N178" s="386"/>
      <c r="O178" s="18"/>
      <c r="P178" s="18"/>
      <c r="Q178" s="18"/>
      <c r="R178" s="18"/>
    </row>
    <row r="179" spans="1:18" ht="15" customHeight="1">
      <c r="A179" s="18"/>
      <c r="B179" s="18"/>
      <c r="C179" s="183"/>
      <c r="D179" s="184">
        <v>39</v>
      </c>
      <c r="E179" s="652" t="s">
        <v>7368</v>
      </c>
      <c r="F179" s="653"/>
      <c r="G179" s="654"/>
      <c r="H179" s="652" t="s">
        <v>7369</v>
      </c>
      <c r="I179" s="653"/>
      <c r="J179" s="653"/>
      <c r="K179" s="654"/>
      <c r="L179" s="441"/>
      <c r="M179" s="386"/>
      <c r="N179" s="386"/>
      <c r="O179" s="18"/>
      <c r="P179" s="18"/>
      <c r="Q179" s="18"/>
      <c r="R179" s="18"/>
    </row>
    <row r="180" spans="1:18" ht="15" customHeight="1">
      <c r="A180" s="18"/>
      <c r="B180" s="18"/>
      <c r="C180" s="183"/>
      <c r="D180" s="184">
        <v>40</v>
      </c>
      <c r="E180" s="652" t="s">
        <v>7370</v>
      </c>
      <c r="F180" s="653"/>
      <c r="G180" s="654"/>
      <c r="H180" s="652" t="s">
        <v>7371</v>
      </c>
      <c r="I180" s="653"/>
      <c r="J180" s="653"/>
      <c r="K180" s="654"/>
      <c r="L180" s="441"/>
      <c r="M180" s="386"/>
      <c r="N180" s="386"/>
      <c r="O180" s="18"/>
      <c r="P180" s="18"/>
      <c r="Q180" s="18"/>
      <c r="R180" s="18"/>
    </row>
    <row r="181" spans="1:18" ht="15" customHeight="1">
      <c r="A181" s="18"/>
      <c r="B181" s="18"/>
      <c r="C181" s="183"/>
      <c r="D181" s="184">
        <v>41</v>
      </c>
      <c r="E181" s="652" t="s">
        <v>7372</v>
      </c>
      <c r="F181" s="653"/>
      <c r="G181" s="654"/>
      <c r="H181" s="652" t="s">
        <v>7373</v>
      </c>
      <c r="I181" s="653"/>
      <c r="J181" s="653"/>
      <c r="K181" s="654"/>
      <c r="L181" s="441"/>
      <c r="M181" s="386"/>
      <c r="N181" s="386"/>
      <c r="O181" s="18"/>
      <c r="P181" s="18"/>
      <c r="Q181" s="18"/>
      <c r="R181" s="18"/>
    </row>
    <row r="182" spans="1:18" ht="15" customHeight="1">
      <c r="A182" s="18"/>
      <c r="B182" s="18"/>
      <c r="C182" s="183"/>
      <c r="D182" s="184">
        <v>42</v>
      </c>
      <c r="E182" s="652" t="s">
        <v>7374</v>
      </c>
      <c r="F182" s="653"/>
      <c r="G182" s="654"/>
      <c r="H182" s="652" t="s">
        <v>7375</v>
      </c>
      <c r="I182" s="653"/>
      <c r="J182" s="653"/>
      <c r="K182" s="654"/>
      <c r="L182" s="441"/>
      <c r="M182" s="386"/>
      <c r="N182" s="386"/>
      <c r="O182" s="18"/>
      <c r="P182" s="18"/>
      <c r="Q182" s="18"/>
      <c r="R182" s="18"/>
    </row>
    <row r="183" spans="1:18" ht="15" customHeight="1">
      <c r="A183" s="18"/>
      <c r="B183" s="18"/>
      <c r="C183" s="183"/>
      <c r="D183" s="184">
        <v>43</v>
      </c>
      <c r="E183" s="652" t="s">
        <v>7376</v>
      </c>
      <c r="F183" s="653"/>
      <c r="G183" s="654"/>
      <c r="H183" s="652" t="s">
        <v>7377</v>
      </c>
      <c r="I183" s="653"/>
      <c r="J183" s="653"/>
      <c r="K183" s="654"/>
      <c r="L183" s="441"/>
      <c r="M183" s="386"/>
      <c r="N183" s="386"/>
      <c r="O183" s="18"/>
      <c r="P183" s="18"/>
      <c r="Q183" s="18"/>
      <c r="R183" s="18"/>
    </row>
    <row r="184" spans="1:18" ht="15" customHeight="1">
      <c r="A184" s="18"/>
      <c r="B184" s="18"/>
      <c r="C184" s="183"/>
      <c r="D184" s="184">
        <v>44</v>
      </c>
      <c r="E184" s="652" t="s">
        <v>7378</v>
      </c>
      <c r="F184" s="653"/>
      <c r="G184" s="654"/>
      <c r="H184" s="652" t="s">
        <v>7379</v>
      </c>
      <c r="I184" s="653"/>
      <c r="J184" s="653"/>
      <c r="K184" s="654"/>
      <c r="L184" s="441"/>
      <c r="M184" s="386"/>
      <c r="N184" s="386"/>
      <c r="O184" s="18"/>
      <c r="P184" s="18"/>
      <c r="Q184" s="18"/>
      <c r="R184" s="18"/>
    </row>
    <row r="185" spans="1:18" ht="15" customHeight="1">
      <c r="A185" s="18"/>
      <c r="B185" s="18"/>
      <c r="C185" s="183"/>
      <c r="D185" s="184">
        <v>45</v>
      </c>
      <c r="E185" s="652" t="s">
        <v>7380</v>
      </c>
      <c r="F185" s="653"/>
      <c r="G185" s="654"/>
      <c r="H185" s="652" t="s">
        <v>7381</v>
      </c>
      <c r="I185" s="653"/>
      <c r="J185" s="653"/>
      <c r="K185" s="654"/>
      <c r="L185" s="441"/>
      <c r="M185" s="386"/>
      <c r="N185" s="386"/>
      <c r="O185" s="18"/>
      <c r="P185" s="18"/>
      <c r="Q185" s="18"/>
      <c r="R185" s="18"/>
    </row>
    <row r="186" spans="1:18" ht="15" customHeight="1">
      <c r="A186" s="18"/>
      <c r="B186" s="18"/>
      <c r="C186" s="183"/>
      <c r="D186" s="184">
        <v>46</v>
      </c>
      <c r="E186" s="652" t="s">
        <v>7382</v>
      </c>
      <c r="F186" s="653"/>
      <c r="G186" s="654"/>
      <c r="H186" s="652" t="s">
        <v>7383</v>
      </c>
      <c r="I186" s="653"/>
      <c r="J186" s="653"/>
      <c r="K186" s="654"/>
      <c r="L186" s="441"/>
      <c r="M186" s="386"/>
      <c r="N186" s="386"/>
      <c r="O186" s="18"/>
      <c r="P186" s="18"/>
      <c r="Q186" s="18"/>
      <c r="R186" s="18"/>
    </row>
    <row r="187" spans="1:18" ht="15" customHeight="1">
      <c r="A187" s="18"/>
      <c r="B187" s="18"/>
      <c r="C187" s="183"/>
      <c r="D187" s="184">
        <v>47</v>
      </c>
      <c r="E187" s="652" t="s">
        <v>7384</v>
      </c>
      <c r="F187" s="653"/>
      <c r="G187" s="654"/>
      <c r="H187" s="652" t="s">
        <v>7385</v>
      </c>
      <c r="I187" s="653"/>
      <c r="J187" s="653"/>
      <c r="K187" s="654"/>
      <c r="L187" s="441"/>
      <c r="M187" s="386"/>
      <c r="N187" s="386"/>
      <c r="O187" s="18"/>
      <c r="P187" s="18"/>
      <c r="Q187" s="18"/>
      <c r="R187" s="18"/>
    </row>
    <row r="188" spans="1:18" ht="15" customHeight="1">
      <c r="A188" s="18"/>
      <c r="B188" s="18"/>
      <c r="C188" s="183"/>
      <c r="D188" s="184">
        <v>48</v>
      </c>
      <c r="E188" s="652" t="s">
        <v>7386</v>
      </c>
      <c r="F188" s="653"/>
      <c r="G188" s="654"/>
      <c r="H188" s="652" t="s">
        <v>7387</v>
      </c>
      <c r="I188" s="653"/>
      <c r="J188" s="653"/>
      <c r="K188" s="654"/>
      <c r="L188" s="441"/>
      <c r="M188" s="386"/>
      <c r="N188" s="386"/>
      <c r="O188" s="18"/>
      <c r="P188" s="18"/>
      <c r="Q188" s="18"/>
      <c r="R188" s="18"/>
    </row>
    <row r="189" spans="1:18" ht="15" customHeight="1">
      <c r="A189" s="18"/>
      <c r="B189" s="18"/>
      <c r="C189" s="183"/>
      <c r="D189" s="184">
        <v>49</v>
      </c>
      <c r="E189" s="652" t="s">
        <v>7388</v>
      </c>
      <c r="F189" s="653"/>
      <c r="G189" s="654"/>
      <c r="H189" s="652" t="s">
        <v>7389</v>
      </c>
      <c r="I189" s="653"/>
      <c r="J189" s="653"/>
      <c r="K189" s="654"/>
      <c r="L189" s="441"/>
      <c r="M189" s="386"/>
      <c r="N189" s="386"/>
      <c r="O189" s="18"/>
      <c r="P189" s="18"/>
      <c r="Q189" s="18"/>
      <c r="R189" s="18"/>
    </row>
    <row r="190" spans="1:18" ht="15" customHeight="1">
      <c r="A190" s="18"/>
      <c r="B190" s="18"/>
      <c r="C190" s="183"/>
      <c r="D190" s="184">
        <v>50</v>
      </c>
      <c r="E190" s="652" t="s">
        <v>7390</v>
      </c>
      <c r="F190" s="653"/>
      <c r="G190" s="654"/>
      <c r="H190" s="652" t="s">
        <v>7391</v>
      </c>
      <c r="I190" s="653"/>
      <c r="J190" s="653"/>
      <c r="K190" s="654"/>
      <c r="L190" s="441"/>
      <c r="M190" s="386"/>
      <c r="N190" s="386"/>
      <c r="O190" s="18"/>
      <c r="P190" s="18"/>
      <c r="Q190" s="18"/>
      <c r="R190" s="18"/>
    </row>
    <row r="191" spans="1:18" ht="15" customHeight="1">
      <c r="A191" s="18"/>
      <c r="B191" s="18"/>
      <c r="C191" s="183"/>
      <c r="D191" s="184">
        <v>51</v>
      </c>
      <c r="E191" s="652" t="s">
        <v>7392</v>
      </c>
      <c r="F191" s="653"/>
      <c r="G191" s="654"/>
      <c r="H191" s="652" t="s">
        <v>7393</v>
      </c>
      <c r="I191" s="653"/>
      <c r="J191" s="653"/>
      <c r="K191" s="654"/>
      <c r="L191" s="441"/>
      <c r="M191" s="386"/>
      <c r="N191" s="386"/>
      <c r="O191" s="18"/>
      <c r="P191" s="18"/>
      <c r="Q191" s="18"/>
      <c r="R191" s="18"/>
    </row>
    <row r="192" spans="1:18" ht="15" customHeight="1">
      <c r="A192" s="18"/>
      <c r="B192" s="18"/>
      <c r="C192" s="183"/>
      <c r="D192" s="184">
        <v>52</v>
      </c>
      <c r="E192" s="652" t="s">
        <v>7394</v>
      </c>
      <c r="F192" s="653"/>
      <c r="G192" s="654"/>
      <c r="H192" s="652" t="s">
        <v>7395</v>
      </c>
      <c r="I192" s="653"/>
      <c r="J192" s="653"/>
      <c r="K192" s="654"/>
      <c r="L192" s="441"/>
      <c r="M192" s="386"/>
      <c r="N192" s="386"/>
      <c r="O192" s="18"/>
      <c r="P192" s="18"/>
      <c r="Q192" s="18"/>
      <c r="R192" s="18"/>
    </row>
    <row r="193" spans="1:18" ht="15" customHeight="1">
      <c r="A193" s="18"/>
      <c r="B193" s="18"/>
      <c r="C193" s="183"/>
      <c r="D193" s="184">
        <v>53</v>
      </c>
      <c r="E193" s="652" t="s">
        <v>7396</v>
      </c>
      <c r="F193" s="653"/>
      <c r="G193" s="654"/>
      <c r="H193" s="652" t="s">
        <v>7397</v>
      </c>
      <c r="I193" s="653"/>
      <c r="J193" s="653"/>
      <c r="K193" s="654"/>
      <c r="L193" s="441"/>
      <c r="M193" s="386"/>
      <c r="N193" s="386"/>
      <c r="O193" s="18"/>
      <c r="P193" s="18"/>
      <c r="Q193" s="18"/>
      <c r="R193" s="18"/>
    </row>
    <row r="194" spans="1:18" ht="15" customHeight="1">
      <c r="A194" s="18"/>
      <c r="B194" s="18"/>
      <c r="C194" s="183"/>
      <c r="D194" s="184">
        <v>54</v>
      </c>
      <c r="E194" s="652" t="s">
        <v>7398</v>
      </c>
      <c r="F194" s="653"/>
      <c r="G194" s="654"/>
      <c r="H194" s="652" t="s">
        <v>7399</v>
      </c>
      <c r="I194" s="653"/>
      <c r="J194" s="653"/>
      <c r="K194" s="654"/>
      <c r="L194" s="441"/>
      <c r="M194" s="386"/>
      <c r="N194" s="386"/>
      <c r="O194" s="18"/>
      <c r="P194" s="18"/>
      <c r="Q194" s="18"/>
      <c r="R194" s="18"/>
    </row>
    <row r="195" spans="1:18" ht="15" customHeight="1">
      <c r="A195" s="18"/>
      <c r="B195" s="18"/>
      <c r="C195" s="183"/>
      <c r="D195" s="184">
        <v>55</v>
      </c>
      <c r="E195" s="652" t="s">
        <v>7400</v>
      </c>
      <c r="F195" s="653"/>
      <c r="G195" s="654"/>
      <c r="H195" s="652" t="s">
        <v>7401</v>
      </c>
      <c r="I195" s="653"/>
      <c r="J195" s="653"/>
      <c r="K195" s="654"/>
      <c r="L195" s="441"/>
      <c r="M195" s="386"/>
      <c r="N195" s="386"/>
      <c r="O195" s="18"/>
      <c r="P195" s="18"/>
      <c r="Q195" s="18"/>
      <c r="R195" s="18"/>
    </row>
    <row r="196" spans="1:18" ht="15" customHeight="1">
      <c r="A196" s="18"/>
      <c r="B196" s="18"/>
      <c r="C196" s="183"/>
      <c r="D196" s="184">
        <v>56</v>
      </c>
      <c r="E196" s="652" t="s">
        <v>7402</v>
      </c>
      <c r="F196" s="653"/>
      <c r="G196" s="654"/>
      <c r="H196" s="652" t="s">
        <v>7403</v>
      </c>
      <c r="I196" s="653"/>
      <c r="J196" s="653"/>
      <c r="K196" s="654"/>
      <c r="L196" s="441"/>
      <c r="M196" s="386"/>
      <c r="N196" s="386"/>
      <c r="O196" s="18"/>
      <c r="P196" s="18"/>
      <c r="Q196" s="18"/>
      <c r="R196" s="18"/>
    </row>
    <row r="197" spans="1:18" ht="15" customHeight="1">
      <c r="A197" s="18"/>
      <c r="B197" s="18"/>
      <c r="C197" s="183"/>
      <c r="D197" s="184">
        <v>57</v>
      </c>
      <c r="E197" s="652" t="s">
        <v>7404</v>
      </c>
      <c r="F197" s="653"/>
      <c r="G197" s="654"/>
      <c r="H197" s="652" t="s">
        <v>7405</v>
      </c>
      <c r="I197" s="653"/>
      <c r="J197" s="653"/>
      <c r="K197" s="654"/>
      <c r="L197" s="441"/>
      <c r="M197" s="386"/>
      <c r="N197" s="386"/>
      <c r="O197" s="18"/>
      <c r="P197" s="18"/>
      <c r="Q197" s="18"/>
      <c r="R197" s="18"/>
    </row>
    <row r="198" spans="1:18" ht="15" customHeight="1">
      <c r="A198" s="18"/>
      <c r="B198" s="18"/>
      <c r="C198" s="183"/>
      <c r="D198" s="184">
        <v>58</v>
      </c>
      <c r="E198" s="652" t="s">
        <v>7406</v>
      </c>
      <c r="F198" s="653"/>
      <c r="G198" s="654"/>
      <c r="H198" s="652" t="s">
        <v>7407</v>
      </c>
      <c r="I198" s="653"/>
      <c r="J198" s="653"/>
      <c r="K198" s="654"/>
      <c r="L198" s="441"/>
      <c r="M198" s="386"/>
      <c r="N198" s="386"/>
      <c r="O198" s="18"/>
      <c r="P198" s="18"/>
      <c r="Q198" s="18"/>
      <c r="R198" s="18"/>
    </row>
    <row r="199" spans="1:18" ht="15" customHeight="1">
      <c r="A199" s="18"/>
      <c r="B199" s="18"/>
      <c r="C199" s="183"/>
      <c r="D199" s="184">
        <v>59</v>
      </c>
      <c r="E199" s="652" t="s">
        <v>7408</v>
      </c>
      <c r="F199" s="653"/>
      <c r="G199" s="654"/>
      <c r="H199" s="652" t="s">
        <v>7409</v>
      </c>
      <c r="I199" s="653"/>
      <c r="J199" s="653"/>
      <c r="K199" s="654"/>
      <c r="L199" s="441"/>
      <c r="M199" s="386"/>
      <c r="N199" s="386"/>
      <c r="O199" s="18"/>
      <c r="P199" s="18"/>
      <c r="Q199" s="18"/>
      <c r="R199" s="18"/>
    </row>
    <row r="200" spans="1:18" ht="15" customHeight="1">
      <c r="A200" s="18"/>
      <c r="B200" s="18"/>
      <c r="C200" s="183"/>
      <c r="D200" s="184">
        <v>60</v>
      </c>
      <c r="E200" s="652" t="s">
        <v>7410</v>
      </c>
      <c r="F200" s="653"/>
      <c r="G200" s="654"/>
      <c r="H200" s="652" t="s">
        <v>7411</v>
      </c>
      <c r="I200" s="653"/>
      <c r="J200" s="653"/>
      <c r="K200" s="654"/>
      <c r="L200" s="441"/>
      <c r="M200" s="386"/>
      <c r="N200" s="386"/>
      <c r="O200" s="18"/>
      <c r="P200" s="18"/>
      <c r="Q200" s="18"/>
      <c r="R200" s="18"/>
    </row>
    <row r="201" spans="1:18" ht="15" customHeight="1">
      <c r="A201" s="18"/>
      <c r="B201" s="18"/>
      <c r="C201" s="183"/>
      <c r="D201" s="184">
        <v>61</v>
      </c>
      <c r="E201" s="652" t="s">
        <v>7412</v>
      </c>
      <c r="F201" s="653"/>
      <c r="G201" s="654"/>
      <c r="H201" s="652" t="s">
        <v>7413</v>
      </c>
      <c r="I201" s="653"/>
      <c r="J201" s="653"/>
      <c r="K201" s="654"/>
      <c r="L201" s="441"/>
      <c r="M201" s="386"/>
      <c r="N201" s="386"/>
      <c r="O201" s="18"/>
      <c r="P201" s="18"/>
      <c r="Q201" s="18"/>
      <c r="R201" s="18"/>
    </row>
    <row r="202" spans="1:18" ht="15" customHeight="1">
      <c r="A202" s="18"/>
      <c r="B202" s="18"/>
      <c r="C202" s="183"/>
      <c r="D202" s="184">
        <v>62</v>
      </c>
      <c r="E202" s="652" t="s">
        <v>7414</v>
      </c>
      <c r="F202" s="653"/>
      <c r="G202" s="654"/>
      <c r="H202" s="652" t="s">
        <v>7415</v>
      </c>
      <c r="I202" s="653"/>
      <c r="J202" s="653"/>
      <c r="K202" s="654"/>
      <c r="L202" s="441"/>
      <c r="M202" s="386"/>
      <c r="N202" s="386"/>
      <c r="O202" s="18"/>
      <c r="P202" s="18"/>
      <c r="Q202" s="18"/>
      <c r="R202" s="18"/>
    </row>
    <row r="203" spans="1:18" ht="15" customHeight="1">
      <c r="A203" s="18"/>
      <c r="B203" s="18"/>
      <c r="C203" s="183"/>
      <c r="D203" s="184">
        <v>63</v>
      </c>
      <c r="E203" s="652" t="s">
        <v>7416</v>
      </c>
      <c r="F203" s="653"/>
      <c r="G203" s="654"/>
      <c r="H203" s="652" t="s">
        <v>7417</v>
      </c>
      <c r="I203" s="653"/>
      <c r="J203" s="653"/>
      <c r="K203" s="654"/>
      <c r="L203" s="441"/>
      <c r="M203" s="386"/>
      <c r="N203" s="386"/>
      <c r="O203" s="18"/>
      <c r="P203" s="18"/>
      <c r="Q203" s="18"/>
      <c r="R203" s="18"/>
    </row>
    <row r="204" spans="1:18" ht="15" customHeight="1">
      <c r="A204" s="18"/>
      <c r="B204" s="18"/>
      <c r="C204" s="183"/>
      <c r="D204" s="184">
        <v>64</v>
      </c>
      <c r="E204" s="652" t="s">
        <v>7418</v>
      </c>
      <c r="F204" s="653"/>
      <c r="G204" s="654"/>
      <c r="H204" s="652" t="s">
        <v>7419</v>
      </c>
      <c r="I204" s="653"/>
      <c r="J204" s="653"/>
      <c r="K204" s="654"/>
      <c r="L204" s="441"/>
      <c r="M204" s="386"/>
      <c r="N204" s="386"/>
      <c r="O204" s="18"/>
      <c r="P204" s="18"/>
      <c r="Q204" s="18"/>
      <c r="R204" s="18"/>
    </row>
    <row r="205" spans="1:18" ht="15" customHeight="1">
      <c r="A205" s="18"/>
      <c r="B205" s="18"/>
      <c r="C205" s="183"/>
      <c r="D205" s="184">
        <v>65</v>
      </c>
      <c r="E205" s="652" t="s">
        <v>7420</v>
      </c>
      <c r="F205" s="653"/>
      <c r="G205" s="654"/>
      <c r="H205" s="652" t="s">
        <v>7421</v>
      </c>
      <c r="I205" s="653"/>
      <c r="J205" s="653"/>
      <c r="K205" s="654"/>
      <c r="L205" s="441"/>
      <c r="M205" s="386"/>
      <c r="N205" s="386"/>
      <c r="O205" s="18"/>
      <c r="P205" s="18"/>
      <c r="Q205" s="18"/>
      <c r="R205" s="18"/>
    </row>
    <row r="206" spans="1:18" ht="15" customHeight="1">
      <c r="A206" s="18"/>
      <c r="B206" s="18"/>
      <c r="C206" s="183"/>
      <c r="D206" s="184">
        <v>66</v>
      </c>
      <c r="E206" s="652" t="s">
        <v>7422</v>
      </c>
      <c r="F206" s="653"/>
      <c r="G206" s="654"/>
      <c r="H206" s="652" t="s">
        <v>7423</v>
      </c>
      <c r="I206" s="653"/>
      <c r="J206" s="653"/>
      <c r="K206" s="654"/>
      <c r="L206" s="441"/>
      <c r="M206" s="386"/>
      <c r="N206" s="386"/>
      <c r="O206" s="18"/>
      <c r="P206" s="18"/>
      <c r="Q206" s="18"/>
      <c r="R206" s="18"/>
    </row>
    <row r="207" spans="1:18" ht="15" customHeight="1">
      <c r="A207" s="18"/>
      <c r="B207" s="18"/>
      <c r="C207" s="183"/>
      <c r="D207" s="184">
        <v>67</v>
      </c>
      <c r="E207" s="652" t="s">
        <v>7424</v>
      </c>
      <c r="F207" s="653"/>
      <c r="G207" s="654"/>
      <c r="H207" s="652" t="s">
        <v>7425</v>
      </c>
      <c r="I207" s="653"/>
      <c r="J207" s="653"/>
      <c r="K207" s="654"/>
      <c r="L207" s="441"/>
      <c r="M207" s="386"/>
      <c r="N207" s="386"/>
      <c r="O207" s="18"/>
      <c r="P207" s="18"/>
      <c r="Q207" s="18"/>
      <c r="R207" s="18"/>
    </row>
    <row r="208" spans="1:18" ht="15" customHeight="1">
      <c r="A208" s="18"/>
      <c r="B208" s="18"/>
      <c r="C208" s="183"/>
      <c r="D208" s="184">
        <v>68</v>
      </c>
      <c r="E208" s="652" t="s">
        <v>7426</v>
      </c>
      <c r="F208" s="653"/>
      <c r="G208" s="654"/>
      <c r="H208" s="652" t="s">
        <v>7427</v>
      </c>
      <c r="I208" s="653"/>
      <c r="J208" s="653"/>
      <c r="K208" s="654"/>
      <c r="L208" s="441"/>
      <c r="M208" s="386"/>
      <c r="N208" s="386"/>
      <c r="O208" s="18"/>
      <c r="P208" s="18"/>
      <c r="Q208" s="18"/>
      <c r="R208" s="18"/>
    </row>
    <row r="209" spans="1:18" ht="15" customHeight="1">
      <c r="A209" s="18"/>
      <c r="B209" s="18"/>
      <c r="C209" s="183"/>
      <c r="D209" s="184">
        <v>69</v>
      </c>
      <c r="E209" s="652" t="s">
        <v>7428</v>
      </c>
      <c r="F209" s="653"/>
      <c r="G209" s="654"/>
      <c r="H209" s="652" t="s">
        <v>7429</v>
      </c>
      <c r="I209" s="653"/>
      <c r="J209" s="653"/>
      <c r="K209" s="654"/>
      <c r="L209" s="441"/>
      <c r="M209" s="386"/>
      <c r="N209" s="386"/>
      <c r="O209" s="18"/>
      <c r="P209" s="18"/>
      <c r="Q209" s="18"/>
      <c r="R209" s="18"/>
    </row>
    <row r="210" spans="1:18" ht="15" customHeight="1">
      <c r="A210" s="18"/>
      <c r="B210" s="18"/>
      <c r="C210" s="183"/>
      <c r="D210" s="184">
        <v>70</v>
      </c>
      <c r="E210" s="652" t="s">
        <v>7430</v>
      </c>
      <c r="F210" s="653"/>
      <c r="G210" s="654"/>
      <c r="H210" s="652" t="s">
        <v>7431</v>
      </c>
      <c r="I210" s="653"/>
      <c r="J210" s="653"/>
      <c r="K210" s="654"/>
      <c r="L210" s="441"/>
      <c r="M210" s="386"/>
      <c r="N210" s="386"/>
      <c r="O210" s="18"/>
      <c r="P210" s="18"/>
      <c r="Q210" s="18"/>
      <c r="R210" s="18"/>
    </row>
    <row r="211" spans="1:18" ht="15" customHeight="1">
      <c r="A211" s="18"/>
      <c r="B211" s="18"/>
      <c r="C211" s="183"/>
      <c r="D211" s="184">
        <v>71</v>
      </c>
      <c r="E211" s="652" t="s">
        <v>7432</v>
      </c>
      <c r="F211" s="653"/>
      <c r="G211" s="654"/>
      <c r="H211" s="652" t="s">
        <v>7433</v>
      </c>
      <c r="I211" s="653"/>
      <c r="J211" s="653"/>
      <c r="K211" s="654"/>
      <c r="L211" s="441"/>
      <c r="M211" s="386"/>
      <c r="N211" s="386"/>
      <c r="O211" s="18"/>
      <c r="P211" s="18"/>
      <c r="Q211" s="18"/>
      <c r="R211" s="18"/>
    </row>
    <row r="212" spans="1:18" ht="15" customHeight="1">
      <c r="A212" s="18"/>
      <c r="B212" s="18"/>
      <c r="C212" s="183"/>
      <c r="D212" s="184">
        <v>72</v>
      </c>
      <c r="E212" s="652" t="s">
        <v>7434</v>
      </c>
      <c r="F212" s="653"/>
      <c r="G212" s="654"/>
      <c r="H212" s="652" t="s">
        <v>7435</v>
      </c>
      <c r="I212" s="653"/>
      <c r="J212" s="653"/>
      <c r="K212" s="654"/>
      <c r="L212" s="441"/>
      <c r="M212" s="386"/>
      <c r="N212" s="386"/>
      <c r="O212" s="18"/>
      <c r="P212" s="18"/>
      <c r="Q212" s="18"/>
      <c r="R212" s="18"/>
    </row>
    <row r="213" spans="1:18" ht="15" customHeight="1">
      <c r="A213" s="18"/>
      <c r="B213" s="18"/>
      <c r="C213" s="183"/>
      <c r="D213" s="184">
        <v>73</v>
      </c>
      <c r="E213" s="652" t="s">
        <v>7436</v>
      </c>
      <c r="F213" s="653"/>
      <c r="G213" s="654"/>
      <c r="H213" s="652" t="s">
        <v>7437</v>
      </c>
      <c r="I213" s="653"/>
      <c r="J213" s="653"/>
      <c r="K213" s="654"/>
      <c r="L213" s="441"/>
      <c r="M213" s="386"/>
      <c r="N213" s="386"/>
      <c r="O213" s="18"/>
      <c r="P213" s="18"/>
      <c r="Q213" s="18"/>
      <c r="R213" s="18"/>
    </row>
    <row r="214" spans="1:18" ht="15" customHeight="1">
      <c r="A214" s="18"/>
      <c r="B214" s="18"/>
      <c r="C214" s="183"/>
      <c r="D214" s="184">
        <v>74</v>
      </c>
      <c r="E214" s="652" t="s">
        <v>7438</v>
      </c>
      <c r="F214" s="653"/>
      <c r="G214" s="654"/>
      <c r="H214" s="652" t="s">
        <v>7439</v>
      </c>
      <c r="I214" s="653"/>
      <c r="J214" s="653"/>
      <c r="K214" s="654"/>
      <c r="L214" s="441"/>
      <c r="M214" s="386"/>
      <c r="N214" s="386"/>
      <c r="O214" s="18"/>
      <c r="P214" s="18"/>
      <c r="Q214" s="18"/>
      <c r="R214" s="18"/>
    </row>
    <row r="215" spans="1:18" ht="15" customHeight="1">
      <c r="A215" s="18"/>
      <c r="B215" s="18"/>
      <c r="C215" s="183"/>
      <c r="D215" s="184">
        <v>75</v>
      </c>
      <c r="E215" s="652" t="s">
        <v>7440</v>
      </c>
      <c r="F215" s="653"/>
      <c r="G215" s="654"/>
      <c r="H215" s="652" t="s">
        <v>7441</v>
      </c>
      <c r="I215" s="653"/>
      <c r="J215" s="653"/>
      <c r="K215" s="654"/>
      <c r="L215" s="441"/>
      <c r="M215" s="386"/>
      <c r="N215" s="386"/>
      <c r="O215" s="18"/>
      <c r="P215" s="18"/>
      <c r="Q215" s="18"/>
      <c r="R215" s="18"/>
    </row>
    <row r="216" spans="1:18" ht="15" customHeight="1">
      <c r="A216" s="18"/>
      <c r="B216" s="18"/>
      <c r="C216" s="183"/>
      <c r="D216" s="184">
        <v>76</v>
      </c>
      <c r="E216" s="652" t="s">
        <v>7442</v>
      </c>
      <c r="F216" s="653"/>
      <c r="G216" s="654"/>
      <c r="H216" s="652" t="s">
        <v>7443</v>
      </c>
      <c r="I216" s="653"/>
      <c r="J216" s="653"/>
      <c r="K216" s="654"/>
      <c r="L216" s="441"/>
      <c r="M216" s="386"/>
      <c r="N216" s="386"/>
      <c r="O216" s="18"/>
      <c r="P216" s="18"/>
      <c r="Q216" s="18"/>
      <c r="R216" s="18"/>
    </row>
    <row r="217" spans="1:18" ht="15" customHeight="1">
      <c r="A217" s="18"/>
      <c r="B217" s="18"/>
      <c r="C217" s="183"/>
      <c r="D217" s="184">
        <v>77</v>
      </c>
      <c r="E217" s="652" t="s">
        <v>7444</v>
      </c>
      <c r="F217" s="653"/>
      <c r="G217" s="654"/>
      <c r="H217" s="652" t="s">
        <v>7445</v>
      </c>
      <c r="I217" s="653"/>
      <c r="J217" s="653"/>
      <c r="K217" s="654"/>
      <c r="L217" s="441"/>
      <c r="M217" s="386"/>
      <c r="N217" s="386"/>
      <c r="O217" s="18"/>
      <c r="P217" s="18"/>
      <c r="Q217" s="18"/>
      <c r="R217" s="18"/>
    </row>
    <row r="218" spans="1:18" ht="15" customHeight="1">
      <c r="A218" s="18"/>
      <c r="B218" s="18"/>
      <c r="C218" s="183"/>
      <c r="D218" s="184">
        <v>78</v>
      </c>
      <c r="E218" s="652" t="s">
        <v>7446</v>
      </c>
      <c r="F218" s="653"/>
      <c r="G218" s="654"/>
      <c r="H218" s="652" t="s">
        <v>7447</v>
      </c>
      <c r="I218" s="653"/>
      <c r="J218" s="653"/>
      <c r="K218" s="654"/>
      <c r="L218" s="441"/>
      <c r="M218" s="386"/>
      <c r="N218" s="386"/>
      <c r="O218" s="18"/>
      <c r="P218" s="18"/>
      <c r="Q218" s="18"/>
      <c r="R218" s="18"/>
    </row>
    <row r="219" spans="1:18" ht="15" customHeight="1">
      <c r="A219" s="18"/>
      <c r="B219" s="18"/>
      <c r="C219" s="183"/>
      <c r="D219" s="184">
        <v>79</v>
      </c>
      <c r="E219" s="652" t="s">
        <v>7448</v>
      </c>
      <c r="F219" s="653"/>
      <c r="G219" s="654"/>
      <c r="H219" s="652" t="s">
        <v>7449</v>
      </c>
      <c r="I219" s="653"/>
      <c r="J219" s="653"/>
      <c r="K219" s="654"/>
      <c r="L219" s="441"/>
      <c r="M219" s="386"/>
      <c r="N219" s="386"/>
      <c r="O219" s="18"/>
      <c r="P219" s="18"/>
      <c r="Q219" s="18"/>
      <c r="R219" s="18"/>
    </row>
    <row r="220" spans="1:18" ht="15" customHeight="1">
      <c r="A220" s="18"/>
      <c r="B220" s="18"/>
      <c r="C220" s="183"/>
      <c r="D220" s="184">
        <v>80</v>
      </c>
      <c r="E220" s="652" t="s">
        <v>7450</v>
      </c>
      <c r="F220" s="653"/>
      <c r="G220" s="654"/>
      <c r="H220" s="652" t="s">
        <v>7451</v>
      </c>
      <c r="I220" s="653"/>
      <c r="J220" s="653"/>
      <c r="K220" s="654"/>
      <c r="L220" s="441"/>
      <c r="M220" s="386"/>
      <c r="N220" s="386"/>
      <c r="O220" s="18"/>
      <c r="P220" s="18"/>
      <c r="Q220" s="18"/>
      <c r="R220" s="18"/>
    </row>
    <row r="221" spans="1:18" ht="15" customHeight="1">
      <c r="A221" s="18"/>
      <c r="B221" s="18"/>
      <c r="C221" s="183"/>
      <c r="D221" s="184">
        <v>81</v>
      </c>
      <c r="E221" s="652" t="s">
        <v>7452</v>
      </c>
      <c r="F221" s="653"/>
      <c r="G221" s="654"/>
      <c r="H221" s="652" t="s">
        <v>7453</v>
      </c>
      <c r="I221" s="653"/>
      <c r="J221" s="653"/>
      <c r="K221" s="654"/>
      <c r="L221" s="441"/>
      <c r="M221" s="386"/>
      <c r="N221" s="386"/>
      <c r="O221" s="18"/>
      <c r="P221" s="18"/>
      <c r="Q221" s="18"/>
      <c r="R221" s="18"/>
    </row>
    <row r="222" spans="1:18" ht="15" customHeight="1">
      <c r="A222" s="18"/>
      <c r="B222" s="18"/>
      <c r="C222" s="183"/>
      <c r="D222" s="184">
        <v>82</v>
      </c>
      <c r="E222" s="652" t="s">
        <v>7454</v>
      </c>
      <c r="F222" s="653"/>
      <c r="G222" s="654"/>
      <c r="H222" s="652" t="s">
        <v>7455</v>
      </c>
      <c r="I222" s="653"/>
      <c r="J222" s="653"/>
      <c r="K222" s="654"/>
      <c r="L222" s="441"/>
      <c r="M222" s="386"/>
      <c r="N222" s="386"/>
      <c r="O222" s="18"/>
      <c r="P222" s="18"/>
      <c r="Q222" s="18"/>
      <c r="R222" s="18"/>
    </row>
    <row r="223" spans="1:18" ht="15" customHeight="1">
      <c r="A223" s="18"/>
      <c r="B223" s="18"/>
      <c r="C223" s="183"/>
      <c r="D223" s="184">
        <v>83</v>
      </c>
      <c r="E223" s="652" t="s">
        <v>7456</v>
      </c>
      <c r="F223" s="653"/>
      <c r="G223" s="654"/>
      <c r="H223" s="652" t="s">
        <v>7457</v>
      </c>
      <c r="I223" s="653"/>
      <c r="J223" s="653"/>
      <c r="K223" s="654"/>
      <c r="L223" s="441"/>
      <c r="M223" s="386"/>
      <c r="N223" s="386"/>
      <c r="O223" s="18"/>
      <c r="P223" s="18"/>
      <c r="Q223" s="18"/>
      <c r="R223" s="18"/>
    </row>
    <row r="224" spans="1:18" ht="15" customHeight="1">
      <c r="A224" s="18"/>
      <c r="B224" s="18"/>
      <c r="C224" s="183"/>
      <c r="D224" s="184">
        <v>84</v>
      </c>
      <c r="E224" s="652" t="s">
        <v>7458</v>
      </c>
      <c r="F224" s="653"/>
      <c r="G224" s="654"/>
      <c r="H224" s="652" t="s">
        <v>7459</v>
      </c>
      <c r="I224" s="653"/>
      <c r="J224" s="653"/>
      <c r="K224" s="654"/>
      <c r="L224" s="441"/>
      <c r="M224" s="386"/>
      <c r="N224" s="386"/>
      <c r="O224" s="18"/>
      <c r="P224" s="18"/>
      <c r="Q224" s="18"/>
      <c r="R224" s="18"/>
    </row>
    <row r="225" spans="1:18" ht="15" customHeight="1">
      <c r="A225" s="18"/>
      <c r="B225" s="18"/>
      <c r="C225" s="183"/>
      <c r="D225" s="184">
        <v>85</v>
      </c>
      <c r="E225" s="652" t="s">
        <v>7460</v>
      </c>
      <c r="F225" s="653"/>
      <c r="G225" s="654"/>
      <c r="H225" s="652" t="s">
        <v>7461</v>
      </c>
      <c r="I225" s="653"/>
      <c r="J225" s="653"/>
      <c r="K225" s="654"/>
      <c r="L225" s="441"/>
      <c r="M225" s="386"/>
      <c r="N225" s="386"/>
      <c r="O225" s="18"/>
      <c r="P225" s="18"/>
      <c r="Q225" s="18"/>
      <c r="R225" s="18"/>
    </row>
    <row r="226" spans="1:18" ht="15" customHeight="1">
      <c r="A226" s="18"/>
      <c r="B226" s="18"/>
      <c r="C226" s="183"/>
      <c r="D226" s="184">
        <v>86</v>
      </c>
      <c r="E226" s="652" t="s">
        <v>7462</v>
      </c>
      <c r="F226" s="653"/>
      <c r="G226" s="654"/>
      <c r="H226" s="652" t="s">
        <v>7463</v>
      </c>
      <c r="I226" s="653"/>
      <c r="J226" s="653"/>
      <c r="K226" s="654"/>
      <c r="L226" s="441"/>
      <c r="M226" s="386"/>
      <c r="N226" s="386"/>
      <c r="O226" s="18"/>
      <c r="P226" s="18"/>
      <c r="Q226" s="18"/>
      <c r="R226" s="18"/>
    </row>
    <row r="227" spans="1:18" ht="15" customHeight="1">
      <c r="A227" s="18"/>
      <c r="B227" s="18"/>
      <c r="C227" s="183"/>
      <c r="D227" s="184">
        <v>87</v>
      </c>
      <c r="E227" s="652" t="s">
        <v>7464</v>
      </c>
      <c r="F227" s="653"/>
      <c r="G227" s="654"/>
      <c r="H227" s="652" t="s">
        <v>7465</v>
      </c>
      <c r="I227" s="653"/>
      <c r="J227" s="653"/>
      <c r="K227" s="654"/>
      <c r="L227" s="441"/>
      <c r="M227" s="386"/>
      <c r="N227" s="386"/>
      <c r="O227" s="18"/>
      <c r="P227" s="18"/>
      <c r="Q227" s="18"/>
      <c r="R227" s="18"/>
    </row>
    <row r="228" spans="1:18" ht="15" customHeight="1">
      <c r="A228" s="18"/>
      <c r="B228" s="18"/>
      <c r="C228" s="183"/>
      <c r="D228" s="184">
        <v>88</v>
      </c>
      <c r="E228" s="652" t="s">
        <v>7466</v>
      </c>
      <c r="F228" s="653"/>
      <c r="G228" s="654"/>
      <c r="H228" s="652" t="s">
        <v>7465</v>
      </c>
      <c r="I228" s="653"/>
      <c r="J228" s="653"/>
      <c r="K228" s="654"/>
      <c r="L228" s="441"/>
      <c r="M228" s="386"/>
      <c r="N228" s="386"/>
      <c r="O228" s="18"/>
      <c r="P228" s="18"/>
      <c r="Q228" s="18"/>
      <c r="R228" s="18"/>
    </row>
    <row r="229" spans="1:18" ht="15" customHeight="1">
      <c r="A229" s="18"/>
      <c r="B229" s="18"/>
      <c r="C229" s="183"/>
      <c r="D229" s="184">
        <v>89</v>
      </c>
      <c r="E229" s="652" t="s">
        <v>7467</v>
      </c>
      <c r="F229" s="653"/>
      <c r="G229" s="654"/>
      <c r="H229" s="652" t="s">
        <v>7468</v>
      </c>
      <c r="I229" s="653"/>
      <c r="J229" s="653"/>
      <c r="K229" s="654"/>
      <c r="L229" s="441"/>
      <c r="M229" s="386"/>
      <c r="N229" s="386"/>
      <c r="O229" s="18"/>
      <c r="P229" s="18"/>
      <c r="Q229" s="18"/>
      <c r="R229" s="18"/>
    </row>
    <row r="230" spans="1:18" ht="15" customHeight="1">
      <c r="A230" s="18"/>
      <c r="B230" s="18"/>
      <c r="C230" s="183"/>
      <c r="D230" s="184">
        <v>90</v>
      </c>
      <c r="E230" s="652" t="s">
        <v>7469</v>
      </c>
      <c r="F230" s="653"/>
      <c r="G230" s="654"/>
      <c r="H230" s="652" t="s">
        <v>7470</v>
      </c>
      <c r="I230" s="653"/>
      <c r="J230" s="653"/>
      <c r="K230" s="654"/>
      <c r="L230" s="441"/>
      <c r="M230" s="386"/>
      <c r="N230" s="386"/>
      <c r="O230" s="18"/>
      <c r="P230" s="18"/>
      <c r="Q230" s="18"/>
      <c r="R230" s="18"/>
    </row>
    <row r="231" spans="1:18" ht="15" customHeight="1">
      <c r="A231" s="18"/>
      <c r="B231" s="18"/>
      <c r="C231" s="183"/>
      <c r="D231" s="184">
        <v>91</v>
      </c>
      <c r="E231" s="652" t="s">
        <v>7471</v>
      </c>
      <c r="F231" s="653"/>
      <c r="G231" s="654"/>
      <c r="H231" s="652" t="s">
        <v>7472</v>
      </c>
      <c r="I231" s="653"/>
      <c r="J231" s="653"/>
      <c r="K231" s="654"/>
      <c r="L231" s="441"/>
      <c r="M231" s="386"/>
      <c r="N231" s="386"/>
      <c r="O231" s="18"/>
      <c r="P231" s="18"/>
      <c r="Q231" s="18"/>
      <c r="R231" s="18"/>
    </row>
    <row r="232" spans="1:18" ht="15" customHeight="1">
      <c r="A232" s="18"/>
      <c r="B232" s="18"/>
      <c r="C232" s="183"/>
      <c r="D232" s="184">
        <v>92</v>
      </c>
      <c r="E232" s="652" t="s">
        <v>7473</v>
      </c>
      <c r="F232" s="653"/>
      <c r="G232" s="654"/>
      <c r="H232" s="652" t="s">
        <v>7474</v>
      </c>
      <c r="I232" s="653"/>
      <c r="J232" s="653"/>
      <c r="K232" s="654"/>
      <c r="L232" s="441"/>
      <c r="M232" s="386"/>
      <c r="N232" s="386"/>
      <c r="O232" s="18"/>
      <c r="P232" s="18"/>
      <c r="Q232" s="18"/>
      <c r="R232" s="18"/>
    </row>
    <row r="233" spans="1:18" ht="15" customHeight="1">
      <c r="A233" s="18"/>
      <c r="B233" s="18"/>
      <c r="C233" s="183"/>
      <c r="D233" s="184">
        <v>93</v>
      </c>
      <c r="E233" s="652" t="s">
        <v>7475</v>
      </c>
      <c r="F233" s="653"/>
      <c r="G233" s="654"/>
      <c r="H233" s="652" t="s">
        <v>7476</v>
      </c>
      <c r="I233" s="653"/>
      <c r="J233" s="653"/>
      <c r="K233" s="654"/>
      <c r="L233" s="441"/>
      <c r="M233" s="386"/>
      <c r="N233" s="386"/>
      <c r="O233" s="18"/>
      <c r="P233" s="18"/>
      <c r="Q233" s="18"/>
      <c r="R233" s="18"/>
    </row>
    <row r="234" spans="1:18" ht="15" customHeight="1">
      <c r="A234" s="18"/>
      <c r="B234" s="18"/>
      <c r="C234" s="183"/>
      <c r="D234" s="184">
        <v>94</v>
      </c>
      <c r="E234" s="652" t="s">
        <v>7477</v>
      </c>
      <c r="F234" s="653"/>
      <c r="G234" s="654"/>
      <c r="H234" s="652" t="s">
        <v>7478</v>
      </c>
      <c r="I234" s="653"/>
      <c r="J234" s="653"/>
      <c r="K234" s="654"/>
      <c r="L234" s="441"/>
      <c r="M234" s="386"/>
      <c r="N234" s="386"/>
      <c r="O234" s="18"/>
      <c r="P234" s="18"/>
      <c r="Q234" s="18"/>
      <c r="R234" s="18"/>
    </row>
    <row r="235" spans="1:18" ht="15" customHeight="1">
      <c r="A235" s="18"/>
      <c r="B235" s="18"/>
      <c r="C235" s="183"/>
      <c r="D235" s="184">
        <v>95</v>
      </c>
      <c r="E235" s="652" t="s">
        <v>7479</v>
      </c>
      <c r="F235" s="653"/>
      <c r="G235" s="654"/>
      <c r="H235" s="652" t="s">
        <v>7480</v>
      </c>
      <c r="I235" s="653"/>
      <c r="J235" s="653"/>
      <c r="K235" s="654"/>
      <c r="L235" s="441"/>
      <c r="M235" s="386"/>
      <c r="N235" s="386"/>
      <c r="O235" s="18"/>
      <c r="P235" s="18"/>
      <c r="Q235" s="18"/>
      <c r="R235" s="18"/>
    </row>
    <row r="236" spans="1:18" ht="15" customHeight="1">
      <c r="A236" s="18"/>
      <c r="B236" s="18"/>
      <c r="C236" s="183"/>
      <c r="D236" s="184">
        <v>96</v>
      </c>
      <c r="E236" s="652" t="s">
        <v>7481</v>
      </c>
      <c r="F236" s="653"/>
      <c r="G236" s="654"/>
      <c r="H236" s="652" t="s">
        <v>7482</v>
      </c>
      <c r="I236" s="653"/>
      <c r="J236" s="653"/>
      <c r="K236" s="654"/>
      <c r="L236" s="441"/>
      <c r="M236" s="386"/>
      <c r="N236" s="386"/>
      <c r="O236" s="18"/>
      <c r="P236" s="18"/>
      <c r="Q236" s="18"/>
      <c r="R236" s="18"/>
    </row>
    <row r="237" spans="1:18" ht="15" customHeight="1">
      <c r="A237" s="18"/>
      <c r="B237" s="18"/>
      <c r="C237" s="183"/>
      <c r="D237" s="184">
        <v>97</v>
      </c>
      <c r="E237" s="652" t="s">
        <v>7483</v>
      </c>
      <c r="F237" s="653"/>
      <c r="G237" s="654"/>
      <c r="H237" s="652" t="s">
        <v>7484</v>
      </c>
      <c r="I237" s="653"/>
      <c r="J237" s="653"/>
      <c r="K237" s="654"/>
      <c r="L237" s="441"/>
      <c r="M237" s="386"/>
      <c r="N237" s="386"/>
      <c r="O237" s="18"/>
      <c r="P237" s="18"/>
      <c r="Q237" s="18"/>
      <c r="R237" s="18"/>
    </row>
    <row r="238" spans="1:18" ht="15" customHeight="1">
      <c r="A238" s="18"/>
      <c r="B238" s="18"/>
      <c r="C238" s="183"/>
      <c r="D238" s="184">
        <v>98</v>
      </c>
      <c r="E238" s="652" t="s">
        <v>7485</v>
      </c>
      <c r="F238" s="653"/>
      <c r="G238" s="654"/>
      <c r="H238" s="652" t="s">
        <v>7486</v>
      </c>
      <c r="I238" s="653"/>
      <c r="J238" s="653"/>
      <c r="K238" s="654"/>
      <c r="L238" s="441"/>
      <c r="M238" s="386"/>
      <c r="N238" s="386"/>
      <c r="O238" s="18"/>
      <c r="P238" s="18"/>
      <c r="Q238" s="18"/>
      <c r="R238" s="18"/>
    </row>
    <row r="239" spans="1:18" ht="15" customHeight="1">
      <c r="A239" s="18"/>
      <c r="B239" s="18"/>
      <c r="C239" s="183"/>
      <c r="D239" s="184">
        <v>99</v>
      </c>
      <c r="E239" s="652" t="s">
        <v>7487</v>
      </c>
      <c r="F239" s="653"/>
      <c r="G239" s="654"/>
      <c r="H239" s="652" t="s">
        <v>7488</v>
      </c>
      <c r="I239" s="653"/>
      <c r="J239" s="653"/>
      <c r="K239" s="654"/>
      <c r="L239" s="441"/>
      <c r="M239" s="386"/>
      <c r="N239" s="386"/>
      <c r="O239" s="18"/>
      <c r="P239" s="18"/>
      <c r="Q239" s="18"/>
      <c r="R239" s="18"/>
    </row>
    <row r="240" spans="1:18" ht="15" customHeight="1">
      <c r="A240" s="18"/>
      <c r="B240" s="18"/>
      <c r="C240" s="183"/>
      <c r="D240" s="184">
        <v>100</v>
      </c>
      <c r="E240" s="652" t="s">
        <v>7489</v>
      </c>
      <c r="F240" s="653"/>
      <c r="G240" s="654"/>
      <c r="H240" s="652" t="s">
        <v>7490</v>
      </c>
      <c r="I240" s="653"/>
      <c r="J240" s="653"/>
      <c r="K240" s="654"/>
      <c r="L240" s="441"/>
      <c r="M240" s="386"/>
      <c r="N240" s="386"/>
      <c r="O240" s="18"/>
      <c r="P240" s="18"/>
      <c r="Q240" s="18"/>
      <c r="R240" s="18"/>
    </row>
    <row r="241" spans="1:18" ht="15" customHeight="1">
      <c r="A241" s="18"/>
      <c r="B241" s="18"/>
      <c r="C241" s="183"/>
      <c r="D241" s="184">
        <v>101</v>
      </c>
      <c r="E241" s="652" t="s">
        <v>7491</v>
      </c>
      <c r="F241" s="653"/>
      <c r="G241" s="654"/>
      <c r="H241" s="652" t="s">
        <v>7492</v>
      </c>
      <c r="I241" s="653"/>
      <c r="J241" s="653"/>
      <c r="K241" s="654"/>
      <c r="L241" s="441"/>
      <c r="M241" s="386"/>
      <c r="N241" s="386"/>
      <c r="O241" s="18"/>
      <c r="P241" s="18"/>
      <c r="Q241" s="18"/>
      <c r="R241" s="18"/>
    </row>
    <row r="242" spans="1:18" ht="15" customHeight="1">
      <c r="A242" s="18"/>
      <c r="B242" s="18"/>
      <c r="C242" s="183"/>
      <c r="D242" s="184">
        <v>102</v>
      </c>
      <c r="E242" s="652" t="s">
        <v>7493</v>
      </c>
      <c r="F242" s="653"/>
      <c r="G242" s="654"/>
      <c r="H242" s="652" t="s">
        <v>7494</v>
      </c>
      <c r="I242" s="653"/>
      <c r="J242" s="653"/>
      <c r="K242" s="654"/>
      <c r="L242" s="441"/>
      <c r="M242" s="386"/>
      <c r="N242" s="386"/>
      <c r="O242" s="18"/>
      <c r="P242" s="18"/>
      <c r="Q242" s="18"/>
      <c r="R242" s="18"/>
    </row>
    <row r="243" spans="1:18" ht="15" customHeight="1">
      <c r="A243" s="18"/>
      <c r="B243" s="18"/>
      <c r="C243" s="183"/>
      <c r="D243" s="184">
        <v>103</v>
      </c>
      <c r="E243" s="652" t="s">
        <v>7495</v>
      </c>
      <c r="F243" s="653"/>
      <c r="G243" s="654"/>
      <c r="H243" s="652" t="s">
        <v>7496</v>
      </c>
      <c r="I243" s="653"/>
      <c r="J243" s="653"/>
      <c r="K243" s="654"/>
      <c r="L243" s="441"/>
      <c r="M243" s="386"/>
      <c r="N243" s="386"/>
      <c r="O243" s="18"/>
      <c r="P243" s="18"/>
      <c r="Q243" s="18"/>
      <c r="R243" s="18"/>
    </row>
    <row r="244" spans="1:18" ht="15" customHeight="1">
      <c r="A244" s="18"/>
      <c r="B244" s="18"/>
      <c r="C244" s="183"/>
      <c r="D244" s="184">
        <v>104</v>
      </c>
      <c r="E244" s="652" t="s">
        <v>7497</v>
      </c>
      <c r="F244" s="653"/>
      <c r="G244" s="654"/>
      <c r="H244" s="652" t="s">
        <v>7498</v>
      </c>
      <c r="I244" s="653"/>
      <c r="J244" s="653"/>
      <c r="K244" s="654"/>
      <c r="L244" s="441"/>
      <c r="M244" s="386"/>
      <c r="N244" s="386"/>
      <c r="O244" s="18"/>
      <c r="P244" s="18"/>
      <c r="Q244" s="18"/>
      <c r="R244" s="18"/>
    </row>
    <row r="245" spans="1:18" ht="15" customHeight="1">
      <c r="A245" s="18"/>
      <c r="B245" s="18"/>
      <c r="C245" s="183"/>
      <c r="D245" s="184">
        <v>105</v>
      </c>
      <c r="E245" s="652" t="s">
        <v>7499</v>
      </c>
      <c r="F245" s="653"/>
      <c r="G245" s="654"/>
      <c r="H245" s="652" t="s">
        <v>7500</v>
      </c>
      <c r="I245" s="653"/>
      <c r="J245" s="653"/>
      <c r="K245" s="654"/>
      <c r="L245" s="441"/>
      <c r="M245" s="386"/>
      <c r="N245" s="386"/>
      <c r="O245" s="18"/>
      <c r="P245" s="18"/>
      <c r="Q245" s="18"/>
      <c r="R245" s="18"/>
    </row>
    <row r="246" spans="1:18" ht="15" customHeight="1">
      <c r="A246" s="18"/>
      <c r="B246" s="18"/>
      <c r="C246" s="18"/>
      <c r="D246" s="47"/>
      <c r="E246" s="47"/>
      <c r="F246" s="47"/>
      <c r="G246" s="47"/>
      <c r="H246" s="47"/>
      <c r="I246" s="47"/>
      <c r="J246" s="47"/>
      <c r="K246" s="47"/>
      <c r="L246" s="18"/>
      <c r="M246" s="386"/>
      <c r="N246" s="386"/>
      <c r="O246" s="18"/>
      <c r="P246" s="18"/>
      <c r="Q246" s="18"/>
      <c r="R246" s="18"/>
    </row>
    <row r="247" spans="1:18" ht="15" customHeight="1">
      <c r="A247" s="18"/>
      <c r="B247" s="18"/>
      <c r="C247" s="18"/>
      <c r="D247" s="18"/>
      <c r="E247" s="18"/>
      <c r="F247" s="18"/>
      <c r="G247" s="18"/>
      <c r="H247" s="18"/>
      <c r="I247" s="18"/>
      <c r="J247" s="18"/>
      <c r="K247" s="18"/>
      <c r="L247" s="18"/>
      <c r="M247" s="386"/>
      <c r="N247" s="386"/>
      <c r="O247" s="18"/>
      <c r="P247" s="18"/>
      <c r="Q247" s="18"/>
      <c r="R247" s="18"/>
    </row>
    <row r="248" spans="1:18" ht="15" customHeight="1">
      <c r="A248" s="18"/>
      <c r="B248" s="18"/>
      <c r="C248" s="18"/>
      <c r="D248" s="18"/>
      <c r="E248" s="18"/>
      <c r="F248" s="18"/>
      <c r="G248" s="18"/>
      <c r="H248" s="18"/>
      <c r="I248" s="18"/>
      <c r="J248" s="18"/>
      <c r="K248" s="18"/>
      <c r="L248" s="18"/>
      <c r="M248" s="386"/>
      <c r="N248" s="386"/>
      <c r="O248" s="386"/>
      <c r="P248" s="386"/>
      <c r="Q248" s="18"/>
      <c r="R248" s="18"/>
    </row>
    <row r="249" spans="1:18" ht="15" customHeight="1">
      <c r="A249" s="18"/>
      <c r="B249" s="18"/>
      <c r="C249" s="18"/>
      <c r="D249" s="18"/>
      <c r="E249" s="18"/>
      <c r="F249" s="18"/>
      <c r="G249" s="18"/>
      <c r="H249" s="18"/>
      <c r="I249" s="18"/>
      <c r="J249" s="18"/>
      <c r="K249" s="18"/>
      <c r="L249" s="18"/>
      <c r="M249" s="386"/>
      <c r="N249" s="386"/>
      <c r="O249" s="386"/>
      <c r="P249" s="386"/>
      <c r="Q249" s="18"/>
      <c r="R249" s="18"/>
    </row>
    <row r="250" spans="1:18" ht="15" customHeight="1">
      <c r="A250" s="18"/>
      <c r="B250" s="18"/>
      <c r="C250" s="18"/>
      <c r="D250" s="18"/>
      <c r="E250" s="18"/>
      <c r="F250" s="18"/>
      <c r="G250" s="18"/>
      <c r="H250" s="18"/>
      <c r="I250" s="18"/>
      <c r="J250" s="18"/>
      <c r="K250" s="18"/>
      <c r="L250" s="18"/>
      <c r="M250" s="18"/>
      <c r="N250" s="18"/>
      <c r="O250" s="18"/>
      <c r="P250" s="18"/>
      <c r="Q250" s="18"/>
      <c r="R250" s="18"/>
    </row>
  </sheetData>
  <mergeCells count="618">
    <mergeCell ref="M1:M2"/>
    <mergeCell ref="N1:N2"/>
    <mergeCell ref="O1:O2"/>
    <mergeCell ref="P1:P2"/>
    <mergeCell ref="Q1:R1"/>
    <mergeCell ref="S1:T2"/>
    <mergeCell ref="Q2:R2"/>
    <mergeCell ref="A1:E1"/>
    <mergeCell ref="F1:G2"/>
    <mergeCell ref="H1:H2"/>
    <mergeCell ref="I1:I2"/>
    <mergeCell ref="J1:J2"/>
    <mergeCell ref="K1:L2"/>
    <mergeCell ref="A2:E2"/>
    <mergeCell ref="S3:T4"/>
    <mergeCell ref="A5:B7"/>
    <mergeCell ref="C5:C7"/>
    <mergeCell ref="D5:E7"/>
    <mergeCell ref="F5:G7"/>
    <mergeCell ref="H5:Q5"/>
    <mergeCell ref="R5:R7"/>
    <mergeCell ref="S5:S7"/>
    <mergeCell ref="T5:T7"/>
    <mergeCell ref="H6:Q6"/>
    <mergeCell ref="K3:L4"/>
    <mergeCell ref="M3:M4"/>
    <mergeCell ref="N3:N4"/>
    <mergeCell ref="O3:O4"/>
    <mergeCell ref="P3:P4"/>
    <mergeCell ref="Q3:R4"/>
    <mergeCell ref="A3:A4"/>
    <mergeCell ref="B3:E4"/>
    <mergeCell ref="F3:G4"/>
    <mergeCell ref="H3:H4"/>
    <mergeCell ref="I3:I4"/>
    <mergeCell ref="J3:J4"/>
    <mergeCell ref="H7:Q7"/>
    <mergeCell ref="P8:P9"/>
    <mergeCell ref="Q8:Q9"/>
    <mergeCell ref="R8:R9"/>
    <mergeCell ref="S8:S9"/>
    <mergeCell ref="T8:T9"/>
    <mergeCell ref="A10:A11"/>
    <mergeCell ref="B10:G11"/>
    <mergeCell ref="H10:H11"/>
    <mergeCell ref="I10:I11"/>
    <mergeCell ref="J10:J11"/>
    <mergeCell ref="R10:R11"/>
    <mergeCell ref="S10:S11"/>
    <mergeCell ref="T10:T11"/>
    <mergeCell ref="Q10:Q11"/>
    <mergeCell ref="B8:E9"/>
    <mergeCell ref="F8:G9"/>
    <mergeCell ref="H8:H9"/>
    <mergeCell ref="I8:I9"/>
    <mergeCell ref="J8:J9"/>
    <mergeCell ref="K8:K9"/>
    <mergeCell ref="L8:M9"/>
    <mergeCell ref="N8:N9"/>
    <mergeCell ref="O8:O9"/>
    <mergeCell ref="B12:I12"/>
    <mergeCell ref="J12:M12"/>
    <mergeCell ref="B13:I13"/>
    <mergeCell ref="J13:M13"/>
    <mergeCell ref="K10:K11"/>
    <mergeCell ref="L10:M11"/>
    <mergeCell ref="N10:N11"/>
    <mergeCell ref="O10:O11"/>
    <mergeCell ref="P10:P11"/>
    <mergeCell ref="R14:R15"/>
    <mergeCell ref="S14:S15"/>
    <mergeCell ref="T14:T15"/>
    <mergeCell ref="A16:A17"/>
    <mergeCell ref="B16:D17"/>
    <mergeCell ref="E16:F17"/>
    <mergeCell ref="G16:H17"/>
    <mergeCell ref="I16:I17"/>
    <mergeCell ref="J16:J17"/>
    <mergeCell ref="K16:K17"/>
    <mergeCell ref="K14:K15"/>
    <mergeCell ref="L14:M15"/>
    <mergeCell ref="N14:N15"/>
    <mergeCell ref="O14:O15"/>
    <mergeCell ref="P14:P15"/>
    <mergeCell ref="Q14:Q15"/>
    <mergeCell ref="A14:A15"/>
    <mergeCell ref="B14:D15"/>
    <mergeCell ref="E14:F15"/>
    <mergeCell ref="G14:H15"/>
    <mergeCell ref="I14:I15"/>
    <mergeCell ref="J14:J15"/>
    <mergeCell ref="S16:S17"/>
    <mergeCell ref="T16:T17"/>
    <mergeCell ref="N16:N17"/>
    <mergeCell ref="O16:O17"/>
    <mergeCell ref="P16:P17"/>
    <mergeCell ref="Q16:Q17"/>
    <mergeCell ref="R16:R17"/>
    <mergeCell ref="P53:P54"/>
    <mergeCell ref="Q53:Q54"/>
    <mergeCell ref="R53:R54"/>
    <mergeCell ref="L54:M54"/>
    <mergeCell ref="L53:M53"/>
    <mergeCell ref="N53:N54"/>
    <mergeCell ref="O53:O54"/>
    <mergeCell ref="L16:M17"/>
    <mergeCell ref="A55:A56"/>
    <mergeCell ref="B55:B56"/>
    <mergeCell ref="C55:C56"/>
    <mergeCell ref="D55:D56"/>
    <mergeCell ref="E55:E56"/>
    <mergeCell ref="F55:F56"/>
    <mergeCell ref="I53:I54"/>
    <mergeCell ref="J53:J54"/>
    <mergeCell ref="K53:K54"/>
    <mergeCell ref="A53:A54"/>
    <mergeCell ref="B53:B54"/>
    <mergeCell ref="C53:C54"/>
    <mergeCell ref="D53:D54"/>
    <mergeCell ref="E53:E54"/>
    <mergeCell ref="F53:F54"/>
    <mergeCell ref="G53:G54"/>
    <mergeCell ref="H53:H54"/>
    <mergeCell ref="N55:N56"/>
    <mergeCell ref="O55:O56"/>
    <mergeCell ref="P55:P56"/>
    <mergeCell ref="Q55:Q56"/>
    <mergeCell ref="R55:R56"/>
    <mergeCell ref="L56:M56"/>
    <mergeCell ref="G55:G56"/>
    <mergeCell ref="H55:H56"/>
    <mergeCell ref="I55:I56"/>
    <mergeCell ref="J55:J56"/>
    <mergeCell ref="K55:K56"/>
    <mergeCell ref="L55:M55"/>
    <mergeCell ref="Q57:Q58"/>
    <mergeCell ref="R57:R58"/>
    <mergeCell ref="L58:M58"/>
    <mergeCell ref="G57:G58"/>
    <mergeCell ref="H57:H58"/>
    <mergeCell ref="I57:I58"/>
    <mergeCell ref="J57:J58"/>
    <mergeCell ref="K57:K58"/>
    <mergeCell ref="L57:M57"/>
    <mergeCell ref="A61:A62"/>
    <mergeCell ref="B61:B62"/>
    <mergeCell ref="C61:C62"/>
    <mergeCell ref="D61:D62"/>
    <mergeCell ref="E61:E62"/>
    <mergeCell ref="F61:F62"/>
    <mergeCell ref="N57:N58"/>
    <mergeCell ref="O57:O58"/>
    <mergeCell ref="P57:P58"/>
    <mergeCell ref="A57:A58"/>
    <mergeCell ref="B57:B58"/>
    <mergeCell ref="C57:C58"/>
    <mergeCell ref="D57:D58"/>
    <mergeCell ref="E57:E58"/>
    <mergeCell ref="F57:F58"/>
    <mergeCell ref="O61:O62"/>
    <mergeCell ref="P61:P62"/>
    <mergeCell ref="Q61:Q62"/>
    <mergeCell ref="R61:R62"/>
    <mergeCell ref="L62:N62"/>
    <mergeCell ref="L64:P64"/>
    <mergeCell ref="G61:G62"/>
    <mergeCell ref="H61:H62"/>
    <mergeCell ref="I61:I62"/>
    <mergeCell ref="J61:J62"/>
    <mergeCell ref="K61:K62"/>
    <mergeCell ref="L61:N61"/>
    <mergeCell ref="L71:P71"/>
    <mergeCell ref="L72:P72"/>
    <mergeCell ref="L73:P73"/>
    <mergeCell ref="L74:P74"/>
    <mergeCell ref="L75:P75"/>
    <mergeCell ref="L79:M79"/>
    <mergeCell ref="L65:N65"/>
    <mergeCell ref="M66:N66"/>
    <mergeCell ref="L67:N67"/>
    <mergeCell ref="L68:N68"/>
    <mergeCell ref="L69:P69"/>
    <mergeCell ref="L70:P70"/>
    <mergeCell ref="F83:I83"/>
    <mergeCell ref="L83:M83"/>
    <mergeCell ref="F84:I84"/>
    <mergeCell ref="L84:M84"/>
    <mergeCell ref="F85:I85"/>
    <mergeCell ref="L85:M85"/>
    <mergeCell ref="D80:I80"/>
    <mergeCell ref="L80:M80"/>
    <mergeCell ref="F81:I81"/>
    <mergeCell ref="L81:M81"/>
    <mergeCell ref="F82:I82"/>
    <mergeCell ref="L82:M82"/>
    <mergeCell ref="F89:I89"/>
    <mergeCell ref="L89:M89"/>
    <mergeCell ref="F90:I90"/>
    <mergeCell ref="L90:M90"/>
    <mergeCell ref="F91:I91"/>
    <mergeCell ref="L91:M91"/>
    <mergeCell ref="F86:I86"/>
    <mergeCell ref="L86:M86"/>
    <mergeCell ref="F87:I87"/>
    <mergeCell ref="L87:M87"/>
    <mergeCell ref="F88:I88"/>
    <mergeCell ref="L88:M88"/>
    <mergeCell ref="F95:I95"/>
    <mergeCell ref="L95:M95"/>
    <mergeCell ref="F96:I96"/>
    <mergeCell ref="L96:M96"/>
    <mergeCell ref="F97:I97"/>
    <mergeCell ref="L97:M97"/>
    <mergeCell ref="F92:I92"/>
    <mergeCell ref="L92:M92"/>
    <mergeCell ref="F93:I93"/>
    <mergeCell ref="L93:M93"/>
    <mergeCell ref="F94:I94"/>
    <mergeCell ref="L94:M94"/>
    <mergeCell ref="F101:I101"/>
    <mergeCell ref="L101:M101"/>
    <mergeCell ref="F102:I102"/>
    <mergeCell ref="L102:M102"/>
    <mergeCell ref="F103:I103"/>
    <mergeCell ref="L103:M103"/>
    <mergeCell ref="F98:I98"/>
    <mergeCell ref="L98:M98"/>
    <mergeCell ref="F99:I99"/>
    <mergeCell ref="L99:M99"/>
    <mergeCell ref="F100:I100"/>
    <mergeCell ref="L100:M100"/>
    <mergeCell ref="F107:I107"/>
    <mergeCell ref="L107:M107"/>
    <mergeCell ref="F108:I108"/>
    <mergeCell ref="L108:M108"/>
    <mergeCell ref="F109:I109"/>
    <mergeCell ref="L109:M109"/>
    <mergeCell ref="F104:I104"/>
    <mergeCell ref="L104:M104"/>
    <mergeCell ref="F105:I105"/>
    <mergeCell ref="L105:M105"/>
    <mergeCell ref="F106:I106"/>
    <mergeCell ref="L106:M106"/>
    <mergeCell ref="F113:I113"/>
    <mergeCell ref="L113:M113"/>
    <mergeCell ref="F114:I114"/>
    <mergeCell ref="L114:M114"/>
    <mergeCell ref="F115:I115"/>
    <mergeCell ref="L115:M115"/>
    <mergeCell ref="F110:I110"/>
    <mergeCell ref="L110:M110"/>
    <mergeCell ref="F111:I111"/>
    <mergeCell ref="L111:M111"/>
    <mergeCell ref="F112:I112"/>
    <mergeCell ref="L112:M112"/>
    <mergeCell ref="F119:I119"/>
    <mergeCell ref="L119:M119"/>
    <mergeCell ref="F120:I120"/>
    <mergeCell ref="L120:M120"/>
    <mergeCell ref="F121:I121"/>
    <mergeCell ref="L121:M121"/>
    <mergeCell ref="F116:I116"/>
    <mergeCell ref="L116:M116"/>
    <mergeCell ref="F117:I117"/>
    <mergeCell ref="L117:M117"/>
    <mergeCell ref="F118:I118"/>
    <mergeCell ref="L118:M118"/>
    <mergeCell ref="F125:I125"/>
    <mergeCell ref="L125:M125"/>
    <mergeCell ref="F126:I126"/>
    <mergeCell ref="L126:M126"/>
    <mergeCell ref="F127:I127"/>
    <mergeCell ref="L127:M127"/>
    <mergeCell ref="F122:I122"/>
    <mergeCell ref="L122:M122"/>
    <mergeCell ref="F123:I123"/>
    <mergeCell ref="L123:M123"/>
    <mergeCell ref="F124:I124"/>
    <mergeCell ref="L124:M124"/>
    <mergeCell ref="F131:I131"/>
    <mergeCell ref="L131:M131"/>
    <mergeCell ref="F132:I132"/>
    <mergeCell ref="L132:M132"/>
    <mergeCell ref="F133:I133"/>
    <mergeCell ref="L133:M133"/>
    <mergeCell ref="F128:I128"/>
    <mergeCell ref="L128:M128"/>
    <mergeCell ref="F129:I129"/>
    <mergeCell ref="L129:M129"/>
    <mergeCell ref="F130:I130"/>
    <mergeCell ref="L130:M130"/>
    <mergeCell ref="E141:G141"/>
    <mergeCell ref="H141:K141"/>
    <mergeCell ref="L141:N141"/>
    <mergeCell ref="E142:G142"/>
    <mergeCell ref="H142:K142"/>
    <mergeCell ref="L142:N142"/>
    <mergeCell ref="F134:I134"/>
    <mergeCell ref="L134:M134"/>
    <mergeCell ref="F135:I135"/>
    <mergeCell ref="L135:M135"/>
    <mergeCell ref="D139:K139"/>
    <mergeCell ref="E140:G140"/>
    <mergeCell ref="H140:K140"/>
    <mergeCell ref="M140:P140"/>
    <mergeCell ref="E145:G145"/>
    <mergeCell ref="H145:K145"/>
    <mergeCell ref="L145:N145"/>
    <mergeCell ref="E146:G146"/>
    <mergeCell ref="H146:K146"/>
    <mergeCell ref="L146:N146"/>
    <mergeCell ref="E143:G143"/>
    <mergeCell ref="H143:K143"/>
    <mergeCell ref="L143:N143"/>
    <mergeCell ref="E144:G144"/>
    <mergeCell ref="H144:K144"/>
    <mergeCell ref="L144:N144"/>
    <mergeCell ref="E149:G149"/>
    <mergeCell ref="H149:K149"/>
    <mergeCell ref="L149:N149"/>
    <mergeCell ref="E150:G150"/>
    <mergeCell ref="H150:K150"/>
    <mergeCell ref="L150:N150"/>
    <mergeCell ref="E147:G147"/>
    <mergeCell ref="H147:K147"/>
    <mergeCell ref="L147:N147"/>
    <mergeCell ref="E148:G148"/>
    <mergeCell ref="H148:K148"/>
    <mergeCell ref="L148:N148"/>
    <mergeCell ref="E153:G153"/>
    <mergeCell ref="H153:K153"/>
    <mergeCell ref="L153:N153"/>
    <mergeCell ref="E154:G154"/>
    <mergeCell ref="H154:K154"/>
    <mergeCell ref="L154:N154"/>
    <mergeCell ref="E151:G151"/>
    <mergeCell ref="H151:K151"/>
    <mergeCell ref="L151:N151"/>
    <mergeCell ref="E152:G152"/>
    <mergeCell ref="H152:K152"/>
    <mergeCell ref="L152:N152"/>
    <mergeCell ref="E157:G157"/>
    <mergeCell ref="H157:K157"/>
    <mergeCell ref="L157:N157"/>
    <mergeCell ref="E158:G158"/>
    <mergeCell ref="H158:K158"/>
    <mergeCell ref="L158:N158"/>
    <mergeCell ref="E155:G155"/>
    <mergeCell ref="H155:K155"/>
    <mergeCell ref="L155:N155"/>
    <mergeCell ref="E156:G156"/>
    <mergeCell ref="H156:K156"/>
    <mergeCell ref="L156:N156"/>
    <mergeCell ref="E161:G161"/>
    <mergeCell ref="H161:K161"/>
    <mergeCell ref="L161:N161"/>
    <mergeCell ref="E162:G162"/>
    <mergeCell ref="H162:K162"/>
    <mergeCell ref="L162:N162"/>
    <mergeCell ref="E159:G159"/>
    <mergeCell ref="H159:K159"/>
    <mergeCell ref="L159:N159"/>
    <mergeCell ref="E160:G160"/>
    <mergeCell ref="H160:K160"/>
    <mergeCell ref="L160:N160"/>
    <mergeCell ref="E165:G165"/>
    <mergeCell ref="H165:K165"/>
    <mergeCell ref="L165:N165"/>
    <mergeCell ref="E166:G166"/>
    <mergeCell ref="H166:K166"/>
    <mergeCell ref="L166:N166"/>
    <mergeCell ref="E163:G163"/>
    <mergeCell ref="H163:K163"/>
    <mergeCell ref="L163:N163"/>
    <mergeCell ref="E164:G164"/>
    <mergeCell ref="H164:K164"/>
    <mergeCell ref="L164:N164"/>
    <mergeCell ref="E169:G169"/>
    <mergeCell ref="H169:K169"/>
    <mergeCell ref="L169:N169"/>
    <mergeCell ref="E170:G170"/>
    <mergeCell ref="H170:K170"/>
    <mergeCell ref="L170:N170"/>
    <mergeCell ref="E167:G167"/>
    <mergeCell ref="H167:K167"/>
    <mergeCell ref="L167:N167"/>
    <mergeCell ref="E168:G168"/>
    <mergeCell ref="H168:K168"/>
    <mergeCell ref="L168:N168"/>
    <mergeCell ref="E173:G173"/>
    <mergeCell ref="H173:K173"/>
    <mergeCell ref="L173:N173"/>
    <mergeCell ref="E174:G174"/>
    <mergeCell ref="H174:K174"/>
    <mergeCell ref="L174:N174"/>
    <mergeCell ref="E171:G171"/>
    <mergeCell ref="H171:K171"/>
    <mergeCell ref="L171:N171"/>
    <mergeCell ref="E172:G172"/>
    <mergeCell ref="H172:K172"/>
    <mergeCell ref="L172:N172"/>
    <mergeCell ref="E177:G177"/>
    <mergeCell ref="H177:K177"/>
    <mergeCell ref="L177:N177"/>
    <mergeCell ref="E178:G178"/>
    <mergeCell ref="H178:K178"/>
    <mergeCell ref="L178:N178"/>
    <mergeCell ref="E175:G175"/>
    <mergeCell ref="H175:K175"/>
    <mergeCell ref="L175:N175"/>
    <mergeCell ref="E176:G176"/>
    <mergeCell ref="H176:K176"/>
    <mergeCell ref="L176:N176"/>
    <mergeCell ref="E181:G181"/>
    <mergeCell ref="H181:K181"/>
    <mergeCell ref="L181:N181"/>
    <mergeCell ref="E182:G182"/>
    <mergeCell ref="H182:K182"/>
    <mergeCell ref="L182:N182"/>
    <mergeCell ref="E179:G179"/>
    <mergeCell ref="H179:K179"/>
    <mergeCell ref="L179:N179"/>
    <mergeCell ref="E180:G180"/>
    <mergeCell ref="H180:K180"/>
    <mergeCell ref="L180:N180"/>
    <mergeCell ref="E185:G185"/>
    <mergeCell ref="H185:K185"/>
    <mergeCell ref="L185:N185"/>
    <mergeCell ref="E186:G186"/>
    <mergeCell ref="H186:K186"/>
    <mergeCell ref="L186:N186"/>
    <mergeCell ref="E183:G183"/>
    <mergeCell ref="H183:K183"/>
    <mergeCell ref="L183:N183"/>
    <mergeCell ref="E184:G184"/>
    <mergeCell ref="H184:K184"/>
    <mergeCell ref="L184:N184"/>
    <mergeCell ref="E189:G189"/>
    <mergeCell ref="H189:K189"/>
    <mergeCell ref="L189:N189"/>
    <mergeCell ref="E190:G190"/>
    <mergeCell ref="H190:K190"/>
    <mergeCell ref="L190:N190"/>
    <mergeCell ref="E187:G187"/>
    <mergeCell ref="H187:K187"/>
    <mergeCell ref="L187:N187"/>
    <mergeCell ref="E188:G188"/>
    <mergeCell ref="H188:K188"/>
    <mergeCell ref="L188:N188"/>
    <mergeCell ref="E193:G193"/>
    <mergeCell ref="H193:K193"/>
    <mergeCell ref="L193:N193"/>
    <mergeCell ref="E194:G194"/>
    <mergeCell ref="H194:K194"/>
    <mergeCell ref="L194:N194"/>
    <mergeCell ref="E191:G191"/>
    <mergeCell ref="H191:K191"/>
    <mergeCell ref="L191:N191"/>
    <mergeCell ref="E192:G192"/>
    <mergeCell ref="H192:K192"/>
    <mergeCell ref="L192:N192"/>
    <mergeCell ref="E197:G197"/>
    <mergeCell ref="H197:K197"/>
    <mergeCell ref="L197:N197"/>
    <mergeCell ref="E198:G198"/>
    <mergeCell ref="H198:K198"/>
    <mergeCell ref="L198:N198"/>
    <mergeCell ref="E195:G195"/>
    <mergeCell ref="H195:K195"/>
    <mergeCell ref="L195:N195"/>
    <mergeCell ref="E196:G196"/>
    <mergeCell ref="H196:K196"/>
    <mergeCell ref="L196:N196"/>
    <mergeCell ref="E201:G201"/>
    <mergeCell ref="H201:K201"/>
    <mergeCell ref="L201:N201"/>
    <mergeCell ref="E202:G202"/>
    <mergeCell ref="H202:K202"/>
    <mergeCell ref="L202:N202"/>
    <mergeCell ref="E199:G199"/>
    <mergeCell ref="H199:K199"/>
    <mergeCell ref="L199:N199"/>
    <mergeCell ref="E200:G200"/>
    <mergeCell ref="H200:K200"/>
    <mergeCell ref="L200:N200"/>
    <mergeCell ref="E205:G205"/>
    <mergeCell ref="H205:K205"/>
    <mergeCell ref="L205:N205"/>
    <mergeCell ref="E206:G206"/>
    <mergeCell ref="H206:K206"/>
    <mergeCell ref="L206:N206"/>
    <mergeCell ref="E203:G203"/>
    <mergeCell ref="H203:K203"/>
    <mergeCell ref="L203:N203"/>
    <mergeCell ref="E204:G204"/>
    <mergeCell ref="H204:K204"/>
    <mergeCell ref="L204:N204"/>
    <mergeCell ref="E209:G209"/>
    <mergeCell ref="H209:K209"/>
    <mergeCell ref="L209:N209"/>
    <mergeCell ref="E210:G210"/>
    <mergeCell ref="H210:K210"/>
    <mergeCell ref="L210:N210"/>
    <mergeCell ref="E207:G207"/>
    <mergeCell ref="H207:K207"/>
    <mergeCell ref="L207:N207"/>
    <mergeCell ref="E208:G208"/>
    <mergeCell ref="H208:K208"/>
    <mergeCell ref="L208:N208"/>
    <mergeCell ref="E213:G213"/>
    <mergeCell ref="H213:K213"/>
    <mergeCell ref="L213:N213"/>
    <mergeCell ref="E214:G214"/>
    <mergeCell ref="H214:K214"/>
    <mergeCell ref="L214:N214"/>
    <mergeCell ref="E211:G211"/>
    <mergeCell ref="H211:K211"/>
    <mergeCell ref="L211:N211"/>
    <mergeCell ref="E212:G212"/>
    <mergeCell ref="H212:K212"/>
    <mergeCell ref="L212:N212"/>
    <mergeCell ref="E217:G217"/>
    <mergeCell ref="H217:K217"/>
    <mergeCell ref="L217:N217"/>
    <mergeCell ref="E218:G218"/>
    <mergeCell ref="H218:K218"/>
    <mergeCell ref="L218:N218"/>
    <mergeCell ref="E215:G215"/>
    <mergeCell ref="H215:K215"/>
    <mergeCell ref="L215:N215"/>
    <mergeCell ref="E216:G216"/>
    <mergeCell ref="H216:K216"/>
    <mergeCell ref="L216:N216"/>
    <mergeCell ref="E221:G221"/>
    <mergeCell ref="H221:K221"/>
    <mergeCell ref="L221:N221"/>
    <mergeCell ref="E222:G222"/>
    <mergeCell ref="H222:K222"/>
    <mergeCell ref="L222:N222"/>
    <mergeCell ref="E219:G219"/>
    <mergeCell ref="H219:K219"/>
    <mergeCell ref="L219:N219"/>
    <mergeCell ref="E220:G220"/>
    <mergeCell ref="H220:K220"/>
    <mergeCell ref="L220:N220"/>
    <mergeCell ref="E225:G225"/>
    <mergeCell ref="H225:K225"/>
    <mergeCell ref="L225:N225"/>
    <mergeCell ref="E226:G226"/>
    <mergeCell ref="H226:K226"/>
    <mergeCell ref="L226:N226"/>
    <mergeCell ref="E223:G223"/>
    <mergeCell ref="H223:K223"/>
    <mergeCell ref="L223:N223"/>
    <mergeCell ref="E224:G224"/>
    <mergeCell ref="H224:K224"/>
    <mergeCell ref="L224:N224"/>
    <mergeCell ref="E229:G229"/>
    <mergeCell ref="H229:K229"/>
    <mergeCell ref="L229:N229"/>
    <mergeCell ref="E230:G230"/>
    <mergeCell ref="H230:K230"/>
    <mergeCell ref="L230:N230"/>
    <mergeCell ref="E227:G227"/>
    <mergeCell ref="H227:K227"/>
    <mergeCell ref="L227:N227"/>
    <mergeCell ref="E228:G228"/>
    <mergeCell ref="H228:K228"/>
    <mergeCell ref="L228:N228"/>
    <mergeCell ref="E233:G233"/>
    <mergeCell ref="H233:K233"/>
    <mergeCell ref="L233:N233"/>
    <mergeCell ref="E234:G234"/>
    <mergeCell ref="H234:K234"/>
    <mergeCell ref="L234:N234"/>
    <mergeCell ref="E231:G231"/>
    <mergeCell ref="H231:K231"/>
    <mergeCell ref="L231:N231"/>
    <mergeCell ref="E232:G232"/>
    <mergeCell ref="H232:K232"/>
    <mergeCell ref="L232:N232"/>
    <mergeCell ref="E237:G237"/>
    <mergeCell ref="H237:K237"/>
    <mergeCell ref="L237:N237"/>
    <mergeCell ref="E238:G238"/>
    <mergeCell ref="H238:K238"/>
    <mergeCell ref="L238:N238"/>
    <mergeCell ref="E235:G235"/>
    <mergeCell ref="H235:K235"/>
    <mergeCell ref="L235:N235"/>
    <mergeCell ref="E236:G236"/>
    <mergeCell ref="H236:K236"/>
    <mergeCell ref="L236:N236"/>
    <mergeCell ref="E241:G241"/>
    <mergeCell ref="H241:K241"/>
    <mergeCell ref="L241:N241"/>
    <mergeCell ref="E242:G242"/>
    <mergeCell ref="H242:K242"/>
    <mergeCell ref="L242:N242"/>
    <mergeCell ref="E239:G239"/>
    <mergeCell ref="H239:K239"/>
    <mergeCell ref="L239:N239"/>
    <mergeCell ref="E240:G240"/>
    <mergeCell ref="H240:K240"/>
    <mergeCell ref="L240:N240"/>
    <mergeCell ref="M249:P249"/>
    <mergeCell ref="E245:G245"/>
    <mergeCell ref="H245:K245"/>
    <mergeCell ref="L245:N245"/>
    <mergeCell ref="M246:N246"/>
    <mergeCell ref="M247:N247"/>
    <mergeCell ref="M248:P248"/>
    <mergeCell ref="E243:G243"/>
    <mergeCell ref="H243:K243"/>
    <mergeCell ref="L243:N243"/>
    <mergeCell ref="E244:G244"/>
    <mergeCell ref="H244:K244"/>
    <mergeCell ref="L244:N244"/>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31214-35A3-4F5B-AFE6-1A81D6663775}">
  <dimension ref="A1"/>
  <sheetViews>
    <sheetView workbookViewId="0">
      <selection activeCell="P14" sqref="P14"/>
    </sheetView>
  </sheetViews>
  <sheetFormatPr defaultRowHeight="14.4"/>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6949-5050-469E-B8FE-109916D5DCF8}">
  <dimension ref="A1:I77"/>
  <sheetViews>
    <sheetView workbookViewId="0">
      <selection activeCell="Q15" sqref="Q15"/>
    </sheetView>
  </sheetViews>
  <sheetFormatPr defaultRowHeight="14.4"/>
  <sheetData>
    <row r="1" spans="1:2">
      <c r="A1" t="s">
        <v>8934</v>
      </c>
    </row>
    <row r="2" spans="1:2">
      <c r="B2" t="s">
        <v>8935</v>
      </c>
    </row>
    <row r="3" spans="1:2">
      <c r="A3" t="s">
        <v>8936</v>
      </c>
    </row>
    <row r="4" spans="1:2">
      <c r="A4" t="s">
        <v>8937</v>
      </c>
    </row>
    <row r="5" spans="1:2">
      <c r="A5" t="s">
        <v>8938</v>
      </c>
    </row>
    <row r="6" spans="1:2">
      <c r="A6" t="s">
        <v>8382</v>
      </c>
    </row>
    <row r="7" spans="1:2">
      <c r="A7" t="s">
        <v>8939</v>
      </c>
    </row>
    <row r="8" spans="1:2">
      <c r="A8" t="s">
        <v>8940</v>
      </c>
    </row>
    <row r="9" spans="1:2">
      <c r="A9" t="s">
        <v>8941</v>
      </c>
    </row>
    <row r="10" spans="1:2">
      <c r="A10" t="s">
        <v>8942</v>
      </c>
    </row>
    <row r="11" spans="1:2">
      <c r="A11" t="s">
        <v>8943</v>
      </c>
    </row>
    <row r="12" spans="1:2">
      <c r="A12" t="s">
        <v>8944</v>
      </c>
    </row>
    <row r="13" spans="1:2">
      <c r="A13" t="s">
        <v>8945</v>
      </c>
    </row>
    <row r="17" spans="1:1">
      <c r="A17" t="s">
        <v>8946</v>
      </c>
    </row>
    <row r="20" spans="1:1">
      <c r="A20" t="s">
        <v>8947</v>
      </c>
    </row>
    <row r="21" spans="1:1">
      <c r="A21" t="s">
        <v>8948</v>
      </c>
    </row>
    <row r="22" spans="1:1">
      <c r="A22" t="s">
        <v>8949</v>
      </c>
    </row>
    <row r="23" spans="1:1">
      <c r="A23" t="s">
        <v>8950</v>
      </c>
    </row>
    <row r="24" spans="1:1">
      <c r="A24" t="s">
        <v>8948</v>
      </c>
    </row>
    <row r="28" spans="1:1">
      <c r="A28" t="s">
        <v>8948</v>
      </c>
    </row>
    <row r="29" spans="1:1">
      <c r="A29" t="s">
        <v>8951</v>
      </c>
    </row>
    <row r="30" spans="1:1">
      <c r="A30" t="s">
        <v>8952</v>
      </c>
    </row>
    <row r="31" spans="1:1">
      <c r="A31" t="s">
        <v>8953</v>
      </c>
    </row>
    <row r="32" spans="1:1">
      <c r="A32" t="s">
        <v>8954</v>
      </c>
    </row>
    <row r="35" spans="1:2">
      <c r="A35" t="s">
        <v>8955</v>
      </c>
    </row>
    <row r="36" spans="1:2">
      <c r="A36" t="s">
        <v>8956</v>
      </c>
    </row>
    <row r="37" spans="1:2">
      <c r="A37" t="s">
        <v>8957</v>
      </c>
      <c r="B37" t="s">
        <v>8958</v>
      </c>
    </row>
    <row r="38" spans="1:2">
      <c r="A38" t="s">
        <v>8959</v>
      </c>
      <c r="B38" t="s">
        <v>8960</v>
      </c>
    </row>
    <row r="39" spans="1:2">
      <c r="A39" t="s">
        <v>8961</v>
      </c>
    </row>
    <row r="41" spans="1:2">
      <c r="A41" t="s">
        <v>8946</v>
      </c>
    </row>
    <row r="44" spans="1:2">
      <c r="A44" t="s">
        <v>8948</v>
      </c>
    </row>
    <row r="45" spans="1:2">
      <c r="A45" t="s">
        <v>8949</v>
      </c>
    </row>
    <row r="46" spans="1:2">
      <c r="A46" t="s">
        <v>8950</v>
      </c>
    </row>
    <row r="47" spans="1:2">
      <c r="A47" t="s">
        <v>8948</v>
      </c>
    </row>
    <row r="50" spans="1:2">
      <c r="A50" t="s">
        <v>8948</v>
      </c>
    </row>
    <row r="51" spans="1:2">
      <c r="A51" t="s">
        <v>8962</v>
      </c>
    </row>
    <row r="52" spans="1:2">
      <c r="A52" t="s">
        <v>8963</v>
      </c>
    </row>
    <row r="53" spans="1:2">
      <c r="A53" t="s">
        <v>8953</v>
      </c>
    </row>
    <row r="54" spans="1:2">
      <c r="A54" t="s">
        <v>8964</v>
      </c>
    </row>
    <row r="55" spans="1:2">
      <c r="B55" t="s">
        <v>8965</v>
      </c>
    </row>
    <row r="56" spans="1:2">
      <c r="A56" t="s">
        <v>8936</v>
      </c>
    </row>
    <row r="57" spans="1:2">
      <c r="A57" t="s">
        <v>8966</v>
      </c>
    </row>
    <row r="58" spans="1:2">
      <c r="A58" t="s">
        <v>8938</v>
      </c>
    </row>
    <row r="59" spans="1:2">
      <c r="A59" t="s">
        <v>8382</v>
      </c>
    </row>
    <row r="61" spans="1:2">
      <c r="A61" t="s">
        <v>8967</v>
      </c>
    </row>
    <row r="64" spans="1:2">
      <c r="A64" t="s">
        <v>8968</v>
      </c>
    </row>
    <row r="65" spans="1:9">
      <c r="A65" t="s">
        <v>8969</v>
      </c>
      <c r="F65" t="s">
        <v>8970</v>
      </c>
    </row>
    <row r="66" spans="1:9">
      <c r="A66" t="s">
        <v>8969</v>
      </c>
      <c r="F66" t="s">
        <v>8971</v>
      </c>
      <c r="H66" t="s">
        <v>8972</v>
      </c>
    </row>
    <row r="67" spans="1:9">
      <c r="A67" t="s">
        <v>8973</v>
      </c>
      <c r="G67" t="s">
        <v>8974</v>
      </c>
      <c r="I67" t="s">
        <v>8975</v>
      </c>
    </row>
    <row r="68" spans="1:9">
      <c r="A68" t="s">
        <v>8976</v>
      </c>
    </row>
    <row r="71" spans="1:9">
      <c r="A71" t="s">
        <v>8977</v>
      </c>
    </row>
    <row r="72" spans="1:9">
      <c r="A72" t="s">
        <v>8978</v>
      </c>
    </row>
    <row r="77" spans="1:9">
      <c r="A77" t="s">
        <v>8979</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AAF09-4CA0-441C-BFDB-F4EA3D2F4358}">
  <dimension ref="A1:P23"/>
  <sheetViews>
    <sheetView showGridLines="0" topLeftCell="D1" workbookViewId="0">
      <selection activeCell="K26" sqref="K26"/>
    </sheetView>
  </sheetViews>
  <sheetFormatPr defaultRowHeight="14.4"/>
  <cols>
    <col min="1" max="1" width="16.21875" customWidth="1"/>
    <col min="2" max="2" width="20.5546875" customWidth="1"/>
    <col min="3" max="3" width="22.21875" customWidth="1"/>
    <col min="4" max="4" width="19" customWidth="1"/>
    <col min="5" max="5" width="17.5546875" customWidth="1"/>
    <col min="6" max="6" width="13.77734375" customWidth="1"/>
    <col min="7" max="7" width="15" customWidth="1"/>
    <col min="8" max="8" width="15.44140625" customWidth="1"/>
    <col min="9" max="9" width="7.5546875" customWidth="1"/>
    <col min="10" max="10" width="9.21875" customWidth="1"/>
    <col min="11" max="11" width="15" customWidth="1"/>
    <col min="12" max="12" width="12.77734375" customWidth="1"/>
    <col min="13" max="13" width="17.5546875" customWidth="1"/>
    <col min="14" max="14" width="16.5546875" customWidth="1"/>
    <col min="15" max="15" width="28" customWidth="1"/>
    <col min="16" max="16" width="14.77734375" customWidth="1"/>
  </cols>
  <sheetData>
    <row r="1" spans="1:16" ht="14.25" customHeight="1">
      <c r="A1" s="665" t="s">
        <v>346</v>
      </c>
      <c r="B1" s="665"/>
      <c r="C1" s="665"/>
      <c r="D1" s="665"/>
      <c r="E1" s="665"/>
      <c r="F1" s="17"/>
      <c r="G1" s="17"/>
      <c r="H1" s="18"/>
      <c r="I1" s="17"/>
      <c r="J1" s="18"/>
      <c r="K1" s="18"/>
      <c r="L1" s="18"/>
      <c r="M1" s="666" t="s">
        <v>7501</v>
      </c>
      <c r="N1" s="666"/>
      <c r="O1" s="17"/>
    </row>
    <row r="2" spans="1:16" ht="14.25" customHeight="1">
      <c r="A2" s="665" t="s">
        <v>312</v>
      </c>
      <c r="B2" s="665"/>
      <c r="C2" s="665"/>
      <c r="D2" s="665"/>
      <c r="E2" s="665"/>
      <c r="F2" s="17"/>
      <c r="G2" s="17"/>
      <c r="H2" s="18"/>
      <c r="I2" s="17"/>
      <c r="J2" s="18"/>
      <c r="K2" s="18"/>
      <c r="L2" s="18"/>
      <c r="M2" s="666" t="s">
        <v>7502</v>
      </c>
      <c r="N2" s="666"/>
      <c r="O2" s="17"/>
    </row>
    <row r="3" spans="1:16" ht="14.25" customHeight="1">
      <c r="A3" s="18"/>
      <c r="B3" s="18"/>
      <c r="C3" s="386"/>
      <c r="D3" s="386"/>
      <c r="E3" s="386"/>
      <c r="F3" s="17"/>
      <c r="G3" s="17"/>
      <c r="H3" s="18"/>
      <c r="I3" s="17"/>
      <c r="J3" s="18"/>
      <c r="K3" s="18"/>
      <c r="L3" s="18"/>
      <c r="M3" s="18"/>
      <c r="N3" s="18"/>
      <c r="O3" s="17"/>
    </row>
    <row r="4" spans="1:16" ht="14.25" customHeight="1">
      <c r="A4" s="18"/>
      <c r="B4" s="18"/>
      <c r="C4" s="18"/>
      <c r="D4" s="386"/>
      <c r="E4" s="386"/>
      <c r="F4" s="17"/>
      <c r="G4" s="17"/>
    </row>
    <row r="5" spans="1:16" ht="14.25" customHeight="1">
      <c r="A5" s="18"/>
      <c r="B5" s="18"/>
      <c r="C5" s="386"/>
      <c r="D5" s="386"/>
      <c r="E5" s="386"/>
      <c r="F5" s="17"/>
      <c r="G5" s="17"/>
      <c r="H5" s="18"/>
      <c r="I5" s="17"/>
      <c r="J5" s="18"/>
      <c r="K5" s="18"/>
      <c r="L5" s="18"/>
      <c r="M5" s="18"/>
      <c r="N5" s="18"/>
      <c r="O5" s="17"/>
    </row>
    <row r="6" spans="1:16" ht="14.25" customHeight="1">
      <c r="A6" s="185" t="s">
        <v>6833</v>
      </c>
      <c r="B6" s="18"/>
      <c r="C6" s="386"/>
      <c r="D6" s="386"/>
      <c r="E6" s="386"/>
      <c r="F6" s="17"/>
      <c r="G6" s="17"/>
      <c r="H6" s="18"/>
      <c r="I6" s="17"/>
      <c r="J6" s="18"/>
      <c r="K6" s="18"/>
      <c r="L6" s="18"/>
      <c r="M6" s="18"/>
      <c r="N6" s="18"/>
      <c r="O6" s="17"/>
    </row>
    <row r="7" spans="1:16" ht="14.25" customHeight="1">
      <c r="A7" s="185" t="s">
        <v>7503</v>
      </c>
      <c r="B7" s="18"/>
      <c r="C7" s="386"/>
      <c r="D7" s="386"/>
      <c r="E7" s="386"/>
      <c r="F7" s="17"/>
      <c r="G7" s="17"/>
      <c r="H7" s="18"/>
      <c r="I7" s="17"/>
      <c r="J7" s="18"/>
      <c r="K7" s="18"/>
      <c r="L7" s="18"/>
      <c r="M7" s="18"/>
      <c r="N7" s="18"/>
      <c r="O7" s="18"/>
      <c r="P7" s="17"/>
    </row>
    <row r="8" spans="1:16" ht="14.25" customHeight="1">
      <c r="A8" s="185" t="s">
        <v>6918</v>
      </c>
      <c r="B8" s="186"/>
      <c r="C8" s="386"/>
      <c r="D8" s="386"/>
      <c r="E8" s="386"/>
      <c r="F8" s="17"/>
      <c r="G8" s="17"/>
      <c r="H8" s="18"/>
      <c r="I8" s="17"/>
      <c r="J8" s="18"/>
      <c r="K8" s="18"/>
      <c r="L8" s="18"/>
      <c r="M8" s="18"/>
      <c r="N8" s="18"/>
      <c r="O8" s="18"/>
      <c r="P8" s="17"/>
    </row>
    <row r="9" spans="1:16" ht="14.25" customHeight="1">
      <c r="A9" s="185" t="s">
        <v>7504</v>
      </c>
      <c r="B9" s="185">
        <v>100</v>
      </c>
      <c r="C9" s="386"/>
      <c r="D9" s="386"/>
      <c r="E9" s="386"/>
      <c r="F9" s="17"/>
      <c r="G9" s="17"/>
      <c r="H9" s="18"/>
      <c r="I9" s="17"/>
      <c r="J9" s="18"/>
      <c r="K9" s="18"/>
      <c r="L9" s="18"/>
      <c r="M9" s="18"/>
      <c r="N9" s="18"/>
      <c r="O9" s="18"/>
      <c r="P9" s="17"/>
    </row>
    <row r="10" spans="1:16" ht="14.25" customHeight="1">
      <c r="A10" s="185" t="s">
        <v>6834</v>
      </c>
      <c r="B10" s="185"/>
      <c r="C10" s="386"/>
      <c r="D10" s="386"/>
      <c r="E10" s="386"/>
      <c r="F10" s="17"/>
      <c r="G10" s="17"/>
      <c r="H10" s="18"/>
      <c r="I10" s="17"/>
      <c r="J10" s="18"/>
      <c r="K10" s="18"/>
      <c r="L10" s="18"/>
      <c r="M10" s="18"/>
      <c r="N10" s="18"/>
      <c r="O10" s="18"/>
      <c r="P10" s="17"/>
    </row>
    <row r="11" spans="1:16" ht="14.25" customHeight="1">
      <c r="A11" s="187" t="s">
        <v>444</v>
      </c>
      <c r="B11" s="187"/>
      <c r="C11" s="408"/>
      <c r="D11" s="408"/>
      <c r="E11" s="408"/>
      <c r="F11" s="54"/>
      <c r="G11" s="54"/>
      <c r="H11" s="43"/>
      <c r="I11" s="54"/>
      <c r="J11" s="43"/>
      <c r="K11" s="43"/>
      <c r="L11" s="43"/>
      <c r="M11" s="43"/>
      <c r="N11" s="43"/>
      <c r="O11" s="43"/>
      <c r="P11" s="54"/>
    </row>
    <row r="12" spans="1:16" ht="70.95" customHeight="1">
      <c r="A12" s="188" t="s">
        <v>283</v>
      </c>
      <c r="B12" s="188" t="s">
        <v>7505</v>
      </c>
      <c r="C12" s="188" t="s">
        <v>7506</v>
      </c>
      <c r="D12" s="188" t="s">
        <v>7507</v>
      </c>
      <c r="E12" s="188" t="s">
        <v>7508</v>
      </c>
      <c r="F12" s="189" t="s">
        <v>7509</v>
      </c>
      <c r="G12" s="188" t="s">
        <v>7510</v>
      </c>
      <c r="H12" s="188" t="s">
        <v>7511</v>
      </c>
      <c r="I12" s="188" t="s">
        <v>318</v>
      </c>
      <c r="J12" s="188" t="s">
        <v>7512</v>
      </c>
      <c r="K12" s="188" t="s">
        <v>7513</v>
      </c>
      <c r="L12" s="188" t="s">
        <v>7514</v>
      </c>
      <c r="M12" s="188" t="s">
        <v>7515</v>
      </c>
      <c r="N12" s="188" t="s">
        <v>7516</v>
      </c>
      <c r="O12" s="188" t="s">
        <v>7517</v>
      </c>
      <c r="P12" s="188" t="s">
        <v>7518</v>
      </c>
    </row>
    <row r="13" spans="1:16" ht="10.95" customHeight="1">
      <c r="A13" s="190">
        <v>1</v>
      </c>
      <c r="B13" s="191"/>
      <c r="C13" s="30"/>
      <c r="D13" s="190"/>
      <c r="E13" s="190"/>
      <c r="F13" s="190"/>
      <c r="G13" s="190"/>
      <c r="H13" s="190"/>
      <c r="I13" s="190"/>
      <c r="J13" s="190"/>
      <c r="K13" s="190"/>
      <c r="L13" s="190"/>
      <c r="M13" s="192"/>
      <c r="N13" s="192"/>
      <c r="O13" s="193"/>
      <c r="P13" s="192"/>
    </row>
    <row r="14" spans="1:16" ht="10.95" customHeight="1">
      <c r="A14" s="190">
        <v>2</v>
      </c>
      <c r="B14" s="191"/>
      <c r="C14" s="30"/>
      <c r="D14" s="190"/>
      <c r="E14" s="190"/>
      <c r="F14" s="190"/>
      <c r="G14" s="190"/>
      <c r="H14" s="190"/>
      <c r="I14" s="190"/>
      <c r="J14" s="190"/>
      <c r="K14" s="190"/>
      <c r="L14" s="190"/>
      <c r="M14" s="192"/>
      <c r="N14" s="192"/>
      <c r="O14" s="193"/>
      <c r="P14" s="192"/>
    </row>
    <row r="15" spans="1:16" ht="10.95" customHeight="1">
      <c r="A15" s="190">
        <v>3</v>
      </c>
      <c r="B15" s="191"/>
      <c r="C15" s="30"/>
      <c r="D15" s="190"/>
      <c r="E15" s="190"/>
      <c r="F15" s="190"/>
      <c r="G15" s="190"/>
      <c r="H15" s="190"/>
      <c r="I15" s="190"/>
      <c r="J15" s="190"/>
      <c r="K15" s="190"/>
      <c r="L15" s="190"/>
      <c r="M15" s="192"/>
      <c r="N15" s="192"/>
      <c r="O15" s="193"/>
      <c r="P15" s="192"/>
    </row>
    <row r="16" spans="1:16" ht="10.95" customHeight="1">
      <c r="A16" s="190">
        <v>4</v>
      </c>
      <c r="B16" s="191"/>
      <c r="C16" s="30"/>
      <c r="D16" s="190"/>
      <c r="E16" s="190"/>
      <c r="F16" s="190"/>
      <c r="G16" s="190"/>
      <c r="H16" s="190"/>
      <c r="I16" s="190"/>
      <c r="J16" s="190"/>
      <c r="K16" s="190"/>
      <c r="L16" s="190"/>
      <c r="M16" s="192"/>
      <c r="N16" s="192"/>
      <c r="O16" s="193"/>
      <c r="P16" s="192"/>
    </row>
    <row r="17" spans="1:16" ht="10.95" customHeight="1">
      <c r="A17" s="190">
        <v>5</v>
      </c>
      <c r="B17" s="191"/>
      <c r="C17" s="30"/>
      <c r="D17" s="190"/>
      <c r="E17" s="190"/>
      <c r="F17" s="190"/>
      <c r="G17" s="190"/>
      <c r="H17" s="190"/>
      <c r="I17" s="190"/>
      <c r="J17" s="190"/>
      <c r="K17" s="190"/>
      <c r="L17" s="190"/>
      <c r="M17" s="192"/>
      <c r="N17" s="192"/>
      <c r="O17" s="193"/>
      <c r="P17" s="192"/>
    </row>
    <row r="18" spans="1:16" ht="10.95" customHeight="1">
      <c r="A18" s="190">
        <v>6</v>
      </c>
      <c r="B18" s="191"/>
      <c r="C18" s="30"/>
      <c r="D18" s="190"/>
      <c r="E18" s="190"/>
      <c r="F18" s="190"/>
      <c r="G18" s="190"/>
      <c r="H18" s="190"/>
      <c r="I18" s="190"/>
      <c r="J18" s="190"/>
      <c r="K18" s="190"/>
      <c r="L18" s="190"/>
      <c r="M18" s="192"/>
      <c r="N18" s="192"/>
      <c r="O18" s="193"/>
      <c r="P18" s="192"/>
    </row>
    <row r="19" spans="1:16" ht="10.95" customHeight="1">
      <c r="A19" s="190">
        <v>7</v>
      </c>
      <c r="B19" s="191"/>
      <c r="C19" s="30"/>
      <c r="D19" s="190"/>
      <c r="E19" s="190"/>
      <c r="F19" s="190"/>
      <c r="G19" s="190"/>
      <c r="H19" s="190"/>
      <c r="I19" s="190"/>
      <c r="J19" s="190"/>
      <c r="K19" s="190"/>
      <c r="L19" s="190"/>
      <c r="M19" s="192"/>
      <c r="N19" s="192"/>
      <c r="O19" s="193"/>
      <c r="P19" s="192"/>
    </row>
    <row r="20" spans="1:16" ht="10.95" customHeight="1">
      <c r="A20" s="190">
        <v>8</v>
      </c>
      <c r="B20" s="191"/>
      <c r="C20" s="30"/>
      <c r="D20" s="190"/>
      <c r="E20" s="190"/>
      <c r="F20" s="190"/>
      <c r="G20" s="190"/>
      <c r="H20" s="190"/>
      <c r="I20" s="190"/>
      <c r="J20" s="190"/>
      <c r="K20" s="190"/>
      <c r="L20" s="190"/>
      <c r="M20" s="192"/>
      <c r="N20" s="192"/>
      <c r="O20" s="193"/>
      <c r="P20" s="192"/>
    </row>
    <row r="22" spans="1:16">
      <c r="C22" s="194" t="e" cm="1" vm="1">
        <f t="array" aca="1" ref="C22" ca="1">B13:P20</f>
        <v>#VALUE!</v>
      </c>
    </row>
    <row r="23" spans="1:16">
      <c r="A23" s="664" t="s">
        <v>7519</v>
      </c>
      <c r="B23" s="384"/>
      <c r="C23" s="384"/>
      <c r="D23" s="384"/>
      <c r="E23" s="384"/>
      <c r="F23" s="384"/>
      <c r="G23" s="384"/>
      <c r="H23" s="384"/>
      <c r="I23" s="384"/>
      <c r="J23" s="384"/>
      <c r="K23" s="384"/>
      <c r="L23" s="384"/>
      <c r="M23" s="384"/>
      <c r="N23" s="384"/>
      <c r="O23" s="384"/>
      <c r="P23" s="384"/>
    </row>
  </sheetData>
  <mergeCells count="14">
    <mergeCell ref="D4:E4"/>
    <mergeCell ref="A1:E1"/>
    <mergeCell ref="M1:N1"/>
    <mergeCell ref="A2:E2"/>
    <mergeCell ref="M2:N2"/>
    <mergeCell ref="C3:E3"/>
    <mergeCell ref="C11:E11"/>
    <mergeCell ref="A23:P23"/>
    <mergeCell ref="C5:E5"/>
    <mergeCell ref="C6:E6"/>
    <mergeCell ref="C7:E7"/>
    <mergeCell ref="C8:E8"/>
    <mergeCell ref="C9:E9"/>
    <mergeCell ref="C10:E10"/>
  </mergeCells>
  <pageMargins left="0.75" right="0.75" top="1" bottom="1" header="0.5" footer="0.5"/>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5E835-FF56-4F1F-A6CC-3EA8F4C1FD39}">
  <dimension ref="A1:A52"/>
  <sheetViews>
    <sheetView workbookViewId="0">
      <selection activeCell="Q17" sqref="Q17"/>
    </sheetView>
  </sheetViews>
  <sheetFormatPr defaultRowHeight="14.4"/>
  <sheetData>
    <row r="1" spans="1:1">
      <c r="A1" t="s">
        <v>8934</v>
      </c>
    </row>
    <row r="2" spans="1:1">
      <c r="A2" t="s">
        <v>8379</v>
      </c>
    </row>
    <row r="3" spans="1:1">
      <c r="A3" t="s">
        <v>8380</v>
      </c>
    </row>
    <row r="4" spans="1:1">
      <c r="A4" t="s">
        <v>9381</v>
      </c>
    </row>
    <row r="7" spans="1:1">
      <c r="A7" t="s">
        <v>8382</v>
      </c>
    </row>
    <row r="8" spans="1:1">
      <c r="A8" t="s">
        <v>6833</v>
      </c>
    </row>
    <row r="10" spans="1:1">
      <c r="A10" t="s">
        <v>9382</v>
      </c>
    </row>
    <row r="11" spans="1:1">
      <c r="A11" t="s">
        <v>9383</v>
      </c>
    </row>
    <row r="12" spans="1:1">
      <c r="A12" t="s">
        <v>9384</v>
      </c>
    </row>
    <row r="13" spans="1:1">
      <c r="A13" t="s">
        <v>9385</v>
      </c>
    </row>
    <row r="14" spans="1:1">
      <c r="A14" t="s">
        <v>9386</v>
      </c>
    </row>
    <row r="15" spans="1:1">
      <c r="A15" t="s">
        <v>9387</v>
      </c>
    </row>
    <row r="16" spans="1:1">
      <c r="A16" t="s">
        <v>9388</v>
      </c>
    </row>
    <row r="18" spans="1:1">
      <c r="A18" t="s">
        <v>8382</v>
      </c>
    </row>
    <row r="19" spans="1:1">
      <c r="A19" t="s">
        <v>8382</v>
      </c>
    </row>
    <row r="20" spans="1:1">
      <c r="A20" t="s">
        <v>9389</v>
      </c>
    </row>
    <row r="21" spans="1:1">
      <c r="A21" t="s">
        <v>9390</v>
      </c>
    </row>
    <row r="22" spans="1:1">
      <c r="A22" t="s">
        <v>9391</v>
      </c>
    </row>
    <row r="23" spans="1:1">
      <c r="A23" t="s">
        <v>9392</v>
      </c>
    </row>
    <row r="24" spans="1:1">
      <c r="A24" t="s">
        <v>9393</v>
      </c>
    </row>
    <row r="25" spans="1:1">
      <c r="A25" t="s">
        <v>9394</v>
      </c>
    </row>
    <row r="26" spans="1:1">
      <c r="A26" t="s">
        <v>9395</v>
      </c>
    </row>
    <row r="27" spans="1:1">
      <c r="A27" t="s">
        <v>9396</v>
      </c>
    </row>
    <row r="28" spans="1:1">
      <c r="A28" t="s">
        <v>9397</v>
      </c>
    </row>
    <row r="29" spans="1:1">
      <c r="A29" t="s">
        <v>9398</v>
      </c>
    </row>
    <row r="30" spans="1:1">
      <c r="A30" t="s">
        <v>9399</v>
      </c>
    </row>
    <row r="31" spans="1:1">
      <c r="A31" t="s">
        <v>9400</v>
      </c>
    </row>
    <row r="32" spans="1:1">
      <c r="A32" t="s">
        <v>9401</v>
      </c>
    </row>
    <row r="33" spans="1:1">
      <c r="A33" t="s">
        <v>9402</v>
      </c>
    </row>
    <row r="34" spans="1:1">
      <c r="A34" t="s">
        <v>9403</v>
      </c>
    </row>
    <row r="35" spans="1:1">
      <c r="A35" t="s">
        <v>9404</v>
      </c>
    </row>
    <row r="36" spans="1:1">
      <c r="A36" t="s">
        <v>9405</v>
      </c>
    </row>
    <row r="37" spans="1:1">
      <c r="A37" t="s">
        <v>9406</v>
      </c>
    </row>
    <row r="38" spans="1:1">
      <c r="A38" t="s">
        <v>9407</v>
      </c>
    </row>
    <row r="39" spans="1:1">
      <c r="A39" t="s">
        <v>9408</v>
      </c>
    </row>
    <row r="40" spans="1:1">
      <c r="A40" t="s">
        <v>9409</v>
      </c>
    </row>
    <row r="41" spans="1:1">
      <c r="A41" t="s">
        <v>9410</v>
      </c>
    </row>
    <row r="42" spans="1:1">
      <c r="A42" t="s">
        <v>9411</v>
      </c>
    </row>
    <row r="43" spans="1:1">
      <c r="A43" t="s">
        <v>9412</v>
      </c>
    </row>
    <row r="44" spans="1:1">
      <c r="A44" t="s">
        <v>9413</v>
      </c>
    </row>
    <row r="45" spans="1:1">
      <c r="A45" t="s">
        <v>8399</v>
      </c>
    </row>
    <row r="46" spans="1:1">
      <c r="A46" t="s">
        <v>8379</v>
      </c>
    </row>
    <row r="47" spans="1:1">
      <c r="A47" t="s">
        <v>8380</v>
      </c>
    </row>
    <row r="48" spans="1:1">
      <c r="A48" t="s">
        <v>9414</v>
      </c>
    </row>
    <row r="51" spans="1:1">
      <c r="A51" t="s">
        <v>8382</v>
      </c>
    </row>
    <row r="52" spans="1:1">
      <c r="A52" t="s">
        <v>8525</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F57-6E84-4DCE-8EF4-C2721D0E8607}">
  <dimension ref="A1:M28"/>
  <sheetViews>
    <sheetView showGridLines="0" workbookViewId="0">
      <selection activeCell="F27" sqref="F27"/>
    </sheetView>
  </sheetViews>
  <sheetFormatPr defaultColWidth="8.77734375" defaultRowHeight="14.4"/>
  <cols>
    <col min="1" max="1" width="15.44140625" style="298" customWidth="1"/>
    <col min="2" max="2" width="13" style="298" customWidth="1"/>
    <col min="3" max="3" width="11.44140625" style="298" customWidth="1"/>
    <col min="4" max="4" width="11.77734375" style="298" customWidth="1"/>
    <col min="5" max="5" width="12.5546875" style="298" customWidth="1"/>
    <col min="6" max="6" width="18.21875" style="298" customWidth="1"/>
    <col min="7" max="8" width="11.21875" style="298" customWidth="1"/>
    <col min="9" max="9" width="11.77734375" style="298" customWidth="1"/>
    <col min="10" max="12" width="7.5546875" style="298" customWidth="1"/>
    <col min="13" max="13" width="15.44140625" style="298" customWidth="1"/>
    <col min="14" max="16384" width="8.77734375" style="298"/>
  </cols>
  <sheetData>
    <row r="1" spans="1:13" ht="11.1" customHeight="1">
      <c r="A1" s="308" t="s">
        <v>346</v>
      </c>
      <c r="B1" s="389"/>
      <c r="C1" s="389"/>
      <c r="D1" s="389"/>
      <c r="E1" s="389"/>
      <c r="F1" s="389"/>
      <c r="G1" s="389"/>
      <c r="H1" s="389"/>
      <c r="I1" s="389"/>
      <c r="J1" s="475" t="s">
        <v>406</v>
      </c>
      <c r="K1" s="475"/>
      <c r="L1" s="475"/>
      <c r="M1" s="475"/>
    </row>
    <row r="2" spans="1:13" ht="11.1" customHeight="1">
      <c r="A2" s="308" t="s">
        <v>334</v>
      </c>
      <c r="B2" s="389"/>
      <c r="C2" s="389"/>
      <c r="D2" s="389"/>
      <c r="E2" s="389"/>
      <c r="F2" s="389"/>
      <c r="G2" s="389"/>
      <c r="H2" s="389"/>
      <c r="I2" s="389"/>
      <c r="J2" s="475" t="s">
        <v>407</v>
      </c>
      <c r="K2" s="475"/>
      <c r="L2" s="475"/>
      <c r="M2" s="475"/>
    </row>
    <row r="3" spans="1:13" ht="11.1" customHeight="1">
      <c r="A3" s="389"/>
      <c r="B3" s="389"/>
      <c r="C3" s="389"/>
      <c r="D3" s="389"/>
      <c r="E3" s="389"/>
      <c r="F3" s="389"/>
      <c r="G3" s="389"/>
      <c r="H3" s="389"/>
      <c r="I3" s="389"/>
      <c r="J3" s="389"/>
      <c r="K3" s="389"/>
      <c r="L3" s="389"/>
      <c r="M3" s="389"/>
    </row>
    <row r="4" spans="1:13" ht="12.75" customHeight="1">
      <c r="A4" s="412" t="s">
        <v>11</v>
      </c>
      <c r="B4" s="412"/>
      <c r="C4" s="412"/>
      <c r="D4" s="412"/>
      <c r="E4" s="412"/>
      <c r="F4" s="412"/>
      <c r="G4" s="412"/>
      <c r="H4" s="412"/>
      <c r="I4" s="412"/>
      <c r="J4" s="412"/>
      <c r="K4" s="412"/>
      <c r="L4" s="412"/>
      <c r="M4" s="412"/>
    </row>
    <row r="5" spans="1:13" ht="8.1" customHeight="1">
      <c r="A5" s="389"/>
      <c r="B5" s="389"/>
      <c r="C5" s="389"/>
      <c r="D5" s="389"/>
      <c r="E5" s="389"/>
      <c r="F5" s="389"/>
      <c r="G5" s="389"/>
      <c r="H5" s="389"/>
      <c r="I5" s="389"/>
      <c r="J5" s="389"/>
      <c r="K5" s="389"/>
      <c r="L5" s="389"/>
      <c r="M5" s="389"/>
    </row>
    <row r="6" spans="1:13" ht="9.4499999999999993" customHeight="1">
      <c r="A6" s="307" t="s">
        <v>408</v>
      </c>
      <c r="B6" s="389"/>
      <c r="C6" s="389"/>
      <c r="D6" s="389"/>
      <c r="E6" s="389"/>
      <c r="F6" s="389"/>
      <c r="G6" s="389"/>
      <c r="H6" s="389"/>
      <c r="I6" s="389"/>
      <c r="J6" s="389"/>
      <c r="K6" s="389"/>
      <c r="L6" s="389"/>
      <c r="M6" s="389"/>
    </row>
    <row r="7" spans="1:13" ht="9.4499999999999993" customHeight="1">
      <c r="A7" s="307" t="s">
        <v>409</v>
      </c>
      <c r="B7" s="474" t="s">
        <v>410</v>
      </c>
      <c r="C7" s="474"/>
      <c r="D7" s="474"/>
      <c r="E7" s="474"/>
      <c r="F7" s="474"/>
      <c r="G7" s="474"/>
      <c r="H7" s="474"/>
      <c r="I7" s="474"/>
      <c r="J7" s="474"/>
      <c r="K7" s="474"/>
      <c r="L7" s="389"/>
      <c r="M7" s="389"/>
    </row>
    <row r="8" spans="1:13" ht="9.4499999999999993" customHeight="1">
      <c r="A8" s="307" t="s">
        <v>411</v>
      </c>
      <c r="B8" s="474"/>
      <c r="C8" s="474"/>
      <c r="D8" s="474"/>
      <c r="E8" s="474"/>
      <c r="F8" s="474"/>
      <c r="G8" s="474"/>
      <c r="H8" s="474"/>
      <c r="I8" s="474"/>
      <c r="J8" s="474"/>
      <c r="K8" s="474"/>
      <c r="L8" s="389"/>
      <c r="M8" s="389"/>
    </row>
    <row r="9" spans="1:13" ht="9.4499999999999993" customHeight="1">
      <c r="A9" s="307" t="s">
        <v>412</v>
      </c>
      <c r="B9" s="474"/>
      <c r="C9" s="474"/>
      <c r="D9" s="474"/>
      <c r="E9" s="474"/>
      <c r="F9" s="474"/>
      <c r="G9" s="474"/>
      <c r="H9" s="474"/>
      <c r="I9" s="474"/>
      <c r="J9" s="474"/>
      <c r="K9" s="474"/>
      <c r="L9" s="389"/>
      <c r="M9" s="389"/>
    </row>
    <row r="10" spans="1:13" ht="9.4499999999999993" customHeight="1">
      <c r="A10" s="307" t="s">
        <v>413</v>
      </c>
      <c r="B10" s="474"/>
      <c r="C10" s="474"/>
      <c r="D10" s="474"/>
      <c r="E10" s="474"/>
      <c r="F10" s="474"/>
      <c r="G10" s="474"/>
      <c r="H10" s="474"/>
      <c r="I10" s="474"/>
      <c r="J10" s="474"/>
      <c r="K10" s="474"/>
      <c r="L10" s="389"/>
      <c r="M10" s="389"/>
    </row>
    <row r="11" spans="1:13" ht="9.4499999999999993" customHeight="1">
      <c r="A11" s="307" t="s">
        <v>414</v>
      </c>
      <c r="B11" s="474"/>
      <c r="C11" s="474"/>
      <c r="D11" s="474"/>
      <c r="E11" s="474"/>
      <c r="F11" s="474"/>
      <c r="G11" s="474"/>
      <c r="H11" s="474"/>
      <c r="I11" s="474"/>
      <c r="J11" s="474"/>
      <c r="K11" s="474"/>
      <c r="L11" s="389"/>
      <c r="M11" s="389"/>
    </row>
    <row r="12" spans="1:13" ht="9.4499999999999993" customHeight="1">
      <c r="A12" s="307" t="s">
        <v>415</v>
      </c>
      <c r="B12" s="474" t="s">
        <v>416</v>
      </c>
      <c r="C12" s="474"/>
      <c r="D12" s="474"/>
      <c r="E12" s="474"/>
      <c r="F12" s="474"/>
      <c r="G12" s="474"/>
      <c r="H12" s="474"/>
      <c r="I12" s="474"/>
      <c r="J12" s="474"/>
      <c r="K12" s="474"/>
      <c r="L12" s="389"/>
      <c r="M12" s="389"/>
    </row>
    <row r="13" spans="1:13" ht="9.4499999999999993" customHeight="1">
      <c r="A13" s="307" t="s">
        <v>417</v>
      </c>
      <c r="B13" s="389"/>
      <c r="C13" s="389"/>
      <c r="D13" s="389"/>
      <c r="E13" s="389"/>
      <c r="F13" s="389"/>
      <c r="G13" s="389"/>
      <c r="H13" s="389"/>
      <c r="I13" s="389"/>
      <c r="J13" s="389"/>
      <c r="K13" s="389"/>
      <c r="L13" s="389"/>
      <c r="M13" s="389"/>
    </row>
    <row r="14" spans="1:13" ht="13.2" customHeight="1">
      <c r="A14" s="306"/>
      <c r="B14" s="306"/>
      <c r="C14" s="306"/>
      <c r="D14" s="306"/>
      <c r="E14" s="306"/>
      <c r="F14" s="306"/>
      <c r="G14" s="306"/>
      <c r="H14" s="306"/>
      <c r="I14" s="471"/>
      <c r="J14" s="471"/>
      <c r="K14" s="471"/>
      <c r="L14" s="471"/>
      <c r="M14" s="306"/>
    </row>
    <row r="15" spans="1:13" ht="13.2" customHeight="1">
      <c r="A15" s="63" t="s">
        <v>418</v>
      </c>
      <c r="B15" s="304"/>
      <c r="C15" s="304"/>
      <c r="D15" s="304"/>
      <c r="E15" s="304"/>
      <c r="F15" s="304"/>
      <c r="G15" s="64" t="s">
        <v>419</v>
      </c>
      <c r="H15" s="64" t="s">
        <v>420</v>
      </c>
      <c r="I15" s="466"/>
      <c r="J15" s="466"/>
      <c r="K15" s="466"/>
      <c r="L15" s="466"/>
      <c r="M15" s="304"/>
    </row>
    <row r="16" spans="1:13" ht="13.2" customHeight="1">
      <c r="A16" s="300"/>
      <c r="B16" s="300"/>
      <c r="C16" s="300"/>
      <c r="D16" s="300"/>
      <c r="E16" s="307">
        <v>21440</v>
      </c>
      <c r="F16" s="307" t="s">
        <v>9425</v>
      </c>
      <c r="G16" s="307"/>
      <c r="H16" s="307"/>
      <c r="I16" s="389"/>
      <c r="J16" s="389"/>
      <c r="K16" s="389"/>
      <c r="L16" s="389"/>
      <c r="M16" s="300"/>
    </row>
    <row r="17" spans="1:13" ht="13.2" customHeight="1">
      <c r="A17" s="300"/>
      <c r="B17" s="300"/>
      <c r="C17" s="300"/>
      <c r="D17" s="300"/>
      <c r="E17" s="307">
        <v>21441</v>
      </c>
      <c r="F17" s="307" t="s">
        <v>9424</v>
      </c>
      <c r="G17" s="307"/>
      <c r="H17" s="307"/>
      <c r="I17" s="389"/>
      <c r="J17" s="389"/>
      <c r="K17" s="389"/>
      <c r="L17" s="389"/>
      <c r="M17" s="300"/>
    </row>
    <row r="18" spans="1:13" ht="13.2" customHeight="1">
      <c r="A18" s="300"/>
      <c r="B18" s="300"/>
      <c r="C18" s="300"/>
      <c r="D18" s="300"/>
      <c r="E18" s="307">
        <v>21442</v>
      </c>
      <c r="F18" s="307" t="s">
        <v>9423</v>
      </c>
      <c r="G18" s="307"/>
      <c r="H18" s="307"/>
      <c r="I18" s="389"/>
      <c r="J18" s="389"/>
      <c r="K18" s="389"/>
      <c r="L18" s="389"/>
      <c r="M18" s="300"/>
    </row>
    <row r="19" spans="1:13" ht="13.2" customHeight="1">
      <c r="A19" s="300"/>
      <c r="B19" s="300"/>
      <c r="C19" s="300"/>
      <c r="D19" s="300"/>
      <c r="E19" s="307">
        <v>22420</v>
      </c>
      <c r="F19" s="307" t="s">
        <v>9422</v>
      </c>
      <c r="G19" s="307"/>
      <c r="H19" s="307"/>
      <c r="I19" s="389"/>
      <c r="J19" s="389"/>
      <c r="K19" s="389"/>
      <c r="L19" s="389"/>
      <c r="M19" s="300"/>
    </row>
    <row r="20" spans="1:13" ht="13.2" customHeight="1">
      <c r="A20" s="300"/>
      <c r="B20" s="300"/>
      <c r="C20" s="300"/>
      <c r="D20" s="300"/>
      <c r="E20" s="307">
        <v>22430</v>
      </c>
      <c r="F20" s="307" t="s">
        <v>9421</v>
      </c>
      <c r="G20" s="307"/>
      <c r="H20" s="307"/>
      <c r="I20" s="389"/>
      <c r="J20" s="389"/>
      <c r="K20" s="389"/>
      <c r="L20" s="389"/>
      <c r="M20" s="300"/>
    </row>
    <row r="21" spans="1:13" ht="13.2" customHeight="1">
      <c r="A21" s="300"/>
      <c r="B21" s="300"/>
      <c r="C21" s="300"/>
      <c r="D21" s="300"/>
      <c r="E21" s="307">
        <v>22440</v>
      </c>
      <c r="F21" s="307" t="s">
        <v>9420</v>
      </c>
      <c r="G21" s="307"/>
      <c r="H21" s="307"/>
      <c r="I21" s="389"/>
      <c r="J21" s="389"/>
      <c r="K21" s="389"/>
      <c r="L21" s="389"/>
      <c r="M21" s="300"/>
    </row>
    <row r="22" spans="1:13" ht="13.2" customHeight="1">
      <c r="A22" s="300"/>
      <c r="B22" s="300"/>
      <c r="C22" s="300"/>
      <c r="D22" s="300"/>
      <c r="E22" s="307">
        <v>22480</v>
      </c>
      <c r="F22" s="307" t="s">
        <v>9419</v>
      </c>
      <c r="G22" s="307"/>
      <c r="H22" s="307"/>
      <c r="I22" s="389"/>
      <c r="J22" s="389"/>
      <c r="K22" s="389"/>
      <c r="L22" s="389"/>
      <c r="M22" s="300"/>
    </row>
    <row r="23" spans="1:13" ht="13.2" customHeight="1">
      <c r="A23" s="300"/>
      <c r="B23" s="300"/>
      <c r="C23" s="300"/>
      <c r="D23" s="300"/>
      <c r="E23" s="307">
        <v>22575</v>
      </c>
      <c r="F23" s="307" t="s">
        <v>9418</v>
      </c>
      <c r="G23" s="307"/>
      <c r="H23" s="307"/>
      <c r="I23" s="389"/>
      <c r="J23" s="389"/>
      <c r="K23" s="389"/>
      <c r="L23" s="389"/>
      <c r="M23" s="300"/>
    </row>
    <row r="24" spans="1:13" ht="13.2" customHeight="1">
      <c r="A24" s="300"/>
      <c r="B24" s="300"/>
      <c r="C24" s="300"/>
      <c r="D24" s="300"/>
      <c r="E24" s="307">
        <v>23440</v>
      </c>
      <c r="F24" s="307" t="s">
        <v>9417</v>
      </c>
      <c r="G24" s="307"/>
      <c r="H24" s="307"/>
      <c r="I24" s="389"/>
      <c r="J24" s="389"/>
      <c r="K24" s="389"/>
      <c r="L24" s="389"/>
      <c r="M24" s="300"/>
    </row>
    <row r="25" spans="1:13" ht="13.2" customHeight="1">
      <c r="A25" s="300"/>
      <c r="B25" s="300"/>
      <c r="C25" s="300"/>
      <c r="D25" s="300"/>
      <c r="E25" s="307">
        <v>24440</v>
      </c>
      <c r="F25" s="307" t="s">
        <v>9416</v>
      </c>
      <c r="G25" s="307"/>
      <c r="H25" s="307"/>
      <c r="I25" s="389"/>
      <c r="J25" s="389"/>
      <c r="K25" s="389"/>
      <c r="L25" s="389"/>
      <c r="M25" s="300"/>
    </row>
    <row r="26" spans="1:13" ht="13.2" customHeight="1">
      <c r="A26" s="300"/>
      <c r="B26" s="300"/>
      <c r="C26" s="300"/>
      <c r="D26" s="300"/>
      <c r="E26" s="307">
        <v>96666</v>
      </c>
      <c r="F26" s="307" t="s">
        <v>422</v>
      </c>
      <c r="G26" s="307"/>
      <c r="H26" s="307"/>
      <c r="I26" s="389"/>
      <c r="J26" s="389"/>
      <c r="K26" s="389"/>
      <c r="L26" s="389"/>
      <c r="M26" s="300"/>
    </row>
    <row r="27" spans="1:13" ht="13.2" customHeight="1">
      <c r="A27" s="300"/>
      <c r="B27" s="300"/>
      <c r="C27" s="300"/>
      <c r="D27" s="300"/>
      <c r="E27" s="306"/>
      <c r="F27" s="306"/>
      <c r="G27" s="306"/>
      <c r="H27" s="306"/>
      <c r="I27" s="389"/>
      <c r="J27" s="389"/>
      <c r="K27" s="389"/>
      <c r="L27" s="389"/>
      <c r="M27" s="300"/>
    </row>
    <row r="28" spans="1:13" ht="13.2" customHeight="1">
      <c r="A28" s="300"/>
      <c r="B28" s="300"/>
      <c r="C28" s="300"/>
      <c r="D28" s="300"/>
      <c r="E28" s="64" t="s">
        <v>367</v>
      </c>
      <c r="F28" s="304"/>
      <c r="G28" s="64"/>
      <c r="H28" s="64"/>
      <c r="I28" s="389"/>
      <c r="J28" s="389"/>
      <c r="K28" s="389"/>
      <c r="L28" s="389"/>
      <c r="M28" s="300"/>
    </row>
  </sheetData>
  <mergeCells count="46">
    <mergeCell ref="A4:M4"/>
    <mergeCell ref="B1:I1"/>
    <mergeCell ref="J1:M1"/>
    <mergeCell ref="B2:I2"/>
    <mergeCell ref="J2:M2"/>
    <mergeCell ref="A3:M3"/>
    <mergeCell ref="A5:M5"/>
    <mergeCell ref="B6:K6"/>
    <mergeCell ref="L6:M13"/>
    <mergeCell ref="B7:K7"/>
    <mergeCell ref="B8:K8"/>
    <mergeCell ref="B9:K9"/>
    <mergeCell ref="B10:K10"/>
    <mergeCell ref="B11:K11"/>
    <mergeCell ref="B12:K12"/>
    <mergeCell ref="B13:K13"/>
    <mergeCell ref="I14:J14"/>
    <mergeCell ref="K14:L14"/>
    <mergeCell ref="I15:J15"/>
    <mergeCell ref="K15:L15"/>
    <mergeCell ref="I16:J16"/>
    <mergeCell ref="K16:L16"/>
    <mergeCell ref="I17:J17"/>
    <mergeCell ref="K17:L17"/>
    <mergeCell ref="I18:J18"/>
    <mergeCell ref="K18:L18"/>
    <mergeCell ref="I19:J19"/>
    <mergeCell ref="K19:L19"/>
    <mergeCell ref="I20:J20"/>
    <mergeCell ref="K20:L20"/>
    <mergeCell ref="I21:J21"/>
    <mergeCell ref="K21:L21"/>
    <mergeCell ref="I22:J22"/>
    <mergeCell ref="K22:L22"/>
    <mergeCell ref="I23:J23"/>
    <mergeCell ref="K23:L23"/>
    <mergeCell ref="I24:J24"/>
    <mergeCell ref="K24:L24"/>
    <mergeCell ref="I25:J25"/>
    <mergeCell ref="K25:L25"/>
    <mergeCell ref="I26:J26"/>
    <mergeCell ref="K26:L26"/>
    <mergeCell ref="I27:J27"/>
    <mergeCell ref="K27:L27"/>
    <mergeCell ref="I28:J28"/>
    <mergeCell ref="K28:L28"/>
  </mergeCells>
  <pageMargins left="0.75" right="0.75" top="1" bottom="1" header="0.5" footer="0.5"/>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AA660-2B21-4937-AAB4-95ED51824816}">
  <dimension ref="A1:P33"/>
  <sheetViews>
    <sheetView topLeftCell="A19" workbookViewId="0">
      <selection activeCell="P16" sqref="P16"/>
    </sheetView>
  </sheetViews>
  <sheetFormatPr defaultRowHeight="14.4"/>
  <sheetData>
    <row r="1" spans="1:16">
      <c r="A1" t="s">
        <v>346</v>
      </c>
      <c r="E1" s="207"/>
      <c r="O1" s="32"/>
      <c r="P1" s="32"/>
    </row>
    <row r="2" spans="1:16">
      <c r="A2" t="s">
        <v>8328</v>
      </c>
    </row>
    <row r="3" spans="1:16">
      <c r="A3" t="s">
        <v>8329</v>
      </c>
    </row>
    <row r="4" spans="1:16">
      <c r="A4" t="s">
        <v>8466</v>
      </c>
    </row>
    <row r="6" spans="1:16">
      <c r="A6" t="s">
        <v>6833</v>
      </c>
    </row>
    <row r="8" spans="1:16">
      <c r="A8" t="s">
        <v>8331</v>
      </c>
    </row>
    <row r="9" spans="1:16">
      <c r="A9" t="s">
        <v>8467</v>
      </c>
      <c r="D9" t="s">
        <v>8468</v>
      </c>
    </row>
    <row r="10" spans="1:16">
      <c r="A10" t="s">
        <v>8469</v>
      </c>
      <c r="D10" t="s">
        <v>8470</v>
      </c>
    </row>
    <row r="11" spans="1:16">
      <c r="A11" t="s">
        <v>8336</v>
      </c>
      <c r="J11" t="s">
        <v>8337</v>
      </c>
    </row>
    <row r="12" spans="1:16">
      <c r="A12" t="s">
        <v>8471</v>
      </c>
      <c r="I12" t="s">
        <v>8472</v>
      </c>
    </row>
    <row r="13" spans="1:16">
      <c r="A13" t="s">
        <v>8311</v>
      </c>
    </row>
    <row r="15" spans="1:16">
      <c r="A15" t="s">
        <v>8473</v>
      </c>
    </row>
    <row r="17" spans="1:1">
      <c r="A17" t="s">
        <v>8474</v>
      </c>
    </row>
    <row r="18" spans="1:1">
      <c r="A18" t="s">
        <v>8475</v>
      </c>
    </row>
    <row r="20" spans="1:1">
      <c r="A20" t="s">
        <v>8344</v>
      </c>
    </row>
    <row r="21" spans="1:1">
      <c r="A21" t="s">
        <v>8345</v>
      </c>
    </row>
    <row r="22" spans="1:1">
      <c r="A22" t="s">
        <v>8475</v>
      </c>
    </row>
    <row r="23" spans="1:1">
      <c r="A23" t="s">
        <v>8476</v>
      </c>
    </row>
    <row r="24" spans="1:1">
      <c r="A24" t="s">
        <v>8477</v>
      </c>
    </row>
    <row r="26" spans="1:1">
      <c r="A26" t="s">
        <v>8347</v>
      </c>
    </row>
    <row r="27" spans="1:1">
      <c r="A27" t="s">
        <v>8478</v>
      </c>
    </row>
    <row r="28" spans="1:1">
      <c r="A28" t="s">
        <v>8351</v>
      </c>
    </row>
    <row r="29" spans="1:1">
      <c r="A29" t="s">
        <v>8344</v>
      </c>
    </row>
    <row r="30" spans="1:1">
      <c r="A30" t="s">
        <v>8479</v>
      </c>
    </row>
    <row r="31" spans="1:1">
      <c r="A31" t="s">
        <v>8475</v>
      </c>
    </row>
    <row r="32" spans="1:1">
      <c r="A32" t="s">
        <v>8480</v>
      </c>
    </row>
    <row r="33" spans="1:1">
      <c r="A33" t="s">
        <v>8477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79178-2E46-400B-8FB3-92C26FA4F81C}">
  <dimension ref="A1:J84"/>
  <sheetViews>
    <sheetView topLeftCell="A61" workbookViewId="0">
      <selection activeCell="O13" sqref="O13"/>
    </sheetView>
  </sheetViews>
  <sheetFormatPr defaultRowHeight="14.4"/>
  <sheetData>
    <row r="1" spans="1:10">
      <c r="A1" t="s">
        <v>346</v>
      </c>
    </row>
    <row r="2" spans="1:10">
      <c r="A2" t="s">
        <v>8328</v>
      </c>
    </row>
    <row r="3" spans="1:10">
      <c r="A3" t="s">
        <v>8329</v>
      </c>
    </row>
    <row r="4" spans="1:10">
      <c r="A4" t="s">
        <v>8481</v>
      </c>
    </row>
    <row r="6" spans="1:10">
      <c r="A6" t="s">
        <v>6833</v>
      </c>
    </row>
    <row r="8" spans="1:10">
      <c r="A8" t="s">
        <v>8482</v>
      </c>
    </row>
    <row r="9" spans="1:10">
      <c r="A9" t="s">
        <v>8483</v>
      </c>
      <c r="D9" t="s">
        <v>8484</v>
      </c>
    </row>
    <row r="10" spans="1:10">
      <c r="A10" t="s">
        <v>8485</v>
      </c>
      <c r="C10" t="s">
        <v>8470</v>
      </c>
    </row>
    <row r="11" spans="1:10">
      <c r="A11" t="s">
        <v>8486</v>
      </c>
      <c r="J11" t="s">
        <v>8487</v>
      </c>
    </row>
    <row r="12" spans="1:10">
      <c r="A12" t="s">
        <v>8488</v>
      </c>
      <c r="I12" t="s">
        <v>8489</v>
      </c>
    </row>
    <row r="13" spans="1:10">
      <c r="A13" t="s">
        <v>8490</v>
      </c>
    </row>
    <row r="16" spans="1:10">
      <c r="A16" t="s">
        <v>8491</v>
      </c>
    </row>
    <row r="17" spans="1:1">
      <c r="A17" t="s">
        <v>8492</v>
      </c>
    </row>
    <row r="18" spans="1:1">
      <c r="A18" t="s">
        <v>8493</v>
      </c>
    </row>
    <row r="20" spans="1:1">
      <c r="A20" t="s">
        <v>8494</v>
      </c>
    </row>
    <row r="21" spans="1:1">
      <c r="A21" t="s">
        <v>8495</v>
      </c>
    </row>
    <row r="22" spans="1:1">
      <c r="A22" t="s">
        <v>8496</v>
      </c>
    </row>
    <row r="23" spans="1:1">
      <c r="A23" t="s">
        <v>8497</v>
      </c>
    </row>
    <row r="26" spans="1:1">
      <c r="A26" t="s">
        <v>8498</v>
      </c>
    </row>
    <row r="27" spans="1:1">
      <c r="A27" t="s">
        <v>8499</v>
      </c>
    </row>
    <row r="28" spans="1:1">
      <c r="A28" t="s">
        <v>8500</v>
      </c>
    </row>
    <row r="29" spans="1:1">
      <c r="A29" t="s">
        <v>8501</v>
      </c>
    </row>
    <row r="30" spans="1:1">
      <c r="A30" t="s">
        <v>8502</v>
      </c>
    </row>
    <row r="31" spans="1:1">
      <c r="A31" t="s">
        <v>8503</v>
      </c>
    </row>
    <row r="34" spans="1:1">
      <c r="A34" t="s">
        <v>8504</v>
      </c>
    </row>
    <row r="35" spans="1:1">
      <c r="A35" t="s">
        <v>8505</v>
      </c>
    </row>
    <row r="36" spans="1:1">
      <c r="A36" t="s">
        <v>8500</v>
      </c>
    </row>
    <row r="37" spans="1:1">
      <c r="A37" t="s">
        <v>8506</v>
      </c>
    </row>
    <row r="38" spans="1:1">
      <c r="A38" t="s">
        <v>8507</v>
      </c>
    </row>
    <row r="39" spans="1:1">
      <c r="A39" t="s">
        <v>8497</v>
      </c>
    </row>
    <row r="40" spans="1:1">
      <c r="A40" t="s">
        <v>8508</v>
      </c>
    </row>
    <row r="43" spans="1:1">
      <c r="A43" t="s">
        <v>8509</v>
      </c>
    </row>
    <row r="44" spans="1:1">
      <c r="A44" t="s">
        <v>8505</v>
      </c>
    </row>
    <row r="45" spans="1:1">
      <c r="A45" t="s">
        <v>8500</v>
      </c>
    </row>
    <row r="47" spans="1:1">
      <c r="A47" t="s">
        <v>8510</v>
      </c>
    </row>
    <row r="49" spans="1:1">
      <c r="A49" t="s">
        <v>8511</v>
      </c>
    </row>
    <row r="50" spans="1:1">
      <c r="A50" t="s">
        <v>8512</v>
      </c>
    </row>
    <row r="51" spans="1:1">
      <c r="A51" t="s">
        <v>8513</v>
      </c>
    </row>
    <row r="52" spans="1:1">
      <c r="A52" t="s">
        <v>8514</v>
      </c>
    </row>
    <row r="53" spans="1:1">
      <c r="A53" t="s">
        <v>8515</v>
      </c>
    </row>
    <row r="54" spans="1:1">
      <c r="A54" t="s">
        <v>8516</v>
      </c>
    </row>
    <row r="55" spans="1:1">
      <c r="A55" t="s">
        <v>8517</v>
      </c>
    </row>
    <row r="56" spans="1:1">
      <c r="A56" t="s">
        <v>8399</v>
      </c>
    </row>
    <row r="57" spans="1:1">
      <c r="A57" t="s">
        <v>8328</v>
      </c>
    </row>
    <row r="58" spans="1:1">
      <c r="A58" t="s">
        <v>8518</v>
      </c>
    </row>
    <row r="59" spans="1:1">
      <c r="A59" t="s">
        <v>8519</v>
      </c>
    </row>
    <row r="62" spans="1:1">
      <c r="A62" t="s">
        <v>8500</v>
      </c>
    </row>
    <row r="63" spans="1:1">
      <c r="A63" t="s">
        <v>8520</v>
      </c>
    </row>
    <row r="64" spans="1:1">
      <c r="A64" t="s">
        <v>8521</v>
      </c>
    </row>
    <row r="73" spans="1:1">
      <c r="A73" t="s">
        <v>7501</v>
      </c>
    </row>
    <row r="74" spans="1:1">
      <c r="A74" t="s">
        <v>8522</v>
      </c>
    </row>
    <row r="75" spans="1:1">
      <c r="A75" t="s">
        <v>8523</v>
      </c>
    </row>
    <row r="76" spans="1:1">
      <c r="A76" t="s">
        <v>299</v>
      </c>
    </row>
    <row r="77" spans="1:1">
      <c r="A77" t="s">
        <v>8522</v>
      </c>
    </row>
    <row r="78" spans="1:1">
      <c r="A78" t="s">
        <v>8523</v>
      </c>
    </row>
    <row r="79" spans="1:1">
      <c r="A79" t="s">
        <v>304</v>
      </c>
    </row>
    <row r="80" spans="1:1">
      <c r="A80" t="s">
        <v>8522</v>
      </c>
    </row>
    <row r="81" spans="1:1">
      <c r="A81" t="s">
        <v>8524</v>
      </c>
    </row>
    <row r="84" spans="1:1">
      <c r="A84" t="s">
        <v>8525</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7BFE-17D7-4351-803D-FCF0A6C627D9}">
  <dimension ref="A1:I114"/>
  <sheetViews>
    <sheetView topLeftCell="A88" workbookViewId="0">
      <selection activeCell="Q13" sqref="Q13"/>
    </sheetView>
  </sheetViews>
  <sheetFormatPr defaultRowHeight="14.4"/>
  <sheetData>
    <row r="1" spans="1:9">
      <c r="A1" t="s">
        <v>346</v>
      </c>
    </row>
    <row r="2" spans="1:9">
      <c r="A2" t="s">
        <v>8328</v>
      </c>
    </row>
    <row r="3" spans="1:9">
      <c r="A3" t="s">
        <v>8329</v>
      </c>
    </row>
    <row r="4" spans="1:9">
      <c r="A4" t="s">
        <v>8526</v>
      </c>
    </row>
    <row r="6" spans="1:9">
      <c r="A6" t="s">
        <v>6833</v>
      </c>
    </row>
    <row r="8" spans="1:9">
      <c r="A8" t="s">
        <v>8331</v>
      </c>
    </row>
    <row r="9" spans="1:9">
      <c r="A9" t="s">
        <v>8527</v>
      </c>
      <c r="D9" t="s">
        <v>8528</v>
      </c>
    </row>
    <row r="10" spans="1:9">
      <c r="A10" t="s">
        <v>8529</v>
      </c>
      <c r="D10" t="s">
        <v>8530</v>
      </c>
    </row>
    <row r="11" spans="1:9">
      <c r="A11" t="s">
        <v>8486</v>
      </c>
      <c r="H11" t="s">
        <v>8531</v>
      </c>
    </row>
    <row r="12" spans="1:9">
      <c r="A12" t="s">
        <v>8532</v>
      </c>
      <c r="I12" t="s">
        <v>8533</v>
      </c>
    </row>
    <row r="13" spans="1:9">
      <c r="A13" t="s">
        <v>8490</v>
      </c>
    </row>
    <row r="15" spans="1:9">
      <c r="A15" t="s">
        <v>8473</v>
      </c>
    </row>
    <row r="17" spans="1:1">
      <c r="A17" t="s">
        <v>8474</v>
      </c>
    </row>
    <row r="18" spans="1:1">
      <c r="A18" t="s">
        <v>8475</v>
      </c>
    </row>
    <row r="20" spans="1:1">
      <c r="A20" t="s">
        <v>8344</v>
      </c>
    </row>
    <row r="21" spans="1:1">
      <c r="A21" t="s">
        <v>8345</v>
      </c>
    </row>
    <row r="22" spans="1:1">
      <c r="A22" t="s">
        <v>8475</v>
      </c>
    </row>
    <row r="23" spans="1:1">
      <c r="A23" t="s">
        <v>8534</v>
      </c>
    </row>
    <row r="24" spans="1:1">
      <c r="A24" t="s">
        <v>8535</v>
      </c>
    </row>
    <row r="26" spans="1:1">
      <c r="A26" t="s">
        <v>8347</v>
      </c>
    </row>
    <row r="27" spans="1:1">
      <c r="A27" t="s">
        <v>8536</v>
      </c>
    </row>
    <row r="28" spans="1:1">
      <c r="A28" t="s">
        <v>8537</v>
      </c>
    </row>
    <row r="29" spans="1:1">
      <c r="A29" t="s">
        <v>8344</v>
      </c>
    </row>
    <row r="30" spans="1:1">
      <c r="A30" t="s">
        <v>8345</v>
      </c>
    </row>
    <row r="31" spans="1:1">
      <c r="A31" t="s">
        <v>8475</v>
      </c>
    </row>
    <row r="32" spans="1:1">
      <c r="A32" t="s">
        <v>8538</v>
      </c>
    </row>
    <row r="33" spans="1:1">
      <c r="A33" t="s">
        <v>8539</v>
      </c>
    </row>
    <row r="35" spans="1:1">
      <c r="A35" t="s">
        <v>8347</v>
      </c>
    </row>
    <row r="36" spans="1:1">
      <c r="A36" t="s">
        <v>8478</v>
      </c>
    </row>
    <row r="37" spans="1:1">
      <c r="A37" t="s">
        <v>8540</v>
      </c>
    </row>
    <row r="38" spans="1:1">
      <c r="A38" t="s">
        <v>8344</v>
      </c>
    </row>
    <row r="39" spans="1:1">
      <c r="A39" t="s">
        <v>8345</v>
      </c>
    </row>
    <row r="40" spans="1:1">
      <c r="A40" t="s">
        <v>8475</v>
      </c>
    </row>
    <row r="41" spans="1:1">
      <c r="A41" t="s">
        <v>8541</v>
      </c>
    </row>
    <row r="42" spans="1:1">
      <c r="A42" t="s">
        <v>8542</v>
      </c>
    </row>
    <row r="44" spans="1:1">
      <c r="A44" t="s">
        <v>8347</v>
      </c>
    </row>
    <row r="45" spans="1:1">
      <c r="A45" t="s">
        <v>8350</v>
      </c>
    </row>
    <row r="46" spans="1:1">
      <c r="A46" t="s">
        <v>8537</v>
      </c>
    </row>
    <row r="47" spans="1:1">
      <c r="A47" t="s">
        <v>8344</v>
      </c>
    </row>
    <row r="48" spans="1:1">
      <c r="A48" t="s">
        <v>8543</v>
      </c>
    </row>
    <row r="49" spans="1:1">
      <c r="A49" t="s">
        <v>8475</v>
      </c>
    </row>
    <row r="50" spans="1:1">
      <c r="A50" t="s">
        <v>8544</v>
      </c>
    </row>
    <row r="51" spans="1:1">
      <c r="A51" t="s">
        <v>8545</v>
      </c>
    </row>
    <row r="53" spans="1:1">
      <c r="A53" t="s">
        <v>8347</v>
      </c>
    </row>
    <row r="54" spans="1:1">
      <c r="A54" t="s">
        <v>8546</v>
      </c>
    </row>
    <row r="55" spans="1:1">
      <c r="A55" t="s">
        <v>8547</v>
      </c>
    </row>
    <row r="56" spans="1:1">
      <c r="A56" t="s">
        <v>8399</v>
      </c>
    </row>
    <row r="57" spans="1:1">
      <c r="A57" t="s">
        <v>8548</v>
      </c>
    </row>
    <row r="58" spans="1:1">
      <c r="A58" t="s">
        <v>8329</v>
      </c>
    </row>
    <row r="59" spans="1:1">
      <c r="A59" t="s">
        <v>8549</v>
      </c>
    </row>
    <row r="61" spans="1:1">
      <c r="A61" t="s">
        <v>8344</v>
      </c>
    </row>
    <row r="62" spans="1:1">
      <c r="A62" t="s">
        <v>8543</v>
      </c>
    </row>
    <row r="63" spans="1:1">
      <c r="A63" t="s">
        <v>8475</v>
      </c>
    </row>
    <row r="64" spans="1:1">
      <c r="A64" t="s">
        <v>8550</v>
      </c>
    </row>
    <row r="65" spans="1:1">
      <c r="A65" t="s">
        <v>8545</v>
      </c>
    </row>
    <row r="67" spans="1:1">
      <c r="A67" t="s">
        <v>8347</v>
      </c>
    </row>
    <row r="68" spans="1:1">
      <c r="A68" t="s">
        <v>8551</v>
      </c>
    </row>
    <row r="69" spans="1:1">
      <c r="A69" t="s">
        <v>8552</v>
      </c>
    </row>
    <row r="70" spans="1:1">
      <c r="A70" t="s">
        <v>8344</v>
      </c>
    </row>
    <row r="71" spans="1:1">
      <c r="A71" t="s">
        <v>8345</v>
      </c>
    </row>
    <row r="72" spans="1:1">
      <c r="A72" t="s">
        <v>8475</v>
      </c>
    </row>
    <row r="73" spans="1:1">
      <c r="A73" t="s">
        <v>8553</v>
      </c>
    </row>
    <row r="74" spans="1:1">
      <c r="A74" t="s">
        <v>8554</v>
      </c>
    </row>
    <row r="76" spans="1:1">
      <c r="A76" t="s">
        <v>8347</v>
      </c>
    </row>
    <row r="77" spans="1:1">
      <c r="A77" t="s">
        <v>8350</v>
      </c>
    </row>
    <row r="78" spans="1:1">
      <c r="A78" t="s">
        <v>8555</v>
      </c>
    </row>
    <row r="80" spans="1:1">
      <c r="A80" t="s">
        <v>8347</v>
      </c>
    </row>
    <row r="81" spans="1:1">
      <c r="A81" t="s">
        <v>8556</v>
      </c>
    </row>
    <row r="82" spans="1:1">
      <c r="A82" t="s">
        <v>8557</v>
      </c>
    </row>
    <row r="84" spans="1:1">
      <c r="A84" t="s">
        <v>8347</v>
      </c>
    </row>
    <row r="85" spans="1:1">
      <c r="A85" t="s">
        <v>8558</v>
      </c>
    </row>
    <row r="86" spans="1:1">
      <c r="A86" t="s">
        <v>8559</v>
      </c>
    </row>
    <row r="88" spans="1:1">
      <c r="A88" t="s">
        <v>8560</v>
      </c>
    </row>
    <row r="89" spans="1:1">
      <c r="A89" t="s">
        <v>8561</v>
      </c>
    </row>
    <row r="90" spans="1:1">
      <c r="A90" t="s">
        <v>8562</v>
      </c>
    </row>
    <row r="92" spans="1:1">
      <c r="A92" t="s">
        <v>8563</v>
      </c>
    </row>
    <row r="93" spans="1:1">
      <c r="A93" t="s">
        <v>8564</v>
      </c>
    </row>
    <row r="94" spans="1:1">
      <c r="A94" t="s">
        <v>8565</v>
      </c>
    </row>
    <row r="100" spans="1:1">
      <c r="A100" t="s">
        <v>7501</v>
      </c>
    </row>
    <row r="101" spans="1:1">
      <c r="A101" t="s">
        <v>8522</v>
      </c>
    </row>
    <row r="102" spans="1:1">
      <c r="A102" t="s">
        <v>8523</v>
      </c>
    </row>
    <row r="103" spans="1:1">
      <c r="A103" t="s">
        <v>299</v>
      </c>
    </row>
    <row r="104" spans="1:1">
      <c r="A104" t="s">
        <v>8522</v>
      </c>
    </row>
    <row r="105" spans="1:1">
      <c r="A105" t="s">
        <v>8523</v>
      </c>
    </row>
    <row r="106" spans="1:1">
      <c r="A106" t="s">
        <v>304</v>
      </c>
    </row>
    <row r="107" spans="1:1">
      <c r="A107" t="s">
        <v>8522</v>
      </c>
    </row>
    <row r="108" spans="1:1">
      <c r="A108" t="s">
        <v>8524</v>
      </c>
    </row>
    <row r="109" spans="1:1">
      <c r="A109" t="s">
        <v>8399</v>
      </c>
    </row>
    <row r="110" spans="1:1">
      <c r="A110" t="s">
        <v>8328</v>
      </c>
    </row>
    <row r="111" spans="1:1">
      <c r="A111" t="s">
        <v>8329</v>
      </c>
    </row>
    <row r="112" spans="1:1">
      <c r="A112" t="s">
        <v>8566</v>
      </c>
    </row>
    <row r="114" spans="1:1">
      <c r="A114" t="s">
        <v>8525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A3E59-224F-46F7-9C0B-B00915E92AEF}">
  <dimension ref="A1:N68"/>
  <sheetViews>
    <sheetView showGridLines="0" topLeftCell="A19" workbookViewId="0">
      <selection activeCell="G66" sqref="G66"/>
    </sheetView>
  </sheetViews>
  <sheetFormatPr defaultRowHeight="14.4"/>
  <cols>
    <col min="1" max="1" width="30.44140625" bestFit="1" customWidth="1"/>
    <col min="2" max="2" width="33.21875" bestFit="1" customWidth="1"/>
    <col min="3" max="3" width="7" bestFit="1" customWidth="1"/>
    <col min="4" max="4" width="12" bestFit="1" customWidth="1"/>
    <col min="13" max="13" width="10.21875" bestFit="1" customWidth="1"/>
    <col min="14" max="14" width="15.44140625" bestFit="1" customWidth="1"/>
    <col min="257" max="257" width="30.44140625" bestFit="1" customWidth="1"/>
    <col min="258" max="258" width="33.21875" bestFit="1" customWidth="1"/>
    <col min="259" max="259" width="7" bestFit="1" customWidth="1"/>
    <col min="260" max="260" width="12" bestFit="1" customWidth="1"/>
    <col min="269" max="269" width="10.21875" bestFit="1" customWidth="1"/>
    <col min="270" max="270" width="15.44140625" bestFit="1" customWidth="1"/>
    <col min="513" max="513" width="30.44140625" bestFit="1" customWidth="1"/>
    <col min="514" max="514" width="33.21875" bestFit="1" customWidth="1"/>
    <col min="515" max="515" width="7" bestFit="1" customWidth="1"/>
    <col min="516" max="516" width="12" bestFit="1" customWidth="1"/>
    <col min="525" max="525" width="10.21875" bestFit="1" customWidth="1"/>
    <col min="526" max="526" width="15.44140625" bestFit="1" customWidth="1"/>
    <col min="769" max="769" width="30.44140625" bestFit="1" customWidth="1"/>
    <col min="770" max="770" width="33.21875" bestFit="1" customWidth="1"/>
    <col min="771" max="771" width="7" bestFit="1" customWidth="1"/>
    <col min="772" max="772" width="12" bestFit="1" customWidth="1"/>
    <col min="781" max="781" width="10.21875" bestFit="1" customWidth="1"/>
    <col min="782" max="782" width="15.44140625" bestFit="1" customWidth="1"/>
    <col min="1025" max="1025" width="30.44140625" bestFit="1" customWidth="1"/>
    <col min="1026" max="1026" width="33.21875" bestFit="1" customWidth="1"/>
    <col min="1027" max="1027" width="7" bestFit="1" customWidth="1"/>
    <col min="1028" max="1028" width="12" bestFit="1" customWidth="1"/>
    <col min="1037" max="1037" width="10.21875" bestFit="1" customWidth="1"/>
    <col min="1038" max="1038" width="15.44140625" bestFit="1" customWidth="1"/>
    <col min="1281" max="1281" width="30.44140625" bestFit="1" customWidth="1"/>
    <col min="1282" max="1282" width="33.21875" bestFit="1" customWidth="1"/>
    <col min="1283" max="1283" width="7" bestFit="1" customWidth="1"/>
    <col min="1284" max="1284" width="12" bestFit="1" customWidth="1"/>
    <col min="1293" max="1293" width="10.21875" bestFit="1" customWidth="1"/>
    <col min="1294" max="1294" width="15.44140625" bestFit="1" customWidth="1"/>
    <col min="1537" max="1537" width="30.44140625" bestFit="1" customWidth="1"/>
    <col min="1538" max="1538" width="33.21875" bestFit="1" customWidth="1"/>
    <col min="1539" max="1539" width="7" bestFit="1" customWidth="1"/>
    <col min="1540" max="1540" width="12" bestFit="1" customWidth="1"/>
    <col min="1549" max="1549" width="10.21875" bestFit="1" customWidth="1"/>
    <col min="1550" max="1550" width="15.44140625" bestFit="1" customWidth="1"/>
    <col min="1793" max="1793" width="30.44140625" bestFit="1" customWidth="1"/>
    <col min="1794" max="1794" width="33.21875" bestFit="1" customWidth="1"/>
    <col min="1795" max="1795" width="7" bestFit="1" customWidth="1"/>
    <col min="1796" max="1796" width="12" bestFit="1" customWidth="1"/>
    <col min="1805" max="1805" width="10.21875" bestFit="1" customWidth="1"/>
    <col min="1806" max="1806" width="15.44140625" bestFit="1" customWidth="1"/>
    <col min="2049" max="2049" width="30.44140625" bestFit="1" customWidth="1"/>
    <col min="2050" max="2050" width="33.21875" bestFit="1" customWidth="1"/>
    <col min="2051" max="2051" width="7" bestFit="1" customWidth="1"/>
    <col min="2052" max="2052" width="12" bestFit="1" customWidth="1"/>
    <col min="2061" max="2061" width="10.21875" bestFit="1" customWidth="1"/>
    <col min="2062" max="2062" width="15.44140625" bestFit="1" customWidth="1"/>
    <col min="2305" max="2305" width="30.44140625" bestFit="1" customWidth="1"/>
    <col min="2306" max="2306" width="33.21875" bestFit="1" customWidth="1"/>
    <col min="2307" max="2307" width="7" bestFit="1" customWidth="1"/>
    <col min="2308" max="2308" width="12" bestFit="1" customWidth="1"/>
    <col min="2317" max="2317" width="10.21875" bestFit="1" customWidth="1"/>
    <col min="2318" max="2318" width="15.44140625" bestFit="1" customWidth="1"/>
    <col min="2561" max="2561" width="30.44140625" bestFit="1" customWidth="1"/>
    <col min="2562" max="2562" width="33.21875" bestFit="1" customWidth="1"/>
    <col min="2563" max="2563" width="7" bestFit="1" customWidth="1"/>
    <col min="2564" max="2564" width="12" bestFit="1" customWidth="1"/>
    <col min="2573" max="2573" width="10.21875" bestFit="1" customWidth="1"/>
    <col min="2574" max="2574" width="15.44140625" bestFit="1" customWidth="1"/>
    <col min="2817" max="2817" width="30.44140625" bestFit="1" customWidth="1"/>
    <col min="2818" max="2818" width="33.21875" bestFit="1" customWidth="1"/>
    <col min="2819" max="2819" width="7" bestFit="1" customWidth="1"/>
    <col min="2820" max="2820" width="12" bestFit="1" customWidth="1"/>
    <col min="2829" max="2829" width="10.21875" bestFit="1" customWidth="1"/>
    <col min="2830" max="2830" width="15.44140625" bestFit="1" customWidth="1"/>
    <col min="3073" max="3073" width="30.44140625" bestFit="1" customWidth="1"/>
    <col min="3074" max="3074" width="33.21875" bestFit="1" customWidth="1"/>
    <col min="3075" max="3075" width="7" bestFit="1" customWidth="1"/>
    <col min="3076" max="3076" width="12" bestFit="1" customWidth="1"/>
    <col min="3085" max="3085" width="10.21875" bestFit="1" customWidth="1"/>
    <col min="3086" max="3086" width="15.44140625" bestFit="1" customWidth="1"/>
    <col min="3329" max="3329" width="30.44140625" bestFit="1" customWidth="1"/>
    <col min="3330" max="3330" width="33.21875" bestFit="1" customWidth="1"/>
    <col min="3331" max="3331" width="7" bestFit="1" customWidth="1"/>
    <col min="3332" max="3332" width="12" bestFit="1" customWidth="1"/>
    <col min="3341" max="3341" width="10.21875" bestFit="1" customWidth="1"/>
    <col min="3342" max="3342" width="15.44140625" bestFit="1" customWidth="1"/>
    <col min="3585" max="3585" width="30.44140625" bestFit="1" customWidth="1"/>
    <col min="3586" max="3586" width="33.21875" bestFit="1" customWidth="1"/>
    <col min="3587" max="3587" width="7" bestFit="1" customWidth="1"/>
    <col min="3588" max="3588" width="12" bestFit="1" customWidth="1"/>
    <col min="3597" max="3597" width="10.21875" bestFit="1" customWidth="1"/>
    <col min="3598" max="3598" width="15.44140625" bestFit="1" customWidth="1"/>
    <col min="3841" max="3841" width="30.44140625" bestFit="1" customWidth="1"/>
    <col min="3842" max="3842" width="33.21875" bestFit="1" customWidth="1"/>
    <col min="3843" max="3843" width="7" bestFit="1" customWidth="1"/>
    <col min="3844" max="3844" width="12" bestFit="1" customWidth="1"/>
    <col min="3853" max="3853" width="10.21875" bestFit="1" customWidth="1"/>
    <col min="3854" max="3854" width="15.44140625" bestFit="1" customWidth="1"/>
    <col min="4097" max="4097" width="30.44140625" bestFit="1" customWidth="1"/>
    <col min="4098" max="4098" width="33.21875" bestFit="1" customWidth="1"/>
    <col min="4099" max="4099" width="7" bestFit="1" customWidth="1"/>
    <col min="4100" max="4100" width="12" bestFit="1" customWidth="1"/>
    <col min="4109" max="4109" width="10.21875" bestFit="1" customWidth="1"/>
    <col min="4110" max="4110" width="15.44140625" bestFit="1" customWidth="1"/>
    <col min="4353" max="4353" width="30.44140625" bestFit="1" customWidth="1"/>
    <col min="4354" max="4354" width="33.21875" bestFit="1" customWidth="1"/>
    <col min="4355" max="4355" width="7" bestFit="1" customWidth="1"/>
    <col min="4356" max="4356" width="12" bestFit="1" customWidth="1"/>
    <col min="4365" max="4365" width="10.21875" bestFit="1" customWidth="1"/>
    <col min="4366" max="4366" width="15.44140625" bestFit="1" customWidth="1"/>
    <col min="4609" max="4609" width="30.44140625" bestFit="1" customWidth="1"/>
    <col min="4610" max="4610" width="33.21875" bestFit="1" customWidth="1"/>
    <col min="4611" max="4611" width="7" bestFit="1" customWidth="1"/>
    <col min="4612" max="4612" width="12" bestFit="1" customWidth="1"/>
    <col min="4621" max="4621" width="10.21875" bestFit="1" customWidth="1"/>
    <col min="4622" max="4622" width="15.44140625" bestFit="1" customWidth="1"/>
    <col min="4865" max="4865" width="30.44140625" bestFit="1" customWidth="1"/>
    <col min="4866" max="4866" width="33.21875" bestFit="1" customWidth="1"/>
    <col min="4867" max="4867" width="7" bestFit="1" customWidth="1"/>
    <col min="4868" max="4868" width="12" bestFit="1" customWidth="1"/>
    <col min="4877" max="4877" width="10.21875" bestFit="1" customWidth="1"/>
    <col min="4878" max="4878" width="15.44140625" bestFit="1" customWidth="1"/>
    <col min="5121" max="5121" width="30.44140625" bestFit="1" customWidth="1"/>
    <col min="5122" max="5122" width="33.21875" bestFit="1" customWidth="1"/>
    <col min="5123" max="5123" width="7" bestFit="1" customWidth="1"/>
    <col min="5124" max="5124" width="12" bestFit="1" customWidth="1"/>
    <col min="5133" max="5133" width="10.21875" bestFit="1" customWidth="1"/>
    <col min="5134" max="5134" width="15.44140625" bestFit="1" customWidth="1"/>
    <col min="5377" max="5377" width="30.44140625" bestFit="1" customWidth="1"/>
    <col min="5378" max="5378" width="33.21875" bestFit="1" customWidth="1"/>
    <col min="5379" max="5379" width="7" bestFit="1" customWidth="1"/>
    <col min="5380" max="5380" width="12" bestFit="1" customWidth="1"/>
    <col min="5389" max="5389" width="10.21875" bestFit="1" customWidth="1"/>
    <col min="5390" max="5390" width="15.44140625" bestFit="1" customWidth="1"/>
    <col min="5633" max="5633" width="30.44140625" bestFit="1" customWidth="1"/>
    <col min="5634" max="5634" width="33.21875" bestFit="1" customWidth="1"/>
    <col min="5635" max="5635" width="7" bestFit="1" customWidth="1"/>
    <col min="5636" max="5636" width="12" bestFit="1" customWidth="1"/>
    <col min="5645" max="5645" width="10.21875" bestFit="1" customWidth="1"/>
    <col min="5646" max="5646" width="15.44140625" bestFit="1" customWidth="1"/>
    <col min="5889" max="5889" width="30.44140625" bestFit="1" customWidth="1"/>
    <col min="5890" max="5890" width="33.21875" bestFit="1" customWidth="1"/>
    <col min="5891" max="5891" width="7" bestFit="1" customWidth="1"/>
    <col min="5892" max="5892" width="12" bestFit="1" customWidth="1"/>
    <col min="5901" max="5901" width="10.21875" bestFit="1" customWidth="1"/>
    <col min="5902" max="5902" width="15.44140625" bestFit="1" customWidth="1"/>
    <col min="6145" max="6145" width="30.44140625" bestFit="1" customWidth="1"/>
    <col min="6146" max="6146" width="33.21875" bestFit="1" customWidth="1"/>
    <col min="6147" max="6147" width="7" bestFit="1" customWidth="1"/>
    <col min="6148" max="6148" width="12" bestFit="1" customWidth="1"/>
    <col min="6157" max="6157" width="10.21875" bestFit="1" customWidth="1"/>
    <col min="6158" max="6158" width="15.44140625" bestFit="1" customWidth="1"/>
    <col min="6401" max="6401" width="30.44140625" bestFit="1" customWidth="1"/>
    <col min="6402" max="6402" width="33.21875" bestFit="1" customWidth="1"/>
    <col min="6403" max="6403" width="7" bestFit="1" customWidth="1"/>
    <col min="6404" max="6404" width="12" bestFit="1" customWidth="1"/>
    <col min="6413" max="6413" width="10.21875" bestFit="1" customWidth="1"/>
    <col min="6414" max="6414" width="15.44140625" bestFit="1" customWidth="1"/>
    <col min="6657" max="6657" width="30.44140625" bestFit="1" customWidth="1"/>
    <col min="6658" max="6658" width="33.21875" bestFit="1" customWidth="1"/>
    <col min="6659" max="6659" width="7" bestFit="1" customWidth="1"/>
    <col min="6660" max="6660" width="12" bestFit="1" customWidth="1"/>
    <col min="6669" max="6669" width="10.21875" bestFit="1" customWidth="1"/>
    <col min="6670" max="6670" width="15.44140625" bestFit="1" customWidth="1"/>
    <col min="6913" max="6913" width="30.44140625" bestFit="1" customWidth="1"/>
    <col min="6914" max="6914" width="33.21875" bestFit="1" customWidth="1"/>
    <col min="6915" max="6915" width="7" bestFit="1" customWidth="1"/>
    <col min="6916" max="6916" width="12" bestFit="1" customWidth="1"/>
    <col min="6925" max="6925" width="10.21875" bestFit="1" customWidth="1"/>
    <col min="6926" max="6926" width="15.44140625" bestFit="1" customWidth="1"/>
    <col min="7169" max="7169" width="30.44140625" bestFit="1" customWidth="1"/>
    <col min="7170" max="7170" width="33.21875" bestFit="1" customWidth="1"/>
    <col min="7171" max="7171" width="7" bestFit="1" customWidth="1"/>
    <col min="7172" max="7172" width="12" bestFit="1" customWidth="1"/>
    <col min="7181" max="7181" width="10.21875" bestFit="1" customWidth="1"/>
    <col min="7182" max="7182" width="15.44140625" bestFit="1" customWidth="1"/>
    <col min="7425" max="7425" width="30.44140625" bestFit="1" customWidth="1"/>
    <col min="7426" max="7426" width="33.21875" bestFit="1" customWidth="1"/>
    <col min="7427" max="7427" width="7" bestFit="1" customWidth="1"/>
    <col min="7428" max="7428" width="12" bestFit="1" customWidth="1"/>
    <col min="7437" max="7437" width="10.21875" bestFit="1" customWidth="1"/>
    <col min="7438" max="7438" width="15.44140625" bestFit="1" customWidth="1"/>
    <col min="7681" max="7681" width="30.44140625" bestFit="1" customWidth="1"/>
    <col min="7682" max="7682" width="33.21875" bestFit="1" customWidth="1"/>
    <col min="7683" max="7683" width="7" bestFit="1" customWidth="1"/>
    <col min="7684" max="7684" width="12" bestFit="1" customWidth="1"/>
    <col min="7693" max="7693" width="10.21875" bestFit="1" customWidth="1"/>
    <col min="7694" max="7694" width="15.44140625" bestFit="1" customWidth="1"/>
    <col min="7937" max="7937" width="30.44140625" bestFit="1" customWidth="1"/>
    <col min="7938" max="7938" width="33.21875" bestFit="1" customWidth="1"/>
    <col min="7939" max="7939" width="7" bestFit="1" customWidth="1"/>
    <col min="7940" max="7940" width="12" bestFit="1" customWidth="1"/>
    <col min="7949" max="7949" width="10.21875" bestFit="1" customWidth="1"/>
    <col min="7950" max="7950" width="15.44140625" bestFit="1" customWidth="1"/>
    <col min="8193" max="8193" width="30.44140625" bestFit="1" customWidth="1"/>
    <col min="8194" max="8194" width="33.21875" bestFit="1" customWidth="1"/>
    <col min="8195" max="8195" width="7" bestFit="1" customWidth="1"/>
    <col min="8196" max="8196" width="12" bestFit="1" customWidth="1"/>
    <col min="8205" max="8205" width="10.21875" bestFit="1" customWidth="1"/>
    <col min="8206" max="8206" width="15.44140625" bestFit="1" customWidth="1"/>
    <col min="8449" max="8449" width="30.44140625" bestFit="1" customWidth="1"/>
    <col min="8450" max="8450" width="33.21875" bestFit="1" customWidth="1"/>
    <col min="8451" max="8451" width="7" bestFit="1" customWidth="1"/>
    <col min="8452" max="8452" width="12" bestFit="1" customWidth="1"/>
    <col min="8461" max="8461" width="10.21875" bestFit="1" customWidth="1"/>
    <col min="8462" max="8462" width="15.44140625" bestFit="1" customWidth="1"/>
    <col min="8705" max="8705" width="30.44140625" bestFit="1" customWidth="1"/>
    <col min="8706" max="8706" width="33.21875" bestFit="1" customWidth="1"/>
    <col min="8707" max="8707" width="7" bestFit="1" customWidth="1"/>
    <col min="8708" max="8708" width="12" bestFit="1" customWidth="1"/>
    <col min="8717" max="8717" width="10.21875" bestFit="1" customWidth="1"/>
    <col min="8718" max="8718" width="15.44140625" bestFit="1" customWidth="1"/>
    <col min="8961" max="8961" width="30.44140625" bestFit="1" customWidth="1"/>
    <col min="8962" max="8962" width="33.21875" bestFit="1" customWidth="1"/>
    <col min="8963" max="8963" width="7" bestFit="1" customWidth="1"/>
    <col min="8964" max="8964" width="12" bestFit="1" customWidth="1"/>
    <col min="8973" max="8973" width="10.21875" bestFit="1" customWidth="1"/>
    <col min="8974" max="8974" width="15.44140625" bestFit="1" customWidth="1"/>
    <col min="9217" max="9217" width="30.44140625" bestFit="1" customWidth="1"/>
    <col min="9218" max="9218" width="33.21875" bestFit="1" customWidth="1"/>
    <col min="9219" max="9219" width="7" bestFit="1" customWidth="1"/>
    <col min="9220" max="9220" width="12" bestFit="1" customWidth="1"/>
    <col min="9229" max="9229" width="10.21875" bestFit="1" customWidth="1"/>
    <col min="9230" max="9230" width="15.44140625" bestFit="1" customWidth="1"/>
    <col min="9473" max="9473" width="30.44140625" bestFit="1" customWidth="1"/>
    <col min="9474" max="9474" width="33.21875" bestFit="1" customWidth="1"/>
    <col min="9475" max="9475" width="7" bestFit="1" customWidth="1"/>
    <col min="9476" max="9476" width="12" bestFit="1" customWidth="1"/>
    <col min="9485" max="9485" width="10.21875" bestFit="1" customWidth="1"/>
    <col min="9486" max="9486" width="15.44140625" bestFit="1" customWidth="1"/>
    <col min="9729" max="9729" width="30.44140625" bestFit="1" customWidth="1"/>
    <col min="9730" max="9730" width="33.21875" bestFit="1" customWidth="1"/>
    <col min="9731" max="9731" width="7" bestFit="1" customWidth="1"/>
    <col min="9732" max="9732" width="12" bestFit="1" customWidth="1"/>
    <col min="9741" max="9741" width="10.21875" bestFit="1" customWidth="1"/>
    <col min="9742" max="9742" width="15.44140625" bestFit="1" customWidth="1"/>
    <col min="9985" max="9985" width="30.44140625" bestFit="1" customWidth="1"/>
    <col min="9986" max="9986" width="33.21875" bestFit="1" customWidth="1"/>
    <col min="9987" max="9987" width="7" bestFit="1" customWidth="1"/>
    <col min="9988" max="9988" width="12" bestFit="1" customWidth="1"/>
    <col min="9997" max="9997" width="10.21875" bestFit="1" customWidth="1"/>
    <col min="9998" max="9998" width="15.44140625" bestFit="1" customWidth="1"/>
    <col min="10241" max="10241" width="30.44140625" bestFit="1" customWidth="1"/>
    <col min="10242" max="10242" width="33.21875" bestFit="1" customWidth="1"/>
    <col min="10243" max="10243" width="7" bestFit="1" customWidth="1"/>
    <col min="10244" max="10244" width="12" bestFit="1" customWidth="1"/>
    <col min="10253" max="10253" width="10.21875" bestFit="1" customWidth="1"/>
    <col min="10254" max="10254" width="15.44140625" bestFit="1" customWidth="1"/>
    <col min="10497" max="10497" width="30.44140625" bestFit="1" customWidth="1"/>
    <col min="10498" max="10498" width="33.21875" bestFit="1" customWidth="1"/>
    <col min="10499" max="10499" width="7" bestFit="1" customWidth="1"/>
    <col min="10500" max="10500" width="12" bestFit="1" customWidth="1"/>
    <col min="10509" max="10509" width="10.21875" bestFit="1" customWidth="1"/>
    <col min="10510" max="10510" width="15.44140625" bestFit="1" customWidth="1"/>
    <col min="10753" max="10753" width="30.44140625" bestFit="1" customWidth="1"/>
    <col min="10754" max="10754" width="33.21875" bestFit="1" customWidth="1"/>
    <col min="10755" max="10755" width="7" bestFit="1" customWidth="1"/>
    <col min="10756" max="10756" width="12" bestFit="1" customWidth="1"/>
    <col min="10765" max="10765" width="10.21875" bestFit="1" customWidth="1"/>
    <col min="10766" max="10766" width="15.44140625" bestFit="1" customWidth="1"/>
    <col min="11009" max="11009" width="30.44140625" bestFit="1" customWidth="1"/>
    <col min="11010" max="11010" width="33.21875" bestFit="1" customWidth="1"/>
    <col min="11011" max="11011" width="7" bestFit="1" customWidth="1"/>
    <col min="11012" max="11012" width="12" bestFit="1" customWidth="1"/>
    <col min="11021" max="11021" width="10.21875" bestFit="1" customWidth="1"/>
    <col min="11022" max="11022" width="15.44140625" bestFit="1" customWidth="1"/>
    <col min="11265" max="11265" width="30.44140625" bestFit="1" customWidth="1"/>
    <col min="11266" max="11266" width="33.21875" bestFit="1" customWidth="1"/>
    <col min="11267" max="11267" width="7" bestFit="1" customWidth="1"/>
    <col min="11268" max="11268" width="12" bestFit="1" customWidth="1"/>
    <col min="11277" max="11277" width="10.21875" bestFit="1" customWidth="1"/>
    <col min="11278" max="11278" width="15.44140625" bestFit="1" customWidth="1"/>
    <col min="11521" max="11521" width="30.44140625" bestFit="1" customWidth="1"/>
    <col min="11522" max="11522" width="33.21875" bestFit="1" customWidth="1"/>
    <col min="11523" max="11523" width="7" bestFit="1" customWidth="1"/>
    <col min="11524" max="11524" width="12" bestFit="1" customWidth="1"/>
    <col min="11533" max="11533" width="10.21875" bestFit="1" customWidth="1"/>
    <col min="11534" max="11534" width="15.44140625" bestFit="1" customWidth="1"/>
    <col min="11777" max="11777" width="30.44140625" bestFit="1" customWidth="1"/>
    <col min="11778" max="11778" width="33.21875" bestFit="1" customWidth="1"/>
    <col min="11779" max="11779" width="7" bestFit="1" customWidth="1"/>
    <col min="11780" max="11780" width="12" bestFit="1" customWidth="1"/>
    <col min="11789" max="11789" width="10.21875" bestFit="1" customWidth="1"/>
    <col min="11790" max="11790" width="15.44140625" bestFit="1" customWidth="1"/>
    <col min="12033" max="12033" width="30.44140625" bestFit="1" customWidth="1"/>
    <col min="12034" max="12034" width="33.21875" bestFit="1" customWidth="1"/>
    <col min="12035" max="12035" width="7" bestFit="1" customWidth="1"/>
    <col min="12036" max="12036" width="12" bestFit="1" customWidth="1"/>
    <col min="12045" max="12045" width="10.21875" bestFit="1" customWidth="1"/>
    <col min="12046" max="12046" width="15.44140625" bestFit="1" customWidth="1"/>
    <col min="12289" max="12289" width="30.44140625" bestFit="1" customWidth="1"/>
    <col min="12290" max="12290" width="33.21875" bestFit="1" customWidth="1"/>
    <col min="12291" max="12291" width="7" bestFit="1" customWidth="1"/>
    <col min="12292" max="12292" width="12" bestFit="1" customWidth="1"/>
    <col min="12301" max="12301" width="10.21875" bestFit="1" customWidth="1"/>
    <col min="12302" max="12302" width="15.44140625" bestFit="1" customWidth="1"/>
    <col min="12545" max="12545" width="30.44140625" bestFit="1" customWidth="1"/>
    <col min="12546" max="12546" width="33.21875" bestFit="1" customWidth="1"/>
    <col min="12547" max="12547" width="7" bestFit="1" customWidth="1"/>
    <col min="12548" max="12548" width="12" bestFit="1" customWidth="1"/>
    <col min="12557" max="12557" width="10.21875" bestFit="1" customWidth="1"/>
    <col min="12558" max="12558" width="15.44140625" bestFit="1" customWidth="1"/>
    <col min="12801" max="12801" width="30.44140625" bestFit="1" customWidth="1"/>
    <col min="12802" max="12802" width="33.21875" bestFit="1" customWidth="1"/>
    <col min="12803" max="12803" width="7" bestFit="1" customWidth="1"/>
    <col min="12804" max="12804" width="12" bestFit="1" customWidth="1"/>
    <col min="12813" max="12813" width="10.21875" bestFit="1" customWidth="1"/>
    <col min="12814" max="12814" width="15.44140625" bestFit="1" customWidth="1"/>
    <col min="13057" max="13057" width="30.44140625" bestFit="1" customWidth="1"/>
    <col min="13058" max="13058" width="33.21875" bestFit="1" customWidth="1"/>
    <col min="13059" max="13059" width="7" bestFit="1" customWidth="1"/>
    <col min="13060" max="13060" width="12" bestFit="1" customWidth="1"/>
    <col min="13069" max="13069" width="10.21875" bestFit="1" customWidth="1"/>
    <col min="13070" max="13070" width="15.44140625" bestFit="1" customWidth="1"/>
    <col min="13313" max="13313" width="30.44140625" bestFit="1" customWidth="1"/>
    <col min="13314" max="13314" width="33.21875" bestFit="1" customWidth="1"/>
    <col min="13315" max="13315" width="7" bestFit="1" customWidth="1"/>
    <col min="13316" max="13316" width="12" bestFit="1" customWidth="1"/>
    <col min="13325" max="13325" width="10.21875" bestFit="1" customWidth="1"/>
    <col min="13326" max="13326" width="15.44140625" bestFit="1" customWidth="1"/>
    <col min="13569" max="13569" width="30.44140625" bestFit="1" customWidth="1"/>
    <col min="13570" max="13570" width="33.21875" bestFit="1" customWidth="1"/>
    <col min="13571" max="13571" width="7" bestFit="1" customWidth="1"/>
    <col min="13572" max="13572" width="12" bestFit="1" customWidth="1"/>
    <col min="13581" max="13581" width="10.21875" bestFit="1" customWidth="1"/>
    <col min="13582" max="13582" width="15.44140625" bestFit="1" customWidth="1"/>
    <col min="13825" max="13825" width="30.44140625" bestFit="1" customWidth="1"/>
    <col min="13826" max="13826" width="33.21875" bestFit="1" customWidth="1"/>
    <col min="13827" max="13827" width="7" bestFit="1" customWidth="1"/>
    <col min="13828" max="13828" width="12" bestFit="1" customWidth="1"/>
    <col min="13837" max="13837" width="10.21875" bestFit="1" customWidth="1"/>
    <col min="13838" max="13838" width="15.44140625" bestFit="1" customWidth="1"/>
    <col min="14081" max="14081" width="30.44140625" bestFit="1" customWidth="1"/>
    <col min="14082" max="14082" width="33.21875" bestFit="1" customWidth="1"/>
    <col min="14083" max="14083" width="7" bestFit="1" customWidth="1"/>
    <col min="14084" max="14084" width="12" bestFit="1" customWidth="1"/>
    <col min="14093" max="14093" width="10.21875" bestFit="1" customWidth="1"/>
    <col min="14094" max="14094" width="15.44140625" bestFit="1" customWidth="1"/>
    <col min="14337" max="14337" width="30.44140625" bestFit="1" customWidth="1"/>
    <col min="14338" max="14338" width="33.21875" bestFit="1" customWidth="1"/>
    <col min="14339" max="14339" width="7" bestFit="1" customWidth="1"/>
    <col min="14340" max="14340" width="12" bestFit="1" customWidth="1"/>
    <col min="14349" max="14349" width="10.21875" bestFit="1" customWidth="1"/>
    <col min="14350" max="14350" width="15.44140625" bestFit="1" customWidth="1"/>
    <col min="14593" max="14593" width="30.44140625" bestFit="1" customWidth="1"/>
    <col min="14594" max="14594" width="33.21875" bestFit="1" customWidth="1"/>
    <col min="14595" max="14595" width="7" bestFit="1" customWidth="1"/>
    <col min="14596" max="14596" width="12" bestFit="1" customWidth="1"/>
    <col min="14605" max="14605" width="10.21875" bestFit="1" customWidth="1"/>
    <col min="14606" max="14606" width="15.44140625" bestFit="1" customWidth="1"/>
    <col min="14849" max="14849" width="30.44140625" bestFit="1" customWidth="1"/>
    <col min="14850" max="14850" width="33.21875" bestFit="1" customWidth="1"/>
    <col min="14851" max="14851" width="7" bestFit="1" customWidth="1"/>
    <col min="14852" max="14852" width="12" bestFit="1" customWidth="1"/>
    <col min="14861" max="14861" width="10.21875" bestFit="1" customWidth="1"/>
    <col min="14862" max="14862" width="15.44140625" bestFit="1" customWidth="1"/>
    <col min="15105" max="15105" width="30.44140625" bestFit="1" customWidth="1"/>
    <col min="15106" max="15106" width="33.21875" bestFit="1" customWidth="1"/>
    <col min="15107" max="15107" width="7" bestFit="1" customWidth="1"/>
    <col min="15108" max="15108" width="12" bestFit="1" customWidth="1"/>
    <col min="15117" max="15117" width="10.21875" bestFit="1" customWidth="1"/>
    <col min="15118" max="15118" width="15.44140625" bestFit="1" customWidth="1"/>
    <col min="15361" max="15361" width="30.44140625" bestFit="1" customWidth="1"/>
    <col min="15362" max="15362" width="33.21875" bestFit="1" customWidth="1"/>
    <col min="15363" max="15363" width="7" bestFit="1" customWidth="1"/>
    <col min="15364" max="15364" width="12" bestFit="1" customWidth="1"/>
    <col min="15373" max="15373" width="10.21875" bestFit="1" customWidth="1"/>
    <col min="15374" max="15374" width="15.44140625" bestFit="1" customWidth="1"/>
    <col min="15617" max="15617" width="30.44140625" bestFit="1" customWidth="1"/>
    <col min="15618" max="15618" width="33.21875" bestFit="1" customWidth="1"/>
    <col min="15619" max="15619" width="7" bestFit="1" customWidth="1"/>
    <col min="15620" max="15620" width="12" bestFit="1" customWidth="1"/>
    <col min="15629" max="15629" width="10.21875" bestFit="1" customWidth="1"/>
    <col min="15630" max="15630" width="15.44140625" bestFit="1" customWidth="1"/>
    <col min="15873" max="15873" width="30.44140625" bestFit="1" customWidth="1"/>
    <col min="15874" max="15874" width="33.21875" bestFit="1" customWidth="1"/>
    <col min="15875" max="15875" width="7" bestFit="1" customWidth="1"/>
    <col min="15876" max="15876" width="12" bestFit="1" customWidth="1"/>
    <col min="15885" max="15885" width="10.21875" bestFit="1" customWidth="1"/>
    <col min="15886" max="15886" width="15.44140625" bestFit="1" customWidth="1"/>
    <col min="16129" max="16129" width="30.44140625" bestFit="1" customWidth="1"/>
    <col min="16130" max="16130" width="33.21875" bestFit="1" customWidth="1"/>
    <col min="16131" max="16131" width="7" bestFit="1" customWidth="1"/>
    <col min="16132" max="16132" width="12" bestFit="1" customWidth="1"/>
    <col min="16141" max="16141" width="10.21875" bestFit="1" customWidth="1"/>
    <col min="16142" max="16142" width="15.44140625" bestFit="1" customWidth="1"/>
  </cols>
  <sheetData>
    <row r="1" spans="1:14" ht="12.75" customHeight="1">
      <c r="A1" s="195" t="s">
        <v>346</v>
      </c>
      <c r="B1" s="17"/>
      <c r="C1" s="17"/>
      <c r="D1" s="17"/>
      <c r="E1" s="17"/>
      <c r="F1" s="17"/>
      <c r="G1" s="17"/>
      <c r="H1" s="17"/>
      <c r="I1" s="17"/>
      <c r="J1" s="17"/>
      <c r="K1" s="17"/>
      <c r="L1" s="17"/>
      <c r="M1" s="196" t="s">
        <v>6911</v>
      </c>
      <c r="N1" s="197"/>
    </row>
    <row r="2" spans="1:14" ht="12.75" customHeight="1">
      <c r="A2" s="195" t="s">
        <v>312</v>
      </c>
      <c r="B2" s="17"/>
      <c r="C2" s="17"/>
      <c r="D2" s="17"/>
      <c r="E2" s="17"/>
      <c r="F2" s="17"/>
      <c r="G2" s="17"/>
      <c r="H2" s="17"/>
      <c r="I2" s="17"/>
      <c r="J2" s="17"/>
      <c r="K2" s="17"/>
      <c r="L2" s="17"/>
      <c r="M2" s="196" t="s">
        <v>298</v>
      </c>
      <c r="N2" s="198"/>
    </row>
    <row r="4" spans="1:14">
      <c r="A4" s="476" t="s">
        <v>7538</v>
      </c>
      <c r="B4" s="384"/>
      <c r="C4" s="384"/>
      <c r="D4" s="384"/>
      <c r="E4" s="384"/>
      <c r="F4" s="384"/>
      <c r="G4" s="384"/>
      <c r="H4" s="384"/>
      <c r="I4" s="384"/>
      <c r="J4" s="384"/>
      <c r="K4" s="384"/>
      <c r="L4" s="384"/>
      <c r="M4" s="384"/>
      <c r="N4" s="384"/>
    </row>
    <row r="5" spans="1:14">
      <c r="A5" s="199" t="s">
        <v>6833</v>
      </c>
    </row>
    <row r="6" spans="1:14" ht="15.6">
      <c r="A6" s="200" t="s">
        <v>7539</v>
      </c>
    </row>
    <row r="7" spans="1:14" ht="15.6">
      <c r="A7" s="200" t="s">
        <v>7540</v>
      </c>
    </row>
    <row r="8" spans="1:14" ht="15.6">
      <c r="A8" s="200" t="s">
        <v>7541</v>
      </c>
    </row>
    <row r="9" spans="1:14" ht="15.6">
      <c r="A9" s="200" t="s">
        <v>7542</v>
      </c>
    </row>
    <row r="10" spans="1:14">
      <c r="A10" s="200" t="s">
        <v>6920</v>
      </c>
    </row>
    <row r="11" spans="1:14">
      <c r="A11" s="200" t="s">
        <v>351</v>
      </c>
    </row>
    <row r="12" spans="1:14">
      <c r="A12" s="200" t="s">
        <v>7525</v>
      </c>
    </row>
    <row r="13" spans="1:14">
      <c r="A13" s="200" t="s">
        <v>7526</v>
      </c>
    </row>
    <row r="14" spans="1:14">
      <c r="A14" s="200" t="s">
        <v>7527</v>
      </c>
    </row>
    <row r="15" spans="1:14">
      <c r="A15" s="200" t="s">
        <v>7528</v>
      </c>
    </row>
    <row r="17" spans="1:4">
      <c r="A17" s="200" t="s">
        <v>7543</v>
      </c>
    </row>
    <row r="19" spans="1:4" ht="17.100000000000001" customHeight="1">
      <c r="A19" s="201" t="s">
        <v>390</v>
      </c>
      <c r="B19" s="201" t="s">
        <v>7530</v>
      </c>
      <c r="C19" s="201" t="s">
        <v>6964</v>
      </c>
      <c r="D19" s="201" t="s">
        <v>7006</v>
      </c>
    </row>
    <row r="20" spans="1:4" ht="12" customHeight="1">
      <c r="A20" s="202"/>
      <c r="B20" s="202" t="s">
        <v>7544</v>
      </c>
      <c r="C20" s="203"/>
      <c r="D20" s="203"/>
    </row>
    <row r="21" spans="1:4" ht="12" customHeight="1">
      <c r="A21" s="30"/>
      <c r="B21" s="208" t="s">
        <v>7545</v>
      </c>
      <c r="C21" s="203"/>
      <c r="D21" s="203"/>
    </row>
    <row r="22" spans="1:4" ht="12" customHeight="1">
      <c r="A22" s="202"/>
      <c r="B22" s="202" t="s">
        <v>7531</v>
      </c>
      <c r="C22" s="203"/>
      <c r="D22" s="203"/>
    </row>
    <row r="23" spans="1:4" ht="12" customHeight="1">
      <c r="A23" s="202"/>
      <c r="B23" s="202" t="s">
        <v>7531</v>
      </c>
      <c r="C23" s="203"/>
      <c r="D23" s="203"/>
    </row>
    <row r="24" spans="1:4" ht="12" customHeight="1">
      <c r="A24" s="202"/>
      <c r="B24" s="202" t="s">
        <v>7531</v>
      </c>
      <c r="C24" s="203"/>
      <c r="D24" s="203"/>
    </row>
    <row r="25" spans="1:4" ht="12" customHeight="1">
      <c r="A25" s="30"/>
      <c r="B25" s="208" t="s">
        <v>7546</v>
      </c>
      <c r="C25" s="203"/>
      <c r="D25" s="203"/>
    </row>
    <row r="26" spans="1:4" ht="12" customHeight="1">
      <c r="A26" s="477" t="s">
        <v>7547</v>
      </c>
      <c r="B26" s="478"/>
      <c r="C26" s="203"/>
      <c r="D26" s="203"/>
    </row>
    <row r="27" spans="1:4" ht="12" customHeight="1">
      <c r="A27" s="477" t="s">
        <v>7548</v>
      </c>
      <c r="B27" s="478"/>
      <c r="C27" s="203"/>
      <c r="D27" s="203"/>
    </row>
    <row r="28" spans="1:4" ht="12" customHeight="1">
      <c r="A28" s="202"/>
      <c r="B28" s="202" t="s">
        <v>7531</v>
      </c>
      <c r="C28" s="203"/>
      <c r="D28" s="203"/>
    </row>
    <row r="29" spans="1:4" ht="12" customHeight="1">
      <c r="A29" s="30"/>
      <c r="B29" s="208" t="s">
        <v>7549</v>
      </c>
      <c r="C29" s="203"/>
      <c r="D29" s="203"/>
    </row>
    <row r="30" spans="1:4" ht="12" customHeight="1">
      <c r="A30" s="477" t="s">
        <v>7550</v>
      </c>
      <c r="B30" s="478"/>
      <c r="C30" s="203"/>
      <c r="D30" s="203"/>
    </row>
    <row r="31" spans="1:4" ht="12" customHeight="1">
      <c r="A31" s="477" t="s">
        <v>7548</v>
      </c>
      <c r="B31" s="478"/>
      <c r="C31" s="203"/>
      <c r="D31" s="203"/>
    </row>
    <row r="32" spans="1:4" ht="12" customHeight="1">
      <c r="A32" s="202"/>
      <c r="B32" s="202" t="s">
        <v>7531</v>
      </c>
      <c r="C32" s="203"/>
      <c r="D32" s="203"/>
    </row>
    <row r="33" spans="1:4" ht="12" customHeight="1">
      <c r="A33" s="202"/>
      <c r="B33" s="202" t="s">
        <v>7531</v>
      </c>
      <c r="C33" s="203"/>
      <c r="D33" s="203"/>
    </row>
    <row r="34" spans="1:4" ht="12" customHeight="1">
      <c r="A34" s="30"/>
      <c r="B34" s="208" t="s">
        <v>7549</v>
      </c>
      <c r="C34" s="203"/>
      <c r="D34" s="203"/>
    </row>
    <row r="35" spans="1:4" ht="12" customHeight="1">
      <c r="A35" s="477" t="s">
        <v>7550</v>
      </c>
      <c r="B35" s="478"/>
      <c r="C35" s="203"/>
      <c r="D35" s="203"/>
    </row>
    <row r="36" spans="1:4" ht="12" customHeight="1">
      <c r="A36" s="477" t="s">
        <v>7551</v>
      </c>
      <c r="B36" s="478"/>
      <c r="C36" s="203"/>
      <c r="D36" s="203"/>
    </row>
    <row r="38" spans="1:4">
      <c r="A38" s="199" t="s">
        <v>345</v>
      </c>
    </row>
    <row r="39" spans="1:4" ht="17.100000000000001" customHeight="1">
      <c r="A39" s="667" t="s">
        <v>7530</v>
      </c>
      <c r="B39" s="668"/>
      <c r="C39" s="201" t="s">
        <v>6964</v>
      </c>
      <c r="D39" s="201" t="s">
        <v>7006</v>
      </c>
    </row>
    <row r="40" spans="1:4" ht="12" customHeight="1">
      <c r="A40" s="209" t="s">
        <v>7544</v>
      </c>
      <c r="B40" s="210"/>
      <c r="C40" s="203"/>
      <c r="D40" s="203"/>
    </row>
    <row r="41" spans="1:4" ht="12" customHeight="1">
      <c r="A41" s="209" t="s">
        <v>7552</v>
      </c>
      <c r="B41" s="210"/>
      <c r="C41" s="203"/>
      <c r="D41" s="203"/>
    </row>
    <row r="42" spans="1:4" ht="12" customHeight="1">
      <c r="A42" s="209" t="s">
        <v>7531</v>
      </c>
      <c r="B42" s="210"/>
      <c r="C42" s="203"/>
      <c r="D42" s="203"/>
    </row>
    <row r="43" spans="1:4" ht="12" customHeight="1">
      <c r="A43" s="209" t="s">
        <v>7553</v>
      </c>
      <c r="B43" s="210"/>
      <c r="C43" s="203"/>
      <c r="D43" s="203"/>
    </row>
    <row r="44" spans="1:4" ht="12" customHeight="1">
      <c r="A44" s="209" t="s">
        <v>7554</v>
      </c>
      <c r="B44" s="210"/>
      <c r="C44" s="203"/>
      <c r="D44" s="203"/>
    </row>
    <row r="45" spans="1:4" ht="12" customHeight="1">
      <c r="A45" s="209" t="s">
        <v>7555</v>
      </c>
      <c r="B45" s="210"/>
      <c r="C45" s="203"/>
      <c r="D45" s="203"/>
    </row>
    <row r="46" spans="1:4" ht="12" customHeight="1">
      <c r="A46" s="209" t="s">
        <v>7556</v>
      </c>
      <c r="B46" s="210"/>
      <c r="C46" s="203"/>
      <c r="D46" s="203"/>
    </row>
    <row r="47" spans="1:4" ht="12" customHeight="1">
      <c r="A47" s="211" t="s">
        <v>7557</v>
      </c>
      <c r="B47" s="212"/>
      <c r="C47" s="203"/>
      <c r="D47" s="203"/>
    </row>
    <row r="48" spans="1:4" ht="12" customHeight="1">
      <c r="A48" s="211" t="s">
        <v>7558</v>
      </c>
      <c r="B48" s="212"/>
      <c r="C48" s="203"/>
      <c r="D48" s="203"/>
    </row>
    <row r="56" spans="1:2" ht="13.2" customHeight="1">
      <c r="A56" s="196" t="s">
        <v>298</v>
      </c>
      <c r="B56" s="198"/>
    </row>
    <row r="57" spans="1:2" ht="15" customHeight="1">
      <c r="A57" s="389"/>
      <c r="B57" s="204" t="s">
        <v>7534</v>
      </c>
    </row>
    <row r="58" spans="1:2" ht="15" customHeight="1">
      <c r="A58" s="389"/>
      <c r="B58" s="205" t="s">
        <v>7535</v>
      </c>
    </row>
    <row r="59" spans="1:2" ht="7.2" customHeight="1">
      <c r="A59" s="17"/>
      <c r="B59" s="17"/>
    </row>
    <row r="60" spans="1:2" ht="12.75" customHeight="1">
      <c r="A60" s="17"/>
      <c r="B60" s="17"/>
    </row>
    <row r="61" spans="1:2" ht="13.2" customHeight="1">
      <c r="A61" s="196" t="s">
        <v>299</v>
      </c>
      <c r="B61" s="17"/>
    </row>
    <row r="62" spans="1:2" ht="15" customHeight="1">
      <c r="A62" s="389"/>
      <c r="B62" s="198" t="s">
        <v>7534</v>
      </c>
    </row>
    <row r="63" spans="1:2" ht="15" customHeight="1">
      <c r="A63" s="389"/>
      <c r="B63" s="206" t="s">
        <v>7535</v>
      </c>
    </row>
    <row r="64" spans="1:2" ht="7.2" customHeight="1">
      <c r="A64" s="17"/>
      <c r="B64" s="17"/>
    </row>
    <row r="65" spans="1:2" ht="11.7" customHeight="1">
      <c r="A65" s="17"/>
      <c r="B65" s="17"/>
    </row>
    <row r="66" spans="1:2" ht="13.2" customHeight="1">
      <c r="A66" s="196" t="s">
        <v>304</v>
      </c>
      <c r="B66" s="17"/>
    </row>
    <row r="67" spans="1:2" ht="15" customHeight="1">
      <c r="A67" s="389"/>
      <c r="B67" s="198" t="s">
        <v>7536</v>
      </c>
    </row>
    <row r="68" spans="1:2" ht="15" customHeight="1">
      <c r="A68" s="389"/>
      <c r="B68" s="206" t="s">
        <v>7537</v>
      </c>
    </row>
  </sheetData>
  <mergeCells count="11">
    <mergeCell ref="A35:B35"/>
    <mergeCell ref="A4:N4"/>
    <mergeCell ref="A26:B26"/>
    <mergeCell ref="A27:B27"/>
    <mergeCell ref="A30:B30"/>
    <mergeCell ref="A31:B31"/>
    <mergeCell ref="A36:B36"/>
    <mergeCell ref="A39:B39"/>
    <mergeCell ref="A57:A58"/>
    <mergeCell ref="A62:A63"/>
    <mergeCell ref="A67:A68"/>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2DA5-0BA5-45BF-B3B6-C710039A36BB}">
  <dimension ref="A1:J45"/>
  <sheetViews>
    <sheetView workbookViewId="0">
      <selection activeCell="O13" sqref="O13"/>
    </sheetView>
  </sheetViews>
  <sheetFormatPr defaultRowHeight="14.4"/>
  <sheetData>
    <row r="1" spans="1:10">
      <c r="A1" t="s">
        <v>346</v>
      </c>
    </row>
    <row r="2" spans="1:10">
      <c r="A2" t="s">
        <v>8548</v>
      </c>
    </row>
    <row r="3" spans="1:10">
      <c r="A3" t="s">
        <v>8329</v>
      </c>
    </row>
    <row r="4" spans="1:10">
      <c r="A4" t="s">
        <v>8569</v>
      </c>
    </row>
    <row r="6" spans="1:10">
      <c r="A6" t="s">
        <v>6833</v>
      </c>
    </row>
    <row r="8" spans="1:10">
      <c r="A8" t="s">
        <v>8482</v>
      </c>
    </row>
    <row r="9" spans="1:10">
      <c r="A9" t="s">
        <v>8527</v>
      </c>
      <c r="C9" t="s">
        <v>8484</v>
      </c>
    </row>
    <row r="10" spans="1:10">
      <c r="A10" t="s">
        <v>8570</v>
      </c>
      <c r="C10" t="s">
        <v>8571</v>
      </c>
    </row>
    <row r="11" spans="1:10">
      <c r="A11" t="s">
        <v>8572</v>
      </c>
      <c r="J11" t="s">
        <v>8573</v>
      </c>
    </row>
    <row r="12" spans="1:10">
      <c r="A12" t="s">
        <v>8338</v>
      </c>
      <c r="I12" t="s">
        <v>8574</v>
      </c>
    </row>
    <row r="13" spans="1:10">
      <c r="A13" t="s">
        <v>8340</v>
      </c>
    </row>
    <row r="16" spans="1:10">
      <c r="A16" t="s">
        <v>8491</v>
      </c>
    </row>
    <row r="17" spans="1:1">
      <c r="A17" t="s">
        <v>8575</v>
      </c>
    </row>
    <row r="18" spans="1:1">
      <c r="A18" t="s">
        <v>8494</v>
      </c>
    </row>
    <row r="20" spans="1:1">
      <c r="A20" t="s">
        <v>8576</v>
      </c>
    </row>
    <row r="21" spans="1:1">
      <c r="A21" t="s">
        <v>8577</v>
      </c>
    </row>
    <row r="22" spans="1:1">
      <c r="A22" t="s">
        <v>8500</v>
      </c>
    </row>
    <row r="24" spans="1:1">
      <c r="A24" t="s">
        <v>8500</v>
      </c>
    </row>
    <row r="25" spans="1:1">
      <c r="A25" t="s">
        <v>8578</v>
      </c>
    </row>
    <row r="26" spans="1:1">
      <c r="A26" t="s">
        <v>8579</v>
      </c>
    </row>
    <row r="34" spans="1:1">
      <c r="A34" t="s">
        <v>7501</v>
      </c>
    </row>
    <row r="35" spans="1:1">
      <c r="A35" t="s">
        <v>8522</v>
      </c>
    </row>
    <row r="36" spans="1:1">
      <c r="A36" t="s">
        <v>8523</v>
      </c>
    </row>
    <row r="37" spans="1:1">
      <c r="A37" t="s">
        <v>299</v>
      </c>
    </row>
    <row r="38" spans="1:1">
      <c r="A38" t="s">
        <v>8522</v>
      </c>
    </row>
    <row r="39" spans="1:1">
      <c r="A39" t="s">
        <v>8523</v>
      </c>
    </row>
    <row r="40" spans="1:1">
      <c r="A40" t="s">
        <v>304</v>
      </c>
    </row>
    <row r="41" spans="1:1">
      <c r="A41" t="s">
        <v>8522</v>
      </c>
    </row>
    <row r="42" spans="1:1">
      <c r="A42" t="s">
        <v>8524</v>
      </c>
    </row>
    <row r="45" spans="1:1">
      <c r="A45" t="s">
        <v>8525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3E14-DDA6-4FB4-A08E-91557F6491D5}">
  <dimension ref="A1:N48"/>
  <sheetViews>
    <sheetView showGridLines="0" topLeftCell="A7" workbookViewId="0">
      <selection activeCell="A39" sqref="A39"/>
    </sheetView>
  </sheetViews>
  <sheetFormatPr defaultRowHeight="14.4"/>
  <cols>
    <col min="1" max="1" width="34.77734375" bestFit="1" customWidth="1"/>
    <col min="2" max="2" width="18.5546875" bestFit="1" customWidth="1"/>
    <col min="3" max="3" width="10.77734375" bestFit="1" customWidth="1"/>
    <col min="4" max="4" width="11.77734375" bestFit="1" customWidth="1"/>
    <col min="13" max="13" width="9.77734375" bestFit="1" customWidth="1"/>
    <col min="14" max="14" width="15.21875" bestFit="1" customWidth="1"/>
  </cols>
  <sheetData>
    <row r="1" spans="1:14" ht="12.75" customHeight="1">
      <c r="A1" s="195" t="s">
        <v>346</v>
      </c>
      <c r="B1" s="17"/>
      <c r="C1" s="17"/>
      <c r="D1" s="17"/>
      <c r="E1" s="17"/>
      <c r="F1" s="17"/>
      <c r="G1" s="17"/>
      <c r="H1" s="17"/>
      <c r="I1" s="17"/>
      <c r="J1" s="17"/>
      <c r="K1" s="17"/>
      <c r="L1" s="17"/>
      <c r="M1" s="196" t="s">
        <v>6911</v>
      </c>
      <c r="N1" s="197"/>
    </row>
    <row r="2" spans="1:14" ht="12.75" customHeight="1">
      <c r="A2" s="195" t="s">
        <v>312</v>
      </c>
      <c r="B2" s="17"/>
      <c r="C2" s="17"/>
      <c r="D2" s="17"/>
      <c r="E2" s="17"/>
      <c r="F2" s="17"/>
      <c r="G2" s="17"/>
      <c r="H2" s="17"/>
      <c r="I2" s="17"/>
      <c r="J2" s="17"/>
      <c r="K2" s="17"/>
      <c r="L2" s="17"/>
      <c r="M2" s="196" t="s">
        <v>298</v>
      </c>
      <c r="N2" s="198"/>
    </row>
    <row r="5" spans="1:14">
      <c r="A5" s="476" t="s">
        <v>7559</v>
      </c>
      <c r="B5" s="384"/>
      <c r="C5" s="384"/>
      <c r="D5" s="384"/>
      <c r="E5" s="384"/>
      <c r="F5" s="384"/>
      <c r="G5" s="384"/>
      <c r="H5" s="384"/>
      <c r="I5" s="384"/>
      <c r="J5" s="384"/>
      <c r="K5" s="384"/>
      <c r="L5" s="384"/>
      <c r="M5" s="384"/>
      <c r="N5" s="384"/>
    </row>
    <row r="6" spans="1:14">
      <c r="A6" s="199" t="s">
        <v>6833</v>
      </c>
    </row>
    <row r="7" spans="1:14" ht="15.6">
      <c r="A7" s="200" t="s">
        <v>7521</v>
      </c>
    </row>
    <row r="8" spans="1:14" ht="15.6">
      <c r="A8" s="200" t="s">
        <v>7522</v>
      </c>
    </row>
    <row r="9" spans="1:14" ht="15.6">
      <c r="A9" s="200" t="s">
        <v>7523</v>
      </c>
    </row>
    <row r="10" spans="1:14" ht="15.6">
      <c r="A10" s="200" t="s">
        <v>7524</v>
      </c>
    </row>
    <row r="11" spans="1:14">
      <c r="A11" s="200" t="s">
        <v>6920</v>
      </c>
    </row>
    <row r="12" spans="1:14">
      <c r="A12" s="200" t="s">
        <v>351</v>
      </c>
    </row>
    <row r="13" spans="1:14">
      <c r="A13" s="200" t="s">
        <v>7525</v>
      </c>
    </row>
    <row r="14" spans="1:14">
      <c r="A14" s="200" t="s">
        <v>7526</v>
      </c>
    </row>
    <row r="15" spans="1:14">
      <c r="A15" s="200" t="s">
        <v>7527</v>
      </c>
    </row>
    <row r="16" spans="1:14">
      <c r="A16" s="200" t="s">
        <v>7528</v>
      </c>
    </row>
    <row r="17" spans="1:4">
      <c r="A17" s="200" t="s">
        <v>7560</v>
      </c>
    </row>
    <row r="19" spans="1:4">
      <c r="A19" s="199" t="s">
        <v>7561</v>
      </c>
    </row>
    <row r="20" spans="1:4" ht="12" customHeight="1">
      <c r="A20" s="213" t="s">
        <v>390</v>
      </c>
      <c r="B20" s="201" t="s">
        <v>7530</v>
      </c>
      <c r="C20" s="201" t="s">
        <v>6964</v>
      </c>
      <c r="D20" s="201" t="s">
        <v>7006</v>
      </c>
    </row>
    <row r="21" spans="1:4" ht="12" customHeight="1">
      <c r="A21" s="203"/>
      <c r="B21" s="203"/>
      <c r="C21" s="203"/>
      <c r="D21" s="203"/>
    </row>
    <row r="22" spans="1:4" ht="10.5" customHeight="1">
      <c r="A22" s="214"/>
      <c r="B22" s="214"/>
      <c r="C22" s="214"/>
      <c r="D22" s="214"/>
    </row>
    <row r="23" spans="1:4" ht="12" customHeight="1">
      <c r="A23" s="477" t="s">
        <v>7550</v>
      </c>
      <c r="B23" s="478"/>
      <c r="C23" s="203"/>
      <c r="D23" s="203"/>
    </row>
    <row r="24" spans="1:4" ht="12" customHeight="1">
      <c r="A24" s="477" t="s">
        <v>7551</v>
      </c>
      <c r="B24" s="478"/>
      <c r="C24" s="203"/>
      <c r="D24" s="203"/>
    </row>
    <row r="26" spans="1:4">
      <c r="A26" s="199" t="s">
        <v>7561</v>
      </c>
    </row>
    <row r="27" spans="1:4" ht="12" customHeight="1">
      <c r="A27" s="213" t="s">
        <v>390</v>
      </c>
      <c r="B27" s="201" t="s">
        <v>7530</v>
      </c>
      <c r="C27" s="201" t="s">
        <v>6964</v>
      </c>
      <c r="D27" s="201" t="s">
        <v>7006</v>
      </c>
    </row>
    <row r="28" spans="1:4" ht="12" customHeight="1">
      <c r="A28" s="203"/>
      <c r="B28" s="203"/>
      <c r="C28" s="203"/>
      <c r="D28" s="203"/>
    </row>
    <row r="29" spans="1:4" ht="10.5" customHeight="1">
      <c r="A29" s="214"/>
      <c r="B29" s="214"/>
      <c r="C29" s="214"/>
      <c r="D29" s="214"/>
    </row>
    <row r="30" spans="1:4" ht="12" customHeight="1">
      <c r="A30" s="477" t="s">
        <v>7532</v>
      </c>
      <c r="B30" s="478"/>
      <c r="C30" s="203"/>
      <c r="D30" s="203"/>
    </row>
    <row r="31" spans="1:4" ht="12" customHeight="1">
      <c r="A31" s="477" t="s">
        <v>7562</v>
      </c>
      <c r="B31" s="478"/>
      <c r="C31" s="203"/>
      <c r="D31" s="203"/>
    </row>
    <row r="34" spans="1:3" ht="12" customHeight="1">
      <c r="A34" s="215" t="s">
        <v>345</v>
      </c>
      <c r="B34" s="203"/>
      <c r="C34" s="203"/>
    </row>
    <row r="35" spans="1:3" ht="12" customHeight="1">
      <c r="A35" s="215" t="s">
        <v>7563</v>
      </c>
      <c r="B35" s="203">
        <v>0</v>
      </c>
      <c r="C35" s="203">
        <v>0</v>
      </c>
    </row>
    <row r="38" spans="1:3" ht="11.7" customHeight="1">
      <c r="A38" s="198" t="s">
        <v>298</v>
      </c>
    </row>
    <row r="39" spans="1:3" ht="25.95" customHeight="1">
      <c r="A39" s="216"/>
    </row>
    <row r="40" spans="1:3" ht="7.95" customHeight="1">
      <c r="A40" s="206" t="s">
        <v>7564</v>
      </c>
    </row>
    <row r="41" spans="1:3" ht="19.95" customHeight="1">
      <c r="A41" s="17"/>
    </row>
    <row r="42" spans="1:3" ht="11.7" customHeight="1">
      <c r="A42" s="198" t="s">
        <v>299</v>
      </c>
    </row>
    <row r="43" spans="1:3" ht="25.95" customHeight="1">
      <c r="A43" s="54"/>
    </row>
    <row r="44" spans="1:3" ht="7.95" customHeight="1">
      <c r="A44" s="206" t="s">
        <v>7565</v>
      </c>
    </row>
    <row r="45" spans="1:3" ht="19.95" customHeight="1">
      <c r="A45" s="17"/>
    </row>
    <row r="46" spans="1:3" ht="11.7" customHeight="1">
      <c r="A46" s="198" t="s">
        <v>304</v>
      </c>
    </row>
    <row r="47" spans="1:3" ht="25.95" customHeight="1">
      <c r="A47" s="54"/>
    </row>
    <row r="48" spans="1:3" ht="7.95" customHeight="1">
      <c r="A48" s="206" t="s">
        <v>7566</v>
      </c>
    </row>
  </sheetData>
  <mergeCells count="5">
    <mergeCell ref="A5:N5"/>
    <mergeCell ref="A23:B23"/>
    <mergeCell ref="A24:B24"/>
    <mergeCell ref="A30:B30"/>
    <mergeCell ref="A31:B31"/>
  </mergeCells>
  <pageMargins left="0.75" right="0.75" top="1" bottom="1" header="0.5" footer="0.5"/>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2478A-4305-46C9-9A22-FDBB2F782DEA}">
  <dimension ref="A1"/>
  <sheetViews>
    <sheetView topLeftCell="A46" zoomScale="175" zoomScaleNormal="175" workbookViewId="0">
      <selection activeCell="J64" sqref="J64"/>
    </sheetView>
  </sheetViews>
  <sheetFormatPr defaultRowHeight="14.4"/>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780A4-BD13-4F3C-B85B-29606C28B5F3}">
  <dimension ref="A1:B262"/>
  <sheetViews>
    <sheetView workbookViewId="0">
      <selection activeCell="P11" sqref="P11"/>
    </sheetView>
  </sheetViews>
  <sheetFormatPr defaultRowHeight="14.4"/>
  <sheetData>
    <row r="1" spans="1:1">
      <c r="A1" t="s">
        <v>8934</v>
      </c>
    </row>
    <row r="2" spans="1:1">
      <c r="A2" t="s">
        <v>8980</v>
      </c>
    </row>
    <row r="3" spans="1:1">
      <c r="A3" t="s">
        <v>8981</v>
      </c>
    </row>
    <row r="4" spans="1:1">
      <c r="A4" t="s">
        <v>8982</v>
      </c>
    </row>
    <row r="5" spans="1:1">
      <c r="A5" t="s">
        <v>8983</v>
      </c>
    </row>
    <row r="6" spans="1:1">
      <c r="A6" t="s">
        <v>8382</v>
      </c>
    </row>
    <row r="7" spans="1:1">
      <c r="A7" t="s">
        <v>6833</v>
      </c>
    </row>
    <row r="8" spans="1:1">
      <c r="A8" t="s">
        <v>8984</v>
      </c>
    </row>
    <row r="9" spans="1:1">
      <c r="A9" t="s">
        <v>8985</v>
      </c>
    </row>
    <row r="10" spans="1:1">
      <c r="A10" t="s">
        <v>8986</v>
      </c>
    </row>
    <row r="11" spans="1:1">
      <c r="A11" t="s">
        <v>8987</v>
      </c>
    </row>
    <row r="12" spans="1:1">
      <c r="A12" t="s">
        <v>7528</v>
      </c>
    </row>
    <row r="13" spans="1:1">
      <c r="A13" t="s">
        <v>8988</v>
      </c>
    </row>
    <row r="14" spans="1:1">
      <c r="A14" t="s">
        <v>8989</v>
      </c>
    </row>
    <row r="15" spans="1:1">
      <c r="A15" t="s">
        <v>8990</v>
      </c>
    </row>
    <row r="16" spans="1:1">
      <c r="A16" t="s">
        <v>8991</v>
      </c>
    </row>
    <row r="17" spans="1:1">
      <c r="A17" t="s">
        <v>8992</v>
      </c>
    </row>
    <row r="18" spans="1:1">
      <c r="A18" t="s">
        <v>8993</v>
      </c>
    </row>
    <row r="20" spans="1:1">
      <c r="A20" t="s">
        <v>8994</v>
      </c>
    </row>
    <row r="23" spans="1:1">
      <c r="A23" t="s">
        <v>8382</v>
      </c>
    </row>
    <row r="24" spans="1:1">
      <c r="A24" t="s">
        <v>8995</v>
      </c>
    </row>
    <row r="25" spans="1:1">
      <c r="A25" t="s">
        <v>8382</v>
      </c>
    </row>
    <row r="26" spans="1:1">
      <c r="A26" t="s">
        <v>8996</v>
      </c>
    </row>
    <row r="27" spans="1:1">
      <c r="A27" t="s">
        <v>8997</v>
      </c>
    </row>
    <row r="29" spans="1:1">
      <c r="A29" t="s">
        <v>8998</v>
      </c>
    </row>
    <row r="30" spans="1:1">
      <c r="A30" t="s">
        <v>8999</v>
      </c>
    </row>
    <row r="32" spans="1:1">
      <c r="A32" t="s">
        <v>9000</v>
      </c>
    </row>
    <row r="33" spans="1:1">
      <c r="A33" t="s">
        <v>8382</v>
      </c>
    </row>
    <row r="34" spans="1:1">
      <c r="A34" t="s">
        <v>9001</v>
      </c>
    </row>
    <row r="35" spans="1:1">
      <c r="A35" t="s">
        <v>8382</v>
      </c>
    </row>
    <row r="36" spans="1:1">
      <c r="A36" t="s">
        <v>8996</v>
      </c>
    </row>
    <row r="37" spans="1:1">
      <c r="A37" t="s">
        <v>8997</v>
      </c>
    </row>
    <row r="39" spans="1:1">
      <c r="A39" t="s">
        <v>8998</v>
      </c>
    </row>
    <row r="40" spans="1:1">
      <c r="A40" t="s">
        <v>9002</v>
      </c>
    </row>
    <row r="42" spans="1:1">
      <c r="A42" t="s">
        <v>9003</v>
      </c>
    </row>
    <row r="43" spans="1:1">
      <c r="A43" t="s">
        <v>8382</v>
      </c>
    </row>
    <row r="45" spans="1:1">
      <c r="A45" t="s">
        <v>8994</v>
      </c>
    </row>
    <row r="48" spans="1:1">
      <c r="A48" t="s">
        <v>8382</v>
      </c>
    </row>
    <row r="49" spans="1:1">
      <c r="A49" t="s">
        <v>9001</v>
      </c>
    </row>
    <row r="50" spans="1:1">
      <c r="A50" t="s">
        <v>8382</v>
      </c>
    </row>
    <row r="51" spans="1:1">
      <c r="A51" t="s">
        <v>8996</v>
      </c>
    </row>
    <row r="52" spans="1:1">
      <c r="A52" t="s">
        <v>8997</v>
      </c>
    </row>
    <row r="54" spans="1:1">
      <c r="A54" t="s">
        <v>8998</v>
      </c>
    </row>
    <row r="55" spans="1:1">
      <c r="A55" t="s">
        <v>9004</v>
      </c>
    </row>
    <row r="57" spans="1:1">
      <c r="A57" t="s">
        <v>9005</v>
      </c>
    </row>
    <row r="58" spans="1:1">
      <c r="A58" t="s">
        <v>8382</v>
      </c>
    </row>
    <row r="59" spans="1:1">
      <c r="A59" t="s">
        <v>9001</v>
      </c>
    </row>
    <row r="60" spans="1:1">
      <c r="A60" t="s">
        <v>8382</v>
      </c>
    </row>
    <row r="61" spans="1:1">
      <c r="A61" t="s">
        <v>8996</v>
      </c>
    </row>
    <row r="62" spans="1:1">
      <c r="A62" t="s">
        <v>8997</v>
      </c>
    </row>
    <row r="64" spans="1:1">
      <c r="A64" t="s">
        <v>8964</v>
      </c>
    </row>
    <row r="65" spans="1:1">
      <c r="A65" t="s">
        <v>9006</v>
      </c>
    </row>
    <row r="66" spans="1:1">
      <c r="A66" t="s">
        <v>8981</v>
      </c>
    </row>
    <row r="67" spans="1:1">
      <c r="A67" t="s">
        <v>9007</v>
      </c>
    </row>
    <row r="68" spans="1:1">
      <c r="A68" t="s">
        <v>8983</v>
      </c>
    </row>
    <row r="69" spans="1:1">
      <c r="A69" t="s">
        <v>8382</v>
      </c>
    </row>
    <row r="70" spans="1:1">
      <c r="A70" t="s">
        <v>8998</v>
      </c>
    </row>
    <row r="71" spans="1:1">
      <c r="A71" t="s">
        <v>9008</v>
      </c>
    </row>
    <row r="73" spans="1:1">
      <c r="A73" t="s">
        <v>9009</v>
      </c>
    </row>
    <row r="74" spans="1:1">
      <c r="A74" t="s">
        <v>8382</v>
      </c>
    </row>
    <row r="76" spans="1:1">
      <c r="A76" t="s">
        <v>8318</v>
      </c>
    </row>
    <row r="79" spans="1:1">
      <c r="A79" t="s">
        <v>8382</v>
      </c>
    </row>
    <row r="80" spans="1:1">
      <c r="A80" t="s">
        <v>9010</v>
      </c>
    </row>
    <row r="81" spans="1:1">
      <c r="A81" t="s">
        <v>8382</v>
      </c>
    </row>
    <row r="82" spans="1:1">
      <c r="A82" t="s">
        <v>8996</v>
      </c>
    </row>
    <row r="83" spans="1:1">
      <c r="A83" t="s">
        <v>8997</v>
      </c>
    </row>
    <row r="85" spans="1:1">
      <c r="A85" t="s">
        <v>8998</v>
      </c>
    </row>
    <row r="86" spans="1:1">
      <c r="A86" t="s">
        <v>8999</v>
      </c>
    </row>
    <row r="88" spans="1:1">
      <c r="A88" t="s">
        <v>9011</v>
      </c>
    </row>
    <row r="89" spans="1:1">
      <c r="A89" t="s">
        <v>8382</v>
      </c>
    </row>
    <row r="90" spans="1:1">
      <c r="A90" t="s">
        <v>9012</v>
      </c>
    </row>
    <row r="91" spans="1:1">
      <c r="A91" t="s">
        <v>8382</v>
      </c>
    </row>
    <row r="92" spans="1:1">
      <c r="A92" t="s">
        <v>8996</v>
      </c>
    </row>
    <row r="93" spans="1:1">
      <c r="A93" t="s">
        <v>8997</v>
      </c>
    </row>
    <row r="95" spans="1:1">
      <c r="A95" t="s">
        <v>8998</v>
      </c>
    </row>
    <row r="96" spans="1:1">
      <c r="A96" t="s">
        <v>9008</v>
      </c>
    </row>
    <row r="98" spans="1:1">
      <c r="A98" t="s">
        <v>9013</v>
      </c>
    </row>
    <row r="99" spans="1:1">
      <c r="A99" t="s">
        <v>8382</v>
      </c>
    </row>
    <row r="101" spans="1:1">
      <c r="A101" t="s">
        <v>8994</v>
      </c>
    </row>
    <row r="104" spans="1:1">
      <c r="A104" t="s">
        <v>8382</v>
      </c>
    </row>
    <row r="105" spans="1:1">
      <c r="A105" t="s">
        <v>9001</v>
      </c>
    </row>
    <row r="106" spans="1:1">
      <c r="A106" t="s">
        <v>8382</v>
      </c>
    </row>
    <row r="107" spans="1:1">
      <c r="A107" t="s">
        <v>8996</v>
      </c>
    </row>
    <row r="108" spans="1:1">
      <c r="A108" t="s">
        <v>8997</v>
      </c>
    </row>
    <row r="110" spans="1:1">
      <c r="A110" t="s">
        <v>8998</v>
      </c>
    </row>
    <row r="111" spans="1:1">
      <c r="A111" t="s">
        <v>9014</v>
      </c>
    </row>
    <row r="113" spans="1:1">
      <c r="A113" t="s">
        <v>9000</v>
      </c>
    </row>
    <row r="114" spans="1:1">
      <c r="A114" t="s">
        <v>8382</v>
      </c>
    </row>
    <row r="115" spans="1:1">
      <c r="A115" t="s">
        <v>9001</v>
      </c>
    </row>
    <row r="116" spans="1:1">
      <c r="A116" t="s">
        <v>8382</v>
      </c>
    </row>
    <row r="117" spans="1:1">
      <c r="A117" t="s">
        <v>8996</v>
      </c>
    </row>
    <row r="118" spans="1:1">
      <c r="A118" t="s">
        <v>8997</v>
      </c>
    </row>
    <row r="120" spans="1:1">
      <c r="A120" t="s">
        <v>8998</v>
      </c>
    </row>
    <row r="121" spans="1:1">
      <c r="A121" t="s">
        <v>9002</v>
      </c>
    </row>
    <row r="123" spans="1:1">
      <c r="A123" t="s">
        <v>9009</v>
      </c>
    </row>
    <row r="124" spans="1:1">
      <c r="A124" t="s">
        <v>8382</v>
      </c>
    </row>
    <row r="125" spans="1:1">
      <c r="A125" t="s">
        <v>8964</v>
      </c>
    </row>
    <row r="126" spans="1:1">
      <c r="A126" t="s">
        <v>9015</v>
      </c>
    </row>
    <row r="127" spans="1:1">
      <c r="A127" t="s">
        <v>8981</v>
      </c>
    </row>
    <row r="128" spans="1:1">
      <c r="A128" t="s">
        <v>9016</v>
      </c>
    </row>
    <row r="129" spans="1:1">
      <c r="A129" t="s">
        <v>8983</v>
      </c>
    </row>
    <row r="130" spans="1:1">
      <c r="A130" t="s">
        <v>8382</v>
      </c>
    </row>
    <row r="132" spans="1:1">
      <c r="A132" t="s">
        <v>8994</v>
      </c>
    </row>
    <row r="135" spans="1:1">
      <c r="A135" t="s">
        <v>8382</v>
      </c>
    </row>
    <row r="136" spans="1:1">
      <c r="A136" t="s">
        <v>9001</v>
      </c>
    </row>
    <row r="137" spans="1:1">
      <c r="A137" t="s">
        <v>8382</v>
      </c>
    </row>
    <row r="138" spans="1:1">
      <c r="A138" t="s">
        <v>8996</v>
      </c>
    </row>
    <row r="139" spans="1:1">
      <c r="A139" t="s">
        <v>8997</v>
      </c>
    </row>
    <row r="140" spans="1:1">
      <c r="A140" t="s">
        <v>9017</v>
      </c>
    </row>
    <row r="141" spans="1:1">
      <c r="A141" t="s">
        <v>8998</v>
      </c>
    </row>
    <row r="142" spans="1:1">
      <c r="A142" t="s">
        <v>9002</v>
      </c>
    </row>
    <row r="144" spans="1:1">
      <c r="A144" t="s">
        <v>9003</v>
      </c>
    </row>
    <row r="145" spans="1:1">
      <c r="A145" t="s">
        <v>8382</v>
      </c>
    </row>
    <row r="146" spans="1:1">
      <c r="A146" t="s">
        <v>9001</v>
      </c>
    </row>
    <row r="147" spans="1:1">
      <c r="A147" t="s">
        <v>8382</v>
      </c>
    </row>
    <row r="148" spans="1:1">
      <c r="A148" t="s">
        <v>8996</v>
      </c>
    </row>
    <row r="149" spans="1:1">
      <c r="A149" t="s">
        <v>8997</v>
      </c>
    </row>
    <row r="151" spans="1:1">
      <c r="A151" t="s">
        <v>8998</v>
      </c>
    </row>
    <row r="152" spans="1:1">
      <c r="A152" t="s">
        <v>9018</v>
      </c>
    </row>
    <row r="154" spans="1:1">
      <c r="A154" t="s">
        <v>9019</v>
      </c>
    </row>
    <row r="155" spans="1:1">
      <c r="A155" t="s">
        <v>8382</v>
      </c>
    </row>
    <row r="157" spans="1:1">
      <c r="A157" t="s">
        <v>8994</v>
      </c>
    </row>
    <row r="160" spans="1:1">
      <c r="A160" t="s">
        <v>8382</v>
      </c>
    </row>
    <row r="161" spans="1:1">
      <c r="A161" t="s">
        <v>9001</v>
      </c>
    </row>
    <row r="162" spans="1:1">
      <c r="A162" t="s">
        <v>8382</v>
      </c>
    </row>
    <row r="163" spans="1:1">
      <c r="A163" t="s">
        <v>8996</v>
      </c>
    </row>
    <row r="164" spans="1:1">
      <c r="A164" t="s">
        <v>8997</v>
      </c>
    </row>
    <row r="166" spans="1:1">
      <c r="A166" t="s">
        <v>8998</v>
      </c>
    </row>
    <row r="167" spans="1:1">
      <c r="A167" t="s">
        <v>9002</v>
      </c>
    </row>
    <row r="169" spans="1:1">
      <c r="A169" t="s">
        <v>9003</v>
      </c>
    </row>
    <row r="170" spans="1:1">
      <c r="A170" t="s">
        <v>8382</v>
      </c>
    </row>
    <row r="171" spans="1:1">
      <c r="A171" t="s">
        <v>9001</v>
      </c>
    </row>
    <row r="172" spans="1:1">
      <c r="A172" t="s">
        <v>8382</v>
      </c>
    </row>
    <row r="173" spans="1:1">
      <c r="A173" t="s">
        <v>8996</v>
      </c>
    </row>
    <row r="174" spans="1:1">
      <c r="A174" t="s">
        <v>8997</v>
      </c>
    </row>
    <row r="176" spans="1:1">
      <c r="A176" t="s">
        <v>8998</v>
      </c>
    </row>
    <row r="177" spans="1:1">
      <c r="A177" t="s">
        <v>8999</v>
      </c>
    </row>
    <row r="179" spans="1:1">
      <c r="A179" t="s">
        <v>9000</v>
      </c>
    </row>
    <row r="180" spans="1:1">
      <c r="A180" t="s">
        <v>8382</v>
      </c>
    </row>
    <row r="182" spans="1:1">
      <c r="A182" t="s">
        <v>8994</v>
      </c>
    </row>
    <row r="185" spans="1:1">
      <c r="A185" t="s">
        <v>8382</v>
      </c>
    </row>
    <row r="186" spans="1:1">
      <c r="A186" t="s">
        <v>8964</v>
      </c>
    </row>
    <row r="187" spans="1:1">
      <c r="A187" t="s">
        <v>8980</v>
      </c>
    </row>
    <row r="188" spans="1:1">
      <c r="A188" t="s">
        <v>8981</v>
      </c>
    </row>
    <row r="189" spans="1:1">
      <c r="A189" t="s">
        <v>9020</v>
      </c>
    </row>
    <row r="190" spans="1:1">
      <c r="A190" t="s">
        <v>8983</v>
      </c>
    </row>
    <row r="191" spans="1:1">
      <c r="A191" t="s">
        <v>8382</v>
      </c>
    </row>
    <row r="192" spans="1:1">
      <c r="A192" t="s">
        <v>9001</v>
      </c>
    </row>
    <row r="193" spans="1:1">
      <c r="A193" t="s">
        <v>8382</v>
      </c>
    </row>
    <row r="194" spans="1:1">
      <c r="A194" t="s">
        <v>8996</v>
      </c>
    </row>
    <row r="195" spans="1:1">
      <c r="A195" t="s">
        <v>8997</v>
      </c>
    </row>
    <row r="198" spans="1:1">
      <c r="A198" t="s">
        <v>8998</v>
      </c>
    </row>
    <row r="199" spans="1:1">
      <c r="A199" t="s">
        <v>8999</v>
      </c>
    </row>
    <row r="201" spans="1:1">
      <c r="A201" t="s">
        <v>9000</v>
      </c>
    </row>
    <row r="202" spans="1:1">
      <c r="A202" t="s">
        <v>8382</v>
      </c>
    </row>
    <row r="203" spans="1:1">
      <c r="A203" t="s">
        <v>9001</v>
      </c>
    </row>
    <row r="204" spans="1:1">
      <c r="A204" t="s">
        <v>8382</v>
      </c>
    </row>
    <row r="205" spans="1:1">
      <c r="A205" t="s">
        <v>8996</v>
      </c>
    </row>
    <row r="206" spans="1:1">
      <c r="A206" t="s">
        <v>8997</v>
      </c>
    </row>
    <row r="209" spans="1:1">
      <c r="A209" t="s">
        <v>8998</v>
      </c>
    </row>
    <row r="210" spans="1:1">
      <c r="A210" t="s">
        <v>9008</v>
      </c>
    </row>
    <row r="212" spans="1:1">
      <c r="A212" t="s">
        <v>9021</v>
      </c>
    </row>
    <row r="213" spans="1:1">
      <c r="A213" t="s">
        <v>8382</v>
      </c>
    </row>
    <row r="215" spans="1:1">
      <c r="A215" t="s">
        <v>8994</v>
      </c>
    </row>
    <row r="218" spans="1:1">
      <c r="A218" t="s">
        <v>8382</v>
      </c>
    </row>
    <row r="219" spans="1:1">
      <c r="A219" t="s">
        <v>9001</v>
      </c>
    </row>
    <row r="220" spans="1:1">
      <c r="A220" t="s">
        <v>8382</v>
      </c>
    </row>
    <row r="221" spans="1:1">
      <c r="A221" t="s">
        <v>8996</v>
      </c>
    </row>
    <row r="222" spans="1:1">
      <c r="A222" t="s">
        <v>8997</v>
      </c>
    </row>
    <row r="225" spans="1:1">
      <c r="A225" t="s">
        <v>8998</v>
      </c>
    </row>
    <row r="226" spans="1:1">
      <c r="A226" t="s">
        <v>9014</v>
      </c>
    </row>
    <row r="228" spans="1:1">
      <c r="A228" t="s">
        <v>9000</v>
      </c>
    </row>
    <row r="229" spans="1:1">
      <c r="A229" t="s">
        <v>8382</v>
      </c>
    </row>
    <row r="230" spans="1:1">
      <c r="A230" t="s">
        <v>9001</v>
      </c>
    </row>
    <row r="231" spans="1:1">
      <c r="A231" t="s">
        <v>9022</v>
      </c>
    </row>
    <row r="232" spans="1:1">
      <c r="A232" t="s">
        <v>8996</v>
      </c>
    </row>
    <row r="233" spans="1:1">
      <c r="A233" t="s">
        <v>8997</v>
      </c>
    </row>
    <row r="236" spans="1:1">
      <c r="A236" t="s">
        <v>8998</v>
      </c>
    </row>
    <row r="237" spans="1:1">
      <c r="A237" t="s">
        <v>9008</v>
      </c>
    </row>
    <row r="239" spans="1:1">
      <c r="A239" t="s">
        <v>9009</v>
      </c>
    </row>
    <row r="240" spans="1:1">
      <c r="A240" t="s">
        <v>8382</v>
      </c>
    </row>
    <row r="247" spans="1:2">
      <c r="A247" t="s">
        <v>9023</v>
      </c>
    </row>
    <row r="248" spans="1:2">
      <c r="A248" t="s">
        <v>8382</v>
      </c>
    </row>
    <row r="249" spans="1:2">
      <c r="A249" t="s">
        <v>9024</v>
      </c>
    </row>
    <row r="250" spans="1:2">
      <c r="A250" t="s">
        <v>9025</v>
      </c>
    </row>
    <row r="251" spans="1:2">
      <c r="A251" t="s">
        <v>8964</v>
      </c>
    </row>
    <row r="252" spans="1:2">
      <c r="B252" t="s">
        <v>9026</v>
      </c>
    </row>
    <row r="253" spans="1:2">
      <c r="A253" t="s">
        <v>8981</v>
      </c>
    </row>
    <row r="254" spans="1:2">
      <c r="A254" t="s">
        <v>9027</v>
      </c>
    </row>
    <row r="255" spans="1:2">
      <c r="A255" t="s">
        <v>8983</v>
      </c>
    </row>
    <row r="256" spans="1:2">
      <c r="A256" t="s">
        <v>8382</v>
      </c>
    </row>
    <row r="258" spans="1:1">
      <c r="A258" t="s">
        <v>9028</v>
      </c>
    </row>
    <row r="262" spans="1:1">
      <c r="A262" t="s">
        <v>9029</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7D7B-22CC-4D68-9935-80E4EBE7FC14}">
  <dimension ref="A1"/>
  <sheetViews>
    <sheetView zoomScale="175" zoomScaleNormal="175" workbookViewId="0">
      <selection activeCell="N50" sqref="N50"/>
    </sheetView>
  </sheetViews>
  <sheetFormatPr defaultRowHeight="14.4"/>
  <sheetData/>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D605-21BC-4382-ABF1-2042C9CF7BA3}">
  <dimension ref="A1:M26"/>
  <sheetViews>
    <sheetView showGridLines="0" topLeftCell="B1" zoomScale="70" zoomScaleNormal="70" workbookViewId="0">
      <selection activeCell="D7" sqref="D7:D14"/>
    </sheetView>
  </sheetViews>
  <sheetFormatPr defaultRowHeight="14.4"/>
  <cols>
    <col min="1" max="1" width="0" hidden="1" customWidth="1"/>
    <col min="2" max="2" width="6.77734375" customWidth="1"/>
    <col min="3" max="3" width="17.5546875" customWidth="1"/>
    <col min="4" max="5" width="33.77734375" customWidth="1"/>
    <col min="6" max="6" width="32.21875" customWidth="1"/>
    <col min="7" max="9" width="20.77734375" customWidth="1"/>
    <col min="10" max="10" width="34.44140625" customWidth="1"/>
    <col min="11" max="11" width="27.5546875" customWidth="1"/>
    <col min="12" max="12" width="34.44140625" customWidth="1"/>
    <col min="13" max="13" width="0" hidden="1" customWidth="1"/>
  </cols>
  <sheetData>
    <row r="1" spans="1:13">
      <c r="A1" s="434" t="s">
        <v>19</v>
      </c>
      <c r="B1" s="384"/>
      <c r="C1" s="384"/>
      <c r="D1" s="384"/>
      <c r="E1" s="384"/>
      <c r="F1" s="384"/>
      <c r="G1" s="384"/>
      <c r="H1" s="384"/>
      <c r="I1" s="384"/>
      <c r="J1" s="384"/>
      <c r="K1" s="384"/>
      <c r="L1" s="384"/>
      <c r="M1" s="384"/>
    </row>
    <row r="3" spans="1:13" ht="13.2" customHeight="1">
      <c r="A3" s="17"/>
      <c r="B3" s="217" t="s">
        <v>7567</v>
      </c>
      <c r="C3" s="217" t="s">
        <v>7568</v>
      </c>
      <c r="D3" s="217" t="s">
        <v>324</v>
      </c>
      <c r="E3" s="217" t="s">
        <v>7569</v>
      </c>
      <c r="F3" s="217" t="s">
        <v>7570</v>
      </c>
      <c r="G3" s="217" t="s">
        <v>7571</v>
      </c>
      <c r="H3" s="217" t="s">
        <v>7572</v>
      </c>
      <c r="I3" s="217" t="s">
        <v>7573</v>
      </c>
      <c r="J3" s="217" t="s">
        <v>325</v>
      </c>
      <c r="K3" s="217" t="s">
        <v>320</v>
      </c>
      <c r="L3" s="217" t="s">
        <v>321</v>
      </c>
      <c r="M3" s="17"/>
    </row>
    <row r="4" spans="1:13" ht="13.2" customHeight="1">
      <c r="A4" s="17"/>
      <c r="B4" s="218">
        <v>1</v>
      </c>
      <c r="C4" s="218"/>
      <c r="D4" s="219"/>
      <c r="E4" s="219"/>
      <c r="F4" s="218"/>
      <c r="G4" s="220"/>
      <c r="H4" s="220"/>
      <c r="I4" s="220"/>
      <c r="J4" s="219"/>
      <c r="K4" s="219"/>
      <c r="L4" s="219"/>
      <c r="M4" s="17"/>
    </row>
    <row r="5" spans="1:13" ht="11.7" customHeight="1">
      <c r="A5" s="17"/>
      <c r="B5" s="39"/>
      <c r="C5" s="39"/>
      <c r="D5" s="214"/>
      <c r="E5" s="214"/>
      <c r="F5" s="39"/>
      <c r="G5" s="39"/>
      <c r="H5" s="39"/>
      <c r="I5" s="39"/>
      <c r="J5" s="39"/>
      <c r="K5" s="39"/>
      <c r="L5" s="39"/>
      <c r="M5" s="17"/>
    </row>
    <row r="6" spans="1:13" ht="13.2" customHeight="1">
      <c r="A6" s="17"/>
      <c r="B6" s="17"/>
      <c r="C6" s="142"/>
      <c r="D6" s="218" t="s">
        <v>359</v>
      </c>
      <c r="E6" s="218" t="s">
        <v>7574</v>
      </c>
      <c r="F6" s="144"/>
      <c r="G6" s="17"/>
      <c r="H6" s="17"/>
      <c r="I6" s="17"/>
      <c r="J6" s="17"/>
      <c r="K6" s="17"/>
      <c r="L6" s="17"/>
      <c r="M6" s="17"/>
    </row>
    <row r="7" spans="1:13" ht="13.2" customHeight="1">
      <c r="A7" s="17"/>
      <c r="B7" s="17"/>
      <c r="C7" s="142"/>
      <c r="D7" s="218"/>
      <c r="E7" s="218"/>
      <c r="F7" s="144"/>
      <c r="G7" s="17"/>
      <c r="H7" s="17"/>
      <c r="I7" s="17"/>
      <c r="J7" s="17"/>
      <c r="K7" s="17"/>
      <c r="L7" s="17"/>
      <c r="M7" s="17"/>
    </row>
    <row r="8" spans="1:13" ht="13.2" customHeight="1">
      <c r="A8" s="17"/>
      <c r="B8" s="17"/>
      <c r="C8" s="142"/>
      <c r="D8" s="218"/>
      <c r="E8" s="218"/>
      <c r="F8" s="144"/>
      <c r="G8" s="17"/>
      <c r="H8" s="17"/>
      <c r="I8" s="17"/>
      <c r="J8" s="17"/>
      <c r="K8" s="17"/>
      <c r="L8" s="17"/>
      <c r="M8" s="17"/>
    </row>
    <row r="9" spans="1:13" ht="13.2" customHeight="1">
      <c r="A9" s="17"/>
      <c r="B9" s="17"/>
      <c r="C9" s="142"/>
      <c r="D9" s="218"/>
      <c r="E9" s="218"/>
      <c r="F9" s="144"/>
      <c r="G9" s="17"/>
      <c r="H9" s="17"/>
      <c r="I9" s="17"/>
      <c r="J9" s="17"/>
      <c r="K9" s="17"/>
      <c r="L9" s="17"/>
      <c r="M9" s="17"/>
    </row>
    <row r="10" spans="1:13" ht="13.2" customHeight="1">
      <c r="A10" s="17"/>
      <c r="B10" s="17"/>
      <c r="C10" s="142"/>
      <c r="D10" s="218"/>
      <c r="E10" s="218"/>
      <c r="F10" s="144"/>
      <c r="G10" s="17"/>
      <c r="H10" s="17"/>
      <c r="I10" s="17"/>
      <c r="J10" s="17"/>
      <c r="K10" s="17"/>
      <c r="L10" s="17"/>
      <c r="M10" s="17"/>
    </row>
    <row r="11" spans="1:13" ht="13.2" customHeight="1">
      <c r="A11" s="17"/>
      <c r="B11" s="17"/>
      <c r="C11" s="142"/>
      <c r="D11" s="218"/>
      <c r="E11" s="218"/>
      <c r="F11" s="144"/>
      <c r="G11" s="17"/>
      <c r="H11" s="17"/>
      <c r="I11" s="17"/>
      <c r="J11" s="17"/>
      <c r="K11" s="17"/>
      <c r="L11" s="17"/>
      <c r="M11" s="17"/>
    </row>
    <row r="12" spans="1:13" ht="13.2" customHeight="1">
      <c r="A12" s="17"/>
      <c r="B12" s="17"/>
      <c r="C12" s="142"/>
      <c r="D12" s="218"/>
      <c r="E12" s="218"/>
      <c r="F12" s="144"/>
      <c r="G12" s="17"/>
      <c r="H12" s="17"/>
      <c r="I12" s="17"/>
      <c r="J12" s="17"/>
      <c r="K12" s="17"/>
      <c r="L12" s="17"/>
      <c r="M12" s="17"/>
    </row>
    <row r="13" spans="1:13" ht="13.2" customHeight="1">
      <c r="A13" s="17"/>
      <c r="B13" s="17"/>
      <c r="C13" s="142"/>
      <c r="D13" s="218"/>
      <c r="E13" s="218"/>
      <c r="F13" s="144"/>
      <c r="G13" s="17"/>
      <c r="H13" s="17"/>
      <c r="I13" s="17"/>
      <c r="J13" s="17"/>
      <c r="K13" s="17"/>
      <c r="L13" s="17"/>
      <c r="M13" s="17"/>
    </row>
    <row r="14" spans="1:13" ht="13.2" customHeight="1">
      <c r="A14" s="17"/>
      <c r="B14" s="17"/>
      <c r="C14" s="142"/>
      <c r="D14" s="218"/>
      <c r="E14" s="218"/>
      <c r="F14" s="144"/>
      <c r="G14" s="17"/>
      <c r="H14" s="17"/>
      <c r="I14" s="17"/>
      <c r="J14" s="17"/>
      <c r="K14" s="17"/>
      <c r="L14" s="17"/>
      <c r="M14" s="17"/>
    </row>
    <row r="15" spans="1:13" ht="13.2" customHeight="1">
      <c r="A15" s="17"/>
      <c r="B15" s="17"/>
      <c r="C15" s="142"/>
      <c r="D15" s="218" t="s">
        <v>7571</v>
      </c>
      <c r="E15" s="221"/>
      <c r="F15" s="144"/>
      <c r="G15" s="17"/>
      <c r="H15" s="17"/>
      <c r="I15" s="17"/>
      <c r="J15" s="17"/>
      <c r="K15" s="17"/>
      <c r="L15" s="17"/>
      <c r="M15" s="17"/>
    </row>
    <row r="16" spans="1:13" ht="11.7" customHeight="1">
      <c r="A16" s="17"/>
      <c r="B16" s="17"/>
      <c r="C16" s="17"/>
      <c r="D16" s="214"/>
      <c r="E16" s="214"/>
      <c r="F16" s="17"/>
      <c r="G16" s="17"/>
      <c r="H16" s="17"/>
      <c r="I16" s="17"/>
      <c r="J16" s="17"/>
      <c r="K16" s="17"/>
      <c r="L16" s="17"/>
      <c r="M16" s="17"/>
    </row>
    <row r="17" spans="1:13" ht="13.2" customHeight="1">
      <c r="A17" s="17"/>
      <c r="B17" s="17"/>
      <c r="C17" s="142"/>
      <c r="D17" s="218" t="s">
        <v>7575</v>
      </c>
      <c r="E17" s="218" t="s">
        <v>7574</v>
      </c>
      <c r="F17" s="144"/>
      <c r="G17" s="17"/>
      <c r="H17" s="17"/>
      <c r="I17" s="17"/>
      <c r="J17" s="17"/>
      <c r="K17" s="17"/>
      <c r="L17" s="17"/>
      <c r="M17" s="17"/>
    </row>
    <row r="18" spans="1:13" ht="13.2" customHeight="1">
      <c r="A18" s="17"/>
      <c r="B18" s="17"/>
      <c r="C18" s="142"/>
      <c r="D18" s="218"/>
      <c r="E18" s="218"/>
      <c r="F18" s="144"/>
      <c r="G18" s="17"/>
      <c r="H18" s="17"/>
      <c r="I18" s="17"/>
      <c r="J18" s="17"/>
      <c r="K18" s="17"/>
      <c r="L18" s="17"/>
      <c r="M18" s="17"/>
    </row>
    <row r="19" spans="1:13" ht="13.2" customHeight="1">
      <c r="A19" s="17"/>
      <c r="B19" s="17"/>
      <c r="C19" s="142"/>
      <c r="D19" s="218"/>
      <c r="E19" s="218"/>
      <c r="F19" s="144"/>
      <c r="G19" s="17"/>
      <c r="H19" s="17"/>
      <c r="I19" s="17"/>
      <c r="J19" s="17"/>
      <c r="K19" s="17"/>
      <c r="L19" s="17"/>
      <c r="M19" s="17"/>
    </row>
    <row r="20" spans="1:13" ht="13.2" customHeight="1">
      <c r="A20" s="17"/>
      <c r="B20" s="17"/>
      <c r="C20" s="142"/>
      <c r="D20" s="218" t="s">
        <v>7572</v>
      </c>
      <c r="E20" s="221">
        <v>0</v>
      </c>
      <c r="F20" s="144"/>
      <c r="G20" s="17"/>
      <c r="H20" s="17"/>
      <c r="I20" s="17"/>
      <c r="J20" s="17"/>
      <c r="K20" s="17"/>
      <c r="L20" s="17"/>
      <c r="M20" s="17"/>
    </row>
    <row r="21" spans="1:13" ht="11.25" customHeight="1">
      <c r="A21" s="17"/>
      <c r="B21" s="17"/>
      <c r="C21" s="17"/>
      <c r="D21" s="39"/>
      <c r="E21" s="39"/>
      <c r="F21" s="17"/>
      <c r="G21" s="17"/>
      <c r="H21" s="17"/>
      <c r="I21" s="17"/>
      <c r="J21" s="17"/>
      <c r="K21" s="17"/>
      <c r="L21" s="17"/>
      <c r="M21" s="17"/>
    </row>
    <row r="22" spans="1:13" ht="11.25" customHeight="1">
      <c r="A22" s="17"/>
      <c r="B22" s="17"/>
      <c r="C22" s="17"/>
      <c r="D22" s="54"/>
      <c r="E22" s="54"/>
      <c r="F22" s="17"/>
      <c r="G22" s="17"/>
      <c r="H22" s="17"/>
      <c r="I22" s="17"/>
      <c r="J22" s="17"/>
      <c r="K22" s="17"/>
      <c r="L22" s="17"/>
      <c r="M22" s="17"/>
    </row>
    <row r="23" spans="1:13" ht="13.2" customHeight="1">
      <c r="A23" s="17"/>
      <c r="B23" s="17"/>
      <c r="C23" s="142"/>
      <c r="D23" s="218" t="s">
        <v>7576</v>
      </c>
      <c r="E23" s="221"/>
      <c r="F23" s="144"/>
      <c r="G23" s="17"/>
      <c r="H23" s="17"/>
      <c r="I23" s="17"/>
      <c r="J23" s="17"/>
      <c r="K23" s="17"/>
      <c r="L23" s="17"/>
      <c r="M23" s="17"/>
    </row>
    <row r="24" spans="1:13" ht="11.25" customHeight="1">
      <c r="A24" s="17"/>
      <c r="B24" s="17"/>
      <c r="C24" s="17"/>
      <c r="D24" s="39"/>
      <c r="E24" s="39"/>
      <c r="F24" s="17"/>
      <c r="G24" s="17"/>
      <c r="H24" s="17"/>
      <c r="I24" s="17"/>
      <c r="J24" s="17"/>
      <c r="K24" s="17"/>
      <c r="L24" s="17"/>
      <c r="M24" s="17"/>
    </row>
    <row r="25" spans="1:13">
      <c r="A25" s="222" t="s">
        <v>7577</v>
      </c>
    </row>
    <row r="26" spans="1:13">
      <c r="A26" s="2" t="s">
        <v>7578</v>
      </c>
    </row>
  </sheetData>
  <mergeCells count="1">
    <mergeCell ref="A1:M1"/>
  </mergeCells>
  <pageMargins left="0.75" right="0.75" top="1" bottom="1" header="0.5" footer="0.5"/>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2001-CA10-4D9F-B18F-8E9E84FA6BA8}">
  <dimension ref="A1:R66"/>
  <sheetViews>
    <sheetView showGridLines="0" workbookViewId="0">
      <selection activeCell="B59" sqref="B59:P62"/>
    </sheetView>
  </sheetViews>
  <sheetFormatPr defaultRowHeight="14.4"/>
  <cols>
    <col min="1" max="1" width="3.77734375" customWidth="1"/>
    <col min="2" max="2" width="30.21875" customWidth="1"/>
    <col min="3" max="4" width="9.5546875" customWidth="1"/>
    <col min="5" max="5" width="9.77734375" customWidth="1"/>
    <col min="6" max="6" width="13.5546875" customWidth="1"/>
    <col min="7" max="7" width="10.77734375" customWidth="1"/>
    <col min="8" max="8" width="9.5546875" customWidth="1"/>
    <col min="9" max="9" width="8.21875" customWidth="1"/>
    <col min="10" max="11" width="9.5546875" customWidth="1"/>
    <col min="12" max="12" width="13.5546875" customWidth="1"/>
    <col min="13" max="13" width="12.5546875" customWidth="1"/>
    <col min="14" max="14" width="13.5546875" customWidth="1"/>
    <col min="15" max="15" width="9.77734375" customWidth="1"/>
    <col min="16" max="16" width="23.21875" customWidth="1"/>
    <col min="17" max="17" width="28.44140625" customWidth="1"/>
    <col min="18" max="18" width="24.77734375" customWidth="1"/>
  </cols>
  <sheetData>
    <row r="1" spans="1:18" ht="14.25" customHeight="1">
      <c r="A1" s="18"/>
      <c r="B1" s="185" t="s">
        <v>7579</v>
      </c>
      <c r="C1" s="18"/>
      <c r="D1" s="386"/>
      <c r="E1" s="386"/>
      <c r="F1" s="18"/>
      <c r="G1" s="18"/>
      <c r="H1" s="18"/>
      <c r="I1" s="18"/>
      <c r="J1" s="18"/>
      <c r="K1" s="18"/>
      <c r="L1" s="18"/>
      <c r="M1" s="18"/>
      <c r="N1" s="18"/>
      <c r="O1" s="18"/>
      <c r="P1" s="18"/>
      <c r="Q1" s="665" t="s">
        <v>407</v>
      </c>
      <c r="R1" s="665"/>
    </row>
    <row r="2" spans="1:18" ht="14.25" customHeight="1">
      <c r="A2" s="18"/>
      <c r="B2" s="18"/>
      <c r="C2" s="18"/>
      <c r="D2" s="386"/>
      <c r="E2" s="386"/>
      <c r="F2" s="674" t="s">
        <v>20</v>
      </c>
      <c r="G2" s="674"/>
      <c r="H2" s="674"/>
      <c r="I2" s="674"/>
      <c r="J2" s="674"/>
      <c r="K2" s="674"/>
      <c r="L2" s="674"/>
      <c r="M2" s="18"/>
      <c r="N2" s="18"/>
      <c r="O2" s="18"/>
      <c r="P2" s="18"/>
      <c r="Q2" s="665" t="s">
        <v>7501</v>
      </c>
      <c r="R2" s="665"/>
    </row>
    <row r="3" spans="1:18" ht="14.25" customHeight="1">
      <c r="A3" s="665" t="s">
        <v>6833</v>
      </c>
      <c r="B3" s="665"/>
      <c r="C3" s="18"/>
      <c r="D3" s="386"/>
      <c r="E3" s="386"/>
      <c r="F3" s="18"/>
      <c r="G3" s="18"/>
      <c r="H3" s="18"/>
      <c r="I3" s="18"/>
      <c r="J3" s="18"/>
      <c r="K3" s="18"/>
      <c r="L3" s="18"/>
      <c r="M3" s="18"/>
      <c r="N3" s="18"/>
      <c r="O3" s="18"/>
      <c r="P3" s="18"/>
      <c r="Q3" s="18"/>
      <c r="R3" s="18"/>
    </row>
    <row r="4" spans="1:18" ht="14.25" customHeight="1">
      <c r="A4" s="665" t="s">
        <v>7580</v>
      </c>
      <c r="B4" s="665"/>
      <c r="C4" s="665"/>
      <c r="D4" s="665"/>
      <c r="E4" s="665"/>
      <c r="F4" s="665"/>
      <c r="G4" s="18"/>
      <c r="H4" s="18"/>
      <c r="I4" s="18"/>
      <c r="J4" s="18"/>
      <c r="K4" s="18"/>
      <c r="L4" s="18"/>
      <c r="M4" s="18"/>
      <c r="N4" s="18"/>
      <c r="O4" s="18"/>
      <c r="P4" s="18"/>
      <c r="Q4" s="18"/>
      <c r="R4" s="18"/>
    </row>
    <row r="5" spans="1:18" ht="14.25" customHeight="1">
      <c r="A5" s="665" t="s">
        <v>7581</v>
      </c>
      <c r="B5" s="665"/>
      <c r="C5" s="665"/>
      <c r="D5" s="665"/>
      <c r="E5" s="665"/>
      <c r="F5" s="665"/>
      <c r="G5" s="18"/>
      <c r="H5" s="18"/>
      <c r="I5" s="18"/>
      <c r="J5" s="18"/>
      <c r="K5" s="18"/>
      <c r="L5" s="18"/>
      <c r="M5" s="18"/>
      <c r="N5" s="18"/>
      <c r="O5" s="18"/>
      <c r="P5" s="18"/>
      <c r="Q5" s="18"/>
      <c r="R5" s="18"/>
    </row>
    <row r="6" spans="1:18" ht="14.25" customHeight="1">
      <c r="A6" s="665" t="s">
        <v>7582</v>
      </c>
      <c r="B6" s="665"/>
      <c r="C6" s="665"/>
      <c r="D6" s="665"/>
      <c r="E6" s="665"/>
      <c r="F6" s="665"/>
      <c r="G6" s="665"/>
      <c r="H6" s="665"/>
      <c r="I6" s="18"/>
      <c r="J6" s="18"/>
      <c r="K6" s="18"/>
      <c r="L6" s="18"/>
      <c r="M6" s="18"/>
      <c r="N6" s="18"/>
      <c r="O6" s="18"/>
      <c r="P6" s="18"/>
      <c r="Q6" s="18"/>
      <c r="R6" s="18"/>
    </row>
    <row r="7" spans="1:18" ht="14.25" customHeight="1">
      <c r="A7" s="665" t="s">
        <v>7583</v>
      </c>
      <c r="B7" s="665"/>
      <c r="C7" s="665"/>
      <c r="D7" s="665"/>
      <c r="E7" s="665"/>
      <c r="F7" s="665"/>
      <c r="G7" s="665"/>
      <c r="H7" s="665"/>
      <c r="I7" s="18"/>
      <c r="J7" s="18"/>
      <c r="K7" s="18"/>
      <c r="L7" s="18"/>
      <c r="M7" s="18"/>
      <c r="N7" s="18"/>
      <c r="O7" s="18"/>
      <c r="P7" s="18"/>
      <c r="Q7" s="18"/>
      <c r="R7" s="18"/>
    </row>
    <row r="8" spans="1:18" ht="14.25" customHeight="1">
      <c r="A8" s="665" t="s">
        <v>7584</v>
      </c>
      <c r="B8" s="665"/>
      <c r="C8" s="665"/>
      <c r="D8" s="665"/>
      <c r="E8" s="665"/>
      <c r="F8" s="18"/>
      <c r="G8" s="18"/>
      <c r="H8" s="18"/>
      <c r="I8" s="18"/>
      <c r="J8" s="18"/>
      <c r="K8" s="18"/>
      <c r="L8" s="18"/>
      <c r="M8" s="18"/>
      <c r="N8" s="18"/>
      <c r="O8" s="18"/>
      <c r="P8" s="18"/>
      <c r="Q8" s="18"/>
      <c r="R8" s="18"/>
    </row>
    <row r="9" spans="1:18" ht="14.25" customHeight="1">
      <c r="A9" s="665" t="s">
        <v>7585</v>
      </c>
      <c r="B9" s="665"/>
      <c r="C9" s="665"/>
      <c r="D9" s="665"/>
      <c r="E9" s="665"/>
      <c r="F9" s="18"/>
      <c r="G9" s="18"/>
      <c r="H9" s="18"/>
      <c r="I9" s="18"/>
      <c r="J9" s="18"/>
      <c r="K9" s="18"/>
      <c r="L9" s="18"/>
      <c r="M9" s="18"/>
      <c r="N9" s="18"/>
      <c r="O9" s="18"/>
      <c r="P9" s="18"/>
      <c r="Q9" s="18"/>
      <c r="R9" s="18"/>
    </row>
    <row r="10" spans="1:18" ht="14.25" customHeight="1">
      <c r="A10" s="665" t="s">
        <v>7586</v>
      </c>
      <c r="B10" s="665"/>
      <c r="C10" s="665"/>
      <c r="D10" s="386"/>
      <c r="E10" s="386"/>
      <c r="F10" s="18"/>
      <c r="G10" s="18"/>
      <c r="H10" s="18"/>
      <c r="I10" s="18"/>
      <c r="J10" s="18"/>
      <c r="K10" s="18"/>
      <c r="L10" s="18"/>
      <c r="M10" s="18"/>
      <c r="N10" s="18"/>
      <c r="O10" s="18"/>
      <c r="P10" s="18"/>
      <c r="Q10" s="18"/>
      <c r="R10" s="18"/>
    </row>
    <row r="11" spans="1:18" ht="14.25" customHeight="1">
      <c r="A11" s="665" t="s">
        <v>7587</v>
      </c>
      <c r="B11" s="665"/>
      <c r="C11" s="665"/>
      <c r="D11" s="386"/>
      <c r="E11" s="386"/>
      <c r="F11" s="18"/>
      <c r="G11" s="18"/>
      <c r="H11" s="18"/>
      <c r="I11" s="18"/>
      <c r="J11" s="18"/>
      <c r="K11" s="18"/>
      <c r="L11" s="18"/>
      <c r="M11" s="18"/>
      <c r="N11" s="18"/>
      <c r="O11" s="18"/>
      <c r="P11" s="18"/>
      <c r="Q11" s="18"/>
      <c r="R11" s="18"/>
    </row>
    <row r="12" spans="1:18" ht="14.25" customHeight="1">
      <c r="A12" s="665" t="s">
        <v>7588</v>
      </c>
      <c r="B12" s="665"/>
      <c r="C12" s="665"/>
      <c r="D12" s="665"/>
      <c r="E12" s="665"/>
      <c r="F12" s="18"/>
      <c r="G12" s="18"/>
      <c r="H12" s="18"/>
      <c r="I12" s="18"/>
      <c r="J12" s="18"/>
      <c r="K12" s="18"/>
      <c r="L12" s="18"/>
      <c r="M12" s="18"/>
      <c r="N12" s="18"/>
      <c r="O12" s="18"/>
      <c r="P12" s="18"/>
      <c r="Q12" s="18"/>
      <c r="R12" s="18"/>
    </row>
    <row r="13" spans="1:18" ht="14.25" customHeight="1">
      <c r="A13" s="665" t="s">
        <v>7589</v>
      </c>
      <c r="B13" s="665"/>
      <c r="C13" s="665"/>
      <c r="D13" s="665"/>
      <c r="E13" s="665"/>
      <c r="F13" s="18"/>
      <c r="G13" s="18"/>
      <c r="H13" s="18"/>
      <c r="I13" s="18"/>
      <c r="J13" s="18"/>
      <c r="K13" s="18"/>
      <c r="L13" s="18"/>
      <c r="M13" s="18"/>
      <c r="N13" s="18"/>
      <c r="O13" s="18"/>
      <c r="P13" s="18"/>
      <c r="Q13" s="18"/>
      <c r="R13" s="18"/>
    </row>
    <row r="14" spans="1:18" ht="14.25" customHeight="1">
      <c r="A14" s="665" t="s">
        <v>7590</v>
      </c>
      <c r="B14" s="665"/>
      <c r="C14" s="665"/>
      <c r="D14" s="665"/>
      <c r="E14" s="665"/>
      <c r="F14" s="665"/>
      <c r="G14" s="18"/>
      <c r="H14" s="18"/>
      <c r="I14" s="18"/>
      <c r="J14" s="18"/>
      <c r="K14" s="18"/>
      <c r="L14" s="18"/>
      <c r="M14" s="18"/>
      <c r="N14" s="18"/>
      <c r="O14" s="18"/>
      <c r="P14" s="18"/>
      <c r="Q14" s="18"/>
      <c r="R14" s="18"/>
    </row>
    <row r="15" spans="1:18" ht="14.25" customHeight="1">
      <c r="A15" s="665" t="s">
        <v>7591</v>
      </c>
      <c r="B15" s="665"/>
      <c r="C15" s="665"/>
      <c r="D15" s="665"/>
      <c r="E15" s="665"/>
      <c r="F15" s="665"/>
      <c r="G15" s="18"/>
      <c r="H15" s="18"/>
      <c r="I15" s="18"/>
      <c r="J15" s="18"/>
      <c r="K15" s="18"/>
      <c r="L15" s="18"/>
      <c r="M15" s="18"/>
      <c r="N15" s="18"/>
      <c r="O15" s="18"/>
      <c r="P15" s="18"/>
      <c r="Q15" s="18"/>
      <c r="R15" s="18"/>
    </row>
    <row r="16" spans="1:18" ht="14.25" customHeight="1">
      <c r="A16" s="18"/>
      <c r="B16" s="18"/>
      <c r="C16" s="18"/>
      <c r="D16" s="386"/>
      <c r="E16" s="386"/>
      <c r="F16" s="18"/>
      <c r="G16" s="18"/>
      <c r="H16" s="18"/>
      <c r="I16" s="18"/>
      <c r="J16" s="18"/>
      <c r="K16" s="18"/>
      <c r="L16" s="18"/>
      <c r="M16" s="18"/>
      <c r="N16" s="18"/>
      <c r="O16" s="18"/>
      <c r="P16" s="18"/>
      <c r="Q16" s="18"/>
      <c r="R16" s="18"/>
    </row>
    <row r="17" spans="1:18" ht="14.25" customHeight="1">
      <c r="A17" s="673" t="s">
        <v>7592</v>
      </c>
      <c r="B17" s="673"/>
      <c r="C17" s="673"/>
      <c r="D17" s="673"/>
      <c r="E17" s="673"/>
      <c r="F17" s="18"/>
      <c r="G17" s="18"/>
      <c r="H17" s="18"/>
      <c r="I17" s="18"/>
      <c r="J17" s="18"/>
      <c r="K17" s="18"/>
      <c r="L17" s="18"/>
      <c r="M17" s="18"/>
      <c r="N17" s="18"/>
      <c r="O17" s="18"/>
      <c r="P17" s="18"/>
      <c r="Q17" s="18"/>
      <c r="R17" s="18"/>
    </row>
    <row r="18" spans="1:18" ht="37.200000000000003" customHeight="1">
      <c r="A18" s="223" t="s">
        <v>283</v>
      </c>
      <c r="B18" s="223" t="s">
        <v>7593</v>
      </c>
      <c r="C18" s="223" t="s">
        <v>318</v>
      </c>
      <c r="D18" s="223" t="s">
        <v>322</v>
      </c>
      <c r="E18" s="223" t="s">
        <v>7141</v>
      </c>
      <c r="F18" s="223" t="s">
        <v>7139</v>
      </c>
      <c r="G18" s="223" t="s">
        <v>7140</v>
      </c>
      <c r="H18" s="223" t="s">
        <v>7594</v>
      </c>
      <c r="I18" s="223" t="s">
        <v>7595</v>
      </c>
      <c r="J18" s="223" t="s">
        <v>7596</v>
      </c>
      <c r="K18" s="223" t="s">
        <v>7597</v>
      </c>
      <c r="L18" s="223" t="s">
        <v>7598</v>
      </c>
      <c r="M18" s="223" t="s">
        <v>7599</v>
      </c>
      <c r="N18" s="223" t="s">
        <v>7600</v>
      </c>
      <c r="O18" s="223" t="s">
        <v>7601</v>
      </c>
      <c r="P18" s="223" t="s">
        <v>7602</v>
      </c>
      <c r="Q18" s="223" t="s">
        <v>7603</v>
      </c>
      <c r="R18" s="223" t="s">
        <v>7604</v>
      </c>
    </row>
    <row r="19" spans="1:18" ht="28.35" customHeight="1">
      <c r="A19" s="224">
        <v>1</v>
      </c>
      <c r="B19" s="224"/>
      <c r="C19" s="225"/>
      <c r="D19" s="225"/>
      <c r="E19" s="224"/>
      <c r="F19" s="224"/>
      <c r="G19" s="224"/>
      <c r="H19" s="224"/>
      <c r="I19" s="224"/>
      <c r="J19" s="224"/>
      <c r="K19" s="224"/>
      <c r="L19" s="224"/>
      <c r="M19" s="224"/>
      <c r="N19" s="224"/>
      <c r="O19" s="226"/>
      <c r="P19" s="225"/>
      <c r="Q19" s="225"/>
      <c r="R19" s="225"/>
    </row>
    <row r="20" spans="1:18" ht="28.35" customHeight="1">
      <c r="A20" s="224">
        <v>2</v>
      </c>
      <c r="B20" s="224"/>
      <c r="C20" s="225"/>
      <c r="D20" s="225"/>
      <c r="E20" s="224"/>
      <c r="F20" s="224"/>
      <c r="G20" s="224"/>
      <c r="H20" s="224"/>
      <c r="I20" s="224"/>
      <c r="J20" s="224"/>
      <c r="K20" s="224"/>
      <c r="L20" s="224"/>
      <c r="M20" s="224"/>
      <c r="N20" s="224"/>
      <c r="O20" s="226"/>
      <c r="P20" s="225"/>
      <c r="Q20" s="225"/>
      <c r="R20" s="225"/>
    </row>
    <row r="21" spans="1:18" ht="28.35" customHeight="1">
      <c r="A21" s="224">
        <v>3</v>
      </c>
      <c r="B21" s="224"/>
      <c r="C21" s="225"/>
      <c r="D21" s="225"/>
      <c r="E21" s="224"/>
      <c r="F21" s="224"/>
      <c r="G21" s="224"/>
      <c r="H21" s="224"/>
      <c r="I21" s="224"/>
      <c r="J21" s="224"/>
      <c r="K21" s="224"/>
      <c r="L21" s="224"/>
      <c r="M21" s="224"/>
      <c r="N21" s="224"/>
      <c r="O21" s="226"/>
      <c r="P21" s="225"/>
      <c r="Q21" s="225"/>
      <c r="R21" s="225"/>
    </row>
    <row r="22" spans="1:18" ht="28.35" customHeight="1">
      <c r="A22" s="224">
        <v>4</v>
      </c>
      <c r="B22" s="224"/>
      <c r="C22" s="225"/>
      <c r="D22" s="225"/>
      <c r="E22" s="224"/>
      <c r="F22" s="224"/>
      <c r="G22" s="224"/>
      <c r="H22" s="224"/>
      <c r="I22" s="224"/>
      <c r="J22" s="224"/>
      <c r="K22" s="224"/>
      <c r="L22" s="224"/>
      <c r="M22" s="224"/>
      <c r="N22" s="224"/>
      <c r="O22" s="226"/>
      <c r="P22" s="225"/>
      <c r="Q22" s="225"/>
      <c r="R22" s="225"/>
    </row>
    <row r="23" spans="1:18" ht="28.35" customHeight="1">
      <c r="A23" s="224">
        <v>5</v>
      </c>
      <c r="B23" s="224"/>
      <c r="C23" s="225"/>
      <c r="D23" s="225"/>
      <c r="E23" s="224"/>
      <c r="F23" s="224"/>
      <c r="G23" s="224"/>
      <c r="H23" s="224"/>
      <c r="I23" s="224"/>
      <c r="J23" s="224"/>
      <c r="K23" s="224"/>
      <c r="L23" s="224"/>
      <c r="M23" s="224"/>
      <c r="N23" s="224"/>
      <c r="O23" s="226"/>
      <c r="P23" s="225"/>
      <c r="Q23" s="225"/>
      <c r="R23" s="225"/>
    </row>
    <row r="24" spans="1:18" ht="28.35" customHeight="1">
      <c r="A24" s="224">
        <v>6</v>
      </c>
      <c r="B24" s="224"/>
      <c r="C24" s="225"/>
      <c r="D24" s="225"/>
      <c r="E24" s="224"/>
      <c r="F24" s="224"/>
      <c r="G24" s="224"/>
      <c r="H24" s="224"/>
      <c r="I24" s="224"/>
      <c r="J24" s="224"/>
      <c r="K24" s="224"/>
      <c r="L24" s="224"/>
      <c r="M24" s="224"/>
      <c r="N24" s="224"/>
      <c r="O24" s="226"/>
      <c r="P24" s="225"/>
      <c r="Q24" s="225"/>
      <c r="R24" s="225"/>
    </row>
    <row r="25" spans="1:18" ht="28.35" customHeight="1">
      <c r="A25" s="224">
        <v>7</v>
      </c>
      <c r="B25" s="224"/>
      <c r="C25" s="225"/>
      <c r="D25" s="225"/>
      <c r="E25" s="224"/>
      <c r="F25" s="224"/>
      <c r="G25" s="224"/>
      <c r="H25" s="224"/>
      <c r="I25" s="224"/>
      <c r="J25" s="224"/>
      <c r="K25" s="224"/>
      <c r="L25" s="224"/>
      <c r="M25" s="224"/>
      <c r="N25" s="224"/>
      <c r="O25" s="226"/>
      <c r="P25" s="225"/>
      <c r="Q25" s="225"/>
      <c r="R25" s="225"/>
    </row>
    <row r="26" spans="1:18" ht="28.35" customHeight="1">
      <c r="A26" s="224">
        <v>8</v>
      </c>
      <c r="B26" s="224"/>
      <c r="C26" s="225"/>
      <c r="D26" s="225"/>
      <c r="E26" s="224"/>
      <c r="F26" s="224"/>
      <c r="G26" s="224"/>
      <c r="H26" s="224"/>
      <c r="I26" s="224"/>
      <c r="J26" s="224"/>
      <c r="K26" s="224"/>
      <c r="L26" s="224"/>
      <c r="M26" s="224"/>
      <c r="N26" s="224"/>
      <c r="O26" s="226"/>
      <c r="P26" s="225"/>
      <c r="Q26" s="225"/>
      <c r="R26" s="225"/>
    </row>
    <row r="27" spans="1:18" ht="14.25" customHeight="1">
      <c r="A27" s="47"/>
      <c r="B27" s="47"/>
      <c r="C27" s="47"/>
      <c r="D27" s="392"/>
      <c r="E27" s="392"/>
      <c r="F27" s="47"/>
      <c r="G27" s="47"/>
      <c r="H27" s="47"/>
      <c r="I27" s="47"/>
      <c r="J27" s="47"/>
      <c r="K27" s="47"/>
      <c r="L27" s="47"/>
      <c r="M27" s="47"/>
      <c r="N27" s="47"/>
      <c r="O27" s="47"/>
      <c r="P27" s="47"/>
      <c r="Q27" s="47"/>
      <c r="R27" s="47"/>
    </row>
    <row r="28" spans="1:18" ht="14.25" customHeight="1">
      <c r="A28" s="18"/>
      <c r="B28" s="185" t="s">
        <v>7605</v>
      </c>
      <c r="C28" s="18"/>
      <c r="D28" s="386"/>
      <c r="E28" s="386"/>
      <c r="F28" s="18"/>
      <c r="G28" s="18"/>
      <c r="H28" s="18"/>
      <c r="I28" s="18"/>
      <c r="J28" s="18"/>
      <c r="K28" s="18"/>
      <c r="L28" s="18"/>
      <c r="M28" s="18"/>
      <c r="N28" s="18"/>
      <c r="O28" s="18"/>
      <c r="P28" s="18"/>
      <c r="Q28" s="18"/>
      <c r="R28" s="18"/>
    </row>
    <row r="29" spans="1:18" ht="14.25" customHeight="1">
      <c r="A29" s="18"/>
      <c r="B29" s="665" t="s">
        <v>7606</v>
      </c>
      <c r="C29" s="665"/>
      <c r="D29" s="665"/>
      <c r="E29" s="665"/>
      <c r="F29" s="18"/>
      <c r="G29" s="18"/>
      <c r="H29" s="18"/>
      <c r="I29" s="18"/>
      <c r="J29" s="18"/>
      <c r="K29" s="18"/>
      <c r="L29" s="18"/>
      <c r="M29" s="18"/>
      <c r="N29" s="18"/>
      <c r="O29" s="18"/>
      <c r="P29" s="18"/>
      <c r="Q29" s="18"/>
      <c r="R29" s="18"/>
    </row>
    <row r="30" spans="1:18" ht="14.25" customHeight="1">
      <c r="A30" s="18"/>
      <c r="B30" s="665" t="s">
        <v>7607</v>
      </c>
      <c r="C30" s="665"/>
      <c r="D30" s="665"/>
      <c r="E30" s="665"/>
      <c r="F30" s="18"/>
      <c r="G30" s="18"/>
      <c r="H30" s="18"/>
      <c r="I30" s="18"/>
      <c r="J30" s="18"/>
      <c r="K30" s="18"/>
      <c r="L30" s="18"/>
      <c r="M30" s="18"/>
      <c r="N30" s="18"/>
      <c r="O30" s="18"/>
      <c r="P30" s="18"/>
      <c r="Q30" s="18"/>
      <c r="R30" s="18"/>
    </row>
    <row r="31" spans="1:18" ht="14.25" customHeight="1">
      <c r="A31" s="18"/>
      <c r="B31" s="665" t="s">
        <v>7608</v>
      </c>
      <c r="C31" s="665"/>
      <c r="D31" s="665"/>
      <c r="E31" s="665"/>
      <c r="F31" s="18"/>
      <c r="G31" s="18"/>
      <c r="H31" s="18"/>
      <c r="I31" s="18"/>
      <c r="J31" s="18"/>
      <c r="K31" s="18"/>
      <c r="L31" s="18"/>
      <c r="M31" s="18"/>
      <c r="N31" s="18"/>
      <c r="O31" s="18"/>
      <c r="P31" s="18"/>
      <c r="Q31" s="18"/>
      <c r="R31" s="18"/>
    </row>
    <row r="32" spans="1:18" ht="14.25" customHeight="1">
      <c r="A32" s="18"/>
      <c r="B32" s="665" t="s">
        <v>7609</v>
      </c>
      <c r="C32" s="665"/>
      <c r="D32" s="386"/>
      <c r="E32" s="386"/>
      <c r="F32" s="18"/>
      <c r="G32" s="18"/>
      <c r="H32" s="18"/>
      <c r="I32" s="18"/>
      <c r="J32" s="18"/>
      <c r="K32" s="18"/>
      <c r="L32" s="18"/>
      <c r="M32" s="18"/>
      <c r="N32" s="18"/>
      <c r="O32" s="18"/>
      <c r="P32" s="18"/>
      <c r="Q32" s="18"/>
      <c r="R32" s="18"/>
    </row>
    <row r="33" spans="1:18" ht="14.25" customHeight="1">
      <c r="A33" s="18"/>
      <c r="B33" s="18"/>
      <c r="C33" s="18"/>
      <c r="D33" s="386"/>
      <c r="E33" s="386"/>
      <c r="F33" s="18"/>
      <c r="G33" s="18"/>
      <c r="H33" s="18"/>
      <c r="I33" s="18"/>
      <c r="J33" s="18"/>
      <c r="K33" s="18"/>
      <c r="L33" s="18"/>
      <c r="M33" s="18"/>
      <c r="N33" s="18"/>
      <c r="O33" s="18"/>
      <c r="P33" s="18"/>
      <c r="Q33" s="18"/>
      <c r="R33" s="18"/>
    </row>
    <row r="34" spans="1:18" ht="14.25" customHeight="1">
      <c r="A34" s="18"/>
      <c r="B34" s="665" t="s">
        <v>7610</v>
      </c>
      <c r="C34" s="665"/>
      <c r="D34" s="386"/>
      <c r="E34" s="386"/>
      <c r="F34" s="18"/>
      <c r="G34" s="18"/>
      <c r="H34" s="18"/>
      <c r="I34" s="18"/>
      <c r="J34" s="18"/>
      <c r="K34" s="18"/>
      <c r="L34" s="18"/>
      <c r="M34" s="18"/>
      <c r="N34" s="18"/>
      <c r="O34" s="18"/>
      <c r="P34" s="18"/>
      <c r="Q34" s="18"/>
      <c r="R34" s="18"/>
    </row>
    <row r="35" spans="1:18" ht="15" customHeight="1">
      <c r="A35" s="386"/>
      <c r="B35" s="665" t="s">
        <v>7611</v>
      </c>
      <c r="C35" s="665"/>
      <c r="D35" s="665"/>
      <c r="E35" s="665"/>
      <c r="F35" s="386"/>
      <c r="G35" s="386"/>
      <c r="H35" s="386"/>
      <c r="I35" s="386"/>
      <c r="J35" s="386"/>
      <c r="K35" s="386"/>
      <c r="L35" s="386"/>
      <c r="M35" s="386"/>
      <c r="N35" s="386"/>
      <c r="O35" s="386"/>
      <c r="P35" s="386"/>
      <c r="Q35" s="386"/>
      <c r="R35" s="386"/>
    </row>
    <row r="36" spans="1:18" ht="15" customHeight="1">
      <c r="A36" s="386"/>
      <c r="B36" s="665" t="s">
        <v>7612</v>
      </c>
      <c r="C36" s="665"/>
      <c r="D36" s="665"/>
      <c r="E36" s="665"/>
      <c r="F36" s="386"/>
      <c r="G36" s="386"/>
      <c r="H36" s="386"/>
      <c r="I36" s="386"/>
      <c r="J36" s="386"/>
      <c r="K36" s="386"/>
      <c r="L36" s="386"/>
      <c r="M36" s="386"/>
      <c r="N36" s="386"/>
      <c r="O36" s="386"/>
      <c r="P36" s="386"/>
      <c r="Q36" s="386"/>
      <c r="R36" s="386"/>
    </row>
    <row r="37" spans="1:18" ht="14.25" customHeight="1">
      <c r="A37" s="18"/>
      <c r="B37" s="18"/>
      <c r="C37" s="18"/>
      <c r="D37" s="386"/>
      <c r="E37" s="386"/>
      <c r="F37" s="18"/>
      <c r="G37" s="18"/>
      <c r="H37" s="18"/>
      <c r="I37" s="18"/>
      <c r="J37" s="18"/>
      <c r="K37" s="18"/>
      <c r="L37" s="18"/>
      <c r="M37" s="18"/>
      <c r="N37" s="18"/>
      <c r="O37" s="18"/>
      <c r="P37" s="18"/>
      <c r="Q37" s="18"/>
      <c r="R37" s="18"/>
    </row>
    <row r="38" spans="1:18" ht="14.25" customHeight="1">
      <c r="A38" s="18"/>
      <c r="B38" s="185" t="s">
        <v>7613</v>
      </c>
      <c r="C38" s="18"/>
      <c r="D38" s="386"/>
      <c r="E38" s="386"/>
      <c r="F38" s="18"/>
      <c r="G38" s="18"/>
      <c r="H38" s="18"/>
      <c r="I38" s="18"/>
      <c r="J38" s="18"/>
      <c r="K38" s="18"/>
      <c r="L38" s="18"/>
      <c r="M38" s="18"/>
      <c r="N38" s="18"/>
      <c r="O38" s="18"/>
      <c r="P38" s="18"/>
      <c r="Q38" s="18"/>
      <c r="R38" s="18"/>
    </row>
    <row r="39" spans="1:18" ht="14.25" customHeight="1">
      <c r="A39" s="18"/>
      <c r="B39" s="665" t="s">
        <v>7614</v>
      </c>
      <c r="C39" s="665"/>
      <c r="D39" s="665"/>
      <c r="E39" s="665"/>
      <c r="F39" s="18"/>
      <c r="G39" s="18"/>
      <c r="H39" s="18"/>
      <c r="I39" s="18"/>
      <c r="J39" s="18"/>
      <c r="K39" s="18"/>
      <c r="L39" s="18"/>
      <c r="M39" s="18"/>
      <c r="N39" s="18"/>
      <c r="O39" s="18"/>
      <c r="P39" s="18"/>
      <c r="Q39" s="18"/>
      <c r="R39" s="18"/>
    </row>
    <row r="40" spans="1:18" ht="14.25" customHeight="1">
      <c r="A40" s="18"/>
      <c r="B40" s="665" t="s">
        <v>7607</v>
      </c>
      <c r="C40" s="665"/>
      <c r="D40" s="665"/>
      <c r="E40" s="665"/>
      <c r="F40" s="18"/>
      <c r="G40" s="18"/>
      <c r="H40" s="18"/>
      <c r="I40" s="18"/>
      <c r="J40" s="18"/>
      <c r="K40" s="18"/>
      <c r="L40" s="18"/>
      <c r="M40" s="18"/>
      <c r="N40" s="18"/>
      <c r="O40" s="18"/>
      <c r="P40" s="18"/>
      <c r="Q40" s="18"/>
      <c r="R40" s="18"/>
    </row>
    <row r="41" spans="1:18" ht="14.25" customHeight="1">
      <c r="A41" s="18"/>
      <c r="B41" s="665" t="s">
        <v>7615</v>
      </c>
      <c r="C41" s="665"/>
      <c r="D41" s="665"/>
      <c r="E41" s="665"/>
      <c r="F41" s="18"/>
      <c r="G41" s="18"/>
      <c r="H41" s="18"/>
      <c r="I41" s="18"/>
      <c r="J41" s="18"/>
      <c r="K41" s="18"/>
      <c r="L41" s="18"/>
      <c r="M41" s="18"/>
      <c r="N41" s="18"/>
      <c r="O41" s="18"/>
      <c r="P41" s="18"/>
      <c r="Q41" s="18"/>
      <c r="R41" s="18"/>
    </row>
    <row r="42" spans="1:18" ht="14.25" customHeight="1">
      <c r="A42" s="18"/>
      <c r="B42" s="665" t="s">
        <v>7616</v>
      </c>
      <c r="C42" s="665"/>
      <c r="D42" s="665"/>
      <c r="E42" s="665"/>
      <c r="F42" s="18"/>
      <c r="G42" s="18"/>
      <c r="H42" s="18"/>
      <c r="I42" s="18"/>
      <c r="J42" s="18"/>
      <c r="K42" s="18"/>
      <c r="L42" s="18"/>
      <c r="M42" s="18"/>
      <c r="N42" s="18"/>
      <c r="O42" s="18"/>
      <c r="P42" s="18"/>
      <c r="Q42" s="18"/>
      <c r="R42" s="18"/>
    </row>
    <row r="43" spans="1:18" ht="14.25" customHeight="1">
      <c r="A43" s="18"/>
      <c r="B43" s="18"/>
      <c r="C43" s="18"/>
      <c r="D43" s="386"/>
      <c r="E43" s="386"/>
      <c r="F43" s="18"/>
      <c r="G43" s="18"/>
      <c r="H43" s="18"/>
      <c r="I43" s="18"/>
      <c r="J43" s="18"/>
      <c r="K43" s="18"/>
      <c r="L43" s="18"/>
      <c r="M43" s="18"/>
      <c r="N43" s="18"/>
      <c r="O43" s="18"/>
      <c r="P43" s="18"/>
      <c r="Q43" s="18"/>
      <c r="R43" s="18"/>
    </row>
    <row r="44" spans="1:18" ht="14.25" customHeight="1">
      <c r="A44" s="18"/>
      <c r="B44" s="665" t="s">
        <v>7610</v>
      </c>
      <c r="C44" s="665"/>
      <c r="D44" s="665"/>
      <c r="E44" s="665"/>
      <c r="F44" s="18"/>
      <c r="G44" s="18"/>
      <c r="H44" s="18"/>
      <c r="I44" s="18"/>
      <c r="J44" s="18"/>
      <c r="K44" s="18"/>
      <c r="L44" s="18"/>
      <c r="M44" s="18"/>
      <c r="N44" s="18"/>
      <c r="O44" s="18"/>
      <c r="P44" s="18"/>
      <c r="Q44" s="18"/>
      <c r="R44" s="18"/>
    </row>
    <row r="45" spans="1:18" ht="15" customHeight="1">
      <c r="A45" s="386"/>
      <c r="B45" s="665" t="s">
        <v>7617</v>
      </c>
      <c r="C45" s="665"/>
      <c r="D45" s="665"/>
      <c r="E45" s="665"/>
      <c r="F45" s="386"/>
      <c r="G45" s="386"/>
      <c r="H45" s="386"/>
      <c r="I45" s="386"/>
      <c r="J45" s="386"/>
      <c r="K45" s="386"/>
      <c r="L45" s="386"/>
      <c r="M45" s="386"/>
      <c r="N45" s="386"/>
      <c r="O45" s="386"/>
      <c r="P45" s="386"/>
      <c r="Q45" s="386"/>
      <c r="R45" s="386"/>
    </row>
    <row r="46" spans="1:18" ht="15" customHeight="1">
      <c r="A46" s="386"/>
      <c r="B46" s="665" t="s">
        <v>7618</v>
      </c>
      <c r="C46" s="665"/>
      <c r="D46" s="665"/>
      <c r="E46" s="665"/>
      <c r="F46" s="386"/>
      <c r="G46" s="386"/>
      <c r="H46" s="386"/>
      <c r="I46" s="386"/>
      <c r="J46" s="386"/>
      <c r="K46" s="386"/>
      <c r="L46" s="386"/>
      <c r="M46" s="386"/>
      <c r="N46" s="386"/>
      <c r="O46" s="386"/>
      <c r="P46" s="386"/>
      <c r="Q46" s="386"/>
      <c r="R46" s="386"/>
    </row>
    <row r="47" spans="1:18" ht="14.25" customHeight="1">
      <c r="A47" s="18"/>
      <c r="B47" s="18"/>
      <c r="C47" s="18"/>
      <c r="D47" s="386"/>
      <c r="E47" s="386"/>
      <c r="F47" s="18"/>
      <c r="G47" s="18"/>
      <c r="H47" s="18"/>
      <c r="I47" s="18"/>
      <c r="J47" s="18"/>
      <c r="K47" s="18"/>
      <c r="L47" s="18"/>
      <c r="M47" s="18"/>
      <c r="N47" s="18"/>
      <c r="O47" s="18"/>
      <c r="P47" s="18"/>
      <c r="Q47" s="18"/>
      <c r="R47" s="18"/>
    </row>
    <row r="48" spans="1:18" ht="14.25" customHeight="1">
      <c r="A48" s="18"/>
      <c r="B48" s="665" t="s">
        <v>7619</v>
      </c>
      <c r="C48" s="665"/>
      <c r="D48" s="665"/>
      <c r="E48" s="665"/>
      <c r="F48" s="18"/>
      <c r="G48" s="18"/>
      <c r="H48" s="18"/>
      <c r="I48" s="43"/>
      <c r="J48" s="43"/>
      <c r="K48" s="43"/>
      <c r="L48" s="43"/>
      <c r="M48" s="43"/>
      <c r="N48" s="43"/>
      <c r="O48" s="43"/>
      <c r="P48" s="18"/>
      <c r="Q48" s="18"/>
      <c r="R48" s="18"/>
    </row>
    <row r="49" spans="1:18" ht="14.25" customHeight="1">
      <c r="A49" s="18"/>
      <c r="B49" s="18"/>
      <c r="C49" s="18"/>
      <c r="D49" s="386"/>
      <c r="E49" s="386"/>
      <c r="F49" s="18"/>
      <c r="G49" s="43"/>
      <c r="H49" s="227"/>
      <c r="I49" s="632" t="s">
        <v>7620</v>
      </c>
      <c r="J49" s="671"/>
      <c r="K49" s="671"/>
      <c r="L49" s="633"/>
      <c r="M49" s="632" t="s">
        <v>7621</v>
      </c>
      <c r="N49" s="671"/>
      <c r="O49" s="671"/>
      <c r="P49" s="633"/>
      <c r="Q49" s="18"/>
      <c r="R49" s="18"/>
    </row>
    <row r="50" spans="1:18" ht="14.25" customHeight="1">
      <c r="A50" s="18"/>
      <c r="B50" s="43"/>
      <c r="C50" s="43"/>
      <c r="D50" s="408"/>
      <c r="E50" s="408"/>
      <c r="F50" s="227"/>
      <c r="G50" s="632" t="s">
        <v>391</v>
      </c>
      <c r="H50" s="633"/>
      <c r="I50" s="390"/>
      <c r="J50" s="391"/>
      <c r="K50" s="632" t="s">
        <v>391</v>
      </c>
      <c r="L50" s="633"/>
      <c r="M50" s="390"/>
      <c r="N50" s="391"/>
      <c r="O50" s="632" t="s">
        <v>391</v>
      </c>
      <c r="P50" s="633"/>
      <c r="Q50" s="228"/>
      <c r="R50" s="18"/>
    </row>
    <row r="51" spans="1:18" ht="37.200000000000003" customHeight="1">
      <c r="A51" s="183"/>
      <c r="B51" s="223" t="s">
        <v>320</v>
      </c>
      <c r="C51" s="223" t="s">
        <v>322</v>
      </c>
      <c r="D51" s="632" t="s">
        <v>7516</v>
      </c>
      <c r="E51" s="633"/>
      <c r="F51" s="223" t="s">
        <v>7622</v>
      </c>
      <c r="G51" s="223" t="s">
        <v>7182</v>
      </c>
      <c r="H51" s="223" t="s">
        <v>7574</v>
      </c>
      <c r="I51" s="223" t="s">
        <v>7516</v>
      </c>
      <c r="J51" s="223" t="s">
        <v>7574</v>
      </c>
      <c r="K51" s="223" t="s">
        <v>7182</v>
      </c>
      <c r="L51" s="223" t="s">
        <v>7574</v>
      </c>
      <c r="M51" s="223" t="s">
        <v>7516</v>
      </c>
      <c r="N51" s="223" t="s">
        <v>7574</v>
      </c>
      <c r="O51" s="223" t="s">
        <v>7182</v>
      </c>
      <c r="P51" s="223" t="s">
        <v>7574</v>
      </c>
      <c r="Q51" s="223" t="s">
        <v>7623</v>
      </c>
      <c r="R51" s="51"/>
    </row>
    <row r="52" spans="1:18" ht="14.25" customHeight="1">
      <c r="A52" s="183"/>
      <c r="B52" s="225"/>
      <c r="C52" s="225"/>
      <c r="D52" s="669"/>
      <c r="E52" s="670"/>
      <c r="F52" s="224"/>
      <c r="G52" s="225"/>
      <c r="H52" s="224"/>
      <c r="I52" s="224"/>
      <c r="J52" s="224"/>
      <c r="K52" s="225"/>
      <c r="L52" s="224"/>
      <c r="M52" s="224"/>
      <c r="N52" s="224"/>
      <c r="O52" s="225"/>
      <c r="P52" s="224"/>
      <c r="Q52" s="11"/>
      <c r="R52" s="51"/>
    </row>
    <row r="53" spans="1:18" ht="14.25" customHeight="1">
      <c r="A53" s="183"/>
      <c r="B53" s="225"/>
      <c r="C53" s="225"/>
      <c r="D53" s="669"/>
      <c r="E53" s="670"/>
      <c r="F53" s="224"/>
      <c r="G53" s="225"/>
      <c r="H53" s="224"/>
      <c r="I53" s="224"/>
      <c r="J53" s="224"/>
      <c r="K53" s="225"/>
      <c r="L53" s="224"/>
      <c r="M53" s="224"/>
      <c r="N53" s="224"/>
      <c r="O53" s="225"/>
      <c r="P53" s="224"/>
      <c r="Q53" s="11"/>
      <c r="R53" s="51"/>
    </row>
    <row r="54" spans="1:18" ht="14.25" customHeight="1">
      <c r="A54" s="18"/>
      <c r="B54" s="47"/>
      <c r="C54" s="47"/>
      <c r="D54" s="392"/>
      <c r="E54" s="392"/>
      <c r="F54" s="47"/>
      <c r="G54" s="47"/>
      <c r="H54" s="47"/>
      <c r="I54" s="47"/>
      <c r="J54" s="47"/>
      <c r="K54" s="47"/>
      <c r="L54" s="47"/>
      <c r="M54" s="47"/>
      <c r="N54" s="47"/>
      <c r="O54" s="47"/>
      <c r="P54" s="47"/>
      <c r="Q54" s="47"/>
      <c r="R54" s="18"/>
    </row>
    <row r="55" spans="1:18" ht="14.25" customHeight="1">
      <c r="A55" s="18"/>
      <c r="B55" s="665" t="s">
        <v>7624</v>
      </c>
      <c r="C55" s="665"/>
      <c r="D55" s="665"/>
      <c r="E55" s="665"/>
      <c r="F55" s="18"/>
      <c r="G55" s="18"/>
      <c r="H55" s="43"/>
      <c r="I55" s="43"/>
      <c r="J55" s="43"/>
      <c r="K55" s="43"/>
      <c r="L55" s="43"/>
      <c r="M55" s="43"/>
      <c r="N55" s="43"/>
      <c r="O55" s="43"/>
      <c r="P55" s="18"/>
      <c r="Q55" s="18"/>
      <c r="R55" s="18"/>
    </row>
    <row r="56" spans="1:18" ht="14.25" customHeight="1">
      <c r="A56" s="18"/>
      <c r="B56" s="18"/>
      <c r="C56" s="18"/>
      <c r="D56" s="386"/>
      <c r="E56" s="386"/>
      <c r="F56" s="43"/>
      <c r="G56" s="227"/>
      <c r="H56" s="632" t="s">
        <v>7620</v>
      </c>
      <c r="I56" s="671"/>
      <c r="J56" s="671"/>
      <c r="K56" s="633"/>
      <c r="L56" s="632" t="s">
        <v>7621</v>
      </c>
      <c r="M56" s="671"/>
      <c r="N56" s="671"/>
      <c r="O56" s="633"/>
      <c r="P56" s="51"/>
      <c r="Q56" s="18"/>
      <c r="R56" s="18"/>
    </row>
    <row r="57" spans="1:18" ht="14.25" customHeight="1">
      <c r="A57" s="18"/>
      <c r="B57" s="43"/>
      <c r="C57" s="43"/>
      <c r="D57" s="408"/>
      <c r="E57" s="672"/>
      <c r="F57" s="632" t="s">
        <v>391</v>
      </c>
      <c r="G57" s="633"/>
      <c r="H57" s="390"/>
      <c r="I57" s="391"/>
      <c r="J57" s="632" t="s">
        <v>391</v>
      </c>
      <c r="K57" s="633"/>
      <c r="L57" s="390"/>
      <c r="M57" s="391"/>
      <c r="N57" s="632" t="s">
        <v>391</v>
      </c>
      <c r="O57" s="633"/>
      <c r="P57" s="228"/>
      <c r="Q57" s="18"/>
      <c r="R57" s="18"/>
    </row>
    <row r="58" spans="1:18" ht="37.200000000000003" customHeight="1">
      <c r="A58" s="183"/>
      <c r="B58" s="223" t="s">
        <v>321</v>
      </c>
      <c r="C58" s="223" t="s">
        <v>7516</v>
      </c>
      <c r="D58" s="632" t="s">
        <v>7622</v>
      </c>
      <c r="E58" s="633"/>
      <c r="F58" s="223" t="s">
        <v>7182</v>
      </c>
      <c r="G58" s="223" t="s">
        <v>7574</v>
      </c>
      <c r="H58" s="223" t="s">
        <v>7516</v>
      </c>
      <c r="I58" s="223" t="s">
        <v>7574</v>
      </c>
      <c r="J58" s="223" t="s">
        <v>7182</v>
      </c>
      <c r="K58" s="223" t="s">
        <v>7574</v>
      </c>
      <c r="L58" s="223" t="s">
        <v>7516</v>
      </c>
      <c r="M58" s="223" t="s">
        <v>7574</v>
      </c>
      <c r="N58" s="223" t="s">
        <v>7182</v>
      </c>
      <c r="O58" s="223" t="s">
        <v>7574</v>
      </c>
      <c r="P58" s="223" t="s">
        <v>7623</v>
      </c>
      <c r="Q58" s="51"/>
      <c r="R58" s="18"/>
    </row>
    <row r="59" spans="1:18" ht="14.25" customHeight="1">
      <c r="A59" s="183"/>
      <c r="B59" s="225"/>
      <c r="C59" s="224"/>
      <c r="D59" s="669"/>
      <c r="E59" s="670"/>
      <c r="F59" s="225"/>
      <c r="G59" s="224"/>
      <c r="H59" s="224"/>
      <c r="I59" s="224"/>
      <c r="J59" s="225"/>
      <c r="K59" s="224"/>
      <c r="L59" s="224"/>
      <c r="M59" s="224"/>
      <c r="N59" s="225"/>
      <c r="O59" s="224"/>
      <c r="P59" s="224"/>
      <c r="Q59" s="51"/>
      <c r="R59" s="18"/>
    </row>
    <row r="60" spans="1:18" ht="14.25" customHeight="1">
      <c r="A60" s="183"/>
      <c r="B60" s="225"/>
      <c r="C60" s="224"/>
      <c r="D60" s="669"/>
      <c r="E60" s="670"/>
      <c r="F60" s="225"/>
      <c r="G60" s="224"/>
      <c r="H60" s="224"/>
      <c r="I60" s="224"/>
      <c r="J60" s="225"/>
      <c r="K60" s="224"/>
      <c r="L60" s="224"/>
      <c r="M60" s="224"/>
      <c r="N60" s="225"/>
      <c r="O60" s="224"/>
      <c r="P60" s="224"/>
      <c r="Q60" s="51"/>
      <c r="R60" s="18"/>
    </row>
    <row r="61" spans="1:18" ht="14.25" customHeight="1">
      <c r="A61" s="183"/>
      <c r="B61" s="225"/>
      <c r="C61" s="224"/>
      <c r="D61" s="669"/>
      <c r="E61" s="670"/>
      <c r="F61" s="225"/>
      <c r="G61" s="224"/>
      <c r="H61" s="224"/>
      <c r="I61" s="224"/>
      <c r="J61" s="225"/>
      <c r="K61" s="224"/>
      <c r="L61" s="224"/>
      <c r="M61" s="224"/>
      <c r="N61" s="225"/>
      <c r="O61" s="224"/>
      <c r="P61" s="224"/>
      <c r="Q61" s="51"/>
      <c r="R61" s="18"/>
    </row>
    <row r="62" spans="1:18" ht="14.25" customHeight="1">
      <c r="A62" s="183"/>
      <c r="B62" s="225"/>
      <c r="C62" s="224"/>
      <c r="D62" s="669"/>
      <c r="E62" s="670"/>
      <c r="F62" s="225"/>
      <c r="G62" s="224"/>
      <c r="H62" s="224"/>
      <c r="I62" s="224"/>
      <c r="J62" s="225"/>
      <c r="K62" s="224"/>
      <c r="L62" s="224"/>
      <c r="M62" s="224"/>
      <c r="N62" s="225"/>
      <c r="O62" s="224"/>
      <c r="P62" s="224"/>
      <c r="Q62" s="51"/>
      <c r="R62" s="18"/>
    </row>
    <row r="63" spans="1:18" ht="14.25" customHeight="1">
      <c r="A63" s="18"/>
      <c r="B63" s="47"/>
      <c r="C63" s="47"/>
      <c r="D63" s="392"/>
      <c r="E63" s="392"/>
      <c r="F63" s="47"/>
      <c r="G63" s="47"/>
      <c r="H63" s="47"/>
      <c r="I63" s="47"/>
      <c r="J63" s="47"/>
      <c r="K63" s="47"/>
      <c r="L63" s="47"/>
      <c r="M63" s="47"/>
      <c r="N63" s="47"/>
      <c r="O63" s="47"/>
      <c r="P63" s="47"/>
      <c r="Q63" s="18"/>
      <c r="R63" s="18"/>
    </row>
    <row r="64" spans="1:18" ht="14.25" customHeight="1">
      <c r="A64" s="18"/>
      <c r="B64" s="18"/>
      <c r="C64" s="18"/>
      <c r="D64" s="386"/>
      <c r="E64" s="386"/>
      <c r="F64" s="18"/>
      <c r="G64" s="18"/>
      <c r="H64" s="18"/>
      <c r="I64" s="18"/>
      <c r="J64" s="18"/>
      <c r="K64" s="18"/>
      <c r="L64" s="18"/>
      <c r="M64" s="18"/>
      <c r="N64" s="18"/>
      <c r="O64" s="18"/>
      <c r="P64" s="18"/>
      <c r="Q64" s="18"/>
      <c r="R64" s="18"/>
    </row>
    <row r="65" spans="1:18" ht="14.25" customHeight="1">
      <c r="A65" s="18"/>
      <c r="B65" s="18"/>
      <c r="C65" s="665" t="s">
        <v>298</v>
      </c>
      <c r="D65" s="665"/>
      <c r="E65" s="665"/>
      <c r="F65" s="18"/>
      <c r="G65" s="18"/>
      <c r="H65" s="18"/>
      <c r="I65" s="18"/>
      <c r="J65" s="18"/>
      <c r="K65" s="18"/>
      <c r="L65" s="18"/>
      <c r="M65" s="18"/>
      <c r="N65" s="18"/>
      <c r="O65" s="18"/>
      <c r="P65" s="18"/>
      <c r="Q65" s="18"/>
      <c r="R65" s="18"/>
    </row>
    <row r="66" spans="1:18" ht="14.25" customHeight="1">
      <c r="A66" s="18"/>
      <c r="B66" s="18"/>
      <c r="C66" s="18"/>
      <c r="D66" s="386"/>
      <c r="E66" s="386"/>
      <c r="F66" s="18"/>
      <c r="G66" s="18"/>
      <c r="H66" s="18"/>
      <c r="I66" s="18"/>
      <c r="J66" s="18"/>
      <c r="K66" s="18"/>
      <c r="L66" s="18"/>
      <c r="M66" s="18"/>
      <c r="N66" s="18"/>
      <c r="O66" s="18"/>
      <c r="P66" s="18"/>
      <c r="Q66" s="18"/>
      <c r="R66" s="18"/>
    </row>
  </sheetData>
  <mergeCells count="107">
    <mergeCell ref="A4:F4"/>
    <mergeCell ref="A5:F5"/>
    <mergeCell ref="A6:H6"/>
    <mergeCell ref="A7:H7"/>
    <mergeCell ref="A8:E8"/>
    <mergeCell ref="A9:E9"/>
    <mergeCell ref="D1:E1"/>
    <mergeCell ref="Q1:R1"/>
    <mergeCell ref="D2:E2"/>
    <mergeCell ref="F2:L2"/>
    <mergeCell ref="Q2:R2"/>
    <mergeCell ref="A3:B3"/>
    <mergeCell ref="D3:E3"/>
    <mergeCell ref="A14:F14"/>
    <mergeCell ref="A15:F15"/>
    <mergeCell ref="D16:E16"/>
    <mergeCell ref="A17:E17"/>
    <mergeCell ref="D27:E27"/>
    <mergeCell ref="D28:E28"/>
    <mergeCell ref="A10:C10"/>
    <mergeCell ref="D10:E10"/>
    <mergeCell ref="A11:C11"/>
    <mergeCell ref="D11:E11"/>
    <mergeCell ref="A12:E12"/>
    <mergeCell ref="A13:E13"/>
    <mergeCell ref="B34:C34"/>
    <mergeCell ref="D34:E34"/>
    <mergeCell ref="A35:A36"/>
    <mergeCell ref="B35:E35"/>
    <mergeCell ref="F35:F36"/>
    <mergeCell ref="G35:G36"/>
    <mergeCell ref="B29:E29"/>
    <mergeCell ref="B30:E30"/>
    <mergeCell ref="B31:E31"/>
    <mergeCell ref="B32:C32"/>
    <mergeCell ref="D32:E32"/>
    <mergeCell ref="D33:E33"/>
    <mergeCell ref="N35:N36"/>
    <mergeCell ref="O35:O36"/>
    <mergeCell ref="P35:P36"/>
    <mergeCell ref="Q35:Q36"/>
    <mergeCell ref="R35:R36"/>
    <mergeCell ref="B36:E36"/>
    <mergeCell ref="H35:H36"/>
    <mergeCell ref="I35:I36"/>
    <mergeCell ref="J35:J36"/>
    <mergeCell ref="K35:K36"/>
    <mergeCell ref="L35:L36"/>
    <mergeCell ref="M35:M36"/>
    <mergeCell ref="D43:E43"/>
    <mergeCell ref="B44:E44"/>
    <mergeCell ref="A45:A46"/>
    <mergeCell ref="B45:E45"/>
    <mergeCell ref="F45:F46"/>
    <mergeCell ref="G45:G46"/>
    <mergeCell ref="D37:E37"/>
    <mergeCell ref="D38:E38"/>
    <mergeCell ref="B39:E39"/>
    <mergeCell ref="B40:E40"/>
    <mergeCell ref="B41:E41"/>
    <mergeCell ref="B42:E42"/>
    <mergeCell ref="N45:N46"/>
    <mergeCell ref="O45:O46"/>
    <mergeCell ref="P45:P46"/>
    <mergeCell ref="Q45:Q46"/>
    <mergeCell ref="R45:R46"/>
    <mergeCell ref="B46:E46"/>
    <mergeCell ref="H45:H46"/>
    <mergeCell ref="I45:I46"/>
    <mergeCell ref="J45:J46"/>
    <mergeCell ref="K45:K46"/>
    <mergeCell ref="L45:L46"/>
    <mergeCell ref="M45:M46"/>
    <mergeCell ref="O50:P50"/>
    <mergeCell ref="D51:E51"/>
    <mergeCell ref="D52:E52"/>
    <mergeCell ref="D53:E53"/>
    <mergeCell ref="D54:E54"/>
    <mergeCell ref="B55:E55"/>
    <mergeCell ref="D47:E47"/>
    <mergeCell ref="B48:E48"/>
    <mergeCell ref="D49:E49"/>
    <mergeCell ref="I49:L49"/>
    <mergeCell ref="M49:P49"/>
    <mergeCell ref="D50:E50"/>
    <mergeCell ref="G50:H50"/>
    <mergeCell ref="I50:J50"/>
    <mergeCell ref="K50:L50"/>
    <mergeCell ref="M50:N50"/>
    <mergeCell ref="D56:E56"/>
    <mergeCell ref="H56:K56"/>
    <mergeCell ref="L56:O56"/>
    <mergeCell ref="D57:E57"/>
    <mergeCell ref="F57:G57"/>
    <mergeCell ref="H57:I57"/>
    <mergeCell ref="J57:K57"/>
    <mergeCell ref="L57:M57"/>
    <mergeCell ref="N57:O57"/>
    <mergeCell ref="D64:E64"/>
    <mergeCell ref="C65:E65"/>
    <mergeCell ref="D66:E66"/>
    <mergeCell ref="D58:E58"/>
    <mergeCell ref="D59:E59"/>
    <mergeCell ref="D60:E60"/>
    <mergeCell ref="D61:E61"/>
    <mergeCell ref="D62:E62"/>
    <mergeCell ref="D63:E63"/>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AE93F-1CD3-4B7A-9BAE-10CE8FA4A299}">
  <dimension ref="A1:R58"/>
  <sheetViews>
    <sheetView showGridLines="0" topLeftCell="F1" workbookViewId="0">
      <selection activeCell="I64" sqref="I64"/>
    </sheetView>
  </sheetViews>
  <sheetFormatPr defaultRowHeight="14.4"/>
  <cols>
    <col min="1" max="1" width="3.77734375" customWidth="1"/>
    <col min="2" max="2" width="16.77734375" customWidth="1"/>
    <col min="3" max="3" width="9.21875" customWidth="1"/>
    <col min="4" max="4" width="12.5546875" customWidth="1"/>
    <col min="5" max="5" width="13.5546875" customWidth="1"/>
    <col min="6" max="10" width="10.77734375" customWidth="1"/>
    <col min="11" max="14" width="13.5546875" customWidth="1"/>
    <col min="15" max="15" width="16.21875" customWidth="1"/>
    <col min="16" max="16" width="28.44140625" customWidth="1"/>
    <col min="17" max="17" width="24.44140625" customWidth="1"/>
    <col min="18" max="18" width="20.44140625" customWidth="1"/>
  </cols>
  <sheetData>
    <row r="1" spans="1:18" ht="14.25" customHeight="1">
      <c r="A1" s="18"/>
      <c r="B1" s="185" t="s">
        <v>7579</v>
      </c>
      <c r="C1" s="18"/>
      <c r="D1" s="18"/>
      <c r="E1" s="18"/>
      <c r="F1" s="18"/>
      <c r="G1" s="18"/>
      <c r="H1" s="18"/>
      <c r="I1" s="18"/>
      <c r="J1" s="18"/>
      <c r="K1" s="18"/>
      <c r="L1" s="18"/>
      <c r="M1" s="18"/>
      <c r="N1" s="18"/>
      <c r="O1" s="18"/>
      <c r="P1" s="665" t="s">
        <v>6911</v>
      </c>
      <c r="Q1" s="665"/>
      <c r="R1" s="18"/>
    </row>
    <row r="2" spans="1:18" ht="14.25" customHeight="1">
      <c r="A2" s="18"/>
      <c r="B2" s="18"/>
      <c r="C2" s="18"/>
      <c r="D2" s="18"/>
      <c r="E2" s="674" t="s">
        <v>21</v>
      </c>
      <c r="F2" s="674"/>
      <c r="G2" s="674"/>
      <c r="H2" s="674"/>
      <c r="I2" s="674"/>
      <c r="J2" s="674"/>
      <c r="K2" s="674"/>
      <c r="L2" s="18"/>
      <c r="M2" s="18"/>
      <c r="N2" s="18"/>
      <c r="O2" s="18"/>
      <c r="P2" s="665" t="s">
        <v>7501</v>
      </c>
      <c r="Q2" s="665"/>
      <c r="R2" s="18"/>
    </row>
    <row r="3" spans="1:18" ht="14.25" customHeight="1">
      <c r="A3" s="665" t="s">
        <v>6833</v>
      </c>
      <c r="B3" s="665"/>
      <c r="C3" s="18"/>
      <c r="D3" s="18"/>
      <c r="E3" s="18"/>
      <c r="F3" s="18"/>
      <c r="G3" s="18"/>
      <c r="H3" s="18"/>
      <c r="I3" s="18"/>
      <c r="J3" s="18"/>
      <c r="K3" s="18"/>
      <c r="L3" s="18"/>
      <c r="M3" s="18"/>
      <c r="N3" s="18"/>
      <c r="O3" s="18"/>
      <c r="P3" s="18"/>
      <c r="Q3" s="18"/>
      <c r="R3" s="18"/>
    </row>
    <row r="4" spans="1:18" ht="14.25" customHeight="1">
      <c r="A4" s="665" t="s">
        <v>7580</v>
      </c>
      <c r="B4" s="665"/>
      <c r="C4" s="665"/>
      <c r="D4" s="665"/>
      <c r="E4" s="665"/>
      <c r="F4" s="18"/>
      <c r="G4" s="18"/>
      <c r="H4" s="18"/>
      <c r="I4" s="18"/>
      <c r="J4" s="18"/>
      <c r="K4" s="18"/>
      <c r="L4" s="18"/>
      <c r="M4" s="18"/>
      <c r="N4" s="18"/>
      <c r="O4" s="18"/>
      <c r="P4" s="18"/>
      <c r="Q4" s="18"/>
      <c r="R4" s="18"/>
    </row>
    <row r="5" spans="1:18" ht="14.25" customHeight="1">
      <c r="A5" s="665" t="s">
        <v>7625</v>
      </c>
      <c r="B5" s="665"/>
      <c r="C5" s="665"/>
      <c r="D5" s="665"/>
      <c r="E5" s="665"/>
      <c r="F5" s="18"/>
      <c r="G5" s="18"/>
      <c r="H5" s="18"/>
      <c r="I5" s="18"/>
      <c r="J5" s="18"/>
      <c r="K5" s="18"/>
      <c r="L5" s="18"/>
      <c r="M5" s="18"/>
      <c r="N5" s="18"/>
      <c r="O5" s="18"/>
      <c r="P5" s="18"/>
      <c r="Q5" s="18"/>
      <c r="R5" s="18"/>
    </row>
    <row r="6" spans="1:18" ht="14.25" customHeight="1">
      <c r="A6" s="665" t="s">
        <v>7626</v>
      </c>
      <c r="B6" s="665"/>
      <c r="C6" s="665"/>
      <c r="D6" s="665"/>
      <c r="E6" s="665"/>
      <c r="F6" s="665"/>
      <c r="G6" s="665"/>
      <c r="H6" s="18"/>
      <c r="I6" s="18"/>
      <c r="J6" s="18"/>
      <c r="K6" s="18"/>
      <c r="L6" s="18"/>
      <c r="M6" s="18"/>
      <c r="N6" s="18"/>
      <c r="O6" s="18"/>
      <c r="P6" s="18"/>
      <c r="Q6" s="18"/>
      <c r="R6" s="18"/>
    </row>
    <row r="7" spans="1:18" ht="14.25" customHeight="1">
      <c r="A7" s="665" t="s">
        <v>7627</v>
      </c>
      <c r="B7" s="665"/>
      <c r="C7" s="665"/>
      <c r="D7" s="665"/>
      <c r="E7" s="665"/>
      <c r="F7" s="665"/>
      <c r="G7" s="665"/>
      <c r="H7" s="18"/>
      <c r="I7" s="18"/>
      <c r="J7" s="18"/>
      <c r="K7" s="18"/>
      <c r="L7" s="18"/>
      <c r="M7" s="18"/>
      <c r="N7" s="18"/>
      <c r="O7" s="18"/>
      <c r="P7" s="18"/>
      <c r="Q7" s="18"/>
      <c r="R7" s="18"/>
    </row>
    <row r="8" spans="1:18" ht="14.25" customHeight="1">
      <c r="A8" s="665" t="s">
        <v>7584</v>
      </c>
      <c r="B8" s="665"/>
      <c r="C8" s="665"/>
      <c r="D8" s="665"/>
      <c r="E8" s="18"/>
      <c r="F8" s="18"/>
      <c r="G8" s="18"/>
      <c r="H8" s="18"/>
      <c r="I8" s="18"/>
      <c r="J8" s="18"/>
      <c r="K8" s="18"/>
      <c r="L8" s="18"/>
      <c r="M8" s="18"/>
      <c r="N8" s="18"/>
      <c r="O8" s="18"/>
      <c r="P8" s="18"/>
      <c r="Q8" s="18"/>
      <c r="R8" s="18"/>
    </row>
    <row r="9" spans="1:18" ht="14.25" customHeight="1">
      <c r="A9" s="665" t="s">
        <v>7585</v>
      </c>
      <c r="B9" s="665"/>
      <c r="C9" s="665"/>
      <c r="D9" s="665"/>
      <c r="E9" s="18"/>
      <c r="F9" s="18"/>
      <c r="G9" s="18"/>
      <c r="H9" s="18"/>
      <c r="I9" s="18"/>
      <c r="J9" s="18"/>
      <c r="K9" s="18"/>
      <c r="L9" s="18"/>
      <c r="M9" s="18"/>
      <c r="N9" s="18"/>
      <c r="O9" s="18"/>
      <c r="P9" s="18"/>
      <c r="Q9" s="18"/>
      <c r="R9" s="18"/>
    </row>
    <row r="10" spans="1:18" ht="14.25" customHeight="1">
      <c r="A10" s="665" t="s">
        <v>7586</v>
      </c>
      <c r="B10" s="665"/>
      <c r="C10" s="665"/>
      <c r="D10" s="18"/>
      <c r="E10" s="18"/>
      <c r="F10" s="18"/>
      <c r="G10" s="18"/>
      <c r="H10" s="18"/>
      <c r="I10" s="18"/>
      <c r="J10" s="18"/>
      <c r="K10" s="18"/>
      <c r="L10" s="18"/>
      <c r="M10" s="18"/>
      <c r="N10" s="18"/>
      <c r="O10" s="18"/>
      <c r="P10" s="18"/>
      <c r="Q10" s="18"/>
      <c r="R10" s="18"/>
    </row>
    <row r="11" spans="1:18" ht="14.25" customHeight="1">
      <c r="A11" s="665" t="s">
        <v>7587</v>
      </c>
      <c r="B11" s="665"/>
      <c r="C11" s="665"/>
      <c r="D11" s="18"/>
      <c r="E11" s="18"/>
      <c r="F11" s="18"/>
      <c r="G11" s="18"/>
      <c r="H11" s="18"/>
      <c r="I11" s="18"/>
      <c r="J11" s="18"/>
      <c r="K11" s="18"/>
      <c r="L11" s="18"/>
      <c r="M11" s="18"/>
      <c r="N11" s="18"/>
      <c r="O11" s="18"/>
      <c r="P11" s="18"/>
      <c r="Q11" s="18"/>
      <c r="R11" s="18"/>
    </row>
    <row r="12" spans="1:18" ht="14.25" customHeight="1">
      <c r="A12" s="665" t="s">
        <v>7588</v>
      </c>
      <c r="B12" s="665"/>
      <c r="C12" s="665"/>
      <c r="D12" s="665"/>
      <c r="E12" s="18"/>
      <c r="F12" s="18"/>
      <c r="G12" s="18"/>
      <c r="H12" s="18"/>
      <c r="I12" s="18"/>
      <c r="J12" s="18"/>
      <c r="K12" s="18"/>
      <c r="L12" s="18"/>
      <c r="M12" s="18"/>
      <c r="N12" s="18"/>
      <c r="O12" s="18"/>
      <c r="P12" s="18"/>
      <c r="Q12" s="18"/>
      <c r="R12" s="18"/>
    </row>
    <row r="13" spans="1:18" ht="14.25" customHeight="1">
      <c r="A13" s="665" t="s">
        <v>7589</v>
      </c>
      <c r="B13" s="665"/>
      <c r="C13" s="665"/>
      <c r="D13" s="665"/>
      <c r="E13" s="18"/>
      <c r="F13" s="18"/>
      <c r="G13" s="18"/>
      <c r="H13" s="18"/>
      <c r="I13" s="18"/>
      <c r="J13" s="18"/>
      <c r="K13" s="18"/>
      <c r="L13" s="18"/>
      <c r="M13" s="18"/>
      <c r="N13" s="18"/>
      <c r="O13" s="18"/>
      <c r="P13" s="18"/>
      <c r="Q13" s="18"/>
      <c r="R13" s="18"/>
    </row>
    <row r="14" spans="1:18" ht="14.25" customHeight="1">
      <c r="A14" s="665" t="s">
        <v>7590</v>
      </c>
      <c r="B14" s="665"/>
      <c r="C14" s="665"/>
      <c r="D14" s="665"/>
      <c r="E14" s="665"/>
      <c r="F14" s="18"/>
      <c r="G14" s="18"/>
      <c r="H14" s="18"/>
      <c r="I14" s="18"/>
      <c r="J14" s="18"/>
      <c r="K14" s="18"/>
      <c r="L14" s="18"/>
      <c r="M14" s="18"/>
      <c r="N14" s="18"/>
      <c r="O14" s="18"/>
      <c r="P14" s="18"/>
      <c r="Q14" s="18"/>
      <c r="R14" s="18"/>
    </row>
    <row r="15" spans="1:18" ht="14.25" customHeight="1">
      <c r="A15" s="665" t="s">
        <v>7591</v>
      </c>
      <c r="B15" s="665"/>
      <c r="C15" s="665"/>
      <c r="D15" s="665"/>
      <c r="E15" s="665"/>
      <c r="F15" s="18"/>
      <c r="G15" s="18"/>
      <c r="H15" s="18"/>
      <c r="I15" s="18"/>
      <c r="J15" s="18"/>
      <c r="K15" s="18"/>
      <c r="L15" s="18"/>
      <c r="M15" s="18"/>
      <c r="N15" s="18"/>
      <c r="O15" s="18"/>
      <c r="P15" s="18"/>
      <c r="Q15" s="18"/>
      <c r="R15" s="18"/>
    </row>
    <row r="16" spans="1:18" ht="14.25" customHeight="1">
      <c r="A16" s="18"/>
      <c r="B16" s="18"/>
      <c r="C16" s="18"/>
      <c r="D16" s="18"/>
      <c r="E16" s="18"/>
      <c r="F16" s="18"/>
      <c r="G16" s="18"/>
      <c r="H16" s="18"/>
      <c r="I16" s="18"/>
      <c r="J16" s="18"/>
      <c r="K16" s="18"/>
      <c r="L16" s="18"/>
      <c r="M16" s="18"/>
      <c r="N16" s="18"/>
      <c r="O16" s="18"/>
      <c r="P16" s="18"/>
      <c r="Q16" s="18"/>
      <c r="R16" s="18"/>
    </row>
    <row r="17" spans="1:18" ht="14.25" customHeight="1">
      <c r="A17" s="673" t="s">
        <v>7592</v>
      </c>
      <c r="B17" s="673"/>
      <c r="C17" s="673"/>
      <c r="D17" s="673"/>
      <c r="E17" s="18"/>
      <c r="F17" s="18"/>
      <c r="G17" s="18"/>
      <c r="H17" s="18"/>
      <c r="I17" s="18"/>
      <c r="J17" s="18"/>
      <c r="K17" s="18"/>
      <c r="L17" s="18"/>
      <c r="M17" s="18"/>
      <c r="N17" s="18"/>
      <c r="O17" s="18"/>
      <c r="P17" s="18"/>
      <c r="Q17" s="18"/>
      <c r="R17" s="18"/>
    </row>
    <row r="18" spans="1:18" ht="37.200000000000003" customHeight="1">
      <c r="A18" s="223" t="s">
        <v>283</v>
      </c>
      <c r="B18" s="223" t="s">
        <v>7593</v>
      </c>
      <c r="C18" s="223" t="s">
        <v>318</v>
      </c>
      <c r="D18" s="223" t="s">
        <v>322</v>
      </c>
      <c r="E18" s="223" t="s">
        <v>7139</v>
      </c>
      <c r="F18" s="223" t="s">
        <v>7140</v>
      </c>
      <c r="G18" s="223" t="s">
        <v>7628</v>
      </c>
      <c r="H18" s="223" t="s">
        <v>7594</v>
      </c>
      <c r="I18" s="223" t="s">
        <v>7595</v>
      </c>
      <c r="J18" s="223" t="s">
        <v>7596</v>
      </c>
      <c r="K18" s="223" t="s">
        <v>7597</v>
      </c>
      <c r="L18" s="223" t="s">
        <v>7598</v>
      </c>
      <c r="M18" s="223" t="s">
        <v>7599</v>
      </c>
      <c r="N18" s="223" t="s">
        <v>7600</v>
      </c>
      <c r="O18" s="223" t="s">
        <v>7601</v>
      </c>
      <c r="P18" s="223" t="s">
        <v>7602</v>
      </c>
      <c r="Q18" s="223" t="s">
        <v>7603</v>
      </c>
      <c r="R18" s="223" t="s">
        <v>7604</v>
      </c>
    </row>
    <row r="19" spans="1:18" ht="28.35" customHeight="1">
      <c r="A19" s="224">
        <v>1</v>
      </c>
      <c r="B19" s="225"/>
      <c r="C19" s="225"/>
      <c r="D19" s="225"/>
      <c r="E19" s="224"/>
      <c r="F19" s="224"/>
      <c r="G19" s="224"/>
      <c r="H19" s="224"/>
      <c r="I19" s="224"/>
      <c r="J19" s="224"/>
      <c r="K19" s="224"/>
      <c r="L19" s="224"/>
      <c r="M19" s="224"/>
      <c r="N19" s="224"/>
      <c r="O19" s="226"/>
      <c r="P19" s="225"/>
      <c r="Q19" s="225"/>
      <c r="R19" s="225"/>
    </row>
    <row r="20" spans="1:18" ht="28.35" customHeight="1">
      <c r="A20" s="224">
        <v>2</v>
      </c>
      <c r="B20" s="225"/>
      <c r="C20" s="225"/>
      <c r="D20" s="225"/>
      <c r="E20" s="224"/>
      <c r="F20" s="224"/>
      <c r="G20" s="224"/>
      <c r="H20" s="224"/>
      <c r="I20" s="224"/>
      <c r="J20" s="224"/>
      <c r="K20" s="224"/>
      <c r="L20" s="224"/>
      <c r="M20" s="224"/>
      <c r="N20" s="224"/>
      <c r="O20" s="226"/>
      <c r="P20" s="225"/>
      <c r="Q20" s="225"/>
      <c r="R20" s="225"/>
    </row>
    <row r="21" spans="1:18" ht="28.35" customHeight="1">
      <c r="A21" s="224">
        <v>3</v>
      </c>
      <c r="B21" s="225"/>
      <c r="C21" s="225"/>
      <c r="D21" s="225"/>
      <c r="E21" s="224"/>
      <c r="F21" s="224"/>
      <c r="G21" s="224"/>
      <c r="H21" s="224"/>
      <c r="I21" s="224"/>
      <c r="J21" s="224"/>
      <c r="K21" s="224"/>
      <c r="L21" s="224"/>
      <c r="M21" s="224"/>
      <c r="N21" s="224"/>
      <c r="O21" s="226"/>
      <c r="P21" s="225"/>
      <c r="Q21" s="225"/>
      <c r="R21" s="225"/>
    </row>
    <row r="22" spans="1:18" ht="14.25" customHeight="1">
      <c r="A22" s="47"/>
      <c r="B22" s="47"/>
      <c r="C22" s="47"/>
      <c r="D22" s="47"/>
      <c r="E22" s="47"/>
      <c r="F22" s="47"/>
      <c r="G22" s="47"/>
      <c r="H22" s="47"/>
      <c r="I22" s="47"/>
      <c r="J22" s="47"/>
      <c r="K22" s="47"/>
      <c r="L22" s="47"/>
      <c r="M22" s="47"/>
      <c r="N22" s="47"/>
      <c r="O22" s="47"/>
      <c r="P22" s="47"/>
      <c r="Q22" s="47"/>
      <c r="R22" s="47"/>
    </row>
    <row r="23" spans="1:18" ht="14.25" customHeight="1">
      <c r="A23" s="665" t="s">
        <v>7605</v>
      </c>
      <c r="B23" s="665"/>
      <c r="C23" s="18"/>
      <c r="D23" s="18"/>
      <c r="E23" s="18"/>
      <c r="F23" s="18"/>
      <c r="G23" s="18"/>
      <c r="H23" s="18"/>
      <c r="I23" s="18"/>
      <c r="J23" s="18"/>
      <c r="K23" s="18"/>
      <c r="L23" s="18"/>
      <c r="M23" s="18"/>
      <c r="N23" s="18"/>
      <c r="O23" s="18"/>
      <c r="P23" s="18"/>
      <c r="Q23" s="18"/>
      <c r="R23" s="18"/>
    </row>
    <row r="24" spans="1:18" ht="14.25" customHeight="1">
      <c r="A24" s="665" t="s">
        <v>7606</v>
      </c>
      <c r="B24" s="665"/>
      <c r="C24" s="665"/>
      <c r="D24" s="665"/>
      <c r="E24" s="18"/>
      <c r="F24" s="18"/>
      <c r="G24" s="18"/>
      <c r="H24" s="18"/>
      <c r="I24" s="18"/>
      <c r="J24" s="18"/>
      <c r="K24" s="18"/>
      <c r="L24" s="18"/>
      <c r="M24" s="18"/>
      <c r="N24" s="18"/>
      <c r="O24" s="18"/>
      <c r="P24" s="18"/>
      <c r="Q24" s="18"/>
      <c r="R24" s="18"/>
    </row>
    <row r="25" spans="1:18" ht="14.25" customHeight="1">
      <c r="A25" s="665" t="s">
        <v>7607</v>
      </c>
      <c r="B25" s="665"/>
      <c r="C25" s="665"/>
      <c r="D25" s="665"/>
      <c r="E25" s="18"/>
      <c r="F25" s="18"/>
      <c r="G25" s="18"/>
      <c r="H25" s="18"/>
      <c r="I25" s="18"/>
      <c r="J25" s="18"/>
      <c r="K25" s="18"/>
      <c r="L25" s="18"/>
      <c r="M25" s="18"/>
      <c r="N25" s="18"/>
      <c r="O25" s="18"/>
      <c r="P25" s="18"/>
      <c r="Q25" s="18"/>
      <c r="R25" s="18"/>
    </row>
    <row r="26" spans="1:18" ht="14.25" customHeight="1">
      <c r="A26" s="665" t="s">
        <v>7629</v>
      </c>
      <c r="B26" s="665"/>
      <c r="C26" s="665"/>
      <c r="D26" s="665"/>
      <c r="E26" s="18"/>
      <c r="F26" s="18"/>
      <c r="G26" s="18"/>
      <c r="H26" s="18"/>
      <c r="I26" s="18"/>
      <c r="J26" s="18"/>
      <c r="K26" s="18"/>
      <c r="L26" s="18"/>
      <c r="M26" s="18"/>
      <c r="N26" s="18"/>
      <c r="O26" s="18"/>
      <c r="P26" s="18"/>
      <c r="Q26" s="18"/>
      <c r="R26" s="18"/>
    </row>
    <row r="27" spans="1:18" ht="14.25" customHeight="1">
      <c r="A27" s="665" t="s">
        <v>7609</v>
      </c>
      <c r="B27" s="665"/>
      <c r="C27" s="665"/>
      <c r="D27" s="18"/>
      <c r="E27" s="18"/>
      <c r="F27" s="18"/>
      <c r="G27" s="18"/>
      <c r="H27" s="18"/>
      <c r="I27" s="18"/>
      <c r="J27" s="18"/>
      <c r="K27" s="18"/>
      <c r="L27" s="18"/>
      <c r="M27" s="18"/>
      <c r="N27" s="18"/>
      <c r="O27" s="18"/>
      <c r="P27" s="18"/>
      <c r="Q27" s="18"/>
      <c r="R27" s="18"/>
    </row>
    <row r="28" spans="1:18" ht="14.25" customHeight="1">
      <c r="A28" s="18"/>
      <c r="B28" s="18"/>
      <c r="C28" s="18"/>
      <c r="D28" s="18"/>
      <c r="E28" s="18"/>
      <c r="F28" s="18"/>
      <c r="G28" s="18"/>
      <c r="H28" s="18"/>
      <c r="I28" s="18"/>
      <c r="J28" s="18"/>
      <c r="K28" s="18"/>
      <c r="L28" s="18"/>
      <c r="M28" s="18"/>
      <c r="N28" s="18"/>
      <c r="O28" s="18"/>
      <c r="P28" s="18"/>
      <c r="Q28" s="18"/>
      <c r="R28" s="18"/>
    </row>
    <row r="29" spans="1:18" ht="14.25" customHeight="1">
      <c r="A29" s="665" t="s">
        <v>7610</v>
      </c>
      <c r="B29" s="665"/>
      <c r="C29" s="665"/>
      <c r="D29" s="18"/>
      <c r="E29" s="18"/>
      <c r="F29" s="18"/>
      <c r="G29" s="18"/>
      <c r="H29" s="18"/>
      <c r="I29" s="18"/>
      <c r="J29" s="18"/>
      <c r="K29" s="18"/>
      <c r="L29" s="18"/>
      <c r="M29" s="18"/>
      <c r="N29" s="18"/>
      <c r="O29" s="18"/>
      <c r="P29" s="18"/>
      <c r="Q29" s="18"/>
      <c r="R29" s="18"/>
    </row>
    <row r="30" spans="1:18" ht="14.25" customHeight="1">
      <c r="A30" s="665" t="s">
        <v>7630</v>
      </c>
      <c r="B30" s="665"/>
      <c r="C30" s="665"/>
      <c r="D30" s="665"/>
      <c r="E30" s="18"/>
      <c r="F30" s="18"/>
      <c r="G30" s="18"/>
      <c r="H30" s="18"/>
      <c r="I30" s="18"/>
      <c r="J30" s="18"/>
      <c r="K30" s="18"/>
      <c r="L30" s="18"/>
      <c r="M30" s="18"/>
      <c r="N30" s="18"/>
      <c r="O30" s="18"/>
      <c r="P30" s="18"/>
      <c r="Q30" s="18"/>
      <c r="R30" s="18"/>
    </row>
    <row r="31" spans="1:18" ht="14.25" customHeight="1">
      <c r="A31" s="18"/>
      <c r="B31" s="18"/>
      <c r="C31" s="18"/>
      <c r="D31" s="18"/>
      <c r="E31" s="18"/>
      <c r="F31" s="18"/>
      <c r="G31" s="18"/>
      <c r="H31" s="18"/>
      <c r="I31" s="18"/>
      <c r="J31" s="18"/>
      <c r="K31" s="18"/>
      <c r="L31" s="18"/>
      <c r="M31" s="18"/>
      <c r="N31" s="18"/>
      <c r="O31" s="18"/>
      <c r="P31" s="18"/>
      <c r="Q31" s="18"/>
      <c r="R31" s="18"/>
    </row>
    <row r="32" spans="1:18" ht="14.25" customHeight="1">
      <c r="A32" s="665" t="s">
        <v>7613</v>
      </c>
      <c r="B32" s="665"/>
      <c r="C32" s="18"/>
      <c r="D32" s="18"/>
      <c r="E32" s="18"/>
      <c r="F32" s="18"/>
      <c r="G32" s="18"/>
      <c r="H32" s="18"/>
      <c r="I32" s="18"/>
      <c r="J32" s="18"/>
      <c r="K32" s="18"/>
      <c r="L32" s="18"/>
      <c r="M32" s="18"/>
      <c r="N32" s="18"/>
      <c r="O32" s="18"/>
      <c r="P32" s="18"/>
      <c r="Q32" s="18"/>
      <c r="R32" s="18"/>
    </row>
    <row r="33" spans="1:18" ht="14.25" customHeight="1">
      <c r="A33" s="665" t="s">
        <v>7631</v>
      </c>
      <c r="B33" s="665"/>
      <c r="C33" s="665"/>
      <c r="D33" s="665"/>
      <c r="E33" s="18"/>
      <c r="F33" s="18"/>
      <c r="G33" s="18"/>
      <c r="H33" s="18"/>
      <c r="I33" s="18"/>
      <c r="J33" s="18"/>
      <c r="K33" s="18"/>
      <c r="L33" s="18"/>
      <c r="M33" s="18"/>
      <c r="N33" s="18"/>
      <c r="O33" s="18"/>
      <c r="P33" s="18"/>
      <c r="Q33" s="18"/>
      <c r="R33" s="18"/>
    </row>
    <row r="34" spans="1:18" ht="14.25" customHeight="1">
      <c r="A34" s="665" t="s">
        <v>7607</v>
      </c>
      <c r="B34" s="665"/>
      <c r="C34" s="665"/>
      <c r="D34" s="665"/>
      <c r="E34" s="18"/>
      <c r="F34" s="18"/>
      <c r="G34" s="18"/>
      <c r="H34" s="18"/>
      <c r="I34" s="18"/>
      <c r="J34" s="18"/>
      <c r="K34" s="18"/>
      <c r="L34" s="18"/>
      <c r="M34" s="18"/>
      <c r="N34" s="18"/>
      <c r="O34" s="18"/>
      <c r="P34" s="18"/>
      <c r="Q34" s="18"/>
      <c r="R34" s="18"/>
    </row>
    <row r="35" spans="1:18" ht="14.25" customHeight="1">
      <c r="A35" s="665" t="s">
        <v>7632</v>
      </c>
      <c r="B35" s="665"/>
      <c r="C35" s="665"/>
      <c r="D35" s="665"/>
      <c r="E35" s="18"/>
      <c r="F35" s="18"/>
      <c r="G35" s="18"/>
      <c r="H35" s="18"/>
      <c r="I35" s="18"/>
      <c r="J35" s="18"/>
      <c r="K35" s="18"/>
      <c r="L35" s="18"/>
      <c r="M35" s="18"/>
      <c r="N35" s="18"/>
      <c r="O35" s="18"/>
      <c r="P35" s="18"/>
      <c r="Q35" s="18"/>
      <c r="R35" s="18"/>
    </row>
    <row r="36" spans="1:18" ht="14.25" customHeight="1">
      <c r="A36" s="665" t="s">
        <v>7633</v>
      </c>
      <c r="B36" s="665"/>
      <c r="C36" s="665"/>
      <c r="D36" s="665"/>
      <c r="E36" s="18"/>
      <c r="F36" s="18"/>
      <c r="G36" s="18"/>
      <c r="H36" s="18"/>
      <c r="I36" s="18"/>
      <c r="J36" s="18"/>
      <c r="K36" s="18"/>
      <c r="L36" s="18"/>
      <c r="M36" s="18"/>
      <c r="N36" s="18"/>
      <c r="O36" s="18"/>
      <c r="P36" s="18"/>
      <c r="Q36" s="18"/>
      <c r="R36" s="18"/>
    </row>
    <row r="37" spans="1:18" ht="14.25" customHeight="1">
      <c r="A37" s="18"/>
      <c r="B37" s="18"/>
      <c r="C37" s="18"/>
      <c r="D37" s="18"/>
      <c r="E37" s="18"/>
      <c r="F37" s="18"/>
      <c r="G37" s="18"/>
      <c r="H37" s="18"/>
      <c r="I37" s="18"/>
      <c r="J37" s="18"/>
      <c r="K37" s="18"/>
      <c r="L37" s="18"/>
      <c r="M37" s="18"/>
      <c r="N37" s="18"/>
      <c r="O37" s="18"/>
      <c r="P37" s="18"/>
      <c r="Q37" s="18"/>
      <c r="R37" s="18"/>
    </row>
    <row r="38" spans="1:18" ht="14.25" customHeight="1">
      <c r="A38" s="665" t="s">
        <v>7610</v>
      </c>
      <c r="B38" s="665"/>
      <c r="C38" s="665"/>
      <c r="D38" s="665"/>
      <c r="E38" s="18"/>
      <c r="F38" s="18"/>
      <c r="G38" s="18"/>
      <c r="H38" s="18"/>
      <c r="I38" s="18"/>
      <c r="J38" s="18"/>
      <c r="K38" s="18"/>
      <c r="L38" s="18"/>
      <c r="M38" s="18"/>
      <c r="N38" s="18"/>
      <c r="O38" s="18"/>
      <c r="P38" s="18"/>
      <c r="Q38" s="18"/>
      <c r="R38" s="18"/>
    </row>
    <row r="39" spans="1:18" ht="14.25" customHeight="1">
      <c r="A39" s="665" t="s">
        <v>7634</v>
      </c>
      <c r="B39" s="665"/>
      <c r="C39" s="665"/>
      <c r="D39" s="665"/>
      <c r="E39" s="18"/>
      <c r="F39" s="18"/>
      <c r="G39" s="18"/>
      <c r="H39" s="18"/>
      <c r="I39" s="18"/>
      <c r="J39" s="18"/>
      <c r="K39" s="18"/>
      <c r="L39" s="18"/>
      <c r="M39" s="18"/>
      <c r="N39" s="18"/>
      <c r="O39" s="18"/>
      <c r="P39" s="18"/>
      <c r="Q39" s="18"/>
      <c r="R39" s="18"/>
    </row>
    <row r="40" spans="1:18" ht="14.25" customHeight="1">
      <c r="A40" s="18"/>
      <c r="B40" s="18"/>
      <c r="C40" s="18"/>
      <c r="D40" s="18"/>
      <c r="E40" s="18"/>
      <c r="F40" s="18"/>
      <c r="G40" s="18"/>
      <c r="H40" s="18"/>
      <c r="I40" s="18"/>
      <c r="J40" s="18"/>
      <c r="K40" s="18"/>
      <c r="L40" s="18"/>
      <c r="M40" s="18"/>
      <c r="N40" s="18"/>
      <c r="O40" s="18"/>
      <c r="P40" s="18"/>
      <c r="Q40" s="18"/>
      <c r="R40" s="18"/>
    </row>
    <row r="41" spans="1:18" ht="14.25" customHeight="1">
      <c r="A41" s="665" t="s">
        <v>7619</v>
      </c>
      <c r="B41" s="665"/>
      <c r="C41" s="665"/>
      <c r="D41" s="665"/>
      <c r="E41" s="18"/>
      <c r="F41" s="18"/>
      <c r="G41" s="18"/>
      <c r="H41" s="43"/>
      <c r="I41" s="43"/>
      <c r="J41" s="43"/>
      <c r="K41" s="43"/>
      <c r="L41" s="43"/>
      <c r="M41" s="43"/>
      <c r="N41" s="43"/>
      <c r="O41" s="18"/>
      <c r="P41" s="18"/>
      <c r="Q41" s="18"/>
      <c r="R41" s="18"/>
    </row>
    <row r="42" spans="1:18" ht="14.25" customHeight="1">
      <c r="A42" s="18"/>
      <c r="B42" s="18"/>
      <c r="C42" s="18"/>
      <c r="D42" s="18"/>
      <c r="E42" s="18"/>
      <c r="F42" s="43"/>
      <c r="G42" s="227"/>
      <c r="H42" s="632" t="s">
        <v>7620</v>
      </c>
      <c r="I42" s="671"/>
      <c r="J42" s="671"/>
      <c r="K42" s="633"/>
      <c r="L42" s="632" t="s">
        <v>7621</v>
      </c>
      <c r="M42" s="671"/>
      <c r="N42" s="671"/>
      <c r="O42" s="633"/>
      <c r="P42" s="18"/>
      <c r="Q42" s="18"/>
      <c r="R42" s="18"/>
    </row>
    <row r="43" spans="1:18" ht="14.25" customHeight="1">
      <c r="A43" s="18"/>
      <c r="B43" s="43"/>
      <c r="C43" s="43"/>
      <c r="D43" s="43"/>
      <c r="E43" s="227"/>
      <c r="F43" s="632" t="s">
        <v>391</v>
      </c>
      <c r="G43" s="633"/>
      <c r="H43" s="390"/>
      <c r="I43" s="391"/>
      <c r="J43" s="632" t="s">
        <v>391</v>
      </c>
      <c r="K43" s="633"/>
      <c r="L43" s="390"/>
      <c r="M43" s="391"/>
      <c r="N43" s="632" t="s">
        <v>391</v>
      </c>
      <c r="O43" s="633"/>
      <c r="P43" s="228"/>
      <c r="Q43" s="18"/>
      <c r="R43" s="18"/>
    </row>
    <row r="44" spans="1:18" ht="37.200000000000003" customHeight="1">
      <c r="A44" s="183"/>
      <c r="B44" s="223" t="s">
        <v>320</v>
      </c>
      <c r="C44" s="223" t="s">
        <v>322</v>
      </c>
      <c r="D44" s="223" t="s">
        <v>7516</v>
      </c>
      <c r="E44" s="223" t="s">
        <v>7622</v>
      </c>
      <c r="F44" s="223" t="s">
        <v>7182</v>
      </c>
      <c r="G44" s="223" t="s">
        <v>7574</v>
      </c>
      <c r="H44" s="223" t="s">
        <v>7516</v>
      </c>
      <c r="I44" s="223" t="s">
        <v>7574</v>
      </c>
      <c r="J44" s="223" t="s">
        <v>7182</v>
      </c>
      <c r="K44" s="223" t="s">
        <v>7574</v>
      </c>
      <c r="L44" s="223" t="s">
        <v>7516</v>
      </c>
      <c r="M44" s="223" t="s">
        <v>7574</v>
      </c>
      <c r="N44" s="223" t="s">
        <v>7182</v>
      </c>
      <c r="O44" s="223" t="s">
        <v>7574</v>
      </c>
      <c r="P44" s="223" t="s">
        <v>7623</v>
      </c>
      <c r="Q44" s="51"/>
      <c r="R44" s="18"/>
    </row>
    <row r="45" spans="1:18" ht="14.25" customHeight="1">
      <c r="A45" s="183"/>
      <c r="B45" s="225"/>
      <c r="C45" s="225"/>
      <c r="D45" s="224"/>
      <c r="E45" s="224"/>
      <c r="F45" s="225"/>
      <c r="G45" s="224"/>
      <c r="H45" s="224"/>
      <c r="I45" s="224"/>
      <c r="J45" s="225"/>
      <c r="K45" s="224"/>
      <c r="L45" s="224"/>
      <c r="M45" s="224"/>
      <c r="N45" s="225"/>
      <c r="O45" s="224"/>
      <c r="P45" s="11"/>
      <c r="Q45" s="51"/>
      <c r="R45" s="18"/>
    </row>
    <row r="46" spans="1:18" ht="14.25" customHeight="1">
      <c r="A46" s="183"/>
      <c r="B46" s="225"/>
      <c r="C46" s="225"/>
      <c r="D46" s="224"/>
      <c r="E46" s="224"/>
      <c r="F46" s="225"/>
      <c r="G46" s="224"/>
      <c r="H46" s="224"/>
      <c r="I46" s="224"/>
      <c r="J46" s="225"/>
      <c r="K46" s="224"/>
      <c r="L46" s="224"/>
      <c r="M46" s="224"/>
      <c r="N46" s="225"/>
      <c r="O46" s="224"/>
      <c r="P46" s="11"/>
      <c r="Q46" s="51"/>
      <c r="R46" s="18"/>
    </row>
    <row r="47" spans="1:18" ht="14.25" customHeight="1">
      <c r="A47" s="183"/>
      <c r="B47" s="225"/>
      <c r="C47" s="225"/>
      <c r="D47" s="224"/>
      <c r="E47" s="224"/>
      <c r="F47" s="225"/>
      <c r="G47" s="224"/>
      <c r="H47" s="224"/>
      <c r="I47" s="224"/>
      <c r="J47" s="225"/>
      <c r="K47" s="224"/>
      <c r="L47" s="224"/>
      <c r="M47" s="224"/>
      <c r="N47" s="225"/>
      <c r="O47" s="224"/>
      <c r="P47" s="11"/>
      <c r="Q47" s="51"/>
      <c r="R47" s="18"/>
    </row>
    <row r="48" spans="1:18" ht="14.25" customHeight="1">
      <c r="A48" s="183"/>
      <c r="B48" s="225"/>
      <c r="C48" s="225"/>
      <c r="D48" s="224"/>
      <c r="E48" s="224"/>
      <c r="F48" s="225"/>
      <c r="G48" s="224"/>
      <c r="H48" s="224"/>
      <c r="I48" s="224"/>
      <c r="J48" s="225"/>
      <c r="K48" s="224"/>
      <c r="L48" s="224"/>
      <c r="M48" s="224"/>
      <c r="N48" s="225"/>
      <c r="O48" s="224"/>
      <c r="P48" s="11"/>
      <c r="Q48" s="51"/>
      <c r="R48" s="18"/>
    </row>
    <row r="49" spans="1:18" ht="14.25" customHeight="1">
      <c r="A49" s="18"/>
      <c r="B49" s="47"/>
      <c r="C49" s="47"/>
      <c r="D49" s="47"/>
      <c r="E49" s="47"/>
      <c r="F49" s="47"/>
      <c r="G49" s="47"/>
      <c r="H49" s="47"/>
      <c r="I49" s="47"/>
      <c r="J49" s="47"/>
      <c r="K49" s="47"/>
      <c r="L49" s="47"/>
      <c r="M49" s="47"/>
      <c r="N49" s="47"/>
      <c r="O49" s="47"/>
      <c r="P49" s="47"/>
      <c r="Q49" s="18"/>
      <c r="R49" s="18"/>
    </row>
    <row r="50" spans="1:18" ht="14.25" customHeight="1">
      <c r="A50" s="665" t="s">
        <v>7624</v>
      </c>
      <c r="B50" s="665"/>
      <c r="C50" s="665"/>
      <c r="D50" s="665"/>
      <c r="E50" s="18"/>
      <c r="F50" s="18"/>
      <c r="G50" s="43"/>
      <c r="H50" s="43"/>
      <c r="I50" s="43"/>
      <c r="J50" s="43"/>
      <c r="K50" s="43"/>
      <c r="L50" s="43"/>
      <c r="M50" s="43"/>
      <c r="N50" s="43"/>
      <c r="O50" s="18"/>
      <c r="P50" s="18"/>
      <c r="Q50" s="18"/>
      <c r="R50" s="18"/>
    </row>
    <row r="51" spans="1:18" ht="14.25" customHeight="1">
      <c r="A51" s="18"/>
      <c r="B51" s="18"/>
      <c r="C51" s="18"/>
      <c r="D51" s="18"/>
      <c r="E51" s="43"/>
      <c r="F51" s="227"/>
      <c r="G51" s="632" t="s">
        <v>7620</v>
      </c>
      <c r="H51" s="671"/>
      <c r="I51" s="671"/>
      <c r="J51" s="633"/>
      <c r="K51" s="632" t="s">
        <v>7621</v>
      </c>
      <c r="L51" s="671"/>
      <c r="M51" s="671"/>
      <c r="N51" s="633"/>
      <c r="O51" s="51"/>
      <c r="P51" s="18"/>
      <c r="Q51" s="18"/>
      <c r="R51" s="18"/>
    </row>
    <row r="52" spans="1:18" ht="14.25" customHeight="1">
      <c r="A52" s="18"/>
      <c r="B52" s="43"/>
      <c r="C52" s="43"/>
      <c r="D52" s="227"/>
      <c r="E52" s="632" t="s">
        <v>391</v>
      </c>
      <c r="F52" s="633"/>
      <c r="G52" s="390"/>
      <c r="H52" s="391"/>
      <c r="I52" s="632" t="s">
        <v>391</v>
      </c>
      <c r="J52" s="633"/>
      <c r="K52" s="390"/>
      <c r="L52" s="391"/>
      <c r="M52" s="632" t="s">
        <v>391</v>
      </c>
      <c r="N52" s="633"/>
      <c r="O52" s="228"/>
      <c r="P52" s="18"/>
      <c r="Q52" s="18"/>
      <c r="R52" s="18"/>
    </row>
    <row r="53" spans="1:18" ht="37.200000000000003" customHeight="1">
      <c r="A53" s="183"/>
      <c r="B53" s="223" t="s">
        <v>321</v>
      </c>
      <c r="C53" s="223" t="s">
        <v>7516</v>
      </c>
      <c r="D53" s="223" t="s">
        <v>7622</v>
      </c>
      <c r="E53" s="223" t="s">
        <v>7182</v>
      </c>
      <c r="F53" s="223" t="s">
        <v>7574</v>
      </c>
      <c r="G53" s="223" t="s">
        <v>7516</v>
      </c>
      <c r="H53" s="223" t="s">
        <v>7574</v>
      </c>
      <c r="I53" s="223" t="s">
        <v>7182</v>
      </c>
      <c r="J53" s="223" t="s">
        <v>7574</v>
      </c>
      <c r="K53" s="223" t="s">
        <v>7516</v>
      </c>
      <c r="L53" s="223" t="s">
        <v>7574</v>
      </c>
      <c r="M53" s="223" t="s">
        <v>7182</v>
      </c>
      <c r="N53" s="223" t="s">
        <v>7574</v>
      </c>
      <c r="O53" s="223" t="s">
        <v>7623</v>
      </c>
      <c r="P53" s="51"/>
      <c r="Q53" s="18"/>
      <c r="R53" s="18"/>
    </row>
    <row r="54" spans="1:18" ht="14.25" customHeight="1">
      <c r="A54" s="183"/>
      <c r="B54" s="225"/>
      <c r="C54" s="224"/>
      <c r="D54" s="224"/>
      <c r="E54" s="225"/>
      <c r="F54" s="224"/>
      <c r="G54" s="224"/>
      <c r="H54" s="224"/>
      <c r="I54" s="225"/>
      <c r="J54" s="224"/>
      <c r="K54" s="224"/>
      <c r="L54" s="224"/>
      <c r="M54" s="225"/>
      <c r="N54" s="224"/>
      <c r="O54" s="224"/>
      <c r="P54" s="51"/>
      <c r="Q54" s="18"/>
      <c r="R54" s="18"/>
    </row>
    <row r="55" spans="1:18" ht="14.25" customHeight="1">
      <c r="A55" s="18"/>
      <c r="B55" s="47"/>
      <c r="C55" s="47"/>
      <c r="D55" s="47"/>
      <c r="E55" s="47"/>
      <c r="F55" s="47"/>
      <c r="G55" s="47"/>
      <c r="H55" s="47"/>
      <c r="I55" s="47"/>
      <c r="J55" s="47"/>
      <c r="K55" s="47"/>
      <c r="L55" s="47"/>
      <c r="M55" s="47"/>
      <c r="N55" s="47"/>
      <c r="O55" s="47"/>
      <c r="P55" s="18"/>
      <c r="Q55" s="18"/>
      <c r="R55" s="18"/>
    </row>
    <row r="56" spans="1:18" ht="14.25" customHeight="1">
      <c r="A56" s="18"/>
      <c r="B56" s="18"/>
      <c r="C56" s="18"/>
      <c r="D56" s="18"/>
      <c r="E56" s="18"/>
      <c r="F56" s="18"/>
      <c r="G56" s="18"/>
      <c r="H56" s="18"/>
      <c r="I56" s="18"/>
      <c r="J56" s="18"/>
      <c r="K56" s="18"/>
      <c r="L56" s="18"/>
      <c r="M56" s="18"/>
      <c r="N56" s="18"/>
      <c r="O56" s="18"/>
      <c r="P56" s="18"/>
      <c r="Q56" s="18"/>
      <c r="R56" s="18"/>
    </row>
    <row r="57" spans="1:18" ht="14.25" customHeight="1">
      <c r="A57" s="18"/>
      <c r="B57" s="18"/>
      <c r="C57" s="665" t="s">
        <v>298</v>
      </c>
      <c r="D57" s="665"/>
      <c r="E57" s="18"/>
      <c r="F57" s="18"/>
      <c r="G57" s="18"/>
      <c r="H57" s="18"/>
      <c r="I57" s="18"/>
      <c r="J57" s="18"/>
      <c r="K57" s="18"/>
      <c r="L57" s="18"/>
      <c r="M57" s="18"/>
      <c r="N57" s="18"/>
      <c r="O57" s="18"/>
      <c r="P57" s="18"/>
      <c r="Q57" s="18"/>
      <c r="R57" s="18"/>
    </row>
    <row r="58" spans="1:18" ht="14.25" customHeight="1">
      <c r="A58" s="18"/>
      <c r="B58" s="18"/>
      <c r="C58" s="18"/>
      <c r="D58" s="18"/>
      <c r="E58" s="18"/>
      <c r="F58" s="18"/>
      <c r="G58" s="18"/>
      <c r="H58" s="18"/>
      <c r="I58" s="18"/>
      <c r="J58" s="18"/>
      <c r="K58" s="18"/>
      <c r="L58" s="18"/>
      <c r="M58" s="18"/>
      <c r="N58" s="18"/>
      <c r="O58" s="18"/>
      <c r="P58" s="18"/>
      <c r="Q58" s="18"/>
      <c r="R58" s="18"/>
    </row>
  </sheetData>
  <mergeCells count="48">
    <mergeCell ref="A5:E5"/>
    <mergeCell ref="P1:Q1"/>
    <mergeCell ref="E2:K2"/>
    <mergeCell ref="P2:Q2"/>
    <mergeCell ref="A3:B3"/>
    <mergeCell ref="A4:E4"/>
    <mergeCell ref="A23:B23"/>
    <mergeCell ref="A6:G6"/>
    <mergeCell ref="A7:G7"/>
    <mergeCell ref="A8:D8"/>
    <mergeCell ref="A9:D9"/>
    <mergeCell ref="A10:C10"/>
    <mergeCell ref="A11:C11"/>
    <mergeCell ref="A12:D12"/>
    <mergeCell ref="A13:D13"/>
    <mergeCell ref="A14:E14"/>
    <mergeCell ref="A15:E15"/>
    <mergeCell ref="A17:D17"/>
    <mergeCell ref="A38:D38"/>
    <mergeCell ref="A24:D24"/>
    <mergeCell ref="A25:D25"/>
    <mergeCell ref="A26:D26"/>
    <mergeCell ref="A27:C27"/>
    <mergeCell ref="A29:C29"/>
    <mergeCell ref="A30:D30"/>
    <mergeCell ref="A32:B32"/>
    <mergeCell ref="A33:D33"/>
    <mergeCell ref="A34:D34"/>
    <mergeCell ref="A35:D35"/>
    <mergeCell ref="A36:D36"/>
    <mergeCell ref="A39:D39"/>
    <mergeCell ref="A41:D41"/>
    <mergeCell ref="H42:K42"/>
    <mergeCell ref="L42:O42"/>
    <mergeCell ref="F43:G43"/>
    <mergeCell ref="H43:I43"/>
    <mergeCell ref="J43:K43"/>
    <mergeCell ref="L43:M43"/>
    <mergeCell ref="N43:O43"/>
    <mergeCell ref="C57:D57"/>
    <mergeCell ref="A50:D50"/>
    <mergeCell ref="G51:J51"/>
    <mergeCell ref="K51:N51"/>
    <mergeCell ref="E52:F52"/>
    <mergeCell ref="G52:H52"/>
    <mergeCell ref="I52:J52"/>
    <mergeCell ref="K52:L52"/>
    <mergeCell ref="M52:N52"/>
  </mergeCells>
  <pageMargins left="0.75" right="0.75" top="1" bottom="1" header="0.5" footer="0.5"/>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B5C37-2013-4E70-AE6A-043D4C7AE046}">
  <dimension ref="A1:C97"/>
  <sheetViews>
    <sheetView topLeftCell="A19" workbookViewId="0">
      <selection activeCell="J40" sqref="J40"/>
    </sheetView>
  </sheetViews>
  <sheetFormatPr defaultRowHeight="14.4"/>
  <cols>
    <col min="1" max="1" width="14.21875" customWidth="1"/>
  </cols>
  <sheetData>
    <row r="1" spans="1:3">
      <c r="A1" t="s">
        <v>9426</v>
      </c>
    </row>
    <row r="2" spans="1:3">
      <c r="C2" t="s">
        <v>9427</v>
      </c>
    </row>
    <row r="3" spans="1:3">
      <c r="A3" t="s">
        <v>9428</v>
      </c>
    </row>
    <row r="7" spans="1:3">
      <c r="A7" t="s">
        <v>9429</v>
      </c>
    </row>
    <row r="9" spans="1:3">
      <c r="A9" t="s">
        <v>8382</v>
      </c>
    </row>
    <row r="11" spans="1:3">
      <c r="A11" t="s">
        <v>9430</v>
      </c>
    </row>
    <row r="12" spans="1:3">
      <c r="A12" t="s">
        <v>9431</v>
      </c>
    </row>
    <row r="13" spans="1:3">
      <c r="A13" t="s">
        <v>9432</v>
      </c>
    </row>
    <row r="14" spans="1:3">
      <c r="A14" t="s">
        <v>9433</v>
      </c>
    </row>
    <row r="15" spans="1:3">
      <c r="A15" t="s">
        <v>9434</v>
      </c>
    </row>
    <row r="16" spans="1:3">
      <c r="A16" t="s">
        <v>9435</v>
      </c>
    </row>
    <row r="17" spans="1:1">
      <c r="A17" t="s">
        <v>9436</v>
      </c>
    </row>
    <row r="18" spans="1:1">
      <c r="A18" t="s">
        <v>9437</v>
      </c>
    </row>
    <row r="19" spans="1:1">
      <c r="A19" t="s">
        <v>9438</v>
      </c>
    </row>
    <row r="20" spans="1:1">
      <c r="A20" t="s">
        <v>9439</v>
      </c>
    </row>
    <row r="21" spans="1:1">
      <c r="A21" t="s">
        <v>9440</v>
      </c>
    </row>
    <row r="22" spans="1:1">
      <c r="A22" t="s">
        <v>9441</v>
      </c>
    </row>
    <row r="23" spans="1:1">
      <c r="A23" t="s">
        <v>9442</v>
      </c>
    </row>
    <row r="24" spans="1:1">
      <c r="A24" t="s">
        <v>9443</v>
      </c>
    </row>
    <row r="29" spans="1:1">
      <c r="A29" t="s">
        <v>9444</v>
      </c>
    </row>
    <row r="30" spans="1:1">
      <c r="A30" t="s">
        <v>9445</v>
      </c>
    </row>
    <row r="31" spans="1:1">
      <c r="A31" t="s">
        <v>9446</v>
      </c>
    </row>
    <row r="32" spans="1:1">
      <c r="A32" t="s">
        <v>9447</v>
      </c>
    </row>
    <row r="33" spans="1:1">
      <c r="A33" t="s">
        <v>9448</v>
      </c>
    </row>
    <row r="37" spans="1:1">
      <c r="A37">
        <v>1</v>
      </c>
    </row>
    <row r="38" spans="1:1">
      <c r="A38" t="s">
        <v>8973</v>
      </c>
    </row>
    <row r="39" spans="1:1">
      <c r="A39" t="s">
        <v>9449</v>
      </c>
    </row>
    <row r="40" spans="1:1">
      <c r="A40" t="s">
        <v>9450</v>
      </c>
    </row>
    <row r="42" spans="1:1">
      <c r="A42" t="s">
        <v>9451</v>
      </c>
    </row>
    <row r="44" spans="1:1">
      <c r="A44" t="s">
        <v>9452</v>
      </c>
    </row>
    <row r="48" spans="1:1">
      <c r="A48" t="s">
        <v>8437</v>
      </c>
    </row>
    <row r="49" spans="1:1">
      <c r="A49" t="s">
        <v>9449</v>
      </c>
    </row>
    <row r="50" spans="1:1">
      <c r="A50" t="s">
        <v>9450</v>
      </c>
    </row>
    <row r="52" spans="1:1">
      <c r="A52" t="s">
        <v>9453</v>
      </c>
    </row>
    <row r="54" spans="1:1">
      <c r="A54" t="s">
        <v>9454</v>
      </c>
    </row>
    <row r="56" spans="1:1">
      <c r="A56" t="s">
        <v>9455</v>
      </c>
    </row>
    <row r="59" spans="1:1">
      <c r="A59" t="s">
        <v>9444</v>
      </c>
    </row>
    <row r="60" spans="1:1">
      <c r="A60" t="s">
        <v>9445</v>
      </c>
    </row>
    <row r="61" spans="1:1">
      <c r="A61" t="s">
        <v>9446</v>
      </c>
    </row>
    <row r="62" spans="1:1">
      <c r="A62" t="s">
        <v>9447</v>
      </c>
    </row>
    <row r="63" spans="1:1">
      <c r="A63" t="s">
        <v>9448</v>
      </c>
    </row>
    <row r="64" spans="1:1">
      <c r="A64" t="s">
        <v>9456</v>
      </c>
    </row>
    <row r="65" spans="1:1">
      <c r="A65" t="s">
        <v>9427</v>
      </c>
    </row>
    <row r="66" spans="1:1">
      <c r="A66" t="s">
        <v>9457</v>
      </c>
    </row>
    <row r="70" spans="1:1">
      <c r="A70" t="s">
        <v>9429</v>
      </c>
    </row>
    <row r="72" spans="1:1">
      <c r="A72" t="s">
        <v>8382</v>
      </c>
    </row>
    <row r="78" spans="1:1">
      <c r="A78" t="s">
        <v>9444</v>
      </c>
    </row>
    <row r="79" spans="1:1">
      <c r="A79" t="s">
        <v>9445</v>
      </c>
    </row>
    <row r="80" spans="1:1">
      <c r="A80" t="s">
        <v>9446</v>
      </c>
    </row>
    <row r="81" spans="1:1">
      <c r="A81" t="s">
        <v>9447</v>
      </c>
    </row>
    <row r="82" spans="1:1">
      <c r="A82" t="s">
        <v>9448</v>
      </c>
    </row>
    <row r="89" spans="1:1">
      <c r="A89" t="s">
        <v>8320</v>
      </c>
    </row>
    <row r="90" spans="1:1">
      <c r="A90" t="s">
        <v>9411</v>
      </c>
    </row>
    <row r="91" spans="1:1">
      <c r="A91" t="s">
        <v>9458</v>
      </c>
    </row>
    <row r="93" spans="1:1">
      <c r="A93" t="s">
        <v>9459</v>
      </c>
    </row>
    <row r="96" spans="1:1">
      <c r="A96" t="s">
        <v>8431</v>
      </c>
    </row>
    <row r="97" spans="1:1">
      <c r="A97" t="s">
        <v>8676</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B7FA8-C2F0-4A43-8CA3-EEE49C379050}">
  <dimension ref="A1:M26"/>
  <sheetViews>
    <sheetView showGridLines="0" zoomScale="70" zoomScaleNormal="70" workbookViewId="0">
      <selection activeCell="K33" sqref="K33"/>
    </sheetView>
  </sheetViews>
  <sheetFormatPr defaultRowHeight="14.4"/>
  <cols>
    <col min="1" max="1" width="30.44140625" bestFit="1" customWidth="1"/>
    <col min="2" max="2" width="23.5546875" bestFit="1" customWidth="1"/>
    <col min="3" max="3" width="34.44140625" bestFit="1" customWidth="1"/>
    <col min="4" max="4" width="19.44140625" bestFit="1" customWidth="1"/>
    <col min="5" max="5" width="19" bestFit="1" customWidth="1"/>
    <col min="6" max="6" width="35.77734375" bestFit="1" customWidth="1"/>
    <col min="7" max="7" width="35.21875" bestFit="1" customWidth="1"/>
    <col min="8" max="8" width="14" customWidth="1"/>
    <col min="9" max="9" width="13.21875" customWidth="1"/>
    <col min="10" max="10" width="19.21875" customWidth="1"/>
    <col min="11" max="11" width="18.21875" customWidth="1"/>
    <col min="12" max="12" width="12.77734375" customWidth="1"/>
    <col min="13" max="13" width="12.21875" customWidth="1"/>
  </cols>
  <sheetData>
    <row r="1" spans="1:13" ht="10.35" customHeight="1">
      <c r="A1" s="229" t="s">
        <v>7635</v>
      </c>
      <c r="B1" s="17"/>
      <c r="C1" s="17"/>
      <c r="D1" s="17"/>
      <c r="E1" s="230" t="s">
        <v>7636</v>
      </c>
      <c r="F1" s="231"/>
    </row>
    <row r="2" spans="1:13" ht="10.35" customHeight="1">
      <c r="A2" s="229" t="s">
        <v>7637</v>
      </c>
      <c r="B2" s="17"/>
      <c r="C2" s="17"/>
      <c r="D2" s="17"/>
      <c r="E2" s="230" t="s">
        <v>298</v>
      </c>
      <c r="F2" s="232"/>
    </row>
    <row r="7" spans="1:13">
      <c r="A7" s="544" t="s">
        <v>22</v>
      </c>
      <c r="B7" s="384"/>
      <c r="C7" s="384"/>
      <c r="D7" s="384"/>
      <c r="E7" s="384"/>
      <c r="F7" s="384"/>
      <c r="G7" s="384"/>
      <c r="H7" s="384"/>
      <c r="I7" s="384"/>
      <c r="J7" s="384"/>
      <c r="K7" s="384"/>
      <c r="L7" s="384"/>
      <c r="M7" s="384"/>
    </row>
    <row r="10" spans="1:13" ht="11.7" customHeight="1">
      <c r="A10" s="233" t="s">
        <v>408</v>
      </c>
      <c r="B10" s="17"/>
    </row>
    <row r="11" spans="1:13" ht="11.7" customHeight="1">
      <c r="A11" s="34" t="s">
        <v>7568</v>
      </c>
      <c r="B11" s="34"/>
    </row>
    <row r="12" spans="1:13" ht="11.7" customHeight="1">
      <c r="A12" s="34" t="s">
        <v>324</v>
      </c>
      <c r="B12" s="34"/>
    </row>
    <row r="13" spans="1:13" ht="11.7" customHeight="1">
      <c r="A13" s="34" t="s">
        <v>7638</v>
      </c>
      <c r="B13" s="34"/>
    </row>
    <row r="17" spans="1:13" ht="28.2" customHeight="1">
      <c r="A17" s="677" t="s">
        <v>7570</v>
      </c>
      <c r="B17" s="677" t="s">
        <v>7639</v>
      </c>
      <c r="C17" s="677" t="s">
        <v>7640</v>
      </c>
      <c r="D17" s="677" t="s">
        <v>7641</v>
      </c>
      <c r="E17" s="677" t="s">
        <v>7642</v>
      </c>
      <c r="F17" s="677" t="s">
        <v>7643</v>
      </c>
      <c r="G17" s="677" t="s">
        <v>7644</v>
      </c>
      <c r="H17" s="675" t="s">
        <v>7645</v>
      </c>
      <c r="I17" s="676"/>
      <c r="J17" s="675" t="s">
        <v>7646</v>
      </c>
      <c r="K17" s="676"/>
      <c r="L17" s="675" t="s">
        <v>7647</v>
      </c>
      <c r="M17" s="676"/>
    </row>
    <row r="18" spans="1:13" ht="28.2" customHeight="1">
      <c r="A18" s="678"/>
      <c r="B18" s="678"/>
      <c r="C18" s="678"/>
      <c r="D18" s="678"/>
      <c r="E18" s="678"/>
      <c r="F18" s="678"/>
      <c r="G18" s="678"/>
      <c r="H18" s="157" t="s">
        <v>7648</v>
      </c>
      <c r="I18" s="157" t="s">
        <v>7649</v>
      </c>
      <c r="J18" s="157" t="s">
        <v>7648</v>
      </c>
      <c r="K18" s="157" t="s">
        <v>7649</v>
      </c>
      <c r="L18" s="157" t="s">
        <v>7648</v>
      </c>
      <c r="M18" s="157" t="s">
        <v>7649</v>
      </c>
    </row>
    <row r="19" spans="1:13" ht="28.2" customHeight="1">
      <c r="A19" s="27"/>
      <c r="B19" s="27"/>
      <c r="C19" s="27"/>
      <c r="D19" s="234"/>
      <c r="E19" s="234"/>
      <c r="F19" s="235"/>
      <c r="G19" s="235"/>
      <c r="H19" s="235"/>
      <c r="I19" s="235"/>
      <c r="J19" s="235"/>
      <c r="K19" s="235"/>
      <c r="L19" s="235"/>
      <c r="M19" s="235"/>
    </row>
    <row r="20" spans="1:13" ht="28.2" customHeight="1">
      <c r="A20" s="27"/>
      <c r="B20" s="27"/>
      <c r="C20" s="27"/>
      <c r="D20" s="234"/>
      <c r="E20" s="234"/>
      <c r="F20" s="235"/>
      <c r="G20" s="235"/>
      <c r="H20" s="235"/>
      <c r="I20" s="235"/>
      <c r="J20" s="235"/>
      <c r="K20" s="235"/>
      <c r="L20" s="235"/>
      <c r="M20" s="235"/>
    </row>
    <row r="23" spans="1:13" ht="13.2" customHeight="1">
      <c r="A23" s="157" t="s">
        <v>7650</v>
      </c>
      <c r="B23" s="157" t="s">
        <v>367</v>
      </c>
      <c r="C23" s="157" t="s">
        <v>7651</v>
      </c>
      <c r="D23" s="157" t="s">
        <v>7652</v>
      </c>
    </row>
    <row r="24" spans="1:13" ht="14.7" customHeight="1">
      <c r="A24" s="27" t="s">
        <v>7653</v>
      </c>
      <c r="B24" s="235">
        <v>0</v>
      </c>
      <c r="C24" s="235">
        <v>0</v>
      </c>
      <c r="D24" s="235">
        <v>0</v>
      </c>
    </row>
    <row r="25" spans="1:13" ht="14.7" customHeight="1">
      <c r="A25" s="27" t="s">
        <v>7654</v>
      </c>
      <c r="B25" s="235">
        <v>0</v>
      </c>
      <c r="C25" s="235">
        <v>0</v>
      </c>
      <c r="D25" s="235">
        <v>0</v>
      </c>
    </row>
    <row r="26" spans="1:13" ht="14.7" customHeight="1">
      <c r="A26" s="27" t="s">
        <v>7655</v>
      </c>
      <c r="B26" s="235">
        <v>0</v>
      </c>
      <c r="C26" s="235">
        <v>0</v>
      </c>
      <c r="D26" s="235">
        <v>0</v>
      </c>
    </row>
  </sheetData>
  <mergeCells count="11">
    <mergeCell ref="L17:M17"/>
    <mergeCell ref="A7:M7"/>
    <mergeCell ref="A17:A18"/>
    <mergeCell ref="B17:B18"/>
    <mergeCell ref="C17:C18"/>
    <mergeCell ref="D17:D18"/>
    <mergeCell ref="E17:E18"/>
    <mergeCell ref="F17:F18"/>
    <mergeCell ref="G17:G18"/>
    <mergeCell ref="H17:I17"/>
    <mergeCell ref="J17:K17"/>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40D9-DC74-4E92-8D7C-03772E810BCC}">
  <dimension ref="A1"/>
  <sheetViews>
    <sheetView zoomScale="160" zoomScaleNormal="160" workbookViewId="0">
      <selection activeCell="N15" sqref="N15"/>
    </sheetView>
  </sheetViews>
  <sheetFormatPr defaultRowHeight="14.4"/>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2B66D-9611-446B-BFD3-FA58F4C189AE}">
  <dimension ref="A1"/>
  <sheetViews>
    <sheetView zoomScaleNormal="100" workbookViewId="0">
      <selection activeCell="O20" sqref="O20"/>
    </sheetView>
  </sheetViews>
  <sheetFormatPr defaultRowHeight="14.4"/>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C885-B6C3-4626-B287-FFCEB388AD96}">
  <dimension ref="A1"/>
  <sheetViews>
    <sheetView workbookViewId="0">
      <selection activeCell="O39" sqref="O39"/>
    </sheetView>
  </sheetViews>
  <sheetFormatPr defaultRowHeight="14.4"/>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E08E9-C7D4-4B37-8345-E6B426D502BA}">
  <dimension ref="A1"/>
  <sheetViews>
    <sheetView workbookViewId="0">
      <selection activeCell="O12" sqref="O12"/>
    </sheetView>
  </sheetViews>
  <sheetFormatPr defaultRowHeight="14.4"/>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E8A6-2D9D-46A7-9442-A8988E2EB32E}">
  <dimension ref="A1:I190"/>
  <sheetViews>
    <sheetView workbookViewId="0"/>
  </sheetViews>
  <sheetFormatPr defaultRowHeight="14.4"/>
  <cols>
    <col min="1" max="1" width="69" customWidth="1"/>
  </cols>
  <sheetData>
    <row r="1" spans="1:6">
      <c r="A1" t="s">
        <v>9779</v>
      </c>
    </row>
    <row r="3" spans="1:6">
      <c r="A3" t="s">
        <v>9780</v>
      </c>
    </row>
    <row r="4" spans="1:6">
      <c r="A4" t="s">
        <v>9781</v>
      </c>
    </row>
    <row r="5" spans="1:6">
      <c r="A5" t="s">
        <v>9782</v>
      </c>
    </row>
    <row r="6" spans="1:6">
      <c r="A6" t="s">
        <v>9783</v>
      </c>
    </row>
    <row r="7" spans="1:6">
      <c r="A7" t="s">
        <v>9784</v>
      </c>
    </row>
    <row r="8" spans="1:6">
      <c r="A8" t="s">
        <v>9785</v>
      </c>
    </row>
    <row r="9" spans="1:6">
      <c r="A9" t="s">
        <v>8906</v>
      </c>
    </row>
    <row r="10" spans="1:6">
      <c r="A10" t="s">
        <v>9786</v>
      </c>
    </row>
    <row r="12" spans="1:6">
      <c r="A12" t="s">
        <v>9787</v>
      </c>
      <c r="F12" t="s">
        <v>9788</v>
      </c>
    </row>
    <row r="13" spans="1:6">
      <c r="A13" t="s">
        <v>9789</v>
      </c>
      <c r="C13" t="s">
        <v>9790</v>
      </c>
      <c r="F13" t="s">
        <v>9791</v>
      </c>
    </row>
    <row r="14" spans="1:6">
      <c r="A14" t="s">
        <v>9792</v>
      </c>
      <c r="D14" t="s">
        <v>9793</v>
      </c>
    </row>
    <row r="15" spans="1:6">
      <c r="A15" t="s">
        <v>9794</v>
      </c>
    </row>
    <row r="16" spans="1:6">
      <c r="A16" t="s">
        <v>9795</v>
      </c>
    </row>
    <row r="18" spans="1:9">
      <c r="A18" t="s">
        <v>9796</v>
      </c>
    </row>
    <row r="19" spans="1:9">
      <c r="A19" t="s">
        <v>9797</v>
      </c>
    </row>
    <row r="20" spans="1:9">
      <c r="A20" t="s">
        <v>9798</v>
      </c>
    </row>
    <row r="24" spans="1:9">
      <c r="A24" t="s">
        <v>9799</v>
      </c>
      <c r="G24" t="s">
        <v>9800</v>
      </c>
    </row>
    <row r="25" spans="1:9">
      <c r="A25" t="s">
        <v>9801</v>
      </c>
      <c r="E25" t="s">
        <v>9790</v>
      </c>
      <c r="G25" t="s">
        <v>9802</v>
      </c>
      <c r="I25" t="s">
        <v>9803</v>
      </c>
    </row>
    <row r="26" spans="1:9">
      <c r="A26" t="s">
        <v>9804</v>
      </c>
      <c r="F26" t="s">
        <v>9805</v>
      </c>
    </row>
    <row r="27" spans="1:9">
      <c r="A27" t="s">
        <v>9806</v>
      </c>
    </row>
    <row r="28" spans="1:9">
      <c r="A28" t="s">
        <v>9807</v>
      </c>
    </row>
    <row r="30" spans="1:9">
      <c r="A30" t="s">
        <v>9796</v>
      </c>
    </row>
    <row r="31" spans="1:9">
      <c r="A31" t="s">
        <v>9797</v>
      </c>
    </row>
    <row r="32" spans="1:9">
      <c r="A32" t="s">
        <v>9808</v>
      </c>
    </row>
    <row r="34" spans="1:7">
      <c r="A34" t="s">
        <v>9809</v>
      </c>
      <c r="G34" t="s">
        <v>9810</v>
      </c>
    </row>
    <row r="35" spans="1:7">
      <c r="A35" t="s">
        <v>9811</v>
      </c>
      <c r="D35" t="s">
        <v>9812</v>
      </c>
      <c r="F35" t="s">
        <v>9813</v>
      </c>
    </row>
    <row r="36" spans="1:7">
      <c r="A36" t="s">
        <v>9792</v>
      </c>
      <c r="C36" t="s">
        <v>9814</v>
      </c>
      <c r="E36" t="s">
        <v>9815</v>
      </c>
    </row>
    <row r="37" spans="1:7">
      <c r="A37" t="s">
        <v>9806</v>
      </c>
    </row>
    <row r="38" spans="1:7">
      <c r="A38" t="s">
        <v>9807</v>
      </c>
    </row>
    <row r="40" spans="1:7">
      <c r="A40" t="s">
        <v>9796</v>
      </c>
    </row>
    <row r="41" spans="1:7">
      <c r="A41" t="s">
        <v>9797</v>
      </c>
    </row>
    <row r="42" spans="1:7">
      <c r="A42" t="s">
        <v>9816</v>
      </c>
    </row>
    <row r="44" spans="1:7">
      <c r="A44" t="s">
        <v>9817</v>
      </c>
      <c r="D44" t="s">
        <v>9818</v>
      </c>
      <c r="G44" t="s">
        <v>9819</v>
      </c>
    </row>
    <row r="45" spans="1:7">
      <c r="A45" t="s">
        <v>9789</v>
      </c>
      <c r="F45" t="s">
        <v>9820</v>
      </c>
    </row>
    <row r="46" spans="1:7">
      <c r="A46" t="s">
        <v>9792</v>
      </c>
      <c r="D46" t="s">
        <v>9821</v>
      </c>
    </row>
    <row r="47" spans="1:7">
      <c r="A47" t="s">
        <v>9806</v>
      </c>
    </row>
    <row r="48" spans="1:7">
      <c r="A48" t="s">
        <v>9807</v>
      </c>
    </row>
    <row r="50" spans="1:1">
      <c r="A50" t="s">
        <v>9796</v>
      </c>
    </row>
    <row r="51" spans="1:1">
      <c r="A51" t="s">
        <v>9797</v>
      </c>
    </row>
    <row r="54" spans="1:1">
      <c r="A54" t="s">
        <v>8906</v>
      </c>
    </row>
    <row r="55" spans="1:1">
      <c r="A55" t="s">
        <v>8906</v>
      </c>
    </row>
    <row r="56" spans="1:1">
      <c r="A56" t="s">
        <v>8906</v>
      </c>
    </row>
    <row r="57" spans="1:1">
      <c r="A57" t="s">
        <v>8906</v>
      </c>
    </row>
    <row r="58" spans="1:1">
      <c r="A58" t="s">
        <v>8906</v>
      </c>
    </row>
    <row r="59" spans="1:1">
      <c r="A59" t="s">
        <v>8906</v>
      </c>
    </row>
    <row r="60" spans="1:1">
      <c r="A60" t="s">
        <v>8906</v>
      </c>
    </row>
    <row r="61" spans="1:1">
      <c r="A61" t="s">
        <v>8906</v>
      </c>
    </row>
    <row r="62" spans="1:1">
      <c r="A62" t="s">
        <v>8851</v>
      </c>
    </row>
    <row r="63" spans="1:1">
      <c r="A63" t="s">
        <v>9822</v>
      </c>
    </row>
    <row r="64" spans="1:1">
      <c r="A64" t="s">
        <v>9779</v>
      </c>
    </row>
    <row r="66" spans="1:8">
      <c r="A66" t="s">
        <v>9823</v>
      </c>
      <c r="C66" t="s">
        <v>9824</v>
      </c>
    </row>
    <row r="67" spans="1:8">
      <c r="A67" t="s">
        <v>9825</v>
      </c>
      <c r="C67" t="s">
        <v>9826</v>
      </c>
    </row>
    <row r="68" spans="1:8">
      <c r="A68" t="s">
        <v>9827</v>
      </c>
    </row>
    <row r="69" spans="1:8">
      <c r="A69" t="s">
        <v>9783</v>
      </c>
    </row>
    <row r="70" spans="1:8">
      <c r="A70" t="s">
        <v>9784</v>
      </c>
    </row>
    <row r="71" spans="1:8">
      <c r="A71" t="s">
        <v>9785</v>
      </c>
    </row>
    <row r="72" spans="1:8">
      <c r="A72" t="s">
        <v>8906</v>
      </c>
    </row>
    <row r="73" spans="1:8">
      <c r="A73" t="s">
        <v>9828</v>
      </c>
    </row>
    <row r="75" spans="1:8">
      <c r="A75" t="s">
        <v>9829</v>
      </c>
      <c r="G75" t="s">
        <v>9830</v>
      </c>
    </row>
    <row r="76" spans="1:8">
      <c r="A76" t="s">
        <v>9831</v>
      </c>
      <c r="E76" t="s">
        <v>9832</v>
      </c>
      <c r="H76" t="s">
        <v>9833</v>
      </c>
    </row>
    <row r="77" spans="1:8">
      <c r="A77" t="s">
        <v>9792</v>
      </c>
      <c r="C77" t="s">
        <v>9834</v>
      </c>
      <c r="F77" t="s">
        <v>9835</v>
      </c>
    </row>
    <row r="78" spans="1:8">
      <c r="A78" t="s">
        <v>9806</v>
      </c>
    </row>
    <row r="79" spans="1:8">
      <c r="A79" t="s">
        <v>9807</v>
      </c>
    </row>
    <row r="81" spans="1:8">
      <c r="A81" t="s">
        <v>9796</v>
      </c>
    </row>
    <row r="82" spans="1:8">
      <c r="A82" t="s">
        <v>9797</v>
      </c>
    </row>
    <row r="83" spans="1:8">
      <c r="A83" t="s">
        <v>8425</v>
      </c>
    </row>
    <row r="85" spans="1:8">
      <c r="A85" t="s">
        <v>9836</v>
      </c>
      <c r="C85" t="s">
        <v>9837</v>
      </c>
      <c r="H85" t="s">
        <v>9800</v>
      </c>
    </row>
    <row r="86" spans="1:8">
      <c r="A86" t="s">
        <v>9831</v>
      </c>
      <c r="D86" t="s">
        <v>9838</v>
      </c>
      <c r="H86" t="s">
        <v>9839</v>
      </c>
    </row>
    <row r="87" spans="1:8">
      <c r="A87" t="s">
        <v>9792</v>
      </c>
      <c r="F87" t="s">
        <v>9840</v>
      </c>
    </row>
    <row r="88" spans="1:8">
      <c r="A88" t="s">
        <v>9806</v>
      </c>
    </row>
    <row r="89" spans="1:8">
      <c r="A89" t="s">
        <v>9807</v>
      </c>
    </row>
    <row r="91" spans="1:8">
      <c r="A91" t="s">
        <v>9796</v>
      </c>
    </row>
    <row r="92" spans="1:8">
      <c r="A92" t="s">
        <v>9797</v>
      </c>
    </row>
    <row r="95" spans="1:8">
      <c r="A95" t="s">
        <v>9841</v>
      </c>
      <c r="F95" t="s">
        <v>9842</v>
      </c>
    </row>
    <row r="96" spans="1:8">
      <c r="A96" t="s">
        <v>9789</v>
      </c>
      <c r="D96" t="s">
        <v>9790</v>
      </c>
      <c r="F96" t="s">
        <v>9843</v>
      </c>
    </row>
    <row r="97" spans="1:7">
      <c r="A97" t="s">
        <v>9792</v>
      </c>
      <c r="D97" t="s">
        <v>9844</v>
      </c>
    </row>
    <row r="98" spans="1:7">
      <c r="A98" t="s">
        <v>9806</v>
      </c>
    </row>
    <row r="99" spans="1:7">
      <c r="A99" t="s">
        <v>9807</v>
      </c>
    </row>
    <row r="101" spans="1:7">
      <c r="A101" t="s">
        <v>9796</v>
      </c>
    </row>
    <row r="102" spans="1:7">
      <c r="A102" t="s">
        <v>9797</v>
      </c>
    </row>
    <row r="108" spans="1:7">
      <c r="A108" t="s">
        <v>9845</v>
      </c>
      <c r="E108" t="s">
        <v>9846</v>
      </c>
    </row>
    <row r="109" spans="1:7">
      <c r="A109" t="s">
        <v>9811</v>
      </c>
      <c r="D109" t="s">
        <v>9790</v>
      </c>
      <c r="G109" t="s">
        <v>9847</v>
      </c>
    </row>
    <row r="110" spans="1:7">
      <c r="A110" t="s">
        <v>9792</v>
      </c>
      <c r="E110" t="s">
        <v>9848</v>
      </c>
    </row>
    <row r="111" spans="1:7">
      <c r="A111" t="s">
        <v>9794</v>
      </c>
    </row>
    <row r="112" spans="1:7">
      <c r="A112" t="s">
        <v>9807</v>
      </c>
    </row>
    <row r="114" spans="1:6">
      <c r="A114" t="s">
        <v>9796</v>
      </c>
    </row>
    <row r="115" spans="1:6">
      <c r="A115" t="s">
        <v>9797</v>
      </c>
    </row>
    <row r="116" spans="1:6">
      <c r="A116" t="s">
        <v>9278</v>
      </c>
    </row>
    <row r="118" spans="1:6">
      <c r="A118" t="s">
        <v>9849</v>
      </c>
      <c r="F118" t="s">
        <v>9830</v>
      </c>
    </row>
    <row r="119" spans="1:6">
      <c r="A119" t="s">
        <v>9789</v>
      </c>
      <c r="E119" t="s">
        <v>9850</v>
      </c>
    </row>
    <row r="120" spans="1:6">
      <c r="A120" t="s">
        <v>9792</v>
      </c>
      <c r="D120" t="s">
        <v>9851</v>
      </c>
    </row>
    <row r="121" spans="1:6">
      <c r="A121" t="s">
        <v>9806</v>
      </c>
    </row>
    <row r="122" spans="1:6">
      <c r="A122" t="s">
        <v>9807</v>
      </c>
    </row>
    <row r="124" spans="1:6">
      <c r="A124" t="s">
        <v>9796</v>
      </c>
    </row>
    <row r="125" spans="1:6">
      <c r="A125" t="s">
        <v>9797</v>
      </c>
    </row>
    <row r="126" spans="1:6">
      <c r="A126" t="s">
        <v>9278</v>
      </c>
    </row>
    <row r="127" spans="1:6">
      <c r="A127" t="s">
        <v>8906</v>
      </c>
    </row>
    <row r="128" spans="1:6">
      <c r="A128" t="s">
        <v>8851</v>
      </c>
    </row>
    <row r="129" spans="1:8">
      <c r="A129" t="s">
        <v>9852</v>
      </c>
    </row>
    <row r="130" spans="1:8">
      <c r="A130" t="s">
        <v>9779</v>
      </c>
    </row>
    <row r="132" spans="1:8">
      <c r="A132" t="s">
        <v>9853</v>
      </c>
      <c r="D132" t="s">
        <v>9854</v>
      </c>
    </row>
    <row r="133" spans="1:8">
      <c r="A133" t="s">
        <v>9855</v>
      </c>
      <c r="D133" t="s">
        <v>9856</v>
      </c>
    </row>
    <row r="134" spans="1:8">
      <c r="A134" t="s">
        <v>9857</v>
      </c>
    </row>
    <row r="135" spans="1:8">
      <c r="A135" t="s">
        <v>9783</v>
      </c>
    </row>
    <row r="136" spans="1:8">
      <c r="A136" t="s">
        <v>9784</v>
      </c>
    </row>
    <row r="137" spans="1:8">
      <c r="A137" t="s">
        <v>9785</v>
      </c>
    </row>
    <row r="138" spans="1:8">
      <c r="A138" t="s">
        <v>8906</v>
      </c>
    </row>
    <row r="139" spans="1:8">
      <c r="A139" t="s">
        <v>9858</v>
      </c>
    </row>
    <row r="141" spans="1:8">
      <c r="A141" t="s">
        <v>9859</v>
      </c>
      <c r="H141" t="s">
        <v>9860</v>
      </c>
    </row>
    <row r="142" spans="1:8">
      <c r="A142" t="s">
        <v>9789</v>
      </c>
      <c r="F142" t="s">
        <v>9861</v>
      </c>
    </row>
    <row r="143" spans="1:8">
      <c r="A143" t="s">
        <v>9792</v>
      </c>
      <c r="C143" t="s">
        <v>8397</v>
      </c>
      <c r="E143" t="s">
        <v>9862</v>
      </c>
    </row>
    <row r="144" spans="1:8">
      <c r="A144" t="s">
        <v>9806</v>
      </c>
    </row>
    <row r="145" spans="1:8">
      <c r="A145" t="s">
        <v>9807</v>
      </c>
    </row>
    <row r="147" spans="1:8">
      <c r="A147" t="s">
        <v>9796</v>
      </c>
    </row>
    <row r="148" spans="1:8">
      <c r="A148" t="s">
        <v>9797</v>
      </c>
    </row>
    <row r="155" spans="1:8">
      <c r="A155" t="s">
        <v>9863</v>
      </c>
      <c r="G155" t="s">
        <v>9864</v>
      </c>
    </row>
    <row r="156" spans="1:8">
      <c r="A156" t="s">
        <v>9789</v>
      </c>
      <c r="E156" t="s">
        <v>9865</v>
      </c>
      <c r="G156" t="s">
        <v>8431</v>
      </c>
      <c r="H156" t="s">
        <v>9866</v>
      </c>
    </row>
    <row r="157" spans="1:8">
      <c r="A157" t="s">
        <v>9792</v>
      </c>
      <c r="B157" t="s">
        <v>9867</v>
      </c>
      <c r="E157" t="s">
        <v>8431</v>
      </c>
      <c r="F157" t="s">
        <v>9868</v>
      </c>
    </row>
    <row r="158" spans="1:8">
      <c r="A158" t="s">
        <v>9794</v>
      </c>
    </row>
    <row r="159" spans="1:8">
      <c r="A159" t="s">
        <v>9807</v>
      </c>
    </row>
    <row r="161" spans="1:8">
      <c r="A161" t="s">
        <v>9796</v>
      </c>
    </row>
    <row r="162" spans="1:8">
      <c r="A162" t="s">
        <v>9797</v>
      </c>
    </row>
    <row r="163" spans="1:8">
      <c r="A163" t="s">
        <v>9869</v>
      </c>
    </row>
    <row r="165" spans="1:8">
      <c r="A165" t="s">
        <v>9870</v>
      </c>
      <c r="G165" t="s">
        <v>9871</v>
      </c>
    </row>
    <row r="166" spans="1:8">
      <c r="A166" t="s">
        <v>9789</v>
      </c>
      <c r="E166" t="s">
        <v>9872</v>
      </c>
      <c r="G166" t="s">
        <v>9873</v>
      </c>
    </row>
    <row r="167" spans="1:8">
      <c r="A167" t="s">
        <v>9792</v>
      </c>
      <c r="B167" t="s">
        <v>9874</v>
      </c>
      <c r="F167" t="s">
        <v>9875</v>
      </c>
    </row>
    <row r="168" spans="1:8">
      <c r="A168" t="s">
        <v>9806</v>
      </c>
    </row>
    <row r="169" spans="1:8">
      <c r="A169" t="s">
        <v>9795</v>
      </c>
    </row>
    <row r="171" spans="1:8">
      <c r="A171" t="s">
        <v>9796</v>
      </c>
    </row>
    <row r="172" spans="1:8">
      <c r="A172" t="s">
        <v>9797</v>
      </c>
    </row>
    <row r="173" spans="1:8">
      <c r="A173" t="s">
        <v>9869</v>
      </c>
    </row>
    <row r="175" spans="1:8">
      <c r="A175" t="s">
        <v>9876</v>
      </c>
      <c r="H175" t="s">
        <v>9877</v>
      </c>
    </row>
    <row r="176" spans="1:8">
      <c r="A176" t="s">
        <v>9789</v>
      </c>
      <c r="C176" t="s">
        <v>9790</v>
      </c>
      <c r="G176" t="s">
        <v>9878</v>
      </c>
    </row>
    <row r="177" spans="1:6">
      <c r="A177" t="s">
        <v>9792</v>
      </c>
      <c r="F177" t="s">
        <v>9879</v>
      </c>
    </row>
    <row r="178" spans="1:6">
      <c r="A178" t="s">
        <v>9806</v>
      </c>
    </row>
    <row r="179" spans="1:6">
      <c r="A179" t="s">
        <v>9795</v>
      </c>
    </row>
    <row r="181" spans="1:6">
      <c r="A181" t="s">
        <v>9796</v>
      </c>
    </row>
    <row r="182" spans="1:6">
      <c r="A182" t="s">
        <v>9797</v>
      </c>
    </row>
    <row r="183" spans="1:6">
      <c r="A183" t="s">
        <v>8437</v>
      </c>
    </row>
    <row r="184" spans="1:6">
      <c r="A184" t="s">
        <v>8851</v>
      </c>
    </row>
    <row r="185" spans="1:6">
      <c r="A185" t="s">
        <v>9880</v>
      </c>
    </row>
    <row r="186" spans="1:6">
      <c r="A186" t="s">
        <v>8906</v>
      </c>
    </row>
    <row r="187" spans="1:6">
      <c r="A187" t="s">
        <v>8851</v>
      </c>
    </row>
    <row r="188" spans="1:6">
      <c r="A188" t="s">
        <v>9881</v>
      </c>
    </row>
    <row r="189" spans="1:6">
      <c r="A189" t="s">
        <v>9882</v>
      </c>
    </row>
    <row r="190" spans="1:6">
      <c r="A190" t="s">
        <v>9883</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CC23-7D86-444E-9B02-E3B828F0C61D}">
  <dimension ref="A1:Z35"/>
  <sheetViews>
    <sheetView showGridLines="0" topLeftCell="G1" workbookViewId="0">
      <selection activeCell="B30" sqref="B30:G30"/>
    </sheetView>
  </sheetViews>
  <sheetFormatPr defaultColWidth="8.77734375" defaultRowHeight="14.4"/>
  <cols>
    <col min="1" max="1" width="3.44140625" style="298" bestFit="1" customWidth="1"/>
    <col min="2" max="2" width="20.21875" style="298" bestFit="1" customWidth="1"/>
    <col min="3" max="3" width="36.5546875" style="298" bestFit="1" customWidth="1"/>
    <col min="4" max="4" width="16.5546875" style="298" bestFit="1" customWidth="1"/>
    <col min="5" max="5" width="21.21875" style="298" bestFit="1" customWidth="1"/>
    <col min="6" max="7" width="36.5546875" style="298" bestFit="1" customWidth="1"/>
    <col min="8" max="8" width="8.44140625" style="298" bestFit="1" customWidth="1"/>
    <col min="9" max="10" width="17.21875" style="298" bestFit="1" customWidth="1"/>
    <col min="11" max="11" width="15.5546875" style="298" customWidth="1"/>
    <col min="12" max="12" width="6.77734375" style="298" bestFit="1" customWidth="1"/>
    <col min="13" max="13" width="5.21875" style="298" bestFit="1" customWidth="1"/>
    <col min="14" max="14" width="6.77734375" style="298" customWidth="1"/>
    <col min="15" max="15" width="6.21875" style="298" customWidth="1"/>
    <col min="16" max="16" width="16.5546875" style="298" customWidth="1"/>
    <col min="17" max="17" width="9.21875" style="298" customWidth="1"/>
    <col min="18" max="18" width="5.21875" style="298" bestFit="1" customWidth="1"/>
    <col min="19" max="20" width="6.44140625" style="298" customWidth="1"/>
    <col min="21" max="21" width="17.44140625" style="298" customWidth="1"/>
    <col min="22" max="22" width="4" style="298" bestFit="1" customWidth="1"/>
    <col min="23" max="23" width="5.5546875" style="298" customWidth="1"/>
    <col min="24" max="24" width="10.44140625" style="298" customWidth="1"/>
    <col min="25" max="25" width="2.44140625" style="298" customWidth="1"/>
    <col min="26" max="16384" width="8.77734375" style="298"/>
  </cols>
  <sheetData>
    <row r="1" spans="1:26" ht="14.25" customHeight="1">
      <c r="A1" s="679" t="s">
        <v>346</v>
      </c>
      <c r="B1" s="679"/>
      <c r="C1" s="679"/>
      <c r="D1" s="300"/>
      <c r="E1" s="300"/>
      <c r="F1" s="300"/>
      <c r="G1" s="300"/>
      <c r="H1" s="300"/>
      <c r="I1" s="300"/>
      <c r="J1" s="300"/>
      <c r="K1" s="300"/>
      <c r="L1" s="300"/>
      <c r="M1" s="300"/>
      <c r="N1" s="300"/>
      <c r="O1" s="300"/>
      <c r="P1" s="300"/>
      <c r="Q1" s="300"/>
      <c r="R1" s="300"/>
      <c r="S1" s="300"/>
      <c r="T1" s="300"/>
      <c r="U1" s="680" t="s">
        <v>298</v>
      </c>
      <c r="V1" s="680"/>
      <c r="W1" s="679" t="s">
        <v>9487</v>
      </c>
      <c r="X1" s="679"/>
      <c r="Y1" s="300"/>
      <c r="Z1" s="300"/>
    </row>
    <row r="2" spans="1:26" ht="14.25" customHeight="1">
      <c r="A2" s="679" t="s">
        <v>9486</v>
      </c>
      <c r="B2" s="679"/>
      <c r="C2" s="679"/>
      <c r="D2" s="300"/>
      <c r="E2" s="300"/>
      <c r="F2" s="300"/>
      <c r="G2" s="300"/>
      <c r="H2" s="300"/>
      <c r="I2" s="300"/>
      <c r="J2" s="300"/>
      <c r="K2" s="300"/>
      <c r="L2" s="300"/>
      <c r="M2" s="300"/>
      <c r="N2" s="300"/>
      <c r="O2" s="300"/>
      <c r="P2" s="300"/>
      <c r="Q2" s="300"/>
      <c r="R2" s="300"/>
      <c r="S2" s="300"/>
      <c r="T2" s="300"/>
      <c r="U2" s="680" t="s">
        <v>6911</v>
      </c>
      <c r="V2" s="680"/>
      <c r="W2" s="679" t="s">
        <v>9485</v>
      </c>
      <c r="X2" s="679"/>
      <c r="Y2" s="300"/>
      <c r="Z2" s="300"/>
    </row>
    <row r="3" spans="1:26" ht="14.25" customHeight="1">
      <c r="A3" s="389"/>
      <c r="B3" s="389"/>
      <c r="C3" s="389"/>
      <c r="D3" s="300"/>
      <c r="E3" s="300"/>
      <c r="F3" s="300"/>
      <c r="G3" s="300"/>
      <c r="H3" s="300"/>
      <c r="I3" s="300"/>
      <c r="J3" s="300"/>
      <c r="K3" s="300"/>
      <c r="L3" s="300"/>
      <c r="M3" s="300"/>
      <c r="N3" s="300"/>
      <c r="O3" s="300"/>
      <c r="P3" s="300"/>
      <c r="Q3" s="300"/>
      <c r="R3" s="300"/>
      <c r="S3" s="300"/>
      <c r="T3" s="300"/>
      <c r="U3" s="300"/>
      <c r="V3" s="300"/>
      <c r="W3" s="300"/>
      <c r="X3" s="300"/>
      <c r="Y3" s="300"/>
      <c r="Z3" s="300"/>
    </row>
    <row r="4" spans="1:26" ht="14.25" customHeight="1">
      <c r="A4" s="681" t="s">
        <v>9484</v>
      </c>
      <c r="B4" s="681"/>
      <c r="C4" s="681"/>
      <c r="D4" s="681"/>
      <c r="E4" s="681"/>
      <c r="F4" s="681"/>
      <c r="G4" s="681"/>
      <c r="H4" s="681"/>
      <c r="I4" s="681"/>
      <c r="J4" s="681"/>
      <c r="K4" s="681"/>
      <c r="L4" s="681"/>
      <c r="M4" s="681"/>
      <c r="N4" s="681"/>
      <c r="O4" s="681"/>
      <c r="P4" s="681"/>
      <c r="Q4" s="681"/>
      <c r="R4" s="681"/>
      <c r="S4" s="681"/>
      <c r="T4" s="681"/>
      <c r="U4" s="681"/>
      <c r="V4" s="681"/>
      <c r="W4" s="681"/>
      <c r="X4" s="681"/>
      <c r="Y4" s="681"/>
      <c r="Z4" s="681"/>
    </row>
    <row r="5" spans="1:26" ht="14.25" customHeight="1">
      <c r="A5" s="300"/>
      <c r="B5" s="300"/>
      <c r="C5" s="300"/>
      <c r="D5" s="300"/>
      <c r="E5" s="300"/>
      <c r="F5" s="300"/>
      <c r="G5" s="300"/>
      <c r="H5" s="300"/>
      <c r="I5" s="300"/>
      <c r="J5" s="300"/>
      <c r="K5" s="300"/>
      <c r="L5" s="300"/>
      <c r="M5" s="300"/>
      <c r="N5" s="300"/>
      <c r="O5" s="300"/>
      <c r="P5" s="300"/>
      <c r="Q5" s="300"/>
      <c r="R5" s="300"/>
      <c r="S5" s="300"/>
      <c r="T5" s="300"/>
      <c r="U5" s="300"/>
      <c r="V5" s="300"/>
      <c r="W5" s="300"/>
      <c r="X5" s="300"/>
      <c r="Y5" s="300"/>
      <c r="Z5" s="300"/>
    </row>
    <row r="6" spans="1:26" ht="14.25" customHeight="1">
      <c r="A6" s="682" t="s">
        <v>6833</v>
      </c>
      <c r="B6" s="682"/>
      <c r="C6" s="300"/>
      <c r="D6" s="300"/>
      <c r="E6" s="300"/>
      <c r="F6" s="300"/>
      <c r="G6" s="300"/>
      <c r="H6" s="300"/>
      <c r="I6" s="300"/>
      <c r="J6" s="300"/>
      <c r="K6" s="300"/>
      <c r="L6" s="300"/>
      <c r="M6" s="300"/>
      <c r="N6" s="300"/>
      <c r="O6" s="300"/>
      <c r="P6" s="300"/>
      <c r="Q6" s="300"/>
      <c r="R6" s="300"/>
      <c r="S6" s="300"/>
      <c r="T6" s="300"/>
      <c r="U6" s="300"/>
      <c r="V6" s="300"/>
      <c r="W6" s="300"/>
      <c r="X6" s="300"/>
      <c r="Y6" s="300"/>
      <c r="Z6" s="300"/>
    </row>
    <row r="7" spans="1:26" ht="14.25" customHeight="1">
      <c r="A7" s="679" t="s">
        <v>6917</v>
      </c>
      <c r="B7" s="679"/>
      <c r="C7" s="679"/>
      <c r="D7" s="679"/>
      <c r="E7" s="300"/>
      <c r="F7" s="300"/>
      <c r="G7" s="300"/>
      <c r="H7" s="300"/>
      <c r="I7" s="300"/>
      <c r="J7" s="300"/>
      <c r="K7" s="300"/>
      <c r="L7" s="300"/>
      <c r="M7" s="300"/>
      <c r="N7" s="300"/>
      <c r="O7" s="300"/>
      <c r="P7" s="300"/>
      <c r="Q7" s="300"/>
      <c r="R7" s="300"/>
      <c r="S7" s="300"/>
      <c r="T7" s="300"/>
      <c r="U7" s="300"/>
      <c r="V7" s="300"/>
      <c r="W7" s="300"/>
      <c r="X7" s="300"/>
      <c r="Y7" s="300"/>
      <c r="Z7" s="300"/>
    </row>
    <row r="8" spans="1:26" ht="14.25" customHeight="1">
      <c r="A8" s="679" t="s">
        <v>6918</v>
      </c>
      <c r="B8" s="679"/>
      <c r="C8" s="679"/>
      <c r="D8" s="679"/>
      <c r="E8" s="300"/>
      <c r="F8" s="300"/>
      <c r="G8" s="300"/>
      <c r="H8" s="300"/>
      <c r="I8" s="300"/>
      <c r="J8" s="300"/>
      <c r="K8" s="300"/>
      <c r="L8" s="300"/>
      <c r="M8" s="300"/>
      <c r="N8" s="300"/>
      <c r="O8" s="300"/>
      <c r="P8" s="300"/>
      <c r="Q8" s="300"/>
      <c r="R8" s="300"/>
      <c r="S8" s="300"/>
      <c r="T8" s="300"/>
      <c r="U8" s="300"/>
      <c r="V8" s="300"/>
      <c r="W8" s="300"/>
      <c r="X8" s="300"/>
      <c r="Y8" s="300"/>
      <c r="Z8" s="300"/>
    </row>
    <row r="9" spans="1:26" ht="14.25" customHeight="1">
      <c r="A9" s="679" t="s">
        <v>9483</v>
      </c>
      <c r="B9" s="679"/>
      <c r="C9" s="389"/>
      <c r="D9" s="389"/>
      <c r="E9" s="300"/>
      <c r="F9" s="300"/>
      <c r="G9" s="300"/>
      <c r="H9" s="300"/>
      <c r="I9" s="300"/>
      <c r="J9" s="300"/>
      <c r="K9" s="300"/>
      <c r="L9" s="300"/>
      <c r="M9" s="300"/>
      <c r="N9" s="300"/>
      <c r="O9" s="300"/>
      <c r="P9" s="300"/>
      <c r="Q9" s="300"/>
      <c r="R9" s="300"/>
      <c r="S9" s="300"/>
      <c r="T9" s="300"/>
      <c r="U9" s="300"/>
      <c r="V9" s="300"/>
      <c r="W9" s="300"/>
      <c r="X9" s="300"/>
      <c r="Y9" s="300"/>
      <c r="Z9" s="300"/>
    </row>
    <row r="10" spans="1:26" ht="14.25" customHeight="1">
      <c r="A10" s="679" t="s">
        <v>9482</v>
      </c>
      <c r="B10" s="679"/>
      <c r="C10" s="389"/>
      <c r="D10" s="389"/>
      <c r="E10" s="300"/>
      <c r="F10" s="300"/>
      <c r="G10" s="300"/>
      <c r="H10" s="300"/>
      <c r="I10" s="300"/>
      <c r="J10" s="300"/>
      <c r="K10" s="300"/>
      <c r="L10" s="300"/>
      <c r="M10" s="300"/>
      <c r="N10" s="300"/>
      <c r="O10" s="300"/>
      <c r="P10" s="300"/>
      <c r="Q10" s="300"/>
      <c r="R10" s="300"/>
      <c r="S10" s="300"/>
      <c r="T10" s="300"/>
      <c r="U10" s="300"/>
      <c r="V10" s="300"/>
      <c r="W10" s="300"/>
      <c r="X10" s="300"/>
      <c r="Y10" s="300"/>
      <c r="Z10" s="300"/>
    </row>
    <row r="11" spans="1:26" ht="14.25" customHeight="1">
      <c r="A11" s="679" t="s">
        <v>9481</v>
      </c>
      <c r="B11" s="679"/>
      <c r="C11" s="679"/>
      <c r="D11" s="679"/>
      <c r="E11" s="300"/>
      <c r="F11" s="300"/>
      <c r="G11" s="300"/>
      <c r="H11" s="300"/>
      <c r="I11" s="300"/>
      <c r="J11" s="300"/>
      <c r="K11" s="300"/>
      <c r="L11" s="300"/>
      <c r="M11" s="300"/>
      <c r="N11" s="300"/>
      <c r="O11" s="300"/>
      <c r="P11" s="300"/>
      <c r="Q11" s="300"/>
      <c r="R11" s="300"/>
      <c r="S11" s="300"/>
      <c r="T11" s="300"/>
      <c r="U11" s="300"/>
      <c r="V11" s="300"/>
      <c r="W11" s="300"/>
      <c r="X11" s="300"/>
      <c r="Y11" s="300"/>
      <c r="Z11" s="300"/>
    </row>
    <row r="12" spans="1:26" ht="14.25" customHeight="1">
      <c r="A12" s="679" t="s">
        <v>9480</v>
      </c>
      <c r="B12" s="679"/>
      <c r="C12" s="389"/>
      <c r="D12" s="389"/>
      <c r="E12" s="300"/>
      <c r="F12" s="300"/>
      <c r="G12" s="300"/>
      <c r="H12" s="300"/>
      <c r="I12" s="300"/>
      <c r="J12" s="300"/>
      <c r="K12" s="300"/>
      <c r="L12" s="300"/>
      <c r="M12" s="300"/>
      <c r="N12" s="300"/>
      <c r="O12" s="300"/>
      <c r="P12" s="300"/>
      <c r="Q12" s="300"/>
      <c r="R12" s="300"/>
      <c r="S12" s="300"/>
      <c r="T12" s="300"/>
      <c r="U12" s="300"/>
      <c r="V12" s="300"/>
      <c r="W12" s="300"/>
      <c r="X12" s="300"/>
      <c r="Y12" s="300"/>
      <c r="Z12" s="300"/>
    </row>
    <row r="13" spans="1:26" ht="14.25" customHeight="1">
      <c r="A13" s="679" t="s">
        <v>9479</v>
      </c>
      <c r="B13" s="679"/>
      <c r="C13" s="679"/>
      <c r="D13" s="679"/>
      <c r="E13" s="679"/>
      <c r="F13" s="679"/>
      <c r="G13" s="300"/>
      <c r="H13" s="300"/>
      <c r="I13" s="300"/>
      <c r="J13" s="300"/>
      <c r="K13" s="300"/>
      <c r="L13" s="300"/>
      <c r="M13" s="300"/>
      <c r="N13" s="300"/>
      <c r="O13" s="300"/>
      <c r="P13" s="300"/>
      <c r="Q13" s="300"/>
      <c r="R13" s="300"/>
      <c r="S13" s="300"/>
      <c r="T13" s="300"/>
      <c r="U13" s="300"/>
      <c r="V13" s="300"/>
      <c r="W13" s="300"/>
      <c r="X13" s="300"/>
      <c r="Y13" s="300"/>
      <c r="Z13" s="300"/>
    </row>
    <row r="14" spans="1:26" ht="14.25" customHeight="1">
      <c r="A14" s="679" t="s">
        <v>9478</v>
      </c>
      <c r="B14" s="679"/>
      <c r="C14" s="679"/>
      <c r="D14" s="679"/>
      <c r="E14" s="679"/>
      <c r="F14" s="679"/>
      <c r="G14" s="300"/>
      <c r="H14" s="300"/>
      <c r="I14" s="300"/>
      <c r="J14" s="300"/>
      <c r="K14" s="300"/>
      <c r="L14" s="300"/>
      <c r="M14" s="300"/>
      <c r="N14" s="300"/>
      <c r="O14" s="300"/>
      <c r="P14" s="300"/>
      <c r="Q14" s="300"/>
      <c r="R14" s="300"/>
      <c r="S14" s="300"/>
      <c r="T14" s="300"/>
      <c r="U14" s="300"/>
      <c r="V14" s="300"/>
      <c r="W14" s="300"/>
      <c r="X14" s="300"/>
      <c r="Y14" s="300"/>
      <c r="Z14" s="300"/>
    </row>
    <row r="15" spans="1:26" ht="14.25" customHeight="1">
      <c r="A15" s="679" t="s">
        <v>9477</v>
      </c>
      <c r="B15" s="679"/>
      <c r="C15" s="679"/>
      <c r="D15" s="679"/>
      <c r="E15" s="300"/>
      <c r="F15" s="300"/>
      <c r="G15" s="300"/>
      <c r="H15" s="300"/>
      <c r="I15" s="300"/>
      <c r="J15" s="300"/>
      <c r="K15" s="300"/>
      <c r="L15" s="300"/>
      <c r="M15" s="300"/>
      <c r="N15" s="300"/>
      <c r="O15" s="300"/>
      <c r="P15" s="300"/>
      <c r="Q15" s="300"/>
      <c r="R15" s="300"/>
      <c r="S15" s="300"/>
      <c r="T15" s="300"/>
      <c r="U15" s="300"/>
      <c r="V15" s="300"/>
      <c r="W15" s="300"/>
      <c r="X15" s="300"/>
      <c r="Y15" s="300"/>
      <c r="Z15" s="300"/>
    </row>
    <row r="16" spans="1:26" ht="14.25" customHeight="1">
      <c r="A16" s="679" t="s">
        <v>9476</v>
      </c>
      <c r="B16" s="679"/>
      <c r="C16" s="679" t="s">
        <v>8013</v>
      </c>
      <c r="D16" s="679"/>
      <c r="E16" s="300"/>
      <c r="F16" s="300"/>
      <c r="G16" s="300"/>
      <c r="H16" s="300"/>
      <c r="I16" s="300"/>
      <c r="J16" s="300"/>
      <c r="K16" s="300"/>
      <c r="L16" s="300"/>
      <c r="M16" s="300"/>
      <c r="N16" s="300"/>
      <c r="O16" s="300"/>
      <c r="P16" s="300"/>
      <c r="Q16" s="300"/>
      <c r="R16" s="300"/>
      <c r="S16" s="300"/>
      <c r="T16" s="300"/>
      <c r="U16" s="300"/>
      <c r="V16" s="300"/>
      <c r="W16" s="300"/>
      <c r="X16" s="300"/>
      <c r="Y16" s="300"/>
      <c r="Z16" s="300"/>
    </row>
    <row r="17" spans="1:26" ht="14.25" customHeight="1">
      <c r="A17" s="389"/>
      <c r="B17" s="389"/>
      <c r="C17" s="389"/>
      <c r="D17" s="389"/>
      <c r="E17" s="300"/>
      <c r="F17" s="300"/>
      <c r="G17" s="300"/>
      <c r="H17" s="300"/>
      <c r="I17" s="300"/>
      <c r="J17" s="300"/>
      <c r="K17" s="300"/>
      <c r="L17" s="300"/>
      <c r="M17" s="300"/>
      <c r="N17" s="300"/>
      <c r="O17" s="300"/>
      <c r="P17" s="300"/>
      <c r="Q17" s="300"/>
      <c r="R17" s="300"/>
      <c r="S17" s="300"/>
      <c r="T17" s="300"/>
      <c r="U17" s="300"/>
      <c r="V17" s="300"/>
      <c r="W17" s="300"/>
      <c r="X17" s="300"/>
      <c r="Y17" s="300"/>
      <c r="Z17" s="300"/>
    </row>
    <row r="18" spans="1:26" ht="8.1" customHeight="1">
      <c r="A18" s="300"/>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row>
    <row r="20" spans="1:26" ht="17.100000000000001" customHeight="1">
      <c r="A20" s="683" t="s">
        <v>283</v>
      </c>
      <c r="B20" s="683" t="s">
        <v>321</v>
      </c>
      <c r="C20" s="683" t="s">
        <v>9475</v>
      </c>
      <c r="D20" s="683" t="s">
        <v>7568</v>
      </c>
      <c r="E20" s="683" t="s">
        <v>324</v>
      </c>
      <c r="F20" s="683" t="s">
        <v>9474</v>
      </c>
      <c r="G20" s="683" t="s">
        <v>7639</v>
      </c>
      <c r="H20" s="683" t="s">
        <v>7640</v>
      </c>
      <c r="I20" s="683" t="s">
        <v>9473</v>
      </c>
      <c r="J20" s="683" t="s">
        <v>7668</v>
      </c>
      <c r="K20" s="686" t="s">
        <v>9472</v>
      </c>
      <c r="L20" s="688"/>
      <c r="M20" s="688"/>
      <c r="N20" s="688"/>
      <c r="O20" s="687"/>
      <c r="P20" s="686" t="s">
        <v>9471</v>
      </c>
      <c r="Q20" s="688"/>
      <c r="R20" s="688"/>
      <c r="S20" s="688"/>
      <c r="T20" s="687"/>
      <c r="U20" s="686" t="s">
        <v>9470</v>
      </c>
      <c r="V20" s="688"/>
      <c r="W20" s="688"/>
      <c r="X20" s="688"/>
      <c r="Y20" s="687"/>
      <c r="Z20" s="303"/>
    </row>
    <row r="21" spans="1:26" ht="17.100000000000001" customHeight="1">
      <c r="A21" s="684"/>
      <c r="B21" s="684"/>
      <c r="C21" s="684"/>
      <c r="D21" s="684"/>
      <c r="E21" s="684"/>
      <c r="F21" s="684"/>
      <c r="G21" s="684"/>
      <c r="H21" s="684"/>
      <c r="I21" s="684"/>
      <c r="J21" s="684"/>
      <c r="K21" s="683" t="s">
        <v>9469</v>
      </c>
      <c r="L21" s="686" t="s">
        <v>7673</v>
      </c>
      <c r="M21" s="687"/>
      <c r="N21" s="686" t="s">
        <v>7674</v>
      </c>
      <c r="O21" s="687"/>
      <c r="P21" s="683" t="s">
        <v>9468</v>
      </c>
      <c r="Q21" s="686" t="s">
        <v>7673</v>
      </c>
      <c r="R21" s="687"/>
      <c r="S21" s="686" t="s">
        <v>7674</v>
      </c>
      <c r="T21" s="687"/>
      <c r="U21" s="683" t="s">
        <v>9467</v>
      </c>
      <c r="V21" s="686" t="s">
        <v>7673</v>
      </c>
      <c r="W21" s="687"/>
      <c r="X21" s="686" t="s">
        <v>7674</v>
      </c>
      <c r="Y21" s="687"/>
      <c r="Z21" s="303"/>
    </row>
    <row r="22" spans="1:26" ht="17.100000000000001" customHeight="1">
      <c r="A22" s="685"/>
      <c r="B22" s="685"/>
      <c r="C22" s="685"/>
      <c r="D22" s="685"/>
      <c r="E22" s="685"/>
      <c r="F22" s="685"/>
      <c r="G22" s="685"/>
      <c r="H22" s="685"/>
      <c r="I22" s="685"/>
      <c r="J22" s="685"/>
      <c r="K22" s="685"/>
      <c r="L22" s="354" t="s">
        <v>7675</v>
      </c>
      <c r="M22" s="354" t="s">
        <v>7676</v>
      </c>
      <c r="N22" s="354" t="s">
        <v>7675</v>
      </c>
      <c r="O22" s="354" t="s">
        <v>7676</v>
      </c>
      <c r="P22" s="685"/>
      <c r="Q22" s="357" t="s">
        <v>7675</v>
      </c>
      <c r="R22" s="357" t="s">
        <v>7676</v>
      </c>
      <c r="S22" s="357" t="s">
        <v>7675</v>
      </c>
      <c r="T22" s="357" t="s">
        <v>7676</v>
      </c>
      <c r="U22" s="685"/>
      <c r="V22" s="357" t="s">
        <v>7675</v>
      </c>
      <c r="W22" s="357" t="s">
        <v>7676</v>
      </c>
      <c r="X22" s="357" t="s">
        <v>7675</v>
      </c>
      <c r="Y22" s="357" t="s">
        <v>7676</v>
      </c>
      <c r="Z22" s="303"/>
    </row>
    <row r="23" spans="1:26" ht="17.100000000000001" customHeight="1">
      <c r="A23" s="353">
        <v>1</v>
      </c>
      <c r="B23" s="353"/>
      <c r="C23" s="353"/>
      <c r="D23" s="353"/>
      <c r="E23" s="353"/>
      <c r="F23" s="353"/>
      <c r="G23" s="353"/>
      <c r="H23" s="353"/>
      <c r="I23" s="353"/>
      <c r="J23" s="353"/>
      <c r="K23" s="356"/>
      <c r="L23" s="356"/>
      <c r="M23" s="356"/>
      <c r="N23" s="356"/>
      <c r="O23" s="356"/>
      <c r="P23" s="356"/>
      <c r="Q23" s="356"/>
      <c r="R23" s="356"/>
      <c r="S23" s="356"/>
      <c r="T23" s="355"/>
      <c r="U23" s="355"/>
      <c r="V23" s="355"/>
      <c r="W23" s="355"/>
      <c r="X23" s="355"/>
      <c r="Y23" s="355"/>
      <c r="Z23" s="305"/>
    </row>
    <row r="24" spans="1:26" ht="17.100000000000001" customHeight="1">
      <c r="A24" s="353">
        <v>2</v>
      </c>
      <c r="B24" s="353"/>
      <c r="C24" s="353"/>
      <c r="D24" s="353"/>
      <c r="E24" s="353"/>
      <c r="F24" s="353"/>
      <c r="G24" s="353"/>
      <c r="H24" s="353"/>
      <c r="I24" s="353"/>
      <c r="J24" s="353"/>
      <c r="K24" s="356"/>
      <c r="L24" s="356"/>
      <c r="M24" s="356"/>
      <c r="N24" s="356"/>
      <c r="O24" s="356"/>
      <c r="P24" s="356"/>
      <c r="Q24" s="356"/>
      <c r="R24" s="356"/>
      <c r="S24" s="356"/>
      <c r="T24" s="355"/>
      <c r="U24" s="355"/>
      <c r="V24" s="355"/>
      <c r="W24" s="355"/>
      <c r="X24" s="355"/>
      <c r="Y24" s="355"/>
      <c r="Z24" s="305"/>
    </row>
    <row r="25" spans="1:26" ht="17.100000000000001" customHeight="1">
      <c r="A25" s="353">
        <v>3</v>
      </c>
      <c r="B25" s="353"/>
      <c r="C25" s="353"/>
      <c r="D25" s="353"/>
      <c r="E25" s="353"/>
      <c r="F25" s="353"/>
      <c r="G25" s="353"/>
      <c r="H25" s="353"/>
      <c r="I25" s="353"/>
      <c r="J25" s="353"/>
      <c r="K25" s="356"/>
      <c r="L25" s="356"/>
      <c r="M25" s="356"/>
      <c r="N25" s="356"/>
      <c r="O25" s="356"/>
      <c r="P25" s="356"/>
      <c r="Q25" s="356"/>
      <c r="R25" s="356"/>
      <c r="S25" s="356"/>
      <c r="T25" s="355"/>
      <c r="U25" s="355"/>
      <c r="V25" s="355"/>
      <c r="W25" s="355"/>
      <c r="X25" s="355"/>
      <c r="Y25" s="355"/>
      <c r="Z25" s="305"/>
    </row>
    <row r="27" spans="1:26" ht="17.100000000000001" customHeight="1">
      <c r="A27" s="310"/>
      <c r="B27" s="686" t="s">
        <v>9465</v>
      </c>
      <c r="C27" s="688"/>
      <c r="D27" s="688"/>
      <c r="E27" s="688"/>
      <c r="F27" s="687"/>
      <c r="G27" s="683" t="s">
        <v>9466</v>
      </c>
      <c r="H27" s="305"/>
      <c r="I27" s="300"/>
      <c r="J27" s="300"/>
      <c r="K27" s="300"/>
      <c r="L27" s="300"/>
      <c r="M27" s="300"/>
      <c r="N27" s="300"/>
      <c r="O27" s="300"/>
      <c r="P27" s="300"/>
      <c r="Q27" s="300"/>
      <c r="R27" s="300"/>
      <c r="S27" s="300"/>
      <c r="T27" s="300"/>
      <c r="U27" s="300"/>
      <c r="V27" s="300"/>
      <c r="W27" s="300"/>
      <c r="X27" s="300"/>
      <c r="Y27" s="300"/>
      <c r="Z27" s="300"/>
    </row>
    <row r="28" spans="1:26" ht="29.7" customHeight="1">
      <c r="A28" s="310"/>
      <c r="B28" s="683" t="s">
        <v>9465</v>
      </c>
      <c r="C28" s="686" t="s">
        <v>7673</v>
      </c>
      <c r="D28" s="687"/>
      <c r="E28" s="686" t="s">
        <v>7674</v>
      </c>
      <c r="F28" s="687"/>
      <c r="G28" s="685"/>
      <c r="H28" s="305"/>
      <c r="I28" s="300"/>
      <c r="J28" s="300"/>
      <c r="K28" s="300"/>
      <c r="L28" s="300"/>
      <c r="M28" s="300"/>
      <c r="N28" s="300"/>
      <c r="O28" s="300"/>
      <c r="P28" s="300"/>
      <c r="Q28" s="300"/>
      <c r="R28" s="300"/>
      <c r="S28" s="300"/>
      <c r="T28" s="300"/>
      <c r="U28" s="300"/>
      <c r="V28" s="300"/>
      <c r="W28" s="300"/>
      <c r="X28" s="300"/>
      <c r="Y28" s="300"/>
      <c r="Z28" s="300"/>
    </row>
    <row r="29" spans="1:26" ht="17.100000000000001" customHeight="1">
      <c r="A29" s="310"/>
      <c r="B29" s="685"/>
      <c r="C29" s="354" t="s">
        <v>7675</v>
      </c>
      <c r="D29" s="354" t="s">
        <v>7676</v>
      </c>
      <c r="E29" s="354" t="s">
        <v>7675</v>
      </c>
      <c r="F29" s="354" t="s">
        <v>7676</v>
      </c>
      <c r="G29" s="354" t="s">
        <v>7675</v>
      </c>
      <c r="H29" s="305"/>
      <c r="I29" s="300"/>
      <c r="J29" s="300"/>
      <c r="K29" s="300"/>
      <c r="L29" s="300"/>
      <c r="M29" s="300"/>
      <c r="N29" s="300"/>
      <c r="O29" s="300"/>
      <c r="P29" s="300"/>
      <c r="Q29" s="300"/>
      <c r="R29" s="300"/>
      <c r="S29" s="300"/>
      <c r="T29" s="300"/>
      <c r="U29" s="300"/>
      <c r="V29" s="300"/>
      <c r="W29" s="300"/>
      <c r="X29" s="300"/>
      <c r="Y29" s="300"/>
      <c r="Z29" s="300"/>
    </row>
    <row r="30" spans="1:26" ht="17.100000000000001" customHeight="1">
      <c r="A30" s="310"/>
      <c r="B30" s="353"/>
      <c r="C30" s="352"/>
      <c r="D30" s="352"/>
      <c r="E30" s="352"/>
      <c r="F30" s="352"/>
      <c r="G30" s="352"/>
      <c r="H30" s="305"/>
      <c r="I30" s="300"/>
      <c r="J30" s="300"/>
      <c r="K30" s="300"/>
      <c r="L30" s="300"/>
      <c r="M30" s="300"/>
      <c r="N30" s="300"/>
      <c r="O30" s="300"/>
      <c r="P30" s="300"/>
      <c r="Q30" s="300"/>
      <c r="R30" s="300"/>
      <c r="S30" s="300"/>
      <c r="T30" s="300"/>
      <c r="U30" s="300"/>
      <c r="V30" s="300"/>
      <c r="W30" s="300"/>
      <c r="X30" s="300"/>
      <c r="Y30" s="300"/>
      <c r="Z30" s="300"/>
    </row>
    <row r="34" spans="1:1">
      <c r="A34" s="351" t="s">
        <v>7684</v>
      </c>
    </row>
    <row r="35" spans="1:1">
      <c r="A35" s="350" t="s">
        <v>9464</v>
      </c>
    </row>
  </sheetData>
  <mergeCells count="58">
    <mergeCell ref="X21:Y21"/>
    <mergeCell ref="P20:T20"/>
    <mergeCell ref="B27:F27"/>
    <mergeCell ref="G27:G28"/>
    <mergeCell ref="B28:B29"/>
    <mergeCell ref="C28:D28"/>
    <mergeCell ref="E28:F28"/>
    <mergeCell ref="U20:Y20"/>
    <mergeCell ref="K21:K22"/>
    <mergeCell ref="L21:M21"/>
    <mergeCell ref="N21:O21"/>
    <mergeCell ref="P21:P22"/>
    <mergeCell ref="F20:F22"/>
    <mergeCell ref="Q21:R21"/>
    <mergeCell ref="S21:T21"/>
    <mergeCell ref="U21:U22"/>
    <mergeCell ref="V21:W21"/>
    <mergeCell ref="G20:G22"/>
    <mergeCell ref="H20:H22"/>
    <mergeCell ref="I20:I22"/>
    <mergeCell ref="J20:J22"/>
    <mergeCell ref="K20:O20"/>
    <mergeCell ref="A15:B15"/>
    <mergeCell ref="C15:D15"/>
    <mergeCell ref="A16:B16"/>
    <mergeCell ref="C16:D16"/>
    <mergeCell ref="A17:B17"/>
    <mergeCell ref="C17:D17"/>
    <mergeCell ref="A20:A22"/>
    <mergeCell ref="B20:B22"/>
    <mergeCell ref="C20:C22"/>
    <mergeCell ref="D20:D22"/>
    <mergeCell ref="E20:E22"/>
    <mergeCell ref="C14:F14"/>
    <mergeCell ref="A9:B9"/>
    <mergeCell ref="C9:D9"/>
    <mergeCell ref="A10:B10"/>
    <mergeCell ref="C10:D10"/>
    <mergeCell ref="A11:B11"/>
    <mergeCell ref="C11:D11"/>
    <mergeCell ref="A12:B12"/>
    <mergeCell ref="C12:D12"/>
    <mergeCell ref="A13:B13"/>
    <mergeCell ref="C13:F13"/>
    <mergeCell ref="A14:B14"/>
    <mergeCell ref="C7:D7"/>
    <mergeCell ref="A8:B8"/>
    <mergeCell ref="C8:D8"/>
    <mergeCell ref="A1:C1"/>
    <mergeCell ref="U1:V1"/>
    <mergeCell ref="A4:Z4"/>
    <mergeCell ref="A6:B6"/>
    <mergeCell ref="A7:B7"/>
    <mergeCell ref="W1:X1"/>
    <mergeCell ref="A2:C2"/>
    <mergeCell ref="U2:V2"/>
    <mergeCell ref="W2:X2"/>
    <mergeCell ref="A3:C3"/>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0DCE-FF44-488B-BC75-616B3BFDCF25}">
  <dimension ref="A1:Q145"/>
  <sheetViews>
    <sheetView showGridLines="0" topLeftCell="E1" zoomScale="85" zoomScaleNormal="85" workbookViewId="0">
      <selection activeCell="D52" sqref="D52"/>
    </sheetView>
  </sheetViews>
  <sheetFormatPr defaultRowHeight="14.4"/>
  <cols>
    <col min="1" max="1" width="32.77734375" bestFit="1" customWidth="1"/>
    <col min="2" max="2" width="36.5546875" bestFit="1" customWidth="1"/>
    <col min="3" max="3" width="11" bestFit="1" customWidth="1"/>
    <col min="4" max="4" width="19.21875" bestFit="1" customWidth="1"/>
    <col min="5" max="5" width="23.21875" bestFit="1" customWidth="1"/>
    <col min="6" max="6" width="25.21875" bestFit="1" customWidth="1"/>
    <col min="7" max="7" width="36.5546875" bestFit="1" customWidth="1"/>
    <col min="8" max="8" width="15.21875" bestFit="1" customWidth="1"/>
    <col min="9" max="9" width="26.44140625" bestFit="1" customWidth="1"/>
    <col min="10" max="10" width="14.21875" bestFit="1" customWidth="1"/>
    <col min="11" max="11" width="10.21875" bestFit="1" customWidth="1"/>
    <col min="12" max="12" width="15.44140625" bestFit="1" customWidth="1"/>
    <col min="13" max="13" width="7.77734375" customWidth="1"/>
    <col min="14" max="14" width="6.77734375" customWidth="1"/>
    <col min="15" max="15" width="19.5546875" bestFit="1" customWidth="1"/>
    <col min="16" max="16" width="17.77734375" bestFit="1" customWidth="1"/>
  </cols>
  <sheetData>
    <row r="1" spans="1:17" ht="12.75" customHeight="1">
      <c r="A1" s="195" t="s">
        <v>346</v>
      </c>
      <c r="B1" s="17"/>
      <c r="C1" s="17"/>
      <c r="D1" s="17"/>
      <c r="E1" s="17"/>
      <c r="F1" s="17"/>
      <c r="G1" s="17"/>
      <c r="H1" s="17"/>
      <c r="I1" s="17"/>
      <c r="J1" s="17"/>
      <c r="K1" s="196" t="s">
        <v>6911</v>
      </c>
      <c r="L1" s="197"/>
    </row>
    <row r="2" spans="1:17" ht="12.75" customHeight="1">
      <c r="A2" s="195" t="s">
        <v>312</v>
      </c>
      <c r="B2" s="17"/>
      <c r="C2" s="17"/>
      <c r="D2" s="17"/>
      <c r="E2" s="17"/>
      <c r="F2" s="17"/>
      <c r="G2" s="17"/>
      <c r="H2" s="17"/>
      <c r="I2" s="17"/>
      <c r="J2" s="17"/>
      <c r="K2" s="196" t="s">
        <v>298</v>
      </c>
      <c r="L2" s="198"/>
    </row>
    <row r="5" spans="1:17">
      <c r="A5" s="476" t="s">
        <v>7656</v>
      </c>
      <c r="B5" s="384"/>
      <c r="C5" s="384"/>
      <c r="D5" s="384"/>
      <c r="E5" s="384"/>
      <c r="F5" s="384"/>
      <c r="G5" s="384"/>
      <c r="H5" s="384"/>
      <c r="I5" s="384"/>
      <c r="J5" s="384"/>
      <c r="K5" s="384"/>
      <c r="L5" s="384"/>
      <c r="M5" s="384"/>
      <c r="N5" s="384"/>
      <c r="O5" s="384"/>
      <c r="P5" s="384"/>
      <c r="Q5" s="384"/>
    </row>
    <row r="7" spans="1:17">
      <c r="A7" s="199" t="s">
        <v>7657</v>
      </c>
    </row>
    <row r="8" spans="1:17" ht="15.6">
      <c r="A8" s="200" t="s">
        <v>7658</v>
      </c>
    </row>
    <row r="9" spans="1:17" ht="15.6">
      <c r="A9" s="200" t="s">
        <v>7659</v>
      </c>
    </row>
    <row r="10" spans="1:17" ht="15.6">
      <c r="A10" s="200" t="s">
        <v>7660</v>
      </c>
    </row>
    <row r="11" spans="1:17">
      <c r="A11" s="200" t="s">
        <v>7661</v>
      </c>
    </row>
    <row r="14" spans="1:17">
      <c r="A14" s="200" t="s">
        <v>7662</v>
      </c>
    </row>
    <row r="15" spans="1:17">
      <c r="A15" s="200" t="s">
        <v>7663</v>
      </c>
    </row>
    <row r="16" spans="1:17">
      <c r="A16" s="200" t="s">
        <v>7664</v>
      </c>
    </row>
    <row r="18" spans="1:17">
      <c r="A18" s="200" t="s">
        <v>7665</v>
      </c>
    </row>
    <row r="19" spans="1:17">
      <c r="A19" s="200" t="s">
        <v>7663</v>
      </c>
    </row>
    <row r="20" spans="1:17">
      <c r="A20" s="200" t="s">
        <v>7664</v>
      </c>
    </row>
    <row r="23" spans="1:17" ht="12" customHeight="1">
      <c r="A23" s="696" t="s">
        <v>283</v>
      </c>
      <c r="B23" s="697"/>
      <c r="C23" s="702" t="s">
        <v>7570</v>
      </c>
      <c r="D23" s="702" t="s">
        <v>7568</v>
      </c>
      <c r="E23" s="702" t="s">
        <v>324</v>
      </c>
      <c r="F23" s="702" t="s">
        <v>7666</v>
      </c>
      <c r="G23" s="702" t="s">
        <v>7667</v>
      </c>
      <c r="H23" s="702" t="s">
        <v>321</v>
      </c>
      <c r="I23" s="702" t="s">
        <v>7668</v>
      </c>
      <c r="J23" s="705" t="s">
        <v>7669</v>
      </c>
      <c r="K23" s="706"/>
      <c r="L23" s="706"/>
      <c r="M23" s="706"/>
      <c r="N23" s="707"/>
      <c r="O23" s="702" t="s">
        <v>7670</v>
      </c>
      <c r="P23" s="702" t="s">
        <v>7671</v>
      </c>
    </row>
    <row r="24" spans="1:17" ht="12" customHeight="1">
      <c r="A24" s="698"/>
      <c r="B24" s="699"/>
      <c r="C24" s="703"/>
      <c r="D24" s="703"/>
      <c r="E24" s="703"/>
      <c r="F24" s="703"/>
      <c r="G24" s="703"/>
      <c r="H24" s="703"/>
      <c r="I24" s="703"/>
      <c r="J24" s="702" t="s">
        <v>7622</v>
      </c>
      <c r="K24" s="705" t="s">
        <v>7672</v>
      </c>
      <c r="L24" s="706"/>
      <c r="M24" s="706"/>
      <c r="N24" s="707"/>
      <c r="O24" s="703"/>
      <c r="P24" s="703"/>
    </row>
    <row r="25" spans="1:17" ht="18" customHeight="1">
      <c r="A25" s="698"/>
      <c r="B25" s="699"/>
      <c r="C25" s="703"/>
      <c r="D25" s="703"/>
      <c r="E25" s="703"/>
      <c r="F25" s="703"/>
      <c r="G25" s="703"/>
      <c r="H25" s="703"/>
      <c r="I25" s="703"/>
      <c r="J25" s="704"/>
      <c r="K25" s="705" t="s">
        <v>7673</v>
      </c>
      <c r="L25" s="707"/>
      <c r="M25" s="705" t="s">
        <v>7674</v>
      </c>
      <c r="N25" s="707"/>
      <c r="O25" s="703"/>
      <c r="P25" s="703"/>
    </row>
    <row r="26" spans="1:17" ht="12" customHeight="1">
      <c r="A26" s="700"/>
      <c r="B26" s="701"/>
      <c r="C26" s="704"/>
      <c r="D26" s="704"/>
      <c r="E26" s="704"/>
      <c r="F26" s="704"/>
      <c r="G26" s="704"/>
      <c r="H26" s="704"/>
      <c r="I26" s="704"/>
      <c r="J26" s="236" t="s">
        <v>7675</v>
      </c>
      <c r="K26" s="236" t="s">
        <v>7675</v>
      </c>
      <c r="L26" s="236" t="s">
        <v>7676</v>
      </c>
      <c r="M26" s="236" t="s">
        <v>7675</v>
      </c>
      <c r="N26" s="236" t="s">
        <v>7676</v>
      </c>
      <c r="O26" s="704"/>
      <c r="P26" s="704"/>
    </row>
    <row r="27" spans="1:17" ht="12.45" customHeight="1">
      <c r="A27" s="691" t="s">
        <v>7677</v>
      </c>
      <c r="B27" s="692"/>
      <c r="C27" s="203"/>
      <c r="D27" s="203"/>
      <c r="E27" s="203"/>
      <c r="F27" s="203"/>
      <c r="G27" s="203"/>
      <c r="H27" s="203"/>
      <c r="I27" s="203"/>
      <c r="J27" s="203"/>
      <c r="K27" s="202"/>
      <c r="L27" s="202"/>
      <c r="M27" s="203"/>
      <c r="N27" s="202"/>
      <c r="O27" s="203"/>
      <c r="P27" s="203"/>
    </row>
    <row r="28" spans="1:17" ht="12.45" customHeight="1">
      <c r="A28" s="39"/>
      <c r="B28" s="466"/>
      <c r="C28" s="466"/>
      <c r="D28" s="466"/>
      <c r="E28" s="466"/>
      <c r="F28" s="466"/>
      <c r="G28" s="466"/>
      <c r="H28" s="693"/>
      <c r="I28" s="237" t="s">
        <v>7678</v>
      </c>
      <c r="J28" s="203"/>
      <c r="K28" s="203"/>
      <c r="L28" s="30"/>
      <c r="M28" s="203"/>
      <c r="N28" s="238"/>
      <c r="O28" s="39"/>
      <c r="P28" s="39"/>
    </row>
    <row r="31" spans="1:17" ht="12.45" customHeight="1">
      <c r="A31" s="17"/>
      <c r="B31" s="17"/>
      <c r="C31" s="17"/>
      <c r="D31" s="17"/>
      <c r="E31" s="17"/>
      <c r="F31" s="17"/>
      <c r="G31" s="17"/>
      <c r="H31" s="142"/>
      <c r="I31" s="237" t="s">
        <v>7613</v>
      </c>
      <c r="J31" s="203"/>
      <c r="K31" s="203"/>
      <c r="L31" s="239"/>
      <c r="M31" s="203"/>
      <c r="N31" s="144"/>
      <c r="O31" s="17"/>
      <c r="P31" s="17"/>
      <c r="Q31" s="17"/>
    </row>
    <row r="32" spans="1:17" ht="12.45" customHeight="1">
      <c r="A32" s="694" t="s">
        <v>7679</v>
      </c>
      <c r="B32" s="694"/>
      <c r="C32" s="694"/>
      <c r="D32" s="694"/>
      <c r="E32" s="694"/>
      <c r="F32" s="694"/>
      <c r="G32" s="694"/>
      <c r="H32" s="694"/>
      <c r="I32" s="694"/>
      <c r="J32" s="198">
        <v>1</v>
      </c>
    </row>
    <row r="36" spans="1:6" ht="31.5" customHeight="1">
      <c r="A36" s="695" t="s">
        <v>7680</v>
      </c>
      <c r="B36" s="695"/>
      <c r="C36" s="695"/>
      <c r="D36" s="695"/>
      <c r="E36" s="695"/>
    </row>
    <row r="37" spans="1:6" ht="21.6" customHeight="1">
      <c r="A37" s="240" t="s">
        <v>7681</v>
      </c>
      <c r="B37" s="17"/>
      <c r="C37" s="17"/>
      <c r="D37" s="240" t="s">
        <v>7682</v>
      </c>
      <c r="E37" s="389"/>
      <c r="F37" s="389"/>
    </row>
    <row r="38" spans="1:6" ht="21.6" customHeight="1">
      <c r="A38" s="17"/>
      <c r="B38" s="17"/>
      <c r="C38" s="17"/>
      <c r="D38" s="17"/>
      <c r="E38" s="389"/>
      <c r="F38" s="389"/>
    </row>
    <row r="39" spans="1:6" ht="20.7" customHeight="1">
      <c r="A39" s="240" t="s">
        <v>7681</v>
      </c>
      <c r="B39" s="17"/>
      <c r="C39" s="17"/>
      <c r="D39" s="240" t="s">
        <v>7683</v>
      </c>
      <c r="E39" s="389"/>
      <c r="F39" s="389"/>
    </row>
    <row r="42" spans="1:6" ht="15.6">
      <c r="A42" s="241" t="s">
        <v>7684</v>
      </c>
    </row>
    <row r="43" spans="1:6">
      <c r="A43" s="689" t="s">
        <v>7182</v>
      </c>
      <c r="B43" s="689" t="s">
        <v>333</v>
      </c>
    </row>
    <row r="44" spans="1:6" ht="12" customHeight="1">
      <c r="A44" s="690"/>
      <c r="B44" s="690"/>
    </row>
    <row r="45" spans="1:6" ht="12.45" customHeight="1">
      <c r="A45" s="208" t="s">
        <v>7685</v>
      </c>
      <c r="B45" s="202" t="s">
        <v>7686</v>
      </c>
    </row>
    <row r="46" spans="1:6" ht="12.45" customHeight="1">
      <c r="A46" s="208" t="s">
        <v>7687</v>
      </c>
      <c r="B46" s="202" t="s">
        <v>7688</v>
      </c>
    </row>
    <row r="47" spans="1:6" ht="12.45" customHeight="1">
      <c r="A47" s="208" t="s">
        <v>7689</v>
      </c>
      <c r="B47" s="202" t="s">
        <v>7690</v>
      </c>
    </row>
    <row r="48" spans="1:6" ht="12.45" customHeight="1">
      <c r="A48" s="208" t="s">
        <v>7691</v>
      </c>
      <c r="B48" s="202" t="s">
        <v>7692</v>
      </c>
    </row>
    <row r="49" spans="1:2" ht="12.45" customHeight="1">
      <c r="A49" s="208" t="s">
        <v>7693</v>
      </c>
      <c r="B49" s="202" t="s">
        <v>7694</v>
      </c>
    </row>
    <row r="50" spans="1:2" ht="12.45" customHeight="1">
      <c r="A50" s="208" t="s">
        <v>7695</v>
      </c>
      <c r="B50" s="202" t="s">
        <v>7696</v>
      </c>
    </row>
    <row r="51" spans="1:2" ht="12.45" customHeight="1">
      <c r="A51" s="208" t="s">
        <v>7697</v>
      </c>
      <c r="B51" s="202" t="s">
        <v>7698</v>
      </c>
    </row>
    <row r="52" spans="1:2" ht="12.45" customHeight="1">
      <c r="A52" s="208" t="s">
        <v>7699</v>
      </c>
      <c r="B52" s="202" t="s">
        <v>7700</v>
      </c>
    </row>
    <row r="53" spans="1:2" ht="12.45" customHeight="1">
      <c r="A53" s="208" t="s">
        <v>7701</v>
      </c>
      <c r="B53" s="202" t="s">
        <v>7702</v>
      </c>
    </row>
    <row r="54" spans="1:2" ht="12.45" customHeight="1">
      <c r="A54" s="208" t="s">
        <v>7703</v>
      </c>
      <c r="B54" s="202" t="s">
        <v>7704</v>
      </c>
    </row>
    <row r="55" spans="1:2" ht="12.45" customHeight="1">
      <c r="A55" s="208" t="s">
        <v>7705</v>
      </c>
      <c r="B55" s="202" t="s">
        <v>7706</v>
      </c>
    </row>
    <row r="56" spans="1:2" ht="12.45" customHeight="1">
      <c r="A56" s="208" t="s">
        <v>7707</v>
      </c>
      <c r="B56" s="202" t="s">
        <v>7708</v>
      </c>
    </row>
    <row r="57" spans="1:2" ht="12.45" customHeight="1">
      <c r="A57" s="208" t="s">
        <v>7709</v>
      </c>
      <c r="B57" s="202" t="s">
        <v>7710</v>
      </c>
    </row>
    <row r="58" spans="1:2" ht="12.45" customHeight="1">
      <c r="A58" s="208" t="s">
        <v>7711</v>
      </c>
      <c r="B58" s="202" t="s">
        <v>7712</v>
      </c>
    </row>
    <row r="59" spans="1:2" ht="12.45" customHeight="1">
      <c r="A59" s="208" t="s">
        <v>7713</v>
      </c>
      <c r="B59" s="202" t="s">
        <v>7714</v>
      </c>
    </row>
    <row r="60" spans="1:2" ht="12.45" customHeight="1">
      <c r="A60" s="208" t="s">
        <v>7715</v>
      </c>
      <c r="B60" s="202" t="s">
        <v>7716</v>
      </c>
    </row>
    <row r="61" spans="1:2" ht="12.45" customHeight="1">
      <c r="A61" s="208" t="s">
        <v>7717</v>
      </c>
      <c r="B61" s="202" t="s">
        <v>7718</v>
      </c>
    </row>
    <row r="62" spans="1:2" ht="12.45" customHeight="1">
      <c r="A62" s="208" t="s">
        <v>7719</v>
      </c>
      <c r="B62" s="202" t="s">
        <v>7720</v>
      </c>
    </row>
    <row r="63" spans="1:2" ht="12.45" customHeight="1">
      <c r="A63" s="208" t="s">
        <v>7721</v>
      </c>
      <c r="B63" s="202" t="s">
        <v>7722</v>
      </c>
    </row>
    <row r="64" spans="1:2" ht="12.45" customHeight="1">
      <c r="A64" s="208" t="s">
        <v>7723</v>
      </c>
      <c r="B64" s="202" t="s">
        <v>7724</v>
      </c>
    </row>
    <row r="65" spans="1:2" ht="12.45" customHeight="1">
      <c r="A65" s="208" t="s">
        <v>7725</v>
      </c>
      <c r="B65" s="202" t="s">
        <v>7726</v>
      </c>
    </row>
    <row r="66" spans="1:2" ht="12.45" customHeight="1">
      <c r="A66" s="208" t="s">
        <v>7727</v>
      </c>
      <c r="B66" s="202" t="s">
        <v>7728</v>
      </c>
    </row>
    <row r="67" spans="1:2" ht="12.45" customHeight="1">
      <c r="A67" s="208" t="s">
        <v>7729</v>
      </c>
      <c r="B67" s="202" t="s">
        <v>7730</v>
      </c>
    </row>
    <row r="68" spans="1:2" ht="12.45" customHeight="1">
      <c r="A68" s="208" t="s">
        <v>7731</v>
      </c>
      <c r="B68" s="202" t="s">
        <v>7732</v>
      </c>
    </row>
    <row r="69" spans="1:2" ht="12.45" customHeight="1">
      <c r="A69" s="208" t="s">
        <v>7733</v>
      </c>
      <c r="B69" s="202" t="s">
        <v>7734</v>
      </c>
    </row>
    <row r="70" spans="1:2" ht="12.45" customHeight="1">
      <c r="A70" s="208" t="s">
        <v>7735</v>
      </c>
      <c r="B70" s="202" t="s">
        <v>7736</v>
      </c>
    </row>
    <row r="71" spans="1:2" ht="12.45" customHeight="1">
      <c r="A71" s="208" t="s">
        <v>7737</v>
      </c>
      <c r="B71" s="202" t="s">
        <v>7738</v>
      </c>
    </row>
    <row r="72" spans="1:2" ht="12.45" customHeight="1">
      <c r="A72" s="208" t="s">
        <v>7739</v>
      </c>
      <c r="B72" s="202" t="s">
        <v>7740</v>
      </c>
    </row>
    <row r="73" spans="1:2" ht="12.45" customHeight="1">
      <c r="A73" s="208" t="s">
        <v>7741</v>
      </c>
      <c r="B73" s="202" t="s">
        <v>7742</v>
      </c>
    </row>
    <row r="74" spans="1:2" ht="12.45" customHeight="1">
      <c r="A74" s="208" t="s">
        <v>7743</v>
      </c>
      <c r="B74" s="202" t="s">
        <v>7744</v>
      </c>
    </row>
    <row r="75" spans="1:2" ht="12.45" customHeight="1">
      <c r="A75" s="208" t="s">
        <v>7745</v>
      </c>
      <c r="B75" s="202" t="s">
        <v>7746</v>
      </c>
    </row>
    <row r="76" spans="1:2" ht="12.45" customHeight="1">
      <c r="A76" s="208" t="s">
        <v>7747</v>
      </c>
      <c r="B76" s="202" t="s">
        <v>7748</v>
      </c>
    </row>
    <row r="77" spans="1:2" ht="12.45" customHeight="1">
      <c r="A77" s="208" t="s">
        <v>7749</v>
      </c>
      <c r="B77" s="202" t="s">
        <v>7750</v>
      </c>
    </row>
    <row r="78" spans="1:2" ht="12.45" customHeight="1">
      <c r="A78" s="208" t="s">
        <v>7751</v>
      </c>
      <c r="B78" s="202" t="s">
        <v>7752</v>
      </c>
    </row>
    <row r="79" spans="1:2" ht="12.45" customHeight="1">
      <c r="A79" s="208" t="s">
        <v>7753</v>
      </c>
      <c r="B79" s="202" t="s">
        <v>7754</v>
      </c>
    </row>
    <row r="80" spans="1:2" ht="12.45" customHeight="1">
      <c r="A80" s="208" t="s">
        <v>7755</v>
      </c>
      <c r="B80" s="202" t="s">
        <v>7756</v>
      </c>
    </row>
    <row r="81" spans="1:2" ht="12.45" customHeight="1">
      <c r="A81" s="208" t="s">
        <v>7757</v>
      </c>
      <c r="B81" s="202" t="s">
        <v>7758</v>
      </c>
    </row>
    <row r="82" spans="1:2" ht="12.45" customHeight="1">
      <c r="A82" s="208" t="s">
        <v>7759</v>
      </c>
      <c r="B82" s="202" t="s">
        <v>7760</v>
      </c>
    </row>
    <row r="83" spans="1:2" ht="12.45" customHeight="1">
      <c r="A83" s="208" t="s">
        <v>7761</v>
      </c>
      <c r="B83" s="202" t="s">
        <v>7762</v>
      </c>
    </row>
    <row r="84" spans="1:2" ht="12.45" customHeight="1">
      <c r="A84" s="208" t="s">
        <v>7763</v>
      </c>
      <c r="B84" s="202" t="s">
        <v>7764</v>
      </c>
    </row>
    <row r="85" spans="1:2" ht="12.45" customHeight="1">
      <c r="A85" s="208" t="s">
        <v>7765</v>
      </c>
      <c r="B85" s="202" t="s">
        <v>7766</v>
      </c>
    </row>
    <row r="86" spans="1:2" ht="12.45" customHeight="1">
      <c r="A86" s="208" t="s">
        <v>7767</v>
      </c>
      <c r="B86" s="202" t="s">
        <v>7768</v>
      </c>
    </row>
    <row r="87" spans="1:2" ht="12.45" customHeight="1">
      <c r="A87" s="208" t="s">
        <v>7769</v>
      </c>
      <c r="B87" s="202" t="s">
        <v>7770</v>
      </c>
    </row>
    <row r="88" spans="1:2" ht="12.45" customHeight="1">
      <c r="A88" s="208" t="s">
        <v>7771</v>
      </c>
      <c r="B88" s="202" t="s">
        <v>7772</v>
      </c>
    </row>
    <row r="89" spans="1:2" ht="12.45" customHeight="1">
      <c r="A89" s="208" t="s">
        <v>7773</v>
      </c>
      <c r="B89" s="202" t="s">
        <v>7774</v>
      </c>
    </row>
    <row r="90" spans="1:2" ht="12.45" customHeight="1">
      <c r="A90" s="208" t="s">
        <v>7775</v>
      </c>
      <c r="B90" s="202" t="s">
        <v>7776</v>
      </c>
    </row>
    <row r="91" spans="1:2" ht="12.45" customHeight="1">
      <c r="A91" s="208" t="s">
        <v>7777</v>
      </c>
      <c r="B91" s="202" t="s">
        <v>7778</v>
      </c>
    </row>
    <row r="92" spans="1:2" ht="12.45" customHeight="1">
      <c r="A92" s="208" t="s">
        <v>7779</v>
      </c>
      <c r="B92" s="202" t="s">
        <v>7780</v>
      </c>
    </row>
    <row r="93" spans="1:2" ht="12.45" customHeight="1">
      <c r="A93" s="208" t="s">
        <v>7781</v>
      </c>
      <c r="B93" s="202" t="s">
        <v>7782</v>
      </c>
    </row>
    <row r="94" spans="1:2" ht="12.45" customHeight="1">
      <c r="A94" s="208" t="s">
        <v>7783</v>
      </c>
      <c r="B94" s="202" t="s">
        <v>7784</v>
      </c>
    </row>
    <row r="95" spans="1:2" ht="12.45" customHeight="1">
      <c r="A95" s="208" t="s">
        <v>7785</v>
      </c>
      <c r="B95" s="202" t="s">
        <v>7786</v>
      </c>
    </row>
    <row r="96" spans="1:2" ht="12.45" customHeight="1">
      <c r="A96" s="208" t="s">
        <v>7787</v>
      </c>
      <c r="B96" s="202" t="s">
        <v>7788</v>
      </c>
    </row>
    <row r="97" spans="1:2" ht="12.45" customHeight="1">
      <c r="A97" s="208" t="s">
        <v>7789</v>
      </c>
      <c r="B97" s="202" t="s">
        <v>7790</v>
      </c>
    </row>
    <row r="98" spans="1:2" ht="12.45" customHeight="1">
      <c r="A98" s="208" t="s">
        <v>7791</v>
      </c>
      <c r="B98" s="202" t="s">
        <v>7792</v>
      </c>
    </row>
    <row r="99" spans="1:2" ht="12.45" customHeight="1">
      <c r="A99" s="208" t="s">
        <v>7793</v>
      </c>
      <c r="B99" s="202" t="s">
        <v>7794</v>
      </c>
    </row>
    <row r="100" spans="1:2" ht="12.45" customHeight="1">
      <c r="A100" s="208" t="s">
        <v>7795</v>
      </c>
      <c r="B100" s="202" t="s">
        <v>7796</v>
      </c>
    </row>
    <row r="101" spans="1:2" ht="12.45" customHeight="1">
      <c r="A101" s="208" t="s">
        <v>7797</v>
      </c>
      <c r="B101" s="202" t="s">
        <v>7798</v>
      </c>
    </row>
    <row r="102" spans="1:2" ht="12.45" customHeight="1">
      <c r="A102" s="208" t="s">
        <v>7799</v>
      </c>
      <c r="B102" s="202" t="s">
        <v>7800</v>
      </c>
    </row>
    <row r="103" spans="1:2" ht="12.45" customHeight="1">
      <c r="A103" s="208" t="s">
        <v>7801</v>
      </c>
      <c r="B103" s="202" t="s">
        <v>7802</v>
      </c>
    </row>
    <row r="104" spans="1:2" ht="12.45" customHeight="1">
      <c r="A104" s="208" t="s">
        <v>7803</v>
      </c>
      <c r="B104" s="202" t="s">
        <v>7804</v>
      </c>
    </row>
    <row r="105" spans="1:2" ht="12.45" customHeight="1">
      <c r="A105" s="208" t="s">
        <v>7805</v>
      </c>
      <c r="B105" s="202" t="s">
        <v>7806</v>
      </c>
    </row>
    <row r="106" spans="1:2" ht="12.45" customHeight="1">
      <c r="A106" s="208" t="s">
        <v>7807</v>
      </c>
      <c r="B106" s="202" t="s">
        <v>7808</v>
      </c>
    </row>
    <row r="107" spans="1:2" ht="12.45" customHeight="1">
      <c r="A107" s="208" t="s">
        <v>7809</v>
      </c>
      <c r="B107" s="202" t="s">
        <v>7810</v>
      </c>
    </row>
    <row r="108" spans="1:2" ht="12.45" customHeight="1">
      <c r="A108" s="208" t="s">
        <v>7811</v>
      </c>
      <c r="B108" s="202" t="s">
        <v>7812</v>
      </c>
    </row>
    <row r="109" spans="1:2" ht="12.45" customHeight="1">
      <c r="A109" s="208" t="s">
        <v>7813</v>
      </c>
      <c r="B109" s="202" t="s">
        <v>7814</v>
      </c>
    </row>
    <row r="110" spans="1:2" ht="12.45" customHeight="1">
      <c r="A110" s="208" t="s">
        <v>7815</v>
      </c>
      <c r="B110" s="202" t="s">
        <v>7816</v>
      </c>
    </row>
    <row r="111" spans="1:2" ht="12.45" customHeight="1">
      <c r="A111" s="208" t="s">
        <v>7817</v>
      </c>
      <c r="B111" s="202" t="s">
        <v>7818</v>
      </c>
    </row>
    <row r="112" spans="1:2" ht="12.45" customHeight="1">
      <c r="A112" s="208" t="s">
        <v>7819</v>
      </c>
      <c r="B112" s="202" t="s">
        <v>7820</v>
      </c>
    </row>
    <row r="113" spans="1:2" ht="12.45" customHeight="1">
      <c r="A113" s="208" t="s">
        <v>7821</v>
      </c>
      <c r="B113" s="202" t="s">
        <v>7822</v>
      </c>
    </row>
    <row r="114" spans="1:2" ht="12.45" customHeight="1">
      <c r="A114" s="208" t="s">
        <v>7823</v>
      </c>
      <c r="B114" s="202" t="s">
        <v>7824</v>
      </c>
    </row>
    <row r="115" spans="1:2" ht="12.45" customHeight="1">
      <c r="A115" s="208" t="s">
        <v>7825</v>
      </c>
      <c r="B115" s="202" t="s">
        <v>7826</v>
      </c>
    </row>
    <row r="116" spans="1:2" ht="12.45" customHeight="1">
      <c r="A116" s="208" t="s">
        <v>7827</v>
      </c>
      <c r="B116" s="202" t="s">
        <v>7828</v>
      </c>
    </row>
    <row r="117" spans="1:2" ht="12.45" customHeight="1">
      <c r="A117" s="208" t="s">
        <v>7829</v>
      </c>
      <c r="B117" s="202" t="s">
        <v>7830</v>
      </c>
    </row>
    <row r="118" spans="1:2" ht="12.45" customHeight="1">
      <c r="A118" s="208" t="s">
        <v>7831</v>
      </c>
      <c r="B118" s="202" t="s">
        <v>7832</v>
      </c>
    </row>
    <row r="119" spans="1:2" ht="12.45" customHeight="1">
      <c r="A119" s="208" t="s">
        <v>7833</v>
      </c>
      <c r="B119" s="202" t="s">
        <v>7834</v>
      </c>
    </row>
    <row r="120" spans="1:2" ht="12.45" customHeight="1">
      <c r="A120" s="208" t="s">
        <v>7835</v>
      </c>
      <c r="B120" s="202" t="s">
        <v>7836</v>
      </c>
    </row>
    <row r="121" spans="1:2" ht="12.45" customHeight="1">
      <c r="A121" s="208" t="s">
        <v>7837</v>
      </c>
      <c r="B121" s="202" t="s">
        <v>7838</v>
      </c>
    </row>
    <row r="122" spans="1:2" ht="12.45" customHeight="1">
      <c r="A122" s="208" t="s">
        <v>7839</v>
      </c>
      <c r="B122" s="202" t="s">
        <v>7840</v>
      </c>
    </row>
    <row r="123" spans="1:2" ht="12.45" customHeight="1">
      <c r="A123" s="208" t="s">
        <v>7841</v>
      </c>
      <c r="B123" s="202" t="s">
        <v>7842</v>
      </c>
    </row>
    <row r="124" spans="1:2" ht="12.45" customHeight="1">
      <c r="A124" s="208" t="s">
        <v>7843</v>
      </c>
      <c r="B124" s="202" t="s">
        <v>7844</v>
      </c>
    </row>
    <row r="125" spans="1:2" ht="12.45" customHeight="1">
      <c r="A125" s="208" t="s">
        <v>7845</v>
      </c>
      <c r="B125" s="202" t="s">
        <v>7846</v>
      </c>
    </row>
    <row r="126" spans="1:2" ht="12.45" customHeight="1">
      <c r="A126" s="208" t="s">
        <v>7847</v>
      </c>
      <c r="B126" s="202" t="s">
        <v>7848</v>
      </c>
    </row>
    <row r="127" spans="1:2" ht="12.45" customHeight="1">
      <c r="A127" s="208" t="s">
        <v>7849</v>
      </c>
      <c r="B127" s="202" t="s">
        <v>7850</v>
      </c>
    </row>
    <row r="128" spans="1:2" ht="12.45" customHeight="1">
      <c r="A128" s="208" t="s">
        <v>7851</v>
      </c>
      <c r="B128" s="202" t="s">
        <v>7852</v>
      </c>
    </row>
    <row r="129" spans="1:2" ht="12.45" customHeight="1">
      <c r="A129" s="208" t="s">
        <v>7853</v>
      </c>
      <c r="B129" s="202" t="s">
        <v>7854</v>
      </c>
    </row>
    <row r="130" spans="1:2" ht="12.45" customHeight="1">
      <c r="A130" s="208" t="s">
        <v>7855</v>
      </c>
      <c r="B130" s="202" t="s">
        <v>7856</v>
      </c>
    </row>
    <row r="131" spans="1:2" ht="12.45" customHeight="1">
      <c r="A131" s="208" t="s">
        <v>7857</v>
      </c>
      <c r="B131" s="202" t="s">
        <v>7858</v>
      </c>
    </row>
    <row r="132" spans="1:2" ht="12.45" customHeight="1">
      <c r="A132" s="208" t="s">
        <v>7859</v>
      </c>
      <c r="B132" s="202" t="s">
        <v>7860</v>
      </c>
    </row>
    <row r="133" spans="1:2" ht="12.45" customHeight="1">
      <c r="A133" s="208" t="s">
        <v>7861</v>
      </c>
      <c r="B133" s="202" t="s">
        <v>7862</v>
      </c>
    </row>
    <row r="134" spans="1:2" ht="12.45" customHeight="1">
      <c r="A134" s="208" t="s">
        <v>7863</v>
      </c>
      <c r="B134" s="202" t="s">
        <v>7864</v>
      </c>
    </row>
    <row r="135" spans="1:2" ht="12.45" customHeight="1">
      <c r="A135" s="208" t="s">
        <v>7865</v>
      </c>
      <c r="B135" s="202" t="s">
        <v>7866</v>
      </c>
    </row>
    <row r="136" spans="1:2" ht="12.45" customHeight="1">
      <c r="A136" s="208" t="s">
        <v>7867</v>
      </c>
      <c r="B136" s="202" t="s">
        <v>7868</v>
      </c>
    </row>
    <row r="137" spans="1:2" ht="12.45" customHeight="1">
      <c r="A137" s="208" t="s">
        <v>7869</v>
      </c>
      <c r="B137" s="202" t="s">
        <v>7870</v>
      </c>
    </row>
    <row r="138" spans="1:2" ht="12.45" customHeight="1">
      <c r="A138" s="208" t="s">
        <v>7871</v>
      </c>
      <c r="B138" s="202" t="s">
        <v>7872</v>
      </c>
    </row>
    <row r="139" spans="1:2" ht="12.45" customHeight="1">
      <c r="A139" s="208" t="s">
        <v>7873</v>
      </c>
      <c r="B139" s="202" t="s">
        <v>7874</v>
      </c>
    </row>
    <row r="140" spans="1:2" ht="12.45" customHeight="1">
      <c r="A140" s="208" t="s">
        <v>7875</v>
      </c>
      <c r="B140" s="202" t="s">
        <v>7876</v>
      </c>
    </row>
    <row r="141" spans="1:2" ht="12.45" customHeight="1">
      <c r="A141" s="208" t="s">
        <v>7877</v>
      </c>
      <c r="B141" s="202" t="s">
        <v>7878</v>
      </c>
    </row>
    <row r="142" spans="1:2" ht="12.45" customHeight="1">
      <c r="A142" s="208" t="s">
        <v>7879</v>
      </c>
      <c r="B142" s="202" t="s">
        <v>7880</v>
      </c>
    </row>
    <row r="143" spans="1:2" ht="12.45" customHeight="1">
      <c r="A143" s="208" t="s">
        <v>7881</v>
      </c>
      <c r="B143" s="202" t="s">
        <v>7882</v>
      </c>
    </row>
    <row r="144" spans="1:2" ht="12.45" customHeight="1">
      <c r="A144" s="208" t="s">
        <v>7883</v>
      </c>
      <c r="B144" s="202" t="s">
        <v>7884</v>
      </c>
    </row>
    <row r="145" spans="1:2" ht="12.45" customHeight="1">
      <c r="A145" s="208" t="s">
        <v>7885</v>
      </c>
      <c r="B145" s="202" t="s">
        <v>7886</v>
      </c>
    </row>
  </sheetData>
  <mergeCells count="25">
    <mergeCell ref="A5:Q5"/>
    <mergeCell ref="A23:B26"/>
    <mergeCell ref="C23:C26"/>
    <mergeCell ref="D23:D26"/>
    <mergeCell ref="E23:E26"/>
    <mergeCell ref="F23:F26"/>
    <mergeCell ref="G23:G26"/>
    <mergeCell ref="H23:H26"/>
    <mergeCell ref="I23:I26"/>
    <mergeCell ref="J23:N23"/>
    <mergeCell ref="O23:O26"/>
    <mergeCell ref="P23:P26"/>
    <mergeCell ref="J24:J25"/>
    <mergeCell ref="K24:N24"/>
    <mergeCell ref="K25:L25"/>
    <mergeCell ref="M25:N25"/>
    <mergeCell ref="E39:F39"/>
    <mergeCell ref="A43:A44"/>
    <mergeCell ref="B43:B44"/>
    <mergeCell ref="A27:B27"/>
    <mergeCell ref="B28:H28"/>
    <mergeCell ref="A32:I32"/>
    <mergeCell ref="A36:E36"/>
    <mergeCell ref="E37:F37"/>
    <mergeCell ref="E38:F38"/>
  </mergeCells>
  <pageMargins left="0.75" right="0.75" top="1" bottom="1" header="0.5" footer="0.5"/>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BE38-D7D6-4266-9E70-2239848435EA}">
  <dimension ref="A1"/>
  <sheetViews>
    <sheetView workbookViewId="0">
      <selection activeCell="N40" sqref="N40"/>
    </sheetView>
  </sheetViews>
  <sheetFormatPr defaultRowHeight="14.4"/>
  <sheetData/>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C0BC2-85D8-4AFE-AC46-DFCFAA4DA110}">
  <dimension ref="A1"/>
  <sheetViews>
    <sheetView workbookViewId="0">
      <selection activeCell="Q17" sqref="Q17"/>
    </sheetView>
  </sheetViews>
  <sheetFormatPr defaultRowHeight="14.4"/>
  <sheetData/>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F4259-7B6E-4454-862F-0D3FA461B79B}">
  <dimension ref="A1"/>
  <sheetViews>
    <sheetView workbookViewId="0">
      <selection activeCell="O34" sqref="O34"/>
    </sheetView>
  </sheetViews>
  <sheetFormatPr defaultRowHeight="14.4"/>
  <sheetData/>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9EBC7-FEB5-4ACC-A8AD-939C145905B7}">
  <dimension ref="A1"/>
  <sheetViews>
    <sheetView topLeftCell="A3" zoomScale="175" zoomScaleNormal="175" workbookViewId="0">
      <selection activeCell="O18" sqref="O18"/>
    </sheetView>
  </sheetViews>
  <sheetFormatPr defaultRowHeight="14.4"/>
  <sheetData/>
  <pageMargins left="0.7" right="0.7" top="0.75" bottom="0.75"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E3765-0D98-48AF-AD18-FC0A7547D785}">
  <dimension ref="A1:A32"/>
  <sheetViews>
    <sheetView workbookViewId="0">
      <selection activeCell="K20" sqref="K20"/>
    </sheetView>
  </sheetViews>
  <sheetFormatPr defaultRowHeight="14.4"/>
  <sheetData>
    <row r="1" spans="1:1">
      <c r="A1" t="s">
        <v>9493</v>
      </c>
    </row>
    <row r="4" spans="1:1">
      <c r="A4" t="s">
        <v>9494</v>
      </c>
    </row>
    <row r="5" spans="1:1">
      <c r="A5" t="s">
        <v>9495</v>
      </c>
    </row>
    <row r="6" spans="1:1">
      <c r="A6" t="s">
        <v>9496</v>
      </c>
    </row>
    <row r="7" spans="1:1">
      <c r="A7" t="s">
        <v>8906</v>
      </c>
    </row>
    <row r="8" spans="1:1">
      <c r="A8" t="s">
        <v>9497</v>
      </c>
    </row>
    <row r="9" spans="1:1">
      <c r="A9" t="s">
        <v>9498</v>
      </c>
    </row>
    <row r="12" spans="1:1">
      <c r="A12" t="s">
        <v>9499</v>
      </c>
    </row>
    <row r="14" spans="1:1">
      <c r="A14" t="s">
        <v>9500</v>
      </c>
    </row>
    <row r="16" spans="1:1">
      <c r="A16" t="s">
        <v>9501</v>
      </c>
    </row>
    <row r="17" spans="1:1">
      <c r="A17" t="s">
        <v>9502</v>
      </c>
    </row>
    <row r="18" spans="1:1">
      <c r="A18" t="s">
        <v>9503</v>
      </c>
    </row>
    <row r="23" spans="1:1">
      <c r="A23" t="s">
        <v>9504</v>
      </c>
    </row>
    <row r="25" spans="1:1">
      <c r="A25" t="s">
        <v>9505</v>
      </c>
    </row>
    <row r="26" spans="1:1">
      <c r="A26" t="s">
        <v>9506</v>
      </c>
    </row>
    <row r="27" spans="1:1">
      <c r="A27" t="s">
        <v>9507</v>
      </c>
    </row>
    <row r="32" spans="1:1">
      <c r="A32" t="s">
        <v>9508</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F91D8-426F-4DB9-9260-05ECB0AB1F99}">
  <dimension ref="A1"/>
  <sheetViews>
    <sheetView topLeftCell="A77" zoomScale="130" zoomScaleNormal="130" workbookViewId="0">
      <selection activeCell="A61" sqref="A61"/>
    </sheetView>
  </sheetViews>
  <sheetFormatPr defaultRowHeight="14.4"/>
  <sheetData/>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1804B-96B4-43E6-A3D0-2CC8337BC720}">
  <dimension ref="A1:B115"/>
  <sheetViews>
    <sheetView topLeftCell="A7" workbookViewId="0">
      <selection activeCell="I29" sqref="I29"/>
    </sheetView>
  </sheetViews>
  <sheetFormatPr defaultRowHeight="14.4"/>
  <cols>
    <col min="1" max="1" width="13.44140625" customWidth="1"/>
  </cols>
  <sheetData>
    <row r="1" spans="1:1">
      <c r="A1" t="s">
        <v>9509</v>
      </c>
    </row>
    <row r="2" spans="1:1">
      <c r="A2" t="s">
        <v>9510</v>
      </c>
    </row>
    <row r="3" spans="1:1">
      <c r="A3" t="s">
        <v>9511</v>
      </c>
    </row>
    <row r="7" spans="1:1">
      <c r="A7" t="s">
        <v>9512</v>
      </c>
    </row>
    <row r="9" spans="1:1">
      <c r="A9" t="s">
        <v>8382</v>
      </c>
    </row>
    <row r="12" spans="1:1">
      <c r="A12" t="s">
        <v>9513</v>
      </c>
    </row>
    <row r="13" spans="1:1">
      <c r="A13" t="s">
        <v>9514</v>
      </c>
    </row>
    <row r="14" spans="1:1">
      <c r="A14" t="s">
        <v>9515</v>
      </c>
    </row>
    <row r="15" spans="1:1">
      <c r="A15" t="s">
        <v>9516</v>
      </c>
    </row>
    <row r="16" spans="1:1">
      <c r="A16" t="s">
        <v>9517</v>
      </c>
    </row>
    <row r="17" spans="1:2">
      <c r="A17" t="s">
        <v>9518</v>
      </c>
    </row>
    <row r="18" spans="1:2">
      <c r="A18" t="s">
        <v>9519</v>
      </c>
    </row>
    <row r="19" spans="1:2">
      <c r="A19" t="s">
        <v>9520</v>
      </c>
    </row>
    <row r="20" spans="1:2">
      <c r="A20" t="s">
        <v>9521</v>
      </c>
    </row>
    <row r="21" spans="1:2">
      <c r="A21" t="s">
        <v>9522</v>
      </c>
    </row>
    <row r="22" spans="1:2">
      <c r="A22" t="s">
        <v>9523</v>
      </c>
      <c r="B22" t="s">
        <v>8842</v>
      </c>
    </row>
    <row r="23" spans="1:2">
      <c r="A23" t="s">
        <v>9524</v>
      </c>
    </row>
    <row r="27" spans="1:2">
      <c r="A27" t="s">
        <v>8396</v>
      </c>
    </row>
    <row r="28" spans="1:2">
      <c r="A28" t="s">
        <v>9525</v>
      </c>
    </row>
    <row r="29" spans="1:2">
      <c r="A29" t="s">
        <v>9526</v>
      </c>
    </row>
    <row r="30" spans="1:2">
      <c r="A30" t="s">
        <v>8396</v>
      </c>
    </row>
    <row r="31" spans="1:2">
      <c r="A31" t="s">
        <v>8973</v>
      </c>
    </row>
    <row r="34" spans="1:1">
      <c r="A34" t="s">
        <v>9527</v>
      </c>
    </row>
    <row r="36" spans="1:1">
      <c r="A36" t="s">
        <v>8437</v>
      </c>
    </row>
    <row r="38" spans="1:1">
      <c r="A38" t="s">
        <v>8437</v>
      </c>
    </row>
    <row r="39" spans="1:1">
      <c r="A39" t="s">
        <v>9528</v>
      </c>
    </row>
    <row r="40" spans="1:1">
      <c r="A40" t="s">
        <v>9510</v>
      </c>
    </row>
    <row r="41" spans="1:1">
      <c r="A41" t="s">
        <v>9529</v>
      </c>
    </row>
    <row r="45" spans="1:1">
      <c r="A45" t="s">
        <v>9512</v>
      </c>
    </row>
    <row r="47" spans="1:1">
      <c r="A47" t="s">
        <v>8382</v>
      </c>
    </row>
    <row r="52" spans="1:1">
      <c r="A52" t="s">
        <v>8396</v>
      </c>
    </row>
    <row r="53" spans="1:1">
      <c r="A53" t="s">
        <v>9525</v>
      </c>
    </row>
    <row r="54" spans="1:1">
      <c r="A54" t="s">
        <v>9526</v>
      </c>
    </row>
    <row r="55" spans="1:1">
      <c r="A55" t="s">
        <v>8396</v>
      </c>
    </row>
    <row r="57" spans="1:1">
      <c r="A57" t="s">
        <v>8424</v>
      </c>
    </row>
    <row r="59" spans="1:1">
      <c r="A59" t="s">
        <v>8320</v>
      </c>
    </row>
    <row r="62" spans="1:1">
      <c r="A62" t="s">
        <v>9527</v>
      </c>
    </row>
    <row r="63" spans="1:1">
      <c r="A63" t="s">
        <v>9530</v>
      </c>
    </row>
    <row r="64" spans="1:1">
      <c r="A64" t="s">
        <v>9528</v>
      </c>
    </row>
    <row r="65" spans="1:1">
      <c r="A65" t="s">
        <v>9510</v>
      </c>
    </row>
    <row r="66" spans="1:1">
      <c r="A66" t="s">
        <v>9531</v>
      </c>
    </row>
    <row r="70" spans="1:1">
      <c r="A70" t="s">
        <v>9512</v>
      </c>
    </row>
    <row r="72" spans="1:1">
      <c r="A72" t="s">
        <v>8382</v>
      </c>
    </row>
    <row r="77" spans="1:1">
      <c r="A77" t="s">
        <v>8396</v>
      </c>
    </row>
    <row r="78" spans="1:1">
      <c r="A78" t="s">
        <v>9525</v>
      </c>
    </row>
    <row r="79" spans="1:1">
      <c r="A79" t="s">
        <v>9526</v>
      </c>
    </row>
    <row r="80" spans="1:1">
      <c r="A80" t="s">
        <v>8396</v>
      </c>
    </row>
    <row r="81" spans="1:1">
      <c r="A81" t="s">
        <v>8973</v>
      </c>
    </row>
    <row r="86" spans="1:1">
      <c r="A86" t="s">
        <v>9528</v>
      </c>
    </row>
    <row r="87" spans="1:1">
      <c r="A87" t="s">
        <v>9510</v>
      </c>
    </row>
    <row r="88" spans="1:1">
      <c r="A88" t="s">
        <v>9532</v>
      </c>
    </row>
    <row r="92" spans="1:1">
      <c r="A92" t="s">
        <v>9512</v>
      </c>
    </row>
    <row r="94" spans="1:1">
      <c r="A94" t="s">
        <v>8382</v>
      </c>
    </row>
    <row r="99" spans="1:1">
      <c r="A99" t="s">
        <v>8396</v>
      </c>
    </row>
    <row r="100" spans="1:1">
      <c r="A100" t="s">
        <v>9525</v>
      </c>
    </row>
    <row r="101" spans="1:1">
      <c r="A101" t="s">
        <v>9526</v>
      </c>
    </row>
    <row r="102" spans="1:1">
      <c r="A102" t="s">
        <v>8396</v>
      </c>
    </row>
    <row r="103" spans="1:1">
      <c r="A103" t="s">
        <v>9533</v>
      </c>
    </row>
    <row r="112" spans="1:1">
      <c r="A112" t="s">
        <v>9534</v>
      </c>
    </row>
    <row r="113" spans="1:1">
      <c r="A113" t="s">
        <v>9535</v>
      </c>
    </row>
    <row r="114" spans="1:1">
      <c r="A114" t="s">
        <v>9536</v>
      </c>
    </row>
    <row r="115" spans="1:1">
      <c r="A115" t="s">
        <v>9537</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98BFA-BB8F-4C0B-A2C8-5D30D9DE1B2E}">
  <dimension ref="A1"/>
  <sheetViews>
    <sheetView zoomScale="175" zoomScaleNormal="175" workbookViewId="0">
      <selection activeCell="N151" sqref="N151"/>
    </sheetView>
  </sheetViews>
  <sheetFormatPr defaultRowHeight="14.4"/>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E166B-293C-4265-8270-04B91F483259}">
  <dimension ref="A1:B74"/>
  <sheetViews>
    <sheetView workbookViewId="0">
      <selection activeCell="P18" sqref="P18"/>
    </sheetView>
  </sheetViews>
  <sheetFormatPr defaultRowHeight="14.4"/>
  <sheetData>
    <row r="1" spans="1:2">
      <c r="A1" t="s">
        <v>9030</v>
      </c>
    </row>
    <row r="2" spans="1:2">
      <c r="A2" t="s">
        <v>8382</v>
      </c>
    </row>
    <row r="3" spans="1:2">
      <c r="A3" t="s">
        <v>8934</v>
      </c>
    </row>
    <row r="4" spans="1:2">
      <c r="A4" t="s">
        <v>9031</v>
      </c>
    </row>
    <row r="5" spans="1:2">
      <c r="A5" t="s">
        <v>9032</v>
      </c>
    </row>
    <row r="7" spans="1:2">
      <c r="A7" t="s">
        <v>9033</v>
      </c>
    </row>
    <row r="8" spans="1:2">
      <c r="A8" t="s">
        <v>9034</v>
      </c>
    </row>
    <row r="10" spans="1:2">
      <c r="A10" t="s">
        <v>9035</v>
      </c>
    </row>
    <row r="11" spans="1:2">
      <c r="A11" t="s">
        <v>6833</v>
      </c>
    </row>
    <row r="13" spans="1:2">
      <c r="A13" t="s">
        <v>9036</v>
      </c>
    </row>
    <row r="14" spans="1:2">
      <c r="A14" t="s">
        <v>9037</v>
      </c>
      <c r="B14" t="s">
        <v>9038</v>
      </c>
    </row>
    <row r="15" spans="1:2">
      <c r="A15" t="s">
        <v>9039</v>
      </c>
      <c r="B15" t="s">
        <v>9040</v>
      </c>
    </row>
    <row r="16" spans="1:2">
      <c r="A16" t="s">
        <v>9041</v>
      </c>
    </row>
    <row r="18" spans="1:1">
      <c r="A18" t="s">
        <v>9042</v>
      </c>
    </row>
    <row r="19" spans="1:1">
      <c r="A19" t="s">
        <v>9043</v>
      </c>
    </row>
    <row r="20" spans="1:1">
      <c r="A20" t="s">
        <v>9044</v>
      </c>
    </row>
    <row r="21" spans="1:1">
      <c r="A21" t="s">
        <v>9045</v>
      </c>
    </row>
    <row r="23" spans="1:1">
      <c r="A23" t="s">
        <v>9046</v>
      </c>
    </row>
    <row r="25" spans="1:1">
      <c r="A25" t="s">
        <v>9022</v>
      </c>
    </row>
    <row r="26" spans="1:1">
      <c r="A26" t="s">
        <v>9047</v>
      </c>
    </row>
    <row r="27" spans="1:1">
      <c r="A27" t="s">
        <v>9048</v>
      </c>
    </row>
    <row r="28" spans="1:1">
      <c r="A28" t="s">
        <v>9022</v>
      </c>
    </row>
    <row r="30" spans="1:1">
      <c r="A30">
        <v>1</v>
      </c>
    </row>
    <row r="33" spans="1:1">
      <c r="A33">
        <v>2</v>
      </c>
    </row>
    <row r="36" spans="1:1">
      <c r="A36">
        <v>3</v>
      </c>
    </row>
    <row r="39" spans="1:1">
      <c r="A39">
        <v>4</v>
      </c>
    </row>
    <row r="40" spans="1:1">
      <c r="A40" t="s">
        <v>9049</v>
      </c>
    </row>
    <row r="41" spans="1:1">
      <c r="A41" t="s">
        <v>8382</v>
      </c>
    </row>
    <row r="42" spans="1:1">
      <c r="A42">
        <v>5</v>
      </c>
    </row>
    <row r="45" spans="1:1">
      <c r="A45">
        <v>6</v>
      </c>
    </row>
    <row r="48" spans="1:1">
      <c r="A48">
        <v>7</v>
      </c>
    </row>
    <row r="51" spans="1:1">
      <c r="A51">
        <v>8</v>
      </c>
    </row>
    <row r="54" spans="1:1">
      <c r="A54" t="s">
        <v>9035</v>
      </c>
    </row>
    <row r="55" spans="1:1">
      <c r="A55" t="s">
        <v>9050</v>
      </c>
    </row>
    <row r="58" spans="1:1">
      <c r="A58" t="s">
        <v>9051</v>
      </c>
    </row>
    <row r="59" spans="1:1">
      <c r="A59" t="s">
        <v>9052</v>
      </c>
    </row>
    <row r="60" spans="1:1">
      <c r="A60" t="s">
        <v>9053</v>
      </c>
    </row>
    <row r="63" spans="1:1">
      <c r="A63" t="s">
        <v>9054</v>
      </c>
    </row>
    <row r="64" spans="1:1">
      <c r="A64" t="s">
        <v>9052</v>
      </c>
    </row>
    <row r="65" spans="1:1">
      <c r="A65" t="s">
        <v>9053</v>
      </c>
    </row>
    <row r="68" spans="1:1">
      <c r="A68" t="s">
        <v>9055</v>
      </c>
    </row>
    <row r="69" spans="1:1">
      <c r="A69" t="s">
        <v>9052</v>
      </c>
    </row>
    <row r="70" spans="1:1">
      <c r="A70" t="s">
        <v>9053</v>
      </c>
    </row>
    <row r="74" spans="1:1">
      <c r="A74" t="s">
        <v>9056</v>
      </c>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1814-2A74-4A5B-B1BD-942A1ACC65DA}">
  <dimension ref="A1:A32"/>
  <sheetViews>
    <sheetView workbookViewId="0">
      <selection activeCell="M24" sqref="M24"/>
    </sheetView>
  </sheetViews>
  <sheetFormatPr defaultRowHeight="14.4"/>
  <sheetData>
    <row r="1" spans="1:1">
      <c r="A1" t="s">
        <v>9493</v>
      </c>
    </row>
    <row r="4" spans="1:1">
      <c r="A4" t="s">
        <v>9494</v>
      </c>
    </row>
    <row r="5" spans="1:1">
      <c r="A5" t="s">
        <v>9495</v>
      </c>
    </row>
    <row r="6" spans="1:1">
      <c r="A6" t="s">
        <v>9496</v>
      </c>
    </row>
    <row r="7" spans="1:1">
      <c r="A7" t="s">
        <v>8906</v>
      </c>
    </row>
    <row r="8" spans="1:1">
      <c r="A8" t="s">
        <v>9497</v>
      </c>
    </row>
    <row r="9" spans="1:1">
      <c r="A9" t="s">
        <v>9498</v>
      </c>
    </row>
    <row r="12" spans="1:1">
      <c r="A12" t="s">
        <v>9539</v>
      </c>
    </row>
    <row r="14" spans="1:1">
      <c r="A14" t="s">
        <v>9500</v>
      </c>
    </row>
    <row r="16" spans="1:1">
      <c r="A16" t="s">
        <v>9501</v>
      </c>
    </row>
    <row r="17" spans="1:1">
      <c r="A17" t="s">
        <v>9502</v>
      </c>
    </row>
    <row r="18" spans="1:1">
      <c r="A18" t="s">
        <v>9503</v>
      </c>
    </row>
    <row r="22" spans="1:1">
      <c r="A22" t="s">
        <v>9504</v>
      </c>
    </row>
    <row r="24" spans="1:1">
      <c r="A24" t="s">
        <v>9505</v>
      </c>
    </row>
    <row r="25" spans="1:1">
      <c r="A25" t="s">
        <v>9506</v>
      </c>
    </row>
    <row r="26" spans="1:1">
      <c r="A26" t="s">
        <v>9507</v>
      </c>
    </row>
    <row r="32" spans="1:1">
      <c r="A32" t="s">
        <v>9508</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C4FE-5700-441E-B207-5C6C8375D9F9}">
  <dimension ref="A1:J37"/>
  <sheetViews>
    <sheetView showGridLines="0" topLeftCell="A7" workbookViewId="0">
      <selection activeCell="A5" sqref="A5:H5"/>
    </sheetView>
  </sheetViews>
  <sheetFormatPr defaultColWidth="8.77734375" defaultRowHeight="14.4"/>
  <cols>
    <col min="1" max="1" width="22.77734375" style="298" customWidth="1"/>
    <col min="2" max="2" width="20.21875" style="298" bestFit="1" customWidth="1"/>
    <col min="3" max="3" width="15.44140625" style="298" customWidth="1"/>
    <col min="4" max="4" width="10.77734375" style="298" customWidth="1"/>
    <col min="5" max="5" width="14.44140625" style="298" customWidth="1"/>
    <col min="6" max="6" width="13.21875" style="298" customWidth="1"/>
    <col min="7" max="7" width="17.21875" style="298" customWidth="1"/>
    <col min="8" max="8" width="9.77734375" style="298" customWidth="1"/>
    <col min="9" max="10" width="15.77734375" style="298" customWidth="1"/>
    <col min="11" max="16384" width="8.77734375" style="298"/>
  </cols>
  <sheetData>
    <row r="1" spans="1:10">
      <c r="A1" s="229" t="s">
        <v>7635</v>
      </c>
      <c r="B1" s="300"/>
      <c r="C1" s="300"/>
      <c r="D1" s="300"/>
      <c r="E1" s="231"/>
      <c r="I1" s="230" t="s">
        <v>7636</v>
      </c>
      <c r="J1" s="231"/>
    </row>
    <row r="2" spans="1:10">
      <c r="A2" s="229" t="s">
        <v>7637</v>
      </c>
      <c r="B2" s="300"/>
      <c r="C2" s="300"/>
      <c r="D2" s="300"/>
      <c r="E2" s="231"/>
      <c r="I2" s="230" t="s">
        <v>298</v>
      </c>
      <c r="J2" s="231"/>
    </row>
    <row r="3" spans="1:10">
      <c r="B3" s="300"/>
      <c r="C3" s="300"/>
      <c r="D3" s="300"/>
      <c r="E3" s="232"/>
      <c r="J3" s="232"/>
    </row>
    <row r="5" spans="1:10" ht="27.6" customHeight="1">
      <c r="A5" s="544" t="s">
        <v>9585</v>
      </c>
      <c r="B5" s="544"/>
      <c r="C5" s="544"/>
      <c r="D5" s="544"/>
      <c r="E5" s="544"/>
      <c r="F5" s="544"/>
      <c r="G5" s="544"/>
      <c r="H5" s="544"/>
    </row>
    <row r="7" spans="1:10" ht="15.6" customHeight="1">
      <c r="A7" s="233" t="s">
        <v>9584</v>
      </c>
    </row>
    <row r="8" spans="1:10" ht="11.7" customHeight="1">
      <c r="A8" s="301" t="s">
        <v>9482</v>
      </c>
    </row>
    <row r="9" spans="1:10" ht="12.6" customHeight="1">
      <c r="A9" s="301" t="s">
        <v>9583</v>
      </c>
    </row>
    <row r="10" spans="1:10" ht="11.7" customHeight="1">
      <c r="A10" s="301" t="s">
        <v>9582</v>
      </c>
    </row>
    <row r="11" spans="1:10" ht="11.7" customHeight="1">
      <c r="A11" s="301" t="s">
        <v>9581</v>
      </c>
    </row>
    <row r="12" spans="1:10" ht="11.7" customHeight="1">
      <c r="A12" s="301" t="s">
        <v>9580</v>
      </c>
    </row>
    <row r="13" spans="1:10" ht="11.7" customHeight="1">
      <c r="A13" s="301"/>
    </row>
    <row r="14" spans="1:10" ht="11.7" customHeight="1">
      <c r="A14" s="301"/>
    </row>
    <row r="15" spans="1:10" ht="11.7" customHeight="1">
      <c r="A15" s="301"/>
    </row>
    <row r="16" spans="1:10" ht="15" customHeight="1">
      <c r="A16" s="712" t="s">
        <v>9579</v>
      </c>
      <c r="B16" s="712"/>
      <c r="C16" s="712"/>
    </row>
    <row r="17" spans="1:9" ht="15" customHeight="1">
      <c r="A17" s="369" t="s">
        <v>9481</v>
      </c>
      <c r="B17" s="369"/>
      <c r="C17" s="369"/>
    </row>
    <row r="18" spans="1:9" ht="15" customHeight="1">
      <c r="A18" s="369" t="s">
        <v>8307</v>
      </c>
      <c r="B18" s="369"/>
      <c r="C18" s="369"/>
    </row>
    <row r="19" spans="1:9" ht="18" customHeight="1">
      <c r="A19" s="368" t="s">
        <v>7567</v>
      </c>
      <c r="B19" s="368" t="s">
        <v>6849</v>
      </c>
      <c r="C19" s="368" t="s">
        <v>444</v>
      </c>
      <c r="D19" s="368" t="s">
        <v>7140</v>
      </c>
      <c r="E19" s="368" t="s">
        <v>6852</v>
      </c>
      <c r="F19" s="368" t="s">
        <v>9577</v>
      </c>
      <c r="G19" s="368" t="s">
        <v>7604</v>
      </c>
    </row>
    <row r="20" spans="1:9" ht="17.7" customHeight="1">
      <c r="A20" s="164">
        <v>1</v>
      </c>
      <c r="B20" s="332"/>
      <c r="C20" s="165"/>
      <c r="D20" s="367">
        <f>SUM(D19)</f>
        <v>0</v>
      </c>
      <c r="E20" s="367">
        <f>SUM(E19)</f>
        <v>0</v>
      </c>
      <c r="F20" s="367">
        <f>SUM(F19)</f>
        <v>0</v>
      </c>
      <c r="G20" s="329"/>
    </row>
    <row r="21" spans="1:9" ht="14.7" customHeight="1">
      <c r="A21" s="304"/>
      <c r="B21" s="304"/>
      <c r="C21" s="304"/>
      <c r="D21" s="366"/>
      <c r="E21" s="366"/>
      <c r="F21" s="366"/>
      <c r="I21" s="300"/>
    </row>
    <row r="22" spans="1:9">
      <c r="A22" s="709" t="s">
        <v>9576</v>
      </c>
      <c r="B22" s="710"/>
      <c r="C22" s="711"/>
      <c r="D22" s="364">
        <f t="shared" ref="D22:F23" si="0">SUM(D21)</f>
        <v>0</v>
      </c>
      <c r="E22" s="365">
        <f t="shared" si="0"/>
        <v>0</v>
      </c>
      <c r="F22" s="371">
        <f t="shared" si="0"/>
        <v>0</v>
      </c>
    </row>
    <row r="23" spans="1:9">
      <c r="A23" s="708" t="s">
        <v>9575</v>
      </c>
      <c r="B23" s="708"/>
      <c r="C23" s="708"/>
      <c r="D23" s="364">
        <f t="shared" si="0"/>
        <v>0</v>
      </c>
      <c r="E23" s="363">
        <f t="shared" si="0"/>
        <v>0</v>
      </c>
      <c r="F23" s="329">
        <f t="shared" si="0"/>
        <v>0</v>
      </c>
    </row>
    <row r="24" spans="1:9" ht="29.25" customHeight="1">
      <c r="C24" s="370"/>
    </row>
    <row r="25" spans="1:9">
      <c r="A25" s="712" t="s">
        <v>9578</v>
      </c>
      <c r="B25" s="712"/>
      <c r="C25" s="712"/>
    </row>
    <row r="26" spans="1:9" ht="15" customHeight="1">
      <c r="A26" s="369" t="s">
        <v>9481</v>
      </c>
      <c r="B26" s="369"/>
      <c r="C26" s="369"/>
    </row>
    <row r="27" spans="1:9" ht="15" customHeight="1">
      <c r="A27" s="369" t="s">
        <v>8307</v>
      </c>
      <c r="B27" s="369"/>
      <c r="C27" s="369"/>
    </row>
    <row r="28" spans="1:9" ht="18" customHeight="1">
      <c r="A28" s="368" t="s">
        <v>7567</v>
      </c>
      <c r="B28" s="368" t="s">
        <v>6849</v>
      </c>
      <c r="C28" s="368" t="s">
        <v>444</v>
      </c>
      <c r="D28" s="368" t="s">
        <v>7140</v>
      </c>
      <c r="E28" s="368" t="s">
        <v>6852</v>
      </c>
      <c r="F28" s="368" t="s">
        <v>9577</v>
      </c>
      <c r="G28" s="368" t="s">
        <v>7604</v>
      </c>
    </row>
    <row r="29" spans="1:9" ht="19.2" customHeight="1">
      <c r="A29" s="164">
        <v>1</v>
      </c>
      <c r="B29" s="332"/>
      <c r="C29" s="165"/>
      <c r="D29" s="367">
        <f>SUM(D28)</f>
        <v>0</v>
      </c>
      <c r="E29" s="367">
        <f>SUM(E28)</f>
        <v>0</v>
      </c>
      <c r="F29" s="367">
        <f>SUM(F28)</f>
        <v>0</v>
      </c>
      <c r="G29" s="329"/>
    </row>
    <row r="30" spans="1:9">
      <c r="A30" s="304"/>
      <c r="B30" s="304"/>
      <c r="C30" s="304"/>
      <c r="D30" s="366"/>
      <c r="E30" s="366"/>
      <c r="F30" s="366"/>
    </row>
    <row r="31" spans="1:9">
      <c r="A31" s="709" t="s">
        <v>9576</v>
      </c>
      <c r="B31" s="710"/>
      <c r="C31" s="711"/>
      <c r="D31" s="364">
        <f t="shared" ref="D31:F32" si="1">SUM(D30)</f>
        <v>0</v>
      </c>
      <c r="E31" s="364">
        <f t="shared" si="1"/>
        <v>0</v>
      </c>
      <c r="F31" s="365">
        <f t="shared" si="1"/>
        <v>0</v>
      </c>
    </row>
    <row r="32" spans="1:9">
      <c r="A32" s="709" t="s">
        <v>9575</v>
      </c>
      <c r="B32" s="710"/>
      <c r="C32" s="711"/>
      <c r="D32" s="364">
        <f t="shared" si="1"/>
        <v>0</v>
      </c>
      <c r="E32" s="364">
        <f t="shared" si="1"/>
        <v>0</v>
      </c>
      <c r="F32" s="363">
        <f t="shared" si="1"/>
        <v>0</v>
      </c>
    </row>
    <row r="33" spans="1:3" ht="29.25" customHeight="1"/>
    <row r="34" spans="1:3">
      <c r="A34" s="230" t="s">
        <v>7501</v>
      </c>
      <c r="B34" s="229"/>
      <c r="C34" s="300"/>
    </row>
    <row r="35" spans="1:3">
      <c r="A35" s="362"/>
      <c r="B35" s="361" t="s">
        <v>9574</v>
      </c>
      <c r="C35" s="300"/>
    </row>
    <row r="36" spans="1:3">
      <c r="A36" s="230" t="s">
        <v>305</v>
      </c>
      <c r="B36" s="229"/>
      <c r="C36" s="300"/>
    </row>
    <row r="37" spans="1:3">
      <c r="B37" s="361" t="s">
        <v>9574</v>
      </c>
    </row>
  </sheetData>
  <mergeCells count="7">
    <mergeCell ref="A5:H5"/>
    <mergeCell ref="A23:C23"/>
    <mergeCell ref="A22:C22"/>
    <mergeCell ref="A31:C31"/>
    <mergeCell ref="A32:C32"/>
    <mergeCell ref="A16:C16"/>
    <mergeCell ref="A25:C25"/>
  </mergeCells>
  <pageMargins left="0.7" right="0.7" top="0.75" bottom="0.75" header="0.3" footer="0.3"/>
  <pageSetup paperSize="9" orientation="portrait" horizontalDpi="300" verticalDpi="3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9AAF-8C2B-4F93-A247-30D6EFDB27A2}">
  <dimension ref="A4:B98"/>
  <sheetViews>
    <sheetView topLeftCell="A49" workbookViewId="0">
      <selection activeCell="J26" sqref="J26"/>
    </sheetView>
  </sheetViews>
  <sheetFormatPr defaultRowHeight="14.4"/>
  <sheetData>
    <row r="4" spans="1:1">
      <c r="A4" t="s">
        <v>9547</v>
      </c>
    </row>
    <row r="5" spans="1:1">
      <c r="A5" t="s">
        <v>9548</v>
      </c>
    </row>
    <row r="8" spans="1:1">
      <c r="A8" t="s">
        <v>9549</v>
      </c>
    </row>
    <row r="9" spans="1:1">
      <c r="A9" t="s">
        <v>8640</v>
      </c>
    </row>
    <row r="11" spans="1:1">
      <c r="A11" t="s">
        <v>9550</v>
      </c>
    </row>
    <row r="12" spans="1:1">
      <c r="A12" t="s">
        <v>9551</v>
      </c>
    </row>
    <row r="19" spans="1:2">
      <c r="A19" t="s">
        <v>9552</v>
      </c>
    </row>
    <row r="20" spans="1:2">
      <c r="A20" t="s">
        <v>8640</v>
      </c>
    </row>
    <row r="22" spans="1:2">
      <c r="A22" t="s">
        <v>9553</v>
      </c>
    </row>
    <row r="23" spans="1:2">
      <c r="A23" t="s">
        <v>9554</v>
      </c>
      <c r="B23" t="s">
        <v>9555</v>
      </c>
    </row>
    <row r="31" spans="1:2">
      <c r="A31" t="s">
        <v>9556</v>
      </c>
    </row>
    <row r="32" spans="1:2">
      <c r="A32" t="s">
        <v>8640</v>
      </c>
    </row>
    <row r="34" spans="1:2">
      <c r="A34" t="s">
        <v>9553</v>
      </c>
    </row>
    <row r="35" spans="1:2">
      <c r="A35" t="s">
        <v>9554</v>
      </c>
      <c r="B35" t="s">
        <v>9557</v>
      </c>
    </row>
    <row r="41" spans="1:2">
      <c r="A41" t="s">
        <v>9558</v>
      </c>
    </row>
    <row r="42" spans="1:2">
      <c r="A42" t="s">
        <v>9559</v>
      </c>
    </row>
    <row r="43" spans="1:2">
      <c r="A43" t="s">
        <v>9560</v>
      </c>
    </row>
    <row r="44" spans="1:2">
      <c r="A44" t="s">
        <v>8640</v>
      </c>
    </row>
    <row r="46" spans="1:2">
      <c r="A46" t="s">
        <v>9553</v>
      </c>
    </row>
    <row r="47" spans="1:2">
      <c r="A47" t="s">
        <v>9554</v>
      </c>
      <c r="B47" t="s">
        <v>9561</v>
      </c>
    </row>
    <row r="53" spans="1:2">
      <c r="A53" t="s">
        <v>9562</v>
      </c>
    </row>
    <row r="54" spans="1:2">
      <c r="A54" t="s">
        <v>8640</v>
      </c>
    </row>
    <row r="56" spans="1:2">
      <c r="A56" t="s">
        <v>9553</v>
      </c>
    </row>
    <row r="57" spans="1:2">
      <c r="A57" t="s">
        <v>9554</v>
      </c>
      <c r="B57" t="s">
        <v>9563</v>
      </c>
    </row>
    <row r="60" spans="1:2">
      <c r="A60" t="s">
        <v>9564</v>
      </c>
    </row>
    <row r="62" spans="1:2">
      <c r="A62" t="s">
        <v>9565</v>
      </c>
    </row>
    <row r="63" spans="1:2">
      <c r="A63" t="s">
        <v>9566</v>
      </c>
    </row>
    <row r="64" spans="1:2">
      <c r="A64" t="s">
        <v>9567</v>
      </c>
    </row>
    <row r="72" spans="1:2">
      <c r="A72" t="s">
        <v>8401</v>
      </c>
    </row>
    <row r="73" spans="1:2">
      <c r="A73" t="s">
        <v>8676</v>
      </c>
    </row>
    <row r="74" spans="1:2">
      <c r="A74" t="s">
        <v>9568</v>
      </c>
    </row>
    <row r="75" spans="1:2">
      <c r="A75" t="s">
        <v>9569</v>
      </c>
    </row>
    <row r="77" spans="1:2">
      <c r="A77" t="s">
        <v>8640</v>
      </c>
    </row>
    <row r="79" spans="1:2">
      <c r="A79" t="s">
        <v>9553</v>
      </c>
    </row>
    <row r="80" spans="1:2">
      <c r="A80" t="s">
        <v>9554</v>
      </c>
      <c r="B80" t="s">
        <v>9570</v>
      </c>
    </row>
    <row r="87" spans="1:2">
      <c r="A87" t="s">
        <v>9571</v>
      </c>
    </row>
    <row r="88" spans="1:2">
      <c r="A88" t="s">
        <v>8640</v>
      </c>
    </row>
    <row r="90" spans="1:2">
      <c r="A90" t="s">
        <v>9553</v>
      </c>
    </row>
    <row r="91" spans="1:2">
      <c r="A91" t="s">
        <v>9554</v>
      </c>
      <c r="B91" t="s">
        <v>9572</v>
      </c>
    </row>
    <row r="98" spans="1:1">
      <c r="A98" t="s">
        <v>9573</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B5902-31CC-4709-8080-F46D5C20A103}">
  <dimension ref="A1:A13"/>
  <sheetViews>
    <sheetView zoomScale="85" zoomScaleNormal="85" workbookViewId="0">
      <selection activeCell="A13" sqref="A13"/>
    </sheetView>
  </sheetViews>
  <sheetFormatPr defaultRowHeight="14.4"/>
  <sheetData>
    <row r="1" spans="1:1">
      <c r="A1" t="s">
        <v>8594</v>
      </c>
    </row>
    <row r="2" spans="1:1">
      <c r="A2" t="s">
        <v>8595</v>
      </c>
    </row>
    <row r="3" spans="1:1">
      <c r="A3" t="s">
        <v>8596</v>
      </c>
    </row>
    <row r="4" spans="1:1">
      <c r="A4" t="s">
        <v>8597</v>
      </c>
    </row>
    <row r="5" spans="1:1">
      <c r="A5" t="s">
        <v>8598</v>
      </c>
    </row>
    <row r="6" spans="1:1">
      <c r="A6" t="s">
        <v>8599</v>
      </c>
    </row>
    <row r="7" spans="1:1">
      <c r="A7" t="s">
        <v>8600</v>
      </c>
    </row>
    <row r="8" spans="1:1">
      <c r="A8" t="s">
        <v>8601</v>
      </c>
    </row>
    <row r="9" spans="1:1">
      <c r="A9" t="s">
        <v>8602</v>
      </c>
    </row>
    <row r="10" spans="1:1">
      <c r="A10" t="s">
        <v>8603</v>
      </c>
    </row>
    <row r="11" spans="1:1">
      <c r="A11" t="s">
        <v>8604</v>
      </c>
    </row>
    <row r="12" spans="1:1">
      <c r="A12" t="s">
        <v>8725</v>
      </c>
    </row>
    <row r="13" spans="1:1">
      <c r="A13" t="s">
        <v>8724</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4B72D-2E2D-4CC2-9479-FA97DE3D65AC}">
  <dimension ref="A1:A72"/>
  <sheetViews>
    <sheetView topLeftCell="A31" workbookViewId="0">
      <selection activeCell="M15" sqref="M15"/>
    </sheetView>
  </sheetViews>
  <sheetFormatPr defaultRowHeight="14.4"/>
  <sheetData>
    <row r="1" spans="1:1">
      <c r="A1" t="s">
        <v>346</v>
      </c>
    </row>
    <row r="2" spans="1:1">
      <c r="A2" t="s">
        <v>8606</v>
      </c>
    </row>
    <row r="3" spans="1:1">
      <c r="A3" t="s">
        <v>8296</v>
      </c>
    </row>
    <row r="4" spans="1:1">
      <c r="A4" t="s">
        <v>8607</v>
      </c>
    </row>
    <row r="6" spans="1:1">
      <c r="A6" t="s">
        <v>8298</v>
      </c>
    </row>
    <row r="8" spans="1:1">
      <c r="A8" t="s">
        <v>8299</v>
      </c>
    </row>
    <row r="9" spans="1:1">
      <c r="A9" t="s">
        <v>8300</v>
      </c>
    </row>
    <row r="10" spans="1:1">
      <c r="A10" t="s">
        <v>8608</v>
      </c>
    </row>
    <row r="11" spans="1:1">
      <c r="A11" t="s">
        <v>8302</v>
      </c>
    </row>
    <row r="12" spans="1:1">
      <c r="A12" t="s">
        <v>8303</v>
      </c>
    </row>
    <row r="13" spans="1:1">
      <c r="A13" t="s">
        <v>8304</v>
      </c>
    </row>
    <row r="14" spans="1:1">
      <c r="A14" t="s">
        <v>8305</v>
      </c>
    </row>
    <row r="15" spans="1:1">
      <c r="A15" t="s">
        <v>8306</v>
      </c>
    </row>
    <row r="16" spans="1:1">
      <c r="A16" t="s">
        <v>8307</v>
      </c>
    </row>
    <row r="17" spans="1:1">
      <c r="A17" t="s">
        <v>8308</v>
      </c>
    </row>
    <row r="18" spans="1:1">
      <c r="A18" t="s">
        <v>8309</v>
      </c>
    </row>
    <row r="19" spans="1:1">
      <c r="A19" t="s">
        <v>8310</v>
      </c>
    </row>
    <row r="20" spans="1:1">
      <c r="A20" t="s">
        <v>8311</v>
      </c>
    </row>
    <row r="31" spans="1:1">
      <c r="A31" t="s">
        <v>8609</v>
      </c>
    </row>
    <row r="32" spans="1:1">
      <c r="A32" t="s">
        <v>8610</v>
      </c>
    </row>
    <row r="34" spans="1:1">
      <c r="A34" t="s">
        <v>8611</v>
      </c>
    </row>
    <row r="35" spans="1:1">
      <c r="A35" t="s">
        <v>8612</v>
      </c>
    </row>
    <row r="36" spans="1:1">
      <c r="A36" t="s">
        <v>8613</v>
      </c>
    </row>
    <row r="38" spans="1:1">
      <c r="A38" t="s">
        <v>8614</v>
      </c>
    </row>
    <row r="39" spans="1:1">
      <c r="A39" t="s">
        <v>8615</v>
      </c>
    </row>
    <row r="41" spans="1:1">
      <c r="A41" t="s">
        <v>8611</v>
      </c>
    </row>
    <row r="42" spans="1:1">
      <c r="A42" t="s">
        <v>8616</v>
      </c>
    </row>
    <row r="43" spans="1:1">
      <c r="A43" t="s">
        <v>8613</v>
      </c>
    </row>
    <row r="45" spans="1:1">
      <c r="A45" t="s">
        <v>8617</v>
      </c>
    </row>
    <row r="46" spans="1:1">
      <c r="A46" t="s">
        <v>8615</v>
      </c>
    </row>
    <row r="48" spans="1:1">
      <c r="A48" t="s">
        <v>8611</v>
      </c>
    </row>
    <row r="49" spans="1:1">
      <c r="A49" t="s">
        <v>8612</v>
      </c>
    </row>
    <row r="50" spans="1:1">
      <c r="A50" t="s">
        <v>8613</v>
      </c>
    </row>
    <row r="52" spans="1:1">
      <c r="A52" t="s">
        <v>8618</v>
      </c>
    </row>
    <row r="53" spans="1:1">
      <c r="A53" t="s">
        <v>8619</v>
      </c>
    </row>
    <row r="54" spans="1:1">
      <c r="A54" t="s">
        <v>8399</v>
      </c>
    </row>
    <row r="55" spans="1:1">
      <c r="A55" t="s">
        <v>8620</v>
      </c>
    </row>
    <row r="56" spans="1:1">
      <c r="A56" t="s">
        <v>8296</v>
      </c>
    </row>
    <row r="57" spans="1:1">
      <c r="A57" t="s">
        <v>8621</v>
      </c>
    </row>
    <row r="59" spans="1:1">
      <c r="A59" t="s">
        <v>8298</v>
      </c>
    </row>
    <row r="61" spans="1:1">
      <c r="A61" t="s">
        <v>8622</v>
      </c>
    </row>
    <row r="63" spans="1:1">
      <c r="A63" t="s">
        <v>8322</v>
      </c>
    </row>
    <row r="64" spans="1:1">
      <c r="A64" t="s">
        <v>8323</v>
      </c>
    </row>
    <row r="66" spans="1:1">
      <c r="A66" t="s">
        <v>8324</v>
      </c>
    </row>
    <row r="67" spans="1:1">
      <c r="A67" t="s">
        <v>8323</v>
      </c>
    </row>
    <row r="69" spans="1:1">
      <c r="A69" t="s">
        <v>8325</v>
      </c>
    </row>
    <row r="70" spans="1:1">
      <c r="A70" t="s">
        <v>8323</v>
      </c>
    </row>
    <row r="72" spans="1:1">
      <c r="A72" t="s">
        <v>8326</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42B10-228B-4DDB-9D98-37D6DEDD5EF6}">
  <dimension ref="A1:P851"/>
  <sheetViews>
    <sheetView showGridLines="0" workbookViewId="0">
      <selection activeCell="D3" sqref="D3:P3"/>
    </sheetView>
  </sheetViews>
  <sheetFormatPr defaultRowHeight="14.4"/>
  <cols>
    <col min="1" max="1" width="1.21875" customWidth="1"/>
    <col min="2" max="2" width="3.77734375" customWidth="1"/>
    <col min="3" max="4" width="6.21875" customWidth="1"/>
    <col min="5" max="5" width="15" customWidth="1"/>
    <col min="6" max="6" width="9.77734375" customWidth="1"/>
    <col min="7" max="7" width="12.5546875" style="32" customWidth="1"/>
    <col min="8" max="8" width="12.77734375" customWidth="1"/>
    <col min="9" max="9" width="11.21875" customWidth="1"/>
    <col min="10" max="10" width="9.77734375" customWidth="1"/>
    <col min="11" max="11" width="14.44140625" customWidth="1"/>
    <col min="12" max="12" width="12.5546875" style="32" customWidth="1"/>
    <col min="13" max="13" width="12.21875" customWidth="1"/>
    <col min="14" max="14" width="10.77734375" customWidth="1"/>
    <col min="15" max="15" width="10.21875" customWidth="1"/>
    <col min="16" max="16" width="11.21875" customWidth="1"/>
  </cols>
  <sheetData>
    <row r="1" spans="1:16" ht="15" customHeight="1">
      <c r="A1" s="17"/>
      <c r="B1" s="18"/>
      <c r="C1" s="386"/>
      <c r="D1" s="386"/>
      <c r="E1" s="18"/>
      <c r="F1" s="18"/>
      <c r="G1" s="68"/>
      <c r="H1" s="18"/>
      <c r="I1" s="17"/>
      <c r="J1" s="18"/>
      <c r="K1" s="18"/>
      <c r="L1" s="68"/>
      <c r="M1" s="18"/>
      <c r="N1" s="18"/>
      <c r="O1" s="18"/>
      <c r="P1" s="18"/>
    </row>
    <row r="2" spans="1:16" ht="15" customHeight="1">
      <c r="A2" s="17"/>
      <c r="B2" s="718" t="s">
        <v>6832</v>
      </c>
      <c r="C2" s="718"/>
      <c r="D2" s="718"/>
      <c r="E2" s="718"/>
      <c r="F2" s="18"/>
      <c r="G2" s="68"/>
      <c r="H2" s="18"/>
      <c r="I2" s="17"/>
      <c r="J2" s="18"/>
      <c r="K2" s="18"/>
      <c r="L2" s="68"/>
      <c r="M2" s="18"/>
      <c r="N2" s="18"/>
      <c r="O2" s="18"/>
      <c r="P2" s="18"/>
    </row>
    <row r="3" spans="1:16" ht="15" customHeight="1">
      <c r="A3" s="17"/>
      <c r="B3" s="389"/>
      <c r="C3" s="389"/>
      <c r="D3" s="719" t="s">
        <v>118</v>
      </c>
      <c r="E3" s="719"/>
      <c r="F3" s="719"/>
      <c r="G3" s="719"/>
      <c r="H3" s="719"/>
      <c r="I3" s="719"/>
      <c r="J3" s="719"/>
      <c r="K3" s="719"/>
      <c r="L3" s="719"/>
      <c r="M3" s="719"/>
      <c r="N3" s="719"/>
      <c r="O3" s="719"/>
      <c r="P3" s="719"/>
    </row>
    <row r="4" spans="1:16" ht="15" customHeight="1">
      <c r="A4" s="17"/>
      <c r="B4" s="18"/>
      <c r="C4" s="386"/>
      <c r="D4" s="386"/>
      <c r="E4" s="18"/>
      <c r="F4" s="18"/>
      <c r="G4" s="68"/>
      <c r="H4" s="18"/>
      <c r="I4" s="17"/>
      <c r="J4" s="18"/>
      <c r="K4" s="18"/>
      <c r="L4" s="68"/>
      <c r="M4" s="18"/>
      <c r="N4" s="18"/>
      <c r="O4" s="18"/>
      <c r="P4" s="18"/>
    </row>
    <row r="5" spans="1:16" ht="15" customHeight="1">
      <c r="A5" s="17"/>
      <c r="B5" s="715" t="s">
        <v>6833</v>
      </c>
      <c r="C5" s="715"/>
      <c r="D5" s="715"/>
      <c r="E5" s="18"/>
      <c r="F5" s="18"/>
      <c r="G5" s="68"/>
      <c r="H5" s="18"/>
      <c r="I5" s="17"/>
      <c r="J5" s="18"/>
      <c r="K5" s="18"/>
      <c r="L5" s="68"/>
      <c r="M5" s="18"/>
      <c r="N5" s="18"/>
      <c r="O5" s="18"/>
      <c r="P5" s="18"/>
    </row>
    <row r="6" spans="1:16" ht="19.95" customHeight="1">
      <c r="A6" s="17"/>
      <c r="B6" s="715" t="s">
        <v>7887</v>
      </c>
      <c r="C6" s="715"/>
      <c r="D6" s="715"/>
      <c r="E6" s="715"/>
      <c r="F6" s="715"/>
      <c r="G6" s="715"/>
      <c r="H6" s="715"/>
      <c r="I6" s="17"/>
      <c r="J6" s="18"/>
      <c r="K6" s="18"/>
      <c r="L6" s="68"/>
      <c r="M6" s="18"/>
      <c r="N6" s="18"/>
      <c r="O6" s="18"/>
      <c r="P6" s="18"/>
    </row>
    <row r="7" spans="1:16" ht="19.95" customHeight="1">
      <c r="A7" s="17"/>
      <c r="B7" s="715" t="s">
        <v>7888</v>
      </c>
      <c r="C7" s="715"/>
      <c r="D7" s="715"/>
      <c r="E7" s="715"/>
      <c r="F7" s="715"/>
      <c r="G7" s="715"/>
      <c r="H7" s="715"/>
      <c r="I7" s="17"/>
      <c r="J7" s="18"/>
      <c r="K7" s="18"/>
      <c r="L7" s="68"/>
      <c r="M7" s="18"/>
      <c r="N7" s="18"/>
      <c r="O7" s="18"/>
      <c r="P7" s="18"/>
    </row>
    <row r="8" spans="1:16" ht="15" customHeight="1">
      <c r="A8" s="17"/>
      <c r="B8" s="18"/>
      <c r="C8" s="386"/>
      <c r="D8" s="386"/>
      <c r="E8" s="18"/>
      <c r="F8" s="18"/>
      <c r="G8" s="68"/>
      <c r="H8" s="18"/>
      <c r="I8" s="17"/>
      <c r="J8" s="18"/>
      <c r="K8" s="18"/>
      <c r="L8" s="68"/>
      <c r="M8" s="18"/>
      <c r="N8" s="18"/>
      <c r="O8" s="18"/>
      <c r="P8" s="18"/>
    </row>
    <row r="9" spans="1:16" ht="15" customHeight="1">
      <c r="A9" s="17"/>
      <c r="B9" s="43"/>
      <c r="C9" s="408"/>
      <c r="D9" s="408"/>
      <c r="E9" s="43"/>
      <c r="F9" s="43"/>
      <c r="G9" s="242"/>
      <c r="H9" s="43"/>
      <c r="I9" s="54"/>
      <c r="J9" s="43"/>
      <c r="K9" s="43"/>
      <c r="L9" s="242"/>
      <c r="M9" s="43"/>
      <c r="N9" s="43"/>
      <c r="O9" s="43"/>
      <c r="P9" s="43"/>
    </row>
    <row r="10" spans="1:16" ht="33.6" customHeight="1">
      <c r="A10" s="142"/>
      <c r="B10" s="243" t="s">
        <v>283</v>
      </c>
      <c r="C10" s="716" t="s">
        <v>7889</v>
      </c>
      <c r="D10" s="717"/>
      <c r="E10" s="244" t="s">
        <v>324</v>
      </c>
      <c r="F10" s="244" t="s">
        <v>6846</v>
      </c>
      <c r="G10" s="245" t="s">
        <v>7890</v>
      </c>
      <c r="H10" s="244" t="s">
        <v>7891</v>
      </c>
      <c r="I10" s="244" t="s">
        <v>7892</v>
      </c>
      <c r="J10" s="243" t="s">
        <v>326</v>
      </c>
      <c r="K10" s="244" t="s">
        <v>7893</v>
      </c>
      <c r="L10" s="245" t="s">
        <v>7894</v>
      </c>
      <c r="M10" s="244" t="s">
        <v>6844</v>
      </c>
      <c r="N10" s="244" t="s">
        <v>7895</v>
      </c>
      <c r="O10" s="244" t="s">
        <v>7896</v>
      </c>
      <c r="P10" s="244" t="s">
        <v>7897</v>
      </c>
    </row>
    <row r="11" spans="1:16" ht="35.700000000000003" customHeight="1">
      <c r="A11" s="142"/>
      <c r="B11" s="246">
        <v>1</v>
      </c>
      <c r="C11" s="713"/>
      <c r="D11" s="714"/>
      <c r="E11" s="247"/>
      <c r="F11" s="248"/>
      <c r="G11" s="249"/>
      <c r="H11" s="247"/>
      <c r="I11" s="247"/>
      <c r="J11" s="250"/>
      <c r="K11" s="247"/>
      <c r="L11" s="249"/>
      <c r="M11" s="251"/>
      <c r="N11" s="248"/>
      <c r="O11" s="248"/>
      <c r="P11" s="247"/>
    </row>
    <row r="12" spans="1:16" ht="35.700000000000003" customHeight="1">
      <c r="A12" s="142"/>
      <c r="B12" s="246">
        <v>2</v>
      </c>
      <c r="C12" s="713"/>
      <c r="D12" s="714"/>
      <c r="E12" s="247"/>
      <c r="F12" s="248"/>
      <c r="G12" s="249"/>
      <c r="H12" s="247"/>
      <c r="I12" s="247"/>
      <c r="J12" s="250"/>
      <c r="K12" s="247"/>
      <c r="L12" s="249"/>
      <c r="M12" s="251"/>
      <c r="N12" s="248"/>
      <c r="O12" s="248"/>
      <c r="P12" s="247"/>
    </row>
    <row r="13" spans="1:16" ht="35.700000000000003" customHeight="1">
      <c r="A13" s="142"/>
      <c r="B13" s="246">
        <v>3</v>
      </c>
      <c r="C13" s="713"/>
      <c r="D13" s="714"/>
      <c r="E13" s="247"/>
      <c r="F13" s="248"/>
      <c r="G13" s="249"/>
      <c r="H13" s="247"/>
      <c r="I13" s="247"/>
      <c r="J13" s="250"/>
      <c r="K13" s="247"/>
      <c r="L13" s="249"/>
      <c r="M13" s="251"/>
      <c r="N13" s="248"/>
      <c r="O13" s="248"/>
      <c r="P13" s="247"/>
    </row>
    <row r="14" spans="1:16" ht="35.700000000000003" customHeight="1">
      <c r="A14" s="142"/>
      <c r="B14" s="246">
        <v>4</v>
      </c>
      <c r="C14" s="713"/>
      <c r="D14" s="714"/>
      <c r="E14" s="247"/>
      <c r="F14" s="248"/>
      <c r="G14" s="249"/>
      <c r="H14" s="247"/>
      <c r="I14" s="247"/>
      <c r="J14" s="250"/>
      <c r="K14" s="247"/>
      <c r="L14" s="249"/>
      <c r="M14" s="251"/>
      <c r="N14" s="248"/>
      <c r="O14" s="248"/>
      <c r="P14" s="247"/>
    </row>
    <row r="15" spans="1:16" ht="35.700000000000003" customHeight="1">
      <c r="A15" s="142"/>
      <c r="B15" s="246">
        <v>5</v>
      </c>
      <c r="C15" s="713"/>
      <c r="D15" s="714"/>
      <c r="E15" s="247"/>
      <c r="F15" s="248"/>
      <c r="G15" s="249"/>
      <c r="H15" s="247"/>
      <c r="I15" s="247"/>
      <c r="J15" s="250"/>
      <c r="K15" s="247"/>
      <c r="L15" s="249"/>
      <c r="M15" s="251"/>
      <c r="N15" s="248"/>
      <c r="O15" s="248"/>
      <c r="P15" s="247"/>
    </row>
    <row r="16" spans="1:16" ht="35.700000000000003" customHeight="1">
      <c r="A16" s="142"/>
      <c r="B16" s="246">
        <v>6</v>
      </c>
      <c r="C16" s="713"/>
      <c r="D16" s="714"/>
      <c r="E16" s="247"/>
      <c r="F16" s="248"/>
      <c r="G16" s="249"/>
      <c r="H16" s="247"/>
      <c r="I16" s="247"/>
      <c r="J16" s="250"/>
      <c r="K16" s="247"/>
      <c r="L16" s="249"/>
      <c r="M16" s="251"/>
      <c r="N16" s="248"/>
      <c r="O16" s="248"/>
      <c r="P16" s="247"/>
    </row>
    <row r="17" spans="1:16" ht="35.700000000000003" customHeight="1">
      <c r="A17" s="142"/>
      <c r="B17" s="246">
        <v>7</v>
      </c>
      <c r="C17" s="713"/>
      <c r="D17" s="714"/>
      <c r="E17" s="248"/>
      <c r="F17" s="248"/>
      <c r="G17" s="249"/>
      <c r="H17" s="247"/>
      <c r="I17" s="247"/>
      <c r="J17" s="250"/>
      <c r="K17" s="247"/>
      <c r="L17" s="249"/>
      <c r="M17" s="251"/>
      <c r="N17" s="248"/>
      <c r="O17" s="248"/>
      <c r="P17" s="247"/>
    </row>
    <row r="18" spans="1:16" ht="35.700000000000003" customHeight="1">
      <c r="A18" s="142"/>
      <c r="B18" s="246">
        <v>8</v>
      </c>
      <c r="C18" s="713"/>
      <c r="D18" s="714"/>
      <c r="E18" s="247"/>
      <c r="F18" s="248"/>
      <c r="G18" s="249"/>
      <c r="H18" s="247"/>
      <c r="I18" s="247"/>
      <c r="J18" s="250"/>
      <c r="K18" s="247"/>
      <c r="L18" s="249"/>
      <c r="M18" s="251"/>
      <c r="N18" s="248"/>
      <c r="O18" s="248"/>
      <c r="P18" s="247"/>
    </row>
    <row r="19" spans="1:16" ht="35.700000000000003" customHeight="1">
      <c r="A19" s="142"/>
      <c r="B19" s="246">
        <v>9</v>
      </c>
      <c r="C19" s="713"/>
      <c r="D19" s="714"/>
      <c r="E19" s="247"/>
      <c r="F19" s="248"/>
      <c r="G19" s="249"/>
      <c r="H19" s="247"/>
      <c r="I19" s="247"/>
      <c r="J19" s="250"/>
      <c r="K19" s="247"/>
      <c r="L19" s="249"/>
      <c r="M19" s="251"/>
      <c r="N19" s="248"/>
      <c r="O19" s="248"/>
      <c r="P19" s="247"/>
    </row>
    <row r="20" spans="1:16" ht="35.700000000000003" customHeight="1">
      <c r="A20" s="142"/>
      <c r="B20" s="246">
        <v>10</v>
      </c>
      <c r="C20" s="713"/>
      <c r="D20" s="714"/>
      <c r="E20" s="247"/>
      <c r="F20" s="248"/>
      <c r="G20" s="249"/>
      <c r="H20" s="247"/>
      <c r="I20" s="247"/>
      <c r="J20" s="250"/>
      <c r="K20" s="247"/>
      <c r="L20" s="249"/>
      <c r="M20" s="251"/>
      <c r="N20" s="248"/>
      <c r="O20" s="248"/>
      <c r="P20" s="247"/>
    </row>
    <row r="21" spans="1:16" ht="35.700000000000003" customHeight="1">
      <c r="A21" s="142"/>
      <c r="B21" s="246">
        <v>11</v>
      </c>
      <c r="C21" s="713"/>
      <c r="D21" s="714"/>
      <c r="E21" s="247"/>
      <c r="F21" s="248"/>
      <c r="G21" s="249"/>
      <c r="H21" s="247"/>
      <c r="I21" s="247"/>
      <c r="J21" s="250"/>
      <c r="K21" s="247"/>
      <c r="L21" s="249"/>
      <c r="M21" s="251"/>
      <c r="N21" s="248"/>
      <c r="O21" s="248"/>
      <c r="P21" s="247"/>
    </row>
    <row r="22" spans="1:16" ht="35.700000000000003" customHeight="1">
      <c r="A22" s="142"/>
      <c r="B22" s="246">
        <v>12</v>
      </c>
      <c r="C22" s="713"/>
      <c r="D22" s="714"/>
      <c r="E22" s="247"/>
      <c r="F22" s="248"/>
      <c r="G22" s="249"/>
      <c r="H22" s="247"/>
      <c r="I22" s="247"/>
      <c r="J22" s="250"/>
      <c r="K22" s="247"/>
      <c r="L22" s="249"/>
      <c r="M22" s="251"/>
      <c r="N22" s="248"/>
      <c r="O22" s="248"/>
      <c r="P22" s="247"/>
    </row>
    <row r="23" spans="1:16" ht="35.700000000000003" customHeight="1">
      <c r="A23" s="142"/>
      <c r="B23" s="246">
        <v>13</v>
      </c>
      <c r="C23" s="713"/>
      <c r="D23" s="714"/>
      <c r="E23" s="247"/>
      <c r="F23" s="248"/>
      <c r="G23" s="249"/>
      <c r="H23" s="247"/>
      <c r="I23" s="247"/>
      <c r="J23" s="250"/>
      <c r="K23" s="247"/>
      <c r="L23" s="249"/>
      <c r="M23" s="251"/>
      <c r="N23" s="248"/>
      <c r="O23" s="248"/>
      <c r="P23" s="247"/>
    </row>
    <row r="24" spans="1:16" ht="35.700000000000003" customHeight="1">
      <c r="A24" s="142"/>
      <c r="B24" s="246">
        <v>14</v>
      </c>
      <c r="C24" s="713"/>
      <c r="D24" s="714"/>
      <c r="E24" s="247"/>
      <c r="F24" s="248"/>
      <c r="G24" s="249"/>
      <c r="H24" s="247"/>
      <c r="I24" s="247"/>
      <c r="J24" s="250"/>
      <c r="K24" s="247"/>
      <c r="L24" s="249"/>
      <c r="M24" s="251"/>
      <c r="N24" s="248"/>
      <c r="O24" s="248"/>
      <c r="P24" s="247"/>
    </row>
    <row r="25" spans="1:16" ht="35.700000000000003" customHeight="1">
      <c r="A25" s="142"/>
      <c r="B25" s="246">
        <v>15</v>
      </c>
      <c r="C25" s="713"/>
      <c r="D25" s="714"/>
      <c r="E25" s="247"/>
      <c r="F25" s="248"/>
      <c r="G25" s="249"/>
      <c r="H25" s="247"/>
      <c r="I25" s="247"/>
      <c r="J25" s="250"/>
      <c r="K25" s="247"/>
      <c r="L25" s="249"/>
      <c r="M25" s="251"/>
      <c r="N25" s="248"/>
      <c r="O25" s="248"/>
      <c r="P25" s="247"/>
    </row>
    <row r="26" spans="1:16" ht="35.700000000000003" customHeight="1">
      <c r="A26" s="142"/>
      <c r="B26" s="246">
        <v>16</v>
      </c>
      <c r="C26" s="713"/>
      <c r="D26" s="714"/>
      <c r="E26" s="247"/>
      <c r="F26" s="248"/>
      <c r="G26" s="249"/>
      <c r="H26" s="247"/>
      <c r="I26" s="247"/>
      <c r="J26" s="250"/>
      <c r="K26" s="247"/>
      <c r="L26" s="249"/>
      <c r="M26" s="251"/>
      <c r="N26" s="248"/>
      <c r="O26" s="248"/>
      <c r="P26" s="247"/>
    </row>
    <row r="27" spans="1:16" ht="35.700000000000003" customHeight="1">
      <c r="A27" s="142"/>
      <c r="B27" s="246">
        <v>17</v>
      </c>
      <c r="C27" s="713"/>
      <c r="D27" s="714"/>
      <c r="E27" s="247"/>
      <c r="F27" s="248"/>
      <c r="G27" s="249"/>
      <c r="H27" s="247"/>
      <c r="I27" s="247"/>
      <c r="J27" s="250"/>
      <c r="K27" s="247"/>
      <c r="L27" s="249"/>
      <c r="M27" s="251"/>
      <c r="N27" s="248"/>
      <c r="O27" s="248"/>
      <c r="P27" s="247"/>
    </row>
    <row r="28" spans="1:16" ht="35.700000000000003" customHeight="1">
      <c r="A28" s="142"/>
      <c r="B28" s="246">
        <v>18</v>
      </c>
      <c r="C28" s="713"/>
      <c r="D28" s="714"/>
      <c r="E28" s="247"/>
      <c r="F28" s="248"/>
      <c r="G28" s="249"/>
      <c r="H28" s="247"/>
      <c r="I28" s="247"/>
      <c r="J28" s="250"/>
      <c r="K28" s="247"/>
      <c r="L28" s="249"/>
      <c r="M28" s="251"/>
      <c r="N28" s="248"/>
      <c r="O28" s="248"/>
      <c r="P28" s="247"/>
    </row>
    <row r="29" spans="1:16" ht="35.700000000000003" customHeight="1">
      <c r="A29" s="142"/>
      <c r="B29" s="246">
        <v>19</v>
      </c>
      <c r="C29" s="713"/>
      <c r="D29" s="714"/>
      <c r="E29" s="247"/>
      <c r="F29" s="248"/>
      <c r="G29" s="249"/>
      <c r="H29" s="247"/>
      <c r="I29" s="247"/>
      <c r="J29" s="250"/>
      <c r="K29" s="247"/>
      <c r="L29" s="249"/>
      <c r="M29" s="251"/>
      <c r="N29" s="248"/>
      <c r="O29" s="248"/>
      <c r="P29" s="247"/>
    </row>
    <row r="30" spans="1:16" ht="35.700000000000003" customHeight="1">
      <c r="A30" s="142"/>
      <c r="B30" s="246">
        <v>20</v>
      </c>
      <c r="C30" s="713"/>
      <c r="D30" s="714"/>
      <c r="E30" s="247"/>
      <c r="F30" s="248"/>
      <c r="G30" s="249"/>
      <c r="H30" s="247"/>
      <c r="I30" s="247"/>
      <c r="J30" s="250"/>
      <c r="K30" s="247"/>
      <c r="L30" s="249"/>
      <c r="M30" s="251"/>
      <c r="N30" s="248"/>
      <c r="O30" s="248"/>
      <c r="P30" s="247"/>
    </row>
    <row r="31" spans="1:16" ht="35.700000000000003" customHeight="1">
      <c r="A31" s="142"/>
      <c r="B31" s="246">
        <v>21</v>
      </c>
      <c r="C31" s="713"/>
      <c r="D31" s="714"/>
      <c r="E31" s="247"/>
      <c r="F31" s="248"/>
      <c r="G31" s="249"/>
      <c r="H31" s="247"/>
      <c r="I31" s="247"/>
      <c r="J31" s="250"/>
      <c r="K31" s="247"/>
      <c r="L31" s="249"/>
      <c r="M31" s="251"/>
      <c r="N31" s="248"/>
      <c r="O31" s="248"/>
      <c r="P31" s="247"/>
    </row>
    <row r="32" spans="1:16" ht="35.700000000000003" customHeight="1">
      <c r="A32" s="142"/>
      <c r="B32" s="246">
        <v>22</v>
      </c>
      <c r="C32" s="713"/>
      <c r="D32" s="714"/>
      <c r="E32" s="247"/>
      <c r="F32" s="248"/>
      <c r="G32" s="249"/>
      <c r="H32" s="247"/>
      <c r="I32" s="247"/>
      <c r="J32" s="250"/>
      <c r="K32" s="247"/>
      <c r="L32" s="249"/>
      <c r="M32" s="251"/>
      <c r="N32" s="248"/>
      <c r="O32" s="248"/>
      <c r="P32" s="247"/>
    </row>
    <row r="33" spans="1:16" ht="35.700000000000003" customHeight="1">
      <c r="A33" s="142"/>
      <c r="B33" s="246">
        <v>23</v>
      </c>
      <c r="C33" s="713"/>
      <c r="D33" s="714"/>
      <c r="E33" s="247"/>
      <c r="F33" s="248"/>
      <c r="G33" s="249"/>
      <c r="H33" s="247"/>
      <c r="I33" s="247"/>
      <c r="J33" s="250"/>
      <c r="K33" s="247"/>
      <c r="L33" s="249"/>
      <c r="M33" s="251"/>
      <c r="N33" s="248"/>
      <c r="O33" s="248"/>
      <c r="P33" s="247"/>
    </row>
    <row r="34" spans="1:16" ht="35.700000000000003" customHeight="1">
      <c r="A34" s="142"/>
      <c r="B34" s="246">
        <v>24</v>
      </c>
      <c r="C34" s="713"/>
      <c r="D34" s="714"/>
      <c r="E34" s="247"/>
      <c r="F34" s="248"/>
      <c r="G34" s="249"/>
      <c r="H34" s="247"/>
      <c r="I34" s="247"/>
      <c r="J34" s="250"/>
      <c r="K34" s="247"/>
      <c r="L34" s="249"/>
      <c r="M34" s="251"/>
      <c r="N34" s="248"/>
      <c r="O34" s="248"/>
      <c r="P34" s="247"/>
    </row>
    <row r="35" spans="1:16" ht="35.700000000000003" customHeight="1">
      <c r="A35" s="142"/>
      <c r="B35" s="246">
        <v>25</v>
      </c>
      <c r="C35" s="713"/>
      <c r="D35" s="714"/>
      <c r="E35" s="247"/>
      <c r="F35" s="248"/>
      <c r="G35" s="249"/>
      <c r="H35" s="247"/>
      <c r="I35" s="247"/>
      <c r="J35" s="250"/>
      <c r="K35" s="247"/>
      <c r="L35" s="249"/>
      <c r="M35" s="251"/>
      <c r="N35" s="248"/>
      <c r="O35" s="248"/>
      <c r="P35" s="247"/>
    </row>
    <row r="36" spans="1:16" ht="35.700000000000003" customHeight="1">
      <c r="A36" s="142"/>
      <c r="B36" s="246">
        <v>26</v>
      </c>
      <c r="C36" s="713"/>
      <c r="D36" s="714"/>
      <c r="E36" s="247"/>
      <c r="F36" s="248"/>
      <c r="G36" s="249"/>
      <c r="H36" s="247"/>
      <c r="I36" s="247"/>
      <c r="J36" s="250"/>
      <c r="K36" s="247"/>
      <c r="L36" s="249"/>
      <c r="M36" s="251"/>
      <c r="N36" s="248"/>
      <c r="O36" s="248"/>
      <c r="P36" s="247"/>
    </row>
    <row r="37" spans="1:16" ht="35.700000000000003" customHeight="1">
      <c r="A37" s="142"/>
      <c r="B37" s="246">
        <v>27</v>
      </c>
      <c r="C37" s="713"/>
      <c r="D37" s="714"/>
      <c r="E37" s="248"/>
      <c r="F37" s="248"/>
      <c r="G37" s="249"/>
      <c r="H37" s="247"/>
      <c r="I37" s="247"/>
      <c r="J37" s="250"/>
      <c r="K37" s="247"/>
      <c r="L37" s="249"/>
      <c r="M37" s="251"/>
      <c r="N37" s="248"/>
      <c r="O37" s="248"/>
      <c r="P37" s="247"/>
    </row>
    <row r="38" spans="1:16" ht="35.700000000000003" customHeight="1">
      <c r="A38" s="142"/>
      <c r="B38" s="246">
        <v>28</v>
      </c>
      <c r="C38" s="713"/>
      <c r="D38" s="714"/>
      <c r="E38" s="247"/>
      <c r="F38" s="248"/>
      <c r="G38" s="249"/>
      <c r="H38" s="247"/>
      <c r="I38" s="247"/>
      <c r="J38" s="250"/>
      <c r="K38" s="247"/>
      <c r="L38" s="249"/>
      <c r="M38" s="251"/>
      <c r="N38" s="248"/>
      <c r="O38" s="248"/>
      <c r="P38" s="247"/>
    </row>
    <row r="39" spans="1:16" ht="35.700000000000003" customHeight="1">
      <c r="A39" s="142"/>
      <c r="B39" s="246">
        <v>29</v>
      </c>
      <c r="C39" s="713"/>
      <c r="D39" s="714"/>
      <c r="E39" s="248"/>
      <c r="F39" s="248"/>
      <c r="G39" s="249"/>
      <c r="H39" s="247"/>
      <c r="I39" s="247"/>
      <c r="J39" s="250"/>
      <c r="K39" s="247"/>
      <c r="L39" s="249"/>
      <c r="M39" s="251"/>
      <c r="N39" s="248"/>
      <c r="O39" s="248"/>
      <c r="P39" s="247"/>
    </row>
    <row r="40" spans="1:16" ht="35.700000000000003" customHeight="1">
      <c r="A40" s="142"/>
      <c r="B40" s="246">
        <v>30</v>
      </c>
      <c r="C40" s="713"/>
      <c r="D40" s="714"/>
      <c r="E40" s="247"/>
      <c r="F40" s="248"/>
      <c r="G40" s="249"/>
      <c r="H40" s="247"/>
      <c r="I40" s="247"/>
      <c r="J40" s="250"/>
      <c r="K40" s="247"/>
      <c r="L40" s="249"/>
      <c r="M40" s="251"/>
      <c r="N40" s="248"/>
      <c r="O40" s="248"/>
      <c r="P40" s="247"/>
    </row>
    <row r="41" spans="1:16" ht="35.700000000000003" customHeight="1">
      <c r="A41" s="142"/>
      <c r="B41" s="246">
        <v>31</v>
      </c>
      <c r="C41" s="713"/>
      <c r="D41" s="714"/>
      <c r="E41" s="248"/>
      <c r="F41" s="248"/>
      <c r="G41" s="249"/>
      <c r="H41" s="247"/>
      <c r="I41" s="247"/>
      <c r="J41" s="250"/>
      <c r="K41" s="247"/>
      <c r="L41" s="249"/>
      <c r="M41" s="251"/>
      <c r="N41" s="248"/>
      <c r="O41" s="248"/>
      <c r="P41" s="247"/>
    </row>
    <row r="42" spans="1:16" ht="35.700000000000003" customHeight="1">
      <c r="A42" s="142"/>
      <c r="B42" s="246">
        <v>32</v>
      </c>
      <c r="C42" s="713"/>
      <c r="D42" s="714"/>
      <c r="E42" s="247"/>
      <c r="F42" s="248"/>
      <c r="G42" s="249"/>
      <c r="H42" s="247"/>
      <c r="I42" s="247"/>
      <c r="J42" s="250"/>
      <c r="K42" s="247"/>
      <c r="L42" s="249"/>
      <c r="M42" s="251"/>
      <c r="N42" s="248"/>
      <c r="O42" s="248"/>
      <c r="P42" s="247"/>
    </row>
    <row r="43" spans="1:16" ht="35.700000000000003" customHeight="1">
      <c r="A43" s="142"/>
      <c r="B43" s="246">
        <v>33</v>
      </c>
      <c r="C43" s="713"/>
      <c r="D43" s="714"/>
      <c r="E43" s="248"/>
      <c r="F43" s="248"/>
      <c r="G43" s="249"/>
      <c r="H43" s="247"/>
      <c r="I43" s="247"/>
      <c r="J43" s="250"/>
      <c r="K43" s="247"/>
      <c r="L43" s="249"/>
      <c r="M43" s="251"/>
      <c r="N43" s="248"/>
      <c r="O43" s="248"/>
      <c r="P43" s="247"/>
    </row>
    <row r="44" spans="1:16" ht="35.700000000000003" customHeight="1">
      <c r="A44" s="142"/>
      <c r="B44" s="246">
        <v>34</v>
      </c>
      <c r="C44" s="713"/>
      <c r="D44" s="714"/>
      <c r="E44" s="247"/>
      <c r="F44" s="248"/>
      <c r="G44" s="249"/>
      <c r="H44" s="247"/>
      <c r="I44" s="247"/>
      <c r="J44" s="250"/>
      <c r="K44" s="247"/>
      <c r="L44" s="249"/>
      <c r="M44" s="251"/>
      <c r="N44" s="248"/>
      <c r="O44" s="248"/>
      <c r="P44" s="247"/>
    </row>
    <row r="45" spans="1:16" ht="35.700000000000003" customHeight="1">
      <c r="A45" s="142"/>
      <c r="B45" s="246">
        <v>35</v>
      </c>
      <c r="C45" s="713"/>
      <c r="D45" s="714"/>
      <c r="E45" s="248"/>
      <c r="F45" s="248"/>
      <c r="G45" s="249"/>
      <c r="H45" s="247"/>
      <c r="I45" s="247"/>
      <c r="J45" s="250"/>
      <c r="K45" s="247"/>
      <c r="L45" s="249"/>
      <c r="M45" s="251"/>
      <c r="N45" s="248"/>
      <c r="O45" s="248"/>
      <c r="P45" s="247"/>
    </row>
    <row r="46" spans="1:16" ht="35.700000000000003" customHeight="1">
      <c r="A46" s="142"/>
      <c r="B46" s="246">
        <v>36</v>
      </c>
      <c r="C46" s="713"/>
      <c r="D46" s="714"/>
      <c r="E46" s="247"/>
      <c r="F46" s="248"/>
      <c r="G46" s="249"/>
      <c r="H46" s="247"/>
      <c r="I46" s="247"/>
      <c r="J46" s="250"/>
      <c r="K46" s="247"/>
      <c r="L46" s="249"/>
      <c r="M46" s="251"/>
      <c r="N46" s="248"/>
      <c r="O46" s="248"/>
      <c r="P46" s="247"/>
    </row>
    <row r="47" spans="1:16" ht="35.700000000000003" customHeight="1">
      <c r="A47" s="142"/>
      <c r="B47" s="246">
        <v>37</v>
      </c>
      <c r="C47" s="713"/>
      <c r="D47" s="714"/>
      <c r="E47" s="247"/>
      <c r="F47" s="248"/>
      <c r="G47" s="249"/>
      <c r="H47" s="247"/>
      <c r="I47" s="247"/>
      <c r="J47" s="250"/>
      <c r="K47" s="247"/>
      <c r="L47" s="249"/>
      <c r="M47" s="251"/>
      <c r="N47" s="248"/>
      <c r="O47" s="248"/>
      <c r="P47" s="247"/>
    </row>
    <row r="48" spans="1:16" ht="35.700000000000003" customHeight="1">
      <c r="A48" s="142"/>
      <c r="B48" s="246">
        <v>38</v>
      </c>
      <c r="C48" s="713"/>
      <c r="D48" s="714"/>
      <c r="E48" s="247"/>
      <c r="F48" s="248"/>
      <c r="G48" s="249"/>
      <c r="H48" s="247"/>
      <c r="I48" s="247"/>
      <c r="J48" s="250"/>
      <c r="K48" s="247"/>
      <c r="L48" s="249"/>
      <c r="M48" s="251"/>
      <c r="N48" s="248"/>
      <c r="O48" s="248"/>
      <c r="P48" s="247"/>
    </row>
    <row r="49" spans="1:16" ht="35.700000000000003" customHeight="1">
      <c r="A49" s="142"/>
      <c r="B49" s="246">
        <v>39</v>
      </c>
      <c r="C49" s="713"/>
      <c r="D49" s="714"/>
      <c r="E49" s="248"/>
      <c r="F49" s="248"/>
      <c r="G49" s="249"/>
      <c r="H49" s="247"/>
      <c r="I49" s="247"/>
      <c r="J49" s="250"/>
      <c r="K49" s="247"/>
      <c r="L49" s="249"/>
      <c r="M49" s="251"/>
      <c r="N49" s="248"/>
      <c r="O49" s="248"/>
      <c r="P49" s="247"/>
    </row>
    <row r="50" spans="1:16" ht="35.700000000000003" customHeight="1">
      <c r="A50" s="142"/>
      <c r="B50" s="246">
        <v>40</v>
      </c>
      <c r="C50" s="713"/>
      <c r="D50" s="714"/>
      <c r="E50" s="247"/>
      <c r="F50" s="248"/>
      <c r="G50" s="249"/>
      <c r="H50" s="247"/>
      <c r="I50" s="247"/>
      <c r="J50" s="250"/>
      <c r="K50" s="247"/>
      <c r="L50" s="249"/>
      <c r="M50" s="251"/>
      <c r="N50" s="248"/>
      <c r="O50" s="248"/>
      <c r="P50" s="247"/>
    </row>
    <row r="51" spans="1:16" ht="35.700000000000003" customHeight="1">
      <c r="A51" s="142"/>
      <c r="B51" s="246">
        <v>41</v>
      </c>
      <c r="C51" s="713"/>
      <c r="D51" s="714"/>
      <c r="E51" s="248"/>
      <c r="F51" s="248"/>
      <c r="G51" s="249"/>
      <c r="H51" s="247"/>
      <c r="I51" s="247"/>
      <c r="J51" s="250"/>
      <c r="K51" s="247"/>
      <c r="L51" s="249"/>
      <c r="M51" s="251"/>
      <c r="N51" s="248"/>
      <c r="O51" s="248"/>
      <c r="P51" s="247"/>
    </row>
    <row r="52" spans="1:16" ht="35.700000000000003" customHeight="1">
      <c r="A52" s="142"/>
      <c r="B52" s="246">
        <v>42</v>
      </c>
      <c r="C52" s="713"/>
      <c r="D52" s="714"/>
      <c r="E52" s="247"/>
      <c r="F52" s="248"/>
      <c r="G52" s="249"/>
      <c r="H52" s="247"/>
      <c r="I52" s="247"/>
      <c r="J52" s="250"/>
      <c r="K52" s="247"/>
      <c r="L52" s="249"/>
      <c r="M52" s="251"/>
      <c r="N52" s="248"/>
      <c r="O52" s="248"/>
      <c r="P52" s="247"/>
    </row>
    <row r="53" spans="1:16" ht="35.700000000000003" customHeight="1">
      <c r="A53" s="142"/>
      <c r="B53" s="246">
        <v>43</v>
      </c>
      <c r="C53" s="713"/>
      <c r="D53" s="714"/>
      <c r="E53" s="248"/>
      <c r="F53" s="248"/>
      <c r="G53" s="249"/>
      <c r="H53" s="247"/>
      <c r="I53" s="247"/>
      <c r="J53" s="250"/>
      <c r="K53" s="247"/>
      <c r="L53" s="249"/>
      <c r="M53" s="251"/>
      <c r="N53" s="248"/>
      <c r="O53" s="248"/>
      <c r="P53" s="247"/>
    </row>
    <row r="54" spans="1:16" ht="35.700000000000003" customHeight="1">
      <c r="A54" s="142"/>
      <c r="B54" s="246">
        <v>44</v>
      </c>
      <c r="C54" s="713"/>
      <c r="D54" s="714"/>
      <c r="E54" s="247"/>
      <c r="F54" s="248"/>
      <c r="G54" s="249"/>
      <c r="H54" s="247"/>
      <c r="I54" s="247"/>
      <c r="J54" s="250"/>
      <c r="K54" s="247"/>
      <c r="L54" s="249"/>
      <c r="M54" s="251"/>
      <c r="N54" s="248"/>
      <c r="O54" s="248"/>
      <c r="P54" s="247"/>
    </row>
    <row r="55" spans="1:16" ht="35.700000000000003" customHeight="1">
      <c r="A55" s="142"/>
      <c r="B55" s="246">
        <v>45</v>
      </c>
      <c r="C55" s="713"/>
      <c r="D55" s="714"/>
      <c r="E55" s="248"/>
      <c r="F55" s="248"/>
      <c r="G55" s="249"/>
      <c r="H55" s="247"/>
      <c r="I55" s="247"/>
      <c r="J55" s="250"/>
      <c r="K55" s="247"/>
      <c r="L55" s="249"/>
      <c r="M55" s="251"/>
      <c r="N55" s="248"/>
      <c r="O55" s="248"/>
      <c r="P55" s="247"/>
    </row>
    <row r="56" spans="1:16" ht="35.700000000000003" customHeight="1">
      <c r="A56" s="142"/>
      <c r="B56" s="246">
        <v>46</v>
      </c>
      <c r="C56" s="713"/>
      <c r="D56" s="714"/>
      <c r="E56" s="247"/>
      <c r="F56" s="248"/>
      <c r="G56" s="249"/>
      <c r="H56" s="247"/>
      <c r="I56" s="247"/>
      <c r="J56" s="250"/>
      <c r="K56" s="247"/>
      <c r="L56" s="249"/>
      <c r="M56" s="251"/>
      <c r="N56" s="248"/>
      <c r="O56" s="248"/>
      <c r="P56" s="247"/>
    </row>
    <row r="57" spans="1:16" ht="35.700000000000003" customHeight="1">
      <c r="A57" s="142"/>
      <c r="B57" s="246">
        <v>47</v>
      </c>
      <c r="C57" s="713"/>
      <c r="D57" s="714"/>
      <c r="E57" s="248"/>
      <c r="F57" s="248"/>
      <c r="G57" s="249"/>
      <c r="H57" s="247"/>
      <c r="I57" s="247"/>
      <c r="J57" s="250"/>
      <c r="K57" s="247"/>
      <c r="L57" s="249"/>
      <c r="M57" s="251"/>
      <c r="N57" s="248"/>
      <c r="O57" s="248"/>
      <c r="P57" s="247"/>
    </row>
    <row r="58" spans="1:16" ht="35.700000000000003" customHeight="1">
      <c r="A58" s="142"/>
      <c r="B58" s="246">
        <v>48</v>
      </c>
      <c r="C58" s="713"/>
      <c r="D58" s="714"/>
      <c r="E58" s="247"/>
      <c r="F58" s="248"/>
      <c r="G58" s="249"/>
      <c r="H58" s="247"/>
      <c r="I58" s="247"/>
      <c r="J58" s="250"/>
      <c r="K58" s="247"/>
      <c r="L58" s="249"/>
      <c r="M58" s="251"/>
      <c r="N58" s="248"/>
      <c r="O58" s="248"/>
      <c r="P58" s="247"/>
    </row>
    <row r="59" spans="1:16" ht="35.700000000000003" customHeight="1">
      <c r="A59" s="142"/>
      <c r="B59" s="246">
        <v>49</v>
      </c>
      <c r="C59" s="713"/>
      <c r="D59" s="714"/>
      <c r="E59" s="247"/>
      <c r="F59" s="248"/>
      <c r="G59" s="249"/>
      <c r="H59" s="247"/>
      <c r="I59" s="247"/>
      <c r="J59" s="250"/>
      <c r="K59" s="247"/>
      <c r="L59" s="249"/>
      <c r="M59" s="251"/>
      <c r="N59" s="248"/>
      <c r="O59" s="248"/>
      <c r="P59" s="247"/>
    </row>
    <row r="60" spans="1:16" ht="35.700000000000003" customHeight="1">
      <c r="A60" s="142"/>
      <c r="B60" s="246">
        <v>50</v>
      </c>
      <c r="C60" s="713"/>
      <c r="D60" s="714"/>
      <c r="E60" s="247"/>
      <c r="F60" s="248"/>
      <c r="G60" s="249"/>
      <c r="H60" s="247"/>
      <c r="I60" s="247"/>
      <c r="J60" s="250"/>
      <c r="K60" s="247"/>
      <c r="L60" s="249"/>
      <c r="M60" s="251"/>
      <c r="N60" s="248"/>
      <c r="O60" s="248"/>
      <c r="P60" s="247"/>
    </row>
    <row r="61" spans="1:16" ht="35.700000000000003" customHeight="1">
      <c r="A61" s="142"/>
      <c r="B61" s="246">
        <v>51</v>
      </c>
      <c r="C61" s="713"/>
      <c r="D61" s="714"/>
      <c r="E61" s="247"/>
      <c r="F61" s="248"/>
      <c r="G61" s="249"/>
      <c r="H61" s="247"/>
      <c r="I61" s="247"/>
      <c r="J61" s="250"/>
      <c r="K61" s="247"/>
      <c r="L61" s="249"/>
      <c r="M61" s="251"/>
      <c r="N61" s="248"/>
      <c r="O61" s="248"/>
      <c r="P61" s="247"/>
    </row>
    <row r="62" spans="1:16" ht="35.700000000000003" customHeight="1">
      <c r="A62" s="142"/>
      <c r="B62" s="246">
        <v>52</v>
      </c>
      <c r="C62" s="713"/>
      <c r="D62" s="714"/>
      <c r="E62" s="247"/>
      <c r="F62" s="248"/>
      <c r="G62" s="249"/>
      <c r="H62" s="247"/>
      <c r="I62" s="247"/>
      <c r="J62" s="250"/>
      <c r="K62" s="247"/>
      <c r="L62" s="249"/>
      <c r="M62" s="251"/>
      <c r="N62" s="248"/>
      <c r="O62" s="248"/>
      <c r="P62" s="247"/>
    </row>
    <row r="63" spans="1:16" ht="35.700000000000003" customHeight="1">
      <c r="A63" s="142"/>
      <c r="B63" s="246">
        <v>53</v>
      </c>
      <c r="C63" s="713"/>
      <c r="D63" s="714"/>
      <c r="E63" s="248"/>
      <c r="F63" s="248"/>
      <c r="G63" s="249"/>
      <c r="H63" s="247"/>
      <c r="I63" s="247"/>
      <c r="J63" s="250"/>
      <c r="K63" s="247"/>
      <c r="L63" s="249"/>
      <c r="M63" s="251"/>
      <c r="N63" s="248"/>
      <c r="O63" s="248"/>
      <c r="P63" s="247"/>
    </row>
    <row r="64" spans="1:16" ht="35.700000000000003" customHeight="1">
      <c r="A64" s="142"/>
      <c r="B64" s="246">
        <v>54</v>
      </c>
      <c r="C64" s="713"/>
      <c r="D64" s="714"/>
      <c r="E64" s="247"/>
      <c r="F64" s="248"/>
      <c r="G64" s="249"/>
      <c r="H64" s="247"/>
      <c r="I64" s="247"/>
      <c r="J64" s="250"/>
      <c r="K64" s="247"/>
      <c r="L64" s="249"/>
      <c r="M64" s="251"/>
      <c r="N64" s="248"/>
      <c r="O64" s="248"/>
      <c r="P64" s="247"/>
    </row>
    <row r="65" spans="1:16" ht="35.700000000000003" customHeight="1">
      <c r="A65" s="142"/>
      <c r="B65" s="246">
        <v>55</v>
      </c>
      <c r="C65" s="713"/>
      <c r="D65" s="714"/>
      <c r="E65" s="247"/>
      <c r="F65" s="248"/>
      <c r="G65" s="249"/>
      <c r="H65" s="247"/>
      <c r="I65" s="247"/>
      <c r="J65" s="250"/>
      <c r="K65" s="247"/>
      <c r="L65" s="249"/>
      <c r="M65" s="251"/>
      <c r="N65" s="248"/>
      <c r="O65" s="248"/>
      <c r="P65" s="247"/>
    </row>
    <row r="66" spans="1:16" ht="35.700000000000003" customHeight="1">
      <c r="A66" s="142"/>
      <c r="B66" s="246">
        <v>56</v>
      </c>
      <c r="C66" s="713"/>
      <c r="D66" s="714"/>
      <c r="E66" s="247"/>
      <c r="F66" s="248"/>
      <c r="G66" s="249"/>
      <c r="H66" s="247"/>
      <c r="I66" s="247"/>
      <c r="J66" s="250"/>
      <c r="K66" s="247"/>
      <c r="L66" s="249"/>
      <c r="M66" s="251"/>
      <c r="N66" s="248"/>
      <c r="O66" s="248"/>
      <c r="P66" s="247"/>
    </row>
    <row r="67" spans="1:16" ht="35.700000000000003" customHeight="1">
      <c r="A67" s="142"/>
      <c r="B67" s="246">
        <v>57</v>
      </c>
      <c r="C67" s="713"/>
      <c r="D67" s="714"/>
      <c r="E67" s="248"/>
      <c r="F67" s="248"/>
      <c r="G67" s="249"/>
      <c r="H67" s="247"/>
      <c r="I67" s="247"/>
      <c r="J67" s="250"/>
      <c r="K67" s="247"/>
      <c r="L67" s="249"/>
      <c r="M67" s="251"/>
      <c r="N67" s="248"/>
      <c r="O67" s="248"/>
      <c r="P67" s="247"/>
    </row>
    <row r="68" spans="1:16" ht="35.700000000000003" customHeight="1">
      <c r="A68" s="142"/>
      <c r="B68" s="246">
        <v>58</v>
      </c>
      <c r="C68" s="713"/>
      <c r="D68" s="714"/>
      <c r="E68" s="247"/>
      <c r="F68" s="248"/>
      <c r="G68" s="249"/>
      <c r="H68" s="247"/>
      <c r="I68" s="247"/>
      <c r="J68" s="250"/>
      <c r="K68" s="247"/>
      <c r="L68" s="249"/>
      <c r="M68" s="251"/>
      <c r="N68" s="248"/>
      <c r="O68" s="248"/>
      <c r="P68" s="247"/>
    </row>
    <row r="69" spans="1:16" ht="35.700000000000003" customHeight="1">
      <c r="A69" s="142"/>
      <c r="B69" s="246">
        <v>59</v>
      </c>
      <c r="C69" s="713"/>
      <c r="D69" s="714"/>
      <c r="E69" s="248"/>
      <c r="F69" s="248"/>
      <c r="G69" s="249"/>
      <c r="H69" s="247"/>
      <c r="I69" s="247"/>
      <c r="J69" s="250"/>
      <c r="K69" s="247"/>
      <c r="L69" s="249"/>
      <c r="M69" s="251"/>
      <c r="N69" s="248"/>
      <c r="O69" s="248"/>
      <c r="P69" s="247"/>
    </row>
    <row r="70" spans="1:16" ht="35.700000000000003" customHeight="1">
      <c r="A70" s="142"/>
      <c r="B70" s="246">
        <v>60</v>
      </c>
      <c r="C70" s="713"/>
      <c r="D70" s="714"/>
      <c r="E70" s="247"/>
      <c r="F70" s="248"/>
      <c r="G70" s="249"/>
      <c r="H70" s="247"/>
      <c r="I70" s="247"/>
      <c r="J70" s="250"/>
      <c r="K70" s="247"/>
      <c r="L70" s="249"/>
      <c r="M70" s="251"/>
      <c r="N70" s="248"/>
      <c r="O70" s="248"/>
      <c r="P70" s="247"/>
    </row>
    <row r="71" spans="1:16" ht="35.700000000000003" customHeight="1">
      <c r="A71" s="142"/>
      <c r="B71" s="246">
        <v>61</v>
      </c>
      <c r="C71" s="713"/>
      <c r="D71" s="714"/>
      <c r="E71" s="248"/>
      <c r="F71" s="248"/>
      <c r="G71" s="249"/>
      <c r="H71" s="247"/>
      <c r="I71" s="247"/>
      <c r="J71" s="250"/>
      <c r="K71" s="247"/>
      <c r="L71" s="249"/>
      <c r="M71" s="251"/>
      <c r="N71" s="248"/>
      <c r="O71" s="248"/>
      <c r="P71" s="247"/>
    </row>
    <row r="72" spans="1:16" ht="35.700000000000003" customHeight="1">
      <c r="A72" s="142"/>
      <c r="B72" s="246">
        <v>62</v>
      </c>
      <c r="C72" s="713"/>
      <c r="D72" s="714"/>
      <c r="E72" s="247"/>
      <c r="F72" s="248"/>
      <c r="G72" s="249"/>
      <c r="H72" s="247"/>
      <c r="I72" s="247"/>
      <c r="J72" s="250"/>
      <c r="K72" s="247"/>
      <c r="L72" s="249"/>
      <c r="M72" s="251"/>
      <c r="N72" s="248"/>
      <c r="O72" s="248"/>
      <c r="P72" s="247"/>
    </row>
    <row r="73" spans="1:16" ht="35.700000000000003" customHeight="1">
      <c r="A73" s="142"/>
      <c r="B73" s="246">
        <v>63</v>
      </c>
      <c r="C73" s="713"/>
      <c r="D73" s="714"/>
      <c r="E73" s="247"/>
      <c r="F73" s="248"/>
      <c r="G73" s="249"/>
      <c r="H73" s="247"/>
      <c r="I73" s="247"/>
      <c r="J73" s="250"/>
      <c r="K73" s="247"/>
      <c r="L73" s="249"/>
      <c r="M73" s="251"/>
      <c r="N73" s="248"/>
      <c r="O73" s="248"/>
      <c r="P73" s="247"/>
    </row>
    <row r="74" spans="1:16" ht="35.700000000000003" customHeight="1">
      <c r="A74" s="142"/>
      <c r="B74" s="246">
        <v>64</v>
      </c>
      <c r="C74" s="713"/>
      <c r="D74" s="714"/>
      <c r="E74" s="247"/>
      <c r="F74" s="248"/>
      <c r="G74" s="249"/>
      <c r="H74" s="247"/>
      <c r="I74" s="247"/>
      <c r="J74" s="250"/>
      <c r="K74" s="247"/>
      <c r="L74" s="249"/>
      <c r="M74" s="251"/>
      <c r="N74" s="248"/>
      <c r="O74" s="248"/>
      <c r="P74" s="247"/>
    </row>
    <row r="75" spans="1:16" ht="35.700000000000003" customHeight="1">
      <c r="A75" s="142"/>
      <c r="B75" s="246">
        <v>65</v>
      </c>
      <c r="C75" s="713"/>
      <c r="D75" s="714"/>
      <c r="E75" s="247"/>
      <c r="F75" s="248"/>
      <c r="G75" s="249"/>
      <c r="H75" s="247"/>
      <c r="I75" s="247"/>
      <c r="J75" s="250"/>
      <c r="K75" s="247"/>
      <c r="L75" s="249"/>
      <c r="M75" s="251"/>
      <c r="N75" s="248"/>
      <c r="O75" s="248"/>
      <c r="P75" s="247"/>
    </row>
    <row r="76" spans="1:16" ht="35.700000000000003" customHeight="1">
      <c r="A76" s="142"/>
      <c r="B76" s="246">
        <v>66</v>
      </c>
      <c r="C76" s="713"/>
      <c r="D76" s="714"/>
      <c r="E76" s="247"/>
      <c r="F76" s="248"/>
      <c r="G76" s="249"/>
      <c r="H76" s="247"/>
      <c r="I76" s="247"/>
      <c r="J76" s="250"/>
      <c r="K76" s="247"/>
      <c r="L76" s="249"/>
      <c r="M76" s="251"/>
      <c r="N76" s="248"/>
      <c r="O76" s="248"/>
      <c r="P76" s="247"/>
    </row>
    <row r="77" spans="1:16" ht="35.700000000000003" customHeight="1">
      <c r="A77" s="142"/>
      <c r="B77" s="246">
        <v>67</v>
      </c>
      <c r="C77" s="713"/>
      <c r="D77" s="714"/>
      <c r="E77" s="247"/>
      <c r="F77" s="248"/>
      <c r="G77" s="249"/>
      <c r="H77" s="247"/>
      <c r="I77" s="247"/>
      <c r="J77" s="250"/>
      <c r="K77" s="247"/>
      <c r="L77" s="249"/>
      <c r="M77" s="251"/>
      <c r="N77" s="248"/>
      <c r="O77" s="248"/>
      <c r="P77" s="247"/>
    </row>
    <row r="78" spans="1:16" ht="35.700000000000003" customHeight="1">
      <c r="A78" s="142"/>
      <c r="B78" s="246">
        <v>68</v>
      </c>
      <c r="C78" s="713"/>
      <c r="D78" s="714"/>
      <c r="E78" s="247"/>
      <c r="F78" s="248"/>
      <c r="G78" s="249"/>
      <c r="H78" s="247"/>
      <c r="I78" s="247"/>
      <c r="J78" s="250"/>
      <c r="K78" s="247"/>
      <c r="L78" s="249"/>
      <c r="M78" s="251"/>
      <c r="N78" s="248"/>
      <c r="O78" s="248"/>
      <c r="P78" s="247"/>
    </row>
    <row r="79" spans="1:16" ht="35.700000000000003" customHeight="1">
      <c r="A79" s="142"/>
      <c r="B79" s="246">
        <v>69</v>
      </c>
      <c r="C79" s="713"/>
      <c r="D79" s="714"/>
      <c r="E79" s="247"/>
      <c r="F79" s="248"/>
      <c r="G79" s="249"/>
      <c r="H79" s="247"/>
      <c r="I79" s="247"/>
      <c r="J79" s="250"/>
      <c r="K79" s="247"/>
      <c r="L79" s="249"/>
      <c r="M79" s="251"/>
      <c r="N79" s="248"/>
      <c r="O79" s="248"/>
      <c r="P79" s="247"/>
    </row>
    <row r="80" spans="1:16" ht="35.700000000000003" customHeight="1">
      <c r="A80" s="142"/>
      <c r="B80" s="246">
        <v>70</v>
      </c>
      <c r="C80" s="713"/>
      <c r="D80" s="714"/>
      <c r="E80" s="247"/>
      <c r="F80" s="248"/>
      <c r="G80" s="249"/>
      <c r="H80" s="247"/>
      <c r="I80" s="247"/>
      <c r="J80" s="250"/>
      <c r="K80" s="247"/>
      <c r="L80" s="249"/>
      <c r="M80" s="251"/>
      <c r="N80" s="248"/>
      <c r="O80" s="248"/>
      <c r="P80" s="247"/>
    </row>
    <row r="81" spans="1:16" ht="35.700000000000003" customHeight="1">
      <c r="A81" s="142"/>
      <c r="B81" s="246">
        <v>71</v>
      </c>
      <c r="C81" s="713"/>
      <c r="D81" s="714"/>
      <c r="E81" s="247"/>
      <c r="F81" s="248"/>
      <c r="G81" s="249"/>
      <c r="H81" s="247"/>
      <c r="I81" s="247"/>
      <c r="J81" s="250"/>
      <c r="K81" s="247"/>
      <c r="L81" s="249"/>
      <c r="M81" s="251"/>
      <c r="N81" s="248"/>
      <c r="O81" s="248"/>
      <c r="P81" s="247"/>
    </row>
    <row r="82" spans="1:16" ht="35.700000000000003" customHeight="1">
      <c r="A82" s="142"/>
      <c r="B82" s="246">
        <v>72</v>
      </c>
      <c r="C82" s="713"/>
      <c r="D82" s="714"/>
      <c r="E82" s="247"/>
      <c r="F82" s="248"/>
      <c r="G82" s="249"/>
      <c r="H82" s="247"/>
      <c r="I82" s="247"/>
      <c r="J82" s="250"/>
      <c r="K82" s="247"/>
      <c r="L82" s="249"/>
      <c r="M82" s="251"/>
      <c r="N82" s="248"/>
      <c r="O82" s="248"/>
      <c r="P82" s="247"/>
    </row>
    <row r="83" spans="1:16" ht="35.700000000000003" customHeight="1">
      <c r="A83" s="142"/>
      <c r="B83" s="246">
        <v>73</v>
      </c>
      <c r="C83" s="713"/>
      <c r="D83" s="714"/>
      <c r="E83" s="247"/>
      <c r="F83" s="248"/>
      <c r="G83" s="249"/>
      <c r="H83" s="247"/>
      <c r="I83" s="247"/>
      <c r="J83" s="250"/>
      <c r="K83" s="247"/>
      <c r="L83" s="249"/>
      <c r="M83" s="251"/>
      <c r="N83" s="248"/>
      <c r="O83" s="248"/>
      <c r="P83" s="247"/>
    </row>
    <row r="84" spans="1:16" ht="35.700000000000003" customHeight="1">
      <c r="A84" s="142"/>
      <c r="B84" s="246">
        <v>74</v>
      </c>
      <c r="C84" s="713"/>
      <c r="D84" s="714"/>
      <c r="E84" s="247"/>
      <c r="F84" s="248"/>
      <c r="G84" s="249"/>
      <c r="H84" s="247"/>
      <c r="I84" s="247"/>
      <c r="J84" s="250"/>
      <c r="K84" s="247"/>
      <c r="L84" s="249"/>
      <c r="M84" s="251"/>
      <c r="N84" s="248"/>
      <c r="O84" s="248"/>
      <c r="P84" s="247"/>
    </row>
    <row r="85" spans="1:16" ht="35.700000000000003" customHeight="1">
      <c r="A85" s="142"/>
      <c r="B85" s="246">
        <v>75</v>
      </c>
      <c r="C85" s="713"/>
      <c r="D85" s="714"/>
      <c r="E85" s="247"/>
      <c r="F85" s="248"/>
      <c r="G85" s="249"/>
      <c r="H85" s="247"/>
      <c r="I85" s="247"/>
      <c r="J85" s="250"/>
      <c r="K85" s="247"/>
      <c r="L85" s="249"/>
      <c r="M85" s="251"/>
      <c r="N85" s="248"/>
      <c r="O85" s="248"/>
      <c r="P85" s="247"/>
    </row>
    <row r="86" spans="1:16" ht="35.700000000000003" customHeight="1">
      <c r="A86" s="142"/>
      <c r="B86" s="246">
        <v>76</v>
      </c>
      <c r="C86" s="713"/>
      <c r="D86" s="714"/>
      <c r="E86" s="247"/>
      <c r="F86" s="248"/>
      <c r="G86" s="249"/>
      <c r="H86" s="247"/>
      <c r="I86" s="247"/>
      <c r="J86" s="250"/>
      <c r="K86" s="247"/>
      <c r="L86" s="249"/>
      <c r="M86" s="251"/>
      <c r="N86" s="248"/>
      <c r="O86" s="248"/>
      <c r="P86" s="247"/>
    </row>
    <row r="87" spans="1:16" ht="35.700000000000003" customHeight="1">
      <c r="A87" s="142"/>
      <c r="B87" s="246">
        <v>77</v>
      </c>
      <c r="C87" s="713"/>
      <c r="D87" s="714"/>
      <c r="E87" s="247"/>
      <c r="F87" s="248"/>
      <c r="G87" s="249"/>
      <c r="H87" s="247"/>
      <c r="I87" s="247"/>
      <c r="J87" s="250"/>
      <c r="K87" s="247"/>
      <c r="L87" s="249"/>
      <c r="M87" s="251"/>
      <c r="N87" s="248"/>
      <c r="O87" s="248"/>
      <c r="P87" s="247"/>
    </row>
    <row r="88" spans="1:16" ht="35.700000000000003" customHeight="1">
      <c r="A88" s="142"/>
      <c r="B88" s="246">
        <v>78</v>
      </c>
      <c r="C88" s="713"/>
      <c r="D88" s="714"/>
      <c r="E88" s="247"/>
      <c r="F88" s="248"/>
      <c r="G88" s="249"/>
      <c r="H88" s="247"/>
      <c r="I88" s="247"/>
      <c r="J88" s="250"/>
      <c r="K88" s="247"/>
      <c r="L88" s="249"/>
      <c r="M88" s="251"/>
      <c r="N88" s="248"/>
      <c r="O88" s="248"/>
      <c r="P88" s="247"/>
    </row>
    <row r="89" spans="1:16" ht="35.700000000000003" customHeight="1">
      <c r="A89" s="142"/>
      <c r="B89" s="246">
        <v>79</v>
      </c>
      <c r="C89" s="713"/>
      <c r="D89" s="714"/>
      <c r="E89" s="247"/>
      <c r="F89" s="248"/>
      <c r="G89" s="249"/>
      <c r="H89" s="247"/>
      <c r="I89" s="247"/>
      <c r="J89" s="250"/>
      <c r="K89" s="247"/>
      <c r="L89" s="249"/>
      <c r="M89" s="251"/>
      <c r="N89" s="248"/>
      <c r="O89" s="248"/>
      <c r="P89" s="247"/>
    </row>
    <row r="90" spans="1:16" ht="35.700000000000003" customHeight="1">
      <c r="A90" s="142"/>
      <c r="B90" s="246">
        <v>80</v>
      </c>
      <c r="C90" s="713"/>
      <c r="D90" s="714"/>
      <c r="E90" s="247"/>
      <c r="F90" s="248"/>
      <c r="G90" s="249"/>
      <c r="H90" s="247"/>
      <c r="I90" s="247"/>
      <c r="J90" s="250"/>
      <c r="K90" s="247"/>
      <c r="L90" s="249"/>
      <c r="M90" s="251"/>
      <c r="N90" s="248"/>
      <c r="O90" s="248"/>
      <c r="P90" s="247"/>
    </row>
    <row r="91" spans="1:16" ht="35.700000000000003" customHeight="1">
      <c r="A91" s="142"/>
      <c r="B91" s="246">
        <v>81</v>
      </c>
      <c r="C91" s="713"/>
      <c r="D91" s="714"/>
      <c r="E91" s="248"/>
      <c r="F91" s="248"/>
      <c r="G91" s="249"/>
      <c r="H91" s="247"/>
      <c r="I91" s="247"/>
      <c r="J91" s="250"/>
      <c r="K91" s="247"/>
      <c r="L91" s="249"/>
      <c r="M91" s="251"/>
      <c r="N91" s="248"/>
      <c r="O91" s="248"/>
      <c r="P91" s="247"/>
    </row>
    <row r="92" spans="1:16" ht="35.700000000000003" customHeight="1">
      <c r="A92" s="142"/>
      <c r="B92" s="246">
        <v>82</v>
      </c>
      <c r="C92" s="713"/>
      <c r="D92" s="714"/>
      <c r="E92" s="247"/>
      <c r="F92" s="248"/>
      <c r="G92" s="249"/>
      <c r="H92" s="247"/>
      <c r="I92" s="247"/>
      <c r="J92" s="250"/>
      <c r="K92" s="247"/>
      <c r="L92" s="249"/>
      <c r="M92" s="251"/>
      <c r="N92" s="248"/>
      <c r="O92" s="248"/>
      <c r="P92" s="247"/>
    </row>
    <row r="93" spans="1:16" ht="35.700000000000003" customHeight="1">
      <c r="A93" s="142"/>
      <c r="B93" s="246">
        <v>83</v>
      </c>
      <c r="C93" s="713"/>
      <c r="D93" s="714"/>
      <c r="E93" s="247"/>
      <c r="F93" s="248"/>
      <c r="G93" s="249"/>
      <c r="H93" s="247"/>
      <c r="I93" s="247"/>
      <c r="J93" s="250"/>
      <c r="K93" s="247"/>
      <c r="L93" s="249"/>
      <c r="M93" s="251"/>
      <c r="N93" s="248"/>
      <c r="O93" s="248"/>
      <c r="P93" s="247"/>
    </row>
    <row r="94" spans="1:16" ht="35.700000000000003" customHeight="1">
      <c r="A94" s="142"/>
      <c r="B94" s="246">
        <v>84</v>
      </c>
      <c r="C94" s="713"/>
      <c r="D94" s="714"/>
      <c r="E94" s="247"/>
      <c r="F94" s="248"/>
      <c r="G94" s="249"/>
      <c r="H94" s="247"/>
      <c r="I94" s="247"/>
      <c r="J94" s="250"/>
      <c r="K94" s="247"/>
      <c r="L94" s="249"/>
      <c r="M94" s="251"/>
      <c r="N94" s="248"/>
      <c r="O94" s="248"/>
      <c r="P94" s="247"/>
    </row>
    <row r="95" spans="1:16" ht="35.700000000000003" customHeight="1">
      <c r="A95" s="142"/>
      <c r="B95" s="246">
        <v>85</v>
      </c>
      <c r="C95" s="713"/>
      <c r="D95" s="714"/>
      <c r="E95" s="248"/>
      <c r="F95" s="248"/>
      <c r="G95" s="249"/>
      <c r="H95" s="247"/>
      <c r="I95" s="247"/>
      <c r="J95" s="250"/>
      <c r="K95" s="247"/>
      <c r="L95" s="249"/>
      <c r="M95" s="251"/>
      <c r="N95" s="248"/>
      <c r="O95" s="248"/>
      <c r="P95" s="247"/>
    </row>
    <row r="96" spans="1:16" ht="35.700000000000003" customHeight="1">
      <c r="A96" s="142"/>
      <c r="B96" s="246">
        <v>86</v>
      </c>
      <c r="C96" s="713"/>
      <c r="D96" s="714"/>
      <c r="E96" s="247"/>
      <c r="F96" s="248"/>
      <c r="G96" s="249"/>
      <c r="H96" s="247"/>
      <c r="I96" s="247"/>
      <c r="J96" s="250"/>
      <c r="K96" s="247"/>
      <c r="L96" s="249"/>
      <c r="M96" s="251"/>
      <c r="N96" s="248"/>
      <c r="O96" s="248"/>
      <c r="P96" s="247"/>
    </row>
    <row r="97" spans="1:16" ht="35.700000000000003" customHeight="1">
      <c r="A97" s="142"/>
      <c r="B97" s="246">
        <v>87</v>
      </c>
      <c r="C97" s="713"/>
      <c r="D97" s="714"/>
      <c r="E97" s="248"/>
      <c r="F97" s="248"/>
      <c r="G97" s="249"/>
      <c r="H97" s="247"/>
      <c r="I97" s="247"/>
      <c r="J97" s="250"/>
      <c r="K97" s="247"/>
      <c r="L97" s="249"/>
      <c r="M97" s="251"/>
      <c r="N97" s="248"/>
      <c r="O97" s="248"/>
      <c r="P97" s="247"/>
    </row>
    <row r="98" spans="1:16" ht="35.700000000000003" customHeight="1">
      <c r="A98" s="142"/>
      <c r="B98" s="246">
        <v>88</v>
      </c>
      <c r="C98" s="713"/>
      <c r="D98" s="714"/>
      <c r="E98" s="247"/>
      <c r="F98" s="248"/>
      <c r="G98" s="249"/>
      <c r="H98" s="247"/>
      <c r="I98" s="247"/>
      <c r="J98" s="250"/>
      <c r="K98" s="247"/>
      <c r="L98" s="249"/>
      <c r="M98" s="251"/>
      <c r="N98" s="248"/>
      <c r="O98" s="248"/>
      <c r="P98" s="247"/>
    </row>
    <row r="99" spans="1:16" ht="35.700000000000003" customHeight="1">
      <c r="A99" s="142"/>
      <c r="B99" s="246">
        <v>89</v>
      </c>
      <c r="C99" s="713"/>
      <c r="D99" s="714"/>
      <c r="E99" s="247"/>
      <c r="F99" s="248"/>
      <c r="G99" s="249"/>
      <c r="H99" s="247"/>
      <c r="I99" s="247"/>
      <c r="J99" s="250"/>
      <c r="K99" s="247"/>
      <c r="L99" s="249"/>
      <c r="M99" s="251"/>
      <c r="N99" s="248"/>
      <c r="O99" s="248"/>
      <c r="P99" s="247"/>
    </row>
    <row r="100" spans="1:16" ht="35.700000000000003" customHeight="1">
      <c r="A100" s="142"/>
      <c r="B100" s="246">
        <v>90</v>
      </c>
      <c r="C100" s="713"/>
      <c r="D100" s="714"/>
      <c r="E100" s="248"/>
      <c r="F100" s="248"/>
      <c r="G100" s="249"/>
      <c r="H100" s="247"/>
      <c r="I100" s="247"/>
      <c r="J100" s="250"/>
      <c r="K100" s="247"/>
      <c r="L100" s="249"/>
      <c r="M100" s="251"/>
      <c r="N100" s="248"/>
      <c r="O100" s="248"/>
      <c r="P100" s="247"/>
    </row>
    <row r="101" spans="1:16" ht="35.700000000000003" customHeight="1">
      <c r="A101" s="142"/>
      <c r="B101" s="246">
        <v>91</v>
      </c>
      <c r="C101" s="713"/>
      <c r="D101" s="714"/>
      <c r="E101" s="248"/>
      <c r="F101" s="248"/>
      <c r="G101" s="249"/>
      <c r="H101" s="247"/>
      <c r="I101" s="247"/>
      <c r="J101" s="250"/>
      <c r="K101" s="247"/>
      <c r="L101" s="249"/>
      <c r="M101" s="251"/>
      <c r="N101" s="248"/>
      <c r="O101" s="248"/>
      <c r="P101" s="247"/>
    </row>
    <row r="102" spans="1:16" ht="35.700000000000003" customHeight="1">
      <c r="A102" s="142"/>
      <c r="B102" s="246">
        <v>92</v>
      </c>
      <c r="C102" s="713"/>
      <c r="D102" s="714"/>
      <c r="E102" s="247"/>
      <c r="F102" s="248"/>
      <c r="G102" s="249"/>
      <c r="H102" s="247"/>
      <c r="I102" s="247"/>
      <c r="J102" s="250"/>
      <c r="K102" s="247"/>
      <c r="L102" s="249"/>
      <c r="M102" s="251"/>
      <c r="N102" s="248"/>
      <c r="O102" s="248"/>
      <c r="P102" s="247"/>
    </row>
    <row r="103" spans="1:16" ht="35.700000000000003" customHeight="1">
      <c r="A103" s="142"/>
      <c r="B103" s="246">
        <v>93</v>
      </c>
      <c r="C103" s="713"/>
      <c r="D103" s="714"/>
      <c r="E103" s="247"/>
      <c r="F103" s="248"/>
      <c r="G103" s="249"/>
      <c r="H103" s="247"/>
      <c r="I103" s="247"/>
      <c r="J103" s="250"/>
      <c r="K103" s="247"/>
      <c r="L103" s="249"/>
      <c r="M103" s="251"/>
      <c r="N103" s="248"/>
      <c r="O103" s="248"/>
      <c r="P103" s="247"/>
    </row>
    <row r="104" spans="1:16" ht="35.700000000000003" customHeight="1">
      <c r="A104" s="142"/>
      <c r="B104" s="246">
        <v>94</v>
      </c>
      <c r="C104" s="713"/>
      <c r="D104" s="714"/>
      <c r="E104" s="247"/>
      <c r="F104" s="248"/>
      <c r="G104" s="249"/>
      <c r="H104" s="247"/>
      <c r="I104" s="247"/>
      <c r="J104" s="250"/>
      <c r="K104" s="247"/>
      <c r="L104" s="249"/>
      <c r="M104" s="251"/>
      <c r="N104" s="248"/>
      <c r="O104" s="248"/>
      <c r="P104" s="247"/>
    </row>
    <row r="105" spans="1:16" ht="35.700000000000003" customHeight="1">
      <c r="A105" s="142"/>
      <c r="B105" s="246">
        <v>95</v>
      </c>
      <c r="C105" s="713"/>
      <c r="D105" s="714"/>
      <c r="E105" s="247"/>
      <c r="F105" s="248"/>
      <c r="G105" s="249"/>
      <c r="H105" s="247"/>
      <c r="I105" s="247"/>
      <c r="J105" s="250"/>
      <c r="K105" s="247"/>
      <c r="L105" s="249"/>
      <c r="M105" s="251"/>
      <c r="N105" s="248"/>
      <c r="O105" s="248"/>
      <c r="P105" s="247"/>
    </row>
    <row r="106" spans="1:16" ht="35.700000000000003" customHeight="1">
      <c r="A106" s="142"/>
      <c r="B106" s="246">
        <v>96</v>
      </c>
      <c r="C106" s="713"/>
      <c r="D106" s="714"/>
      <c r="E106" s="247"/>
      <c r="F106" s="248"/>
      <c r="G106" s="249"/>
      <c r="H106" s="247"/>
      <c r="I106" s="247"/>
      <c r="J106" s="250"/>
      <c r="K106" s="247"/>
      <c r="L106" s="249"/>
      <c r="M106" s="251"/>
      <c r="N106" s="248"/>
      <c r="O106" s="248"/>
      <c r="P106" s="247"/>
    </row>
    <row r="107" spans="1:16" ht="35.700000000000003" customHeight="1">
      <c r="A107" s="142"/>
      <c r="B107" s="246">
        <v>97</v>
      </c>
      <c r="C107" s="713"/>
      <c r="D107" s="714"/>
      <c r="E107" s="247"/>
      <c r="F107" s="248"/>
      <c r="G107" s="249"/>
      <c r="H107" s="247"/>
      <c r="I107" s="247"/>
      <c r="J107" s="250"/>
      <c r="K107" s="247"/>
      <c r="L107" s="249"/>
      <c r="M107" s="251"/>
      <c r="N107" s="248"/>
      <c r="O107" s="248"/>
      <c r="P107" s="247"/>
    </row>
    <row r="108" spans="1:16" ht="35.700000000000003" customHeight="1">
      <c r="A108" s="142"/>
      <c r="B108" s="246">
        <v>98</v>
      </c>
      <c r="C108" s="713"/>
      <c r="D108" s="714"/>
      <c r="E108" s="247"/>
      <c r="F108" s="248"/>
      <c r="G108" s="249"/>
      <c r="H108" s="247"/>
      <c r="I108" s="247"/>
      <c r="J108" s="250"/>
      <c r="K108" s="247"/>
      <c r="L108" s="249"/>
      <c r="M108" s="251"/>
      <c r="N108" s="248"/>
      <c r="O108" s="248"/>
      <c r="P108" s="247"/>
    </row>
    <row r="109" spans="1:16" ht="35.700000000000003" customHeight="1">
      <c r="A109" s="142"/>
      <c r="B109" s="246">
        <v>99</v>
      </c>
      <c r="C109" s="713"/>
      <c r="D109" s="714"/>
      <c r="E109" s="247"/>
      <c r="F109" s="248"/>
      <c r="G109" s="249"/>
      <c r="H109" s="247"/>
      <c r="I109" s="247"/>
      <c r="J109" s="250"/>
      <c r="K109" s="247"/>
      <c r="L109" s="249"/>
      <c r="M109" s="251"/>
      <c r="N109" s="248"/>
      <c r="O109" s="248"/>
      <c r="P109" s="247"/>
    </row>
    <row r="110" spans="1:16" ht="35.700000000000003" customHeight="1">
      <c r="A110" s="142"/>
      <c r="B110" s="246">
        <v>100</v>
      </c>
      <c r="C110" s="713"/>
      <c r="D110" s="714"/>
      <c r="E110" s="247"/>
      <c r="F110" s="248"/>
      <c r="G110" s="249"/>
      <c r="H110" s="247"/>
      <c r="I110" s="247"/>
      <c r="J110" s="250"/>
      <c r="K110" s="247"/>
      <c r="L110" s="249"/>
      <c r="M110" s="251"/>
      <c r="N110" s="248"/>
      <c r="O110" s="248"/>
      <c r="P110" s="247"/>
    </row>
    <row r="111" spans="1:16" ht="35.700000000000003" customHeight="1">
      <c r="A111" s="142"/>
      <c r="B111" s="246">
        <v>101</v>
      </c>
      <c r="C111" s="713"/>
      <c r="D111" s="714"/>
      <c r="E111" s="247"/>
      <c r="F111" s="248"/>
      <c r="G111" s="249"/>
      <c r="H111" s="247"/>
      <c r="I111" s="247"/>
      <c r="J111" s="250"/>
      <c r="K111" s="247"/>
      <c r="L111" s="249"/>
      <c r="M111" s="251"/>
      <c r="N111" s="248"/>
      <c r="O111" s="248"/>
      <c r="P111" s="247"/>
    </row>
    <row r="112" spans="1:16" ht="35.700000000000003" customHeight="1">
      <c r="A112" s="142"/>
      <c r="B112" s="246">
        <v>102</v>
      </c>
      <c r="C112" s="713"/>
      <c r="D112" s="714"/>
      <c r="E112" s="247"/>
      <c r="F112" s="248"/>
      <c r="G112" s="249"/>
      <c r="H112" s="247"/>
      <c r="I112" s="247"/>
      <c r="J112" s="250"/>
      <c r="K112" s="247"/>
      <c r="L112" s="249"/>
      <c r="M112" s="251"/>
      <c r="N112" s="248"/>
      <c r="O112" s="248"/>
      <c r="P112" s="247"/>
    </row>
    <row r="113" spans="1:16" ht="35.700000000000003" customHeight="1">
      <c r="A113" s="142"/>
      <c r="B113" s="246">
        <v>103</v>
      </c>
      <c r="C113" s="713"/>
      <c r="D113" s="714"/>
      <c r="E113" s="247"/>
      <c r="F113" s="248"/>
      <c r="G113" s="249"/>
      <c r="H113" s="247"/>
      <c r="I113" s="247"/>
      <c r="J113" s="250"/>
      <c r="K113" s="247"/>
      <c r="L113" s="249"/>
      <c r="M113" s="251"/>
      <c r="N113" s="248"/>
      <c r="O113" s="248"/>
      <c r="P113" s="247"/>
    </row>
    <row r="114" spans="1:16" ht="35.700000000000003" customHeight="1">
      <c r="A114" s="142"/>
      <c r="B114" s="246">
        <v>104</v>
      </c>
      <c r="C114" s="713"/>
      <c r="D114" s="714"/>
      <c r="E114" s="247"/>
      <c r="F114" s="248"/>
      <c r="G114" s="249"/>
      <c r="H114" s="247"/>
      <c r="I114" s="247"/>
      <c r="J114" s="250"/>
      <c r="K114" s="247"/>
      <c r="L114" s="249"/>
      <c r="M114" s="251"/>
      <c r="N114" s="248"/>
      <c r="O114" s="248"/>
      <c r="P114" s="247"/>
    </row>
    <row r="115" spans="1:16" ht="35.700000000000003" customHeight="1">
      <c r="A115" s="142"/>
      <c r="B115" s="246">
        <v>105</v>
      </c>
      <c r="C115" s="713"/>
      <c r="D115" s="714"/>
      <c r="E115" s="248"/>
      <c r="F115" s="248"/>
      <c r="G115" s="249"/>
      <c r="H115" s="247"/>
      <c r="I115" s="247"/>
      <c r="J115" s="250"/>
      <c r="K115" s="247"/>
      <c r="L115" s="249"/>
      <c r="M115" s="251"/>
      <c r="N115" s="248"/>
      <c r="O115" s="248"/>
      <c r="P115" s="247"/>
    </row>
    <row r="116" spans="1:16" ht="35.700000000000003" customHeight="1">
      <c r="A116" s="142"/>
      <c r="B116" s="246">
        <v>106</v>
      </c>
      <c r="C116" s="713"/>
      <c r="D116" s="714"/>
      <c r="E116" s="247"/>
      <c r="F116" s="248"/>
      <c r="G116" s="249"/>
      <c r="H116" s="247"/>
      <c r="I116" s="247"/>
      <c r="J116" s="250"/>
      <c r="K116" s="247"/>
      <c r="L116" s="249"/>
      <c r="M116" s="251"/>
      <c r="N116" s="248"/>
      <c r="O116" s="248"/>
      <c r="P116" s="247"/>
    </row>
    <row r="117" spans="1:16" ht="35.700000000000003" customHeight="1">
      <c r="A117" s="142"/>
      <c r="B117" s="246">
        <v>107</v>
      </c>
      <c r="C117" s="713"/>
      <c r="D117" s="714"/>
      <c r="E117" s="247"/>
      <c r="F117" s="248"/>
      <c r="G117" s="249"/>
      <c r="H117" s="247"/>
      <c r="I117" s="247"/>
      <c r="J117" s="250"/>
      <c r="K117" s="247"/>
      <c r="L117" s="249"/>
      <c r="M117" s="251"/>
      <c r="N117" s="248"/>
      <c r="O117" s="248"/>
      <c r="P117" s="247"/>
    </row>
    <row r="118" spans="1:16" ht="35.700000000000003" customHeight="1">
      <c r="A118" s="142"/>
      <c r="B118" s="246">
        <v>108</v>
      </c>
      <c r="C118" s="713"/>
      <c r="D118" s="714"/>
      <c r="E118" s="247"/>
      <c r="F118" s="248"/>
      <c r="G118" s="249"/>
      <c r="H118" s="247"/>
      <c r="I118" s="247"/>
      <c r="J118" s="250"/>
      <c r="K118" s="247"/>
      <c r="L118" s="249"/>
      <c r="M118" s="251"/>
      <c r="N118" s="248"/>
      <c r="O118" s="248"/>
      <c r="P118" s="247"/>
    </row>
    <row r="119" spans="1:16" ht="35.700000000000003" customHeight="1">
      <c r="A119" s="142"/>
      <c r="B119" s="246">
        <v>109</v>
      </c>
      <c r="C119" s="713"/>
      <c r="D119" s="714"/>
      <c r="E119" s="248"/>
      <c r="F119" s="248"/>
      <c r="G119" s="249"/>
      <c r="H119" s="247"/>
      <c r="I119" s="247"/>
      <c r="J119" s="250"/>
      <c r="K119" s="247"/>
      <c r="L119" s="249"/>
      <c r="M119" s="251"/>
      <c r="N119" s="248"/>
      <c r="O119" s="248"/>
      <c r="P119" s="247"/>
    </row>
    <row r="120" spans="1:16" ht="35.700000000000003" customHeight="1">
      <c r="A120" s="142"/>
      <c r="B120" s="246">
        <v>110</v>
      </c>
      <c r="C120" s="713"/>
      <c r="D120" s="714"/>
      <c r="E120" s="247"/>
      <c r="F120" s="248"/>
      <c r="G120" s="249"/>
      <c r="H120" s="247"/>
      <c r="I120" s="247"/>
      <c r="J120" s="250"/>
      <c r="K120" s="247"/>
      <c r="L120" s="249"/>
      <c r="M120" s="251"/>
      <c r="N120" s="248"/>
      <c r="O120" s="248"/>
      <c r="P120" s="247"/>
    </row>
    <row r="121" spans="1:16" ht="35.700000000000003" customHeight="1">
      <c r="A121" s="142"/>
      <c r="B121" s="246">
        <v>111</v>
      </c>
      <c r="C121" s="713"/>
      <c r="D121" s="714"/>
      <c r="E121" s="247"/>
      <c r="F121" s="248"/>
      <c r="G121" s="249"/>
      <c r="H121" s="247"/>
      <c r="I121" s="247"/>
      <c r="J121" s="250"/>
      <c r="K121" s="247"/>
      <c r="L121" s="249"/>
      <c r="M121" s="251"/>
      <c r="N121" s="248"/>
      <c r="O121" s="248"/>
      <c r="P121" s="247"/>
    </row>
    <row r="122" spans="1:16" ht="35.700000000000003" customHeight="1">
      <c r="A122" s="142"/>
      <c r="B122" s="246">
        <v>112</v>
      </c>
      <c r="C122" s="713"/>
      <c r="D122" s="714"/>
      <c r="E122" s="247"/>
      <c r="F122" s="248"/>
      <c r="G122" s="249"/>
      <c r="H122" s="247"/>
      <c r="I122" s="247"/>
      <c r="J122" s="250"/>
      <c r="K122" s="247"/>
      <c r="L122" s="249"/>
      <c r="M122" s="251"/>
      <c r="N122" s="248"/>
      <c r="O122" s="248"/>
      <c r="P122" s="247"/>
    </row>
    <row r="123" spans="1:16" ht="35.700000000000003" customHeight="1">
      <c r="A123" s="142"/>
      <c r="B123" s="246">
        <v>113</v>
      </c>
      <c r="C123" s="713"/>
      <c r="D123" s="714"/>
      <c r="E123" s="247"/>
      <c r="F123" s="248"/>
      <c r="G123" s="249"/>
      <c r="H123" s="247"/>
      <c r="I123" s="247"/>
      <c r="J123" s="250"/>
      <c r="K123" s="247"/>
      <c r="L123" s="249"/>
      <c r="M123" s="251"/>
      <c r="N123" s="248"/>
      <c r="O123" s="248"/>
      <c r="P123" s="247"/>
    </row>
    <row r="124" spans="1:16" ht="35.700000000000003" customHeight="1">
      <c r="A124" s="142"/>
      <c r="B124" s="246">
        <v>114</v>
      </c>
      <c r="C124" s="713"/>
      <c r="D124" s="714"/>
      <c r="E124" s="247"/>
      <c r="F124" s="248"/>
      <c r="G124" s="249"/>
      <c r="H124" s="247"/>
      <c r="I124" s="247"/>
      <c r="J124" s="250"/>
      <c r="K124" s="247"/>
      <c r="L124" s="249"/>
      <c r="M124" s="251"/>
      <c r="N124" s="248"/>
      <c r="O124" s="248"/>
      <c r="P124" s="247"/>
    </row>
    <row r="125" spans="1:16" ht="35.700000000000003" customHeight="1">
      <c r="A125" s="142"/>
      <c r="B125" s="246">
        <v>115</v>
      </c>
      <c r="C125" s="713"/>
      <c r="D125" s="714"/>
      <c r="E125" s="247"/>
      <c r="F125" s="248"/>
      <c r="G125" s="249"/>
      <c r="H125" s="247"/>
      <c r="I125" s="247"/>
      <c r="J125" s="250"/>
      <c r="K125" s="247"/>
      <c r="L125" s="249"/>
      <c r="M125" s="251"/>
      <c r="N125" s="248"/>
      <c r="O125" s="248"/>
      <c r="P125" s="247"/>
    </row>
    <row r="126" spans="1:16" ht="35.700000000000003" customHeight="1">
      <c r="A126" s="142"/>
      <c r="B126" s="246">
        <v>116</v>
      </c>
      <c r="C126" s="713"/>
      <c r="D126" s="714"/>
      <c r="E126" s="247"/>
      <c r="F126" s="248"/>
      <c r="G126" s="249"/>
      <c r="H126" s="247"/>
      <c r="I126" s="247"/>
      <c r="J126" s="250"/>
      <c r="K126" s="247"/>
      <c r="L126" s="249"/>
      <c r="M126" s="251"/>
      <c r="N126" s="248"/>
      <c r="O126" s="248"/>
      <c r="P126" s="247"/>
    </row>
    <row r="127" spans="1:16" ht="35.700000000000003" customHeight="1">
      <c r="A127" s="142"/>
      <c r="B127" s="246">
        <v>117</v>
      </c>
      <c r="C127" s="713"/>
      <c r="D127" s="714"/>
      <c r="E127" s="247"/>
      <c r="F127" s="248"/>
      <c r="G127" s="249"/>
      <c r="H127" s="247"/>
      <c r="I127" s="247"/>
      <c r="J127" s="250"/>
      <c r="K127" s="247"/>
      <c r="L127" s="249"/>
      <c r="M127" s="251"/>
      <c r="N127" s="248"/>
      <c r="O127" s="248"/>
      <c r="P127" s="247"/>
    </row>
    <row r="128" spans="1:16" ht="35.700000000000003" customHeight="1">
      <c r="A128" s="142"/>
      <c r="B128" s="246">
        <v>118</v>
      </c>
      <c r="C128" s="713"/>
      <c r="D128" s="714"/>
      <c r="E128" s="247"/>
      <c r="F128" s="248"/>
      <c r="G128" s="249"/>
      <c r="H128" s="247"/>
      <c r="I128" s="247"/>
      <c r="J128" s="250"/>
      <c r="K128" s="247"/>
      <c r="L128" s="249"/>
      <c r="M128" s="251"/>
      <c r="N128" s="248"/>
      <c r="O128" s="248"/>
      <c r="P128" s="247"/>
    </row>
    <row r="129" spans="1:16" ht="35.700000000000003" customHeight="1">
      <c r="A129" s="142"/>
      <c r="B129" s="246">
        <v>119</v>
      </c>
      <c r="C129" s="713"/>
      <c r="D129" s="714"/>
      <c r="E129" s="247"/>
      <c r="F129" s="248"/>
      <c r="G129" s="249"/>
      <c r="H129" s="247"/>
      <c r="I129" s="247"/>
      <c r="J129" s="250"/>
      <c r="K129" s="247"/>
      <c r="L129" s="249"/>
      <c r="M129" s="251"/>
      <c r="N129" s="248"/>
      <c r="O129" s="248"/>
      <c r="P129" s="247"/>
    </row>
    <row r="130" spans="1:16" ht="35.700000000000003" customHeight="1">
      <c r="A130" s="142"/>
      <c r="B130" s="246">
        <v>120</v>
      </c>
      <c r="C130" s="713"/>
      <c r="D130" s="714"/>
      <c r="E130" s="247"/>
      <c r="F130" s="248"/>
      <c r="G130" s="249"/>
      <c r="H130" s="247"/>
      <c r="I130" s="247"/>
      <c r="J130" s="250"/>
      <c r="K130" s="247"/>
      <c r="L130" s="249"/>
      <c r="M130" s="251"/>
      <c r="N130" s="248"/>
      <c r="O130" s="248"/>
      <c r="P130" s="247"/>
    </row>
    <row r="131" spans="1:16" ht="35.700000000000003" customHeight="1">
      <c r="A131" s="142"/>
      <c r="B131" s="246">
        <v>121</v>
      </c>
      <c r="C131" s="713"/>
      <c r="D131" s="714"/>
      <c r="E131" s="247"/>
      <c r="F131" s="248"/>
      <c r="G131" s="249"/>
      <c r="H131" s="247"/>
      <c r="I131" s="247"/>
      <c r="J131" s="250"/>
      <c r="K131" s="247"/>
      <c r="L131" s="249"/>
      <c r="M131" s="251"/>
      <c r="N131" s="248"/>
      <c r="O131" s="248"/>
      <c r="P131" s="247"/>
    </row>
    <row r="132" spans="1:16" ht="35.700000000000003" customHeight="1">
      <c r="A132" s="142"/>
      <c r="B132" s="246">
        <v>122</v>
      </c>
      <c r="C132" s="713"/>
      <c r="D132" s="714"/>
      <c r="E132" s="247"/>
      <c r="F132" s="248"/>
      <c r="G132" s="249"/>
      <c r="H132" s="247"/>
      <c r="I132" s="247"/>
      <c r="J132" s="250"/>
      <c r="K132" s="247"/>
      <c r="L132" s="249"/>
      <c r="M132" s="251"/>
      <c r="N132" s="248"/>
      <c r="O132" s="248"/>
      <c r="P132" s="247"/>
    </row>
    <row r="133" spans="1:16" ht="35.700000000000003" customHeight="1">
      <c r="A133" s="142"/>
      <c r="B133" s="246">
        <v>123</v>
      </c>
      <c r="C133" s="713"/>
      <c r="D133" s="714"/>
      <c r="E133" s="248"/>
      <c r="F133" s="248"/>
      <c r="G133" s="249"/>
      <c r="H133" s="247"/>
      <c r="I133" s="247"/>
      <c r="J133" s="250"/>
      <c r="K133" s="247"/>
      <c r="L133" s="249"/>
      <c r="M133" s="251"/>
      <c r="N133" s="248"/>
      <c r="O133" s="248"/>
      <c r="P133" s="247"/>
    </row>
    <row r="134" spans="1:16" ht="35.700000000000003" customHeight="1">
      <c r="A134" s="142"/>
      <c r="B134" s="246">
        <v>124</v>
      </c>
      <c r="C134" s="713"/>
      <c r="D134" s="714"/>
      <c r="E134" s="247"/>
      <c r="F134" s="248"/>
      <c r="G134" s="249"/>
      <c r="H134" s="247"/>
      <c r="I134" s="247"/>
      <c r="J134" s="250"/>
      <c r="K134" s="247"/>
      <c r="L134" s="249"/>
      <c r="M134" s="251"/>
      <c r="N134" s="248"/>
      <c r="O134" s="248"/>
      <c r="P134" s="247"/>
    </row>
    <row r="135" spans="1:16" ht="35.700000000000003" customHeight="1">
      <c r="A135" s="142"/>
      <c r="B135" s="246">
        <v>125</v>
      </c>
      <c r="C135" s="713"/>
      <c r="D135" s="714"/>
      <c r="E135" s="247"/>
      <c r="F135" s="248"/>
      <c r="G135" s="249"/>
      <c r="H135" s="247"/>
      <c r="I135" s="247"/>
      <c r="J135" s="250"/>
      <c r="K135" s="247"/>
      <c r="L135" s="249"/>
      <c r="M135" s="251"/>
      <c r="N135" s="248"/>
      <c r="O135" s="248"/>
      <c r="P135" s="247"/>
    </row>
    <row r="136" spans="1:16" ht="35.700000000000003" customHeight="1">
      <c r="A136" s="142"/>
      <c r="B136" s="246">
        <v>126</v>
      </c>
      <c r="C136" s="713"/>
      <c r="D136" s="714"/>
      <c r="E136" s="247"/>
      <c r="F136" s="248"/>
      <c r="G136" s="249"/>
      <c r="H136" s="247"/>
      <c r="I136" s="247"/>
      <c r="J136" s="250"/>
      <c r="K136" s="247"/>
      <c r="L136" s="249"/>
      <c r="M136" s="251"/>
      <c r="N136" s="248"/>
      <c r="O136" s="248"/>
      <c r="P136" s="247"/>
    </row>
    <row r="137" spans="1:16" ht="35.700000000000003" customHeight="1">
      <c r="A137" s="142"/>
      <c r="B137" s="246">
        <v>127</v>
      </c>
      <c r="C137" s="713"/>
      <c r="D137" s="714"/>
      <c r="E137" s="247"/>
      <c r="F137" s="248"/>
      <c r="G137" s="249"/>
      <c r="H137" s="247"/>
      <c r="I137" s="247"/>
      <c r="J137" s="250"/>
      <c r="K137" s="247"/>
      <c r="L137" s="249"/>
      <c r="M137" s="251"/>
      <c r="N137" s="248"/>
      <c r="O137" s="248"/>
      <c r="P137" s="247"/>
    </row>
    <row r="138" spans="1:16" ht="35.700000000000003" customHeight="1">
      <c r="A138" s="142"/>
      <c r="B138" s="246">
        <v>128</v>
      </c>
      <c r="C138" s="713"/>
      <c r="D138" s="714"/>
      <c r="E138" s="247"/>
      <c r="F138" s="248"/>
      <c r="G138" s="249"/>
      <c r="H138" s="247"/>
      <c r="I138" s="247"/>
      <c r="J138" s="250"/>
      <c r="K138" s="247"/>
      <c r="L138" s="249"/>
      <c r="M138" s="251"/>
      <c r="N138" s="248"/>
      <c r="O138" s="248"/>
      <c r="P138" s="247"/>
    </row>
    <row r="139" spans="1:16" ht="35.700000000000003" customHeight="1">
      <c r="A139" s="142"/>
      <c r="B139" s="246">
        <v>129</v>
      </c>
      <c r="C139" s="713"/>
      <c r="D139" s="714"/>
      <c r="E139" s="247"/>
      <c r="F139" s="248"/>
      <c r="G139" s="249"/>
      <c r="H139" s="247"/>
      <c r="I139" s="247"/>
      <c r="J139" s="250"/>
      <c r="K139" s="247"/>
      <c r="L139" s="249"/>
      <c r="M139" s="251"/>
      <c r="N139" s="248"/>
      <c r="O139" s="248"/>
      <c r="P139" s="247"/>
    </row>
    <row r="140" spans="1:16" ht="35.700000000000003" customHeight="1">
      <c r="A140" s="142"/>
      <c r="B140" s="246">
        <v>130</v>
      </c>
      <c r="C140" s="713"/>
      <c r="D140" s="714"/>
      <c r="E140" s="247"/>
      <c r="F140" s="248"/>
      <c r="G140" s="249"/>
      <c r="H140" s="247"/>
      <c r="I140" s="247"/>
      <c r="J140" s="250"/>
      <c r="K140" s="247"/>
      <c r="L140" s="249"/>
      <c r="M140" s="251"/>
      <c r="N140" s="248"/>
      <c r="O140" s="248"/>
      <c r="P140" s="247"/>
    </row>
    <row r="141" spans="1:16" ht="35.700000000000003" customHeight="1">
      <c r="A141" s="142"/>
      <c r="B141" s="246">
        <v>131</v>
      </c>
      <c r="C141" s="713"/>
      <c r="D141" s="714"/>
      <c r="E141" s="248"/>
      <c r="F141" s="248"/>
      <c r="G141" s="249"/>
      <c r="H141" s="247"/>
      <c r="I141" s="247"/>
      <c r="J141" s="250"/>
      <c r="K141" s="247"/>
      <c r="L141" s="249"/>
      <c r="M141" s="251"/>
      <c r="N141" s="248"/>
      <c r="O141" s="248"/>
      <c r="P141" s="247"/>
    </row>
    <row r="142" spans="1:16" ht="35.700000000000003" customHeight="1">
      <c r="A142" s="142"/>
      <c r="B142" s="246">
        <v>132</v>
      </c>
      <c r="C142" s="713"/>
      <c r="D142" s="714"/>
      <c r="E142" s="247"/>
      <c r="F142" s="248"/>
      <c r="G142" s="249"/>
      <c r="H142" s="247"/>
      <c r="I142" s="247"/>
      <c r="J142" s="250"/>
      <c r="K142" s="247"/>
      <c r="L142" s="249"/>
      <c r="M142" s="251"/>
      <c r="N142" s="248"/>
      <c r="O142" s="248"/>
      <c r="P142" s="247"/>
    </row>
    <row r="143" spans="1:16" ht="35.700000000000003" customHeight="1">
      <c r="A143" s="142"/>
      <c r="B143" s="246">
        <v>133</v>
      </c>
      <c r="C143" s="713"/>
      <c r="D143" s="714"/>
      <c r="E143" s="247"/>
      <c r="F143" s="248"/>
      <c r="G143" s="249"/>
      <c r="H143" s="247"/>
      <c r="I143" s="247"/>
      <c r="J143" s="250"/>
      <c r="K143" s="247"/>
      <c r="L143" s="249"/>
      <c r="M143" s="251"/>
      <c r="N143" s="248"/>
      <c r="O143" s="248"/>
      <c r="P143" s="247"/>
    </row>
    <row r="144" spans="1:16" ht="35.700000000000003" customHeight="1">
      <c r="A144" s="142"/>
      <c r="B144" s="246">
        <v>134</v>
      </c>
      <c r="C144" s="713"/>
      <c r="D144" s="714"/>
      <c r="E144" s="247"/>
      <c r="F144" s="248"/>
      <c r="G144" s="249"/>
      <c r="H144" s="247"/>
      <c r="I144" s="247"/>
      <c r="J144" s="250"/>
      <c r="K144" s="247"/>
      <c r="L144" s="249"/>
      <c r="M144" s="251"/>
      <c r="N144" s="248"/>
      <c r="O144" s="248"/>
      <c r="P144" s="247"/>
    </row>
    <row r="145" spans="1:16" ht="35.700000000000003" customHeight="1">
      <c r="A145" s="142"/>
      <c r="B145" s="246">
        <v>135</v>
      </c>
      <c r="C145" s="713"/>
      <c r="D145" s="714"/>
      <c r="E145" s="247"/>
      <c r="F145" s="248"/>
      <c r="G145" s="249"/>
      <c r="H145" s="247"/>
      <c r="I145" s="247"/>
      <c r="J145" s="250"/>
      <c r="K145" s="247"/>
      <c r="L145" s="249"/>
      <c r="M145" s="251"/>
      <c r="N145" s="248"/>
      <c r="O145" s="248"/>
      <c r="P145" s="247"/>
    </row>
    <row r="146" spans="1:16" ht="35.700000000000003" customHeight="1">
      <c r="A146" s="142"/>
      <c r="B146" s="246">
        <v>136</v>
      </c>
      <c r="C146" s="713"/>
      <c r="D146" s="714"/>
      <c r="E146" s="247"/>
      <c r="F146" s="248"/>
      <c r="G146" s="249"/>
      <c r="H146" s="247"/>
      <c r="I146" s="247"/>
      <c r="J146" s="250"/>
      <c r="K146" s="247"/>
      <c r="L146" s="249"/>
      <c r="M146" s="251"/>
      <c r="N146" s="248"/>
      <c r="O146" s="248"/>
      <c r="P146" s="247"/>
    </row>
    <row r="147" spans="1:16" ht="35.700000000000003" customHeight="1">
      <c r="A147" s="142"/>
      <c r="B147" s="246">
        <v>137</v>
      </c>
      <c r="C147" s="713"/>
      <c r="D147" s="714"/>
      <c r="E147" s="247"/>
      <c r="F147" s="248"/>
      <c r="G147" s="249"/>
      <c r="H147" s="247"/>
      <c r="I147" s="247"/>
      <c r="J147" s="250"/>
      <c r="K147" s="247"/>
      <c r="L147" s="249"/>
      <c r="M147" s="251"/>
      <c r="N147" s="248"/>
      <c r="O147" s="248"/>
      <c r="P147" s="247"/>
    </row>
    <row r="148" spans="1:16" ht="35.700000000000003" customHeight="1">
      <c r="A148" s="142"/>
      <c r="B148" s="246">
        <v>138</v>
      </c>
      <c r="C148" s="713"/>
      <c r="D148" s="714"/>
      <c r="E148" s="247"/>
      <c r="F148" s="248"/>
      <c r="G148" s="249"/>
      <c r="H148" s="247"/>
      <c r="I148" s="247"/>
      <c r="J148" s="250"/>
      <c r="K148" s="247"/>
      <c r="L148" s="249"/>
      <c r="M148" s="251"/>
      <c r="N148" s="248"/>
      <c r="O148" s="248"/>
      <c r="P148" s="247"/>
    </row>
    <row r="149" spans="1:16" ht="35.700000000000003" customHeight="1">
      <c r="A149" s="142"/>
      <c r="B149" s="246">
        <v>139</v>
      </c>
      <c r="C149" s="713"/>
      <c r="D149" s="714"/>
      <c r="E149" s="247"/>
      <c r="F149" s="248"/>
      <c r="G149" s="249"/>
      <c r="H149" s="247"/>
      <c r="I149" s="247"/>
      <c r="J149" s="250"/>
      <c r="K149" s="247"/>
      <c r="L149" s="249"/>
      <c r="M149" s="251"/>
      <c r="N149" s="248"/>
      <c r="O149" s="248"/>
      <c r="P149" s="247"/>
    </row>
    <row r="150" spans="1:16" ht="35.700000000000003" customHeight="1">
      <c r="A150" s="142"/>
      <c r="B150" s="246">
        <v>140</v>
      </c>
      <c r="C150" s="713"/>
      <c r="D150" s="714"/>
      <c r="E150" s="247"/>
      <c r="F150" s="248"/>
      <c r="G150" s="249"/>
      <c r="H150" s="247"/>
      <c r="I150" s="247"/>
      <c r="J150" s="250"/>
      <c r="K150" s="247"/>
      <c r="L150" s="249"/>
      <c r="M150" s="251"/>
      <c r="N150" s="248"/>
      <c r="O150" s="248"/>
      <c r="P150" s="247"/>
    </row>
    <row r="151" spans="1:16" ht="35.700000000000003" customHeight="1">
      <c r="A151" s="142"/>
      <c r="B151" s="246">
        <v>141</v>
      </c>
      <c r="C151" s="713"/>
      <c r="D151" s="714"/>
      <c r="E151" s="247"/>
      <c r="F151" s="248"/>
      <c r="G151" s="249"/>
      <c r="H151" s="247"/>
      <c r="I151" s="247"/>
      <c r="J151" s="250"/>
      <c r="K151" s="247"/>
      <c r="L151" s="249"/>
      <c r="M151" s="251"/>
      <c r="N151" s="248"/>
      <c r="O151" s="248"/>
      <c r="P151" s="247"/>
    </row>
    <row r="152" spans="1:16" ht="35.700000000000003" customHeight="1">
      <c r="A152" s="142"/>
      <c r="B152" s="246">
        <v>142</v>
      </c>
      <c r="C152" s="713"/>
      <c r="D152" s="714"/>
      <c r="E152" s="247"/>
      <c r="F152" s="248"/>
      <c r="G152" s="249"/>
      <c r="H152" s="247"/>
      <c r="I152" s="247"/>
      <c r="J152" s="250"/>
      <c r="K152" s="247"/>
      <c r="L152" s="249"/>
      <c r="M152" s="251"/>
      <c r="N152" s="248"/>
      <c r="O152" s="248"/>
      <c r="P152" s="247"/>
    </row>
    <row r="153" spans="1:16" ht="35.700000000000003" customHeight="1">
      <c r="A153" s="142"/>
      <c r="B153" s="246">
        <v>143</v>
      </c>
      <c r="C153" s="713"/>
      <c r="D153" s="714"/>
      <c r="E153" s="247"/>
      <c r="F153" s="248"/>
      <c r="G153" s="249"/>
      <c r="H153" s="247"/>
      <c r="I153" s="247"/>
      <c r="J153" s="250"/>
      <c r="K153" s="247"/>
      <c r="L153" s="249"/>
      <c r="M153" s="251"/>
      <c r="N153" s="248"/>
      <c r="O153" s="248"/>
      <c r="P153" s="247"/>
    </row>
    <row r="154" spans="1:16" ht="35.700000000000003" customHeight="1">
      <c r="A154" s="142"/>
      <c r="B154" s="246">
        <v>144</v>
      </c>
      <c r="C154" s="713"/>
      <c r="D154" s="714"/>
      <c r="E154" s="247"/>
      <c r="F154" s="248"/>
      <c r="G154" s="249"/>
      <c r="H154" s="247"/>
      <c r="I154" s="247"/>
      <c r="J154" s="250"/>
      <c r="K154" s="247"/>
      <c r="L154" s="249"/>
      <c r="M154" s="251"/>
      <c r="N154" s="248"/>
      <c r="O154" s="248"/>
      <c r="P154" s="247"/>
    </row>
    <row r="155" spans="1:16" ht="35.700000000000003" customHeight="1">
      <c r="A155" s="142"/>
      <c r="B155" s="246">
        <v>145</v>
      </c>
      <c r="C155" s="713"/>
      <c r="D155" s="714"/>
      <c r="E155" s="248"/>
      <c r="F155" s="248"/>
      <c r="G155" s="249"/>
      <c r="H155" s="247"/>
      <c r="I155" s="247"/>
      <c r="J155" s="250"/>
      <c r="K155" s="247"/>
      <c r="L155" s="249"/>
      <c r="M155" s="251"/>
      <c r="N155" s="248"/>
      <c r="O155" s="248"/>
      <c r="P155" s="247"/>
    </row>
    <row r="156" spans="1:16" ht="35.700000000000003" customHeight="1">
      <c r="A156" s="142"/>
      <c r="B156" s="246">
        <v>146</v>
      </c>
      <c r="C156" s="713"/>
      <c r="D156" s="714"/>
      <c r="E156" s="247"/>
      <c r="F156" s="248"/>
      <c r="G156" s="249"/>
      <c r="H156" s="247"/>
      <c r="I156" s="247"/>
      <c r="J156" s="250"/>
      <c r="K156" s="247"/>
      <c r="L156" s="249"/>
      <c r="M156" s="251"/>
      <c r="N156" s="248"/>
      <c r="O156" s="248"/>
      <c r="P156" s="247"/>
    </row>
    <row r="157" spans="1:16" ht="35.700000000000003" customHeight="1">
      <c r="A157" s="142"/>
      <c r="B157" s="246">
        <v>147</v>
      </c>
      <c r="C157" s="713"/>
      <c r="D157" s="714"/>
      <c r="E157" s="247"/>
      <c r="F157" s="248"/>
      <c r="G157" s="249"/>
      <c r="H157" s="247"/>
      <c r="I157" s="247"/>
      <c r="J157" s="250"/>
      <c r="K157" s="247"/>
      <c r="L157" s="249"/>
      <c r="M157" s="251"/>
      <c r="N157" s="248"/>
      <c r="O157" s="248"/>
      <c r="P157" s="247"/>
    </row>
    <row r="158" spans="1:16" ht="35.700000000000003" customHeight="1">
      <c r="A158" s="142"/>
      <c r="B158" s="246">
        <v>148</v>
      </c>
      <c r="C158" s="713"/>
      <c r="D158" s="714"/>
      <c r="E158" s="247"/>
      <c r="F158" s="248"/>
      <c r="G158" s="249"/>
      <c r="H158" s="247"/>
      <c r="I158" s="247"/>
      <c r="J158" s="250"/>
      <c r="K158" s="247"/>
      <c r="L158" s="249"/>
      <c r="M158" s="251"/>
      <c r="N158" s="248"/>
      <c r="O158" s="248"/>
      <c r="P158" s="247"/>
    </row>
    <row r="159" spans="1:16" ht="35.700000000000003" customHeight="1">
      <c r="A159" s="142"/>
      <c r="B159" s="246">
        <v>149</v>
      </c>
      <c r="C159" s="713"/>
      <c r="D159" s="714"/>
      <c r="E159" s="247"/>
      <c r="F159" s="248"/>
      <c r="G159" s="249"/>
      <c r="H159" s="247"/>
      <c r="I159" s="247"/>
      <c r="J159" s="250"/>
      <c r="K159" s="247"/>
      <c r="L159" s="249"/>
      <c r="M159" s="251"/>
      <c r="N159" s="248"/>
      <c r="O159" s="248"/>
      <c r="P159" s="247"/>
    </row>
    <row r="160" spans="1:16" ht="35.700000000000003" customHeight="1">
      <c r="A160" s="142"/>
      <c r="B160" s="246">
        <v>150</v>
      </c>
      <c r="C160" s="713"/>
      <c r="D160" s="714"/>
      <c r="E160" s="247"/>
      <c r="F160" s="248"/>
      <c r="G160" s="249"/>
      <c r="H160" s="247"/>
      <c r="I160" s="247"/>
      <c r="J160" s="250"/>
      <c r="K160" s="247"/>
      <c r="L160" s="249"/>
      <c r="M160" s="251"/>
      <c r="N160" s="248"/>
      <c r="O160" s="248"/>
      <c r="P160" s="247"/>
    </row>
    <row r="161" spans="1:16" ht="35.700000000000003" customHeight="1">
      <c r="A161" s="142"/>
      <c r="B161" s="246">
        <v>151</v>
      </c>
      <c r="C161" s="713"/>
      <c r="D161" s="714"/>
      <c r="E161" s="247"/>
      <c r="F161" s="248"/>
      <c r="G161" s="249"/>
      <c r="H161" s="247"/>
      <c r="I161" s="247"/>
      <c r="J161" s="250"/>
      <c r="K161" s="247"/>
      <c r="L161" s="249"/>
      <c r="M161" s="251"/>
      <c r="N161" s="248"/>
      <c r="O161" s="248"/>
      <c r="P161" s="247"/>
    </row>
    <row r="162" spans="1:16" ht="35.700000000000003" customHeight="1">
      <c r="A162" s="142"/>
      <c r="B162" s="246">
        <v>152</v>
      </c>
      <c r="C162" s="713"/>
      <c r="D162" s="714"/>
      <c r="E162" s="247"/>
      <c r="F162" s="248"/>
      <c r="G162" s="249"/>
      <c r="H162" s="247"/>
      <c r="I162" s="247"/>
      <c r="J162" s="250"/>
      <c r="K162" s="247"/>
      <c r="L162" s="249"/>
      <c r="M162" s="251"/>
      <c r="N162" s="248"/>
      <c r="O162" s="248"/>
      <c r="P162" s="247"/>
    </row>
    <row r="163" spans="1:16" ht="35.700000000000003" customHeight="1">
      <c r="A163" s="142"/>
      <c r="B163" s="246">
        <v>153</v>
      </c>
      <c r="C163" s="713"/>
      <c r="D163" s="714"/>
      <c r="E163" s="247"/>
      <c r="F163" s="248"/>
      <c r="G163" s="249"/>
      <c r="H163" s="247"/>
      <c r="I163" s="247"/>
      <c r="J163" s="250"/>
      <c r="K163" s="247"/>
      <c r="L163" s="249"/>
      <c r="M163" s="251"/>
      <c r="N163" s="248"/>
      <c r="O163" s="248"/>
      <c r="P163" s="247"/>
    </row>
    <row r="164" spans="1:16" ht="35.700000000000003" customHeight="1">
      <c r="A164" s="142"/>
      <c r="B164" s="246">
        <v>154</v>
      </c>
      <c r="C164" s="713"/>
      <c r="D164" s="714"/>
      <c r="E164" s="247"/>
      <c r="F164" s="248"/>
      <c r="G164" s="249"/>
      <c r="H164" s="247"/>
      <c r="I164" s="247"/>
      <c r="J164" s="250"/>
      <c r="K164" s="247"/>
      <c r="L164" s="249"/>
      <c r="M164" s="251"/>
      <c r="N164" s="248"/>
      <c r="O164" s="248"/>
      <c r="P164" s="247"/>
    </row>
    <row r="165" spans="1:16" ht="35.700000000000003" customHeight="1">
      <c r="A165" s="142"/>
      <c r="B165" s="246">
        <v>155</v>
      </c>
      <c r="C165" s="713"/>
      <c r="D165" s="714"/>
      <c r="E165" s="247"/>
      <c r="F165" s="248"/>
      <c r="G165" s="249"/>
      <c r="H165" s="247"/>
      <c r="I165" s="247"/>
      <c r="J165" s="250"/>
      <c r="K165" s="247"/>
      <c r="L165" s="249"/>
      <c r="M165" s="251"/>
      <c r="N165" s="248"/>
      <c r="O165" s="248"/>
      <c r="P165" s="247"/>
    </row>
    <row r="166" spans="1:16" ht="35.700000000000003" customHeight="1">
      <c r="A166" s="142"/>
      <c r="B166" s="246">
        <v>156</v>
      </c>
      <c r="C166" s="713"/>
      <c r="D166" s="714"/>
      <c r="E166" s="247"/>
      <c r="F166" s="248"/>
      <c r="G166" s="249"/>
      <c r="H166" s="247"/>
      <c r="I166" s="247"/>
      <c r="J166" s="250"/>
      <c r="K166" s="247"/>
      <c r="L166" s="249"/>
      <c r="M166" s="251"/>
      <c r="N166" s="248"/>
      <c r="O166" s="248"/>
      <c r="P166" s="247"/>
    </row>
    <row r="167" spans="1:16" ht="35.700000000000003" customHeight="1">
      <c r="A167" s="142"/>
      <c r="B167" s="246">
        <v>157</v>
      </c>
      <c r="C167" s="713"/>
      <c r="D167" s="714"/>
      <c r="E167" s="247"/>
      <c r="F167" s="248"/>
      <c r="G167" s="249"/>
      <c r="H167" s="247"/>
      <c r="I167" s="247"/>
      <c r="J167" s="250"/>
      <c r="K167" s="247"/>
      <c r="L167" s="249"/>
      <c r="M167" s="251"/>
      <c r="N167" s="248"/>
      <c r="O167" s="248"/>
      <c r="P167" s="247"/>
    </row>
    <row r="168" spans="1:16" ht="35.700000000000003" customHeight="1">
      <c r="A168" s="142"/>
      <c r="B168" s="246">
        <v>158</v>
      </c>
      <c r="C168" s="713"/>
      <c r="D168" s="714"/>
      <c r="E168" s="248"/>
      <c r="F168" s="248"/>
      <c r="G168" s="249"/>
      <c r="H168" s="247"/>
      <c r="I168" s="247"/>
      <c r="J168" s="250"/>
      <c r="K168" s="247"/>
      <c r="L168" s="249"/>
      <c r="M168" s="251"/>
      <c r="N168" s="248"/>
      <c r="O168" s="248"/>
      <c r="P168" s="247"/>
    </row>
    <row r="169" spans="1:16" ht="35.700000000000003" customHeight="1">
      <c r="A169" s="142"/>
      <c r="B169" s="246">
        <v>159</v>
      </c>
      <c r="C169" s="713"/>
      <c r="D169" s="714"/>
      <c r="E169" s="247"/>
      <c r="F169" s="248"/>
      <c r="G169" s="249"/>
      <c r="H169" s="247"/>
      <c r="I169" s="247"/>
      <c r="J169" s="250"/>
      <c r="K169" s="247"/>
      <c r="L169" s="249"/>
      <c r="M169" s="251"/>
      <c r="N169" s="248"/>
      <c r="O169" s="248"/>
      <c r="P169" s="247"/>
    </row>
    <row r="170" spans="1:16" ht="35.700000000000003" customHeight="1">
      <c r="A170" s="142"/>
      <c r="B170" s="246">
        <v>160</v>
      </c>
      <c r="C170" s="713"/>
      <c r="D170" s="714"/>
      <c r="E170" s="247"/>
      <c r="F170" s="248"/>
      <c r="G170" s="249"/>
      <c r="H170" s="247"/>
      <c r="I170" s="247"/>
      <c r="J170" s="250"/>
      <c r="K170" s="247"/>
      <c r="L170" s="249"/>
      <c r="M170" s="251"/>
      <c r="N170" s="248"/>
      <c r="O170" s="248"/>
      <c r="P170" s="247"/>
    </row>
    <row r="171" spans="1:16" ht="35.700000000000003" customHeight="1">
      <c r="A171" s="142"/>
      <c r="B171" s="246">
        <v>161</v>
      </c>
      <c r="C171" s="713"/>
      <c r="D171" s="714"/>
      <c r="E171" s="247"/>
      <c r="F171" s="248"/>
      <c r="G171" s="249"/>
      <c r="H171" s="247"/>
      <c r="I171" s="247"/>
      <c r="J171" s="250"/>
      <c r="K171" s="247"/>
      <c r="L171" s="249"/>
      <c r="M171" s="251"/>
      <c r="N171" s="248"/>
      <c r="O171" s="248"/>
      <c r="P171" s="247"/>
    </row>
    <row r="172" spans="1:16" ht="35.700000000000003" customHeight="1">
      <c r="A172" s="142"/>
      <c r="B172" s="246">
        <v>162</v>
      </c>
      <c r="C172" s="713"/>
      <c r="D172" s="714"/>
      <c r="E172" s="247"/>
      <c r="F172" s="248"/>
      <c r="G172" s="249"/>
      <c r="H172" s="247"/>
      <c r="I172" s="247"/>
      <c r="J172" s="250"/>
      <c r="K172" s="247"/>
      <c r="L172" s="249"/>
      <c r="M172" s="251"/>
      <c r="N172" s="248"/>
      <c r="O172" s="248"/>
      <c r="P172" s="247"/>
    </row>
    <row r="173" spans="1:16" ht="35.700000000000003" customHeight="1">
      <c r="A173" s="142"/>
      <c r="B173" s="246">
        <v>163</v>
      </c>
      <c r="C173" s="713"/>
      <c r="D173" s="714"/>
      <c r="E173" s="247"/>
      <c r="F173" s="248"/>
      <c r="G173" s="249"/>
      <c r="H173" s="247"/>
      <c r="I173" s="247"/>
      <c r="J173" s="250"/>
      <c r="K173" s="247"/>
      <c r="L173" s="249"/>
      <c r="M173" s="251"/>
      <c r="N173" s="248"/>
      <c r="O173" s="248"/>
      <c r="P173" s="247"/>
    </row>
    <row r="174" spans="1:16" ht="35.700000000000003" customHeight="1">
      <c r="A174" s="142"/>
      <c r="B174" s="246">
        <v>164</v>
      </c>
      <c r="C174" s="713"/>
      <c r="D174" s="714"/>
      <c r="E174" s="247"/>
      <c r="F174" s="248"/>
      <c r="G174" s="249"/>
      <c r="H174" s="247"/>
      <c r="I174" s="247"/>
      <c r="J174" s="250"/>
      <c r="K174" s="247"/>
      <c r="L174" s="249"/>
      <c r="M174" s="251"/>
      <c r="N174" s="248"/>
      <c r="O174" s="248"/>
      <c r="P174" s="247"/>
    </row>
    <row r="175" spans="1:16" ht="35.700000000000003" customHeight="1">
      <c r="A175" s="142"/>
      <c r="B175" s="246">
        <v>165</v>
      </c>
      <c r="C175" s="713"/>
      <c r="D175" s="714"/>
      <c r="E175" s="247"/>
      <c r="F175" s="248"/>
      <c r="G175" s="249"/>
      <c r="H175" s="247"/>
      <c r="I175" s="247"/>
      <c r="J175" s="250"/>
      <c r="K175" s="247"/>
      <c r="L175" s="249"/>
      <c r="M175" s="251"/>
      <c r="N175" s="248"/>
      <c r="O175" s="248"/>
      <c r="P175" s="247"/>
    </row>
    <row r="176" spans="1:16" ht="35.700000000000003" customHeight="1">
      <c r="A176" s="142"/>
      <c r="B176" s="246">
        <v>166</v>
      </c>
      <c r="C176" s="713"/>
      <c r="D176" s="714"/>
      <c r="E176" s="247"/>
      <c r="F176" s="248"/>
      <c r="G176" s="249"/>
      <c r="H176" s="247"/>
      <c r="I176" s="247"/>
      <c r="J176" s="250"/>
      <c r="K176" s="247"/>
      <c r="L176" s="249"/>
      <c r="M176" s="251"/>
      <c r="N176" s="248"/>
      <c r="O176" s="248"/>
      <c r="P176" s="247"/>
    </row>
    <row r="177" spans="1:16" ht="35.700000000000003" customHeight="1">
      <c r="A177" s="142"/>
      <c r="B177" s="246">
        <v>167</v>
      </c>
      <c r="C177" s="713"/>
      <c r="D177" s="714"/>
      <c r="E177" s="247"/>
      <c r="F177" s="248"/>
      <c r="G177" s="249"/>
      <c r="H177" s="247"/>
      <c r="I177" s="247"/>
      <c r="J177" s="250"/>
      <c r="K177" s="247"/>
      <c r="L177" s="249"/>
      <c r="M177" s="251"/>
      <c r="N177" s="248"/>
      <c r="O177" s="248"/>
      <c r="P177" s="247"/>
    </row>
    <row r="178" spans="1:16" ht="35.700000000000003" customHeight="1">
      <c r="A178" s="142"/>
      <c r="B178" s="246">
        <v>168</v>
      </c>
      <c r="C178" s="713"/>
      <c r="D178" s="714"/>
      <c r="E178" s="247"/>
      <c r="F178" s="248"/>
      <c r="G178" s="249"/>
      <c r="H178" s="247"/>
      <c r="I178" s="247"/>
      <c r="J178" s="250"/>
      <c r="K178" s="247"/>
      <c r="L178" s="249"/>
      <c r="M178" s="251"/>
      <c r="N178" s="248"/>
      <c r="O178" s="248"/>
      <c r="P178" s="247"/>
    </row>
    <row r="179" spans="1:16" ht="35.700000000000003" customHeight="1">
      <c r="A179" s="142"/>
      <c r="B179" s="246">
        <v>169</v>
      </c>
      <c r="C179" s="713"/>
      <c r="D179" s="714"/>
      <c r="E179" s="247"/>
      <c r="F179" s="248"/>
      <c r="G179" s="249"/>
      <c r="H179" s="247"/>
      <c r="I179" s="247"/>
      <c r="J179" s="250"/>
      <c r="K179" s="247"/>
      <c r="L179" s="249"/>
      <c r="M179" s="251"/>
      <c r="N179" s="248"/>
      <c r="O179" s="248"/>
      <c r="P179" s="247"/>
    </row>
    <row r="180" spans="1:16" ht="35.700000000000003" customHeight="1">
      <c r="A180" s="142"/>
      <c r="B180" s="246">
        <v>170</v>
      </c>
      <c r="C180" s="713"/>
      <c r="D180" s="714"/>
      <c r="E180" s="247"/>
      <c r="F180" s="248"/>
      <c r="G180" s="249"/>
      <c r="H180" s="247"/>
      <c r="I180" s="247"/>
      <c r="J180" s="250"/>
      <c r="K180" s="247"/>
      <c r="L180" s="249"/>
      <c r="M180" s="251"/>
      <c r="N180" s="248"/>
      <c r="O180" s="248"/>
      <c r="P180" s="247"/>
    </row>
    <row r="181" spans="1:16" ht="35.700000000000003" customHeight="1">
      <c r="A181" s="142"/>
      <c r="B181" s="246">
        <v>171</v>
      </c>
      <c r="C181" s="713"/>
      <c r="D181" s="714"/>
      <c r="E181" s="247"/>
      <c r="F181" s="248"/>
      <c r="G181" s="249"/>
      <c r="H181" s="247"/>
      <c r="I181" s="247"/>
      <c r="J181" s="250"/>
      <c r="K181" s="247"/>
      <c r="L181" s="249"/>
      <c r="M181" s="251"/>
      <c r="N181" s="248"/>
      <c r="O181" s="248"/>
      <c r="P181" s="247"/>
    </row>
    <row r="182" spans="1:16" ht="35.700000000000003" customHeight="1">
      <c r="A182" s="142"/>
      <c r="B182" s="246">
        <v>172</v>
      </c>
      <c r="C182" s="713"/>
      <c r="D182" s="714"/>
      <c r="E182" s="247"/>
      <c r="F182" s="248"/>
      <c r="G182" s="249"/>
      <c r="H182" s="247"/>
      <c r="I182" s="247"/>
      <c r="J182" s="250"/>
      <c r="K182" s="247"/>
      <c r="L182" s="249"/>
      <c r="M182" s="251"/>
      <c r="N182" s="248"/>
      <c r="O182" s="248"/>
      <c r="P182" s="247"/>
    </row>
    <row r="183" spans="1:16" ht="35.700000000000003" customHeight="1">
      <c r="A183" s="142"/>
      <c r="B183" s="246">
        <v>173</v>
      </c>
      <c r="C183" s="713"/>
      <c r="D183" s="714"/>
      <c r="E183" s="247"/>
      <c r="F183" s="248"/>
      <c r="G183" s="249"/>
      <c r="H183" s="247"/>
      <c r="I183" s="247"/>
      <c r="J183" s="250"/>
      <c r="K183" s="247"/>
      <c r="L183" s="249"/>
      <c r="M183" s="251"/>
      <c r="N183" s="248"/>
      <c r="O183" s="248"/>
      <c r="P183" s="247"/>
    </row>
    <row r="184" spans="1:16" ht="35.700000000000003" customHeight="1">
      <c r="A184" s="142"/>
      <c r="B184" s="246">
        <v>174</v>
      </c>
      <c r="C184" s="713"/>
      <c r="D184" s="714"/>
      <c r="E184" s="247"/>
      <c r="F184" s="248"/>
      <c r="G184" s="249"/>
      <c r="H184" s="247"/>
      <c r="I184" s="247"/>
      <c r="J184" s="250"/>
      <c r="K184" s="247"/>
      <c r="L184" s="249"/>
      <c r="M184" s="251"/>
      <c r="N184" s="248"/>
      <c r="O184" s="248"/>
      <c r="P184" s="247"/>
    </row>
    <row r="185" spans="1:16" ht="35.700000000000003" customHeight="1">
      <c r="A185" s="142"/>
      <c r="B185" s="246">
        <v>175</v>
      </c>
      <c r="C185" s="713"/>
      <c r="D185" s="714"/>
      <c r="E185" s="247"/>
      <c r="F185" s="248"/>
      <c r="G185" s="249"/>
      <c r="H185" s="247"/>
      <c r="I185" s="247"/>
      <c r="J185" s="250"/>
      <c r="K185" s="247"/>
      <c r="L185" s="249"/>
      <c r="M185" s="251"/>
      <c r="N185" s="248"/>
      <c r="O185" s="248"/>
      <c r="P185" s="247"/>
    </row>
    <row r="186" spans="1:16" ht="35.700000000000003" customHeight="1">
      <c r="A186" s="142"/>
      <c r="B186" s="246">
        <v>176</v>
      </c>
      <c r="C186" s="713"/>
      <c r="D186" s="714"/>
      <c r="E186" s="247"/>
      <c r="F186" s="248"/>
      <c r="G186" s="249"/>
      <c r="H186" s="247"/>
      <c r="I186" s="247"/>
      <c r="J186" s="250"/>
      <c r="K186" s="247"/>
      <c r="L186" s="249"/>
      <c r="M186" s="251"/>
      <c r="N186" s="248"/>
      <c r="O186" s="248"/>
      <c r="P186" s="247"/>
    </row>
    <row r="187" spans="1:16" ht="35.700000000000003" customHeight="1">
      <c r="A187" s="142"/>
      <c r="B187" s="246">
        <v>177</v>
      </c>
      <c r="C187" s="713"/>
      <c r="D187" s="714"/>
      <c r="E187" s="247"/>
      <c r="F187" s="248"/>
      <c r="G187" s="249"/>
      <c r="H187" s="247"/>
      <c r="I187" s="247"/>
      <c r="J187" s="250"/>
      <c r="K187" s="247"/>
      <c r="L187" s="249"/>
      <c r="M187" s="251"/>
      <c r="N187" s="248"/>
      <c r="O187" s="248"/>
      <c r="P187" s="247"/>
    </row>
    <row r="188" spans="1:16" ht="35.700000000000003" customHeight="1">
      <c r="A188" s="142"/>
      <c r="B188" s="246">
        <v>178</v>
      </c>
      <c r="C188" s="713"/>
      <c r="D188" s="714"/>
      <c r="E188" s="247"/>
      <c r="F188" s="248"/>
      <c r="G188" s="249"/>
      <c r="H188" s="247"/>
      <c r="I188" s="247"/>
      <c r="J188" s="250"/>
      <c r="K188" s="247"/>
      <c r="L188" s="249"/>
      <c r="M188" s="251"/>
      <c r="N188" s="248"/>
      <c r="O188" s="248"/>
      <c r="P188" s="247"/>
    </row>
    <row r="189" spans="1:16" ht="35.700000000000003" customHeight="1">
      <c r="A189" s="142"/>
      <c r="B189" s="246">
        <v>179</v>
      </c>
      <c r="C189" s="713"/>
      <c r="D189" s="714"/>
      <c r="E189" s="248"/>
      <c r="F189" s="248"/>
      <c r="G189" s="249"/>
      <c r="H189" s="247"/>
      <c r="I189" s="247"/>
      <c r="J189" s="250"/>
      <c r="K189" s="247"/>
      <c r="L189" s="249"/>
      <c r="M189" s="251"/>
      <c r="N189" s="248"/>
      <c r="O189" s="248"/>
      <c r="P189" s="247"/>
    </row>
    <row r="190" spans="1:16" ht="35.700000000000003" customHeight="1">
      <c r="A190" s="142"/>
      <c r="B190" s="246">
        <v>180</v>
      </c>
      <c r="C190" s="713"/>
      <c r="D190" s="714"/>
      <c r="E190" s="247"/>
      <c r="F190" s="248"/>
      <c r="G190" s="249"/>
      <c r="H190" s="247"/>
      <c r="I190" s="247"/>
      <c r="J190" s="250"/>
      <c r="K190" s="247"/>
      <c r="L190" s="249"/>
      <c r="M190" s="251"/>
      <c r="N190" s="248"/>
      <c r="O190" s="248"/>
      <c r="P190" s="247"/>
    </row>
    <row r="191" spans="1:16" ht="35.700000000000003" customHeight="1">
      <c r="A191" s="142"/>
      <c r="B191" s="246">
        <v>181</v>
      </c>
      <c r="C191" s="713"/>
      <c r="D191" s="714"/>
      <c r="E191" s="247"/>
      <c r="F191" s="248"/>
      <c r="G191" s="249"/>
      <c r="H191" s="247"/>
      <c r="I191" s="247"/>
      <c r="J191" s="250"/>
      <c r="K191" s="247"/>
      <c r="L191" s="249"/>
      <c r="M191" s="251"/>
      <c r="N191" s="248"/>
      <c r="O191" s="248"/>
      <c r="P191" s="247"/>
    </row>
    <row r="192" spans="1:16" ht="35.700000000000003" customHeight="1">
      <c r="A192" s="142"/>
      <c r="B192" s="246">
        <v>182</v>
      </c>
      <c r="C192" s="713"/>
      <c r="D192" s="714"/>
      <c r="E192" s="247"/>
      <c r="F192" s="248"/>
      <c r="G192" s="249"/>
      <c r="H192" s="247"/>
      <c r="I192" s="247"/>
      <c r="J192" s="250"/>
      <c r="K192" s="247"/>
      <c r="L192" s="249"/>
      <c r="M192" s="251"/>
      <c r="N192" s="248"/>
      <c r="O192" s="248"/>
      <c r="P192" s="247"/>
    </row>
    <row r="193" spans="1:16" ht="35.700000000000003" customHeight="1">
      <c r="A193" s="142"/>
      <c r="B193" s="246">
        <v>183</v>
      </c>
      <c r="C193" s="713"/>
      <c r="D193" s="714"/>
      <c r="E193" s="247"/>
      <c r="F193" s="248"/>
      <c r="G193" s="249"/>
      <c r="H193" s="247"/>
      <c r="I193" s="247"/>
      <c r="J193" s="250"/>
      <c r="K193" s="247"/>
      <c r="L193" s="249"/>
      <c r="M193" s="251"/>
      <c r="N193" s="248"/>
      <c r="O193" s="248"/>
      <c r="P193" s="247"/>
    </row>
    <row r="194" spans="1:16" ht="35.700000000000003" customHeight="1">
      <c r="A194" s="142"/>
      <c r="B194" s="246">
        <v>184</v>
      </c>
      <c r="C194" s="713"/>
      <c r="D194" s="714"/>
      <c r="E194" s="247"/>
      <c r="F194" s="248"/>
      <c r="G194" s="249"/>
      <c r="H194" s="247"/>
      <c r="I194" s="247"/>
      <c r="J194" s="250"/>
      <c r="K194" s="247"/>
      <c r="L194" s="249"/>
      <c r="M194" s="251"/>
      <c r="N194" s="248"/>
      <c r="O194" s="248"/>
      <c r="P194" s="247"/>
    </row>
    <row r="195" spans="1:16" ht="35.700000000000003" customHeight="1">
      <c r="A195" s="142"/>
      <c r="B195" s="246">
        <v>185</v>
      </c>
      <c r="C195" s="713"/>
      <c r="D195" s="714"/>
      <c r="E195" s="248"/>
      <c r="F195" s="248"/>
      <c r="G195" s="249"/>
      <c r="H195" s="247"/>
      <c r="I195" s="247"/>
      <c r="J195" s="250"/>
      <c r="K195" s="247"/>
      <c r="L195" s="249"/>
      <c r="M195" s="251"/>
      <c r="N195" s="248"/>
      <c r="O195" s="248"/>
      <c r="P195" s="247"/>
    </row>
    <row r="196" spans="1:16" ht="35.700000000000003" customHeight="1">
      <c r="A196" s="142"/>
      <c r="B196" s="246">
        <v>186</v>
      </c>
      <c r="C196" s="713"/>
      <c r="D196" s="714"/>
      <c r="E196" s="247"/>
      <c r="F196" s="248"/>
      <c r="G196" s="249"/>
      <c r="H196" s="247"/>
      <c r="I196" s="247"/>
      <c r="J196" s="250"/>
      <c r="K196" s="247"/>
      <c r="L196" s="249"/>
      <c r="M196" s="251"/>
      <c r="N196" s="248"/>
      <c r="O196" s="248"/>
      <c r="P196" s="247"/>
    </row>
    <row r="197" spans="1:16" ht="35.700000000000003" customHeight="1">
      <c r="A197" s="142"/>
      <c r="B197" s="246">
        <v>187</v>
      </c>
      <c r="C197" s="713"/>
      <c r="D197" s="714"/>
      <c r="E197" s="247"/>
      <c r="F197" s="248"/>
      <c r="G197" s="249"/>
      <c r="H197" s="247"/>
      <c r="I197" s="247"/>
      <c r="J197" s="250"/>
      <c r="K197" s="247"/>
      <c r="L197" s="249"/>
      <c r="M197" s="251"/>
      <c r="N197" s="248"/>
      <c r="O197" s="248"/>
      <c r="P197" s="247"/>
    </row>
    <row r="198" spans="1:16" ht="35.700000000000003" customHeight="1">
      <c r="A198" s="142"/>
      <c r="B198" s="246">
        <v>188</v>
      </c>
      <c r="C198" s="713"/>
      <c r="D198" s="714"/>
      <c r="E198" s="247"/>
      <c r="F198" s="248"/>
      <c r="G198" s="249"/>
      <c r="H198" s="247"/>
      <c r="I198" s="247"/>
      <c r="J198" s="250"/>
      <c r="K198" s="247"/>
      <c r="L198" s="249"/>
      <c r="M198" s="251"/>
      <c r="N198" s="248"/>
      <c r="O198" s="248"/>
      <c r="P198" s="247"/>
    </row>
    <row r="199" spans="1:16" ht="35.700000000000003" customHeight="1">
      <c r="A199" s="142"/>
      <c r="B199" s="246">
        <v>189</v>
      </c>
      <c r="C199" s="713"/>
      <c r="D199" s="714"/>
      <c r="E199" s="247"/>
      <c r="F199" s="248"/>
      <c r="G199" s="249"/>
      <c r="H199" s="247"/>
      <c r="I199" s="247"/>
      <c r="J199" s="250"/>
      <c r="K199" s="247"/>
      <c r="L199" s="249"/>
      <c r="M199" s="251"/>
      <c r="N199" s="248"/>
      <c r="O199" s="248"/>
      <c r="P199" s="247"/>
    </row>
    <row r="200" spans="1:16" ht="35.700000000000003" customHeight="1">
      <c r="A200" s="142"/>
      <c r="B200" s="246">
        <v>190</v>
      </c>
      <c r="C200" s="713"/>
      <c r="D200" s="714"/>
      <c r="E200" s="247"/>
      <c r="F200" s="248"/>
      <c r="G200" s="249"/>
      <c r="H200" s="247"/>
      <c r="I200" s="247"/>
      <c r="J200" s="250"/>
      <c r="K200" s="247"/>
      <c r="L200" s="249"/>
      <c r="M200" s="251"/>
      <c r="N200" s="248"/>
      <c r="O200" s="248"/>
      <c r="P200" s="247"/>
    </row>
    <row r="201" spans="1:16" ht="35.700000000000003" customHeight="1">
      <c r="A201" s="142"/>
      <c r="B201" s="246">
        <v>191</v>
      </c>
      <c r="C201" s="713"/>
      <c r="D201" s="714"/>
      <c r="E201" s="248"/>
      <c r="F201" s="248"/>
      <c r="G201" s="249"/>
      <c r="H201" s="247"/>
      <c r="I201" s="247"/>
      <c r="J201" s="250"/>
      <c r="K201" s="247"/>
      <c r="L201" s="249"/>
      <c r="M201" s="251"/>
      <c r="N201" s="248"/>
      <c r="O201" s="248"/>
      <c r="P201" s="247"/>
    </row>
    <row r="202" spans="1:16" ht="35.700000000000003" customHeight="1">
      <c r="A202" s="142"/>
      <c r="B202" s="246">
        <v>192</v>
      </c>
      <c r="C202" s="713"/>
      <c r="D202" s="714"/>
      <c r="E202" s="247"/>
      <c r="F202" s="248"/>
      <c r="G202" s="249"/>
      <c r="H202" s="247"/>
      <c r="I202" s="247"/>
      <c r="J202" s="250"/>
      <c r="K202" s="247"/>
      <c r="L202" s="249"/>
      <c r="M202" s="251"/>
      <c r="N202" s="248"/>
      <c r="O202" s="248"/>
      <c r="P202" s="247"/>
    </row>
    <row r="203" spans="1:16" ht="35.700000000000003" customHeight="1">
      <c r="A203" s="142"/>
      <c r="B203" s="246">
        <v>193</v>
      </c>
      <c r="C203" s="713"/>
      <c r="D203" s="714"/>
      <c r="E203" s="248"/>
      <c r="F203" s="248"/>
      <c r="G203" s="249"/>
      <c r="H203" s="247"/>
      <c r="I203" s="247"/>
      <c r="J203" s="250"/>
      <c r="K203" s="247"/>
      <c r="L203" s="249"/>
      <c r="M203" s="251"/>
      <c r="N203" s="248"/>
      <c r="O203" s="248"/>
      <c r="P203" s="247"/>
    </row>
    <row r="204" spans="1:16" ht="35.700000000000003" customHeight="1">
      <c r="A204" s="142"/>
      <c r="B204" s="246">
        <v>194</v>
      </c>
      <c r="C204" s="713"/>
      <c r="D204" s="714"/>
      <c r="E204" s="247"/>
      <c r="F204" s="248"/>
      <c r="G204" s="249"/>
      <c r="H204" s="247"/>
      <c r="I204" s="247"/>
      <c r="J204" s="250"/>
      <c r="K204" s="247"/>
      <c r="L204" s="249"/>
      <c r="M204" s="251"/>
      <c r="N204" s="248"/>
      <c r="O204" s="248"/>
      <c r="P204" s="247"/>
    </row>
    <row r="205" spans="1:16" ht="35.700000000000003" customHeight="1">
      <c r="A205" s="142"/>
      <c r="B205" s="246">
        <v>195</v>
      </c>
      <c r="C205" s="713"/>
      <c r="D205" s="714"/>
      <c r="E205" s="247"/>
      <c r="F205" s="248"/>
      <c r="G205" s="249"/>
      <c r="H205" s="247"/>
      <c r="I205" s="247"/>
      <c r="J205" s="250"/>
      <c r="K205" s="247"/>
      <c r="L205" s="249"/>
      <c r="M205" s="251"/>
      <c r="N205" s="248"/>
      <c r="O205" s="248"/>
      <c r="P205" s="247"/>
    </row>
    <row r="206" spans="1:16" ht="35.700000000000003" customHeight="1">
      <c r="A206" s="142"/>
      <c r="B206" s="246">
        <v>196</v>
      </c>
      <c r="C206" s="713"/>
      <c r="D206" s="714"/>
      <c r="E206" s="247"/>
      <c r="F206" s="248"/>
      <c r="G206" s="249"/>
      <c r="H206" s="247"/>
      <c r="I206" s="247"/>
      <c r="J206" s="250"/>
      <c r="K206" s="247"/>
      <c r="L206" s="249"/>
      <c r="M206" s="251"/>
      <c r="N206" s="248"/>
      <c r="O206" s="248"/>
      <c r="P206" s="247"/>
    </row>
    <row r="207" spans="1:16" ht="35.700000000000003" customHeight="1">
      <c r="A207" s="142"/>
      <c r="B207" s="246">
        <v>197</v>
      </c>
      <c r="C207" s="713"/>
      <c r="D207" s="714"/>
      <c r="E207" s="247"/>
      <c r="F207" s="248"/>
      <c r="G207" s="249"/>
      <c r="H207" s="247"/>
      <c r="I207" s="247"/>
      <c r="J207" s="250"/>
      <c r="K207" s="247"/>
      <c r="L207" s="249"/>
      <c r="M207" s="251"/>
      <c r="N207" s="248"/>
      <c r="O207" s="248"/>
      <c r="P207" s="247"/>
    </row>
    <row r="208" spans="1:16" ht="35.700000000000003" customHeight="1">
      <c r="A208" s="142"/>
      <c r="B208" s="246">
        <v>198</v>
      </c>
      <c r="C208" s="713"/>
      <c r="D208" s="714"/>
      <c r="E208" s="247"/>
      <c r="F208" s="248"/>
      <c r="G208" s="249"/>
      <c r="H208" s="247"/>
      <c r="I208" s="247"/>
      <c r="J208" s="250"/>
      <c r="K208" s="247"/>
      <c r="L208" s="249"/>
      <c r="M208" s="251"/>
      <c r="N208" s="248"/>
      <c r="O208" s="248"/>
      <c r="P208" s="247"/>
    </row>
    <row r="209" spans="1:16" ht="35.700000000000003" customHeight="1">
      <c r="A209" s="142"/>
      <c r="B209" s="246">
        <v>199</v>
      </c>
      <c r="C209" s="713"/>
      <c r="D209" s="714"/>
      <c r="E209" s="248"/>
      <c r="F209" s="248"/>
      <c r="G209" s="249"/>
      <c r="H209" s="247"/>
      <c r="I209" s="247"/>
      <c r="J209" s="250"/>
      <c r="K209" s="247"/>
      <c r="L209" s="249"/>
      <c r="M209" s="251"/>
      <c r="N209" s="248"/>
      <c r="O209" s="248"/>
      <c r="P209" s="247"/>
    </row>
    <row r="210" spans="1:16" ht="35.700000000000003" customHeight="1">
      <c r="A210" s="142"/>
      <c r="B210" s="246">
        <v>200</v>
      </c>
      <c r="C210" s="713"/>
      <c r="D210" s="714"/>
      <c r="E210" s="247"/>
      <c r="F210" s="248"/>
      <c r="G210" s="249"/>
      <c r="H210" s="247"/>
      <c r="I210" s="247"/>
      <c r="J210" s="250"/>
      <c r="K210" s="247"/>
      <c r="L210" s="249"/>
      <c r="M210" s="251"/>
      <c r="N210" s="248"/>
      <c r="O210" s="248"/>
      <c r="P210" s="247"/>
    </row>
    <row r="211" spans="1:16" ht="35.700000000000003" customHeight="1">
      <c r="A211" s="142"/>
      <c r="B211" s="246">
        <v>201</v>
      </c>
      <c r="C211" s="713"/>
      <c r="D211" s="714"/>
      <c r="E211" s="247"/>
      <c r="F211" s="248"/>
      <c r="G211" s="249"/>
      <c r="H211" s="247"/>
      <c r="I211" s="247"/>
      <c r="J211" s="250"/>
      <c r="K211" s="247"/>
      <c r="L211" s="249"/>
      <c r="M211" s="251"/>
      <c r="N211" s="248"/>
      <c r="O211" s="248"/>
      <c r="P211" s="247"/>
    </row>
    <row r="212" spans="1:16" ht="35.700000000000003" customHeight="1">
      <c r="A212" s="142"/>
      <c r="B212" s="246">
        <v>202</v>
      </c>
      <c r="C212" s="713"/>
      <c r="D212" s="714"/>
      <c r="E212" s="247"/>
      <c r="F212" s="248"/>
      <c r="G212" s="249"/>
      <c r="H212" s="247"/>
      <c r="I212" s="247"/>
      <c r="J212" s="250"/>
      <c r="K212" s="247"/>
      <c r="L212" s="249"/>
      <c r="M212" s="251"/>
      <c r="N212" s="248"/>
      <c r="O212" s="248"/>
      <c r="P212" s="247"/>
    </row>
    <row r="213" spans="1:16" ht="35.700000000000003" customHeight="1">
      <c r="A213" s="142"/>
      <c r="B213" s="246">
        <v>203</v>
      </c>
      <c r="C213" s="713"/>
      <c r="D213" s="714"/>
      <c r="E213" s="247"/>
      <c r="F213" s="248"/>
      <c r="G213" s="249"/>
      <c r="H213" s="247"/>
      <c r="I213" s="247"/>
      <c r="J213" s="250"/>
      <c r="K213" s="247"/>
      <c r="L213" s="249"/>
      <c r="M213" s="251"/>
      <c r="N213" s="248"/>
      <c r="O213" s="248"/>
      <c r="P213" s="247"/>
    </row>
    <row r="214" spans="1:16" ht="35.700000000000003" customHeight="1">
      <c r="A214" s="142"/>
      <c r="B214" s="246">
        <v>204</v>
      </c>
      <c r="C214" s="713"/>
      <c r="D214" s="714"/>
      <c r="E214" s="247"/>
      <c r="F214" s="248"/>
      <c r="G214" s="249"/>
      <c r="H214" s="247"/>
      <c r="I214" s="247"/>
      <c r="J214" s="250"/>
      <c r="K214" s="247"/>
      <c r="L214" s="249"/>
      <c r="M214" s="251"/>
      <c r="N214" s="248"/>
      <c r="O214" s="248"/>
      <c r="P214" s="247"/>
    </row>
    <row r="215" spans="1:16" ht="35.700000000000003" customHeight="1">
      <c r="A215" s="142"/>
      <c r="B215" s="246">
        <v>205</v>
      </c>
      <c r="C215" s="713"/>
      <c r="D215" s="714"/>
      <c r="E215" s="247"/>
      <c r="F215" s="248"/>
      <c r="G215" s="249"/>
      <c r="H215" s="247"/>
      <c r="I215" s="247"/>
      <c r="J215" s="250"/>
      <c r="K215" s="247"/>
      <c r="L215" s="249"/>
      <c r="M215" s="251"/>
      <c r="N215" s="248"/>
      <c r="O215" s="248"/>
      <c r="P215" s="247"/>
    </row>
    <row r="216" spans="1:16" ht="35.700000000000003" customHeight="1">
      <c r="A216" s="142"/>
      <c r="B216" s="246">
        <v>206</v>
      </c>
      <c r="C216" s="713"/>
      <c r="D216" s="714"/>
      <c r="E216" s="247"/>
      <c r="F216" s="248"/>
      <c r="G216" s="249"/>
      <c r="H216" s="247"/>
      <c r="I216" s="247"/>
      <c r="J216" s="250"/>
      <c r="K216" s="247"/>
      <c r="L216" s="249"/>
      <c r="M216" s="251"/>
      <c r="N216" s="248"/>
      <c r="O216" s="248"/>
      <c r="P216" s="247"/>
    </row>
    <row r="217" spans="1:16" ht="35.700000000000003" customHeight="1">
      <c r="A217" s="142"/>
      <c r="B217" s="246">
        <v>207</v>
      </c>
      <c r="C217" s="713"/>
      <c r="D217" s="714"/>
      <c r="E217" s="247"/>
      <c r="F217" s="248"/>
      <c r="G217" s="249"/>
      <c r="H217" s="247"/>
      <c r="I217" s="247"/>
      <c r="J217" s="250"/>
      <c r="K217" s="247"/>
      <c r="L217" s="249"/>
      <c r="M217" s="251"/>
      <c r="N217" s="248"/>
      <c r="O217" s="248"/>
      <c r="P217" s="247"/>
    </row>
    <row r="218" spans="1:16" ht="35.700000000000003" customHeight="1">
      <c r="A218" s="142"/>
      <c r="B218" s="246">
        <v>208</v>
      </c>
      <c r="C218" s="713"/>
      <c r="D218" s="714"/>
      <c r="E218" s="247"/>
      <c r="F218" s="248"/>
      <c r="G218" s="249"/>
      <c r="H218" s="247"/>
      <c r="I218" s="247"/>
      <c r="J218" s="250"/>
      <c r="K218" s="247"/>
      <c r="L218" s="249"/>
      <c r="M218" s="251"/>
      <c r="N218" s="248"/>
      <c r="O218" s="248"/>
      <c r="P218" s="247"/>
    </row>
    <row r="219" spans="1:16" ht="35.700000000000003" customHeight="1">
      <c r="A219" s="142"/>
      <c r="B219" s="246">
        <v>209</v>
      </c>
      <c r="C219" s="713"/>
      <c r="D219" s="714"/>
      <c r="E219" s="247"/>
      <c r="F219" s="248"/>
      <c r="G219" s="249"/>
      <c r="H219" s="247"/>
      <c r="I219" s="247"/>
      <c r="J219" s="250"/>
      <c r="K219" s="247"/>
      <c r="L219" s="249"/>
      <c r="M219" s="251"/>
      <c r="N219" s="248"/>
      <c r="O219" s="248"/>
      <c r="P219" s="247"/>
    </row>
    <row r="220" spans="1:16" ht="35.700000000000003" customHeight="1">
      <c r="A220" s="142"/>
      <c r="B220" s="246">
        <v>210</v>
      </c>
      <c r="C220" s="713"/>
      <c r="D220" s="714"/>
      <c r="E220" s="247"/>
      <c r="F220" s="248"/>
      <c r="G220" s="249"/>
      <c r="H220" s="247"/>
      <c r="I220" s="247"/>
      <c r="J220" s="250"/>
      <c r="K220" s="247"/>
      <c r="L220" s="249"/>
      <c r="M220" s="251"/>
      <c r="N220" s="248"/>
      <c r="O220" s="248"/>
      <c r="P220" s="247"/>
    </row>
    <row r="221" spans="1:16" ht="35.700000000000003" customHeight="1">
      <c r="A221" s="142"/>
      <c r="B221" s="246">
        <v>211</v>
      </c>
      <c r="C221" s="713"/>
      <c r="D221" s="714"/>
      <c r="E221" s="247"/>
      <c r="F221" s="248"/>
      <c r="G221" s="249"/>
      <c r="H221" s="247"/>
      <c r="I221" s="247"/>
      <c r="J221" s="250"/>
      <c r="K221" s="247"/>
      <c r="L221" s="249"/>
      <c r="M221" s="251"/>
      <c r="N221" s="248"/>
      <c r="O221" s="248"/>
      <c r="P221" s="247"/>
    </row>
    <row r="222" spans="1:16" ht="35.700000000000003" customHeight="1">
      <c r="A222" s="142"/>
      <c r="B222" s="246">
        <v>212</v>
      </c>
      <c r="C222" s="713"/>
      <c r="D222" s="714"/>
      <c r="E222" s="247"/>
      <c r="F222" s="248"/>
      <c r="G222" s="249"/>
      <c r="H222" s="247"/>
      <c r="I222" s="247"/>
      <c r="J222" s="250"/>
      <c r="K222" s="247"/>
      <c r="L222" s="249"/>
      <c r="M222" s="251"/>
      <c r="N222" s="248"/>
      <c r="O222" s="248"/>
      <c r="P222" s="247"/>
    </row>
    <row r="223" spans="1:16" ht="35.700000000000003" customHeight="1">
      <c r="A223" s="142"/>
      <c r="B223" s="246">
        <v>213</v>
      </c>
      <c r="C223" s="713"/>
      <c r="D223" s="714"/>
      <c r="E223" s="247"/>
      <c r="F223" s="248"/>
      <c r="G223" s="249"/>
      <c r="H223" s="247"/>
      <c r="I223" s="247"/>
      <c r="J223" s="250"/>
      <c r="K223" s="247"/>
      <c r="L223" s="249"/>
      <c r="M223" s="251"/>
      <c r="N223" s="248"/>
      <c r="O223" s="248"/>
      <c r="P223" s="247"/>
    </row>
    <row r="224" spans="1:16" ht="35.700000000000003" customHeight="1">
      <c r="A224" s="142"/>
      <c r="B224" s="246">
        <v>214</v>
      </c>
      <c r="C224" s="713"/>
      <c r="D224" s="714"/>
      <c r="E224" s="247"/>
      <c r="F224" s="248"/>
      <c r="G224" s="249"/>
      <c r="H224" s="247"/>
      <c r="I224" s="247"/>
      <c r="J224" s="250"/>
      <c r="K224" s="247"/>
      <c r="L224" s="249"/>
      <c r="M224" s="251"/>
      <c r="N224" s="248"/>
      <c r="O224" s="248"/>
      <c r="P224" s="247"/>
    </row>
    <row r="225" spans="1:16" ht="35.700000000000003" customHeight="1">
      <c r="A225" s="142"/>
      <c r="B225" s="246">
        <v>215</v>
      </c>
      <c r="C225" s="713"/>
      <c r="D225" s="714"/>
      <c r="E225" s="247"/>
      <c r="F225" s="248"/>
      <c r="G225" s="249"/>
      <c r="H225" s="247"/>
      <c r="I225" s="247"/>
      <c r="J225" s="250"/>
      <c r="K225" s="247"/>
      <c r="L225" s="249"/>
      <c r="M225" s="251"/>
      <c r="N225" s="248"/>
      <c r="O225" s="248"/>
      <c r="P225" s="247"/>
    </row>
    <row r="226" spans="1:16" ht="35.700000000000003" customHeight="1">
      <c r="A226" s="142"/>
      <c r="B226" s="246">
        <v>216</v>
      </c>
      <c r="C226" s="713"/>
      <c r="D226" s="714"/>
      <c r="E226" s="247"/>
      <c r="F226" s="248"/>
      <c r="G226" s="249"/>
      <c r="H226" s="247"/>
      <c r="I226" s="247"/>
      <c r="J226" s="250"/>
      <c r="K226" s="247"/>
      <c r="L226" s="249"/>
      <c r="M226" s="251"/>
      <c r="N226" s="248"/>
      <c r="O226" s="248"/>
      <c r="P226" s="247"/>
    </row>
    <row r="227" spans="1:16" ht="35.700000000000003" customHeight="1">
      <c r="A227" s="142"/>
      <c r="B227" s="246">
        <v>217</v>
      </c>
      <c r="C227" s="713"/>
      <c r="D227" s="714"/>
      <c r="E227" s="247"/>
      <c r="F227" s="248"/>
      <c r="G227" s="249"/>
      <c r="H227" s="247"/>
      <c r="I227" s="247"/>
      <c r="J227" s="250"/>
      <c r="K227" s="247"/>
      <c r="L227" s="249"/>
      <c r="M227" s="251"/>
      <c r="N227" s="248"/>
      <c r="O227" s="248"/>
      <c r="P227" s="247"/>
    </row>
    <row r="228" spans="1:16" ht="35.700000000000003" customHeight="1">
      <c r="A228" s="142"/>
      <c r="B228" s="246">
        <v>218</v>
      </c>
      <c r="C228" s="713"/>
      <c r="D228" s="714"/>
      <c r="E228" s="247"/>
      <c r="F228" s="248"/>
      <c r="G228" s="249"/>
      <c r="H228" s="247"/>
      <c r="I228" s="247"/>
      <c r="J228" s="250"/>
      <c r="K228" s="247"/>
      <c r="L228" s="249"/>
      <c r="M228" s="251"/>
      <c r="N228" s="248"/>
      <c r="O228" s="248"/>
      <c r="P228" s="247"/>
    </row>
    <row r="229" spans="1:16" ht="35.700000000000003" customHeight="1">
      <c r="A229" s="142"/>
      <c r="B229" s="246">
        <v>219</v>
      </c>
      <c r="C229" s="713"/>
      <c r="D229" s="714"/>
      <c r="E229" s="247"/>
      <c r="F229" s="248"/>
      <c r="G229" s="249"/>
      <c r="H229" s="247"/>
      <c r="I229" s="247"/>
      <c r="J229" s="250"/>
      <c r="K229" s="247"/>
      <c r="L229" s="249"/>
      <c r="M229" s="251"/>
      <c r="N229" s="248"/>
      <c r="O229" s="248"/>
      <c r="P229" s="247"/>
    </row>
    <row r="230" spans="1:16" ht="35.700000000000003" customHeight="1">
      <c r="A230" s="142"/>
      <c r="B230" s="246">
        <v>220</v>
      </c>
      <c r="C230" s="713"/>
      <c r="D230" s="714"/>
      <c r="E230" s="247"/>
      <c r="F230" s="248"/>
      <c r="G230" s="249"/>
      <c r="H230" s="247"/>
      <c r="I230" s="247"/>
      <c r="J230" s="250"/>
      <c r="K230" s="247"/>
      <c r="L230" s="249"/>
      <c r="M230" s="251"/>
      <c r="N230" s="248"/>
      <c r="O230" s="248"/>
      <c r="P230" s="247"/>
    </row>
    <row r="231" spans="1:16" ht="35.700000000000003" customHeight="1">
      <c r="A231" s="142"/>
      <c r="B231" s="246">
        <v>221</v>
      </c>
      <c r="C231" s="713"/>
      <c r="D231" s="714"/>
      <c r="E231" s="247"/>
      <c r="F231" s="248"/>
      <c r="G231" s="249"/>
      <c r="H231" s="247"/>
      <c r="I231" s="247"/>
      <c r="J231" s="250"/>
      <c r="K231" s="247"/>
      <c r="L231" s="249"/>
      <c r="M231" s="251"/>
      <c r="N231" s="248"/>
      <c r="O231" s="248"/>
      <c r="P231" s="247"/>
    </row>
    <row r="232" spans="1:16" ht="35.700000000000003" customHeight="1">
      <c r="A232" s="142"/>
      <c r="B232" s="246">
        <v>222</v>
      </c>
      <c r="C232" s="713"/>
      <c r="D232" s="714"/>
      <c r="E232" s="247"/>
      <c r="F232" s="248"/>
      <c r="G232" s="249"/>
      <c r="H232" s="247"/>
      <c r="I232" s="247"/>
      <c r="J232" s="250"/>
      <c r="K232" s="247"/>
      <c r="L232" s="249"/>
      <c r="M232" s="251"/>
      <c r="N232" s="248"/>
      <c r="O232" s="248"/>
      <c r="P232" s="247"/>
    </row>
    <row r="233" spans="1:16" ht="35.700000000000003" customHeight="1">
      <c r="A233" s="142"/>
      <c r="B233" s="246">
        <v>223</v>
      </c>
      <c r="C233" s="713"/>
      <c r="D233" s="714"/>
      <c r="E233" s="247"/>
      <c r="F233" s="248"/>
      <c r="G233" s="249"/>
      <c r="H233" s="247"/>
      <c r="I233" s="247"/>
      <c r="J233" s="250"/>
      <c r="K233" s="247"/>
      <c r="L233" s="249"/>
      <c r="M233" s="251"/>
      <c r="N233" s="248"/>
      <c r="O233" s="248"/>
      <c r="P233" s="247"/>
    </row>
    <row r="234" spans="1:16" ht="35.700000000000003" customHeight="1">
      <c r="A234" s="142"/>
      <c r="B234" s="246">
        <v>224</v>
      </c>
      <c r="C234" s="713"/>
      <c r="D234" s="714"/>
      <c r="E234" s="247"/>
      <c r="F234" s="248"/>
      <c r="G234" s="249"/>
      <c r="H234" s="247"/>
      <c r="I234" s="247"/>
      <c r="J234" s="250"/>
      <c r="K234" s="247"/>
      <c r="L234" s="249"/>
      <c r="M234" s="251"/>
      <c r="N234" s="248"/>
      <c r="O234" s="248"/>
      <c r="P234" s="247"/>
    </row>
    <row r="235" spans="1:16" ht="35.700000000000003" customHeight="1">
      <c r="A235" s="142"/>
      <c r="B235" s="246">
        <v>225</v>
      </c>
      <c r="C235" s="713"/>
      <c r="D235" s="714"/>
      <c r="E235" s="247"/>
      <c r="F235" s="248"/>
      <c r="G235" s="249"/>
      <c r="H235" s="247"/>
      <c r="I235" s="247"/>
      <c r="J235" s="250"/>
      <c r="K235" s="247"/>
      <c r="L235" s="249"/>
      <c r="M235" s="251"/>
      <c r="N235" s="248"/>
      <c r="O235" s="248"/>
      <c r="P235" s="247"/>
    </row>
    <row r="236" spans="1:16" ht="35.700000000000003" customHeight="1">
      <c r="A236" s="142"/>
      <c r="B236" s="246">
        <v>226</v>
      </c>
      <c r="C236" s="713"/>
      <c r="D236" s="714"/>
      <c r="E236" s="247"/>
      <c r="F236" s="248"/>
      <c r="G236" s="249"/>
      <c r="H236" s="247"/>
      <c r="I236" s="247"/>
      <c r="J236" s="250"/>
      <c r="K236" s="247"/>
      <c r="L236" s="249"/>
      <c r="M236" s="251"/>
      <c r="N236" s="248"/>
      <c r="O236" s="248"/>
      <c r="P236" s="247"/>
    </row>
    <row r="237" spans="1:16" ht="35.700000000000003" customHeight="1">
      <c r="A237" s="142"/>
      <c r="B237" s="246">
        <v>227</v>
      </c>
      <c r="C237" s="713"/>
      <c r="D237" s="714"/>
      <c r="E237" s="247"/>
      <c r="F237" s="248"/>
      <c r="G237" s="249"/>
      <c r="H237" s="247"/>
      <c r="I237" s="247"/>
      <c r="J237" s="250"/>
      <c r="K237" s="247"/>
      <c r="L237" s="249"/>
      <c r="M237" s="251"/>
      <c r="N237" s="248"/>
      <c r="O237" s="248"/>
      <c r="P237" s="247"/>
    </row>
    <row r="238" spans="1:16" ht="35.700000000000003" customHeight="1">
      <c r="A238" s="142"/>
      <c r="B238" s="246">
        <v>228</v>
      </c>
      <c r="C238" s="713"/>
      <c r="D238" s="714"/>
      <c r="E238" s="247"/>
      <c r="F238" s="248"/>
      <c r="G238" s="249"/>
      <c r="H238" s="247"/>
      <c r="I238" s="247"/>
      <c r="J238" s="250"/>
      <c r="K238" s="247"/>
      <c r="L238" s="249"/>
      <c r="M238" s="251"/>
      <c r="N238" s="248"/>
      <c r="O238" s="248"/>
      <c r="P238" s="247"/>
    </row>
    <row r="239" spans="1:16" ht="35.700000000000003" customHeight="1">
      <c r="A239" s="142"/>
      <c r="B239" s="246">
        <v>229</v>
      </c>
      <c r="C239" s="713"/>
      <c r="D239" s="714"/>
      <c r="E239" s="247"/>
      <c r="F239" s="248"/>
      <c r="G239" s="249"/>
      <c r="H239" s="247"/>
      <c r="I239" s="247"/>
      <c r="J239" s="250"/>
      <c r="K239" s="247"/>
      <c r="L239" s="249"/>
      <c r="M239" s="251"/>
      <c r="N239" s="248"/>
      <c r="O239" s="248"/>
      <c r="P239" s="247"/>
    </row>
    <row r="240" spans="1:16" ht="35.700000000000003" customHeight="1">
      <c r="A240" s="142"/>
      <c r="B240" s="246">
        <v>230</v>
      </c>
      <c r="C240" s="713"/>
      <c r="D240" s="714"/>
      <c r="E240" s="247"/>
      <c r="F240" s="248"/>
      <c r="G240" s="249"/>
      <c r="H240" s="247"/>
      <c r="I240" s="247"/>
      <c r="J240" s="250"/>
      <c r="K240" s="247"/>
      <c r="L240" s="249"/>
      <c r="M240" s="251"/>
      <c r="N240" s="248"/>
      <c r="O240" s="248"/>
      <c r="P240" s="247"/>
    </row>
    <row r="241" spans="1:16" ht="35.700000000000003" customHeight="1">
      <c r="A241" s="142"/>
      <c r="B241" s="246">
        <v>231</v>
      </c>
      <c r="C241" s="713"/>
      <c r="D241" s="714"/>
      <c r="E241" s="247"/>
      <c r="F241" s="248"/>
      <c r="G241" s="249"/>
      <c r="H241" s="247"/>
      <c r="I241" s="247"/>
      <c r="J241" s="250"/>
      <c r="K241" s="247"/>
      <c r="L241" s="249"/>
      <c r="M241" s="251"/>
      <c r="N241" s="248"/>
      <c r="O241" s="248"/>
      <c r="P241" s="247"/>
    </row>
    <row r="242" spans="1:16" ht="35.700000000000003" customHeight="1">
      <c r="A242" s="142"/>
      <c r="B242" s="246">
        <v>232</v>
      </c>
      <c r="C242" s="713"/>
      <c r="D242" s="714"/>
      <c r="E242" s="247"/>
      <c r="F242" s="248"/>
      <c r="G242" s="249"/>
      <c r="H242" s="247"/>
      <c r="I242" s="247"/>
      <c r="J242" s="250"/>
      <c r="K242" s="247"/>
      <c r="L242" s="249"/>
      <c r="M242" s="251"/>
      <c r="N242" s="248"/>
      <c r="O242" s="248"/>
      <c r="P242" s="247"/>
    </row>
    <row r="243" spans="1:16" ht="35.700000000000003" customHeight="1">
      <c r="A243" s="142"/>
      <c r="B243" s="246">
        <v>233</v>
      </c>
      <c r="C243" s="713"/>
      <c r="D243" s="714"/>
      <c r="E243" s="247"/>
      <c r="F243" s="248"/>
      <c r="G243" s="249"/>
      <c r="H243" s="247"/>
      <c r="I243" s="247"/>
      <c r="J243" s="250"/>
      <c r="K243" s="247"/>
      <c r="L243" s="249"/>
      <c r="M243" s="251"/>
      <c r="N243" s="248"/>
      <c r="O243" s="248"/>
      <c r="P243" s="247"/>
    </row>
    <row r="244" spans="1:16" ht="35.700000000000003" customHeight="1">
      <c r="A244" s="142"/>
      <c r="B244" s="246">
        <v>234</v>
      </c>
      <c r="C244" s="713"/>
      <c r="D244" s="714"/>
      <c r="E244" s="247"/>
      <c r="F244" s="248"/>
      <c r="G244" s="249"/>
      <c r="H244" s="247"/>
      <c r="I244" s="247"/>
      <c r="J244" s="250"/>
      <c r="K244" s="247"/>
      <c r="L244" s="249"/>
      <c r="M244" s="251"/>
      <c r="N244" s="248"/>
      <c r="O244" s="248"/>
      <c r="P244" s="247"/>
    </row>
    <row r="245" spans="1:16" ht="35.700000000000003" customHeight="1">
      <c r="A245" s="142"/>
      <c r="B245" s="246">
        <v>235</v>
      </c>
      <c r="C245" s="713"/>
      <c r="D245" s="714"/>
      <c r="E245" s="248"/>
      <c r="F245" s="248"/>
      <c r="G245" s="249"/>
      <c r="H245" s="247"/>
      <c r="I245" s="247"/>
      <c r="J245" s="250"/>
      <c r="K245" s="247"/>
      <c r="L245" s="249"/>
      <c r="M245" s="251"/>
      <c r="N245" s="248"/>
      <c r="O245" s="248"/>
      <c r="P245" s="247"/>
    </row>
    <row r="246" spans="1:16" ht="35.700000000000003" customHeight="1">
      <c r="A246" s="142"/>
      <c r="B246" s="246">
        <v>236</v>
      </c>
      <c r="C246" s="713"/>
      <c r="D246" s="714"/>
      <c r="E246" s="247"/>
      <c r="F246" s="248"/>
      <c r="G246" s="249"/>
      <c r="H246" s="247"/>
      <c r="I246" s="247"/>
      <c r="J246" s="250"/>
      <c r="K246" s="247"/>
      <c r="L246" s="249"/>
      <c r="M246" s="251"/>
      <c r="N246" s="248"/>
      <c r="O246" s="248"/>
      <c r="P246" s="247"/>
    </row>
    <row r="247" spans="1:16" ht="35.700000000000003" customHeight="1">
      <c r="A247" s="142"/>
      <c r="B247" s="246">
        <v>237</v>
      </c>
      <c r="C247" s="713"/>
      <c r="D247" s="714"/>
      <c r="E247" s="247"/>
      <c r="F247" s="248"/>
      <c r="G247" s="249"/>
      <c r="H247" s="247"/>
      <c r="I247" s="247"/>
      <c r="J247" s="250"/>
      <c r="K247" s="247"/>
      <c r="L247" s="249"/>
      <c r="M247" s="251"/>
      <c r="N247" s="248"/>
      <c r="O247" s="248"/>
      <c r="P247" s="247"/>
    </row>
    <row r="248" spans="1:16" ht="35.700000000000003" customHeight="1">
      <c r="A248" s="142"/>
      <c r="B248" s="246">
        <v>238</v>
      </c>
      <c r="C248" s="713"/>
      <c r="D248" s="714"/>
      <c r="E248" s="247"/>
      <c r="F248" s="248"/>
      <c r="G248" s="249"/>
      <c r="H248" s="247"/>
      <c r="I248" s="247"/>
      <c r="J248" s="250"/>
      <c r="K248" s="247"/>
      <c r="L248" s="249"/>
      <c r="M248" s="251"/>
      <c r="N248" s="248"/>
      <c r="O248" s="248"/>
      <c r="P248" s="247"/>
    </row>
    <row r="249" spans="1:16" ht="35.700000000000003" customHeight="1">
      <c r="A249" s="142"/>
      <c r="B249" s="246">
        <v>239</v>
      </c>
      <c r="C249" s="713"/>
      <c r="D249" s="714"/>
      <c r="E249" s="247"/>
      <c r="F249" s="248"/>
      <c r="G249" s="249"/>
      <c r="H249" s="247"/>
      <c r="I249" s="247"/>
      <c r="J249" s="250"/>
      <c r="K249" s="247"/>
      <c r="L249" s="249"/>
      <c r="M249" s="251"/>
      <c r="N249" s="248"/>
      <c r="O249" s="248"/>
      <c r="P249" s="247"/>
    </row>
    <row r="250" spans="1:16" ht="35.700000000000003" customHeight="1">
      <c r="A250" s="142"/>
      <c r="B250" s="246">
        <v>240</v>
      </c>
      <c r="C250" s="713"/>
      <c r="D250" s="714"/>
      <c r="E250" s="247"/>
      <c r="F250" s="248"/>
      <c r="G250" s="249"/>
      <c r="H250" s="247"/>
      <c r="I250" s="247"/>
      <c r="J250" s="250"/>
      <c r="K250" s="247"/>
      <c r="L250" s="249"/>
      <c r="M250" s="251"/>
      <c r="N250" s="248"/>
      <c r="O250" s="248"/>
      <c r="P250" s="247"/>
    </row>
    <row r="251" spans="1:16" ht="35.700000000000003" customHeight="1">
      <c r="A251" s="142"/>
      <c r="B251" s="246">
        <v>241</v>
      </c>
      <c r="C251" s="713"/>
      <c r="D251" s="714"/>
      <c r="E251" s="247"/>
      <c r="F251" s="248"/>
      <c r="G251" s="249"/>
      <c r="H251" s="247"/>
      <c r="I251" s="247"/>
      <c r="J251" s="250"/>
      <c r="K251" s="247"/>
      <c r="L251" s="249"/>
      <c r="M251" s="251"/>
      <c r="N251" s="248"/>
      <c r="O251" s="248"/>
      <c r="P251" s="247"/>
    </row>
    <row r="252" spans="1:16" ht="35.700000000000003" customHeight="1">
      <c r="A252" s="142"/>
      <c r="B252" s="246">
        <v>242</v>
      </c>
      <c r="C252" s="713"/>
      <c r="D252" s="714"/>
      <c r="E252" s="247"/>
      <c r="F252" s="248"/>
      <c r="G252" s="249"/>
      <c r="H252" s="247"/>
      <c r="I252" s="247"/>
      <c r="J252" s="250"/>
      <c r="K252" s="247"/>
      <c r="L252" s="249"/>
      <c r="M252" s="251"/>
      <c r="N252" s="248"/>
      <c r="O252" s="248"/>
      <c r="P252" s="247"/>
    </row>
    <row r="253" spans="1:16" ht="35.700000000000003" customHeight="1">
      <c r="A253" s="142"/>
      <c r="B253" s="246">
        <v>243</v>
      </c>
      <c r="C253" s="713"/>
      <c r="D253" s="714"/>
      <c r="E253" s="247"/>
      <c r="F253" s="248"/>
      <c r="G253" s="249"/>
      <c r="H253" s="247"/>
      <c r="I253" s="247"/>
      <c r="J253" s="250"/>
      <c r="K253" s="247"/>
      <c r="L253" s="249"/>
      <c r="M253" s="251"/>
      <c r="N253" s="248"/>
      <c r="O253" s="248"/>
      <c r="P253" s="247"/>
    </row>
    <row r="254" spans="1:16" ht="35.700000000000003" customHeight="1">
      <c r="A254" s="142"/>
      <c r="B254" s="246">
        <v>244</v>
      </c>
      <c r="C254" s="713"/>
      <c r="D254" s="714"/>
      <c r="E254" s="247"/>
      <c r="F254" s="248"/>
      <c r="G254" s="249"/>
      <c r="H254" s="247"/>
      <c r="I254" s="247"/>
      <c r="J254" s="250"/>
      <c r="K254" s="247"/>
      <c r="L254" s="249"/>
      <c r="M254" s="251"/>
      <c r="N254" s="248"/>
      <c r="O254" s="248"/>
      <c r="P254" s="247"/>
    </row>
    <row r="255" spans="1:16" ht="35.700000000000003" customHeight="1">
      <c r="A255" s="142"/>
      <c r="B255" s="246">
        <v>245</v>
      </c>
      <c r="C255" s="713"/>
      <c r="D255" s="714"/>
      <c r="E255" s="247"/>
      <c r="F255" s="248"/>
      <c r="G255" s="249"/>
      <c r="H255" s="247"/>
      <c r="I255" s="247"/>
      <c r="J255" s="250"/>
      <c r="K255" s="247"/>
      <c r="L255" s="249"/>
      <c r="M255" s="251"/>
      <c r="N255" s="248"/>
      <c r="O255" s="248"/>
      <c r="P255" s="247"/>
    </row>
    <row r="256" spans="1:16" ht="35.700000000000003" customHeight="1">
      <c r="A256" s="142"/>
      <c r="B256" s="246">
        <v>246</v>
      </c>
      <c r="C256" s="713"/>
      <c r="D256" s="714"/>
      <c r="E256" s="247"/>
      <c r="F256" s="248"/>
      <c r="G256" s="249"/>
      <c r="H256" s="247"/>
      <c r="I256" s="247"/>
      <c r="J256" s="250"/>
      <c r="K256" s="247"/>
      <c r="L256" s="249"/>
      <c r="M256" s="251"/>
      <c r="N256" s="248"/>
      <c r="O256" s="248"/>
      <c r="P256" s="247"/>
    </row>
    <row r="257" spans="1:16" ht="35.700000000000003" customHeight="1">
      <c r="A257" s="142"/>
      <c r="B257" s="246">
        <v>247</v>
      </c>
      <c r="C257" s="713"/>
      <c r="D257" s="714"/>
      <c r="E257" s="247"/>
      <c r="F257" s="248"/>
      <c r="G257" s="249"/>
      <c r="H257" s="247"/>
      <c r="I257" s="247"/>
      <c r="J257" s="250"/>
      <c r="K257" s="247"/>
      <c r="L257" s="249"/>
      <c r="M257" s="251"/>
      <c r="N257" s="248"/>
      <c r="O257" s="248"/>
      <c r="P257" s="247"/>
    </row>
    <row r="258" spans="1:16" ht="35.700000000000003" customHeight="1">
      <c r="A258" s="142"/>
      <c r="B258" s="246">
        <v>248</v>
      </c>
      <c r="C258" s="713"/>
      <c r="D258" s="714"/>
      <c r="E258" s="247"/>
      <c r="F258" s="248"/>
      <c r="G258" s="249"/>
      <c r="H258" s="247"/>
      <c r="I258" s="247"/>
      <c r="J258" s="250"/>
      <c r="K258" s="247"/>
      <c r="L258" s="249"/>
      <c r="M258" s="251"/>
      <c r="N258" s="248"/>
      <c r="O258" s="248"/>
      <c r="P258" s="247"/>
    </row>
    <row r="259" spans="1:16" ht="35.700000000000003" customHeight="1">
      <c r="A259" s="142"/>
      <c r="B259" s="246">
        <v>249</v>
      </c>
      <c r="C259" s="713"/>
      <c r="D259" s="714"/>
      <c r="E259" s="247"/>
      <c r="F259" s="248"/>
      <c r="G259" s="249"/>
      <c r="H259" s="247"/>
      <c r="I259" s="247"/>
      <c r="J259" s="250"/>
      <c r="K259" s="247"/>
      <c r="L259" s="249"/>
      <c r="M259" s="251"/>
      <c r="N259" s="248"/>
      <c r="O259" s="248"/>
      <c r="P259" s="247"/>
    </row>
    <row r="260" spans="1:16" ht="35.700000000000003" customHeight="1">
      <c r="A260" s="142"/>
      <c r="B260" s="246">
        <v>250</v>
      </c>
      <c r="C260" s="713"/>
      <c r="D260" s="714"/>
      <c r="E260" s="247"/>
      <c r="F260" s="248"/>
      <c r="G260" s="249"/>
      <c r="H260" s="247"/>
      <c r="I260" s="247"/>
      <c r="J260" s="250"/>
      <c r="K260" s="247"/>
      <c r="L260" s="249"/>
      <c r="M260" s="251"/>
      <c r="N260" s="248"/>
      <c r="O260" s="248"/>
      <c r="P260" s="247"/>
    </row>
    <row r="261" spans="1:16" ht="35.700000000000003" customHeight="1">
      <c r="A261" s="142"/>
      <c r="B261" s="246">
        <v>251</v>
      </c>
      <c r="C261" s="713"/>
      <c r="D261" s="714"/>
      <c r="E261" s="247"/>
      <c r="F261" s="248"/>
      <c r="G261" s="249"/>
      <c r="H261" s="247"/>
      <c r="I261" s="247"/>
      <c r="J261" s="250"/>
      <c r="K261" s="247"/>
      <c r="L261" s="249"/>
      <c r="M261" s="251"/>
      <c r="N261" s="248"/>
      <c r="O261" s="248"/>
      <c r="P261" s="247"/>
    </row>
    <row r="262" spans="1:16" ht="35.700000000000003" customHeight="1">
      <c r="A262" s="142"/>
      <c r="B262" s="246">
        <v>252</v>
      </c>
      <c r="C262" s="713"/>
      <c r="D262" s="714"/>
      <c r="E262" s="247"/>
      <c r="F262" s="248"/>
      <c r="G262" s="249"/>
      <c r="H262" s="247"/>
      <c r="I262" s="247"/>
      <c r="J262" s="250"/>
      <c r="K262" s="247"/>
      <c r="L262" s="249"/>
      <c r="M262" s="251"/>
      <c r="N262" s="248"/>
      <c r="O262" s="248"/>
      <c r="P262" s="247"/>
    </row>
    <row r="263" spans="1:16" ht="35.700000000000003" customHeight="1">
      <c r="A263" s="142"/>
      <c r="B263" s="246">
        <v>253</v>
      </c>
      <c r="C263" s="713"/>
      <c r="D263" s="714"/>
      <c r="E263" s="247"/>
      <c r="F263" s="248"/>
      <c r="G263" s="249"/>
      <c r="H263" s="247"/>
      <c r="I263" s="247"/>
      <c r="J263" s="250"/>
      <c r="K263" s="247"/>
      <c r="L263" s="249"/>
      <c r="M263" s="251"/>
      <c r="N263" s="248"/>
      <c r="O263" s="248"/>
      <c r="P263" s="247"/>
    </row>
    <row r="264" spans="1:16" ht="35.700000000000003" customHeight="1">
      <c r="A264" s="142"/>
      <c r="B264" s="246">
        <v>254</v>
      </c>
      <c r="C264" s="713"/>
      <c r="D264" s="714"/>
      <c r="E264" s="247"/>
      <c r="F264" s="248"/>
      <c r="G264" s="249"/>
      <c r="H264" s="247"/>
      <c r="I264" s="247"/>
      <c r="J264" s="250"/>
      <c r="K264" s="247"/>
      <c r="L264" s="249"/>
      <c r="M264" s="251"/>
      <c r="N264" s="248"/>
      <c r="O264" s="248"/>
      <c r="P264" s="247"/>
    </row>
    <row r="265" spans="1:16" ht="35.700000000000003" customHeight="1">
      <c r="A265" s="142"/>
      <c r="B265" s="246">
        <v>255</v>
      </c>
      <c r="C265" s="713"/>
      <c r="D265" s="714"/>
      <c r="E265" s="247"/>
      <c r="F265" s="248"/>
      <c r="G265" s="249"/>
      <c r="H265" s="247"/>
      <c r="I265" s="247"/>
      <c r="J265" s="250"/>
      <c r="K265" s="247"/>
      <c r="L265" s="249"/>
      <c r="M265" s="251"/>
      <c r="N265" s="248"/>
      <c r="O265" s="248"/>
      <c r="P265" s="247"/>
    </row>
    <row r="266" spans="1:16" ht="35.700000000000003" customHeight="1">
      <c r="A266" s="142"/>
      <c r="B266" s="246">
        <v>256</v>
      </c>
      <c r="C266" s="713"/>
      <c r="D266" s="714"/>
      <c r="E266" s="247"/>
      <c r="F266" s="248"/>
      <c r="G266" s="249"/>
      <c r="H266" s="247"/>
      <c r="I266" s="247"/>
      <c r="J266" s="250"/>
      <c r="K266" s="247"/>
      <c r="L266" s="249"/>
      <c r="M266" s="251"/>
      <c r="N266" s="248"/>
      <c r="O266" s="248"/>
      <c r="P266" s="247"/>
    </row>
    <row r="267" spans="1:16" ht="35.700000000000003" customHeight="1">
      <c r="A267" s="142"/>
      <c r="B267" s="246">
        <v>257</v>
      </c>
      <c r="C267" s="713"/>
      <c r="D267" s="714"/>
      <c r="E267" s="247"/>
      <c r="F267" s="248"/>
      <c r="G267" s="249"/>
      <c r="H267" s="247"/>
      <c r="I267" s="247"/>
      <c r="J267" s="250"/>
      <c r="K267" s="247"/>
      <c r="L267" s="249"/>
      <c r="M267" s="251"/>
      <c r="N267" s="248"/>
      <c r="O267" s="248"/>
      <c r="P267" s="247"/>
    </row>
    <row r="268" spans="1:16" ht="35.700000000000003" customHeight="1">
      <c r="A268" s="142"/>
      <c r="B268" s="246">
        <v>258</v>
      </c>
      <c r="C268" s="713"/>
      <c r="D268" s="714"/>
      <c r="E268" s="247"/>
      <c r="F268" s="248"/>
      <c r="G268" s="249"/>
      <c r="H268" s="247"/>
      <c r="I268" s="247"/>
      <c r="J268" s="250"/>
      <c r="K268" s="247"/>
      <c r="L268" s="249"/>
      <c r="M268" s="251"/>
      <c r="N268" s="248"/>
      <c r="O268" s="248"/>
      <c r="P268" s="247"/>
    </row>
    <row r="269" spans="1:16" ht="35.700000000000003" customHeight="1">
      <c r="A269" s="142"/>
      <c r="B269" s="246">
        <v>259</v>
      </c>
      <c r="C269" s="713"/>
      <c r="D269" s="714"/>
      <c r="E269" s="247"/>
      <c r="F269" s="248"/>
      <c r="G269" s="249"/>
      <c r="H269" s="247"/>
      <c r="I269" s="247"/>
      <c r="J269" s="250"/>
      <c r="K269" s="247"/>
      <c r="L269" s="249"/>
      <c r="M269" s="251"/>
      <c r="N269" s="248"/>
      <c r="O269" s="248"/>
      <c r="P269" s="247"/>
    </row>
    <row r="270" spans="1:16" ht="35.700000000000003" customHeight="1">
      <c r="A270" s="142"/>
      <c r="B270" s="246">
        <v>260</v>
      </c>
      <c r="C270" s="713"/>
      <c r="D270" s="714"/>
      <c r="E270" s="247"/>
      <c r="F270" s="248"/>
      <c r="G270" s="249"/>
      <c r="H270" s="247"/>
      <c r="I270" s="247"/>
      <c r="J270" s="250"/>
      <c r="K270" s="247"/>
      <c r="L270" s="249"/>
      <c r="M270" s="251"/>
      <c r="N270" s="248"/>
      <c r="O270" s="248"/>
      <c r="P270" s="247"/>
    </row>
    <row r="271" spans="1:16" ht="35.700000000000003" customHeight="1">
      <c r="A271" s="142"/>
      <c r="B271" s="246">
        <v>261</v>
      </c>
      <c r="C271" s="713"/>
      <c r="D271" s="714"/>
      <c r="E271" s="248"/>
      <c r="F271" s="248"/>
      <c r="G271" s="249"/>
      <c r="H271" s="247"/>
      <c r="I271" s="247"/>
      <c r="J271" s="250"/>
      <c r="K271" s="247"/>
      <c r="L271" s="249"/>
      <c r="M271" s="251"/>
      <c r="N271" s="248"/>
      <c r="O271" s="248"/>
      <c r="P271" s="247"/>
    </row>
    <row r="272" spans="1:16" ht="35.700000000000003" customHeight="1">
      <c r="A272" s="142"/>
      <c r="B272" s="246">
        <v>262</v>
      </c>
      <c r="C272" s="713"/>
      <c r="D272" s="714"/>
      <c r="E272" s="247"/>
      <c r="F272" s="248"/>
      <c r="G272" s="249"/>
      <c r="H272" s="247"/>
      <c r="I272" s="247"/>
      <c r="J272" s="250"/>
      <c r="K272" s="247"/>
      <c r="L272" s="249"/>
      <c r="M272" s="251"/>
      <c r="N272" s="248"/>
      <c r="O272" s="248"/>
      <c r="P272" s="247"/>
    </row>
    <row r="273" spans="1:16" ht="35.700000000000003" customHeight="1">
      <c r="A273" s="142"/>
      <c r="B273" s="246">
        <v>263</v>
      </c>
      <c r="C273" s="713"/>
      <c r="D273" s="714"/>
      <c r="E273" s="247"/>
      <c r="F273" s="248"/>
      <c r="G273" s="249"/>
      <c r="H273" s="247"/>
      <c r="I273" s="247"/>
      <c r="J273" s="250"/>
      <c r="K273" s="247"/>
      <c r="L273" s="249"/>
      <c r="M273" s="251"/>
      <c r="N273" s="248"/>
      <c r="O273" s="248"/>
      <c r="P273" s="247"/>
    </row>
    <row r="274" spans="1:16" ht="35.700000000000003" customHeight="1">
      <c r="A274" s="142"/>
      <c r="B274" s="246">
        <v>264</v>
      </c>
      <c r="C274" s="713"/>
      <c r="D274" s="714"/>
      <c r="E274" s="247"/>
      <c r="F274" s="248"/>
      <c r="G274" s="249"/>
      <c r="H274" s="247"/>
      <c r="I274" s="247"/>
      <c r="J274" s="250"/>
      <c r="K274" s="247"/>
      <c r="L274" s="249"/>
      <c r="M274" s="251"/>
      <c r="N274" s="248"/>
      <c r="O274" s="248"/>
      <c r="P274" s="247"/>
    </row>
    <row r="275" spans="1:16" ht="35.700000000000003" customHeight="1">
      <c r="A275" s="142"/>
      <c r="B275" s="246">
        <v>265</v>
      </c>
      <c r="C275" s="713"/>
      <c r="D275" s="714"/>
      <c r="E275" s="248"/>
      <c r="F275" s="248"/>
      <c r="G275" s="249"/>
      <c r="H275" s="247"/>
      <c r="I275" s="247"/>
      <c r="J275" s="250"/>
      <c r="K275" s="247"/>
      <c r="L275" s="249"/>
      <c r="M275" s="251"/>
      <c r="N275" s="248"/>
      <c r="O275" s="248"/>
      <c r="P275" s="247"/>
    </row>
    <row r="276" spans="1:16" ht="35.700000000000003" customHeight="1">
      <c r="A276" s="142"/>
      <c r="B276" s="246">
        <v>266</v>
      </c>
      <c r="C276" s="713"/>
      <c r="D276" s="714"/>
      <c r="E276" s="247"/>
      <c r="F276" s="248"/>
      <c r="G276" s="249"/>
      <c r="H276" s="247"/>
      <c r="I276" s="247"/>
      <c r="J276" s="250"/>
      <c r="K276" s="247"/>
      <c r="L276" s="249"/>
      <c r="M276" s="251"/>
      <c r="N276" s="248"/>
      <c r="O276" s="248"/>
      <c r="P276" s="247"/>
    </row>
    <row r="277" spans="1:16" ht="35.700000000000003" customHeight="1">
      <c r="A277" s="142"/>
      <c r="B277" s="246">
        <v>267</v>
      </c>
      <c r="C277" s="713"/>
      <c r="D277" s="714"/>
      <c r="E277" s="247"/>
      <c r="F277" s="248"/>
      <c r="G277" s="249"/>
      <c r="H277" s="247"/>
      <c r="I277" s="247"/>
      <c r="J277" s="250"/>
      <c r="K277" s="247"/>
      <c r="L277" s="249"/>
      <c r="M277" s="251"/>
      <c r="N277" s="248"/>
      <c r="O277" s="248"/>
      <c r="P277" s="247"/>
    </row>
    <row r="278" spans="1:16" ht="35.700000000000003" customHeight="1">
      <c r="A278" s="142"/>
      <c r="B278" s="246">
        <v>268</v>
      </c>
      <c r="C278" s="713"/>
      <c r="D278" s="714"/>
      <c r="E278" s="247"/>
      <c r="F278" s="248"/>
      <c r="G278" s="249"/>
      <c r="H278" s="247"/>
      <c r="I278" s="247"/>
      <c r="J278" s="250"/>
      <c r="K278" s="247"/>
      <c r="L278" s="249"/>
      <c r="M278" s="251"/>
      <c r="N278" s="248"/>
      <c r="O278" s="248"/>
      <c r="P278" s="247"/>
    </row>
    <row r="279" spans="1:16" ht="35.700000000000003" customHeight="1">
      <c r="A279" s="142"/>
      <c r="B279" s="246">
        <v>269</v>
      </c>
      <c r="C279" s="713"/>
      <c r="D279" s="714"/>
      <c r="E279" s="248"/>
      <c r="F279" s="248"/>
      <c r="G279" s="249"/>
      <c r="H279" s="247"/>
      <c r="I279" s="247"/>
      <c r="J279" s="250"/>
      <c r="K279" s="247"/>
      <c r="L279" s="249"/>
      <c r="M279" s="251"/>
      <c r="N279" s="248"/>
      <c r="O279" s="248"/>
      <c r="P279" s="247"/>
    </row>
    <row r="280" spans="1:16" ht="35.700000000000003" customHeight="1">
      <c r="A280" s="142"/>
      <c r="B280" s="246">
        <v>270</v>
      </c>
      <c r="C280" s="713"/>
      <c r="D280" s="714"/>
      <c r="E280" s="247"/>
      <c r="F280" s="248"/>
      <c r="G280" s="249"/>
      <c r="H280" s="247"/>
      <c r="I280" s="247"/>
      <c r="J280" s="250"/>
      <c r="K280" s="247"/>
      <c r="L280" s="249"/>
      <c r="M280" s="251"/>
      <c r="N280" s="248"/>
      <c r="O280" s="248"/>
      <c r="P280" s="247"/>
    </row>
    <row r="281" spans="1:16" ht="35.700000000000003" customHeight="1">
      <c r="A281" s="142"/>
      <c r="B281" s="246">
        <v>271</v>
      </c>
      <c r="C281" s="713"/>
      <c r="D281" s="714"/>
      <c r="E281" s="247"/>
      <c r="F281" s="248"/>
      <c r="G281" s="249"/>
      <c r="H281" s="247"/>
      <c r="I281" s="247"/>
      <c r="J281" s="250"/>
      <c r="K281" s="247"/>
      <c r="L281" s="249"/>
      <c r="M281" s="251"/>
      <c r="N281" s="248"/>
      <c r="O281" s="248"/>
      <c r="P281" s="247"/>
    </row>
    <row r="282" spans="1:16" ht="35.700000000000003" customHeight="1">
      <c r="A282" s="142"/>
      <c r="B282" s="246">
        <v>272</v>
      </c>
      <c r="C282" s="713"/>
      <c r="D282" s="714"/>
      <c r="E282" s="247"/>
      <c r="F282" s="248"/>
      <c r="G282" s="249"/>
      <c r="H282" s="247"/>
      <c r="I282" s="247"/>
      <c r="J282" s="250"/>
      <c r="K282" s="247"/>
      <c r="L282" s="249"/>
      <c r="M282" s="251"/>
      <c r="N282" s="248"/>
      <c r="O282" s="248"/>
      <c r="P282" s="247"/>
    </row>
    <row r="283" spans="1:16" ht="35.700000000000003" customHeight="1">
      <c r="A283" s="142"/>
      <c r="B283" s="246">
        <v>273</v>
      </c>
      <c r="C283" s="713"/>
      <c r="D283" s="714"/>
      <c r="E283" s="247"/>
      <c r="F283" s="248"/>
      <c r="G283" s="249"/>
      <c r="H283" s="247"/>
      <c r="I283" s="247"/>
      <c r="J283" s="250"/>
      <c r="K283" s="247"/>
      <c r="L283" s="249"/>
      <c r="M283" s="251"/>
      <c r="N283" s="248"/>
      <c r="O283" s="248"/>
      <c r="P283" s="247"/>
    </row>
    <row r="284" spans="1:16" ht="35.700000000000003" customHeight="1">
      <c r="A284" s="142"/>
      <c r="B284" s="246">
        <v>274</v>
      </c>
      <c r="C284" s="713"/>
      <c r="D284" s="714"/>
      <c r="E284" s="247"/>
      <c r="F284" s="248"/>
      <c r="G284" s="249"/>
      <c r="H284" s="247"/>
      <c r="I284" s="247"/>
      <c r="J284" s="250"/>
      <c r="K284" s="247"/>
      <c r="L284" s="249"/>
      <c r="M284" s="251"/>
      <c r="N284" s="248"/>
      <c r="O284" s="248"/>
      <c r="P284" s="247"/>
    </row>
    <row r="285" spans="1:16" ht="35.700000000000003" customHeight="1">
      <c r="A285" s="142"/>
      <c r="B285" s="246">
        <v>275</v>
      </c>
      <c r="C285" s="713"/>
      <c r="D285" s="714"/>
      <c r="E285" s="247"/>
      <c r="F285" s="248"/>
      <c r="G285" s="249"/>
      <c r="H285" s="247"/>
      <c r="I285" s="247"/>
      <c r="J285" s="250"/>
      <c r="K285" s="247"/>
      <c r="L285" s="249"/>
      <c r="M285" s="251"/>
      <c r="N285" s="248"/>
      <c r="O285" s="248"/>
      <c r="P285" s="247"/>
    </row>
    <row r="286" spans="1:16" ht="35.700000000000003" customHeight="1">
      <c r="A286" s="142"/>
      <c r="B286" s="246">
        <v>276</v>
      </c>
      <c r="C286" s="713"/>
      <c r="D286" s="714"/>
      <c r="E286" s="247"/>
      <c r="F286" s="248"/>
      <c r="G286" s="249"/>
      <c r="H286" s="247"/>
      <c r="I286" s="247"/>
      <c r="J286" s="250"/>
      <c r="K286" s="247"/>
      <c r="L286" s="249"/>
      <c r="M286" s="251"/>
      <c r="N286" s="248"/>
      <c r="O286" s="248"/>
      <c r="P286" s="247"/>
    </row>
    <row r="287" spans="1:16" ht="35.700000000000003" customHeight="1">
      <c r="A287" s="142"/>
      <c r="B287" s="246">
        <v>277</v>
      </c>
      <c r="C287" s="713"/>
      <c r="D287" s="714"/>
      <c r="E287" s="247"/>
      <c r="F287" s="248"/>
      <c r="G287" s="249"/>
      <c r="H287" s="247"/>
      <c r="I287" s="247"/>
      <c r="J287" s="250"/>
      <c r="K287" s="247"/>
      <c r="L287" s="249"/>
      <c r="M287" s="251"/>
      <c r="N287" s="248"/>
      <c r="O287" s="248"/>
      <c r="P287" s="247"/>
    </row>
    <row r="288" spans="1:16" ht="35.700000000000003" customHeight="1">
      <c r="A288" s="142"/>
      <c r="B288" s="246">
        <v>278</v>
      </c>
      <c r="C288" s="713"/>
      <c r="D288" s="714"/>
      <c r="E288" s="247"/>
      <c r="F288" s="248"/>
      <c r="G288" s="249"/>
      <c r="H288" s="247"/>
      <c r="I288" s="247"/>
      <c r="J288" s="250"/>
      <c r="K288" s="247"/>
      <c r="L288" s="249"/>
      <c r="M288" s="251"/>
      <c r="N288" s="248"/>
      <c r="O288" s="248"/>
      <c r="P288" s="247"/>
    </row>
    <row r="289" spans="1:16" ht="35.700000000000003" customHeight="1">
      <c r="A289" s="142"/>
      <c r="B289" s="246">
        <v>279</v>
      </c>
      <c r="C289" s="713"/>
      <c r="D289" s="714"/>
      <c r="E289" s="247"/>
      <c r="F289" s="248"/>
      <c r="G289" s="249"/>
      <c r="H289" s="247"/>
      <c r="I289" s="247"/>
      <c r="J289" s="250"/>
      <c r="K289" s="247"/>
      <c r="L289" s="249"/>
      <c r="M289" s="251"/>
      <c r="N289" s="248"/>
      <c r="O289" s="248"/>
      <c r="P289" s="247"/>
    </row>
    <row r="290" spans="1:16" ht="35.700000000000003" customHeight="1">
      <c r="A290" s="142"/>
      <c r="B290" s="246">
        <v>280</v>
      </c>
      <c r="C290" s="713"/>
      <c r="D290" s="714"/>
      <c r="E290" s="247"/>
      <c r="F290" s="248"/>
      <c r="G290" s="249"/>
      <c r="H290" s="247"/>
      <c r="I290" s="247"/>
      <c r="J290" s="250"/>
      <c r="K290" s="247"/>
      <c r="L290" s="249"/>
      <c r="M290" s="251"/>
      <c r="N290" s="248"/>
      <c r="O290" s="248"/>
      <c r="P290" s="247"/>
    </row>
    <row r="291" spans="1:16" ht="35.700000000000003" customHeight="1">
      <c r="A291" s="142"/>
      <c r="B291" s="246">
        <v>281</v>
      </c>
      <c r="C291" s="713"/>
      <c r="D291" s="714"/>
      <c r="E291" s="247"/>
      <c r="F291" s="248"/>
      <c r="G291" s="249"/>
      <c r="H291" s="247"/>
      <c r="I291" s="247"/>
      <c r="J291" s="250"/>
      <c r="K291" s="247"/>
      <c r="L291" s="249"/>
      <c r="M291" s="251"/>
      <c r="N291" s="248"/>
      <c r="O291" s="248"/>
      <c r="P291" s="247"/>
    </row>
    <row r="292" spans="1:16" ht="35.700000000000003" customHeight="1">
      <c r="A292" s="142"/>
      <c r="B292" s="246">
        <v>282</v>
      </c>
      <c r="C292" s="713"/>
      <c r="D292" s="714"/>
      <c r="E292" s="247"/>
      <c r="F292" s="248"/>
      <c r="G292" s="249"/>
      <c r="H292" s="247"/>
      <c r="I292" s="247"/>
      <c r="J292" s="250"/>
      <c r="K292" s="247"/>
      <c r="L292" s="249"/>
      <c r="M292" s="251"/>
      <c r="N292" s="248"/>
      <c r="O292" s="248"/>
      <c r="P292" s="247"/>
    </row>
    <row r="293" spans="1:16" ht="35.700000000000003" customHeight="1">
      <c r="A293" s="142"/>
      <c r="B293" s="246">
        <v>283</v>
      </c>
      <c r="C293" s="713"/>
      <c r="D293" s="714"/>
      <c r="E293" s="247"/>
      <c r="F293" s="248"/>
      <c r="G293" s="249"/>
      <c r="H293" s="247"/>
      <c r="I293" s="247"/>
      <c r="J293" s="250"/>
      <c r="K293" s="247"/>
      <c r="L293" s="249"/>
      <c r="M293" s="251"/>
      <c r="N293" s="248"/>
      <c r="O293" s="248"/>
      <c r="P293" s="247"/>
    </row>
    <row r="294" spans="1:16" ht="35.700000000000003" customHeight="1">
      <c r="A294" s="142"/>
      <c r="B294" s="246">
        <v>284</v>
      </c>
      <c r="C294" s="713"/>
      <c r="D294" s="714"/>
      <c r="E294" s="247"/>
      <c r="F294" s="248"/>
      <c r="G294" s="249"/>
      <c r="H294" s="247"/>
      <c r="I294" s="247"/>
      <c r="J294" s="250"/>
      <c r="K294" s="247"/>
      <c r="L294" s="249"/>
      <c r="M294" s="251"/>
      <c r="N294" s="248"/>
      <c r="O294" s="248"/>
      <c r="P294" s="247"/>
    </row>
    <row r="295" spans="1:16" ht="35.700000000000003" customHeight="1">
      <c r="A295" s="142"/>
      <c r="B295" s="246">
        <v>285</v>
      </c>
      <c r="C295" s="713"/>
      <c r="D295" s="714"/>
      <c r="E295" s="247"/>
      <c r="F295" s="248"/>
      <c r="G295" s="249"/>
      <c r="H295" s="247"/>
      <c r="I295" s="247"/>
      <c r="J295" s="250"/>
      <c r="K295" s="247"/>
      <c r="L295" s="249"/>
      <c r="M295" s="251"/>
      <c r="N295" s="248"/>
      <c r="O295" s="248"/>
      <c r="P295" s="247"/>
    </row>
    <row r="296" spans="1:16" ht="35.700000000000003" customHeight="1">
      <c r="A296" s="142"/>
      <c r="B296" s="246">
        <v>286</v>
      </c>
      <c r="C296" s="713"/>
      <c r="D296" s="714"/>
      <c r="E296" s="247"/>
      <c r="F296" s="248"/>
      <c r="G296" s="249"/>
      <c r="H296" s="247"/>
      <c r="I296" s="247"/>
      <c r="J296" s="250"/>
      <c r="K296" s="247"/>
      <c r="L296" s="249"/>
      <c r="M296" s="251"/>
      <c r="N296" s="248"/>
      <c r="O296" s="248"/>
      <c r="P296" s="247"/>
    </row>
    <row r="297" spans="1:16" ht="35.700000000000003" customHeight="1">
      <c r="A297" s="142"/>
      <c r="B297" s="246">
        <v>287</v>
      </c>
      <c r="C297" s="713"/>
      <c r="D297" s="714"/>
      <c r="E297" s="247"/>
      <c r="F297" s="248"/>
      <c r="G297" s="249"/>
      <c r="H297" s="247"/>
      <c r="I297" s="247"/>
      <c r="J297" s="250"/>
      <c r="K297" s="247"/>
      <c r="L297" s="249"/>
      <c r="M297" s="251"/>
      <c r="N297" s="248"/>
      <c r="O297" s="248"/>
      <c r="P297" s="247"/>
    </row>
    <row r="298" spans="1:16" ht="35.700000000000003" customHeight="1">
      <c r="A298" s="142"/>
      <c r="B298" s="246">
        <v>288</v>
      </c>
      <c r="C298" s="713"/>
      <c r="D298" s="714"/>
      <c r="E298" s="247"/>
      <c r="F298" s="248"/>
      <c r="G298" s="249"/>
      <c r="H298" s="247"/>
      <c r="I298" s="247"/>
      <c r="J298" s="250"/>
      <c r="K298" s="247"/>
      <c r="L298" s="249"/>
      <c r="M298" s="251"/>
      <c r="N298" s="248"/>
      <c r="O298" s="248"/>
      <c r="P298" s="247"/>
    </row>
    <row r="299" spans="1:16" ht="35.700000000000003" customHeight="1">
      <c r="A299" s="142"/>
      <c r="B299" s="246">
        <v>289</v>
      </c>
      <c r="C299" s="713"/>
      <c r="D299" s="714"/>
      <c r="E299" s="247"/>
      <c r="F299" s="248"/>
      <c r="G299" s="249"/>
      <c r="H299" s="247"/>
      <c r="I299" s="247"/>
      <c r="J299" s="250"/>
      <c r="K299" s="247"/>
      <c r="L299" s="249"/>
      <c r="M299" s="251"/>
      <c r="N299" s="248"/>
      <c r="O299" s="248"/>
      <c r="P299" s="247"/>
    </row>
    <row r="300" spans="1:16" ht="35.700000000000003" customHeight="1">
      <c r="A300" s="142"/>
      <c r="B300" s="246">
        <v>290</v>
      </c>
      <c r="C300" s="713"/>
      <c r="D300" s="714"/>
      <c r="E300" s="247"/>
      <c r="F300" s="248"/>
      <c r="G300" s="249"/>
      <c r="H300" s="247"/>
      <c r="I300" s="247"/>
      <c r="J300" s="250"/>
      <c r="K300" s="247"/>
      <c r="L300" s="249"/>
      <c r="M300" s="251"/>
      <c r="N300" s="248"/>
      <c r="O300" s="248"/>
      <c r="P300" s="247"/>
    </row>
    <row r="301" spans="1:16" ht="35.700000000000003" customHeight="1">
      <c r="A301" s="142"/>
      <c r="B301" s="246">
        <v>291</v>
      </c>
      <c r="C301" s="713"/>
      <c r="D301" s="714"/>
      <c r="E301" s="247"/>
      <c r="F301" s="248"/>
      <c r="G301" s="249"/>
      <c r="H301" s="247"/>
      <c r="I301" s="247"/>
      <c r="J301" s="250"/>
      <c r="K301" s="247"/>
      <c r="L301" s="249"/>
      <c r="M301" s="251"/>
      <c r="N301" s="248"/>
      <c r="O301" s="248"/>
      <c r="P301" s="247"/>
    </row>
    <row r="302" spans="1:16" ht="35.700000000000003" customHeight="1">
      <c r="A302" s="142"/>
      <c r="B302" s="246">
        <v>292</v>
      </c>
      <c r="C302" s="713"/>
      <c r="D302" s="714"/>
      <c r="E302" s="247"/>
      <c r="F302" s="248"/>
      <c r="G302" s="249"/>
      <c r="H302" s="247"/>
      <c r="I302" s="247"/>
      <c r="J302" s="250"/>
      <c r="K302" s="247"/>
      <c r="L302" s="249"/>
      <c r="M302" s="251"/>
      <c r="N302" s="248"/>
      <c r="O302" s="248"/>
      <c r="P302" s="247"/>
    </row>
    <row r="303" spans="1:16" ht="35.700000000000003" customHeight="1">
      <c r="A303" s="142"/>
      <c r="B303" s="246">
        <v>293</v>
      </c>
      <c r="C303" s="713"/>
      <c r="D303" s="714"/>
      <c r="E303" s="247"/>
      <c r="F303" s="248"/>
      <c r="G303" s="249"/>
      <c r="H303" s="247"/>
      <c r="I303" s="247"/>
      <c r="J303" s="250"/>
      <c r="K303" s="247"/>
      <c r="L303" s="249"/>
      <c r="M303" s="251"/>
      <c r="N303" s="248"/>
      <c r="O303" s="248"/>
      <c r="P303" s="247"/>
    </row>
    <row r="304" spans="1:16" ht="35.700000000000003" customHeight="1">
      <c r="A304" s="142"/>
      <c r="B304" s="246">
        <v>294</v>
      </c>
      <c r="C304" s="713"/>
      <c r="D304" s="714"/>
      <c r="E304" s="247"/>
      <c r="F304" s="248"/>
      <c r="G304" s="249"/>
      <c r="H304" s="247"/>
      <c r="I304" s="247"/>
      <c r="J304" s="250"/>
      <c r="K304" s="247"/>
      <c r="L304" s="249"/>
      <c r="M304" s="251"/>
      <c r="N304" s="248"/>
      <c r="O304" s="248"/>
      <c r="P304" s="247"/>
    </row>
    <row r="305" spans="1:16" ht="35.700000000000003" customHeight="1">
      <c r="A305" s="142"/>
      <c r="B305" s="246">
        <v>295</v>
      </c>
      <c r="C305" s="713"/>
      <c r="D305" s="714"/>
      <c r="E305" s="247"/>
      <c r="F305" s="248"/>
      <c r="G305" s="249"/>
      <c r="H305" s="247"/>
      <c r="I305" s="247"/>
      <c r="J305" s="250"/>
      <c r="K305" s="247"/>
      <c r="L305" s="249"/>
      <c r="M305" s="251"/>
      <c r="N305" s="248"/>
      <c r="O305" s="248"/>
      <c r="P305" s="247"/>
    </row>
    <row r="306" spans="1:16" ht="35.700000000000003" customHeight="1">
      <c r="A306" s="142"/>
      <c r="B306" s="246">
        <v>296</v>
      </c>
      <c r="C306" s="713"/>
      <c r="D306" s="714"/>
      <c r="E306" s="247"/>
      <c r="F306" s="248"/>
      <c r="G306" s="249"/>
      <c r="H306" s="247"/>
      <c r="I306" s="247"/>
      <c r="J306" s="250"/>
      <c r="K306" s="247"/>
      <c r="L306" s="249"/>
      <c r="M306" s="251"/>
      <c r="N306" s="248"/>
      <c r="O306" s="248"/>
      <c r="P306" s="247"/>
    </row>
    <row r="307" spans="1:16" ht="35.700000000000003" customHeight="1">
      <c r="A307" s="142"/>
      <c r="B307" s="246">
        <v>297</v>
      </c>
      <c r="C307" s="713"/>
      <c r="D307" s="714"/>
      <c r="E307" s="247"/>
      <c r="F307" s="248"/>
      <c r="G307" s="249"/>
      <c r="H307" s="247"/>
      <c r="I307" s="247"/>
      <c r="J307" s="250"/>
      <c r="K307" s="247"/>
      <c r="L307" s="249"/>
      <c r="M307" s="251"/>
      <c r="N307" s="248"/>
      <c r="O307" s="248"/>
      <c r="P307" s="247"/>
    </row>
    <row r="308" spans="1:16" ht="35.700000000000003" customHeight="1">
      <c r="A308" s="142"/>
      <c r="B308" s="246">
        <v>298</v>
      </c>
      <c r="C308" s="713"/>
      <c r="D308" s="714"/>
      <c r="E308" s="247"/>
      <c r="F308" s="248"/>
      <c r="G308" s="249"/>
      <c r="H308" s="247"/>
      <c r="I308" s="247"/>
      <c r="J308" s="250"/>
      <c r="K308" s="247"/>
      <c r="L308" s="249"/>
      <c r="M308" s="251"/>
      <c r="N308" s="248"/>
      <c r="O308" s="248"/>
      <c r="P308" s="247"/>
    </row>
    <row r="309" spans="1:16" ht="35.700000000000003" customHeight="1">
      <c r="A309" s="142"/>
      <c r="B309" s="246">
        <v>299</v>
      </c>
      <c r="C309" s="713"/>
      <c r="D309" s="714"/>
      <c r="E309" s="247"/>
      <c r="F309" s="248"/>
      <c r="G309" s="249"/>
      <c r="H309" s="247"/>
      <c r="I309" s="247"/>
      <c r="J309" s="250"/>
      <c r="K309" s="247"/>
      <c r="L309" s="249"/>
      <c r="M309" s="251"/>
      <c r="N309" s="248"/>
      <c r="O309" s="248"/>
      <c r="P309" s="247"/>
    </row>
    <row r="310" spans="1:16" ht="35.700000000000003" customHeight="1">
      <c r="A310" s="142"/>
      <c r="B310" s="246">
        <v>300</v>
      </c>
      <c r="C310" s="713"/>
      <c r="D310" s="714"/>
      <c r="E310" s="247"/>
      <c r="F310" s="248"/>
      <c r="G310" s="249"/>
      <c r="H310" s="247"/>
      <c r="I310" s="247"/>
      <c r="J310" s="250"/>
      <c r="K310" s="247"/>
      <c r="L310" s="249"/>
      <c r="M310" s="251"/>
      <c r="N310" s="248"/>
      <c r="O310" s="248"/>
      <c r="P310" s="247"/>
    </row>
    <row r="311" spans="1:16" ht="35.700000000000003" customHeight="1">
      <c r="A311" s="142"/>
      <c r="B311" s="246">
        <v>301</v>
      </c>
      <c r="C311" s="713"/>
      <c r="D311" s="714"/>
      <c r="E311" s="247"/>
      <c r="F311" s="248"/>
      <c r="G311" s="249"/>
      <c r="H311" s="247"/>
      <c r="I311" s="247"/>
      <c r="J311" s="250"/>
      <c r="K311" s="247"/>
      <c r="L311" s="249"/>
      <c r="M311" s="251"/>
      <c r="N311" s="248"/>
      <c r="O311" s="248"/>
      <c r="P311" s="247"/>
    </row>
    <row r="312" spans="1:16" ht="35.700000000000003" customHeight="1">
      <c r="A312" s="142"/>
      <c r="B312" s="246">
        <v>302</v>
      </c>
      <c r="C312" s="713"/>
      <c r="D312" s="714"/>
      <c r="E312" s="247"/>
      <c r="F312" s="248"/>
      <c r="G312" s="249"/>
      <c r="H312" s="247"/>
      <c r="I312" s="247"/>
      <c r="J312" s="250"/>
      <c r="K312" s="247"/>
      <c r="L312" s="249"/>
      <c r="M312" s="251"/>
      <c r="N312" s="248"/>
      <c r="O312" s="248"/>
      <c r="P312" s="247"/>
    </row>
    <row r="313" spans="1:16" ht="35.700000000000003" customHeight="1">
      <c r="A313" s="142"/>
      <c r="B313" s="246">
        <v>303</v>
      </c>
      <c r="C313" s="713"/>
      <c r="D313" s="714"/>
      <c r="E313" s="247"/>
      <c r="F313" s="248"/>
      <c r="G313" s="249"/>
      <c r="H313" s="247"/>
      <c r="I313" s="247"/>
      <c r="J313" s="250"/>
      <c r="K313" s="247"/>
      <c r="L313" s="249"/>
      <c r="M313" s="251"/>
      <c r="N313" s="248"/>
      <c r="O313" s="248"/>
      <c r="P313" s="247"/>
    </row>
    <row r="314" spans="1:16" ht="35.700000000000003" customHeight="1">
      <c r="A314" s="142"/>
      <c r="B314" s="246">
        <v>304</v>
      </c>
      <c r="C314" s="713"/>
      <c r="D314" s="714"/>
      <c r="E314" s="247"/>
      <c r="F314" s="248"/>
      <c r="G314" s="249"/>
      <c r="H314" s="247"/>
      <c r="I314" s="247"/>
      <c r="J314" s="250"/>
      <c r="K314" s="247"/>
      <c r="L314" s="249"/>
      <c r="M314" s="251"/>
      <c r="N314" s="248"/>
      <c r="O314" s="248"/>
      <c r="P314" s="247"/>
    </row>
    <row r="315" spans="1:16" ht="35.700000000000003" customHeight="1">
      <c r="A315" s="142"/>
      <c r="B315" s="246">
        <v>305</v>
      </c>
      <c r="C315" s="713"/>
      <c r="D315" s="714"/>
      <c r="E315" s="247"/>
      <c r="F315" s="248"/>
      <c r="G315" s="249"/>
      <c r="H315" s="247"/>
      <c r="I315" s="247"/>
      <c r="J315" s="250"/>
      <c r="K315" s="247"/>
      <c r="L315" s="249"/>
      <c r="M315" s="251"/>
      <c r="N315" s="248"/>
      <c r="O315" s="248"/>
      <c r="P315" s="247"/>
    </row>
    <row r="316" spans="1:16" ht="35.700000000000003" customHeight="1">
      <c r="A316" s="142"/>
      <c r="B316" s="246">
        <v>306</v>
      </c>
      <c r="C316" s="713"/>
      <c r="D316" s="714"/>
      <c r="E316" s="247"/>
      <c r="F316" s="248"/>
      <c r="G316" s="249"/>
      <c r="H316" s="247"/>
      <c r="I316" s="247"/>
      <c r="J316" s="250"/>
      <c r="K316" s="247"/>
      <c r="L316" s="249"/>
      <c r="M316" s="251"/>
      <c r="N316" s="248"/>
      <c r="O316" s="248"/>
      <c r="P316" s="247"/>
    </row>
    <row r="317" spans="1:16" ht="35.700000000000003" customHeight="1">
      <c r="A317" s="142"/>
      <c r="B317" s="246">
        <v>307</v>
      </c>
      <c r="C317" s="713"/>
      <c r="D317" s="714"/>
      <c r="E317" s="247"/>
      <c r="F317" s="248"/>
      <c r="G317" s="249"/>
      <c r="H317" s="247"/>
      <c r="I317" s="247"/>
      <c r="J317" s="250"/>
      <c r="K317" s="247"/>
      <c r="L317" s="249"/>
      <c r="M317" s="251"/>
      <c r="N317" s="248"/>
      <c r="O317" s="248"/>
      <c r="P317" s="247"/>
    </row>
    <row r="318" spans="1:16" ht="35.700000000000003" customHeight="1">
      <c r="A318" s="142"/>
      <c r="B318" s="246">
        <v>308</v>
      </c>
      <c r="C318" s="713"/>
      <c r="D318" s="714"/>
      <c r="E318" s="247"/>
      <c r="F318" s="248"/>
      <c r="G318" s="249"/>
      <c r="H318" s="247"/>
      <c r="I318" s="247"/>
      <c r="J318" s="250"/>
      <c r="K318" s="247"/>
      <c r="L318" s="249"/>
      <c r="M318" s="251"/>
      <c r="N318" s="248"/>
      <c r="O318" s="248"/>
      <c r="P318" s="247"/>
    </row>
    <row r="319" spans="1:16" ht="35.700000000000003" customHeight="1">
      <c r="A319" s="142"/>
      <c r="B319" s="246">
        <v>309</v>
      </c>
      <c r="C319" s="713"/>
      <c r="D319" s="714"/>
      <c r="E319" s="247"/>
      <c r="F319" s="248"/>
      <c r="G319" s="249"/>
      <c r="H319" s="247"/>
      <c r="I319" s="247"/>
      <c r="J319" s="250"/>
      <c r="K319" s="247"/>
      <c r="L319" s="249"/>
      <c r="M319" s="251"/>
      <c r="N319" s="248"/>
      <c r="O319" s="248"/>
      <c r="P319" s="247"/>
    </row>
    <row r="320" spans="1:16" ht="35.700000000000003" customHeight="1">
      <c r="A320" s="142"/>
      <c r="B320" s="246">
        <v>310</v>
      </c>
      <c r="C320" s="713"/>
      <c r="D320" s="714"/>
      <c r="E320" s="247"/>
      <c r="F320" s="248"/>
      <c r="G320" s="249"/>
      <c r="H320" s="247"/>
      <c r="I320" s="247"/>
      <c r="J320" s="250"/>
      <c r="K320" s="247"/>
      <c r="L320" s="249"/>
      <c r="M320" s="251"/>
      <c r="N320" s="248"/>
      <c r="O320" s="248"/>
      <c r="P320" s="247"/>
    </row>
    <row r="321" spans="1:16" ht="35.700000000000003" customHeight="1">
      <c r="A321" s="142"/>
      <c r="B321" s="246">
        <v>311</v>
      </c>
      <c r="C321" s="713"/>
      <c r="D321" s="714"/>
      <c r="E321" s="247"/>
      <c r="F321" s="248"/>
      <c r="G321" s="249"/>
      <c r="H321" s="247"/>
      <c r="I321" s="247"/>
      <c r="J321" s="250"/>
      <c r="K321" s="247"/>
      <c r="L321" s="249"/>
      <c r="M321" s="251"/>
      <c r="N321" s="248"/>
      <c r="O321" s="248"/>
      <c r="P321" s="247"/>
    </row>
    <row r="322" spans="1:16" ht="35.700000000000003" customHeight="1">
      <c r="A322" s="142"/>
      <c r="B322" s="246">
        <v>312</v>
      </c>
      <c r="C322" s="713"/>
      <c r="D322" s="714"/>
      <c r="E322" s="247"/>
      <c r="F322" s="248"/>
      <c r="G322" s="249"/>
      <c r="H322" s="247"/>
      <c r="I322" s="247"/>
      <c r="J322" s="250"/>
      <c r="K322" s="247"/>
      <c r="L322" s="249"/>
      <c r="M322" s="251"/>
      <c r="N322" s="248"/>
      <c r="O322" s="248"/>
      <c r="P322" s="247"/>
    </row>
    <row r="323" spans="1:16" ht="35.700000000000003" customHeight="1">
      <c r="A323" s="142"/>
      <c r="B323" s="246">
        <v>313</v>
      </c>
      <c r="C323" s="713"/>
      <c r="D323" s="714"/>
      <c r="E323" s="248"/>
      <c r="F323" s="248"/>
      <c r="G323" s="249"/>
      <c r="H323" s="247"/>
      <c r="I323" s="247"/>
      <c r="J323" s="250"/>
      <c r="K323" s="247"/>
      <c r="L323" s="249"/>
      <c r="M323" s="251"/>
      <c r="N323" s="248"/>
      <c r="O323" s="248"/>
      <c r="P323" s="247"/>
    </row>
    <row r="324" spans="1:16" ht="35.700000000000003" customHeight="1">
      <c r="A324" s="142"/>
      <c r="B324" s="246">
        <v>314</v>
      </c>
      <c r="C324" s="713"/>
      <c r="D324" s="714"/>
      <c r="E324" s="247"/>
      <c r="F324" s="248"/>
      <c r="G324" s="249"/>
      <c r="H324" s="247"/>
      <c r="I324" s="247"/>
      <c r="J324" s="250"/>
      <c r="K324" s="247"/>
      <c r="L324" s="249"/>
      <c r="M324" s="251"/>
      <c r="N324" s="248"/>
      <c r="O324" s="248"/>
      <c r="P324" s="247"/>
    </row>
    <row r="325" spans="1:16" ht="35.700000000000003" customHeight="1">
      <c r="A325" s="142"/>
      <c r="B325" s="246">
        <v>315</v>
      </c>
      <c r="C325" s="713"/>
      <c r="D325" s="714"/>
      <c r="E325" s="248"/>
      <c r="F325" s="248"/>
      <c r="G325" s="249"/>
      <c r="H325" s="247"/>
      <c r="I325" s="247"/>
      <c r="J325" s="250"/>
      <c r="K325" s="247"/>
      <c r="L325" s="249"/>
      <c r="M325" s="251"/>
      <c r="N325" s="248"/>
      <c r="O325" s="248"/>
      <c r="P325" s="247"/>
    </row>
    <row r="326" spans="1:16" ht="35.700000000000003" customHeight="1">
      <c r="A326" s="142"/>
      <c r="B326" s="246">
        <v>316</v>
      </c>
      <c r="C326" s="713"/>
      <c r="D326" s="714"/>
      <c r="E326" s="247"/>
      <c r="F326" s="248"/>
      <c r="G326" s="249"/>
      <c r="H326" s="247"/>
      <c r="I326" s="247"/>
      <c r="J326" s="250"/>
      <c r="K326" s="247"/>
      <c r="L326" s="249"/>
      <c r="M326" s="251"/>
      <c r="N326" s="248"/>
      <c r="O326" s="248"/>
      <c r="P326" s="247"/>
    </row>
    <row r="327" spans="1:16" ht="35.700000000000003" customHeight="1">
      <c r="A327" s="142"/>
      <c r="B327" s="246">
        <v>317</v>
      </c>
      <c r="C327" s="713"/>
      <c r="D327" s="714"/>
      <c r="E327" s="247"/>
      <c r="F327" s="248"/>
      <c r="G327" s="249"/>
      <c r="H327" s="247"/>
      <c r="I327" s="247"/>
      <c r="J327" s="250"/>
      <c r="K327" s="247"/>
      <c r="L327" s="249"/>
      <c r="M327" s="251"/>
      <c r="N327" s="248"/>
      <c r="O327" s="248"/>
      <c r="P327" s="247"/>
    </row>
    <row r="328" spans="1:16" ht="35.700000000000003" customHeight="1">
      <c r="A328" s="142"/>
      <c r="B328" s="246">
        <v>318</v>
      </c>
      <c r="C328" s="713"/>
      <c r="D328" s="714"/>
      <c r="E328" s="247"/>
      <c r="F328" s="248"/>
      <c r="G328" s="249"/>
      <c r="H328" s="247"/>
      <c r="I328" s="247"/>
      <c r="J328" s="250"/>
      <c r="K328" s="247"/>
      <c r="L328" s="249"/>
      <c r="M328" s="251"/>
      <c r="N328" s="248"/>
      <c r="O328" s="248"/>
      <c r="P328" s="247"/>
    </row>
    <row r="329" spans="1:16" ht="35.700000000000003" customHeight="1">
      <c r="A329" s="142"/>
      <c r="B329" s="246">
        <v>319</v>
      </c>
      <c r="C329" s="713"/>
      <c r="D329" s="714"/>
      <c r="E329" s="247"/>
      <c r="F329" s="248"/>
      <c r="G329" s="249"/>
      <c r="H329" s="247"/>
      <c r="I329" s="247"/>
      <c r="J329" s="250"/>
      <c r="K329" s="247"/>
      <c r="L329" s="249"/>
      <c r="M329" s="251"/>
      <c r="N329" s="248"/>
      <c r="O329" s="248"/>
      <c r="P329" s="247"/>
    </row>
    <row r="330" spans="1:16" ht="35.700000000000003" customHeight="1">
      <c r="A330" s="142"/>
      <c r="B330" s="246">
        <v>320</v>
      </c>
      <c r="C330" s="713"/>
      <c r="D330" s="714"/>
      <c r="E330" s="247"/>
      <c r="F330" s="248"/>
      <c r="G330" s="249"/>
      <c r="H330" s="247"/>
      <c r="I330" s="247"/>
      <c r="J330" s="250"/>
      <c r="K330" s="247"/>
      <c r="L330" s="249"/>
      <c r="M330" s="251"/>
      <c r="N330" s="248"/>
      <c r="O330" s="248"/>
      <c r="P330" s="247"/>
    </row>
    <row r="331" spans="1:16" ht="35.700000000000003" customHeight="1">
      <c r="A331" s="142"/>
      <c r="B331" s="246">
        <v>321</v>
      </c>
      <c r="C331" s="713"/>
      <c r="D331" s="714"/>
      <c r="E331" s="248"/>
      <c r="F331" s="248"/>
      <c r="G331" s="249"/>
      <c r="H331" s="247"/>
      <c r="I331" s="247"/>
      <c r="J331" s="250"/>
      <c r="K331" s="247"/>
      <c r="L331" s="249"/>
      <c r="M331" s="251"/>
      <c r="N331" s="248"/>
      <c r="O331" s="248"/>
      <c r="P331" s="247"/>
    </row>
    <row r="332" spans="1:16" ht="35.700000000000003" customHeight="1">
      <c r="A332" s="142"/>
      <c r="B332" s="246">
        <v>322</v>
      </c>
      <c r="C332" s="713"/>
      <c r="D332" s="714"/>
      <c r="E332" s="247"/>
      <c r="F332" s="248"/>
      <c r="G332" s="249"/>
      <c r="H332" s="247"/>
      <c r="I332" s="247"/>
      <c r="J332" s="250"/>
      <c r="K332" s="247"/>
      <c r="L332" s="249"/>
      <c r="M332" s="251"/>
      <c r="N332" s="248"/>
      <c r="O332" s="248"/>
      <c r="P332" s="247"/>
    </row>
    <row r="333" spans="1:16" ht="35.700000000000003" customHeight="1">
      <c r="A333" s="142"/>
      <c r="B333" s="246">
        <v>323</v>
      </c>
      <c r="C333" s="713"/>
      <c r="D333" s="714"/>
      <c r="E333" s="248"/>
      <c r="F333" s="248"/>
      <c r="G333" s="249"/>
      <c r="H333" s="247"/>
      <c r="I333" s="247"/>
      <c r="J333" s="250"/>
      <c r="K333" s="247"/>
      <c r="L333" s="249"/>
      <c r="M333" s="251"/>
      <c r="N333" s="248"/>
      <c r="O333" s="248"/>
      <c r="P333" s="247"/>
    </row>
    <row r="334" spans="1:16" ht="35.700000000000003" customHeight="1">
      <c r="A334" s="142"/>
      <c r="B334" s="246">
        <v>324</v>
      </c>
      <c r="C334" s="713"/>
      <c r="D334" s="714"/>
      <c r="E334" s="247"/>
      <c r="F334" s="248"/>
      <c r="G334" s="249"/>
      <c r="H334" s="247"/>
      <c r="I334" s="247"/>
      <c r="J334" s="250"/>
      <c r="K334" s="247"/>
      <c r="L334" s="249"/>
      <c r="M334" s="251"/>
      <c r="N334" s="248"/>
      <c r="O334" s="248"/>
      <c r="P334" s="247"/>
    </row>
    <row r="335" spans="1:16" ht="35.700000000000003" customHeight="1">
      <c r="A335" s="142"/>
      <c r="B335" s="246">
        <v>325</v>
      </c>
      <c r="C335" s="713"/>
      <c r="D335" s="714"/>
      <c r="E335" s="248"/>
      <c r="F335" s="248"/>
      <c r="G335" s="249"/>
      <c r="H335" s="247"/>
      <c r="I335" s="247"/>
      <c r="J335" s="250"/>
      <c r="K335" s="247"/>
      <c r="L335" s="249"/>
      <c r="M335" s="251"/>
      <c r="N335" s="248"/>
      <c r="O335" s="248"/>
      <c r="P335" s="247"/>
    </row>
    <row r="336" spans="1:16" ht="35.700000000000003" customHeight="1">
      <c r="A336" s="142"/>
      <c r="B336" s="246">
        <v>326</v>
      </c>
      <c r="C336" s="713"/>
      <c r="D336" s="714"/>
      <c r="E336" s="247"/>
      <c r="F336" s="248"/>
      <c r="G336" s="249"/>
      <c r="H336" s="247"/>
      <c r="I336" s="247"/>
      <c r="J336" s="250"/>
      <c r="K336" s="247"/>
      <c r="L336" s="249"/>
      <c r="M336" s="251"/>
      <c r="N336" s="248"/>
      <c r="O336" s="248"/>
      <c r="P336" s="247"/>
    </row>
    <row r="337" spans="1:16" ht="35.700000000000003" customHeight="1">
      <c r="A337" s="142"/>
      <c r="B337" s="246">
        <v>327</v>
      </c>
      <c r="C337" s="713"/>
      <c r="D337" s="714"/>
      <c r="E337" s="248"/>
      <c r="F337" s="248"/>
      <c r="G337" s="249"/>
      <c r="H337" s="247"/>
      <c r="I337" s="247"/>
      <c r="J337" s="250"/>
      <c r="K337" s="247"/>
      <c r="L337" s="249"/>
      <c r="M337" s="251"/>
      <c r="N337" s="248"/>
      <c r="O337" s="248"/>
      <c r="P337" s="247"/>
    </row>
    <row r="338" spans="1:16" ht="35.700000000000003" customHeight="1">
      <c r="A338" s="142"/>
      <c r="B338" s="246">
        <v>328</v>
      </c>
      <c r="C338" s="713"/>
      <c r="D338" s="714"/>
      <c r="E338" s="247"/>
      <c r="F338" s="248"/>
      <c r="G338" s="249"/>
      <c r="H338" s="247"/>
      <c r="I338" s="247"/>
      <c r="J338" s="250"/>
      <c r="K338" s="247"/>
      <c r="L338" s="249"/>
      <c r="M338" s="251"/>
      <c r="N338" s="248"/>
      <c r="O338" s="248"/>
      <c r="P338" s="247"/>
    </row>
    <row r="339" spans="1:16" ht="35.700000000000003" customHeight="1">
      <c r="A339" s="142"/>
      <c r="B339" s="246">
        <v>329</v>
      </c>
      <c r="C339" s="713"/>
      <c r="D339" s="714"/>
      <c r="E339" s="247"/>
      <c r="F339" s="248"/>
      <c r="G339" s="249"/>
      <c r="H339" s="247"/>
      <c r="I339" s="247"/>
      <c r="J339" s="250"/>
      <c r="K339" s="247"/>
      <c r="L339" s="249"/>
      <c r="M339" s="251"/>
      <c r="N339" s="248"/>
      <c r="O339" s="248"/>
      <c r="P339" s="247"/>
    </row>
    <row r="340" spans="1:16" ht="35.700000000000003" customHeight="1">
      <c r="A340" s="142"/>
      <c r="B340" s="246">
        <v>330</v>
      </c>
      <c r="C340" s="713"/>
      <c r="D340" s="714"/>
      <c r="E340" s="247"/>
      <c r="F340" s="248"/>
      <c r="G340" s="249"/>
      <c r="H340" s="247"/>
      <c r="I340" s="247"/>
      <c r="J340" s="250"/>
      <c r="K340" s="247"/>
      <c r="L340" s="249"/>
      <c r="M340" s="251"/>
      <c r="N340" s="248"/>
      <c r="O340" s="248"/>
      <c r="P340" s="247"/>
    </row>
    <row r="341" spans="1:16" ht="35.700000000000003" customHeight="1">
      <c r="A341" s="142"/>
      <c r="B341" s="246">
        <v>331</v>
      </c>
      <c r="C341" s="713"/>
      <c r="D341" s="714"/>
      <c r="E341" s="247"/>
      <c r="F341" s="248"/>
      <c r="G341" s="249"/>
      <c r="H341" s="247"/>
      <c r="I341" s="247"/>
      <c r="J341" s="250"/>
      <c r="K341" s="247"/>
      <c r="L341" s="249"/>
      <c r="M341" s="251"/>
      <c r="N341" s="248"/>
      <c r="O341" s="248"/>
      <c r="P341" s="247"/>
    </row>
    <row r="342" spans="1:16" ht="35.700000000000003" customHeight="1">
      <c r="A342" s="142"/>
      <c r="B342" s="246">
        <v>332</v>
      </c>
      <c r="C342" s="713"/>
      <c r="D342" s="714"/>
      <c r="E342" s="247"/>
      <c r="F342" s="248"/>
      <c r="G342" s="249"/>
      <c r="H342" s="247"/>
      <c r="I342" s="247"/>
      <c r="J342" s="250"/>
      <c r="K342" s="247"/>
      <c r="L342" s="249"/>
      <c r="M342" s="251"/>
      <c r="N342" s="248"/>
      <c r="O342" s="248"/>
      <c r="P342" s="247"/>
    </row>
    <row r="343" spans="1:16" ht="35.700000000000003" customHeight="1">
      <c r="A343" s="142"/>
      <c r="B343" s="246">
        <v>333</v>
      </c>
      <c r="C343" s="713"/>
      <c r="D343" s="714"/>
      <c r="E343" s="247"/>
      <c r="F343" s="248"/>
      <c r="G343" s="249"/>
      <c r="H343" s="247"/>
      <c r="I343" s="247"/>
      <c r="J343" s="250"/>
      <c r="K343" s="247"/>
      <c r="L343" s="249"/>
      <c r="M343" s="251"/>
      <c r="N343" s="248"/>
      <c r="O343" s="248"/>
      <c r="P343" s="247"/>
    </row>
    <row r="344" spans="1:16" ht="35.700000000000003" customHeight="1">
      <c r="A344" s="142"/>
      <c r="B344" s="246">
        <v>334</v>
      </c>
      <c r="C344" s="713"/>
      <c r="D344" s="714"/>
      <c r="E344" s="247"/>
      <c r="F344" s="248"/>
      <c r="G344" s="249"/>
      <c r="H344" s="247"/>
      <c r="I344" s="247"/>
      <c r="J344" s="250"/>
      <c r="K344" s="247"/>
      <c r="L344" s="249"/>
      <c r="M344" s="251"/>
      <c r="N344" s="248"/>
      <c r="O344" s="248"/>
      <c r="P344" s="247"/>
    </row>
    <row r="345" spans="1:16" ht="35.700000000000003" customHeight="1">
      <c r="A345" s="142"/>
      <c r="B345" s="246">
        <v>335</v>
      </c>
      <c r="C345" s="713"/>
      <c r="D345" s="714"/>
      <c r="E345" s="247"/>
      <c r="F345" s="248"/>
      <c r="G345" s="249"/>
      <c r="H345" s="247"/>
      <c r="I345" s="247"/>
      <c r="J345" s="250"/>
      <c r="K345" s="247"/>
      <c r="L345" s="249"/>
      <c r="M345" s="251"/>
      <c r="N345" s="248"/>
      <c r="O345" s="248"/>
      <c r="P345" s="247"/>
    </row>
    <row r="346" spans="1:16" ht="35.700000000000003" customHeight="1">
      <c r="A346" s="142"/>
      <c r="B346" s="246">
        <v>336</v>
      </c>
      <c r="C346" s="713"/>
      <c r="D346" s="714"/>
      <c r="E346" s="247"/>
      <c r="F346" s="248"/>
      <c r="G346" s="249"/>
      <c r="H346" s="247"/>
      <c r="I346" s="247"/>
      <c r="J346" s="250"/>
      <c r="K346" s="247"/>
      <c r="L346" s="249"/>
      <c r="M346" s="251"/>
      <c r="N346" s="248"/>
      <c r="O346" s="248"/>
      <c r="P346" s="247"/>
    </row>
    <row r="347" spans="1:16" ht="35.700000000000003" customHeight="1">
      <c r="A347" s="142"/>
      <c r="B347" s="246">
        <v>337</v>
      </c>
      <c r="C347" s="713"/>
      <c r="D347" s="714"/>
      <c r="E347" s="247"/>
      <c r="F347" s="248"/>
      <c r="G347" s="249"/>
      <c r="H347" s="247"/>
      <c r="I347" s="247"/>
      <c r="J347" s="250"/>
      <c r="K347" s="247"/>
      <c r="L347" s="249"/>
      <c r="M347" s="251"/>
      <c r="N347" s="248"/>
      <c r="O347" s="248"/>
      <c r="P347" s="247"/>
    </row>
    <row r="348" spans="1:16" ht="35.700000000000003" customHeight="1">
      <c r="A348" s="142"/>
      <c r="B348" s="246">
        <v>338</v>
      </c>
      <c r="C348" s="713"/>
      <c r="D348" s="714"/>
      <c r="E348" s="247"/>
      <c r="F348" s="248"/>
      <c r="G348" s="249"/>
      <c r="H348" s="247"/>
      <c r="I348" s="247"/>
      <c r="J348" s="250"/>
      <c r="K348" s="247"/>
      <c r="L348" s="249"/>
      <c r="M348" s="251"/>
      <c r="N348" s="248"/>
      <c r="O348" s="248"/>
      <c r="P348" s="247"/>
    </row>
    <row r="349" spans="1:16" ht="35.700000000000003" customHeight="1">
      <c r="A349" s="142"/>
      <c r="B349" s="246">
        <v>339</v>
      </c>
      <c r="C349" s="713"/>
      <c r="D349" s="714"/>
      <c r="E349" s="247"/>
      <c r="F349" s="248"/>
      <c r="G349" s="249"/>
      <c r="H349" s="247"/>
      <c r="I349" s="247"/>
      <c r="J349" s="250"/>
      <c r="K349" s="247"/>
      <c r="L349" s="249"/>
      <c r="M349" s="251"/>
      <c r="N349" s="248"/>
      <c r="O349" s="248"/>
      <c r="P349" s="247"/>
    </row>
    <row r="350" spans="1:16" ht="35.700000000000003" customHeight="1">
      <c r="A350" s="142"/>
      <c r="B350" s="246">
        <v>340</v>
      </c>
      <c r="C350" s="713"/>
      <c r="D350" s="714"/>
      <c r="E350" s="247"/>
      <c r="F350" s="248"/>
      <c r="G350" s="249"/>
      <c r="H350" s="247"/>
      <c r="I350" s="247"/>
      <c r="J350" s="250"/>
      <c r="K350" s="247"/>
      <c r="L350" s="249"/>
      <c r="M350" s="251"/>
      <c r="N350" s="248"/>
      <c r="O350" s="248"/>
      <c r="P350" s="247"/>
    </row>
    <row r="351" spans="1:16" ht="35.700000000000003" customHeight="1">
      <c r="A351" s="142"/>
      <c r="B351" s="246">
        <v>341</v>
      </c>
      <c r="C351" s="713"/>
      <c r="D351" s="714"/>
      <c r="E351" s="247"/>
      <c r="F351" s="248"/>
      <c r="G351" s="249"/>
      <c r="H351" s="247"/>
      <c r="I351" s="247"/>
      <c r="J351" s="250"/>
      <c r="K351" s="247"/>
      <c r="L351" s="249"/>
      <c r="M351" s="251"/>
      <c r="N351" s="248"/>
      <c r="O351" s="248"/>
      <c r="P351" s="247"/>
    </row>
    <row r="352" spans="1:16" ht="35.700000000000003" customHeight="1">
      <c r="A352" s="142"/>
      <c r="B352" s="246">
        <v>342</v>
      </c>
      <c r="C352" s="713"/>
      <c r="D352" s="714"/>
      <c r="E352" s="247"/>
      <c r="F352" s="248"/>
      <c r="G352" s="249"/>
      <c r="H352" s="247"/>
      <c r="I352" s="247"/>
      <c r="J352" s="250"/>
      <c r="K352" s="247"/>
      <c r="L352" s="249"/>
      <c r="M352" s="251"/>
      <c r="N352" s="248"/>
      <c r="O352" s="248"/>
      <c r="P352" s="247"/>
    </row>
    <row r="353" spans="1:16" ht="35.700000000000003" customHeight="1">
      <c r="A353" s="142"/>
      <c r="B353" s="246">
        <v>343</v>
      </c>
      <c r="C353" s="713"/>
      <c r="D353" s="714"/>
      <c r="E353" s="247"/>
      <c r="F353" s="248"/>
      <c r="G353" s="249"/>
      <c r="H353" s="247"/>
      <c r="I353" s="247"/>
      <c r="J353" s="250"/>
      <c r="K353" s="247"/>
      <c r="L353" s="249"/>
      <c r="M353" s="251"/>
      <c r="N353" s="248"/>
      <c r="O353" s="248"/>
      <c r="P353" s="247"/>
    </row>
    <row r="354" spans="1:16" ht="35.700000000000003" customHeight="1">
      <c r="A354" s="142"/>
      <c r="B354" s="246">
        <v>344</v>
      </c>
      <c r="C354" s="713"/>
      <c r="D354" s="714"/>
      <c r="E354" s="247"/>
      <c r="F354" s="248"/>
      <c r="G354" s="249"/>
      <c r="H354" s="247"/>
      <c r="I354" s="247"/>
      <c r="J354" s="250"/>
      <c r="K354" s="247"/>
      <c r="L354" s="249"/>
      <c r="M354" s="251"/>
      <c r="N354" s="248"/>
      <c r="O354" s="248"/>
      <c r="P354" s="247"/>
    </row>
    <row r="355" spans="1:16" ht="35.700000000000003" customHeight="1">
      <c r="A355" s="142"/>
      <c r="B355" s="246">
        <v>345</v>
      </c>
      <c r="C355" s="713"/>
      <c r="D355" s="714"/>
      <c r="E355" s="247"/>
      <c r="F355" s="248"/>
      <c r="G355" s="249"/>
      <c r="H355" s="247"/>
      <c r="I355" s="247"/>
      <c r="J355" s="250"/>
      <c r="K355" s="247"/>
      <c r="L355" s="249"/>
      <c r="M355" s="251"/>
      <c r="N355" s="248"/>
      <c r="O355" s="248"/>
      <c r="P355" s="247"/>
    </row>
    <row r="356" spans="1:16" ht="35.700000000000003" customHeight="1">
      <c r="A356" s="142"/>
      <c r="B356" s="246">
        <v>346</v>
      </c>
      <c r="C356" s="713"/>
      <c r="D356" s="714"/>
      <c r="E356" s="247"/>
      <c r="F356" s="248"/>
      <c r="G356" s="249"/>
      <c r="H356" s="247"/>
      <c r="I356" s="247"/>
      <c r="J356" s="250"/>
      <c r="K356" s="247"/>
      <c r="L356" s="249"/>
      <c r="M356" s="251"/>
      <c r="N356" s="248"/>
      <c r="O356" s="248"/>
      <c r="P356" s="247"/>
    </row>
    <row r="357" spans="1:16" ht="35.700000000000003" customHeight="1">
      <c r="A357" s="142"/>
      <c r="B357" s="246">
        <v>347</v>
      </c>
      <c r="C357" s="713"/>
      <c r="D357" s="714"/>
      <c r="E357" s="247"/>
      <c r="F357" s="248"/>
      <c r="G357" s="249"/>
      <c r="H357" s="247"/>
      <c r="I357" s="247"/>
      <c r="J357" s="250"/>
      <c r="K357" s="247"/>
      <c r="L357" s="249"/>
      <c r="M357" s="251"/>
      <c r="N357" s="248"/>
      <c r="O357" s="248"/>
      <c r="P357" s="247"/>
    </row>
    <row r="358" spans="1:16" ht="35.700000000000003" customHeight="1">
      <c r="A358" s="142"/>
      <c r="B358" s="246">
        <v>348</v>
      </c>
      <c r="C358" s="713"/>
      <c r="D358" s="714"/>
      <c r="E358" s="247"/>
      <c r="F358" s="248"/>
      <c r="G358" s="249"/>
      <c r="H358" s="247"/>
      <c r="I358" s="247"/>
      <c r="J358" s="250"/>
      <c r="K358" s="247"/>
      <c r="L358" s="249"/>
      <c r="M358" s="251"/>
      <c r="N358" s="248"/>
      <c r="O358" s="248"/>
      <c r="P358" s="247"/>
    </row>
    <row r="359" spans="1:16" ht="35.700000000000003" customHeight="1">
      <c r="A359" s="142"/>
      <c r="B359" s="246">
        <v>349</v>
      </c>
      <c r="C359" s="713"/>
      <c r="D359" s="714"/>
      <c r="E359" s="247"/>
      <c r="F359" s="248"/>
      <c r="G359" s="249"/>
      <c r="H359" s="247"/>
      <c r="I359" s="247"/>
      <c r="J359" s="250"/>
      <c r="K359" s="247"/>
      <c r="L359" s="249"/>
      <c r="M359" s="251"/>
      <c r="N359" s="248"/>
      <c r="O359" s="248"/>
      <c r="P359" s="247"/>
    </row>
    <row r="360" spans="1:16" ht="35.700000000000003" customHeight="1">
      <c r="A360" s="142"/>
      <c r="B360" s="246">
        <v>350</v>
      </c>
      <c r="C360" s="713"/>
      <c r="D360" s="714"/>
      <c r="E360" s="247"/>
      <c r="F360" s="248"/>
      <c r="G360" s="249"/>
      <c r="H360" s="247"/>
      <c r="I360" s="247"/>
      <c r="J360" s="250"/>
      <c r="K360" s="247"/>
      <c r="L360" s="249"/>
      <c r="M360" s="251"/>
      <c r="N360" s="248"/>
      <c r="O360" s="248"/>
      <c r="P360" s="247"/>
    </row>
    <row r="361" spans="1:16" ht="35.700000000000003" customHeight="1">
      <c r="A361" s="142"/>
      <c r="B361" s="246">
        <v>351</v>
      </c>
      <c r="C361" s="713"/>
      <c r="D361" s="714"/>
      <c r="E361" s="247"/>
      <c r="F361" s="248"/>
      <c r="G361" s="249"/>
      <c r="H361" s="247"/>
      <c r="I361" s="247"/>
      <c r="J361" s="250"/>
      <c r="K361" s="247"/>
      <c r="L361" s="249"/>
      <c r="M361" s="251"/>
      <c r="N361" s="248"/>
      <c r="O361" s="248"/>
      <c r="P361" s="247"/>
    </row>
    <row r="362" spans="1:16" ht="35.700000000000003" customHeight="1">
      <c r="A362" s="142"/>
      <c r="B362" s="246">
        <v>352</v>
      </c>
      <c r="C362" s="713"/>
      <c r="D362" s="714"/>
      <c r="E362" s="247"/>
      <c r="F362" s="248"/>
      <c r="G362" s="249"/>
      <c r="H362" s="247"/>
      <c r="I362" s="247"/>
      <c r="J362" s="250"/>
      <c r="K362" s="247"/>
      <c r="L362" s="249"/>
      <c r="M362" s="251"/>
      <c r="N362" s="248"/>
      <c r="O362" s="248"/>
      <c r="P362" s="247"/>
    </row>
    <row r="363" spans="1:16" ht="35.700000000000003" customHeight="1">
      <c r="A363" s="142"/>
      <c r="B363" s="246">
        <v>353</v>
      </c>
      <c r="C363" s="713"/>
      <c r="D363" s="714"/>
      <c r="E363" s="247"/>
      <c r="F363" s="248"/>
      <c r="G363" s="249"/>
      <c r="H363" s="247"/>
      <c r="I363" s="247"/>
      <c r="J363" s="250"/>
      <c r="K363" s="247"/>
      <c r="L363" s="249"/>
      <c r="M363" s="251"/>
      <c r="N363" s="248"/>
      <c r="O363" s="248"/>
      <c r="P363" s="247"/>
    </row>
    <row r="364" spans="1:16" ht="35.700000000000003" customHeight="1">
      <c r="A364" s="142"/>
      <c r="B364" s="246">
        <v>354</v>
      </c>
      <c r="C364" s="713"/>
      <c r="D364" s="714"/>
      <c r="E364" s="247"/>
      <c r="F364" s="248"/>
      <c r="G364" s="249"/>
      <c r="H364" s="247"/>
      <c r="I364" s="247"/>
      <c r="J364" s="250"/>
      <c r="K364" s="247"/>
      <c r="L364" s="249"/>
      <c r="M364" s="251"/>
      <c r="N364" s="248"/>
      <c r="O364" s="248"/>
      <c r="P364" s="247"/>
    </row>
    <row r="365" spans="1:16" ht="35.700000000000003" customHeight="1">
      <c r="A365" s="142"/>
      <c r="B365" s="246">
        <v>355</v>
      </c>
      <c r="C365" s="713"/>
      <c r="D365" s="714"/>
      <c r="E365" s="247"/>
      <c r="F365" s="248"/>
      <c r="G365" s="249"/>
      <c r="H365" s="247"/>
      <c r="I365" s="247"/>
      <c r="J365" s="250"/>
      <c r="K365" s="247"/>
      <c r="L365" s="249"/>
      <c r="M365" s="251"/>
      <c r="N365" s="248"/>
      <c r="O365" s="248"/>
      <c r="P365" s="247"/>
    </row>
    <row r="366" spans="1:16" ht="35.700000000000003" customHeight="1">
      <c r="A366" s="142"/>
      <c r="B366" s="246">
        <v>356</v>
      </c>
      <c r="C366" s="713"/>
      <c r="D366" s="714"/>
      <c r="E366" s="247"/>
      <c r="F366" s="248"/>
      <c r="G366" s="249"/>
      <c r="H366" s="247"/>
      <c r="I366" s="247"/>
      <c r="J366" s="250"/>
      <c r="K366" s="247"/>
      <c r="L366" s="249"/>
      <c r="M366" s="251"/>
      <c r="N366" s="248"/>
      <c r="O366" s="248"/>
      <c r="P366" s="247"/>
    </row>
    <row r="367" spans="1:16" ht="35.700000000000003" customHeight="1">
      <c r="A367" s="142"/>
      <c r="B367" s="246">
        <v>357</v>
      </c>
      <c r="C367" s="713"/>
      <c r="D367" s="714"/>
      <c r="E367" s="247"/>
      <c r="F367" s="248"/>
      <c r="G367" s="249"/>
      <c r="H367" s="247"/>
      <c r="I367" s="247"/>
      <c r="J367" s="250"/>
      <c r="K367" s="247"/>
      <c r="L367" s="249"/>
      <c r="M367" s="251"/>
      <c r="N367" s="248"/>
      <c r="O367" s="248"/>
      <c r="P367" s="247"/>
    </row>
    <row r="368" spans="1:16" ht="35.700000000000003" customHeight="1">
      <c r="A368" s="142"/>
      <c r="B368" s="246">
        <v>358</v>
      </c>
      <c r="C368" s="713"/>
      <c r="D368" s="714"/>
      <c r="E368" s="247"/>
      <c r="F368" s="248"/>
      <c r="G368" s="249"/>
      <c r="H368" s="247"/>
      <c r="I368" s="247"/>
      <c r="J368" s="250"/>
      <c r="K368" s="247"/>
      <c r="L368" s="249"/>
      <c r="M368" s="251"/>
      <c r="N368" s="248"/>
      <c r="O368" s="248"/>
      <c r="P368" s="247"/>
    </row>
    <row r="369" spans="1:16" ht="35.700000000000003" customHeight="1">
      <c r="A369" s="142"/>
      <c r="B369" s="246">
        <v>359</v>
      </c>
      <c r="C369" s="713"/>
      <c r="D369" s="714"/>
      <c r="E369" s="247"/>
      <c r="F369" s="248"/>
      <c r="G369" s="249"/>
      <c r="H369" s="247"/>
      <c r="I369" s="247"/>
      <c r="J369" s="250"/>
      <c r="K369" s="247"/>
      <c r="L369" s="249"/>
      <c r="M369" s="251"/>
      <c r="N369" s="248"/>
      <c r="O369" s="248"/>
      <c r="P369" s="247"/>
    </row>
    <row r="370" spans="1:16" ht="35.700000000000003" customHeight="1">
      <c r="A370" s="142"/>
      <c r="B370" s="246">
        <v>360</v>
      </c>
      <c r="C370" s="713"/>
      <c r="D370" s="714"/>
      <c r="E370" s="247"/>
      <c r="F370" s="248"/>
      <c r="G370" s="249"/>
      <c r="H370" s="247"/>
      <c r="I370" s="247"/>
      <c r="J370" s="250"/>
      <c r="K370" s="247"/>
      <c r="L370" s="249"/>
      <c r="M370" s="251"/>
      <c r="N370" s="248"/>
      <c r="O370" s="248"/>
      <c r="P370" s="247"/>
    </row>
    <row r="371" spans="1:16" ht="35.700000000000003" customHeight="1">
      <c r="A371" s="142"/>
      <c r="B371" s="246">
        <v>361</v>
      </c>
      <c r="C371" s="713"/>
      <c r="D371" s="714"/>
      <c r="E371" s="248"/>
      <c r="F371" s="248"/>
      <c r="G371" s="249"/>
      <c r="H371" s="247"/>
      <c r="I371" s="247"/>
      <c r="J371" s="250"/>
      <c r="K371" s="247"/>
      <c r="L371" s="249"/>
      <c r="M371" s="251"/>
      <c r="N371" s="248"/>
      <c r="O371" s="248"/>
      <c r="P371" s="247"/>
    </row>
    <row r="372" spans="1:16" ht="35.700000000000003" customHeight="1">
      <c r="A372" s="142"/>
      <c r="B372" s="246">
        <v>362</v>
      </c>
      <c r="C372" s="713"/>
      <c r="D372" s="714"/>
      <c r="E372" s="247"/>
      <c r="F372" s="248"/>
      <c r="G372" s="249"/>
      <c r="H372" s="247"/>
      <c r="I372" s="247"/>
      <c r="J372" s="250"/>
      <c r="K372" s="247"/>
      <c r="L372" s="249"/>
      <c r="M372" s="251"/>
      <c r="N372" s="248"/>
      <c r="O372" s="248"/>
      <c r="P372" s="247"/>
    </row>
    <row r="373" spans="1:16" ht="35.700000000000003" customHeight="1">
      <c r="A373" s="142"/>
      <c r="B373" s="246">
        <v>363</v>
      </c>
      <c r="C373" s="713"/>
      <c r="D373" s="714"/>
      <c r="E373" s="247"/>
      <c r="F373" s="248"/>
      <c r="G373" s="249"/>
      <c r="H373" s="247"/>
      <c r="I373" s="247"/>
      <c r="J373" s="250"/>
      <c r="K373" s="247"/>
      <c r="L373" s="249"/>
      <c r="M373" s="251"/>
      <c r="N373" s="248"/>
      <c r="O373" s="248"/>
      <c r="P373" s="247"/>
    </row>
    <row r="374" spans="1:16" ht="35.700000000000003" customHeight="1">
      <c r="A374" s="142"/>
      <c r="B374" s="246">
        <v>364</v>
      </c>
      <c r="C374" s="713"/>
      <c r="D374" s="714"/>
      <c r="E374" s="247"/>
      <c r="F374" s="248"/>
      <c r="G374" s="249"/>
      <c r="H374" s="247"/>
      <c r="I374" s="247"/>
      <c r="J374" s="250"/>
      <c r="K374" s="247"/>
      <c r="L374" s="249"/>
      <c r="M374" s="251"/>
      <c r="N374" s="248"/>
      <c r="O374" s="248"/>
      <c r="P374" s="247"/>
    </row>
    <row r="375" spans="1:16" ht="35.700000000000003" customHeight="1">
      <c r="A375" s="142"/>
      <c r="B375" s="246">
        <v>365</v>
      </c>
      <c r="C375" s="713"/>
      <c r="D375" s="714"/>
      <c r="E375" s="248"/>
      <c r="F375" s="248"/>
      <c r="G375" s="249"/>
      <c r="H375" s="247"/>
      <c r="I375" s="247"/>
      <c r="J375" s="250"/>
      <c r="K375" s="247"/>
      <c r="L375" s="249"/>
      <c r="M375" s="251"/>
      <c r="N375" s="248"/>
      <c r="O375" s="248"/>
      <c r="P375" s="247"/>
    </row>
    <row r="376" spans="1:16" ht="35.700000000000003" customHeight="1">
      <c r="A376" s="142"/>
      <c r="B376" s="246">
        <v>366</v>
      </c>
      <c r="C376" s="713"/>
      <c r="D376" s="714"/>
      <c r="E376" s="248"/>
      <c r="F376" s="248"/>
      <c r="G376" s="249"/>
      <c r="H376" s="247"/>
      <c r="I376" s="247"/>
      <c r="J376" s="250"/>
      <c r="K376" s="247"/>
      <c r="L376" s="249"/>
      <c r="M376" s="251"/>
      <c r="N376" s="248"/>
      <c r="O376" s="248"/>
      <c r="P376" s="247"/>
    </row>
    <row r="377" spans="1:16" ht="35.700000000000003" customHeight="1">
      <c r="A377" s="142"/>
      <c r="B377" s="246">
        <v>367</v>
      </c>
      <c r="C377" s="713"/>
      <c r="D377" s="714"/>
      <c r="E377" s="247"/>
      <c r="F377" s="248"/>
      <c r="G377" s="249"/>
      <c r="H377" s="247"/>
      <c r="I377" s="247"/>
      <c r="J377" s="250"/>
      <c r="K377" s="247"/>
      <c r="L377" s="249"/>
      <c r="M377" s="251"/>
      <c r="N377" s="248"/>
      <c r="O377" s="248"/>
      <c r="P377" s="247"/>
    </row>
    <row r="378" spans="1:16" ht="35.700000000000003" customHeight="1">
      <c r="A378" s="142"/>
      <c r="B378" s="246">
        <v>368</v>
      </c>
      <c r="C378" s="713"/>
      <c r="D378" s="714"/>
      <c r="E378" s="247"/>
      <c r="F378" s="248"/>
      <c r="G378" s="249"/>
      <c r="H378" s="247"/>
      <c r="I378" s="247"/>
      <c r="J378" s="250"/>
      <c r="K378" s="247"/>
      <c r="L378" s="249"/>
      <c r="M378" s="251"/>
      <c r="N378" s="248"/>
      <c r="O378" s="248"/>
      <c r="P378" s="247"/>
    </row>
    <row r="379" spans="1:16" ht="35.700000000000003" customHeight="1">
      <c r="A379" s="142"/>
      <c r="B379" s="246">
        <v>369</v>
      </c>
      <c r="C379" s="713"/>
      <c r="D379" s="714"/>
      <c r="E379" s="248"/>
      <c r="F379" s="248"/>
      <c r="G379" s="249"/>
      <c r="H379" s="247"/>
      <c r="I379" s="247"/>
      <c r="J379" s="250"/>
      <c r="K379" s="247"/>
      <c r="L379" s="249"/>
      <c r="M379" s="251"/>
      <c r="N379" s="248"/>
      <c r="O379" s="248"/>
      <c r="P379" s="247"/>
    </row>
    <row r="380" spans="1:16" ht="35.700000000000003" customHeight="1">
      <c r="A380" s="142"/>
      <c r="B380" s="246">
        <v>370</v>
      </c>
      <c r="C380" s="713"/>
      <c r="D380" s="714"/>
      <c r="E380" s="248"/>
      <c r="F380" s="248"/>
      <c r="G380" s="249"/>
      <c r="H380" s="247"/>
      <c r="I380" s="247"/>
      <c r="J380" s="250"/>
      <c r="K380" s="247"/>
      <c r="L380" s="249"/>
      <c r="M380" s="251"/>
      <c r="N380" s="248"/>
      <c r="O380" s="248"/>
      <c r="P380" s="247"/>
    </row>
    <row r="381" spans="1:16" ht="35.700000000000003" customHeight="1">
      <c r="A381" s="142"/>
      <c r="B381" s="246">
        <v>371</v>
      </c>
      <c r="C381" s="713"/>
      <c r="D381" s="714"/>
      <c r="E381" s="247"/>
      <c r="F381" s="248"/>
      <c r="G381" s="249"/>
      <c r="H381" s="247"/>
      <c r="I381" s="247"/>
      <c r="J381" s="250"/>
      <c r="K381" s="247"/>
      <c r="L381" s="249"/>
      <c r="M381" s="251"/>
      <c r="N381" s="248"/>
      <c r="O381" s="248"/>
      <c r="P381" s="247"/>
    </row>
    <row r="382" spans="1:16" ht="35.700000000000003" customHeight="1">
      <c r="A382" s="142"/>
      <c r="B382" s="246">
        <v>372</v>
      </c>
      <c r="C382" s="713"/>
      <c r="D382" s="714"/>
      <c r="E382" s="247"/>
      <c r="F382" s="248"/>
      <c r="G382" s="249"/>
      <c r="H382" s="247"/>
      <c r="I382" s="247"/>
      <c r="J382" s="250"/>
      <c r="K382" s="247"/>
      <c r="L382" s="249"/>
      <c r="M382" s="251"/>
      <c r="N382" s="248"/>
      <c r="O382" s="248"/>
      <c r="P382" s="247"/>
    </row>
    <row r="383" spans="1:16" ht="35.700000000000003" customHeight="1">
      <c r="A383" s="142"/>
      <c r="B383" s="246">
        <v>373</v>
      </c>
      <c r="C383" s="713"/>
      <c r="D383" s="714"/>
      <c r="E383" s="248"/>
      <c r="F383" s="248"/>
      <c r="G383" s="249"/>
      <c r="H383" s="247"/>
      <c r="I383" s="247"/>
      <c r="J383" s="250"/>
      <c r="K383" s="247"/>
      <c r="L383" s="249"/>
      <c r="M383" s="251"/>
      <c r="N383" s="248"/>
      <c r="O383" s="248"/>
      <c r="P383" s="247"/>
    </row>
    <row r="384" spans="1:16" ht="35.700000000000003" customHeight="1">
      <c r="A384" s="142"/>
      <c r="B384" s="246">
        <v>374</v>
      </c>
      <c r="C384" s="713"/>
      <c r="D384" s="714"/>
      <c r="E384" s="247"/>
      <c r="F384" s="248"/>
      <c r="G384" s="249"/>
      <c r="H384" s="247"/>
      <c r="I384" s="247"/>
      <c r="J384" s="250"/>
      <c r="K384" s="247"/>
      <c r="L384" s="249"/>
      <c r="M384" s="251"/>
      <c r="N384" s="248"/>
      <c r="O384" s="248"/>
      <c r="P384" s="247"/>
    </row>
    <row r="385" spans="1:16" ht="35.700000000000003" customHeight="1">
      <c r="A385" s="142"/>
      <c r="B385" s="246">
        <v>375</v>
      </c>
      <c r="C385" s="713"/>
      <c r="D385" s="714"/>
      <c r="E385" s="247"/>
      <c r="F385" s="248"/>
      <c r="G385" s="249"/>
      <c r="H385" s="247"/>
      <c r="I385" s="247"/>
      <c r="J385" s="250"/>
      <c r="K385" s="247"/>
      <c r="L385" s="249"/>
      <c r="M385" s="251"/>
      <c r="N385" s="248"/>
      <c r="O385" s="248"/>
      <c r="P385" s="247"/>
    </row>
    <row r="386" spans="1:16" ht="35.700000000000003" customHeight="1">
      <c r="A386" s="142"/>
      <c r="B386" s="246">
        <v>376</v>
      </c>
      <c r="C386" s="713"/>
      <c r="D386" s="714"/>
      <c r="E386" s="247"/>
      <c r="F386" s="248"/>
      <c r="G386" s="249"/>
      <c r="H386" s="247"/>
      <c r="I386" s="247"/>
      <c r="J386" s="250"/>
      <c r="K386" s="247"/>
      <c r="L386" s="249"/>
      <c r="M386" s="251"/>
      <c r="N386" s="248"/>
      <c r="O386" s="248"/>
      <c r="P386" s="247"/>
    </row>
    <row r="387" spans="1:16" ht="35.700000000000003" customHeight="1">
      <c r="A387" s="142"/>
      <c r="B387" s="246">
        <v>377</v>
      </c>
      <c r="C387" s="713"/>
      <c r="D387" s="714"/>
      <c r="E387" s="247"/>
      <c r="F387" s="248"/>
      <c r="G387" s="249"/>
      <c r="H387" s="247"/>
      <c r="I387" s="247"/>
      <c r="J387" s="250"/>
      <c r="K387" s="247"/>
      <c r="L387" s="249"/>
      <c r="M387" s="251"/>
      <c r="N387" s="248"/>
      <c r="O387" s="248"/>
      <c r="P387" s="247"/>
    </row>
    <row r="388" spans="1:16" ht="35.700000000000003" customHeight="1">
      <c r="A388" s="142"/>
      <c r="B388" s="246">
        <v>378</v>
      </c>
      <c r="C388" s="713"/>
      <c r="D388" s="714"/>
      <c r="E388" s="247"/>
      <c r="F388" s="248"/>
      <c r="G388" s="249"/>
      <c r="H388" s="247"/>
      <c r="I388" s="247"/>
      <c r="J388" s="250"/>
      <c r="K388" s="247"/>
      <c r="L388" s="249"/>
      <c r="M388" s="251"/>
      <c r="N388" s="248"/>
      <c r="O388" s="248"/>
      <c r="P388" s="247"/>
    </row>
    <row r="389" spans="1:16" ht="35.700000000000003" customHeight="1">
      <c r="A389" s="142"/>
      <c r="B389" s="246">
        <v>379</v>
      </c>
      <c r="C389" s="713"/>
      <c r="D389" s="714"/>
      <c r="E389" s="247"/>
      <c r="F389" s="248"/>
      <c r="G389" s="249"/>
      <c r="H389" s="247"/>
      <c r="I389" s="247"/>
      <c r="J389" s="250"/>
      <c r="K389" s="247"/>
      <c r="L389" s="249"/>
      <c r="M389" s="251"/>
      <c r="N389" s="248"/>
      <c r="O389" s="248"/>
      <c r="P389" s="247"/>
    </row>
    <row r="390" spans="1:16" ht="35.700000000000003" customHeight="1">
      <c r="A390" s="142"/>
      <c r="B390" s="246">
        <v>380</v>
      </c>
      <c r="C390" s="713"/>
      <c r="D390" s="714"/>
      <c r="E390" s="247"/>
      <c r="F390" s="248"/>
      <c r="G390" s="249"/>
      <c r="H390" s="247"/>
      <c r="I390" s="247"/>
      <c r="J390" s="250"/>
      <c r="K390" s="247"/>
      <c r="L390" s="249"/>
      <c r="M390" s="251"/>
      <c r="N390" s="248"/>
      <c r="O390" s="248"/>
      <c r="P390" s="247"/>
    </row>
    <row r="391" spans="1:16" ht="35.700000000000003" customHeight="1">
      <c r="A391" s="142"/>
      <c r="B391" s="246">
        <v>381</v>
      </c>
      <c r="C391" s="713"/>
      <c r="D391" s="714"/>
      <c r="E391" s="247"/>
      <c r="F391" s="248"/>
      <c r="G391" s="249"/>
      <c r="H391" s="247"/>
      <c r="I391" s="247"/>
      <c r="J391" s="250"/>
      <c r="K391" s="247"/>
      <c r="L391" s="249"/>
      <c r="M391" s="251"/>
      <c r="N391" s="248"/>
      <c r="O391" s="248"/>
      <c r="P391" s="247"/>
    </row>
    <row r="392" spans="1:16" ht="35.700000000000003" customHeight="1">
      <c r="A392" s="142"/>
      <c r="B392" s="246">
        <v>382</v>
      </c>
      <c r="C392" s="713"/>
      <c r="D392" s="714"/>
      <c r="E392" s="247"/>
      <c r="F392" s="248"/>
      <c r="G392" s="249"/>
      <c r="H392" s="247"/>
      <c r="I392" s="247"/>
      <c r="J392" s="250"/>
      <c r="K392" s="247"/>
      <c r="L392" s="249"/>
      <c r="M392" s="251"/>
      <c r="N392" s="248"/>
      <c r="O392" s="248"/>
      <c r="P392" s="247"/>
    </row>
    <row r="393" spans="1:16" ht="35.700000000000003" customHeight="1">
      <c r="A393" s="142"/>
      <c r="B393" s="246">
        <v>383</v>
      </c>
      <c r="C393" s="713"/>
      <c r="D393" s="714"/>
      <c r="E393" s="247"/>
      <c r="F393" s="248"/>
      <c r="G393" s="249"/>
      <c r="H393" s="247"/>
      <c r="I393" s="247"/>
      <c r="J393" s="250"/>
      <c r="K393" s="247"/>
      <c r="L393" s="249"/>
      <c r="M393" s="251"/>
      <c r="N393" s="248"/>
      <c r="O393" s="248"/>
      <c r="P393" s="247"/>
    </row>
    <row r="394" spans="1:16" ht="35.700000000000003" customHeight="1">
      <c r="A394" s="142"/>
      <c r="B394" s="246">
        <v>384</v>
      </c>
      <c r="C394" s="713"/>
      <c r="D394" s="714"/>
      <c r="E394" s="247"/>
      <c r="F394" s="248"/>
      <c r="G394" s="249"/>
      <c r="H394" s="247"/>
      <c r="I394" s="247"/>
      <c r="J394" s="250"/>
      <c r="K394" s="247"/>
      <c r="L394" s="249"/>
      <c r="M394" s="251"/>
      <c r="N394" s="248"/>
      <c r="O394" s="248"/>
      <c r="P394" s="247"/>
    </row>
    <row r="395" spans="1:16" ht="35.700000000000003" customHeight="1">
      <c r="A395" s="142"/>
      <c r="B395" s="246">
        <v>385</v>
      </c>
      <c r="C395" s="713"/>
      <c r="D395" s="714"/>
      <c r="E395" s="247"/>
      <c r="F395" s="248"/>
      <c r="G395" s="249"/>
      <c r="H395" s="247"/>
      <c r="I395" s="247"/>
      <c r="J395" s="250"/>
      <c r="K395" s="247"/>
      <c r="L395" s="249"/>
      <c r="M395" s="251"/>
      <c r="N395" s="248"/>
      <c r="O395" s="248"/>
      <c r="P395" s="247"/>
    </row>
    <row r="396" spans="1:16" ht="35.700000000000003" customHeight="1">
      <c r="A396" s="142"/>
      <c r="B396" s="246">
        <v>386</v>
      </c>
      <c r="C396" s="713"/>
      <c r="D396" s="714"/>
      <c r="E396" s="247"/>
      <c r="F396" s="248"/>
      <c r="G396" s="249"/>
      <c r="H396" s="247"/>
      <c r="I396" s="247"/>
      <c r="J396" s="250"/>
      <c r="K396" s="247"/>
      <c r="L396" s="249"/>
      <c r="M396" s="251"/>
      <c r="N396" s="248"/>
      <c r="O396" s="248"/>
      <c r="P396" s="247"/>
    </row>
    <row r="397" spans="1:16" ht="35.700000000000003" customHeight="1">
      <c r="A397" s="142"/>
      <c r="B397" s="246">
        <v>387</v>
      </c>
      <c r="C397" s="713"/>
      <c r="D397" s="714"/>
      <c r="E397" s="247"/>
      <c r="F397" s="248"/>
      <c r="G397" s="249"/>
      <c r="H397" s="247"/>
      <c r="I397" s="247"/>
      <c r="J397" s="250"/>
      <c r="K397" s="247"/>
      <c r="L397" s="249"/>
      <c r="M397" s="251"/>
      <c r="N397" s="248"/>
      <c r="O397" s="248"/>
      <c r="P397" s="247"/>
    </row>
    <row r="398" spans="1:16" ht="35.700000000000003" customHeight="1">
      <c r="A398" s="142"/>
      <c r="B398" s="246">
        <v>388</v>
      </c>
      <c r="C398" s="713"/>
      <c r="D398" s="714"/>
      <c r="E398" s="247"/>
      <c r="F398" s="248"/>
      <c r="G398" s="249"/>
      <c r="H398" s="247"/>
      <c r="I398" s="247"/>
      <c r="J398" s="250"/>
      <c r="K398" s="247"/>
      <c r="L398" s="249"/>
      <c r="M398" s="251"/>
      <c r="N398" s="248"/>
      <c r="O398" s="248"/>
      <c r="P398" s="247"/>
    </row>
    <row r="399" spans="1:16" ht="35.700000000000003" customHeight="1">
      <c r="A399" s="142"/>
      <c r="B399" s="246">
        <v>389</v>
      </c>
      <c r="C399" s="713"/>
      <c r="D399" s="714"/>
      <c r="E399" s="247"/>
      <c r="F399" s="248"/>
      <c r="G399" s="249"/>
      <c r="H399" s="247"/>
      <c r="I399" s="247"/>
      <c r="J399" s="250"/>
      <c r="K399" s="247"/>
      <c r="L399" s="249"/>
      <c r="M399" s="251"/>
      <c r="N399" s="248"/>
      <c r="O399" s="248"/>
      <c r="P399" s="247"/>
    </row>
    <row r="400" spans="1:16" ht="35.700000000000003" customHeight="1">
      <c r="A400" s="142"/>
      <c r="B400" s="246">
        <v>390</v>
      </c>
      <c r="C400" s="713"/>
      <c r="D400" s="714"/>
      <c r="E400" s="247"/>
      <c r="F400" s="248"/>
      <c r="G400" s="249"/>
      <c r="H400" s="247"/>
      <c r="I400" s="247"/>
      <c r="J400" s="250"/>
      <c r="K400" s="247"/>
      <c r="L400" s="249"/>
      <c r="M400" s="251"/>
      <c r="N400" s="248"/>
      <c r="O400" s="248"/>
      <c r="P400" s="247"/>
    </row>
    <row r="401" spans="1:16" ht="35.700000000000003" customHeight="1">
      <c r="A401" s="142"/>
      <c r="B401" s="246">
        <v>391</v>
      </c>
      <c r="C401" s="713"/>
      <c r="D401" s="714"/>
      <c r="E401" s="247"/>
      <c r="F401" s="248"/>
      <c r="G401" s="249"/>
      <c r="H401" s="247"/>
      <c r="I401" s="247"/>
      <c r="J401" s="250"/>
      <c r="K401" s="247"/>
      <c r="L401" s="249"/>
      <c r="M401" s="251"/>
      <c r="N401" s="248"/>
      <c r="O401" s="248"/>
      <c r="P401" s="247"/>
    </row>
    <row r="402" spans="1:16" ht="35.700000000000003" customHeight="1">
      <c r="A402" s="142"/>
      <c r="B402" s="246">
        <v>392</v>
      </c>
      <c r="C402" s="713"/>
      <c r="D402" s="714"/>
      <c r="E402" s="247"/>
      <c r="F402" s="248"/>
      <c r="G402" s="249"/>
      <c r="H402" s="247"/>
      <c r="I402" s="247"/>
      <c r="J402" s="250"/>
      <c r="K402" s="247"/>
      <c r="L402" s="249"/>
      <c r="M402" s="251"/>
      <c r="N402" s="248"/>
      <c r="O402" s="248"/>
      <c r="P402" s="247"/>
    </row>
    <row r="403" spans="1:16" ht="35.700000000000003" customHeight="1">
      <c r="A403" s="142"/>
      <c r="B403" s="246">
        <v>393</v>
      </c>
      <c r="C403" s="713"/>
      <c r="D403" s="714"/>
      <c r="E403" s="247"/>
      <c r="F403" s="248"/>
      <c r="G403" s="249"/>
      <c r="H403" s="247"/>
      <c r="I403" s="247"/>
      <c r="J403" s="250"/>
      <c r="K403" s="247"/>
      <c r="L403" s="249"/>
      <c r="M403" s="251"/>
      <c r="N403" s="248"/>
      <c r="O403" s="248"/>
      <c r="P403" s="247"/>
    </row>
    <row r="404" spans="1:16" ht="35.700000000000003" customHeight="1">
      <c r="A404" s="142"/>
      <c r="B404" s="246">
        <v>394</v>
      </c>
      <c r="C404" s="713"/>
      <c r="D404" s="714"/>
      <c r="E404" s="247"/>
      <c r="F404" s="248"/>
      <c r="G404" s="249"/>
      <c r="H404" s="247"/>
      <c r="I404" s="247"/>
      <c r="J404" s="250"/>
      <c r="K404" s="247"/>
      <c r="L404" s="249"/>
      <c r="M404" s="251"/>
      <c r="N404" s="248"/>
      <c r="O404" s="248"/>
      <c r="P404" s="247"/>
    </row>
    <row r="405" spans="1:16" ht="35.700000000000003" customHeight="1">
      <c r="A405" s="142"/>
      <c r="B405" s="246">
        <v>395</v>
      </c>
      <c r="C405" s="713"/>
      <c r="D405" s="714"/>
      <c r="E405" s="247"/>
      <c r="F405" s="248"/>
      <c r="G405" s="249"/>
      <c r="H405" s="247"/>
      <c r="I405" s="247"/>
      <c r="J405" s="250"/>
      <c r="K405" s="247"/>
      <c r="L405" s="249"/>
      <c r="M405" s="251"/>
      <c r="N405" s="248"/>
      <c r="O405" s="248"/>
      <c r="P405" s="247"/>
    </row>
    <row r="406" spans="1:16" ht="35.700000000000003" customHeight="1">
      <c r="A406" s="142"/>
      <c r="B406" s="246">
        <v>396</v>
      </c>
      <c r="C406" s="713"/>
      <c r="D406" s="714"/>
      <c r="E406" s="247"/>
      <c r="F406" s="248"/>
      <c r="G406" s="249"/>
      <c r="H406" s="247"/>
      <c r="I406" s="247"/>
      <c r="J406" s="250"/>
      <c r="K406" s="247"/>
      <c r="L406" s="249"/>
      <c r="M406" s="251"/>
      <c r="N406" s="248"/>
      <c r="O406" s="248"/>
      <c r="P406" s="247"/>
    </row>
    <row r="407" spans="1:16" ht="35.700000000000003" customHeight="1">
      <c r="A407" s="142"/>
      <c r="B407" s="246">
        <v>397</v>
      </c>
      <c r="C407" s="713"/>
      <c r="D407" s="714"/>
      <c r="E407" s="247"/>
      <c r="F407" s="248"/>
      <c r="G407" s="249"/>
      <c r="H407" s="247"/>
      <c r="I407" s="247"/>
      <c r="J407" s="250"/>
      <c r="K407" s="247"/>
      <c r="L407" s="249"/>
      <c r="M407" s="251"/>
      <c r="N407" s="248"/>
      <c r="O407" s="248"/>
      <c r="P407" s="247"/>
    </row>
    <row r="408" spans="1:16" ht="35.700000000000003" customHeight="1">
      <c r="A408" s="142"/>
      <c r="B408" s="246">
        <v>398</v>
      </c>
      <c r="C408" s="713"/>
      <c r="D408" s="714"/>
      <c r="E408" s="247"/>
      <c r="F408" s="248"/>
      <c r="G408" s="249"/>
      <c r="H408" s="247"/>
      <c r="I408" s="247"/>
      <c r="J408" s="250"/>
      <c r="K408" s="247"/>
      <c r="L408" s="249"/>
      <c r="M408" s="251"/>
      <c r="N408" s="248"/>
      <c r="O408" s="248"/>
      <c r="P408" s="247"/>
    </row>
    <row r="409" spans="1:16" ht="35.700000000000003" customHeight="1">
      <c r="A409" s="142"/>
      <c r="B409" s="246">
        <v>399</v>
      </c>
      <c r="C409" s="713"/>
      <c r="D409" s="714"/>
      <c r="E409" s="247"/>
      <c r="F409" s="248"/>
      <c r="G409" s="249"/>
      <c r="H409" s="247"/>
      <c r="I409" s="247"/>
      <c r="J409" s="250"/>
      <c r="K409" s="247"/>
      <c r="L409" s="249"/>
      <c r="M409" s="251"/>
      <c r="N409" s="248"/>
      <c r="O409" s="248"/>
      <c r="P409" s="247"/>
    </row>
    <row r="410" spans="1:16" ht="35.700000000000003" customHeight="1">
      <c r="A410" s="142"/>
      <c r="B410" s="246">
        <v>400</v>
      </c>
      <c r="C410" s="713"/>
      <c r="D410" s="714"/>
      <c r="E410" s="247"/>
      <c r="F410" s="248"/>
      <c r="G410" s="249"/>
      <c r="H410" s="247"/>
      <c r="I410" s="247"/>
      <c r="J410" s="250"/>
      <c r="K410" s="247"/>
      <c r="L410" s="249"/>
      <c r="M410" s="251"/>
      <c r="N410" s="248"/>
      <c r="O410" s="248"/>
      <c r="P410" s="247"/>
    </row>
    <row r="411" spans="1:16" ht="35.700000000000003" customHeight="1">
      <c r="A411" s="142"/>
      <c r="B411" s="246">
        <v>401</v>
      </c>
      <c r="C411" s="713"/>
      <c r="D411" s="714"/>
      <c r="E411" s="247"/>
      <c r="F411" s="248"/>
      <c r="G411" s="249"/>
      <c r="H411" s="247"/>
      <c r="I411" s="247"/>
      <c r="J411" s="250"/>
      <c r="K411" s="247"/>
      <c r="L411" s="249"/>
      <c r="M411" s="251"/>
      <c r="N411" s="248"/>
      <c r="O411" s="248"/>
      <c r="P411" s="247"/>
    </row>
    <row r="412" spans="1:16" ht="35.700000000000003" customHeight="1">
      <c r="A412" s="142"/>
      <c r="B412" s="246">
        <v>402</v>
      </c>
      <c r="C412" s="713"/>
      <c r="D412" s="714"/>
      <c r="E412" s="247"/>
      <c r="F412" s="248"/>
      <c r="G412" s="249"/>
      <c r="H412" s="247"/>
      <c r="I412" s="247"/>
      <c r="J412" s="250"/>
      <c r="K412" s="247"/>
      <c r="L412" s="249"/>
      <c r="M412" s="251"/>
      <c r="N412" s="248"/>
      <c r="O412" s="248"/>
      <c r="P412" s="247"/>
    </row>
    <row r="413" spans="1:16" ht="35.700000000000003" customHeight="1">
      <c r="A413" s="142"/>
      <c r="B413" s="246">
        <v>403</v>
      </c>
      <c r="C413" s="713"/>
      <c r="D413" s="714"/>
      <c r="E413" s="247"/>
      <c r="F413" s="248"/>
      <c r="G413" s="249"/>
      <c r="H413" s="247"/>
      <c r="I413" s="247"/>
      <c r="J413" s="250"/>
      <c r="K413" s="247"/>
      <c r="L413" s="249"/>
      <c r="M413" s="251"/>
      <c r="N413" s="248"/>
      <c r="O413" s="248"/>
      <c r="P413" s="247"/>
    </row>
    <row r="414" spans="1:16" ht="35.700000000000003" customHeight="1">
      <c r="A414" s="142"/>
      <c r="B414" s="246">
        <v>404</v>
      </c>
      <c r="C414" s="713"/>
      <c r="D414" s="714"/>
      <c r="E414" s="247"/>
      <c r="F414" s="248"/>
      <c r="G414" s="249"/>
      <c r="H414" s="247"/>
      <c r="I414" s="247"/>
      <c r="J414" s="250"/>
      <c r="K414" s="247"/>
      <c r="L414" s="249"/>
      <c r="M414" s="251"/>
      <c r="N414" s="248"/>
      <c r="O414" s="248"/>
      <c r="P414" s="247"/>
    </row>
    <row r="415" spans="1:16" ht="35.700000000000003" customHeight="1">
      <c r="A415" s="142"/>
      <c r="B415" s="246">
        <v>405</v>
      </c>
      <c r="C415" s="713"/>
      <c r="D415" s="714"/>
      <c r="E415" s="247"/>
      <c r="F415" s="248"/>
      <c r="G415" s="249"/>
      <c r="H415" s="247"/>
      <c r="I415" s="247"/>
      <c r="J415" s="250"/>
      <c r="K415" s="247"/>
      <c r="L415" s="249"/>
      <c r="M415" s="251"/>
      <c r="N415" s="248"/>
      <c r="O415" s="248"/>
      <c r="P415" s="247"/>
    </row>
    <row r="416" spans="1:16" ht="35.700000000000003" customHeight="1">
      <c r="A416" s="142"/>
      <c r="B416" s="246">
        <v>406</v>
      </c>
      <c r="C416" s="713"/>
      <c r="D416" s="714"/>
      <c r="E416" s="247"/>
      <c r="F416" s="248"/>
      <c r="G416" s="249"/>
      <c r="H416" s="247"/>
      <c r="I416" s="247"/>
      <c r="J416" s="250"/>
      <c r="K416" s="247"/>
      <c r="L416" s="249"/>
      <c r="M416" s="251"/>
      <c r="N416" s="248"/>
      <c r="O416" s="248"/>
      <c r="P416" s="247"/>
    </row>
    <row r="417" spans="1:16" ht="35.700000000000003" customHeight="1">
      <c r="A417" s="142"/>
      <c r="B417" s="246">
        <v>407</v>
      </c>
      <c r="C417" s="713"/>
      <c r="D417" s="714"/>
      <c r="E417" s="247"/>
      <c r="F417" s="248"/>
      <c r="G417" s="249"/>
      <c r="H417" s="247"/>
      <c r="I417" s="247"/>
      <c r="J417" s="250"/>
      <c r="K417" s="247"/>
      <c r="L417" s="249"/>
      <c r="M417" s="251"/>
      <c r="N417" s="248"/>
      <c r="O417" s="248"/>
      <c r="P417" s="247"/>
    </row>
    <row r="418" spans="1:16" ht="35.700000000000003" customHeight="1">
      <c r="A418" s="142"/>
      <c r="B418" s="246">
        <v>408</v>
      </c>
      <c r="C418" s="713"/>
      <c r="D418" s="714"/>
      <c r="E418" s="247"/>
      <c r="F418" s="248"/>
      <c r="G418" s="249"/>
      <c r="H418" s="247"/>
      <c r="I418" s="247"/>
      <c r="J418" s="250"/>
      <c r="K418" s="247"/>
      <c r="L418" s="249"/>
      <c r="M418" s="251"/>
      <c r="N418" s="248"/>
      <c r="O418" s="248"/>
      <c r="P418" s="247"/>
    </row>
    <row r="419" spans="1:16" ht="35.700000000000003" customHeight="1">
      <c r="A419" s="142"/>
      <c r="B419" s="246">
        <v>409</v>
      </c>
      <c r="C419" s="713"/>
      <c r="D419" s="714"/>
      <c r="E419" s="247"/>
      <c r="F419" s="248"/>
      <c r="G419" s="249"/>
      <c r="H419" s="247"/>
      <c r="I419" s="247"/>
      <c r="J419" s="250"/>
      <c r="K419" s="247"/>
      <c r="L419" s="249"/>
      <c r="M419" s="251"/>
      <c r="N419" s="248"/>
      <c r="O419" s="248"/>
      <c r="P419" s="247"/>
    </row>
    <row r="420" spans="1:16" ht="35.700000000000003" customHeight="1">
      <c r="A420" s="142"/>
      <c r="B420" s="246">
        <v>410</v>
      </c>
      <c r="C420" s="713"/>
      <c r="D420" s="714"/>
      <c r="E420" s="247"/>
      <c r="F420" s="248"/>
      <c r="G420" s="249"/>
      <c r="H420" s="247"/>
      <c r="I420" s="247"/>
      <c r="J420" s="250"/>
      <c r="K420" s="247"/>
      <c r="L420" s="249"/>
      <c r="M420" s="251"/>
      <c r="N420" s="248"/>
      <c r="O420" s="248"/>
      <c r="P420" s="247"/>
    </row>
    <row r="421" spans="1:16" ht="35.700000000000003" customHeight="1">
      <c r="A421" s="142"/>
      <c r="B421" s="246">
        <v>411</v>
      </c>
      <c r="C421" s="713"/>
      <c r="D421" s="714"/>
      <c r="E421" s="247"/>
      <c r="F421" s="248"/>
      <c r="G421" s="249"/>
      <c r="H421" s="247"/>
      <c r="I421" s="247"/>
      <c r="J421" s="250"/>
      <c r="K421" s="247"/>
      <c r="L421" s="249"/>
      <c r="M421" s="251"/>
      <c r="N421" s="248"/>
      <c r="O421" s="248"/>
      <c r="P421" s="247"/>
    </row>
    <row r="422" spans="1:16" ht="35.700000000000003" customHeight="1">
      <c r="A422" s="142"/>
      <c r="B422" s="246">
        <v>412</v>
      </c>
      <c r="C422" s="713"/>
      <c r="D422" s="714"/>
      <c r="E422" s="247"/>
      <c r="F422" s="248"/>
      <c r="G422" s="249"/>
      <c r="H422" s="247"/>
      <c r="I422" s="247"/>
      <c r="J422" s="250"/>
      <c r="K422" s="247"/>
      <c r="L422" s="249"/>
      <c r="M422" s="251"/>
      <c r="N422" s="248"/>
      <c r="O422" s="248"/>
      <c r="P422" s="247"/>
    </row>
    <row r="423" spans="1:16" ht="35.700000000000003" customHeight="1">
      <c r="A423" s="142"/>
      <c r="B423" s="246">
        <v>413</v>
      </c>
      <c r="C423" s="713"/>
      <c r="D423" s="714"/>
      <c r="E423" s="247"/>
      <c r="F423" s="248"/>
      <c r="G423" s="249"/>
      <c r="H423" s="247"/>
      <c r="I423" s="247"/>
      <c r="J423" s="250"/>
      <c r="K423" s="247"/>
      <c r="L423" s="249"/>
      <c r="M423" s="251"/>
      <c r="N423" s="248"/>
      <c r="O423" s="248"/>
      <c r="P423" s="247"/>
    </row>
    <row r="424" spans="1:16" ht="35.700000000000003" customHeight="1">
      <c r="A424" s="142"/>
      <c r="B424" s="246">
        <v>414</v>
      </c>
      <c r="C424" s="713"/>
      <c r="D424" s="714"/>
      <c r="E424" s="247"/>
      <c r="F424" s="248"/>
      <c r="G424" s="249"/>
      <c r="H424" s="247"/>
      <c r="I424" s="247"/>
      <c r="J424" s="250"/>
      <c r="K424" s="247"/>
      <c r="L424" s="249"/>
      <c r="M424" s="251"/>
      <c r="N424" s="248"/>
      <c r="O424" s="248"/>
      <c r="P424" s="247"/>
    </row>
    <row r="425" spans="1:16" ht="35.700000000000003" customHeight="1">
      <c r="A425" s="142"/>
      <c r="B425" s="246">
        <v>415</v>
      </c>
      <c r="C425" s="713"/>
      <c r="D425" s="714"/>
      <c r="E425" s="247"/>
      <c r="F425" s="248"/>
      <c r="G425" s="249"/>
      <c r="H425" s="247"/>
      <c r="I425" s="247"/>
      <c r="J425" s="250"/>
      <c r="K425" s="247"/>
      <c r="L425" s="249"/>
      <c r="M425" s="251"/>
      <c r="N425" s="248"/>
      <c r="O425" s="248"/>
      <c r="P425" s="247"/>
    </row>
    <row r="426" spans="1:16" ht="35.700000000000003" customHeight="1">
      <c r="A426" s="142"/>
      <c r="B426" s="246">
        <v>416</v>
      </c>
      <c r="C426" s="713"/>
      <c r="D426" s="714"/>
      <c r="E426" s="247"/>
      <c r="F426" s="248"/>
      <c r="G426" s="249"/>
      <c r="H426" s="247"/>
      <c r="I426" s="247"/>
      <c r="J426" s="250"/>
      <c r="K426" s="247"/>
      <c r="L426" s="249"/>
      <c r="M426" s="251"/>
      <c r="N426" s="248"/>
      <c r="O426" s="248"/>
      <c r="P426" s="247"/>
    </row>
    <row r="427" spans="1:16" ht="35.700000000000003" customHeight="1">
      <c r="A427" s="142"/>
      <c r="B427" s="246">
        <v>417</v>
      </c>
      <c r="C427" s="713"/>
      <c r="D427" s="714"/>
      <c r="E427" s="247"/>
      <c r="F427" s="248"/>
      <c r="G427" s="249"/>
      <c r="H427" s="247"/>
      <c r="I427" s="247"/>
      <c r="J427" s="250"/>
      <c r="K427" s="247"/>
      <c r="L427" s="249"/>
      <c r="M427" s="251"/>
      <c r="N427" s="248"/>
      <c r="O427" s="248"/>
      <c r="P427" s="247"/>
    </row>
    <row r="428" spans="1:16" ht="35.700000000000003" customHeight="1">
      <c r="A428" s="142"/>
      <c r="B428" s="246">
        <v>418</v>
      </c>
      <c r="C428" s="713"/>
      <c r="D428" s="714"/>
      <c r="E428" s="247"/>
      <c r="F428" s="248"/>
      <c r="G428" s="249"/>
      <c r="H428" s="247"/>
      <c r="I428" s="247"/>
      <c r="J428" s="250"/>
      <c r="K428" s="247"/>
      <c r="L428" s="249"/>
      <c r="M428" s="251"/>
      <c r="N428" s="248"/>
      <c r="O428" s="248"/>
      <c r="P428" s="247"/>
    </row>
    <row r="429" spans="1:16" ht="35.700000000000003" customHeight="1">
      <c r="A429" s="142"/>
      <c r="B429" s="246">
        <v>419</v>
      </c>
      <c r="C429" s="713"/>
      <c r="D429" s="714"/>
      <c r="E429" s="247"/>
      <c r="F429" s="248"/>
      <c r="G429" s="249"/>
      <c r="H429" s="247"/>
      <c r="I429" s="247"/>
      <c r="J429" s="250"/>
      <c r="K429" s="247"/>
      <c r="L429" s="249"/>
      <c r="M429" s="251"/>
      <c r="N429" s="248"/>
      <c r="O429" s="248"/>
      <c r="P429" s="247"/>
    </row>
    <row r="430" spans="1:16" ht="35.700000000000003" customHeight="1">
      <c r="A430" s="142"/>
      <c r="B430" s="246">
        <v>420</v>
      </c>
      <c r="C430" s="713"/>
      <c r="D430" s="714"/>
      <c r="E430" s="247"/>
      <c r="F430" s="248"/>
      <c r="G430" s="249"/>
      <c r="H430" s="247"/>
      <c r="I430" s="247"/>
      <c r="J430" s="250"/>
      <c r="K430" s="247"/>
      <c r="L430" s="249"/>
      <c r="M430" s="251"/>
      <c r="N430" s="248"/>
      <c r="O430" s="248"/>
      <c r="P430" s="247"/>
    </row>
    <row r="431" spans="1:16" ht="35.700000000000003" customHeight="1">
      <c r="A431" s="142"/>
      <c r="B431" s="246">
        <v>421</v>
      </c>
      <c r="C431" s="713"/>
      <c r="D431" s="714"/>
      <c r="E431" s="247"/>
      <c r="F431" s="248"/>
      <c r="G431" s="249"/>
      <c r="H431" s="247"/>
      <c r="I431" s="247"/>
      <c r="J431" s="250"/>
      <c r="K431" s="247"/>
      <c r="L431" s="249"/>
      <c r="M431" s="251"/>
      <c r="N431" s="248"/>
      <c r="O431" s="248"/>
      <c r="P431" s="247"/>
    </row>
    <row r="432" spans="1:16" ht="35.700000000000003" customHeight="1">
      <c r="A432" s="142"/>
      <c r="B432" s="246">
        <v>422</v>
      </c>
      <c r="C432" s="713"/>
      <c r="D432" s="714"/>
      <c r="E432" s="247"/>
      <c r="F432" s="248"/>
      <c r="G432" s="249"/>
      <c r="H432" s="247"/>
      <c r="I432" s="247"/>
      <c r="J432" s="250"/>
      <c r="K432" s="247"/>
      <c r="L432" s="249"/>
      <c r="M432" s="251"/>
      <c r="N432" s="248"/>
      <c r="O432" s="248"/>
      <c r="P432" s="247"/>
    </row>
    <row r="433" spans="1:16" ht="35.700000000000003" customHeight="1">
      <c r="A433" s="142"/>
      <c r="B433" s="246">
        <v>423</v>
      </c>
      <c r="C433" s="713"/>
      <c r="D433" s="714"/>
      <c r="E433" s="247"/>
      <c r="F433" s="248"/>
      <c r="G433" s="249"/>
      <c r="H433" s="247"/>
      <c r="I433" s="247"/>
      <c r="J433" s="250"/>
      <c r="K433" s="247"/>
      <c r="L433" s="249"/>
      <c r="M433" s="251"/>
      <c r="N433" s="248"/>
      <c r="O433" s="248"/>
      <c r="P433" s="247"/>
    </row>
    <row r="434" spans="1:16" ht="35.700000000000003" customHeight="1">
      <c r="A434" s="142"/>
      <c r="B434" s="246">
        <v>424</v>
      </c>
      <c r="C434" s="713"/>
      <c r="D434" s="714"/>
      <c r="E434" s="247"/>
      <c r="F434" s="248"/>
      <c r="G434" s="249"/>
      <c r="H434" s="247"/>
      <c r="I434" s="247"/>
      <c r="J434" s="250"/>
      <c r="K434" s="247"/>
      <c r="L434" s="249"/>
      <c r="M434" s="251"/>
      <c r="N434" s="248"/>
      <c r="O434" s="248"/>
      <c r="P434" s="247"/>
    </row>
    <row r="435" spans="1:16" ht="35.700000000000003" customHeight="1">
      <c r="A435" s="142"/>
      <c r="B435" s="246">
        <v>425</v>
      </c>
      <c r="C435" s="713"/>
      <c r="D435" s="714"/>
      <c r="E435" s="247"/>
      <c r="F435" s="248"/>
      <c r="G435" s="249"/>
      <c r="H435" s="247"/>
      <c r="I435" s="247"/>
      <c r="J435" s="250"/>
      <c r="K435" s="247"/>
      <c r="L435" s="249"/>
      <c r="M435" s="251"/>
      <c r="N435" s="248"/>
      <c r="O435" s="248"/>
      <c r="P435" s="247"/>
    </row>
    <row r="436" spans="1:16" ht="35.700000000000003" customHeight="1">
      <c r="A436" s="142"/>
      <c r="B436" s="246">
        <v>426</v>
      </c>
      <c r="C436" s="713"/>
      <c r="D436" s="714"/>
      <c r="E436" s="247"/>
      <c r="F436" s="248"/>
      <c r="G436" s="249"/>
      <c r="H436" s="247"/>
      <c r="I436" s="247"/>
      <c r="J436" s="250"/>
      <c r="K436" s="247"/>
      <c r="L436" s="249"/>
      <c r="M436" s="251"/>
      <c r="N436" s="248"/>
      <c r="O436" s="248"/>
      <c r="P436" s="247"/>
    </row>
    <row r="437" spans="1:16" ht="35.700000000000003" customHeight="1">
      <c r="A437" s="142"/>
      <c r="B437" s="246">
        <v>427</v>
      </c>
      <c r="C437" s="713"/>
      <c r="D437" s="714"/>
      <c r="E437" s="247"/>
      <c r="F437" s="248"/>
      <c r="G437" s="249"/>
      <c r="H437" s="247"/>
      <c r="I437" s="247"/>
      <c r="J437" s="250"/>
      <c r="K437" s="247"/>
      <c r="L437" s="249"/>
      <c r="M437" s="251"/>
      <c r="N437" s="248"/>
      <c r="O437" s="248"/>
      <c r="P437" s="247"/>
    </row>
    <row r="438" spans="1:16" ht="35.700000000000003" customHeight="1">
      <c r="A438" s="142"/>
      <c r="B438" s="246">
        <v>428</v>
      </c>
      <c r="C438" s="713"/>
      <c r="D438" s="714"/>
      <c r="E438" s="247"/>
      <c r="F438" s="248"/>
      <c r="G438" s="249"/>
      <c r="H438" s="247"/>
      <c r="I438" s="247"/>
      <c r="J438" s="250"/>
      <c r="K438" s="247"/>
      <c r="L438" s="249"/>
      <c r="M438" s="251"/>
      <c r="N438" s="248"/>
      <c r="O438" s="248"/>
      <c r="P438" s="247"/>
    </row>
    <row r="439" spans="1:16" ht="35.700000000000003" customHeight="1">
      <c r="A439" s="142"/>
      <c r="B439" s="246">
        <v>429</v>
      </c>
      <c r="C439" s="713"/>
      <c r="D439" s="714"/>
      <c r="E439" s="247"/>
      <c r="F439" s="248"/>
      <c r="G439" s="249"/>
      <c r="H439" s="247"/>
      <c r="I439" s="247"/>
      <c r="J439" s="250"/>
      <c r="K439" s="247"/>
      <c r="L439" s="249"/>
      <c r="M439" s="251"/>
      <c r="N439" s="248"/>
      <c r="O439" s="248"/>
      <c r="P439" s="247"/>
    </row>
    <row r="440" spans="1:16" ht="35.700000000000003" customHeight="1">
      <c r="A440" s="142"/>
      <c r="B440" s="246">
        <v>430</v>
      </c>
      <c r="C440" s="713"/>
      <c r="D440" s="714"/>
      <c r="E440" s="247"/>
      <c r="F440" s="248"/>
      <c r="G440" s="249"/>
      <c r="H440" s="247"/>
      <c r="I440" s="247"/>
      <c r="J440" s="250"/>
      <c r="K440" s="247"/>
      <c r="L440" s="249"/>
      <c r="M440" s="251"/>
      <c r="N440" s="248"/>
      <c r="O440" s="248"/>
      <c r="P440" s="247"/>
    </row>
    <row r="441" spans="1:16" ht="35.700000000000003" customHeight="1">
      <c r="A441" s="142"/>
      <c r="B441" s="246">
        <v>431</v>
      </c>
      <c r="C441" s="713"/>
      <c r="D441" s="714"/>
      <c r="E441" s="247"/>
      <c r="F441" s="248"/>
      <c r="G441" s="249"/>
      <c r="H441" s="247"/>
      <c r="I441" s="247"/>
      <c r="J441" s="250"/>
      <c r="K441" s="247"/>
      <c r="L441" s="249"/>
      <c r="M441" s="251"/>
      <c r="N441" s="248"/>
      <c r="O441" s="248"/>
      <c r="P441" s="247"/>
    </row>
    <row r="442" spans="1:16" ht="35.700000000000003" customHeight="1">
      <c r="A442" s="142"/>
      <c r="B442" s="246">
        <v>432</v>
      </c>
      <c r="C442" s="713"/>
      <c r="D442" s="714"/>
      <c r="E442" s="247"/>
      <c r="F442" s="248"/>
      <c r="G442" s="249"/>
      <c r="H442" s="247"/>
      <c r="I442" s="247"/>
      <c r="J442" s="250"/>
      <c r="K442" s="247"/>
      <c r="L442" s="249"/>
      <c r="M442" s="251"/>
      <c r="N442" s="248"/>
      <c r="O442" s="248"/>
      <c r="P442" s="247"/>
    </row>
    <row r="443" spans="1:16" ht="35.700000000000003" customHeight="1">
      <c r="A443" s="142"/>
      <c r="B443" s="246">
        <v>433</v>
      </c>
      <c r="C443" s="713"/>
      <c r="D443" s="714"/>
      <c r="E443" s="248"/>
      <c r="F443" s="248"/>
      <c r="G443" s="249"/>
      <c r="H443" s="247"/>
      <c r="I443" s="247"/>
      <c r="J443" s="250"/>
      <c r="K443" s="247"/>
      <c r="L443" s="249"/>
      <c r="M443" s="251"/>
      <c r="N443" s="248"/>
      <c r="O443" s="248"/>
      <c r="P443" s="247"/>
    </row>
    <row r="444" spans="1:16" ht="35.700000000000003" customHeight="1">
      <c r="A444" s="142"/>
      <c r="B444" s="246">
        <v>434</v>
      </c>
      <c r="C444" s="713"/>
      <c r="D444" s="714"/>
      <c r="E444" s="247"/>
      <c r="F444" s="248"/>
      <c r="G444" s="249"/>
      <c r="H444" s="247"/>
      <c r="I444" s="247"/>
      <c r="J444" s="250"/>
      <c r="K444" s="247"/>
      <c r="L444" s="249"/>
      <c r="M444" s="251"/>
      <c r="N444" s="248"/>
      <c r="O444" s="248"/>
      <c r="P444" s="247"/>
    </row>
    <row r="445" spans="1:16" ht="35.700000000000003" customHeight="1">
      <c r="A445" s="142"/>
      <c r="B445" s="246">
        <v>435</v>
      </c>
      <c r="C445" s="713"/>
      <c r="D445" s="714"/>
      <c r="E445" s="248"/>
      <c r="F445" s="248"/>
      <c r="G445" s="249"/>
      <c r="H445" s="247"/>
      <c r="I445" s="247"/>
      <c r="J445" s="250"/>
      <c r="K445" s="247"/>
      <c r="L445" s="249"/>
      <c r="M445" s="251"/>
      <c r="N445" s="248"/>
      <c r="O445" s="248"/>
      <c r="P445" s="247"/>
    </row>
    <row r="446" spans="1:16" ht="35.700000000000003" customHeight="1">
      <c r="A446" s="142"/>
      <c r="B446" s="246">
        <v>436</v>
      </c>
      <c r="C446" s="713"/>
      <c r="D446" s="714"/>
      <c r="E446" s="247"/>
      <c r="F446" s="248"/>
      <c r="G446" s="249"/>
      <c r="H446" s="247"/>
      <c r="I446" s="247"/>
      <c r="J446" s="250"/>
      <c r="K446" s="247"/>
      <c r="L446" s="249"/>
      <c r="M446" s="251"/>
      <c r="N446" s="248"/>
      <c r="O446" s="248"/>
      <c r="P446" s="247"/>
    </row>
    <row r="447" spans="1:16" ht="35.700000000000003" customHeight="1">
      <c r="A447" s="142"/>
      <c r="B447" s="246">
        <v>437</v>
      </c>
      <c r="C447" s="713"/>
      <c r="D447" s="714"/>
      <c r="E447" s="247"/>
      <c r="F447" s="248"/>
      <c r="G447" s="249"/>
      <c r="H447" s="247"/>
      <c r="I447" s="247"/>
      <c r="J447" s="250"/>
      <c r="K447" s="247"/>
      <c r="L447" s="249"/>
      <c r="M447" s="251"/>
      <c r="N447" s="248"/>
      <c r="O447" s="248"/>
      <c r="P447" s="247"/>
    </row>
    <row r="448" spans="1:16" ht="35.700000000000003" customHeight="1">
      <c r="A448" s="142"/>
      <c r="B448" s="246">
        <v>438</v>
      </c>
      <c r="C448" s="713"/>
      <c r="D448" s="714"/>
      <c r="E448" s="247"/>
      <c r="F448" s="248"/>
      <c r="G448" s="249"/>
      <c r="H448" s="247"/>
      <c r="I448" s="247"/>
      <c r="J448" s="250"/>
      <c r="K448" s="247"/>
      <c r="L448" s="249"/>
      <c r="M448" s="251"/>
      <c r="N448" s="248"/>
      <c r="O448" s="248"/>
      <c r="P448" s="247"/>
    </row>
    <row r="449" spans="1:16" ht="35.700000000000003" customHeight="1">
      <c r="A449" s="142"/>
      <c r="B449" s="246">
        <v>439</v>
      </c>
      <c r="C449" s="713"/>
      <c r="D449" s="714"/>
      <c r="E449" s="247"/>
      <c r="F449" s="248"/>
      <c r="G449" s="249"/>
      <c r="H449" s="247"/>
      <c r="I449" s="247"/>
      <c r="J449" s="250"/>
      <c r="K449" s="247"/>
      <c r="L449" s="249"/>
      <c r="M449" s="251"/>
      <c r="N449" s="248"/>
      <c r="O449" s="248"/>
      <c r="P449" s="247"/>
    </row>
    <row r="450" spans="1:16" ht="35.700000000000003" customHeight="1">
      <c r="A450" s="142"/>
      <c r="B450" s="246">
        <v>440</v>
      </c>
      <c r="C450" s="713"/>
      <c r="D450" s="714"/>
      <c r="E450" s="247"/>
      <c r="F450" s="248"/>
      <c r="G450" s="249"/>
      <c r="H450" s="247"/>
      <c r="I450" s="247"/>
      <c r="J450" s="250"/>
      <c r="K450" s="247"/>
      <c r="L450" s="249"/>
      <c r="M450" s="251"/>
      <c r="N450" s="248"/>
      <c r="O450" s="248"/>
      <c r="P450" s="247"/>
    </row>
    <row r="451" spans="1:16" ht="35.700000000000003" customHeight="1">
      <c r="A451" s="142"/>
      <c r="B451" s="246">
        <v>441</v>
      </c>
      <c r="C451" s="713"/>
      <c r="D451" s="714"/>
      <c r="E451" s="247"/>
      <c r="F451" s="248"/>
      <c r="G451" s="249"/>
      <c r="H451" s="247"/>
      <c r="I451" s="247"/>
      <c r="J451" s="250"/>
      <c r="K451" s="247"/>
      <c r="L451" s="249"/>
      <c r="M451" s="251"/>
      <c r="N451" s="248"/>
      <c r="O451" s="248"/>
      <c r="P451" s="247"/>
    </row>
    <row r="452" spans="1:16" ht="35.700000000000003" customHeight="1">
      <c r="A452" s="142"/>
      <c r="B452" s="246">
        <v>442</v>
      </c>
      <c r="C452" s="713"/>
      <c r="D452" s="714"/>
      <c r="E452" s="247"/>
      <c r="F452" s="248"/>
      <c r="G452" s="249"/>
      <c r="H452" s="247"/>
      <c r="I452" s="247"/>
      <c r="J452" s="250"/>
      <c r="K452" s="247"/>
      <c r="L452" s="249"/>
      <c r="M452" s="251"/>
      <c r="N452" s="248"/>
      <c r="O452" s="248"/>
      <c r="P452" s="247"/>
    </row>
    <row r="453" spans="1:16" ht="35.700000000000003" customHeight="1">
      <c r="A453" s="142"/>
      <c r="B453" s="246">
        <v>443</v>
      </c>
      <c r="C453" s="713"/>
      <c r="D453" s="714"/>
      <c r="E453" s="247"/>
      <c r="F453" s="248"/>
      <c r="G453" s="249"/>
      <c r="H453" s="247"/>
      <c r="I453" s="247"/>
      <c r="J453" s="250"/>
      <c r="K453" s="247"/>
      <c r="L453" s="249"/>
      <c r="M453" s="251"/>
      <c r="N453" s="248"/>
      <c r="O453" s="248"/>
      <c r="P453" s="247"/>
    </row>
    <row r="454" spans="1:16" ht="35.700000000000003" customHeight="1">
      <c r="A454" s="142"/>
      <c r="B454" s="246">
        <v>444</v>
      </c>
      <c r="C454" s="713"/>
      <c r="D454" s="714"/>
      <c r="E454" s="247"/>
      <c r="F454" s="248"/>
      <c r="G454" s="249"/>
      <c r="H454" s="247"/>
      <c r="I454" s="247"/>
      <c r="J454" s="250"/>
      <c r="K454" s="247"/>
      <c r="L454" s="249"/>
      <c r="M454" s="251"/>
      <c r="N454" s="248"/>
      <c r="O454" s="248"/>
      <c r="P454" s="247"/>
    </row>
    <row r="455" spans="1:16" ht="35.700000000000003" customHeight="1">
      <c r="A455" s="142"/>
      <c r="B455" s="246">
        <v>445</v>
      </c>
      <c r="C455" s="713"/>
      <c r="D455" s="714"/>
      <c r="E455" s="247"/>
      <c r="F455" s="248"/>
      <c r="G455" s="249"/>
      <c r="H455" s="247"/>
      <c r="I455" s="247"/>
      <c r="J455" s="250"/>
      <c r="K455" s="247"/>
      <c r="L455" s="249"/>
      <c r="M455" s="251"/>
      <c r="N455" s="248"/>
      <c r="O455" s="248"/>
      <c r="P455" s="247"/>
    </row>
    <row r="456" spans="1:16" ht="35.700000000000003" customHeight="1">
      <c r="A456" s="142"/>
      <c r="B456" s="246">
        <v>446</v>
      </c>
      <c r="C456" s="713"/>
      <c r="D456" s="714"/>
      <c r="E456" s="247"/>
      <c r="F456" s="248"/>
      <c r="G456" s="249"/>
      <c r="H456" s="247"/>
      <c r="I456" s="247"/>
      <c r="J456" s="250"/>
      <c r="K456" s="247"/>
      <c r="L456" s="249"/>
      <c r="M456" s="251"/>
      <c r="N456" s="248"/>
      <c r="O456" s="248"/>
      <c r="P456" s="247"/>
    </row>
    <row r="457" spans="1:16" ht="35.700000000000003" customHeight="1">
      <c r="A457" s="142"/>
      <c r="B457" s="246">
        <v>447</v>
      </c>
      <c r="C457" s="713"/>
      <c r="D457" s="714"/>
      <c r="E457" s="247"/>
      <c r="F457" s="248"/>
      <c r="G457" s="249"/>
      <c r="H457" s="247"/>
      <c r="I457" s="247"/>
      <c r="J457" s="250"/>
      <c r="K457" s="247"/>
      <c r="L457" s="249"/>
      <c r="M457" s="251"/>
      <c r="N457" s="248"/>
      <c r="O457" s="248"/>
      <c r="P457" s="247"/>
    </row>
    <row r="458" spans="1:16" ht="35.700000000000003" customHeight="1">
      <c r="A458" s="142"/>
      <c r="B458" s="246">
        <v>448</v>
      </c>
      <c r="C458" s="713"/>
      <c r="D458" s="714"/>
      <c r="E458" s="247"/>
      <c r="F458" s="248"/>
      <c r="G458" s="249"/>
      <c r="H458" s="247"/>
      <c r="I458" s="247"/>
      <c r="J458" s="250"/>
      <c r="K458" s="247"/>
      <c r="L458" s="249"/>
      <c r="M458" s="251"/>
      <c r="N458" s="248"/>
      <c r="O458" s="248"/>
      <c r="P458" s="247"/>
    </row>
    <row r="459" spans="1:16" ht="35.700000000000003" customHeight="1">
      <c r="A459" s="142"/>
      <c r="B459" s="246">
        <v>449</v>
      </c>
      <c r="C459" s="713"/>
      <c r="D459" s="714"/>
      <c r="E459" s="247"/>
      <c r="F459" s="248"/>
      <c r="G459" s="249"/>
      <c r="H459" s="247"/>
      <c r="I459" s="247"/>
      <c r="J459" s="250"/>
      <c r="K459" s="247"/>
      <c r="L459" s="249"/>
      <c r="M459" s="251"/>
      <c r="N459" s="248"/>
      <c r="O459" s="248"/>
      <c r="P459" s="247"/>
    </row>
    <row r="460" spans="1:16" ht="35.700000000000003" customHeight="1">
      <c r="A460" s="142"/>
      <c r="B460" s="246">
        <v>450</v>
      </c>
      <c r="C460" s="713"/>
      <c r="D460" s="714"/>
      <c r="E460" s="248"/>
      <c r="F460" s="248"/>
      <c r="G460" s="249"/>
      <c r="H460" s="247"/>
      <c r="I460" s="247"/>
      <c r="J460" s="250"/>
      <c r="K460" s="247"/>
      <c r="L460" s="249"/>
      <c r="M460" s="251"/>
      <c r="N460" s="248"/>
      <c r="O460" s="248"/>
      <c r="P460" s="247"/>
    </row>
    <row r="461" spans="1:16" ht="35.700000000000003" customHeight="1">
      <c r="A461" s="142"/>
      <c r="B461" s="246">
        <v>451</v>
      </c>
      <c r="C461" s="713"/>
      <c r="D461" s="714"/>
      <c r="E461" s="248"/>
      <c r="F461" s="248"/>
      <c r="G461" s="249"/>
      <c r="H461" s="247"/>
      <c r="I461" s="247"/>
      <c r="J461" s="250"/>
      <c r="K461" s="247"/>
      <c r="L461" s="249"/>
      <c r="M461" s="251"/>
      <c r="N461" s="248"/>
      <c r="O461" s="248"/>
      <c r="P461" s="247"/>
    </row>
    <row r="462" spans="1:16" ht="35.700000000000003" customHeight="1">
      <c r="A462" s="142"/>
      <c r="B462" s="246">
        <v>452</v>
      </c>
      <c r="C462" s="713"/>
      <c r="D462" s="714"/>
      <c r="E462" s="247"/>
      <c r="F462" s="248"/>
      <c r="G462" s="249"/>
      <c r="H462" s="247"/>
      <c r="I462" s="247"/>
      <c r="J462" s="250"/>
      <c r="K462" s="247"/>
      <c r="L462" s="249"/>
      <c r="M462" s="251"/>
      <c r="N462" s="248"/>
      <c r="O462" s="248"/>
      <c r="P462" s="247"/>
    </row>
    <row r="463" spans="1:16" ht="35.700000000000003" customHeight="1">
      <c r="A463" s="142"/>
      <c r="B463" s="246">
        <v>453</v>
      </c>
      <c r="C463" s="713"/>
      <c r="D463" s="714"/>
      <c r="E463" s="247"/>
      <c r="F463" s="248"/>
      <c r="G463" s="249"/>
      <c r="H463" s="247"/>
      <c r="I463" s="247"/>
      <c r="J463" s="250"/>
      <c r="K463" s="247"/>
      <c r="L463" s="249"/>
      <c r="M463" s="251"/>
      <c r="N463" s="248"/>
      <c r="O463" s="248"/>
      <c r="P463" s="247"/>
    </row>
    <row r="464" spans="1:16" ht="35.700000000000003" customHeight="1">
      <c r="A464" s="142"/>
      <c r="B464" s="246">
        <v>454</v>
      </c>
      <c r="C464" s="713"/>
      <c r="D464" s="714"/>
      <c r="E464" s="248"/>
      <c r="F464" s="248"/>
      <c r="G464" s="249"/>
      <c r="H464" s="247"/>
      <c r="I464" s="247"/>
      <c r="J464" s="250"/>
      <c r="K464" s="247"/>
      <c r="L464" s="249"/>
      <c r="M464" s="251"/>
      <c r="N464" s="248"/>
      <c r="O464" s="248"/>
      <c r="P464" s="247"/>
    </row>
    <row r="465" spans="1:16" ht="35.700000000000003" customHeight="1">
      <c r="A465" s="142"/>
      <c r="B465" s="246">
        <v>455</v>
      </c>
      <c r="C465" s="713"/>
      <c r="D465" s="714"/>
      <c r="E465" s="247"/>
      <c r="F465" s="248"/>
      <c r="G465" s="249"/>
      <c r="H465" s="247"/>
      <c r="I465" s="247"/>
      <c r="J465" s="250"/>
      <c r="K465" s="247"/>
      <c r="L465" s="249"/>
      <c r="M465" s="251"/>
      <c r="N465" s="248"/>
      <c r="O465" s="248"/>
      <c r="P465" s="247"/>
    </row>
    <row r="466" spans="1:16" ht="35.700000000000003" customHeight="1">
      <c r="A466" s="142"/>
      <c r="B466" s="246">
        <v>456</v>
      </c>
      <c r="C466" s="713"/>
      <c r="D466" s="714"/>
      <c r="E466" s="247"/>
      <c r="F466" s="248"/>
      <c r="G466" s="249"/>
      <c r="H466" s="247"/>
      <c r="I466" s="247"/>
      <c r="J466" s="250"/>
      <c r="K466" s="247"/>
      <c r="L466" s="249"/>
      <c r="M466" s="251"/>
      <c r="N466" s="248"/>
      <c r="O466" s="248"/>
      <c r="P466" s="247"/>
    </row>
    <row r="467" spans="1:16" ht="35.700000000000003" customHeight="1">
      <c r="A467" s="142"/>
      <c r="B467" s="246">
        <v>457</v>
      </c>
      <c r="C467" s="713"/>
      <c r="D467" s="714"/>
      <c r="E467" s="247"/>
      <c r="F467" s="248"/>
      <c r="G467" s="249"/>
      <c r="H467" s="247"/>
      <c r="I467" s="247"/>
      <c r="J467" s="250"/>
      <c r="K467" s="247"/>
      <c r="L467" s="249"/>
      <c r="M467" s="251"/>
      <c r="N467" s="248"/>
      <c r="O467" s="248"/>
      <c r="P467" s="247"/>
    </row>
    <row r="468" spans="1:16" ht="35.700000000000003" customHeight="1">
      <c r="A468" s="142"/>
      <c r="B468" s="246">
        <v>458</v>
      </c>
      <c r="C468" s="713"/>
      <c r="D468" s="714"/>
      <c r="E468" s="247"/>
      <c r="F468" s="248"/>
      <c r="G468" s="249"/>
      <c r="H468" s="247"/>
      <c r="I468" s="247"/>
      <c r="J468" s="250"/>
      <c r="K468" s="247"/>
      <c r="L468" s="249"/>
      <c r="M468" s="251"/>
      <c r="N468" s="248"/>
      <c r="O468" s="248"/>
      <c r="P468" s="247"/>
    </row>
    <row r="469" spans="1:16" ht="35.700000000000003" customHeight="1">
      <c r="A469" s="142"/>
      <c r="B469" s="246">
        <v>459</v>
      </c>
      <c r="C469" s="713"/>
      <c r="D469" s="714"/>
      <c r="E469" s="247"/>
      <c r="F469" s="248"/>
      <c r="G469" s="249"/>
      <c r="H469" s="247"/>
      <c r="I469" s="247"/>
      <c r="J469" s="250"/>
      <c r="K469" s="247"/>
      <c r="L469" s="249"/>
      <c r="M469" s="251"/>
      <c r="N469" s="248"/>
      <c r="O469" s="248"/>
      <c r="P469" s="247"/>
    </row>
    <row r="470" spans="1:16" ht="35.700000000000003" customHeight="1">
      <c r="A470" s="142"/>
      <c r="B470" s="246">
        <v>460</v>
      </c>
      <c r="C470" s="713"/>
      <c r="D470" s="714"/>
      <c r="E470" s="247"/>
      <c r="F470" s="248"/>
      <c r="G470" s="249"/>
      <c r="H470" s="247"/>
      <c r="I470" s="247"/>
      <c r="J470" s="250"/>
      <c r="K470" s="247"/>
      <c r="L470" s="249"/>
      <c r="M470" s="251"/>
      <c r="N470" s="248"/>
      <c r="O470" s="248"/>
      <c r="P470" s="247"/>
    </row>
    <row r="471" spans="1:16" ht="35.700000000000003" customHeight="1">
      <c r="A471" s="142"/>
      <c r="B471" s="246">
        <v>461</v>
      </c>
      <c r="C471" s="713"/>
      <c r="D471" s="714"/>
      <c r="E471" s="247"/>
      <c r="F471" s="248"/>
      <c r="G471" s="249"/>
      <c r="H471" s="247"/>
      <c r="I471" s="247"/>
      <c r="J471" s="250"/>
      <c r="K471" s="247"/>
      <c r="L471" s="249"/>
      <c r="M471" s="251"/>
      <c r="N471" s="248"/>
      <c r="O471" s="248"/>
      <c r="P471" s="247"/>
    </row>
    <row r="472" spans="1:16" ht="35.700000000000003" customHeight="1">
      <c r="A472" s="142"/>
      <c r="B472" s="246">
        <v>462</v>
      </c>
      <c r="C472" s="713"/>
      <c r="D472" s="714"/>
      <c r="E472" s="247"/>
      <c r="F472" s="248"/>
      <c r="G472" s="249"/>
      <c r="H472" s="247"/>
      <c r="I472" s="247"/>
      <c r="J472" s="250"/>
      <c r="K472" s="247"/>
      <c r="L472" s="249"/>
      <c r="M472" s="251"/>
      <c r="N472" s="248"/>
      <c r="O472" s="248"/>
      <c r="P472" s="247"/>
    </row>
    <row r="473" spans="1:16" ht="35.700000000000003" customHeight="1">
      <c r="A473" s="142"/>
      <c r="B473" s="246">
        <v>463</v>
      </c>
      <c r="C473" s="713"/>
      <c r="D473" s="714"/>
      <c r="E473" s="248"/>
      <c r="F473" s="248"/>
      <c r="G473" s="249"/>
      <c r="H473" s="247"/>
      <c r="I473" s="247"/>
      <c r="J473" s="250"/>
      <c r="K473" s="247"/>
      <c r="L473" s="249"/>
      <c r="M473" s="251"/>
      <c r="N473" s="248"/>
      <c r="O473" s="248"/>
      <c r="P473" s="247"/>
    </row>
    <row r="474" spans="1:16" ht="35.700000000000003" customHeight="1">
      <c r="A474" s="142"/>
      <c r="B474" s="246">
        <v>464</v>
      </c>
      <c r="C474" s="713"/>
      <c r="D474" s="714"/>
      <c r="E474" s="247"/>
      <c r="F474" s="248"/>
      <c r="G474" s="249"/>
      <c r="H474" s="247"/>
      <c r="I474" s="247"/>
      <c r="J474" s="250"/>
      <c r="K474" s="247"/>
      <c r="L474" s="249"/>
      <c r="M474" s="251"/>
      <c r="N474" s="248"/>
      <c r="O474" s="248"/>
      <c r="P474" s="247"/>
    </row>
    <row r="475" spans="1:16" ht="35.700000000000003" customHeight="1">
      <c r="A475" s="142"/>
      <c r="B475" s="246">
        <v>465</v>
      </c>
      <c r="C475" s="713"/>
      <c r="D475" s="714"/>
      <c r="E475" s="248"/>
      <c r="F475" s="248"/>
      <c r="G475" s="249"/>
      <c r="H475" s="247"/>
      <c r="I475" s="247"/>
      <c r="J475" s="250"/>
      <c r="K475" s="247"/>
      <c r="L475" s="249"/>
      <c r="M475" s="251"/>
      <c r="N475" s="248"/>
      <c r="O475" s="248"/>
      <c r="P475" s="247"/>
    </row>
    <row r="476" spans="1:16" ht="35.700000000000003" customHeight="1">
      <c r="A476" s="142"/>
      <c r="B476" s="246">
        <v>466</v>
      </c>
      <c r="C476" s="713"/>
      <c r="D476" s="714"/>
      <c r="E476" s="247"/>
      <c r="F476" s="248"/>
      <c r="G476" s="249"/>
      <c r="H476" s="247"/>
      <c r="I476" s="247"/>
      <c r="J476" s="250"/>
      <c r="K476" s="247"/>
      <c r="L476" s="249"/>
      <c r="M476" s="251"/>
      <c r="N476" s="248"/>
      <c r="O476" s="248"/>
      <c r="P476" s="247"/>
    </row>
    <row r="477" spans="1:16" ht="35.700000000000003" customHeight="1">
      <c r="A477" s="142"/>
      <c r="B477" s="246">
        <v>467</v>
      </c>
      <c r="C477" s="713"/>
      <c r="D477" s="714"/>
      <c r="E477" s="247"/>
      <c r="F477" s="248"/>
      <c r="G477" s="249"/>
      <c r="H477" s="247"/>
      <c r="I477" s="247"/>
      <c r="J477" s="250"/>
      <c r="K477" s="247"/>
      <c r="L477" s="249"/>
      <c r="M477" s="251"/>
      <c r="N477" s="248"/>
      <c r="O477" s="248"/>
      <c r="P477" s="247"/>
    </row>
    <row r="478" spans="1:16" ht="35.700000000000003" customHeight="1">
      <c r="A478" s="142"/>
      <c r="B478" s="246">
        <v>468</v>
      </c>
      <c r="C478" s="713"/>
      <c r="D478" s="714"/>
      <c r="E478" s="247"/>
      <c r="F478" s="248"/>
      <c r="G478" s="249"/>
      <c r="H478" s="247"/>
      <c r="I478" s="247"/>
      <c r="J478" s="250"/>
      <c r="K478" s="247"/>
      <c r="L478" s="249"/>
      <c r="M478" s="251"/>
      <c r="N478" s="248"/>
      <c r="O478" s="248"/>
      <c r="P478" s="247"/>
    </row>
    <row r="479" spans="1:16" ht="35.700000000000003" customHeight="1">
      <c r="A479" s="142"/>
      <c r="B479" s="246">
        <v>469</v>
      </c>
      <c r="C479" s="713"/>
      <c r="D479" s="714"/>
      <c r="E479" s="247"/>
      <c r="F479" s="248"/>
      <c r="G479" s="249"/>
      <c r="H479" s="247"/>
      <c r="I479" s="247"/>
      <c r="J479" s="250"/>
      <c r="K479" s="247"/>
      <c r="L479" s="249"/>
      <c r="M479" s="251"/>
      <c r="N479" s="248"/>
      <c r="O479" s="248"/>
      <c r="P479" s="247"/>
    </row>
    <row r="480" spans="1:16" ht="35.700000000000003" customHeight="1">
      <c r="A480" s="142"/>
      <c r="B480" s="246">
        <v>470</v>
      </c>
      <c r="C480" s="713"/>
      <c r="D480" s="714"/>
      <c r="E480" s="247"/>
      <c r="F480" s="248"/>
      <c r="G480" s="249"/>
      <c r="H480" s="247"/>
      <c r="I480" s="247"/>
      <c r="J480" s="250"/>
      <c r="K480" s="247"/>
      <c r="L480" s="249"/>
      <c r="M480" s="251"/>
      <c r="N480" s="248"/>
      <c r="O480" s="248"/>
      <c r="P480" s="247"/>
    </row>
    <row r="481" spans="1:16" ht="35.700000000000003" customHeight="1">
      <c r="A481" s="142"/>
      <c r="B481" s="246">
        <v>471</v>
      </c>
      <c r="C481" s="713"/>
      <c r="D481" s="714"/>
      <c r="E481" s="248"/>
      <c r="F481" s="248"/>
      <c r="G481" s="249"/>
      <c r="H481" s="247"/>
      <c r="I481" s="247"/>
      <c r="J481" s="250"/>
      <c r="K481" s="247"/>
      <c r="L481" s="249"/>
      <c r="M481" s="251"/>
      <c r="N481" s="248"/>
      <c r="O481" s="248"/>
      <c r="P481" s="247"/>
    </row>
    <row r="482" spans="1:16" ht="35.700000000000003" customHeight="1">
      <c r="A482" s="142"/>
      <c r="B482" s="246">
        <v>472</v>
      </c>
      <c r="C482" s="713"/>
      <c r="D482" s="714"/>
      <c r="E482" s="247"/>
      <c r="F482" s="248"/>
      <c r="G482" s="249"/>
      <c r="H482" s="247"/>
      <c r="I482" s="247"/>
      <c r="J482" s="250"/>
      <c r="K482" s="247"/>
      <c r="L482" s="249"/>
      <c r="M482" s="251"/>
      <c r="N482" s="248"/>
      <c r="O482" s="248"/>
      <c r="P482" s="247"/>
    </row>
    <row r="483" spans="1:16" ht="35.700000000000003" customHeight="1">
      <c r="A483" s="142"/>
      <c r="B483" s="246">
        <v>473</v>
      </c>
      <c r="C483" s="713"/>
      <c r="D483" s="714"/>
      <c r="E483" s="248"/>
      <c r="F483" s="248"/>
      <c r="G483" s="249"/>
      <c r="H483" s="247"/>
      <c r="I483" s="247"/>
      <c r="J483" s="250"/>
      <c r="K483" s="247"/>
      <c r="L483" s="249"/>
      <c r="M483" s="251"/>
      <c r="N483" s="248"/>
      <c r="O483" s="248"/>
      <c r="P483" s="247"/>
    </row>
    <row r="484" spans="1:16" ht="35.700000000000003" customHeight="1">
      <c r="A484" s="142"/>
      <c r="B484" s="246">
        <v>474</v>
      </c>
      <c r="C484" s="713"/>
      <c r="D484" s="714"/>
      <c r="E484" s="247"/>
      <c r="F484" s="248"/>
      <c r="G484" s="249"/>
      <c r="H484" s="247"/>
      <c r="I484" s="247"/>
      <c r="J484" s="250"/>
      <c r="K484" s="247"/>
      <c r="L484" s="249"/>
      <c r="M484" s="251"/>
      <c r="N484" s="248"/>
      <c r="O484" s="248"/>
      <c r="P484" s="247"/>
    </row>
    <row r="485" spans="1:16" ht="35.700000000000003" customHeight="1">
      <c r="A485" s="142"/>
      <c r="B485" s="246">
        <v>475</v>
      </c>
      <c r="C485" s="713"/>
      <c r="D485" s="714"/>
      <c r="E485" s="248"/>
      <c r="F485" s="248"/>
      <c r="G485" s="249"/>
      <c r="H485" s="247"/>
      <c r="I485" s="247"/>
      <c r="J485" s="250"/>
      <c r="K485" s="247"/>
      <c r="L485" s="249"/>
      <c r="M485" s="251"/>
      <c r="N485" s="248"/>
      <c r="O485" s="248"/>
      <c r="P485" s="247"/>
    </row>
    <row r="486" spans="1:16" ht="35.700000000000003" customHeight="1">
      <c r="A486" s="142"/>
      <c r="B486" s="246">
        <v>476</v>
      </c>
      <c r="C486" s="713"/>
      <c r="D486" s="714"/>
      <c r="E486" s="247"/>
      <c r="F486" s="248"/>
      <c r="G486" s="249"/>
      <c r="H486" s="247"/>
      <c r="I486" s="247"/>
      <c r="J486" s="250"/>
      <c r="K486" s="247"/>
      <c r="L486" s="249"/>
      <c r="M486" s="251"/>
      <c r="N486" s="248"/>
      <c r="O486" s="248"/>
      <c r="P486" s="247"/>
    </row>
    <row r="487" spans="1:16" ht="35.700000000000003" customHeight="1">
      <c r="A487" s="142"/>
      <c r="B487" s="246">
        <v>477</v>
      </c>
      <c r="C487" s="713"/>
      <c r="D487" s="714"/>
      <c r="E487" s="247"/>
      <c r="F487" s="248"/>
      <c r="G487" s="249"/>
      <c r="H487" s="247"/>
      <c r="I487" s="247"/>
      <c r="J487" s="250"/>
      <c r="K487" s="247"/>
      <c r="L487" s="249"/>
      <c r="M487" s="251"/>
      <c r="N487" s="248"/>
      <c r="O487" s="248"/>
      <c r="P487" s="247"/>
    </row>
    <row r="488" spans="1:16" ht="35.700000000000003" customHeight="1">
      <c r="A488" s="142"/>
      <c r="B488" s="246">
        <v>478</v>
      </c>
      <c r="C488" s="713"/>
      <c r="D488" s="714"/>
      <c r="E488" s="247"/>
      <c r="F488" s="248"/>
      <c r="G488" s="249"/>
      <c r="H488" s="247"/>
      <c r="I488" s="247"/>
      <c r="J488" s="250"/>
      <c r="K488" s="247"/>
      <c r="L488" s="249"/>
      <c r="M488" s="251"/>
      <c r="N488" s="248"/>
      <c r="O488" s="248"/>
      <c r="P488" s="247"/>
    </row>
    <row r="489" spans="1:16" ht="35.700000000000003" customHeight="1">
      <c r="A489" s="142"/>
      <c r="B489" s="246">
        <v>479</v>
      </c>
      <c r="C489" s="713"/>
      <c r="D489" s="714"/>
      <c r="E489" s="248"/>
      <c r="F489" s="248"/>
      <c r="G489" s="249"/>
      <c r="H489" s="247"/>
      <c r="I489" s="247"/>
      <c r="J489" s="250"/>
      <c r="K489" s="247"/>
      <c r="L489" s="249"/>
      <c r="M489" s="251"/>
      <c r="N489" s="248"/>
      <c r="O489" s="248"/>
      <c r="P489" s="247"/>
    </row>
    <row r="490" spans="1:16" ht="35.700000000000003" customHeight="1">
      <c r="A490" s="142"/>
      <c r="B490" s="246">
        <v>480</v>
      </c>
      <c r="C490" s="713"/>
      <c r="D490" s="714"/>
      <c r="E490" s="247"/>
      <c r="F490" s="248"/>
      <c r="G490" s="249"/>
      <c r="H490" s="247"/>
      <c r="I490" s="247"/>
      <c r="J490" s="250"/>
      <c r="K490" s="247"/>
      <c r="L490" s="249"/>
      <c r="M490" s="251"/>
      <c r="N490" s="248"/>
      <c r="O490" s="248"/>
      <c r="P490" s="247"/>
    </row>
    <row r="491" spans="1:16" ht="35.700000000000003" customHeight="1">
      <c r="A491" s="142"/>
      <c r="B491" s="246">
        <v>481</v>
      </c>
      <c r="C491" s="713"/>
      <c r="D491" s="714"/>
      <c r="E491" s="248"/>
      <c r="F491" s="248"/>
      <c r="G491" s="249"/>
      <c r="H491" s="247"/>
      <c r="I491" s="247"/>
      <c r="J491" s="250"/>
      <c r="K491" s="247"/>
      <c r="L491" s="249"/>
      <c r="M491" s="251"/>
      <c r="N491" s="248"/>
      <c r="O491" s="248"/>
      <c r="P491" s="247"/>
    </row>
    <row r="492" spans="1:16" ht="35.700000000000003" customHeight="1">
      <c r="A492" s="142"/>
      <c r="B492" s="246">
        <v>482</v>
      </c>
      <c r="C492" s="713"/>
      <c r="D492" s="714"/>
      <c r="E492" s="247"/>
      <c r="F492" s="248"/>
      <c r="G492" s="249"/>
      <c r="H492" s="247"/>
      <c r="I492" s="247"/>
      <c r="J492" s="250"/>
      <c r="K492" s="247"/>
      <c r="L492" s="249"/>
      <c r="M492" s="251"/>
      <c r="N492" s="248"/>
      <c r="O492" s="248"/>
      <c r="P492" s="247"/>
    </row>
    <row r="493" spans="1:16" ht="35.700000000000003" customHeight="1">
      <c r="A493" s="142"/>
      <c r="B493" s="246">
        <v>483</v>
      </c>
      <c r="C493" s="713"/>
      <c r="D493" s="714"/>
      <c r="E493" s="248"/>
      <c r="F493" s="248"/>
      <c r="G493" s="249"/>
      <c r="H493" s="247"/>
      <c r="I493" s="247"/>
      <c r="J493" s="250"/>
      <c r="K493" s="247"/>
      <c r="L493" s="249"/>
      <c r="M493" s="251"/>
      <c r="N493" s="248"/>
      <c r="O493" s="248"/>
      <c r="P493" s="247"/>
    </row>
    <row r="494" spans="1:16" ht="35.700000000000003" customHeight="1">
      <c r="A494" s="142"/>
      <c r="B494" s="246">
        <v>484</v>
      </c>
      <c r="C494" s="713"/>
      <c r="D494" s="714"/>
      <c r="E494" s="247"/>
      <c r="F494" s="248"/>
      <c r="G494" s="249"/>
      <c r="H494" s="247"/>
      <c r="I494" s="247"/>
      <c r="J494" s="250"/>
      <c r="K494" s="247"/>
      <c r="L494" s="249"/>
      <c r="M494" s="251"/>
      <c r="N494" s="248"/>
      <c r="O494" s="248"/>
      <c r="P494" s="247"/>
    </row>
    <row r="495" spans="1:16" ht="35.700000000000003" customHeight="1">
      <c r="A495" s="142"/>
      <c r="B495" s="246">
        <v>485</v>
      </c>
      <c r="C495" s="713"/>
      <c r="D495" s="714"/>
      <c r="E495" s="247"/>
      <c r="F495" s="248"/>
      <c r="G495" s="249"/>
      <c r="H495" s="247"/>
      <c r="I495" s="247"/>
      <c r="J495" s="250"/>
      <c r="K495" s="247"/>
      <c r="L495" s="249"/>
      <c r="M495" s="251"/>
      <c r="N495" s="248"/>
      <c r="O495" s="248"/>
      <c r="P495" s="247"/>
    </row>
    <row r="496" spans="1:16" ht="35.700000000000003" customHeight="1">
      <c r="A496" s="142"/>
      <c r="B496" s="246">
        <v>486</v>
      </c>
      <c r="C496" s="713"/>
      <c r="D496" s="714"/>
      <c r="E496" s="247"/>
      <c r="F496" s="248"/>
      <c r="G496" s="249"/>
      <c r="H496" s="247"/>
      <c r="I496" s="247"/>
      <c r="J496" s="250"/>
      <c r="K496" s="247"/>
      <c r="L496" s="249"/>
      <c r="M496" s="251"/>
      <c r="N496" s="248"/>
      <c r="O496" s="248"/>
      <c r="P496" s="247"/>
    </row>
    <row r="497" spans="1:16" ht="35.700000000000003" customHeight="1">
      <c r="A497" s="142"/>
      <c r="B497" s="246">
        <v>487</v>
      </c>
      <c r="C497" s="713"/>
      <c r="D497" s="714"/>
      <c r="E497" s="247"/>
      <c r="F497" s="248"/>
      <c r="G497" s="249"/>
      <c r="H497" s="247"/>
      <c r="I497" s="247"/>
      <c r="J497" s="250"/>
      <c r="K497" s="247"/>
      <c r="L497" s="249"/>
      <c r="M497" s="251"/>
      <c r="N497" s="248"/>
      <c r="O497" s="248"/>
      <c r="P497" s="247"/>
    </row>
    <row r="498" spans="1:16" ht="35.700000000000003" customHeight="1">
      <c r="A498" s="142"/>
      <c r="B498" s="246">
        <v>488</v>
      </c>
      <c r="C498" s="713"/>
      <c r="D498" s="714"/>
      <c r="E498" s="247"/>
      <c r="F498" s="248"/>
      <c r="G498" s="249"/>
      <c r="H498" s="247"/>
      <c r="I498" s="247"/>
      <c r="J498" s="250"/>
      <c r="K498" s="247"/>
      <c r="L498" s="249"/>
      <c r="M498" s="251"/>
      <c r="N498" s="248"/>
      <c r="O498" s="248"/>
      <c r="P498" s="247"/>
    </row>
    <row r="499" spans="1:16" ht="35.700000000000003" customHeight="1">
      <c r="A499" s="142"/>
      <c r="B499" s="246">
        <v>489</v>
      </c>
      <c r="C499" s="713"/>
      <c r="D499" s="714"/>
      <c r="E499" s="248"/>
      <c r="F499" s="248"/>
      <c r="G499" s="249"/>
      <c r="H499" s="247"/>
      <c r="I499" s="247"/>
      <c r="J499" s="250"/>
      <c r="K499" s="247"/>
      <c r="L499" s="249"/>
      <c r="M499" s="251"/>
      <c r="N499" s="248"/>
      <c r="O499" s="248"/>
      <c r="P499" s="247"/>
    </row>
    <row r="500" spans="1:16" ht="35.700000000000003" customHeight="1">
      <c r="A500" s="142"/>
      <c r="B500" s="246">
        <v>490</v>
      </c>
      <c r="C500" s="713"/>
      <c r="D500" s="714"/>
      <c r="E500" s="247"/>
      <c r="F500" s="248"/>
      <c r="G500" s="249"/>
      <c r="H500" s="247"/>
      <c r="I500" s="247"/>
      <c r="J500" s="250"/>
      <c r="K500" s="247"/>
      <c r="L500" s="249"/>
      <c r="M500" s="251"/>
      <c r="N500" s="248"/>
      <c r="O500" s="248"/>
      <c r="P500" s="247"/>
    </row>
    <row r="501" spans="1:16" ht="35.700000000000003" customHeight="1">
      <c r="A501" s="142"/>
      <c r="B501" s="246">
        <v>491</v>
      </c>
      <c r="C501" s="713"/>
      <c r="D501" s="714"/>
      <c r="E501" s="247"/>
      <c r="F501" s="248"/>
      <c r="G501" s="249"/>
      <c r="H501" s="247"/>
      <c r="I501" s="247"/>
      <c r="J501" s="250"/>
      <c r="K501" s="247"/>
      <c r="L501" s="249"/>
      <c r="M501" s="251"/>
      <c r="N501" s="248"/>
      <c r="O501" s="248"/>
      <c r="P501" s="247"/>
    </row>
    <row r="502" spans="1:16" ht="35.700000000000003" customHeight="1">
      <c r="A502" s="142"/>
      <c r="B502" s="246">
        <v>492</v>
      </c>
      <c r="C502" s="713"/>
      <c r="D502" s="714"/>
      <c r="E502" s="247"/>
      <c r="F502" s="248"/>
      <c r="G502" s="249"/>
      <c r="H502" s="247"/>
      <c r="I502" s="247"/>
      <c r="J502" s="250"/>
      <c r="K502" s="247"/>
      <c r="L502" s="249"/>
      <c r="M502" s="251"/>
      <c r="N502" s="248"/>
      <c r="O502" s="248"/>
      <c r="P502" s="247"/>
    </row>
    <row r="503" spans="1:16" ht="35.700000000000003" customHeight="1">
      <c r="A503" s="142"/>
      <c r="B503" s="246">
        <v>493</v>
      </c>
      <c r="C503" s="713"/>
      <c r="D503" s="714"/>
      <c r="E503" s="247"/>
      <c r="F503" s="248"/>
      <c r="G503" s="249"/>
      <c r="H503" s="247"/>
      <c r="I503" s="247"/>
      <c r="J503" s="250"/>
      <c r="K503" s="247"/>
      <c r="L503" s="249"/>
      <c r="M503" s="251"/>
      <c r="N503" s="248"/>
      <c r="O503" s="248"/>
      <c r="P503" s="247"/>
    </row>
    <row r="504" spans="1:16" ht="35.700000000000003" customHeight="1">
      <c r="A504" s="142"/>
      <c r="B504" s="246">
        <v>494</v>
      </c>
      <c r="C504" s="713"/>
      <c r="D504" s="714"/>
      <c r="E504" s="247"/>
      <c r="F504" s="248"/>
      <c r="G504" s="249"/>
      <c r="H504" s="247"/>
      <c r="I504" s="247"/>
      <c r="J504" s="250"/>
      <c r="K504" s="247"/>
      <c r="L504" s="249"/>
      <c r="M504" s="251"/>
      <c r="N504" s="248"/>
      <c r="O504" s="248"/>
      <c r="P504" s="247"/>
    </row>
    <row r="505" spans="1:16" ht="35.700000000000003" customHeight="1">
      <c r="A505" s="142"/>
      <c r="B505" s="246">
        <v>495</v>
      </c>
      <c r="C505" s="713"/>
      <c r="D505" s="714"/>
      <c r="E505" s="248"/>
      <c r="F505" s="248"/>
      <c r="G505" s="249"/>
      <c r="H505" s="247"/>
      <c r="I505" s="247"/>
      <c r="J505" s="250"/>
      <c r="K505" s="247"/>
      <c r="L505" s="249"/>
      <c r="M505" s="251"/>
      <c r="N505" s="248"/>
      <c r="O505" s="248"/>
      <c r="P505" s="247"/>
    </row>
    <row r="506" spans="1:16" ht="35.700000000000003" customHeight="1">
      <c r="A506" s="142"/>
      <c r="B506" s="246">
        <v>496</v>
      </c>
      <c r="C506" s="713"/>
      <c r="D506" s="714"/>
      <c r="E506" s="247"/>
      <c r="F506" s="248"/>
      <c r="G506" s="249"/>
      <c r="H506" s="247"/>
      <c r="I506" s="247"/>
      <c r="J506" s="250"/>
      <c r="K506" s="247"/>
      <c r="L506" s="249"/>
      <c r="M506" s="251"/>
      <c r="N506" s="248"/>
      <c r="O506" s="248"/>
      <c r="P506" s="247"/>
    </row>
    <row r="507" spans="1:16" ht="35.700000000000003" customHeight="1">
      <c r="A507" s="142"/>
      <c r="B507" s="246">
        <v>497</v>
      </c>
      <c r="C507" s="713"/>
      <c r="D507" s="714"/>
      <c r="E507" s="248"/>
      <c r="F507" s="248"/>
      <c r="G507" s="249"/>
      <c r="H507" s="247"/>
      <c r="I507" s="247"/>
      <c r="J507" s="250"/>
      <c r="K507" s="247"/>
      <c r="L507" s="249"/>
      <c r="M507" s="251"/>
      <c r="N507" s="248"/>
      <c r="O507" s="248"/>
      <c r="P507" s="247"/>
    </row>
    <row r="508" spans="1:16" ht="35.700000000000003" customHeight="1">
      <c r="A508" s="142"/>
      <c r="B508" s="246">
        <v>498</v>
      </c>
      <c r="C508" s="713"/>
      <c r="D508" s="714"/>
      <c r="E508" s="247"/>
      <c r="F508" s="248"/>
      <c r="G508" s="249"/>
      <c r="H508" s="247"/>
      <c r="I508" s="247"/>
      <c r="J508" s="250"/>
      <c r="K508" s="247"/>
      <c r="L508" s="249"/>
      <c r="M508" s="251"/>
      <c r="N508" s="248"/>
      <c r="O508" s="248"/>
      <c r="P508" s="247"/>
    </row>
    <row r="509" spans="1:16" ht="35.700000000000003" customHeight="1">
      <c r="A509" s="142"/>
      <c r="B509" s="246">
        <v>499</v>
      </c>
      <c r="C509" s="713"/>
      <c r="D509" s="714"/>
      <c r="E509" s="248"/>
      <c r="F509" s="248"/>
      <c r="G509" s="249"/>
      <c r="H509" s="247"/>
      <c r="I509" s="247"/>
      <c r="J509" s="250"/>
      <c r="K509" s="247"/>
      <c r="L509" s="249"/>
      <c r="M509" s="251"/>
      <c r="N509" s="248"/>
      <c r="O509" s="248"/>
      <c r="P509" s="247"/>
    </row>
    <row r="510" spans="1:16" ht="35.700000000000003" customHeight="1">
      <c r="A510" s="142"/>
      <c r="B510" s="246">
        <v>500</v>
      </c>
      <c r="C510" s="713"/>
      <c r="D510" s="714"/>
      <c r="E510" s="247"/>
      <c r="F510" s="248"/>
      <c r="G510" s="249"/>
      <c r="H510" s="247"/>
      <c r="I510" s="247"/>
      <c r="J510" s="250"/>
      <c r="K510" s="247"/>
      <c r="L510" s="249"/>
      <c r="M510" s="251"/>
      <c r="N510" s="248"/>
      <c r="O510" s="248"/>
      <c r="P510" s="247"/>
    </row>
    <row r="511" spans="1:16" ht="35.700000000000003" customHeight="1">
      <c r="A511" s="142"/>
      <c r="B511" s="246">
        <v>501</v>
      </c>
      <c r="C511" s="713"/>
      <c r="D511" s="714"/>
      <c r="E511" s="248"/>
      <c r="F511" s="248"/>
      <c r="G511" s="249"/>
      <c r="H511" s="247"/>
      <c r="I511" s="247"/>
      <c r="J511" s="250"/>
      <c r="K511" s="247"/>
      <c r="L511" s="249"/>
      <c r="M511" s="251"/>
      <c r="N511" s="248"/>
      <c r="O511" s="248"/>
      <c r="P511" s="247"/>
    </row>
    <row r="512" spans="1:16" ht="35.700000000000003" customHeight="1">
      <c r="A512" s="142"/>
      <c r="B512" s="246">
        <v>502</v>
      </c>
      <c r="C512" s="713"/>
      <c r="D512" s="714"/>
      <c r="E512" s="247"/>
      <c r="F512" s="248"/>
      <c r="G512" s="249"/>
      <c r="H512" s="247"/>
      <c r="I512" s="247"/>
      <c r="J512" s="250"/>
      <c r="K512" s="247"/>
      <c r="L512" s="249"/>
      <c r="M512" s="251"/>
      <c r="N512" s="248"/>
      <c r="O512" s="248"/>
      <c r="P512" s="247"/>
    </row>
    <row r="513" spans="1:16" ht="35.700000000000003" customHeight="1">
      <c r="A513" s="142"/>
      <c r="B513" s="246">
        <v>503</v>
      </c>
      <c r="C513" s="713"/>
      <c r="D513" s="714"/>
      <c r="E513" s="248"/>
      <c r="F513" s="248"/>
      <c r="G513" s="249"/>
      <c r="H513" s="247"/>
      <c r="I513" s="247"/>
      <c r="J513" s="250"/>
      <c r="K513" s="247"/>
      <c r="L513" s="249"/>
      <c r="M513" s="251"/>
      <c r="N513" s="248"/>
      <c r="O513" s="248"/>
      <c r="P513" s="247"/>
    </row>
    <row r="514" spans="1:16" ht="35.700000000000003" customHeight="1">
      <c r="A514" s="142"/>
      <c r="B514" s="246">
        <v>504</v>
      </c>
      <c r="C514" s="713"/>
      <c r="D514" s="714"/>
      <c r="E514" s="247"/>
      <c r="F514" s="248"/>
      <c r="G514" s="249"/>
      <c r="H514" s="247"/>
      <c r="I514" s="247"/>
      <c r="J514" s="250"/>
      <c r="K514" s="247"/>
      <c r="L514" s="249"/>
      <c r="M514" s="251"/>
      <c r="N514" s="248"/>
      <c r="O514" s="248"/>
      <c r="P514" s="247"/>
    </row>
    <row r="515" spans="1:16" ht="35.700000000000003" customHeight="1">
      <c r="A515" s="142"/>
      <c r="B515" s="246">
        <v>505</v>
      </c>
      <c r="C515" s="713"/>
      <c r="D515" s="714"/>
      <c r="E515" s="248"/>
      <c r="F515" s="248"/>
      <c r="G515" s="249"/>
      <c r="H515" s="247"/>
      <c r="I515" s="247"/>
      <c r="J515" s="250"/>
      <c r="K515" s="247"/>
      <c r="L515" s="249"/>
      <c r="M515" s="251"/>
      <c r="N515" s="248"/>
      <c r="O515" s="248"/>
      <c r="P515" s="247"/>
    </row>
    <row r="516" spans="1:16" ht="35.700000000000003" customHeight="1">
      <c r="A516" s="142"/>
      <c r="B516" s="246">
        <v>506</v>
      </c>
      <c r="C516" s="713"/>
      <c r="D516" s="714"/>
      <c r="E516" s="247"/>
      <c r="F516" s="248"/>
      <c r="G516" s="249"/>
      <c r="H516" s="247"/>
      <c r="I516" s="247"/>
      <c r="J516" s="250"/>
      <c r="K516" s="247"/>
      <c r="L516" s="249"/>
      <c r="M516" s="251"/>
      <c r="N516" s="248"/>
      <c r="O516" s="248"/>
      <c r="P516" s="247"/>
    </row>
    <row r="517" spans="1:16" ht="35.700000000000003" customHeight="1">
      <c r="A517" s="142"/>
      <c r="B517" s="246">
        <v>507</v>
      </c>
      <c r="C517" s="713"/>
      <c r="D517" s="714"/>
      <c r="E517" s="248"/>
      <c r="F517" s="248"/>
      <c r="G517" s="249"/>
      <c r="H517" s="247"/>
      <c r="I517" s="247"/>
      <c r="J517" s="250"/>
      <c r="K517" s="247"/>
      <c r="L517" s="249"/>
      <c r="M517" s="251"/>
      <c r="N517" s="248"/>
      <c r="O517" s="248"/>
      <c r="P517" s="247"/>
    </row>
    <row r="518" spans="1:16" ht="35.700000000000003" customHeight="1">
      <c r="A518" s="142"/>
      <c r="B518" s="246">
        <v>508</v>
      </c>
      <c r="C518" s="713"/>
      <c r="D518" s="714"/>
      <c r="E518" s="247"/>
      <c r="F518" s="248"/>
      <c r="G518" s="249"/>
      <c r="H518" s="247"/>
      <c r="I518" s="247"/>
      <c r="J518" s="250"/>
      <c r="K518" s="247"/>
      <c r="L518" s="249"/>
      <c r="M518" s="251"/>
      <c r="N518" s="248"/>
      <c r="O518" s="248"/>
      <c r="P518" s="247"/>
    </row>
    <row r="519" spans="1:16" ht="35.700000000000003" customHeight="1">
      <c r="A519" s="142"/>
      <c r="B519" s="246">
        <v>509</v>
      </c>
      <c r="C519" s="713"/>
      <c r="D519" s="714"/>
      <c r="E519" s="248"/>
      <c r="F519" s="248"/>
      <c r="G519" s="249"/>
      <c r="H519" s="247"/>
      <c r="I519" s="247"/>
      <c r="J519" s="250"/>
      <c r="K519" s="247"/>
      <c r="L519" s="249"/>
      <c r="M519" s="251"/>
      <c r="N519" s="248"/>
      <c r="O519" s="248"/>
      <c r="P519" s="247"/>
    </row>
    <row r="520" spans="1:16" ht="35.700000000000003" customHeight="1">
      <c r="A520" s="142"/>
      <c r="B520" s="246">
        <v>510</v>
      </c>
      <c r="C520" s="713"/>
      <c r="D520" s="714"/>
      <c r="E520" s="247"/>
      <c r="F520" s="248"/>
      <c r="G520" s="249"/>
      <c r="H520" s="247"/>
      <c r="I520" s="247"/>
      <c r="J520" s="250"/>
      <c r="K520" s="247"/>
      <c r="L520" s="249"/>
      <c r="M520" s="251"/>
      <c r="N520" s="248"/>
      <c r="O520" s="248"/>
      <c r="P520" s="247"/>
    </row>
    <row r="521" spans="1:16" ht="35.700000000000003" customHeight="1">
      <c r="A521" s="142"/>
      <c r="B521" s="246">
        <v>511</v>
      </c>
      <c r="C521" s="713"/>
      <c r="D521" s="714"/>
      <c r="E521" s="248"/>
      <c r="F521" s="248"/>
      <c r="G521" s="249"/>
      <c r="H521" s="247"/>
      <c r="I521" s="247"/>
      <c r="J521" s="250"/>
      <c r="K521" s="247"/>
      <c r="L521" s="249"/>
      <c r="M521" s="251"/>
      <c r="N521" s="248"/>
      <c r="O521" s="248"/>
      <c r="P521" s="247"/>
    </row>
    <row r="522" spans="1:16" ht="35.700000000000003" customHeight="1">
      <c r="A522" s="142"/>
      <c r="B522" s="246">
        <v>512</v>
      </c>
      <c r="C522" s="713"/>
      <c r="D522" s="714"/>
      <c r="E522" s="247"/>
      <c r="F522" s="248"/>
      <c r="G522" s="249"/>
      <c r="H522" s="247"/>
      <c r="I522" s="247"/>
      <c r="J522" s="250"/>
      <c r="K522" s="247"/>
      <c r="L522" s="249"/>
      <c r="M522" s="251"/>
      <c r="N522" s="248"/>
      <c r="O522" s="248"/>
      <c r="P522" s="247"/>
    </row>
    <row r="523" spans="1:16" ht="35.700000000000003" customHeight="1">
      <c r="A523" s="142"/>
      <c r="B523" s="246">
        <v>513</v>
      </c>
      <c r="C523" s="713"/>
      <c r="D523" s="714"/>
      <c r="E523" s="248"/>
      <c r="F523" s="248"/>
      <c r="G523" s="249"/>
      <c r="H523" s="247"/>
      <c r="I523" s="247"/>
      <c r="J523" s="250"/>
      <c r="K523" s="247"/>
      <c r="L523" s="249"/>
      <c r="M523" s="251"/>
      <c r="N523" s="248"/>
      <c r="O523" s="248"/>
      <c r="P523" s="247"/>
    </row>
    <row r="524" spans="1:16" ht="35.700000000000003" customHeight="1">
      <c r="A524" s="142"/>
      <c r="B524" s="246">
        <v>514</v>
      </c>
      <c r="C524" s="713"/>
      <c r="D524" s="714"/>
      <c r="E524" s="247"/>
      <c r="F524" s="248"/>
      <c r="G524" s="249"/>
      <c r="H524" s="247"/>
      <c r="I524" s="247"/>
      <c r="J524" s="250"/>
      <c r="K524" s="247"/>
      <c r="L524" s="249"/>
      <c r="M524" s="251"/>
      <c r="N524" s="248"/>
      <c r="O524" s="248"/>
      <c r="P524" s="247"/>
    </row>
    <row r="525" spans="1:16" ht="35.700000000000003" customHeight="1">
      <c r="A525" s="142"/>
      <c r="B525" s="246">
        <v>515</v>
      </c>
      <c r="C525" s="713"/>
      <c r="D525" s="714"/>
      <c r="E525" s="248"/>
      <c r="F525" s="248"/>
      <c r="G525" s="249"/>
      <c r="H525" s="247"/>
      <c r="I525" s="247"/>
      <c r="J525" s="250"/>
      <c r="K525" s="247"/>
      <c r="L525" s="249"/>
      <c r="M525" s="251"/>
      <c r="N525" s="248"/>
      <c r="O525" s="248"/>
      <c r="P525" s="247"/>
    </row>
    <row r="526" spans="1:16" ht="35.700000000000003" customHeight="1">
      <c r="A526" s="142"/>
      <c r="B526" s="246">
        <v>516</v>
      </c>
      <c r="C526" s="713"/>
      <c r="D526" s="714"/>
      <c r="E526" s="248"/>
      <c r="F526" s="248"/>
      <c r="G526" s="249"/>
      <c r="H526" s="247"/>
      <c r="I526" s="247"/>
      <c r="J526" s="250"/>
      <c r="K526" s="247"/>
      <c r="L526" s="249"/>
      <c r="M526" s="251"/>
      <c r="N526" s="248"/>
      <c r="O526" s="248"/>
      <c r="P526" s="247"/>
    </row>
    <row r="527" spans="1:16" ht="35.700000000000003" customHeight="1">
      <c r="A527" s="142"/>
      <c r="B527" s="246">
        <v>517</v>
      </c>
      <c r="C527" s="713"/>
      <c r="D527" s="714"/>
      <c r="E527" s="248"/>
      <c r="F527" s="248"/>
      <c r="G527" s="249"/>
      <c r="H527" s="247"/>
      <c r="I527" s="247"/>
      <c r="J527" s="250"/>
      <c r="K527" s="247"/>
      <c r="L527" s="249"/>
      <c r="M527" s="251"/>
      <c r="N527" s="248"/>
      <c r="O527" s="248"/>
      <c r="P527" s="247"/>
    </row>
    <row r="528" spans="1:16" ht="35.700000000000003" customHeight="1">
      <c r="A528" s="142"/>
      <c r="B528" s="246">
        <v>518</v>
      </c>
      <c r="C528" s="713"/>
      <c r="D528" s="714"/>
      <c r="E528" s="248"/>
      <c r="F528" s="248"/>
      <c r="G528" s="249"/>
      <c r="H528" s="247"/>
      <c r="I528" s="247"/>
      <c r="J528" s="250"/>
      <c r="K528" s="247"/>
      <c r="L528" s="249"/>
      <c r="M528" s="251"/>
      <c r="N528" s="248"/>
      <c r="O528" s="248"/>
      <c r="P528" s="247"/>
    </row>
    <row r="529" spans="1:16" ht="35.700000000000003" customHeight="1">
      <c r="A529" s="142"/>
      <c r="B529" s="246">
        <v>519</v>
      </c>
      <c r="C529" s="713"/>
      <c r="D529" s="714"/>
      <c r="E529" s="247"/>
      <c r="F529" s="248"/>
      <c r="G529" s="249"/>
      <c r="H529" s="247"/>
      <c r="I529" s="247"/>
      <c r="J529" s="250"/>
      <c r="K529" s="247"/>
      <c r="L529" s="249"/>
      <c r="M529" s="251"/>
      <c r="N529" s="248"/>
      <c r="O529" s="248"/>
      <c r="P529" s="247"/>
    </row>
    <row r="530" spans="1:16" ht="35.700000000000003" customHeight="1">
      <c r="A530" s="142"/>
      <c r="B530" s="246">
        <v>520</v>
      </c>
      <c r="C530" s="713"/>
      <c r="D530" s="714"/>
      <c r="E530" s="247"/>
      <c r="F530" s="248"/>
      <c r="G530" s="249"/>
      <c r="H530" s="247"/>
      <c r="I530" s="247"/>
      <c r="J530" s="250"/>
      <c r="K530" s="247"/>
      <c r="L530" s="249"/>
      <c r="M530" s="251"/>
      <c r="N530" s="248"/>
      <c r="O530" s="248"/>
      <c r="P530" s="247"/>
    </row>
    <row r="531" spans="1:16" ht="35.700000000000003" customHeight="1">
      <c r="A531" s="142"/>
      <c r="B531" s="246">
        <v>521</v>
      </c>
      <c r="C531" s="713"/>
      <c r="D531" s="714"/>
      <c r="E531" s="247"/>
      <c r="F531" s="248"/>
      <c r="G531" s="249"/>
      <c r="H531" s="247"/>
      <c r="I531" s="247"/>
      <c r="J531" s="250"/>
      <c r="K531" s="247"/>
      <c r="L531" s="249"/>
      <c r="M531" s="251"/>
      <c r="N531" s="248"/>
      <c r="O531" s="248"/>
      <c r="P531" s="247"/>
    </row>
    <row r="532" spans="1:16" ht="35.700000000000003" customHeight="1">
      <c r="A532" s="142"/>
      <c r="B532" s="246">
        <v>522</v>
      </c>
      <c r="C532" s="713"/>
      <c r="D532" s="714"/>
      <c r="E532" s="247"/>
      <c r="F532" s="248"/>
      <c r="G532" s="249"/>
      <c r="H532" s="247"/>
      <c r="I532" s="247"/>
      <c r="J532" s="250"/>
      <c r="K532" s="247"/>
      <c r="L532" s="249"/>
      <c r="M532" s="251"/>
      <c r="N532" s="248"/>
      <c r="O532" s="248"/>
      <c r="P532" s="247"/>
    </row>
    <row r="533" spans="1:16" ht="35.700000000000003" customHeight="1">
      <c r="A533" s="142"/>
      <c r="B533" s="246">
        <v>523</v>
      </c>
      <c r="C533" s="713"/>
      <c r="D533" s="714"/>
      <c r="E533" s="248"/>
      <c r="F533" s="248"/>
      <c r="G533" s="249"/>
      <c r="H533" s="247"/>
      <c r="I533" s="247"/>
      <c r="J533" s="250"/>
      <c r="K533" s="247"/>
      <c r="L533" s="249"/>
      <c r="M533" s="251"/>
      <c r="N533" s="248"/>
      <c r="O533" s="248"/>
      <c r="P533" s="247"/>
    </row>
    <row r="534" spans="1:16" ht="35.700000000000003" customHeight="1">
      <c r="A534" s="142"/>
      <c r="B534" s="246">
        <v>524</v>
      </c>
      <c r="C534" s="713"/>
      <c r="D534" s="714"/>
      <c r="E534" s="248"/>
      <c r="F534" s="248"/>
      <c r="G534" s="249"/>
      <c r="H534" s="247"/>
      <c r="I534" s="247"/>
      <c r="J534" s="250"/>
      <c r="K534" s="247"/>
      <c r="L534" s="249"/>
      <c r="M534" s="251"/>
      <c r="N534" s="248"/>
      <c r="O534" s="248"/>
      <c r="P534" s="247"/>
    </row>
    <row r="535" spans="1:16" ht="35.700000000000003" customHeight="1">
      <c r="A535" s="142"/>
      <c r="B535" s="246">
        <v>525</v>
      </c>
      <c r="C535" s="713"/>
      <c r="D535" s="714"/>
      <c r="E535" s="248"/>
      <c r="F535" s="248"/>
      <c r="G535" s="249"/>
      <c r="H535" s="247"/>
      <c r="I535" s="247"/>
      <c r="J535" s="250"/>
      <c r="K535" s="247"/>
      <c r="L535" s="249"/>
      <c r="M535" s="251"/>
      <c r="N535" s="248"/>
      <c r="O535" s="248"/>
      <c r="P535" s="247"/>
    </row>
    <row r="536" spans="1:16" ht="35.700000000000003" customHeight="1">
      <c r="A536" s="142"/>
      <c r="B536" s="246">
        <v>526</v>
      </c>
      <c r="C536" s="713"/>
      <c r="D536" s="714"/>
      <c r="E536" s="247"/>
      <c r="F536" s="248"/>
      <c r="G536" s="249"/>
      <c r="H536" s="247"/>
      <c r="I536" s="247"/>
      <c r="J536" s="250"/>
      <c r="K536" s="247"/>
      <c r="L536" s="249"/>
      <c r="M536" s="251"/>
      <c r="N536" s="248"/>
      <c r="O536" s="248"/>
      <c r="P536" s="247"/>
    </row>
    <row r="537" spans="1:16" ht="35.700000000000003" customHeight="1">
      <c r="A537" s="142"/>
      <c r="B537" s="246">
        <v>527</v>
      </c>
      <c r="C537" s="713"/>
      <c r="D537" s="714"/>
      <c r="E537" s="247"/>
      <c r="F537" s="248"/>
      <c r="G537" s="249"/>
      <c r="H537" s="247"/>
      <c r="I537" s="247"/>
      <c r="J537" s="250"/>
      <c r="K537" s="247"/>
      <c r="L537" s="249"/>
      <c r="M537" s="251"/>
      <c r="N537" s="248"/>
      <c r="O537" s="248"/>
      <c r="P537" s="247"/>
    </row>
    <row r="538" spans="1:16" ht="35.700000000000003" customHeight="1">
      <c r="A538" s="142"/>
      <c r="B538" s="246">
        <v>528</v>
      </c>
      <c r="C538" s="713"/>
      <c r="D538" s="714"/>
      <c r="E538" s="247"/>
      <c r="F538" s="248"/>
      <c r="G538" s="249"/>
      <c r="H538" s="247"/>
      <c r="I538" s="247"/>
      <c r="J538" s="250"/>
      <c r="K538" s="247"/>
      <c r="L538" s="249"/>
      <c r="M538" s="251"/>
      <c r="N538" s="248"/>
      <c r="O538" s="248"/>
      <c r="P538" s="247"/>
    </row>
    <row r="539" spans="1:16" ht="35.700000000000003" customHeight="1">
      <c r="A539" s="142"/>
      <c r="B539" s="246">
        <v>529</v>
      </c>
      <c r="C539" s="713"/>
      <c r="D539" s="714"/>
      <c r="E539" s="247"/>
      <c r="F539" s="248"/>
      <c r="G539" s="249"/>
      <c r="H539" s="247"/>
      <c r="I539" s="247"/>
      <c r="J539" s="250"/>
      <c r="K539" s="247"/>
      <c r="L539" s="249"/>
      <c r="M539" s="251"/>
      <c r="N539" s="248"/>
      <c r="O539" s="248"/>
      <c r="P539" s="247"/>
    </row>
    <row r="540" spans="1:16" ht="35.700000000000003" customHeight="1">
      <c r="A540" s="142"/>
      <c r="B540" s="246">
        <v>530</v>
      </c>
      <c r="C540" s="713"/>
      <c r="D540" s="714"/>
      <c r="E540" s="247"/>
      <c r="F540" s="248"/>
      <c r="G540" s="249"/>
      <c r="H540" s="247"/>
      <c r="I540" s="247"/>
      <c r="J540" s="250"/>
      <c r="K540" s="247"/>
      <c r="L540" s="249"/>
      <c r="M540" s="251"/>
      <c r="N540" s="248"/>
      <c r="O540" s="248"/>
      <c r="P540" s="247"/>
    </row>
    <row r="541" spans="1:16" ht="35.700000000000003" customHeight="1">
      <c r="A541" s="142"/>
      <c r="B541" s="246">
        <v>531</v>
      </c>
      <c r="C541" s="713"/>
      <c r="D541" s="714"/>
      <c r="E541" s="247"/>
      <c r="F541" s="248"/>
      <c r="G541" s="249"/>
      <c r="H541" s="247"/>
      <c r="I541" s="247"/>
      <c r="J541" s="250"/>
      <c r="K541" s="247"/>
      <c r="L541" s="249"/>
      <c r="M541" s="251"/>
      <c r="N541" s="248"/>
      <c r="O541" s="248"/>
      <c r="P541" s="247"/>
    </row>
    <row r="542" spans="1:16" ht="35.700000000000003" customHeight="1">
      <c r="A542" s="142"/>
      <c r="B542" s="246">
        <v>532</v>
      </c>
      <c r="C542" s="713"/>
      <c r="D542" s="714"/>
      <c r="E542" s="247"/>
      <c r="F542" s="248"/>
      <c r="G542" s="249"/>
      <c r="H542" s="247"/>
      <c r="I542" s="247"/>
      <c r="J542" s="250"/>
      <c r="K542" s="247"/>
      <c r="L542" s="249"/>
      <c r="M542" s="251"/>
      <c r="N542" s="248"/>
      <c r="O542" s="248"/>
      <c r="P542" s="247"/>
    </row>
    <row r="543" spans="1:16" ht="35.700000000000003" customHeight="1">
      <c r="A543" s="142"/>
      <c r="B543" s="246">
        <v>533</v>
      </c>
      <c r="C543" s="713"/>
      <c r="D543" s="714"/>
      <c r="E543" s="247"/>
      <c r="F543" s="248"/>
      <c r="G543" s="249"/>
      <c r="H543" s="247"/>
      <c r="I543" s="247"/>
      <c r="J543" s="250"/>
      <c r="K543" s="247"/>
      <c r="L543" s="249"/>
      <c r="M543" s="251"/>
      <c r="N543" s="248"/>
      <c r="O543" s="248"/>
      <c r="P543" s="247"/>
    </row>
    <row r="544" spans="1:16" ht="35.700000000000003" customHeight="1">
      <c r="A544" s="142"/>
      <c r="B544" s="246">
        <v>534</v>
      </c>
      <c r="C544" s="713"/>
      <c r="D544" s="714"/>
      <c r="E544" s="247"/>
      <c r="F544" s="248"/>
      <c r="G544" s="249"/>
      <c r="H544" s="247"/>
      <c r="I544" s="247"/>
      <c r="J544" s="250"/>
      <c r="K544" s="247"/>
      <c r="L544" s="249"/>
      <c r="M544" s="251"/>
      <c r="N544" s="248"/>
      <c r="O544" s="248"/>
      <c r="P544" s="247"/>
    </row>
    <row r="545" spans="1:16" ht="35.700000000000003" customHeight="1">
      <c r="A545" s="142"/>
      <c r="B545" s="246">
        <v>535</v>
      </c>
      <c r="C545" s="713"/>
      <c r="D545" s="714"/>
      <c r="E545" s="248"/>
      <c r="F545" s="248"/>
      <c r="G545" s="249"/>
      <c r="H545" s="247"/>
      <c r="I545" s="247"/>
      <c r="J545" s="250"/>
      <c r="K545" s="247"/>
      <c r="L545" s="249"/>
      <c r="M545" s="251"/>
      <c r="N545" s="248"/>
      <c r="O545" s="248"/>
      <c r="P545" s="247"/>
    </row>
    <row r="546" spans="1:16" ht="35.700000000000003" customHeight="1">
      <c r="A546" s="142"/>
      <c r="B546" s="246">
        <v>536</v>
      </c>
      <c r="C546" s="713"/>
      <c r="D546" s="714"/>
      <c r="E546" s="247"/>
      <c r="F546" s="248"/>
      <c r="G546" s="249"/>
      <c r="H546" s="247"/>
      <c r="I546" s="247"/>
      <c r="J546" s="250"/>
      <c r="K546" s="247"/>
      <c r="L546" s="249"/>
      <c r="M546" s="251"/>
      <c r="N546" s="248"/>
      <c r="O546" s="248"/>
      <c r="P546" s="247"/>
    </row>
    <row r="547" spans="1:16" ht="35.700000000000003" customHeight="1">
      <c r="A547" s="142"/>
      <c r="B547" s="246">
        <v>537</v>
      </c>
      <c r="C547" s="713"/>
      <c r="D547" s="714"/>
      <c r="E547" s="248"/>
      <c r="F547" s="248"/>
      <c r="G547" s="249"/>
      <c r="H547" s="247"/>
      <c r="I547" s="247"/>
      <c r="J547" s="250"/>
      <c r="K547" s="247"/>
      <c r="L547" s="249"/>
      <c r="M547" s="251"/>
      <c r="N547" s="248"/>
      <c r="O547" s="248"/>
      <c r="P547" s="247"/>
    </row>
    <row r="548" spans="1:16" ht="35.700000000000003" customHeight="1">
      <c r="A548" s="142"/>
      <c r="B548" s="246">
        <v>538</v>
      </c>
      <c r="C548" s="713"/>
      <c r="D548" s="714"/>
      <c r="E548" s="247"/>
      <c r="F548" s="248"/>
      <c r="G548" s="249"/>
      <c r="H548" s="247"/>
      <c r="I548" s="247"/>
      <c r="J548" s="250"/>
      <c r="K548" s="247"/>
      <c r="L548" s="249"/>
      <c r="M548" s="251"/>
      <c r="N548" s="248"/>
      <c r="O548" s="248"/>
      <c r="P548" s="247"/>
    </row>
    <row r="549" spans="1:16" ht="35.700000000000003" customHeight="1">
      <c r="A549" s="142"/>
      <c r="B549" s="246">
        <v>539</v>
      </c>
      <c r="C549" s="713"/>
      <c r="D549" s="714"/>
      <c r="E549" s="248"/>
      <c r="F549" s="248"/>
      <c r="G549" s="249"/>
      <c r="H549" s="247"/>
      <c r="I549" s="247"/>
      <c r="J549" s="250"/>
      <c r="K549" s="247"/>
      <c r="L549" s="249"/>
      <c r="M549" s="251"/>
      <c r="N549" s="248"/>
      <c r="O549" s="248"/>
      <c r="P549" s="247"/>
    </row>
    <row r="550" spans="1:16" ht="35.700000000000003" customHeight="1">
      <c r="A550" s="142"/>
      <c r="B550" s="246">
        <v>540</v>
      </c>
      <c r="C550" s="713"/>
      <c r="D550" s="714"/>
      <c r="E550" s="247"/>
      <c r="F550" s="248"/>
      <c r="G550" s="249"/>
      <c r="H550" s="247"/>
      <c r="I550" s="247"/>
      <c r="J550" s="250"/>
      <c r="K550" s="247"/>
      <c r="L550" s="249"/>
      <c r="M550" s="251"/>
      <c r="N550" s="248"/>
      <c r="O550" s="248"/>
      <c r="P550" s="247"/>
    </row>
    <row r="551" spans="1:16" ht="35.700000000000003" customHeight="1">
      <c r="A551" s="142"/>
      <c r="B551" s="246">
        <v>541</v>
      </c>
      <c r="C551" s="713"/>
      <c r="D551" s="714"/>
      <c r="E551" s="247"/>
      <c r="F551" s="248"/>
      <c r="G551" s="249"/>
      <c r="H551" s="247"/>
      <c r="I551" s="247"/>
      <c r="J551" s="250"/>
      <c r="K551" s="247"/>
      <c r="L551" s="249"/>
      <c r="M551" s="251"/>
      <c r="N551" s="248"/>
      <c r="O551" s="248"/>
      <c r="P551" s="247"/>
    </row>
    <row r="552" spans="1:16" ht="35.700000000000003" customHeight="1">
      <c r="A552" s="142"/>
      <c r="B552" s="246">
        <v>542</v>
      </c>
      <c r="C552" s="713"/>
      <c r="D552" s="714"/>
      <c r="E552" s="247"/>
      <c r="F552" s="248"/>
      <c r="G552" s="249"/>
      <c r="H552" s="247"/>
      <c r="I552" s="247"/>
      <c r="J552" s="250"/>
      <c r="K552" s="247"/>
      <c r="L552" s="249"/>
      <c r="M552" s="251"/>
      <c r="N552" s="248"/>
      <c r="O552" s="248"/>
      <c r="P552" s="247"/>
    </row>
    <row r="553" spans="1:16" ht="35.700000000000003" customHeight="1">
      <c r="A553" s="142"/>
      <c r="B553" s="246">
        <v>543</v>
      </c>
      <c r="C553" s="713"/>
      <c r="D553" s="714"/>
      <c r="E553" s="247"/>
      <c r="F553" s="248"/>
      <c r="G553" s="249"/>
      <c r="H553" s="247"/>
      <c r="I553" s="247"/>
      <c r="J553" s="250"/>
      <c r="K553" s="247"/>
      <c r="L553" s="249"/>
      <c r="M553" s="251"/>
      <c r="N553" s="248"/>
      <c r="O553" s="248"/>
      <c r="P553" s="247"/>
    </row>
    <row r="554" spans="1:16" ht="35.700000000000003" customHeight="1">
      <c r="A554" s="142"/>
      <c r="B554" s="246">
        <v>544</v>
      </c>
      <c r="C554" s="713"/>
      <c r="D554" s="714"/>
      <c r="E554" s="247"/>
      <c r="F554" s="248"/>
      <c r="G554" s="249"/>
      <c r="H554" s="247"/>
      <c r="I554" s="247"/>
      <c r="J554" s="250"/>
      <c r="K554" s="247"/>
      <c r="L554" s="249"/>
      <c r="M554" s="251"/>
      <c r="N554" s="248"/>
      <c r="O554" s="248"/>
      <c r="P554" s="247"/>
    </row>
    <row r="555" spans="1:16" ht="35.700000000000003" customHeight="1">
      <c r="A555" s="142"/>
      <c r="B555" s="246">
        <v>545</v>
      </c>
      <c r="C555" s="713"/>
      <c r="D555" s="714"/>
      <c r="E555" s="247"/>
      <c r="F555" s="248"/>
      <c r="G555" s="249"/>
      <c r="H555" s="247"/>
      <c r="I555" s="247"/>
      <c r="J555" s="250"/>
      <c r="K555" s="247"/>
      <c r="L555" s="249"/>
      <c r="M555" s="251"/>
      <c r="N555" s="248"/>
      <c r="O555" s="248"/>
      <c r="P555" s="247"/>
    </row>
    <row r="556" spans="1:16" ht="35.700000000000003" customHeight="1">
      <c r="A556" s="142"/>
      <c r="B556" s="246">
        <v>546</v>
      </c>
      <c r="C556" s="713"/>
      <c r="D556" s="714"/>
      <c r="E556" s="247"/>
      <c r="F556" s="248"/>
      <c r="G556" s="249"/>
      <c r="H556" s="247"/>
      <c r="I556" s="247"/>
      <c r="J556" s="250"/>
      <c r="K556" s="247"/>
      <c r="L556" s="249"/>
      <c r="M556" s="251"/>
      <c r="N556" s="248"/>
      <c r="O556" s="248"/>
      <c r="P556" s="247"/>
    </row>
    <row r="557" spans="1:16" ht="35.700000000000003" customHeight="1">
      <c r="A557" s="142"/>
      <c r="B557" s="246">
        <v>547</v>
      </c>
      <c r="C557" s="713"/>
      <c r="D557" s="714"/>
      <c r="E557" s="247"/>
      <c r="F557" s="248"/>
      <c r="G557" s="249"/>
      <c r="H557" s="247"/>
      <c r="I557" s="247"/>
      <c r="J557" s="250"/>
      <c r="K557" s="247"/>
      <c r="L557" s="249"/>
      <c r="M557" s="251"/>
      <c r="N557" s="248"/>
      <c r="O557" s="248"/>
      <c r="P557" s="247"/>
    </row>
    <row r="558" spans="1:16" ht="35.700000000000003" customHeight="1">
      <c r="A558" s="142"/>
      <c r="B558" s="246">
        <v>548</v>
      </c>
      <c r="C558" s="713"/>
      <c r="D558" s="714"/>
      <c r="E558" s="247"/>
      <c r="F558" s="248"/>
      <c r="G558" s="249"/>
      <c r="H558" s="247"/>
      <c r="I558" s="247"/>
      <c r="J558" s="250"/>
      <c r="K558" s="247"/>
      <c r="L558" s="249"/>
      <c r="M558" s="251"/>
      <c r="N558" s="248"/>
      <c r="O558" s="248"/>
      <c r="P558" s="247"/>
    </row>
    <row r="559" spans="1:16" ht="35.700000000000003" customHeight="1">
      <c r="A559" s="142"/>
      <c r="B559" s="246">
        <v>549</v>
      </c>
      <c r="C559" s="713"/>
      <c r="D559" s="714"/>
      <c r="E559" s="248"/>
      <c r="F559" s="248"/>
      <c r="G559" s="249"/>
      <c r="H559" s="247"/>
      <c r="I559" s="247"/>
      <c r="J559" s="250"/>
      <c r="K559" s="247"/>
      <c r="L559" s="249"/>
      <c r="M559" s="251"/>
      <c r="N559" s="248"/>
      <c r="O559" s="248"/>
      <c r="P559" s="247"/>
    </row>
    <row r="560" spans="1:16" ht="35.700000000000003" customHeight="1">
      <c r="A560" s="142"/>
      <c r="B560" s="246">
        <v>550</v>
      </c>
      <c r="C560" s="713"/>
      <c r="D560" s="714"/>
      <c r="E560" s="247"/>
      <c r="F560" s="248"/>
      <c r="G560" s="249"/>
      <c r="H560" s="247"/>
      <c r="I560" s="247"/>
      <c r="J560" s="250"/>
      <c r="K560" s="247"/>
      <c r="L560" s="249"/>
      <c r="M560" s="251"/>
      <c r="N560" s="248"/>
      <c r="O560" s="248"/>
      <c r="P560" s="247"/>
    </row>
    <row r="561" spans="1:16" ht="35.700000000000003" customHeight="1">
      <c r="A561" s="142"/>
      <c r="B561" s="246">
        <v>551</v>
      </c>
      <c r="C561" s="713"/>
      <c r="D561" s="714"/>
      <c r="E561" s="248"/>
      <c r="F561" s="248"/>
      <c r="G561" s="249"/>
      <c r="H561" s="247"/>
      <c r="I561" s="247"/>
      <c r="J561" s="250"/>
      <c r="K561" s="247"/>
      <c r="L561" s="249"/>
      <c r="M561" s="251"/>
      <c r="N561" s="248"/>
      <c r="O561" s="248"/>
      <c r="P561" s="247"/>
    </row>
    <row r="562" spans="1:16" ht="35.700000000000003" customHeight="1">
      <c r="A562" s="142"/>
      <c r="B562" s="246">
        <v>552</v>
      </c>
      <c r="C562" s="713"/>
      <c r="D562" s="714"/>
      <c r="E562" s="247"/>
      <c r="F562" s="248"/>
      <c r="G562" s="249"/>
      <c r="H562" s="247"/>
      <c r="I562" s="247"/>
      <c r="J562" s="250"/>
      <c r="K562" s="247"/>
      <c r="L562" s="249"/>
      <c r="M562" s="251"/>
      <c r="N562" s="248"/>
      <c r="O562" s="248"/>
      <c r="P562" s="247"/>
    </row>
    <row r="563" spans="1:16" ht="35.700000000000003" customHeight="1">
      <c r="A563" s="142"/>
      <c r="B563" s="246">
        <v>553</v>
      </c>
      <c r="C563" s="713"/>
      <c r="D563" s="714"/>
      <c r="E563" s="247"/>
      <c r="F563" s="248"/>
      <c r="G563" s="249"/>
      <c r="H563" s="247"/>
      <c r="I563" s="247"/>
      <c r="J563" s="250"/>
      <c r="K563" s="247"/>
      <c r="L563" s="249"/>
      <c r="M563" s="251"/>
      <c r="N563" s="248"/>
      <c r="O563" s="248"/>
      <c r="P563" s="247"/>
    </row>
    <row r="564" spans="1:16" ht="35.700000000000003" customHeight="1">
      <c r="A564" s="142"/>
      <c r="B564" s="246">
        <v>554</v>
      </c>
      <c r="C564" s="713"/>
      <c r="D564" s="714"/>
      <c r="E564" s="247"/>
      <c r="F564" s="248"/>
      <c r="G564" s="249"/>
      <c r="H564" s="247"/>
      <c r="I564" s="247"/>
      <c r="J564" s="250"/>
      <c r="K564" s="247"/>
      <c r="L564" s="249"/>
      <c r="M564" s="251"/>
      <c r="N564" s="248"/>
      <c r="O564" s="248"/>
      <c r="P564" s="247"/>
    </row>
    <row r="565" spans="1:16" ht="35.700000000000003" customHeight="1">
      <c r="A565" s="142"/>
      <c r="B565" s="246">
        <v>555</v>
      </c>
      <c r="C565" s="713"/>
      <c r="D565" s="714"/>
      <c r="E565" s="247"/>
      <c r="F565" s="248"/>
      <c r="G565" s="249"/>
      <c r="H565" s="247"/>
      <c r="I565" s="247"/>
      <c r="J565" s="250"/>
      <c r="K565" s="247"/>
      <c r="L565" s="249"/>
      <c r="M565" s="251"/>
      <c r="N565" s="248"/>
      <c r="O565" s="248"/>
      <c r="P565" s="247"/>
    </row>
    <row r="566" spans="1:16" ht="35.700000000000003" customHeight="1">
      <c r="A566" s="142"/>
      <c r="B566" s="246">
        <v>556</v>
      </c>
      <c r="C566" s="713"/>
      <c r="D566" s="714"/>
      <c r="E566" s="247"/>
      <c r="F566" s="248"/>
      <c r="G566" s="249"/>
      <c r="H566" s="247"/>
      <c r="I566" s="247"/>
      <c r="J566" s="250"/>
      <c r="K566" s="247"/>
      <c r="L566" s="249"/>
      <c r="M566" s="251"/>
      <c r="N566" s="248"/>
      <c r="O566" s="248"/>
      <c r="P566" s="247"/>
    </row>
    <row r="567" spans="1:16" ht="35.700000000000003" customHeight="1">
      <c r="A567" s="142"/>
      <c r="B567" s="246">
        <v>557</v>
      </c>
      <c r="C567" s="713"/>
      <c r="D567" s="714"/>
      <c r="E567" s="247"/>
      <c r="F567" s="248"/>
      <c r="G567" s="249"/>
      <c r="H567" s="247"/>
      <c r="I567" s="247"/>
      <c r="J567" s="250"/>
      <c r="K567" s="247"/>
      <c r="L567" s="249"/>
      <c r="M567" s="251"/>
      <c r="N567" s="248"/>
      <c r="O567" s="248"/>
      <c r="P567" s="247"/>
    </row>
    <row r="568" spans="1:16" ht="35.700000000000003" customHeight="1">
      <c r="A568" s="142"/>
      <c r="B568" s="246">
        <v>558</v>
      </c>
      <c r="C568" s="713"/>
      <c r="D568" s="714"/>
      <c r="E568" s="247"/>
      <c r="F568" s="248"/>
      <c r="G568" s="249"/>
      <c r="H568" s="247"/>
      <c r="I568" s="247"/>
      <c r="J568" s="250"/>
      <c r="K568" s="247"/>
      <c r="L568" s="249"/>
      <c r="M568" s="251"/>
      <c r="N568" s="248"/>
      <c r="O568" s="248"/>
      <c r="P568" s="247"/>
    </row>
    <row r="569" spans="1:16" ht="35.700000000000003" customHeight="1">
      <c r="A569" s="142"/>
      <c r="B569" s="246">
        <v>559</v>
      </c>
      <c r="C569" s="713"/>
      <c r="D569" s="714"/>
      <c r="E569" s="247"/>
      <c r="F569" s="248"/>
      <c r="G569" s="249"/>
      <c r="H569" s="247"/>
      <c r="I569" s="247"/>
      <c r="J569" s="250"/>
      <c r="K569" s="247"/>
      <c r="L569" s="249"/>
      <c r="M569" s="251"/>
      <c r="N569" s="248"/>
      <c r="O569" s="248"/>
      <c r="P569" s="247"/>
    </row>
    <row r="570" spans="1:16" ht="35.700000000000003" customHeight="1">
      <c r="A570" s="142"/>
      <c r="B570" s="246">
        <v>560</v>
      </c>
      <c r="C570" s="713"/>
      <c r="D570" s="714"/>
      <c r="E570" s="247"/>
      <c r="F570" s="248"/>
      <c r="G570" s="249"/>
      <c r="H570" s="247"/>
      <c r="I570" s="247"/>
      <c r="J570" s="250"/>
      <c r="K570" s="247"/>
      <c r="L570" s="249"/>
      <c r="M570" s="251"/>
      <c r="N570" s="248"/>
      <c r="O570" s="248"/>
      <c r="P570" s="247"/>
    </row>
    <row r="571" spans="1:16" ht="35.700000000000003" customHeight="1">
      <c r="A571" s="142"/>
      <c r="B571" s="246">
        <v>561</v>
      </c>
      <c r="C571" s="713"/>
      <c r="D571" s="714"/>
      <c r="E571" s="248"/>
      <c r="F571" s="248"/>
      <c r="G571" s="249"/>
      <c r="H571" s="247"/>
      <c r="I571" s="247"/>
      <c r="J571" s="250"/>
      <c r="K571" s="247"/>
      <c r="L571" s="249"/>
      <c r="M571" s="251"/>
      <c r="N571" s="248"/>
      <c r="O571" s="248"/>
      <c r="P571" s="247"/>
    </row>
    <row r="572" spans="1:16" ht="35.700000000000003" customHeight="1">
      <c r="A572" s="142"/>
      <c r="B572" s="246">
        <v>562</v>
      </c>
      <c r="C572" s="713"/>
      <c r="D572" s="714"/>
      <c r="E572" s="247"/>
      <c r="F572" s="248"/>
      <c r="G572" s="249"/>
      <c r="H572" s="247"/>
      <c r="I572" s="247"/>
      <c r="J572" s="250"/>
      <c r="K572" s="247"/>
      <c r="L572" s="249"/>
      <c r="M572" s="251"/>
      <c r="N572" s="248"/>
      <c r="O572" s="248"/>
      <c r="P572" s="247"/>
    </row>
    <row r="573" spans="1:16" ht="35.700000000000003" customHeight="1">
      <c r="A573" s="142"/>
      <c r="B573" s="246">
        <v>563</v>
      </c>
      <c r="C573" s="713"/>
      <c r="D573" s="714"/>
      <c r="E573" s="248"/>
      <c r="F573" s="248"/>
      <c r="G573" s="249"/>
      <c r="H573" s="247"/>
      <c r="I573" s="247"/>
      <c r="J573" s="250"/>
      <c r="K573" s="247"/>
      <c r="L573" s="249"/>
      <c r="M573" s="251"/>
      <c r="N573" s="248"/>
      <c r="O573" s="248"/>
      <c r="P573" s="247"/>
    </row>
    <row r="574" spans="1:16" ht="35.700000000000003" customHeight="1">
      <c r="A574" s="142"/>
      <c r="B574" s="246">
        <v>564</v>
      </c>
      <c r="C574" s="713"/>
      <c r="D574" s="714"/>
      <c r="E574" s="247"/>
      <c r="F574" s="248"/>
      <c r="G574" s="249"/>
      <c r="H574" s="247"/>
      <c r="I574" s="247"/>
      <c r="J574" s="250"/>
      <c r="K574" s="247"/>
      <c r="L574" s="249"/>
      <c r="M574" s="251"/>
      <c r="N574" s="248"/>
      <c r="O574" s="248"/>
      <c r="P574" s="247"/>
    </row>
    <row r="575" spans="1:16" ht="35.700000000000003" customHeight="1">
      <c r="A575" s="142"/>
      <c r="B575" s="246">
        <v>565</v>
      </c>
      <c r="C575" s="713"/>
      <c r="D575" s="714"/>
      <c r="E575" s="248"/>
      <c r="F575" s="248"/>
      <c r="G575" s="249"/>
      <c r="H575" s="247"/>
      <c r="I575" s="247"/>
      <c r="J575" s="250"/>
      <c r="K575" s="247"/>
      <c r="L575" s="249"/>
      <c r="M575" s="251"/>
      <c r="N575" s="248"/>
      <c r="O575" s="248"/>
      <c r="P575" s="247"/>
    </row>
    <row r="576" spans="1:16" ht="35.700000000000003" customHeight="1">
      <c r="A576" s="142"/>
      <c r="B576" s="246">
        <v>566</v>
      </c>
      <c r="C576" s="713"/>
      <c r="D576" s="714"/>
      <c r="E576" s="247"/>
      <c r="F576" s="248"/>
      <c r="G576" s="249"/>
      <c r="H576" s="247"/>
      <c r="I576" s="247"/>
      <c r="J576" s="250"/>
      <c r="K576" s="247"/>
      <c r="L576" s="249"/>
      <c r="M576" s="251"/>
      <c r="N576" s="248"/>
      <c r="O576" s="248"/>
      <c r="P576" s="247"/>
    </row>
    <row r="577" spans="1:16" ht="35.700000000000003" customHeight="1">
      <c r="A577" s="142"/>
      <c r="B577" s="246">
        <v>567</v>
      </c>
      <c r="C577" s="713"/>
      <c r="D577" s="714"/>
      <c r="E577" s="248"/>
      <c r="F577" s="248"/>
      <c r="G577" s="249"/>
      <c r="H577" s="247"/>
      <c r="I577" s="247"/>
      <c r="J577" s="250"/>
      <c r="K577" s="247"/>
      <c r="L577" s="249"/>
      <c r="M577" s="251"/>
      <c r="N577" s="248"/>
      <c r="O577" s="248"/>
      <c r="P577" s="247"/>
    </row>
    <row r="578" spans="1:16" ht="35.700000000000003" customHeight="1">
      <c r="A578" s="142"/>
      <c r="B578" s="246">
        <v>568</v>
      </c>
      <c r="C578" s="713"/>
      <c r="D578" s="714"/>
      <c r="E578" s="247"/>
      <c r="F578" s="248"/>
      <c r="G578" s="249"/>
      <c r="H578" s="247"/>
      <c r="I578" s="247"/>
      <c r="J578" s="250"/>
      <c r="K578" s="247"/>
      <c r="L578" s="249"/>
      <c r="M578" s="251"/>
      <c r="N578" s="248"/>
      <c r="O578" s="248"/>
      <c r="P578" s="247"/>
    </row>
    <row r="579" spans="1:16" ht="35.700000000000003" customHeight="1">
      <c r="A579" s="142"/>
      <c r="B579" s="246">
        <v>569</v>
      </c>
      <c r="C579" s="713"/>
      <c r="D579" s="714"/>
      <c r="E579" s="248"/>
      <c r="F579" s="248"/>
      <c r="G579" s="249"/>
      <c r="H579" s="247"/>
      <c r="I579" s="247"/>
      <c r="J579" s="250"/>
      <c r="K579" s="247"/>
      <c r="L579" s="249"/>
      <c r="M579" s="251"/>
      <c r="N579" s="248"/>
      <c r="O579" s="248"/>
      <c r="P579" s="247"/>
    </row>
    <row r="580" spans="1:16" ht="35.700000000000003" customHeight="1">
      <c r="A580" s="142"/>
      <c r="B580" s="246">
        <v>570</v>
      </c>
      <c r="C580" s="713"/>
      <c r="D580" s="714"/>
      <c r="E580" s="247"/>
      <c r="F580" s="248"/>
      <c r="G580" s="249"/>
      <c r="H580" s="247"/>
      <c r="I580" s="247"/>
      <c r="J580" s="250"/>
      <c r="K580" s="247"/>
      <c r="L580" s="249"/>
      <c r="M580" s="251"/>
      <c r="N580" s="248"/>
      <c r="O580" s="248"/>
      <c r="P580" s="247"/>
    </row>
    <row r="581" spans="1:16" ht="35.700000000000003" customHeight="1">
      <c r="A581" s="142"/>
      <c r="B581" s="246">
        <v>571</v>
      </c>
      <c r="C581" s="713"/>
      <c r="D581" s="714"/>
      <c r="E581" s="247"/>
      <c r="F581" s="248"/>
      <c r="G581" s="249"/>
      <c r="H581" s="247"/>
      <c r="I581" s="247"/>
      <c r="J581" s="250"/>
      <c r="K581" s="247"/>
      <c r="L581" s="249"/>
      <c r="M581" s="251"/>
      <c r="N581" s="248"/>
      <c r="O581" s="248"/>
      <c r="P581" s="247"/>
    </row>
    <row r="582" spans="1:16" ht="35.700000000000003" customHeight="1">
      <c r="A582" s="142"/>
      <c r="B582" s="246">
        <v>572</v>
      </c>
      <c r="C582" s="713"/>
      <c r="D582" s="714"/>
      <c r="E582" s="248"/>
      <c r="F582" s="248"/>
      <c r="G582" s="249"/>
      <c r="H582" s="247"/>
      <c r="I582" s="247"/>
      <c r="J582" s="250"/>
      <c r="K582" s="247"/>
      <c r="L582" s="249"/>
      <c r="M582" s="251"/>
      <c r="N582" s="248"/>
      <c r="O582" s="248"/>
      <c r="P582" s="247"/>
    </row>
    <row r="583" spans="1:16" ht="35.700000000000003" customHeight="1">
      <c r="A583" s="142"/>
      <c r="B583" s="246">
        <v>573</v>
      </c>
      <c r="C583" s="713"/>
      <c r="D583" s="714"/>
      <c r="E583" s="248"/>
      <c r="F583" s="248"/>
      <c r="G583" s="249"/>
      <c r="H583" s="247"/>
      <c r="I583" s="247"/>
      <c r="J583" s="250"/>
      <c r="K583" s="247"/>
      <c r="L583" s="249"/>
      <c r="M583" s="251"/>
      <c r="N583" s="248"/>
      <c r="O583" s="248"/>
      <c r="P583" s="247"/>
    </row>
    <row r="584" spans="1:16" ht="35.700000000000003" customHeight="1">
      <c r="A584" s="142"/>
      <c r="B584" s="246">
        <v>574</v>
      </c>
      <c r="C584" s="713"/>
      <c r="D584" s="714"/>
      <c r="E584" s="248"/>
      <c r="F584" s="248"/>
      <c r="G584" s="249"/>
      <c r="H584" s="247"/>
      <c r="I584" s="247"/>
      <c r="J584" s="250"/>
      <c r="K584" s="247"/>
      <c r="L584" s="249"/>
      <c r="M584" s="251"/>
      <c r="N584" s="248"/>
      <c r="O584" s="248"/>
      <c r="P584" s="247"/>
    </row>
    <row r="585" spans="1:16" ht="35.700000000000003" customHeight="1">
      <c r="A585" s="142"/>
      <c r="B585" s="246">
        <v>575</v>
      </c>
      <c r="C585" s="713"/>
      <c r="D585" s="714"/>
      <c r="E585" s="247"/>
      <c r="F585" s="248"/>
      <c r="G585" s="249"/>
      <c r="H585" s="247"/>
      <c r="I585" s="247"/>
      <c r="J585" s="250"/>
      <c r="K585" s="247"/>
      <c r="L585" s="249"/>
      <c r="M585" s="251"/>
      <c r="N585" s="248"/>
      <c r="O585" s="248"/>
      <c r="P585" s="247"/>
    </row>
    <row r="586" spans="1:16" ht="35.700000000000003" customHeight="1">
      <c r="A586" s="142"/>
      <c r="B586" s="246">
        <v>576</v>
      </c>
      <c r="C586" s="713"/>
      <c r="D586" s="714"/>
      <c r="E586" s="247"/>
      <c r="F586" s="248"/>
      <c r="G586" s="249"/>
      <c r="H586" s="247"/>
      <c r="I586" s="247"/>
      <c r="J586" s="250"/>
      <c r="K586" s="247"/>
      <c r="L586" s="249"/>
      <c r="M586" s="251"/>
      <c r="N586" s="248"/>
      <c r="O586" s="248"/>
      <c r="P586" s="247"/>
    </row>
    <row r="587" spans="1:16" ht="35.700000000000003" customHeight="1">
      <c r="A587" s="142"/>
      <c r="B587" s="246">
        <v>577</v>
      </c>
      <c r="C587" s="713"/>
      <c r="D587" s="714"/>
      <c r="E587" s="247"/>
      <c r="F587" s="248"/>
      <c r="G587" s="249"/>
      <c r="H587" s="247"/>
      <c r="I587" s="247"/>
      <c r="J587" s="250"/>
      <c r="K587" s="247"/>
      <c r="L587" s="249"/>
      <c r="M587" s="251"/>
      <c r="N587" s="248"/>
      <c r="O587" s="248"/>
      <c r="P587" s="247"/>
    </row>
    <row r="588" spans="1:16" ht="35.700000000000003" customHeight="1">
      <c r="A588" s="142"/>
      <c r="B588" s="246">
        <v>578</v>
      </c>
      <c r="C588" s="713"/>
      <c r="D588" s="714"/>
      <c r="E588" s="247"/>
      <c r="F588" s="248"/>
      <c r="G588" s="249"/>
      <c r="H588" s="247"/>
      <c r="I588" s="247"/>
      <c r="J588" s="250"/>
      <c r="K588" s="247"/>
      <c r="L588" s="249"/>
      <c r="M588" s="251"/>
      <c r="N588" s="248"/>
      <c r="O588" s="248"/>
      <c r="P588" s="247"/>
    </row>
    <row r="589" spans="1:16" ht="35.700000000000003" customHeight="1">
      <c r="A589" s="142"/>
      <c r="B589" s="246">
        <v>579</v>
      </c>
      <c r="C589" s="713"/>
      <c r="D589" s="714"/>
      <c r="E589" s="248"/>
      <c r="F589" s="248"/>
      <c r="G589" s="249"/>
      <c r="H589" s="247"/>
      <c r="I589" s="247"/>
      <c r="J589" s="250"/>
      <c r="K589" s="247"/>
      <c r="L589" s="249"/>
      <c r="M589" s="251"/>
      <c r="N589" s="248"/>
      <c r="O589" s="248"/>
      <c r="P589" s="247"/>
    </row>
    <row r="590" spans="1:16" ht="35.700000000000003" customHeight="1">
      <c r="A590" s="142"/>
      <c r="B590" s="246">
        <v>580</v>
      </c>
      <c r="C590" s="713"/>
      <c r="D590" s="714"/>
      <c r="E590" s="247"/>
      <c r="F590" s="248"/>
      <c r="G590" s="249"/>
      <c r="H590" s="247"/>
      <c r="I590" s="247"/>
      <c r="J590" s="250"/>
      <c r="K590" s="247"/>
      <c r="L590" s="249"/>
      <c r="M590" s="251"/>
      <c r="N590" s="248"/>
      <c r="O590" s="248"/>
      <c r="P590" s="247"/>
    </row>
    <row r="591" spans="1:16" ht="35.700000000000003" customHeight="1">
      <c r="A591" s="142"/>
      <c r="B591" s="246">
        <v>581</v>
      </c>
      <c r="C591" s="713"/>
      <c r="D591" s="714"/>
      <c r="E591" s="247"/>
      <c r="F591" s="248"/>
      <c r="G591" s="249"/>
      <c r="H591" s="247"/>
      <c r="I591" s="247"/>
      <c r="J591" s="250"/>
      <c r="K591" s="247"/>
      <c r="L591" s="249"/>
      <c r="M591" s="251"/>
      <c r="N591" s="248"/>
      <c r="O591" s="248"/>
      <c r="P591" s="247"/>
    </row>
    <row r="592" spans="1:16" ht="35.700000000000003" customHeight="1">
      <c r="A592" s="142"/>
      <c r="B592" s="246">
        <v>582</v>
      </c>
      <c r="C592" s="713"/>
      <c r="D592" s="714"/>
      <c r="E592" s="248"/>
      <c r="F592" s="248"/>
      <c r="G592" s="249"/>
      <c r="H592" s="247"/>
      <c r="I592" s="247"/>
      <c r="J592" s="250"/>
      <c r="K592" s="247"/>
      <c r="L592" s="249"/>
      <c r="M592" s="251"/>
      <c r="N592" s="248"/>
      <c r="O592" s="248"/>
      <c r="P592" s="247"/>
    </row>
    <row r="593" spans="1:16" ht="35.700000000000003" customHeight="1">
      <c r="A593" s="142"/>
      <c r="B593" s="246">
        <v>583</v>
      </c>
      <c r="C593" s="713"/>
      <c r="D593" s="714"/>
      <c r="E593" s="248"/>
      <c r="F593" s="248"/>
      <c r="G593" s="249"/>
      <c r="H593" s="247"/>
      <c r="I593" s="247"/>
      <c r="J593" s="250"/>
      <c r="K593" s="247"/>
      <c r="L593" s="249"/>
      <c r="M593" s="251"/>
      <c r="N593" s="248"/>
      <c r="O593" s="248"/>
      <c r="P593" s="247"/>
    </row>
    <row r="594" spans="1:16" ht="35.700000000000003" customHeight="1">
      <c r="A594" s="142"/>
      <c r="B594" s="246">
        <v>584</v>
      </c>
      <c r="C594" s="713"/>
      <c r="D594" s="714"/>
      <c r="E594" s="247"/>
      <c r="F594" s="248"/>
      <c r="G594" s="249"/>
      <c r="H594" s="247"/>
      <c r="I594" s="247"/>
      <c r="J594" s="250"/>
      <c r="K594" s="247"/>
      <c r="L594" s="249"/>
      <c r="M594" s="251"/>
      <c r="N594" s="248"/>
      <c r="O594" s="248"/>
      <c r="P594" s="247"/>
    </row>
    <row r="595" spans="1:16" ht="35.700000000000003" customHeight="1">
      <c r="A595" s="142"/>
      <c r="B595" s="246">
        <v>585</v>
      </c>
      <c r="C595" s="713"/>
      <c r="D595" s="714"/>
      <c r="E595" s="247"/>
      <c r="F595" s="248"/>
      <c r="G595" s="249"/>
      <c r="H595" s="247"/>
      <c r="I595" s="247"/>
      <c r="J595" s="250"/>
      <c r="K595" s="247"/>
      <c r="L595" s="249"/>
      <c r="M595" s="251"/>
      <c r="N595" s="248"/>
      <c r="O595" s="248"/>
      <c r="P595" s="247"/>
    </row>
    <row r="596" spans="1:16" ht="35.700000000000003" customHeight="1">
      <c r="A596" s="142"/>
      <c r="B596" s="246">
        <v>586</v>
      </c>
      <c r="C596" s="713"/>
      <c r="D596" s="714"/>
      <c r="E596" s="248"/>
      <c r="F596" s="248"/>
      <c r="G596" s="249"/>
      <c r="H596" s="247"/>
      <c r="I596" s="247"/>
      <c r="J596" s="250"/>
      <c r="K596" s="247"/>
      <c r="L596" s="249"/>
      <c r="M596" s="251"/>
      <c r="N596" s="248"/>
      <c r="O596" s="248"/>
      <c r="P596" s="247"/>
    </row>
    <row r="597" spans="1:16" ht="35.700000000000003" customHeight="1">
      <c r="A597" s="142"/>
      <c r="B597" s="246">
        <v>587</v>
      </c>
      <c r="C597" s="713"/>
      <c r="D597" s="714"/>
      <c r="E597" s="247"/>
      <c r="F597" s="248"/>
      <c r="G597" s="249"/>
      <c r="H597" s="247"/>
      <c r="I597" s="247"/>
      <c r="J597" s="250"/>
      <c r="K597" s="247"/>
      <c r="L597" s="249"/>
      <c r="M597" s="251"/>
      <c r="N597" s="248"/>
      <c r="O597" s="248"/>
      <c r="P597" s="247"/>
    </row>
    <row r="598" spans="1:16" ht="35.700000000000003" customHeight="1">
      <c r="A598" s="142"/>
      <c r="B598" s="246">
        <v>588</v>
      </c>
      <c r="C598" s="713"/>
      <c r="D598" s="714"/>
      <c r="E598" s="247"/>
      <c r="F598" s="248"/>
      <c r="G598" s="249"/>
      <c r="H598" s="247"/>
      <c r="I598" s="247"/>
      <c r="J598" s="250"/>
      <c r="K598" s="247"/>
      <c r="L598" s="249"/>
      <c r="M598" s="251"/>
      <c r="N598" s="248"/>
      <c r="O598" s="248"/>
      <c r="P598" s="247"/>
    </row>
    <row r="599" spans="1:16" ht="35.700000000000003" customHeight="1">
      <c r="A599" s="142"/>
      <c r="B599" s="246">
        <v>589</v>
      </c>
      <c r="C599" s="713"/>
      <c r="D599" s="714"/>
      <c r="E599" s="247"/>
      <c r="F599" s="248"/>
      <c r="G599" s="249"/>
      <c r="H599" s="247"/>
      <c r="I599" s="247"/>
      <c r="J599" s="250"/>
      <c r="K599" s="247"/>
      <c r="L599" s="249"/>
      <c r="M599" s="251"/>
      <c r="N599" s="248"/>
      <c r="O599" s="248"/>
      <c r="P599" s="247"/>
    </row>
    <row r="600" spans="1:16" ht="35.700000000000003" customHeight="1">
      <c r="A600" s="142"/>
      <c r="B600" s="246">
        <v>590</v>
      </c>
      <c r="C600" s="713"/>
      <c r="D600" s="714"/>
      <c r="E600" s="247"/>
      <c r="F600" s="248"/>
      <c r="G600" s="249"/>
      <c r="H600" s="247"/>
      <c r="I600" s="247"/>
      <c r="J600" s="250"/>
      <c r="K600" s="247"/>
      <c r="L600" s="249"/>
      <c r="M600" s="251"/>
      <c r="N600" s="248"/>
      <c r="O600" s="248"/>
      <c r="P600" s="247"/>
    </row>
    <row r="601" spans="1:16" ht="35.700000000000003" customHeight="1">
      <c r="A601" s="142"/>
      <c r="B601" s="246">
        <v>591</v>
      </c>
      <c r="C601" s="713"/>
      <c r="D601" s="714"/>
      <c r="E601" s="247"/>
      <c r="F601" s="248"/>
      <c r="G601" s="249"/>
      <c r="H601" s="247"/>
      <c r="I601" s="247"/>
      <c r="J601" s="250"/>
      <c r="K601" s="247"/>
      <c r="L601" s="249"/>
      <c r="M601" s="251"/>
      <c r="N601" s="248"/>
      <c r="O601" s="248"/>
      <c r="P601" s="247"/>
    </row>
    <row r="602" spans="1:16" ht="35.700000000000003" customHeight="1">
      <c r="A602" s="142"/>
      <c r="B602" s="246">
        <v>592</v>
      </c>
      <c r="C602" s="713"/>
      <c r="D602" s="714"/>
      <c r="E602" s="247"/>
      <c r="F602" s="248"/>
      <c r="G602" s="249"/>
      <c r="H602" s="247"/>
      <c r="I602" s="247"/>
      <c r="J602" s="250"/>
      <c r="K602" s="247"/>
      <c r="L602" s="249"/>
      <c r="M602" s="251"/>
      <c r="N602" s="248"/>
      <c r="O602" s="248"/>
      <c r="P602" s="247"/>
    </row>
    <row r="603" spans="1:16" ht="35.700000000000003" customHeight="1">
      <c r="A603" s="142"/>
      <c r="B603" s="246">
        <v>593</v>
      </c>
      <c r="C603" s="713"/>
      <c r="D603" s="714"/>
      <c r="E603" s="247"/>
      <c r="F603" s="248"/>
      <c r="G603" s="249"/>
      <c r="H603" s="247"/>
      <c r="I603" s="247"/>
      <c r="J603" s="250"/>
      <c r="K603" s="247"/>
      <c r="L603" s="249"/>
      <c r="M603" s="251"/>
      <c r="N603" s="248"/>
      <c r="O603" s="248"/>
      <c r="P603" s="247"/>
    </row>
    <row r="604" spans="1:16" ht="35.700000000000003" customHeight="1">
      <c r="A604" s="142"/>
      <c r="B604" s="246">
        <v>594</v>
      </c>
      <c r="C604" s="713"/>
      <c r="D604" s="714"/>
      <c r="E604" s="247"/>
      <c r="F604" s="248"/>
      <c r="G604" s="249"/>
      <c r="H604" s="247"/>
      <c r="I604" s="247"/>
      <c r="J604" s="250"/>
      <c r="K604" s="247"/>
      <c r="L604" s="249"/>
      <c r="M604" s="251"/>
      <c r="N604" s="248"/>
      <c r="O604" s="248"/>
      <c r="P604" s="247"/>
    </row>
    <row r="605" spans="1:16" ht="35.700000000000003" customHeight="1">
      <c r="A605" s="142"/>
      <c r="B605" s="246">
        <v>595</v>
      </c>
      <c r="C605" s="713"/>
      <c r="D605" s="714"/>
      <c r="E605" s="247"/>
      <c r="F605" s="248"/>
      <c r="G605" s="249"/>
      <c r="H605" s="247"/>
      <c r="I605" s="247"/>
      <c r="J605" s="250"/>
      <c r="K605" s="247"/>
      <c r="L605" s="249"/>
      <c r="M605" s="251"/>
      <c r="N605" s="248"/>
      <c r="O605" s="248"/>
      <c r="P605" s="247"/>
    </row>
    <row r="606" spans="1:16" ht="35.700000000000003" customHeight="1">
      <c r="A606" s="142"/>
      <c r="B606" s="246">
        <v>596</v>
      </c>
      <c r="C606" s="713"/>
      <c r="D606" s="714"/>
      <c r="E606" s="248"/>
      <c r="F606" s="248"/>
      <c r="G606" s="249"/>
      <c r="H606" s="247"/>
      <c r="I606" s="247"/>
      <c r="J606" s="250"/>
      <c r="K606" s="247"/>
      <c r="L606" s="249"/>
      <c r="M606" s="251"/>
      <c r="N606" s="248"/>
      <c r="O606" s="248"/>
      <c r="P606" s="247"/>
    </row>
    <row r="607" spans="1:16" ht="35.700000000000003" customHeight="1">
      <c r="A607" s="142"/>
      <c r="B607" s="246">
        <v>597</v>
      </c>
      <c r="C607" s="713"/>
      <c r="D607" s="714"/>
      <c r="E607" s="247"/>
      <c r="F607" s="248"/>
      <c r="G607" s="249"/>
      <c r="H607" s="247"/>
      <c r="I607" s="247"/>
      <c r="J607" s="250"/>
      <c r="K607" s="247"/>
      <c r="L607" s="249"/>
      <c r="M607" s="251"/>
      <c r="N607" s="248"/>
      <c r="O607" s="248"/>
      <c r="P607" s="247"/>
    </row>
    <row r="608" spans="1:16" ht="35.700000000000003" customHeight="1">
      <c r="A608" s="142"/>
      <c r="B608" s="246">
        <v>598</v>
      </c>
      <c r="C608" s="713"/>
      <c r="D608" s="714"/>
      <c r="E608" s="247"/>
      <c r="F608" s="248"/>
      <c r="G608" s="249"/>
      <c r="H608" s="247"/>
      <c r="I608" s="247"/>
      <c r="J608" s="250"/>
      <c r="K608" s="247"/>
      <c r="L608" s="249"/>
      <c r="M608" s="251"/>
      <c r="N608" s="248"/>
      <c r="O608" s="248"/>
      <c r="P608" s="247"/>
    </row>
    <row r="609" spans="1:16" ht="35.700000000000003" customHeight="1">
      <c r="A609" s="142"/>
      <c r="B609" s="246">
        <v>599</v>
      </c>
      <c r="C609" s="713"/>
      <c r="D609" s="714"/>
      <c r="E609" s="247"/>
      <c r="F609" s="248"/>
      <c r="G609" s="249"/>
      <c r="H609" s="247"/>
      <c r="I609" s="247"/>
      <c r="J609" s="250"/>
      <c r="K609" s="247"/>
      <c r="L609" s="249"/>
      <c r="M609" s="251"/>
      <c r="N609" s="248"/>
      <c r="O609" s="248"/>
      <c r="P609" s="247"/>
    </row>
    <row r="610" spans="1:16" ht="35.700000000000003" customHeight="1">
      <c r="A610" s="142"/>
      <c r="B610" s="246">
        <v>600</v>
      </c>
      <c r="C610" s="713"/>
      <c r="D610" s="714"/>
      <c r="E610" s="247"/>
      <c r="F610" s="248"/>
      <c r="G610" s="249"/>
      <c r="H610" s="247"/>
      <c r="I610" s="247"/>
      <c r="J610" s="250"/>
      <c r="K610" s="247"/>
      <c r="L610" s="249"/>
      <c r="M610" s="251"/>
      <c r="N610" s="248"/>
      <c r="O610" s="248"/>
      <c r="P610" s="247"/>
    </row>
    <row r="611" spans="1:16" ht="35.700000000000003" customHeight="1">
      <c r="A611" s="142"/>
      <c r="B611" s="246">
        <v>601</v>
      </c>
      <c r="C611" s="713"/>
      <c r="D611" s="714"/>
      <c r="E611" s="247"/>
      <c r="F611" s="248"/>
      <c r="G611" s="249"/>
      <c r="H611" s="247"/>
      <c r="I611" s="247"/>
      <c r="J611" s="250"/>
      <c r="K611" s="247"/>
      <c r="L611" s="249"/>
      <c r="M611" s="251"/>
      <c r="N611" s="248"/>
      <c r="O611" s="248"/>
      <c r="P611" s="247"/>
    </row>
    <row r="612" spans="1:16" ht="35.700000000000003" customHeight="1">
      <c r="A612" s="142"/>
      <c r="B612" s="246">
        <v>602</v>
      </c>
      <c r="C612" s="713"/>
      <c r="D612" s="714"/>
      <c r="E612" s="247"/>
      <c r="F612" s="248"/>
      <c r="G612" s="249"/>
      <c r="H612" s="247"/>
      <c r="I612" s="247"/>
      <c r="J612" s="250"/>
      <c r="K612" s="247"/>
      <c r="L612" s="249"/>
      <c r="M612" s="251"/>
      <c r="N612" s="248"/>
      <c r="O612" s="248"/>
      <c r="P612" s="247"/>
    </row>
    <row r="613" spans="1:16" ht="35.700000000000003" customHeight="1">
      <c r="A613" s="142"/>
      <c r="B613" s="246">
        <v>603</v>
      </c>
      <c r="C613" s="713"/>
      <c r="D613" s="714"/>
      <c r="E613" s="247"/>
      <c r="F613" s="248"/>
      <c r="G613" s="249"/>
      <c r="H613" s="247"/>
      <c r="I613" s="247"/>
      <c r="J613" s="250"/>
      <c r="K613" s="247"/>
      <c r="L613" s="249"/>
      <c r="M613" s="251"/>
      <c r="N613" s="248"/>
      <c r="O613" s="248"/>
      <c r="P613" s="247"/>
    </row>
    <row r="614" spans="1:16" ht="35.700000000000003" customHeight="1">
      <c r="A614" s="142"/>
      <c r="B614" s="246">
        <v>604</v>
      </c>
      <c r="C614" s="713"/>
      <c r="D614" s="714"/>
      <c r="E614" s="247"/>
      <c r="F614" s="248"/>
      <c r="G614" s="249"/>
      <c r="H614" s="247"/>
      <c r="I614" s="247"/>
      <c r="J614" s="250"/>
      <c r="K614" s="247"/>
      <c r="L614" s="249"/>
      <c r="M614" s="251"/>
      <c r="N614" s="248"/>
      <c r="O614" s="248"/>
      <c r="P614" s="247"/>
    </row>
    <row r="615" spans="1:16" ht="35.700000000000003" customHeight="1">
      <c r="A615" s="142"/>
      <c r="B615" s="246">
        <v>605</v>
      </c>
      <c r="C615" s="713"/>
      <c r="D615" s="714"/>
      <c r="E615" s="247"/>
      <c r="F615" s="248"/>
      <c r="G615" s="249"/>
      <c r="H615" s="247"/>
      <c r="I615" s="247"/>
      <c r="J615" s="250"/>
      <c r="K615" s="247"/>
      <c r="L615" s="249"/>
      <c r="M615" s="251"/>
      <c r="N615" s="248"/>
      <c r="O615" s="248"/>
      <c r="P615" s="247"/>
    </row>
    <row r="616" spans="1:16" ht="35.700000000000003" customHeight="1">
      <c r="A616" s="142"/>
      <c r="B616" s="246">
        <v>606</v>
      </c>
      <c r="C616" s="713"/>
      <c r="D616" s="714"/>
      <c r="E616" s="247"/>
      <c r="F616" s="248"/>
      <c r="G616" s="249"/>
      <c r="H616" s="247"/>
      <c r="I616" s="247"/>
      <c r="J616" s="250"/>
      <c r="K616" s="247"/>
      <c r="L616" s="249"/>
      <c r="M616" s="251"/>
      <c r="N616" s="248"/>
      <c r="O616" s="248"/>
      <c r="P616" s="247"/>
    </row>
    <row r="617" spans="1:16" ht="35.700000000000003" customHeight="1">
      <c r="A617" s="142"/>
      <c r="B617" s="246">
        <v>607</v>
      </c>
      <c r="C617" s="713"/>
      <c r="D617" s="714"/>
      <c r="E617" s="247"/>
      <c r="F617" s="248"/>
      <c r="G617" s="249"/>
      <c r="H617" s="247"/>
      <c r="I617" s="247"/>
      <c r="J617" s="250"/>
      <c r="K617" s="247"/>
      <c r="L617" s="249"/>
      <c r="M617" s="251"/>
      <c r="N617" s="248"/>
      <c r="O617" s="248"/>
      <c r="P617" s="247"/>
    </row>
    <row r="618" spans="1:16" ht="35.700000000000003" customHeight="1">
      <c r="A618" s="142"/>
      <c r="B618" s="246">
        <v>608</v>
      </c>
      <c r="C618" s="713"/>
      <c r="D618" s="714"/>
      <c r="E618" s="247"/>
      <c r="F618" s="248"/>
      <c r="G618" s="249"/>
      <c r="H618" s="247"/>
      <c r="I618" s="247"/>
      <c r="J618" s="250"/>
      <c r="K618" s="247"/>
      <c r="L618" s="249"/>
      <c r="M618" s="251"/>
      <c r="N618" s="248"/>
      <c r="O618" s="248"/>
      <c r="P618" s="247"/>
    </row>
    <row r="619" spans="1:16" ht="35.700000000000003" customHeight="1">
      <c r="A619" s="142"/>
      <c r="B619" s="246">
        <v>609</v>
      </c>
      <c r="C619" s="713"/>
      <c r="D619" s="714"/>
      <c r="E619" s="247"/>
      <c r="F619" s="248"/>
      <c r="G619" s="249"/>
      <c r="H619" s="247"/>
      <c r="I619" s="247"/>
      <c r="J619" s="250"/>
      <c r="K619" s="247"/>
      <c r="L619" s="249"/>
      <c r="M619" s="251"/>
      <c r="N619" s="248"/>
      <c r="O619" s="248"/>
      <c r="P619" s="247"/>
    </row>
    <row r="620" spans="1:16" ht="35.700000000000003" customHeight="1">
      <c r="A620" s="142"/>
      <c r="B620" s="246">
        <v>610</v>
      </c>
      <c r="C620" s="713"/>
      <c r="D620" s="714"/>
      <c r="E620" s="247"/>
      <c r="F620" s="248"/>
      <c r="G620" s="249"/>
      <c r="H620" s="247"/>
      <c r="I620" s="247"/>
      <c r="J620" s="250"/>
      <c r="K620" s="247"/>
      <c r="L620" s="249"/>
      <c r="M620" s="251"/>
      <c r="N620" s="248"/>
      <c r="O620" s="248"/>
      <c r="P620" s="247"/>
    </row>
    <row r="621" spans="1:16" ht="35.700000000000003" customHeight="1">
      <c r="A621" s="142"/>
      <c r="B621" s="246">
        <v>611</v>
      </c>
      <c r="C621" s="713"/>
      <c r="D621" s="714"/>
      <c r="E621" s="247"/>
      <c r="F621" s="248"/>
      <c r="G621" s="249"/>
      <c r="H621" s="247"/>
      <c r="I621" s="247"/>
      <c r="J621" s="250"/>
      <c r="K621" s="247"/>
      <c r="L621" s="249"/>
      <c r="M621" s="251"/>
      <c r="N621" s="248"/>
      <c r="O621" s="248"/>
      <c r="P621" s="247"/>
    </row>
    <row r="622" spans="1:16" ht="35.700000000000003" customHeight="1">
      <c r="A622" s="142"/>
      <c r="B622" s="246">
        <v>612</v>
      </c>
      <c r="C622" s="713"/>
      <c r="D622" s="714"/>
      <c r="E622" s="247"/>
      <c r="F622" s="248"/>
      <c r="G622" s="249"/>
      <c r="H622" s="247"/>
      <c r="I622" s="247"/>
      <c r="J622" s="250"/>
      <c r="K622" s="247"/>
      <c r="L622" s="249"/>
      <c r="M622" s="251"/>
      <c r="N622" s="248"/>
      <c r="O622" s="248"/>
      <c r="P622" s="247"/>
    </row>
    <row r="623" spans="1:16" ht="35.700000000000003" customHeight="1">
      <c r="A623" s="142"/>
      <c r="B623" s="246">
        <v>613</v>
      </c>
      <c r="C623" s="713"/>
      <c r="D623" s="714"/>
      <c r="E623" s="247"/>
      <c r="F623" s="248"/>
      <c r="G623" s="249"/>
      <c r="H623" s="247"/>
      <c r="I623" s="247"/>
      <c r="J623" s="250"/>
      <c r="K623" s="247"/>
      <c r="L623" s="249"/>
      <c r="M623" s="251"/>
      <c r="N623" s="248"/>
      <c r="O623" s="248"/>
      <c r="P623" s="247"/>
    </row>
    <row r="624" spans="1:16" ht="35.700000000000003" customHeight="1">
      <c r="A624" s="142"/>
      <c r="B624" s="246">
        <v>614</v>
      </c>
      <c r="C624" s="713"/>
      <c r="D624" s="714"/>
      <c r="E624" s="247"/>
      <c r="F624" s="248"/>
      <c r="G624" s="249"/>
      <c r="H624" s="247"/>
      <c r="I624" s="247"/>
      <c r="J624" s="250"/>
      <c r="K624" s="247"/>
      <c r="L624" s="249"/>
      <c r="M624" s="251"/>
      <c r="N624" s="248"/>
      <c r="O624" s="248"/>
      <c r="P624" s="247"/>
    </row>
    <row r="625" spans="1:16" ht="35.700000000000003" customHeight="1">
      <c r="A625" s="142"/>
      <c r="B625" s="246">
        <v>615</v>
      </c>
      <c r="C625" s="713"/>
      <c r="D625" s="714"/>
      <c r="E625" s="247"/>
      <c r="F625" s="248"/>
      <c r="G625" s="249"/>
      <c r="H625" s="247"/>
      <c r="I625" s="247"/>
      <c r="J625" s="250"/>
      <c r="K625" s="247"/>
      <c r="L625" s="249"/>
      <c r="M625" s="251"/>
      <c r="N625" s="248"/>
      <c r="O625" s="248"/>
      <c r="P625" s="247"/>
    </row>
    <row r="626" spans="1:16" ht="35.700000000000003" customHeight="1">
      <c r="A626" s="142"/>
      <c r="B626" s="246">
        <v>616</v>
      </c>
      <c r="C626" s="713"/>
      <c r="D626" s="714"/>
      <c r="E626" s="248"/>
      <c r="F626" s="248"/>
      <c r="G626" s="249"/>
      <c r="H626" s="247"/>
      <c r="I626" s="247"/>
      <c r="J626" s="250"/>
      <c r="K626" s="247"/>
      <c r="L626" s="249"/>
      <c r="M626" s="251"/>
      <c r="N626" s="248"/>
      <c r="O626" s="248"/>
      <c r="P626" s="247"/>
    </row>
    <row r="627" spans="1:16" ht="35.700000000000003" customHeight="1">
      <c r="A627" s="142"/>
      <c r="B627" s="246">
        <v>617</v>
      </c>
      <c r="C627" s="713"/>
      <c r="D627" s="714"/>
      <c r="E627" s="247"/>
      <c r="F627" s="248"/>
      <c r="G627" s="249"/>
      <c r="H627" s="247"/>
      <c r="I627" s="247"/>
      <c r="J627" s="250"/>
      <c r="K627" s="247"/>
      <c r="L627" s="249"/>
      <c r="M627" s="251"/>
      <c r="N627" s="248"/>
      <c r="O627" s="248"/>
      <c r="P627" s="247"/>
    </row>
    <row r="628" spans="1:16" ht="35.700000000000003" customHeight="1">
      <c r="A628" s="142"/>
      <c r="B628" s="246">
        <v>618</v>
      </c>
      <c r="C628" s="713"/>
      <c r="D628" s="714"/>
      <c r="E628" s="248"/>
      <c r="F628" s="248"/>
      <c r="G628" s="249"/>
      <c r="H628" s="247"/>
      <c r="I628" s="247"/>
      <c r="J628" s="250"/>
      <c r="K628" s="247"/>
      <c r="L628" s="249"/>
      <c r="M628" s="251"/>
      <c r="N628" s="248"/>
      <c r="O628" s="248"/>
      <c r="P628" s="247"/>
    </row>
    <row r="629" spans="1:16" ht="35.700000000000003" customHeight="1">
      <c r="A629" s="142"/>
      <c r="B629" s="246">
        <v>619</v>
      </c>
      <c r="C629" s="713"/>
      <c r="D629" s="714"/>
      <c r="E629" s="247"/>
      <c r="F629" s="248"/>
      <c r="G629" s="249"/>
      <c r="H629" s="247"/>
      <c r="I629" s="247"/>
      <c r="J629" s="250"/>
      <c r="K629" s="247"/>
      <c r="L629" s="249"/>
      <c r="M629" s="251"/>
      <c r="N629" s="248"/>
      <c r="O629" s="248"/>
      <c r="P629" s="247"/>
    </row>
    <row r="630" spans="1:16" ht="35.700000000000003" customHeight="1">
      <c r="A630" s="142"/>
      <c r="B630" s="246">
        <v>620</v>
      </c>
      <c r="C630" s="713"/>
      <c r="D630" s="714"/>
      <c r="E630" s="248"/>
      <c r="F630" s="248"/>
      <c r="G630" s="249"/>
      <c r="H630" s="247"/>
      <c r="I630" s="247"/>
      <c r="J630" s="250"/>
      <c r="K630" s="247"/>
      <c r="L630" s="249"/>
      <c r="M630" s="251"/>
      <c r="N630" s="248"/>
      <c r="O630" s="248"/>
      <c r="P630" s="247"/>
    </row>
    <row r="631" spans="1:16" ht="35.700000000000003" customHeight="1">
      <c r="A631" s="142"/>
      <c r="B631" s="246">
        <v>621</v>
      </c>
      <c r="C631" s="713"/>
      <c r="D631" s="714"/>
      <c r="E631" s="247"/>
      <c r="F631" s="248"/>
      <c r="G631" s="249"/>
      <c r="H631" s="247"/>
      <c r="I631" s="247"/>
      <c r="J631" s="250"/>
      <c r="K631" s="247"/>
      <c r="L631" s="249"/>
      <c r="M631" s="251"/>
      <c r="N631" s="248"/>
      <c r="O631" s="248"/>
      <c r="P631" s="247"/>
    </row>
    <row r="632" spans="1:16" ht="35.700000000000003" customHeight="1">
      <c r="A632" s="142"/>
      <c r="B632" s="246">
        <v>622</v>
      </c>
      <c r="C632" s="713"/>
      <c r="D632" s="714"/>
      <c r="E632" s="248"/>
      <c r="F632" s="248"/>
      <c r="G632" s="249"/>
      <c r="H632" s="247"/>
      <c r="I632" s="247"/>
      <c r="J632" s="250"/>
      <c r="K632" s="247"/>
      <c r="L632" s="249"/>
      <c r="M632" s="251"/>
      <c r="N632" s="248"/>
      <c r="O632" s="248"/>
      <c r="P632" s="247"/>
    </row>
    <row r="633" spans="1:16" ht="35.700000000000003" customHeight="1">
      <c r="A633" s="142"/>
      <c r="B633" s="246">
        <v>623</v>
      </c>
      <c r="C633" s="713"/>
      <c r="D633" s="714"/>
      <c r="E633" s="247"/>
      <c r="F633" s="248"/>
      <c r="G633" s="249"/>
      <c r="H633" s="247"/>
      <c r="I633" s="247"/>
      <c r="J633" s="250"/>
      <c r="K633" s="247"/>
      <c r="L633" s="249"/>
      <c r="M633" s="251"/>
      <c r="N633" s="248"/>
      <c r="O633" s="248"/>
      <c r="P633" s="247"/>
    </row>
    <row r="634" spans="1:16" ht="35.700000000000003" customHeight="1">
      <c r="A634" s="142"/>
      <c r="B634" s="246">
        <v>624</v>
      </c>
      <c r="C634" s="713"/>
      <c r="D634" s="714"/>
      <c r="E634" s="248"/>
      <c r="F634" s="248"/>
      <c r="G634" s="249"/>
      <c r="H634" s="247"/>
      <c r="I634" s="247"/>
      <c r="J634" s="250"/>
      <c r="K634" s="247"/>
      <c r="L634" s="249"/>
      <c r="M634" s="251"/>
      <c r="N634" s="248"/>
      <c r="O634" s="248"/>
      <c r="P634" s="247"/>
    </row>
    <row r="635" spans="1:16" ht="35.700000000000003" customHeight="1">
      <c r="A635" s="142"/>
      <c r="B635" s="246">
        <v>625</v>
      </c>
      <c r="C635" s="713"/>
      <c r="D635" s="714"/>
      <c r="E635" s="248"/>
      <c r="F635" s="248"/>
      <c r="G635" s="249"/>
      <c r="H635" s="247"/>
      <c r="I635" s="247"/>
      <c r="J635" s="250"/>
      <c r="K635" s="247"/>
      <c r="L635" s="249"/>
      <c r="M635" s="251"/>
      <c r="N635" s="248"/>
      <c r="O635" s="248"/>
      <c r="P635" s="247"/>
    </row>
    <row r="636" spans="1:16" ht="35.700000000000003" customHeight="1">
      <c r="A636" s="142"/>
      <c r="B636" s="246">
        <v>626</v>
      </c>
      <c r="C636" s="713"/>
      <c r="D636" s="714"/>
      <c r="E636" s="247"/>
      <c r="F636" s="248"/>
      <c r="G636" s="249"/>
      <c r="H636" s="247"/>
      <c r="I636" s="247"/>
      <c r="J636" s="250"/>
      <c r="K636" s="247"/>
      <c r="L636" s="249"/>
      <c r="M636" s="251"/>
      <c r="N636" s="248"/>
      <c r="O636" s="248"/>
      <c r="P636" s="247"/>
    </row>
    <row r="637" spans="1:16" ht="35.700000000000003" customHeight="1">
      <c r="A637" s="142"/>
      <c r="B637" s="246">
        <v>627</v>
      </c>
      <c r="C637" s="713"/>
      <c r="D637" s="714"/>
      <c r="E637" s="247"/>
      <c r="F637" s="248"/>
      <c r="G637" s="249"/>
      <c r="H637" s="247"/>
      <c r="I637" s="247"/>
      <c r="J637" s="250"/>
      <c r="K637" s="247"/>
      <c r="L637" s="249"/>
      <c r="M637" s="251"/>
      <c r="N637" s="248"/>
      <c r="O637" s="248"/>
      <c r="P637" s="247"/>
    </row>
    <row r="638" spans="1:16" ht="35.700000000000003" customHeight="1">
      <c r="A638" s="142"/>
      <c r="B638" s="246">
        <v>628</v>
      </c>
      <c r="C638" s="713"/>
      <c r="D638" s="714"/>
      <c r="E638" s="247"/>
      <c r="F638" s="248"/>
      <c r="G638" s="249"/>
      <c r="H638" s="247"/>
      <c r="I638" s="247"/>
      <c r="J638" s="250"/>
      <c r="K638" s="247"/>
      <c r="L638" s="249"/>
      <c r="M638" s="251"/>
      <c r="N638" s="248"/>
      <c r="O638" s="248"/>
      <c r="P638" s="247"/>
    </row>
    <row r="639" spans="1:16" ht="35.700000000000003" customHeight="1">
      <c r="A639" s="142"/>
      <c r="B639" s="246">
        <v>629</v>
      </c>
      <c r="C639" s="713"/>
      <c r="D639" s="714"/>
      <c r="E639" s="247"/>
      <c r="F639" s="248"/>
      <c r="G639" s="249"/>
      <c r="H639" s="247"/>
      <c r="I639" s="247"/>
      <c r="J639" s="250"/>
      <c r="K639" s="247"/>
      <c r="L639" s="249"/>
      <c r="M639" s="251"/>
      <c r="N639" s="248"/>
      <c r="O639" s="248"/>
      <c r="P639" s="247"/>
    </row>
    <row r="640" spans="1:16" ht="35.700000000000003" customHeight="1">
      <c r="A640" s="142"/>
      <c r="B640" s="246">
        <v>630</v>
      </c>
      <c r="C640" s="713"/>
      <c r="D640" s="714"/>
      <c r="E640" s="248"/>
      <c r="F640" s="248"/>
      <c r="G640" s="249"/>
      <c r="H640" s="247"/>
      <c r="I640" s="247"/>
      <c r="J640" s="250"/>
      <c r="K640" s="247"/>
      <c r="L640" s="249"/>
      <c r="M640" s="251"/>
      <c r="N640" s="248"/>
      <c r="O640" s="248"/>
      <c r="P640" s="247"/>
    </row>
    <row r="641" spans="1:16" ht="35.700000000000003" customHeight="1">
      <c r="A641" s="142"/>
      <c r="B641" s="246">
        <v>631</v>
      </c>
      <c r="C641" s="713"/>
      <c r="D641" s="714"/>
      <c r="E641" s="247"/>
      <c r="F641" s="248"/>
      <c r="G641" s="249"/>
      <c r="H641" s="247"/>
      <c r="I641" s="247"/>
      <c r="J641" s="250"/>
      <c r="K641" s="247"/>
      <c r="L641" s="249"/>
      <c r="M641" s="251"/>
      <c r="N641" s="248"/>
      <c r="O641" s="248"/>
      <c r="P641" s="247"/>
    </row>
    <row r="642" spans="1:16" ht="35.700000000000003" customHeight="1">
      <c r="A642" s="142"/>
      <c r="B642" s="246">
        <v>632</v>
      </c>
      <c r="C642" s="713"/>
      <c r="D642" s="714"/>
      <c r="E642" s="248"/>
      <c r="F642" s="248"/>
      <c r="G642" s="249"/>
      <c r="H642" s="247"/>
      <c r="I642" s="247"/>
      <c r="J642" s="250"/>
      <c r="K642" s="247"/>
      <c r="L642" s="249"/>
      <c r="M642" s="251"/>
      <c r="N642" s="248"/>
      <c r="O642" s="248"/>
      <c r="P642" s="247"/>
    </row>
    <row r="643" spans="1:16" ht="35.700000000000003" customHeight="1">
      <c r="A643" s="142"/>
      <c r="B643" s="246">
        <v>633</v>
      </c>
      <c r="C643" s="713"/>
      <c r="D643" s="714"/>
      <c r="E643" s="248"/>
      <c r="F643" s="248"/>
      <c r="G643" s="249"/>
      <c r="H643" s="247"/>
      <c r="I643" s="247"/>
      <c r="J643" s="250"/>
      <c r="K643" s="247"/>
      <c r="L643" s="249"/>
      <c r="M643" s="251"/>
      <c r="N643" s="248"/>
      <c r="O643" s="248"/>
      <c r="P643" s="247"/>
    </row>
    <row r="644" spans="1:16" ht="35.700000000000003" customHeight="1">
      <c r="A644" s="142"/>
      <c r="B644" s="246">
        <v>634</v>
      </c>
      <c r="C644" s="713"/>
      <c r="D644" s="714"/>
      <c r="E644" s="247"/>
      <c r="F644" s="248"/>
      <c r="G644" s="249"/>
      <c r="H644" s="247"/>
      <c r="I644" s="247"/>
      <c r="J644" s="250"/>
      <c r="K644" s="247"/>
      <c r="L644" s="249"/>
      <c r="M644" s="251"/>
      <c r="N644" s="248"/>
      <c r="O644" s="248"/>
      <c r="P644" s="247"/>
    </row>
    <row r="645" spans="1:16" ht="35.700000000000003" customHeight="1">
      <c r="A645" s="142"/>
      <c r="B645" s="246">
        <v>635</v>
      </c>
      <c r="C645" s="713"/>
      <c r="D645" s="714"/>
      <c r="E645" s="247"/>
      <c r="F645" s="248"/>
      <c r="G645" s="249"/>
      <c r="H645" s="247"/>
      <c r="I645" s="247"/>
      <c r="J645" s="250"/>
      <c r="K645" s="247"/>
      <c r="L645" s="249"/>
      <c r="M645" s="251"/>
      <c r="N645" s="248"/>
      <c r="O645" s="248"/>
      <c r="P645" s="247"/>
    </row>
    <row r="646" spans="1:16" ht="35.700000000000003" customHeight="1">
      <c r="A646" s="142"/>
      <c r="B646" s="246">
        <v>636</v>
      </c>
      <c r="C646" s="713"/>
      <c r="D646" s="714"/>
      <c r="E646" s="248"/>
      <c r="F646" s="248"/>
      <c r="G646" s="249"/>
      <c r="H646" s="247"/>
      <c r="I646" s="247"/>
      <c r="J646" s="250"/>
      <c r="K646" s="247"/>
      <c r="L646" s="249"/>
      <c r="M646" s="251"/>
      <c r="N646" s="248"/>
      <c r="O646" s="248"/>
      <c r="P646" s="247"/>
    </row>
    <row r="647" spans="1:16" ht="35.700000000000003" customHeight="1">
      <c r="A647" s="142"/>
      <c r="B647" s="246">
        <v>637</v>
      </c>
      <c r="C647" s="713"/>
      <c r="D647" s="714"/>
      <c r="E647" s="247"/>
      <c r="F647" s="248"/>
      <c r="G647" s="249"/>
      <c r="H647" s="247"/>
      <c r="I647" s="247"/>
      <c r="J647" s="250"/>
      <c r="K647" s="247"/>
      <c r="L647" s="249"/>
      <c r="M647" s="251"/>
      <c r="N647" s="248"/>
      <c r="O647" s="248"/>
      <c r="P647" s="247"/>
    </row>
    <row r="648" spans="1:16" ht="35.700000000000003" customHeight="1">
      <c r="A648" s="142"/>
      <c r="B648" s="246">
        <v>638</v>
      </c>
      <c r="C648" s="713"/>
      <c r="D648" s="714"/>
      <c r="E648" s="248"/>
      <c r="F648" s="248"/>
      <c r="G648" s="249"/>
      <c r="H648" s="247"/>
      <c r="I648" s="247"/>
      <c r="J648" s="250"/>
      <c r="K648" s="247"/>
      <c r="L648" s="249"/>
      <c r="M648" s="251"/>
      <c r="N648" s="248"/>
      <c r="O648" s="248"/>
      <c r="P648" s="247"/>
    </row>
    <row r="649" spans="1:16" ht="35.700000000000003" customHeight="1">
      <c r="A649" s="142"/>
      <c r="B649" s="246">
        <v>639</v>
      </c>
      <c r="C649" s="713"/>
      <c r="D649" s="714"/>
      <c r="E649" s="247"/>
      <c r="F649" s="248"/>
      <c r="G649" s="249"/>
      <c r="H649" s="247"/>
      <c r="I649" s="247"/>
      <c r="J649" s="250"/>
      <c r="K649" s="247"/>
      <c r="L649" s="249"/>
      <c r="M649" s="251"/>
      <c r="N649" s="248"/>
      <c r="O649" s="248"/>
      <c r="P649" s="247"/>
    </row>
    <row r="650" spans="1:16" ht="35.700000000000003" customHeight="1">
      <c r="A650" s="142"/>
      <c r="B650" s="246">
        <v>640</v>
      </c>
      <c r="C650" s="713"/>
      <c r="D650" s="714"/>
      <c r="E650" s="248"/>
      <c r="F650" s="248"/>
      <c r="G650" s="249"/>
      <c r="H650" s="247"/>
      <c r="I650" s="247"/>
      <c r="J650" s="250"/>
      <c r="K650" s="247"/>
      <c r="L650" s="249"/>
      <c r="M650" s="251"/>
      <c r="N650" s="248"/>
      <c r="O650" s="248"/>
      <c r="P650" s="247"/>
    </row>
    <row r="651" spans="1:16" ht="35.700000000000003" customHeight="1">
      <c r="A651" s="142"/>
      <c r="B651" s="246">
        <v>641</v>
      </c>
      <c r="C651" s="713"/>
      <c r="D651" s="714"/>
      <c r="E651" s="247"/>
      <c r="F651" s="248"/>
      <c r="G651" s="249"/>
      <c r="H651" s="247"/>
      <c r="I651" s="247"/>
      <c r="J651" s="250"/>
      <c r="K651" s="247"/>
      <c r="L651" s="249"/>
      <c r="M651" s="251"/>
      <c r="N651" s="248"/>
      <c r="O651" s="248"/>
      <c r="P651" s="247"/>
    </row>
    <row r="652" spans="1:16" ht="35.700000000000003" customHeight="1">
      <c r="A652" s="142"/>
      <c r="B652" s="246">
        <v>642</v>
      </c>
      <c r="C652" s="713"/>
      <c r="D652" s="714"/>
      <c r="E652" s="248"/>
      <c r="F652" s="248"/>
      <c r="G652" s="249"/>
      <c r="H652" s="247"/>
      <c r="I652" s="247"/>
      <c r="J652" s="250"/>
      <c r="K652" s="247"/>
      <c r="L652" s="249"/>
      <c r="M652" s="251"/>
      <c r="N652" s="248"/>
      <c r="O652" s="248"/>
      <c r="P652" s="247"/>
    </row>
    <row r="653" spans="1:16" ht="35.700000000000003" customHeight="1">
      <c r="A653" s="142"/>
      <c r="B653" s="246">
        <v>643</v>
      </c>
      <c r="C653" s="713"/>
      <c r="D653" s="714"/>
      <c r="E653" s="247"/>
      <c r="F653" s="248"/>
      <c r="G653" s="249"/>
      <c r="H653" s="247"/>
      <c r="I653" s="247"/>
      <c r="J653" s="250"/>
      <c r="K653" s="247"/>
      <c r="L653" s="249"/>
      <c r="M653" s="251"/>
      <c r="N653" s="248"/>
      <c r="O653" s="248"/>
      <c r="P653" s="247"/>
    </row>
    <row r="654" spans="1:16" ht="35.700000000000003" customHeight="1">
      <c r="A654" s="142"/>
      <c r="B654" s="246">
        <v>644</v>
      </c>
      <c r="C654" s="713"/>
      <c r="D654" s="714"/>
      <c r="E654" s="248"/>
      <c r="F654" s="248"/>
      <c r="G654" s="249"/>
      <c r="H654" s="247"/>
      <c r="I654" s="247"/>
      <c r="J654" s="250"/>
      <c r="K654" s="247"/>
      <c r="L654" s="249"/>
      <c r="M654" s="251"/>
      <c r="N654" s="248"/>
      <c r="O654" s="248"/>
      <c r="P654" s="247"/>
    </row>
    <row r="655" spans="1:16" ht="35.700000000000003" customHeight="1">
      <c r="A655" s="142"/>
      <c r="B655" s="246">
        <v>645</v>
      </c>
      <c r="C655" s="713"/>
      <c r="D655" s="714"/>
      <c r="E655" s="248"/>
      <c r="F655" s="248"/>
      <c r="G655" s="249"/>
      <c r="H655" s="247"/>
      <c r="I655" s="247"/>
      <c r="J655" s="250"/>
      <c r="K655" s="247"/>
      <c r="L655" s="249"/>
      <c r="M655" s="251"/>
      <c r="N655" s="248"/>
      <c r="O655" s="248"/>
      <c r="P655" s="247"/>
    </row>
    <row r="656" spans="1:16" ht="35.700000000000003" customHeight="1">
      <c r="A656" s="142"/>
      <c r="B656" s="246">
        <v>646</v>
      </c>
      <c r="C656" s="713"/>
      <c r="D656" s="714"/>
      <c r="E656" s="248"/>
      <c r="F656" s="248"/>
      <c r="G656" s="249"/>
      <c r="H656" s="247"/>
      <c r="I656" s="247"/>
      <c r="J656" s="250"/>
      <c r="K656" s="247"/>
      <c r="L656" s="249"/>
      <c r="M656" s="251"/>
      <c r="N656" s="248"/>
      <c r="O656" s="248"/>
      <c r="P656" s="247"/>
    </row>
    <row r="657" spans="1:16" ht="35.700000000000003" customHeight="1">
      <c r="A657" s="142"/>
      <c r="B657" s="246">
        <v>647</v>
      </c>
      <c r="C657" s="713"/>
      <c r="D657" s="714"/>
      <c r="E657" s="247"/>
      <c r="F657" s="248"/>
      <c r="G657" s="249"/>
      <c r="H657" s="247"/>
      <c r="I657" s="247"/>
      <c r="J657" s="250"/>
      <c r="K657" s="247"/>
      <c r="L657" s="249"/>
      <c r="M657" s="251"/>
      <c r="N657" s="248"/>
      <c r="O657" s="248"/>
      <c r="P657" s="247"/>
    </row>
    <row r="658" spans="1:16" ht="35.700000000000003" customHeight="1">
      <c r="A658" s="142"/>
      <c r="B658" s="246">
        <v>648</v>
      </c>
      <c r="C658" s="713"/>
      <c r="D658" s="714"/>
      <c r="E658" s="247"/>
      <c r="F658" s="248"/>
      <c r="G658" s="249"/>
      <c r="H658" s="247"/>
      <c r="I658" s="247"/>
      <c r="J658" s="250"/>
      <c r="K658" s="247"/>
      <c r="L658" s="249"/>
      <c r="M658" s="251"/>
      <c r="N658" s="248"/>
      <c r="O658" s="248"/>
      <c r="P658" s="247"/>
    </row>
    <row r="659" spans="1:16" ht="35.700000000000003" customHeight="1">
      <c r="A659" s="142"/>
      <c r="B659" s="246">
        <v>649</v>
      </c>
      <c r="C659" s="713"/>
      <c r="D659" s="714"/>
      <c r="E659" s="247"/>
      <c r="F659" s="248"/>
      <c r="G659" s="249"/>
      <c r="H659" s="247"/>
      <c r="I659" s="247"/>
      <c r="J659" s="250"/>
      <c r="K659" s="247"/>
      <c r="L659" s="249"/>
      <c r="M659" s="251"/>
      <c r="N659" s="248"/>
      <c r="O659" s="248"/>
      <c r="P659" s="247"/>
    </row>
    <row r="660" spans="1:16" ht="35.700000000000003" customHeight="1">
      <c r="A660" s="142"/>
      <c r="B660" s="246">
        <v>650</v>
      </c>
      <c r="C660" s="713"/>
      <c r="D660" s="714"/>
      <c r="E660" s="248"/>
      <c r="F660" s="248"/>
      <c r="G660" s="249"/>
      <c r="H660" s="247"/>
      <c r="I660" s="247"/>
      <c r="J660" s="250"/>
      <c r="K660" s="247"/>
      <c r="L660" s="249"/>
      <c r="M660" s="251"/>
      <c r="N660" s="248"/>
      <c r="O660" s="248"/>
      <c r="P660" s="247"/>
    </row>
    <row r="661" spans="1:16" ht="35.700000000000003" customHeight="1">
      <c r="A661" s="142"/>
      <c r="B661" s="246">
        <v>651</v>
      </c>
      <c r="C661" s="713"/>
      <c r="D661" s="714"/>
      <c r="E661" s="247"/>
      <c r="F661" s="248"/>
      <c r="G661" s="249"/>
      <c r="H661" s="247"/>
      <c r="I661" s="247"/>
      <c r="J661" s="250"/>
      <c r="K661" s="247"/>
      <c r="L661" s="249"/>
      <c r="M661" s="251"/>
      <c r="N661" s="248"/>
      <c r="O661" s="248"/>
      <c r="P661" s="247"/>
    </row>
    <row r="662" spans="1:16" ht="35.700000000000003" customHeight="1">
      <c r="A662" s="142"/>
      <c r="B662" s="246">
        <v>652</v>
      </c>
      <c r="C662" s="713"/>
      <c r="D662" s="714"/>
      <c r="E662" s="247"/>
      <c r="F662" s="248"/>
      <c r="G662" s="249"/>
      <c r="H662" s="247"/>
      <c r="I662" s="247"/>
      <c r="J662" s="250"/>
      <c r="K662" s="247"/>
      <c r="L662" s="249"/>
      <c r="M662" s="251"/>
      <c r="N662" s="248"/>
      <c r="O662" s="248"/>
      <c r="P662" s="247"/>
    </row>
    <row r="663" spans="1:16" ht="35.700000000000003" customHeight="1">
      <c r="A663" s="142"/>
      <c r="B663" s="246">
        <v>653</v>
      </c>
      <c r="C663" s="713"/>
      <c r="D663" s="714"/>
      <c r="E663" s="248"/>
      <c r="F663" s="248"/>
      <c r="G663" s="249"/>
      <c r="H663" s="247"/>
      <c r="I663" s="247"/>
      <c r="J663" s="250"/>
      <c r="K663" s="247"/>
      <c r="L663" s="249"/>
      <c r="M663" s="251"/>
      <c r="N663" s="248"/>
      <c r="O663" s="248"/>
      <c r="P663" s="247"/>
    </row>
    <row r="664" spans="1:16" ht="35.700000000000003" customHeight="1">
      <c r="A664" s="142"/>
      <c r="B664" s="246">
        <v>654</v>
      </c>
      <c r="C664" s="713"/>
      <c r="D664" s="714"/>
      <c r="E664" s="247"/>
      <c r="F664" s="248"/>
      <c r="G664" s="249"/>
      <c r="H664" s="247"/>
      <c r="I664" s="247"/>
      <c r="J664" s="250"/>
      <c r="K664" s="247"/>
      <c r="L664" s="249"/>
      <c r="M664" s="251"/>
      <c r="N664" s="248"/>
      <c r="O664" s="248"/>
      <c r="P664" s="247"/>
    </row>
    <row r="665" spans="1:16" ht="35.700000000000003" customHeight="1">
      <c r="A665" s="142"/>
      <c r="B665" s="246">
        <v>655</v>
      </c>
      <c r="C665" s="713"/>
      <c r="D665" s="714"/>
      <c r="E665" s="248"/>
      <c r="F665" s="248"/>
      <c r="G665" s="249"/>
      <c r="H665" s="247"/>
      <c r="I665" s="247"/>
      <c r="J665" s="250"/>
      <c r="K665" s="247"/>
      <c r="L665" s="249"/>
      <c r="M665" s="251"/>
      <c r="N665" s="248"/>
      <c r="O665" s="248"/>
      <c r="P665" s="247"/>
    </row>
    <row r="666" spans="1:16" ht="35.700000000000003" customHeight="1">
      <c r="A666" s="142"/>
      <c r="B666" s="246">
        <v>656</v>
      </c>
      <c r="C666" s="713"/>
      <c r="D666" s="714"/>
      <c r="E666" s="247"/>
      <c r="F666" s="248"/>
      <c r="G666" s="249"/>
      <c r="H666" s="247"/>
      <c r="I666" s="247"/>
      <c r="J666" s="250"/>
      <c r="K666" s="247"/>
      <c r="L666" s="249"/>
      <c r="M666" s="251"/>
      <c r="N666" s="248"/>
      <c r="O666" s="248"/>
      <c r="P666" s="247"/>
    </row>
    <row r="667" spans="1:16" ht="35.700000000000003" customHeight="1">
      <c r="A667" s="142"/>
      <c r="B667" s="246">
        <v>657</v>
      </c>
      <c r="C667" s="713"/>
      <c r="D667" s="714"/>
      <c r="E667" s="248"/>
      <c r="F667" s="248"/>
      <c r="G667" s="249"/>
      <c r="H667" s="247"/>
      <c r="I667" s="247"/>
      <c r="J667" s="250"/>
      <c r="K667" s="247"/>
      <c r="L667" s="249"/>
      <c r="M667" s="251"/>
      <c r="N667" s="248"/>
      <c r="O667" s="248"/>
      <c r="P667" s="247"/>
    </row>
    <row r="668" spans="1:16" ht="35.700000000000003" customHeight="1">
      <c r="A668" s="142"/>
      <c r="B668" s="246">
        <v>658</v>
      </c>
      <c r="C668" s="713"/>
      <c r="D668" s="714"/>
      <c r="E668" s="248"/>
      <c r="F668" s="248"/>
      <c r="G668" s="249"/>
      <c r="H668" s="247"/>
      <c r="I668" s="247"/>
      <c r="J668" s="250"/>
      <c r="K668" s="247"/>
      <c r="L668" s="249"/>
      <c r="M668" s="251"/>
      <c r="N668" s="248"/>
      <c r="O668" s="248"/>
      <c r="P668" s="247"/>
    </row>
    <row r="669" spans="1:16" ht="35.700000000000003" customHeight="1">
      <c r="A669" s="142"/>
      <c r="B669" s="246">
        <v>659</v>
      </c>
      <c r="C669" s="713"/>
      <c r="D669" s="714"/>
      <c r="E669" s="248"/>
      <c r="F669" s="248"/>
      <c r="G669" s="249"/>
      <c r="H669" s="247"/>
      <c r="I669" s="247"/>
      <c r="J669" s="250"/>
      <c r="K669" s="247"/>
      <c r="L669" s="249"/>
      <c r="M669" s="251"/>
      <c r="N669" s="248"/>
      <c r="O669" s="248"/>
      <c r="P669" s="247"/>
    </row>
    <row r="670" spans="1:16" ht="35.700000000000003" customHeight="1">
      <c r="A670" s="142"/>
      <c r="B670" s="246">
        <v>660</v>
      </c>
      <c r="C670" s="713"/>
      <c r="D670" s="714"/>
      <c r="E670" s="247"/>
      <c r="F670" s="248"/>
      <c r="G670" s="249"/>
      <c r="H670" s="247"/>
      <c r="I670" s="247"/>
      <c r="J670" s="250"/>
      <c r="K670" s="247"/>
      <c r="L670" s="249"/>
      <c r="M670" s="251"/>
      <c r="N670" s="248"/>
      <c r="O670" s="248"/>
      <c r="P670" s="247"/>
    </row>
    <row r="671" spans="1:16" ht="35.700000000000003" customHeight="1">
      <c r="A671" s="142"/>
      <c r="B671" s="246">
        <v>661</v>
      </c>
      <c r="C671" s="713"/>
      <c r="D671" s="714"/>
      <c r="E671" s="247"/>
      <c r="F671" s="248"/>
      <c r="G671" s="249"/>
      <c r="H671" s="247"/>
      <c r="I671" s="247"/>
      <c r="J671" s="250"/>
      <c r="K671" s="247"/>
      <c r="L671" s="249"/>
      <c r="M671" s="251"/>
      <c r="N671" s="248"/>
      <c r="O671" s="248"/>
      <c r="P671" s="247"/>
    </row>
    <row r="672" spans="1:16" ht="35.700000000000003" customHeight="1">
      <c r="A672" s="142"/>
      <c r="B672" s="246">
        <v>662</v>
      </c>
      <c r="C672" s="713"/>
      <c r="D672" s="714"/>
      <c r="E672" s="247"/>
      <c r="F672" s="248"/>
      <c r="G672" s="249"/>
      <c r="H672" s="247"/>
      <c r="I672" s="247"/>
      <c r="J672" s="250"/>
      <c r="K672" s="247"/>
      <c r="L672" s="249"/>
      <c r="M672" s="251"/>
      <c r="N672" s="248"/>
      <c r="O672" s="248"/>
      <c r="P672" s="247"/>
    </row>
    <row r="673" spans="1:16" ht="35.700000000000003" customHeight="1">
      <c r="A673" s="142"/>
      <c r="B673" s="246">
        <v>663</v>
      </c>
      <c r="C673" s="713"/>
      <c r="D673" s="714"/>
      <c r="E673" s="247"/>
      <c r="F673" s="248"/>
      <c r="G673" s="249"/>
      <c r="H673" s="247"/>
      <c r="I673" s="247"/>
      <c r="J673" s="250"/>
      <c r="K673" s="247"/>
      <c r="L673" s="249"/>
      <c r="M673" s="251"/>
      <c r="N673" s="248"/>
      <c r="O673" s="248"/>
      <c r="P673" s="247"/>
    </row>
    <row r="674" spans="1:16" ht="35.700000000000003" customHeight="1">
      <c r="A674" s="142"/>
      <c r="B674" s="246">
        <v>664</v>
      </c>
      <c r="C674" s="713"/>
      <c r="D674" s="714"/>
      <c r="E674" s="248"/>
      <c r="F674" s="248"/>
      <c r="G674" s="249"/>
      <c r="H674" s="247"/>
      <c r="I674" s="247"/>
      <c r="J674" s="250"/>
      <c r="K674" s="247"/>
      <c r="L674" s="249"/>
      <c r="M674" s="251"/>
      <c r="N674" s="248"/>
      <c r="O674" s="248"/>
      <c r="P674" s="247"/>
    </row>
    <row r="675" spans="1:16" ht="35.700000000000003" customHeight="1">
      <c r="A675" s="142"/>
      <c r="B675" s="246">
        <v>665</v>
      </c>
      <c r="C675" s="713"/>
      <c r="D675" s="714"/>
      <c r="E675" s="247"/>
      <c r="F675" s="248"/>
      <c r="G675" s="249"/>
      <c r="H675" s="247"/>
      <c r="I675" s="247"/>
      <c r="J675" s="250"/>
      <c r="K675" s="247"/>
      <c r="L675" s="249"/>
      <c r="M675" s="251"/>
      <c r="N675" s="248"/>
      <c r="O675" s="248"/>
      <c r="P675" s="247"/>
    </row>
    <row r="676" spans="1:16" ht="35.700000000000003" customHeight="1">
      <c r="A676" s="142"/>
      <c r="B676" s="246">
        <v>666</v>
      </c>
      <c r="C676" s="713"/>
      <c r="D676" s="714"/>
      <c r="E676" s="247"/>
      <c r="F676" s="248"/>
      <c r="G676" s="249"/>
      <c r="H676" s="247"/>
      <c r="I676" s="247"/>
      <c r="J676" s="250"/>
      <c r="K676" s="247"/>
      <c r="L676" s="249"/>
      <c r="M676" s="251"/>
      <c r="N676" s="248"/>
      <c r="O676" s="248"/>
      <c r="P676" s="247"/>
    </row>
    <row r="677" spans="1:16" ht="35.700000000000003" customHeight="1">
      <c r="A677" s="142"/>
      <c r="B677" s="246">
        <v>667</v>
      </c>
      <c r="C677" s="713"/>
      <c r="D677" s="714"/>
      <c r="E677" s="248"/>
      <c r="F677" s="248"/>
      <c r="G677" s="249"/>
      <c r="H677" s="247"/>
      <c r="I677" s="247"/>
      <c r="J677" s="250"/>
      <c r="K677" s="247"/>
      <c r="L677" s="249"/>
      <c r="M677" s="251"/>
      <c r="N677" s="248"/>
      <c r="O677" s="248"/>
      <c r="P677" s="247"/>
    </row>
    <row r="678" spans="1:16" ht="35.700000000000003" customHeight="1">
      <c r="A678" s="142"/>
      <c r="B678" s="246">
        <v>668</v>
      </c>
      <c r="C678" s="713"/>
      <c r="D678" s="714"/>
      <c r="E678" s="247"/>
      <c r="F678" s="248"/>
      <c r="G678" s="249"/>
      <c r="H678" s="247"/>
      <c r="I678" s="247"/>
      <c r="J678" s="250"/>
      <c r="K678" s="247"/>
      <c r="L678" s="249"/>
      <c r="M678" s="251"/>
      <c r="N678" s="248"/>
      <c r="O678" s="248"/>
      <c r="P678" s="247"/>
    </row>
    <row r="679" spans="1:16" ht="35.700000000000003" customHeight="1">
      <c r="A679" s="142"/>
      <c r="B679" s="246">
        <v>669</v>
      </c>
      <c r="C679" s="713"/>
      <c r="D679" s="714"/>
      <c r="E679" s="248"/>
      <c r="F679" s="248"/>
      <c r="G679" s="249"/>
      <c r="H679" s="247"/>
      <c r="I679" s="247"/>
      <c r="J679" s="250"/>
      <c r="K679" s="247"/>
      <c r="L679" s="249"/>
      <c r="M679" s="251"/>
      <c r="N679" s="248"/>
      <c r="O679" s="248"/>
      <c r="P679" s="247"/>
    </row>
    <row r="680" spans="1:16" ht="35.700000000000003" customHeight="1">
      <c r="A680" s="142"/>
      <c r="B680" s="246">
        <v>670</v>
      </c>
      <c r="C680" s="713"/>
      <c r="D680" s="714"/>
      <c r="E680" s="247"/>
      <c r="F680" s="248"/>
      <c r="G680" s="249"/>
      <c r="H680" s="247"/>
      <c r="I680" s="247"/>
      <c r="J680" s="250"/>
      <c r="K680" s="247"/>
      <c r="L680" s="249"/>
      <c r="M680" s="251"/>
      <c r="N680" s="248"/>
      <c r="O680" s="248"/>
      <c r="P680" s="247"/>
    </row>
    <row r="681" spans="1:16" ht="35.700000000000003" customHeight="1">
      <c r="A681" s="142"/>
      <c r="B681" s="246">
        <v>671</v>
      </c>
      <c r="C681" s="713"/>
      <c r="D681" s="714"/>
      <c r="E681" s="248"/>
      <c r="F681" s="248"/>
      <c r="G681" s="249"/>
      <c r="H681" s="247"/>
      <c r="I681" s="247"/>
      <c r="J681" s="250"/>
      <c r="K681" s="247"/>
      <c r="L681" s="249"/>
      <c r="M681" s="251"/>
      <c r="N681" s="248"/>
      <c r="O681" s="248"/>
      <c r="P681" s="247"/>
    </row>
    <row r="682" spans="1:16" ht="35.700000000000003" customHeight="1">
      <c r="A682" s="142"/>
      <c r="B682" s="246">
        <v>672</v>
      </c>
      <c r="C682" s="713"/>
      <c r="D682" s="714"/>
      <c r="E682" s="248"/>
      <c r="F682" s="248"/>
      <c r="G682" s="249"/>
      <c r="H682" s="247"/>
      <c r="I682" s="247"/>
      <c r="J682" s="250"/>
      <c r="K682" s="247"/>
      <c r="L682" s="249"/>
      <c r="M682" s="251"/>
      <c r="N682" s="248"/>
      <c r="O682" s="248"/>
      <c r="P682" s="247"/>
    </row>
    <row r="683" spans="1:16" ht="35.700000000000003" customHeight="1">
      <c r="A683" s="142"/>
      <c r="B683" s="246">
        <v>673</v>
      </c>
      <c r="C683" s="713"/>
      <c r="D683" s="714"/>
      <c r="E683" s="248"/>
      <c r="F683" s="248"/>
      <c r="G683" s="249"/>
      <c r="H683" s="247"/>
      <c r="I683" s="247"/>
      <c r="J683" s="250"/>
      <c r="K683" s="247"/>
      <c r="L683" s="249"/>
      <c r="M683" s="251"/>
      <c r="N683" s="248"/>
      <c r="O683" s="248"/>
      <c r="P683" s="247"/>
    </row>
    <row r="684" spans="1:16" ht="35.700000000000003" customHeight="1">
      <c r="A684" s="142"/>
      <c r="B684" s="246">
        <v>674</v>
      </c>
      <c r="C684" s="713"/>
      <c r="D684" s="714"/>
      <c r="E684" s="247"/>
      <c r="F684" s="248"/>
      <c r="G684" s="249"/>
      <c r="H684" s="247"/>
      <c r="I684" s="247"/>
      <c r="J684" s="250"/>
      <c r="K684" s="247"/>
      <c r="L684" s="249"/>
      <c r="M684" s="251"/>
      <c r="N684" s="248"/>
      <c r="O684" s="248"/>
      <c r="P684" s="247"/>
    </row>
    <row r="685" spans="1:16" ht="35.700000000000003" customHeight="1">
      <c r="A685" s="142"/>
      <c r="B685" s="246">
        <v>675</v>
      </c>
      <c r="C685" s="713"/>
      <c r="D685" s="714"/>
      <c r="E685" s="247"/>
      <c r="F685" s="248"/>
      <c r="G685" s="249"/>
      <c r="H685" s="247"/>
      <c r="I685" s="247"/>
      <c r="J685" s="250"/>
      <c r="K685" s="247"/>
      <c r="L685" s="249"/>
      <c r="M685" s="251"/>
      <c r="N685" s="248"/>
      <c r="O685" s="248"/>
      <c r="P685" s="247"/>
    </row>
    <row r="686" spans="1:16" ht="35.700000000000003" customHeight="1">
      <c r="A686" s="142"/>
      <c r="B686" s="246">
        <v>676</v>
      </c>
      <c r="C686" s="713"/>
      <c r="D686" s="714"/>
      <c r="E686" s="247"/>
      <c r="F686" s="248"/>
      <c r="G686" s="249"/>
      <c r="H686" s="247"/>
      <c r="I686" s="247"/>
      <c r="J686" s="250"/>
      <c r="K686" s="247"/>
      <c r="L686" s="249"/>
      <c r="M686" s="251"/>
      <c r="N686" s="248"/>
      <c r="O686" s="248"/>
      <c r="P686" s="247"/>
    </row>
    <row r="687" spans="1:16" ht="35.700000000000003" customHeight="1">
      <c r="A687" s="142"/>
      <c r="B687" s="246">
        <v>677</v>
      </c>
      <c r="C687" s="713"/>
      <c r="D687" s="714"/>
      <c r="E687" s="247"/>
      <c r="F687" s="248"/>
      <c r="G687" s="249"/>
      <c r="H687" s="247"/>
      <c r="I687" s="247"/>
      <c r="J687" s="250"/>
      <c r="K687" s="247"/>
      <c r="L687" s="249"/>
      <c r="M687" s="251"/>
      <c r="N687" s="248"/>
      <c r="O687" s="248"/>
      <c r="P687" s="247"/>
    </row>
    <row r="688" spans="1:16" ht="35.700000000000003" customHeight="1">
      <c r="A688" s="142"/>
      <c r="B688" s="246">
        <v>678</v>
      </c>
      <c r="C688" s="713"/>
      <c r="D688" s="714"/>
      <c r="E688" s="248"/>
      <c r="F688" s="248"/>
      <c r="G688" s="249"/>
      <c r="H688" s="247"/>
      <c r="I688" s="247"/>
      <c r="J688" s="250"/>
      <c r="K688" s="247"/>
      <c r="L688" s="249"/>
      <c r="M688" s="251"/>
      <c r="N688" s="248"/>
      <c r="O688" s="248"/>
      <c r="P688" s="247"/>
    </row>
    <row r="689" spans="1:16" ht="35.700000000000003" customHeight="1">
      <c r="A689" s="142"/>
      <c r="B689" s="246">
        <v>679</v>
      </c>
      <c r="C689" s="713"/>
      <c r="D689" s="714"/>
      <c r="E689" s="247"/>
      <c r="F689" s="248"/>
      <c r="G689" s="249"/>
      <c r="H689" s="247"/>
      <c r="I689" s="247"/>
      <c r="J689" s="250"/>
      <c r="K689" s="247"/>
      <c r="L689" s="249"/>
      <c r="M689" s="251"/>
      <c r="N689" s="248"/>
      <c r="O689" s="248"/>
      <c r="P689" s="247"/>
    </row>
    <row r="690" spans="1:16" ht="35.700000000000003" customHeight="1">
      <c r="A690" s="142"/>
      <c r="B690" s="246">
        <v>680</v>
      </c>
      <c r="C690" s="713"/>
      <c r="D690" s="714"/>
      <c r="E690" s="248"/>
      <c r="F690" s="248"/>
      <c r="G690" s="249"/>
      <c r="H690" s="247"/>
      <c r="I690" s="247"/>
      <c r="J690" s="250"/>
      <c r="K690" s="247"/>
      <c r="L690" s="249"/>
      <c r="M690" s="251"/>
      <c r="N690" s="248"/>
      <c r="O690" s="248"/>
      <c r="P690" s="247"/>
    </row>
    <row r="691" spans="1:16" ht="35.700000000000003" customHeight="1">
      <c r="A691" s="142"/>
      <c r="B691" s="246">
        <v>681</v>
      </c>
      <c r="C691" s="713"/>
      <c r="D691" s="714"/>
      <c r="E691" s="247"/>
      <c r="F691" s="248"/>
      <c r="G691" s="249"/>
      <c r="H691" s="247"/>
      <c r="I691" s="247"/>
      <c r="J691" s="250"/>
      <c r="K691" s="247"/>
      <c r="L691" s="249"/>
      <c r="M691" s="251"/>
      <c r="N691" s="248"/>
      <c r="O691" s="248"/>
      <c r="P691" s="247"/>
    </row>
    <row r="692" spans="1:16" ht="35.700000000000003" customHeight="1">
      <c r="A692" s="142"/>
      <c r="B692" s="246">
        <v>682</v>
      </c>
      <c r="C692" s="713"/>
      <c r="D692" s="714"/>
      <c r="E692" s="247"/>
      <c r="F692" s="248"/>
      <c r="G692" s="249"/>
      <c r="H692" s="247"/>
      <c r="I692" s="247"/>
      <c r="J692" s="250"/>
      <c r="K692" s="247"/>
      <c r="L692" s="249"/>
      <c r="M692" s="251"/>
      <c r="N692" s="248"/>
      <c r="O692" s="248"/>
      <c r="P692" s="247"/>
    </row>
    <row r="693" spans="1:16" ht="35.700000000000003" customHeight="1">
      <c r="A693" s="142"/>
      <c r="B693" s="246">
        <v>683</v>
      </c>
      <c r="C693" s="713"/>
      <c r="D693" s="714"/>
      <c r="E693" s="248"/>
      <c r="F693" s="248"/>
      <c r="G693" s="249"/>
      <c r="H693" s="247"/>
      <c r="I693" s="247"/>
      <c r="J693" s="250"/>
      <c r="K693" s="247"/>
      <c r="L693" s="249"/>
      <c r="M693" s="251"/>
      <c r="N693" s="248"/>
      <c r="O693" s="248"/>
      <c r="P693" s="247"/>
    </row>
    <row r="694" spans="1:16" ht="35.700000000000003" customHeight="1">
      <c r="A694" s="142"/>
      <c r="B694" s="246">
        <v>684</v>
      </c>
      <c r="C694" s="713"/>
      <c r="D694" s="714"/>
      <c r="E694" s="247"/>
      <c r="F694" s="248"/>
      <c r="G694" s="249"/>
      <c r="H694" s="247"/>
      <c r="I694" s="247"/>
      <c r="J694" s="250"/>
      <c r="K694" s="247"/>
      <c r="L694" s="249"/>
      <c r="M694" s="251"/>
      <c r="N694" s="248"/>
      <c r="O694" s="248"/>
      <c r="P694" s="247"/>
    </row>
    <row r="695" spans="1:16" ht="35.700000000000003" customHeight="1">
      <c r="A695" s="142"/>
      <c r="B695" s="246">
        <v>685</v>
      </c>
      <c r="C695" s="713"/>
      <c r="D695" s="714"/>
      <c r="E695" s="248"/>
      <c r="F695" s="248"/>
      <c r="G695" s="249"/>
      <c r="H695" s="247"/>
      <c r="I695" s="247"/>
      <c r="J695" s="250"/>
      <c r="K695" s="247"/>
      <c r="L695" s="249"/>
      <c r="M695" s="251"/>
      <c r="N695" s="248"/>
      <c r="O695" s="248"/>
      <c r="P695" s="247"/>
    </row>
    <row r="696" spans="1:16" ht="35.700000000000003" customHeight="1">
      <c r="A696" s="142"/>
      <c r="B696" s="246">
        <v>686</v>
      </c>
      <c r="C696" s="713"/>
      <c r="D696" s="714"/>
      <c r="E696" s="247"/>
      <c r="F696" s="248"/>
      <c r="G696" s="249"/>
      <c r="H696" s="247"/>
      <c r="I696" s="247"/>
      <c r="J696" s="250"/>
      <c r="K696" s="247"/>
      <c r="L696" s="249"/>
      <c r="M696" s="251"/>
      <c r="N696" s="248"/>
      <c r="O696" s="248"/>
      <c r="P696" s="247"/>
    </row>
    <row r="697" spans="1:16" ht="35.700000000000003" customHeight="1">
      <c r="A697" s="142"/>
      <c r="B697" s="246">
        <v>687</v>
      </c>
      <c r="C697" s="713"/>
      <c r="D697" s="714"/>
      <c r="E697" s="248"/>
      <c r="F697" s="248"/>
      <c r="G697" s="249"/>
      <c r="H697" s="247"/>
      <c r="I697" s="247"/>
      <c r="J697" s="250"/>
      <c r="K697" s="247"/>
      <c r="L697" s="249"/>
      <c r="M697" s="251"/>
      <c r="N697" s="248"/>
      <c r="O697" s="248"/>
      <c r="P697" s="247"/>
    </row>
    <row r="698" spans="1:16" ht="35.700000000000003" customHeight="1">
      <c r="A698" s="142"/>
      <c r="B698" s="246">
        <v>688</v>
      </c>
      <c r="C698" s="713"/>
      <c r="D698" s="714"/>
      <c r="E698" s="247"/>
      <c r="F698" s="248"/>
      <c r="G698" s="249"/>
      <c r="H698" s="247"/>
      <c r="I698" s="247"/>
      <c r="J698" s="250"/>
      <c r="K698" s="247"/>
      <c r="L698" s="249"/>
      <c r="M698" s="251"/>
      <c r="N698" s="248"/>
      <c r="O698" s="248"/>
      <c r="P698" s="247"/>
    </row>
    <row r="699" spans="1:16" ht="35.700000000000003" customHeight="1">
      <c r="A699" s="142"/>
      <c r="B699" s="246">
        <v>689</v>
      </c>
      <c r="C699" s="713"/>
      <c r="D699" s="714"/>
      <c r="E699" s="248"/>
      <c r="F699" s="248"/>
      <c r="G699" s="249"/>
      <c r="H699" s="247"/>
      <c r="I699" s="247"/>
      <c r="J699" s="250"/>
      <c r="K699" s="247"/>
      <c r="L699" s="249"/>
      <c r="M699" s="251"/>
      <c r="N699" s="248"/>
      <c r="O699" s="248"/>
      <c r="P699" s="247"/>
    </row>
    <row r="700" spans="1:16" ht="35.700000000000003" customHeight="1">
      <c r="A700" s="142"/>
      <c r="B700" s="246">
        <v>690</v>
      </c>
      <c r="C700" s="713"/>
      <c r="D700" s="714"/>
      <c r="E700" s="247"/>
      <c r="F700" s="248"/>
      <c r="G700" s="249"/>
      <c r="H700" s="247"/>
      <c r="I700" s="247"/>
      <c r="J700" s="250"/>
      <c r="K700" s="247"/>
      <c r="L700" s="249"/>
      <c r="M700" s="251"/>
      <c r="N700" s="248"/>
      <c r="O700" s="248"/>
      <c r="P700" s="247"/>
    </row>
    <row r="701" spans="1:16" ht="35.700000000000003" customHeight="1">
      <c r="A701" s="142"/>
      <c r="B701" s="246">
        <v>691</v>
      </c>
      <c r="C701" s="713"/>
      <c r="D701" s="714"/>
      <c r="E701" s="247"/>
      <c r="F701" s="248"/>
      <c r="G701" s="249"/>
      <c r="H701" s="247"/>
      <c r="I701" s="247"/>
      <c r="J701" s="250"/>
      <c r="K701" s="247"/>
      <c r="L701" s="249"/>
      <c r="M701" s="251"/>
      <c r="N701" s="248"/>
      <c r="O701" s="248"/>
      <c r="P701" s="247"/>
    </row>
    <row r="702" spans="1:16" ht="35.700000000000003" customHeight="1">
      <c r="A702" s="142"/>
      <c r="B702" s="246">
        <v>692</v>
      </c>
      <c r="C702" s="713"/>
      <c r="D702" s="714"/>
      <c r="E702" s="247"/>
      <c r="F702" s="248"/>
      <c r="G702" s="249"/>
      <c r="H702" s="247"/>
      <c r="I702" s="247"/>
      <c r="J702" s="250"/>
      <c r="K702" s="247"/>
      <c r="L702" s="249"/>
      <c r="M702" s="251"/>
      <c r="N702" s="248"/>
      <c r="O702" s="248"/>
      <c r="P702" s="247"/>
    </row>
    <row r="703" spans="1:16" ht="35.700000000000003" customHeight="1">
      <c r="A703" s="142"/>
      <c r="B703" s="246">
        <v>693</v>
      </c>
      <c r="C703" s="713"/>
      <c r="D703" s="714"/>
      <c r="E703" s="247"/>
      <c r="F703" s="248"/>
      <c r="G703" s="249"/>
      <c r="H703" s="247"/>
      <c r="I703" s="247"/>
      <c r="J703" s="250"/>
      <c r="K703" s="247"/>
      <c r="L703" s="249"/>
      <c r="M703" s="251"/>
      <c r="N703" s="248"/>
      <c r="O703" s="248"/>
      <c r="P703" s="247"/>
    </row>
    <row r="704" spans="1:16" ht="35.700000000000003" customHeight="1">
      <c r="A704" s="142"/>
      <c r="B704" s="246">
        <v>694</v>
      </c>
      <c r="C704" s="713"/>
      <c r="D704" s="714"/>
      <c r="E704" s="247"/>
      <c r="F704" s="248"/>
      <c r="G704" s="249"/>
      <c r="H704" s="247"/>
      <c r="I704" s="247"/>
      <c r="J704" s="250"/>
      <c r="K704" s="247"/>
      <c r="L704" s="249"/>
      <c r="M704" s="251"/>
      <c r="N704" s="248"/>
      <c r="O704" s="248"/>
      <c r="P704" s="247"/>
    </row>
    <row r="705" spans="1:16" ht="35.700000000000003" customHeight="1">
      <c r="A705" s="142"/>
      <c r="B705" s="246">
        <v>695</v>
      </c>
      <c r="C705" s="713"/>
      <c r="D705" s="714"/>
      <c r="E705" s="247"/>
      <c r="F705" s="248"/>
      <c r="G705" s="249"/>
      <c r="H705" s="247"/>
      <c r="I705" s="247"/>
      <c r="J705" s="250"/>
      <c r="K705" s="247"/>
      <c r="L705" s="249"/>
      <c r="M705" s="251"/>
      <c r="N705" s="248"/>
      <c r="O705" s="248"/>
      <c r="P705" s="247"/>
    </row>
    <row r="706" spans="1:16" ht="35.700000000000003" customHeight="1">
      <c r="A706" s="142"/>
      <c r="B706" s="246">
        <v>696</v>
      </c>
      <c r="C706" s="713"/>
      <c r="D706" s="714"/>
      <c r="E706" s="248"/>
      <c r="F706" s="248"/>
      <c r="G706" s="249"/>
      <c r="H706" s="247"/>
      <c r="I706" s="247"/>
      <c r="J706" s="250"/>
      <c r="K706" s="247"/>
      <c r="L706" s="249"/>
      <c r="M706" s="251"/>
      <c r="N706" s="248"/>
      <c r="O706" s="248"/>
      <c r="P706" s="247"/>
    </row>
    <row r="707" spans="1:16" ht="35.700000000000003" customHeight="1">
      <c r="A707" s="142"/>
      <c r="B707" s="246">
        <v>697</v>
      </c>
      <c r="C707" s="713"/>
      <c r="D707" s="714"/>
      <c r="E707" s="247"/>
      <c r="F707" s="248"/>
      <c r="G707" s="249"/>
      <c r="H707" s="247"/>
      <c r="I707" s="247"/>
      <c r="J707" s="250"/>
      <c r="K707" s="247"/>
      <c r="L707" s="249"/>
      <c r="M707" s="251"/>
      <c r="N707" s="248"/>
      <c r="O707" s="248"/>
      <c r="P707" s="247"/>
    </row>
    <row r="708" spans="1:16" ht="35.700000000000003" customHeight="1">
      <c r="A708" s="142"/>
      <c r="B708" s="246">
        <v>698</v>
      </c>
      <c r="C708" s="713"/>
      <c r="D708" s="714"/>
      <c r="E708" s="247"/>
      <c r="F708" s="248"/>
      <c r="G708" s="249"/>
      <c r="H708" s="247"/>
      <c r="I708" s="247"/>
      <c r="J708" s="250"/>
      <c r="K708" s="247"/>
      <c r="L708" s="249"/>
      <c r="M708" s="251"/>
      <c r="N708" s="248"/>
      <c r="O708" s="248"/>
      <c r="P708" s="247"/>
    </row>
    <row r="709" spans="1:16" ht="35.700000000000003" customHeight="1">
      <c r="A709" s="142"/>
      <c r="B709" s="246">
        <v>699</v>
      </c>
      <c r="C709" s="713"/>
      <c r="D709" s="714"/>
      <c r="E709" s="248"/>
      <c r="F709" s="248"/>
      <c r="G709" s="249"/>
      <c r="H709" s="247"/>
      <c r="I709" s="247"/>
      <c r="J709" s="250"/>
      <c r="K709" s="247"/>
      <c r="L709" s="249"/>
      <c r="M709" s="251"/>
      <c r="N709" s="248"/>
      <c r="O709" s="248"/>
      <c r="P709" s="247"/>
    </row>
    <row r="710" spans="1:16" ht="35.700000000000003" customHeight="1">
      <c r="A710" s="142"/>
      <c r="B710" s="246">
        <v>700</v>
      </c>
      <c r="C710" s="713"/>
      <c r="D710" s="714"/>
      <c r="E710" s="248"/>
      <c r="F710" s="248"/>
      <c r="G710" s="249"/>
      <c r="H710" s="247"/>
      <c r="I710" s="247"/>
      <c r="J710" s="250"/>
      <c r="K710" s="247"/>
      <c r="L710" s="249"/>
      <c r="M710" s="251"/>
      <c r="N710" s="248"/>
      <c r="O710" s="248"/>
      <c r="P710" s="247"/>
    </row>
    <row r="711" spans="1:16" ht="35.700000000000003" customHeight="1">
      <c r="A711" s="142"/>
      <c r="B711" s="246">
        <v>701</v>
      </c>
      <c r="C711" s="713"/>
      <c r="D711" s="714"/>
      <c r="E711" s="248"/>
      <c r="F711" s="248"/>
      <c r="G711" s="249"/>
      <c r="H711" s="247"/>
      <c r="I711" s="247"/>
      <c r="J711" s="250"/>
      <c r="K711" s="247"/>
      <c r="L711" s="249"/>
      <c r="M711" s="251"/>
      <c r="N711" s="248"/>
      <c r="O711" s="248"/>
      <c r="P711" s="247"/>
    </row>
    <row r="712" spans="1:16" ht="35.700000000000003" customHeight="1">
      <c r="A712" s="142"/>
      <c r="B712" s="246">
        <v>702</v>
      </c>
      <c r="C712" s="713"/>
      <c r="D712" s="714"/>
      <c r="E712" s="248"/>
      <c r="F712" s="248"/>
      <c r="G712" s="249"/>
      <c r="H712" s="247"/>
      <c r="I712" s="247"/>
      <c r="J712" s="250"/>
      <c r="K712" s="247"/>
      <c r="L712" s="249"/>
      <c r="M712" s="251"/>
      <c r="N712" s="248"/>
      <c r="O712" s="248"/>
      <c r="P712" s="247"/>
    </row>
    <row r="713" spans="1:16" ht="35.700000000000003" customHeight="1">
      <c r="A713" s="142"/>
      <c r="B713" s="246">
        <v>703</v>
      </c>
      <c r="C713" s="713"/>
      <c r="D713" s="714"/>
      <c r="E713" s="248"/>
      <c r="F713" s="248"/>
      <c r="G713" s="249"/>
      <c r="H713" s="247"/>
      <c r="I713" s="247"/>
      <c r="J713" s="250"/>
      <c r="K713" s="247"/>
      <c r="L713" s="249"/>
      <c r="M713" s="251"/>
      <c r="N713" s="248"/>
      <c r="O713" s="248"/>
      <c r="P713" s="247"/>
    </row>
    <row r="714" spans="1:16" ht="35.700000000000003" customHeight="1">
      <c r="A714" s="142"/>
      <c r="B714" s="246">
        <v>704</v>
      </c>
      <c r="C714" s="713"/>
      <c r="D714" s="714"/>
      <c r="E714" s="248"/>
      <c r="F714" s="248"/>
      <c r="G714" s="249"/>
      <c r="H714" s="247"/>
      <c r="I714" s="247"/>
      <c r="J714" s="250"/>
      <c r="K714" s="247"/>
      <c r="L714" s="249"/>
      <c r="M714" s="251"/>
      <c r="N714" s="248"/>
      <c r="O714" s="248"/>
      <c r="P714" s="247"/>
    </row>
    <row r="715" spans="1:16" ht="35.700000000000003" customHeight="1">
      <c r="A715" s="142"/>
      <c r="B715" s="246">
        <v>705</v>
      </c>
      <c r="C715" s="713"/>
      <c r="D715" s="714"/>
      <c r="E715" s="248"/>
      <c r="F715" s="248"/>
      <c r="G715" s="249"/>
      <c r="H715" s="247"/>
      <c r="I715" s="247"/>
      <c r="J715" s="250"/>
      <c r="K715" s="247"/>
      <c r="L715" s="249"/>
      <c r="M715" s="251"/>
      <c r="N715" s="248"/>
      <c r="O715" s="248"/>
      <c r="P715" s="247"/>
    </row>
    <row r="716" spans="1:16" ht="35.700000000000003" customHeight="1">
      <c r="A716" s="142"/>
      <c r="B716" s="246">
        <v>706</v>
      </c>
      <c r="C716" s="713"/>
      <c r="D716" s="714"/>
      <c r="E716" s="248"/>
      <c r="F716" s="248"/>
      <c r="G716" s="249"/>
      <c r="H716" s="247"/>
      <c r="I716" s="247"/>
      <c r="J716" s="250"/>
      <c r="K716" s="247"/>
      <c r="L716" s="249"/>
      <c r="M716" s="251"/>
      <c r="N716" s="248"/>
      <c r="O716" s="248"/>
      <c r="P716" s="247"/>
    </row>
    <row r="717" spans="1:16" ht="35.700000000000003" customHeight="1">
      <c r="A717" s="142"/>
      <c r="B717" s="246">
        <v>707</v>
      </c>
      <c r="C717" s="713"/>
      <c r="D717" s="714"/>
      <c r="E717" s="248"/>
      <c r="F717" s="248"/>
      <c r="G717" s="249"/>
      <c r="H717" s="247"/>
      <c r="I717" s="247"/>
      <c r="J717" s="250"/>
      <c r="K717" s="247"/>
      <c r="L717" s="249"/>
      <c r="M717" s="251"/>
      <c r="N717" s="248"/>
      <c r="O717" s="248"/>
      <c r="P717" s="247"/>
    </row>
    <row r="718" spans="1:16" ht="35.700000000000003" customHeight="1">
      <c r="A718" s="142"/>
      <c r="B718" s="246">
        <v>708</v>
      </c>
      <c r="C718" s="713"/>
      <c r="D718" s="714"/>
      <c r="E718" s="247"/>
      <c r="F718" s="248"/>
      <c r="G718" s="249"/>
      <c r="H718" s="247"/>
      <c r="I718" s="247"/>
      <c r="J718" s="250"/>
      <c r="K718" s="247"/>
      <c r="L718" s="249"/>
      <c r="M718" s="251"/>
      <c r="N718" s="248"/>
      <c r="O718" s="248"/>
      <c r="P718" s="247"/>
    </row>
    <row r="719" spans="1:16" ht="35.700000000000003" customHeight="1">
      <c r="A719" s="142"/>
      <c r="B719" s="246">
        <v>709</v>
      </c>
      <c r="C719" s="713"/>
      <c r="D719" s="714"/>
      <c r="E719" s="247"/>
      <c r="F719" s="248"/>
      <c r="G719" s="249"/>
      <c r="H719" s="247"/>
      <c r="I719" s="247"/>
      <c r="J719" s="250"/>
      <c r="K719" s="247"/>
      <c r="L719" s="249"/>
      <c r="M719" s="251"/>
      <c r="N719" s="248"/>
      <c r="O719" s="248"/>
      <c r="P719" s="247"/>
    </row>
    <row r="720" spans="1:16" ht="35.700000000000003" customHeight="1">
      <c r="A720" s="142"/>
      <c r="B720" s="246">
        <v>710</v>
      </c>
      <c r="C720" s="713"/>
      <c r="D720" s="714"/>
      <c r="E720" s="247"/>
      <c r="F720" s="248"/>
      <c r="G720" s="249"/>
      <c r="H720" s="247"/>
      <c r="I720" s="247"/>
      <c r="J720" s="250"/>
      <c r="K720" s="247"/>
      <c r="L720" s="249"/>
      <c r="M720" s="251"/>
      <c r="N720" s="248"/>
      <c r="O720" s="248"/>
      <c r="P720" s="247"/>
    </row>
    <row r="721" spans="1:16" ht="35.700000000000003" customHeight="1">
      <c r="A721" s="142"/>
      <c r="B721" s="246">
        <v>711</v>
      </c>
      <c r="C721" s="713"/>
      <c r="D721" s="714"/>
      <c r="E721" s="247"/>
      <c r="F721" s="248"/>
      <c r="G721" s="249"/>
      <c r="H721" s="247"/>
      <c r="I721" s="247"/>
      <c r="J721" s="250"/>
      <c r="K721" s="247"/>
      <c r="L721" s="249"/>
      <c r="M721" s="251"/>
      <c r="N721" s="248"/>
      <c r="O721" s="248"/>
      <c r="P721" s="247"/>
    </row>
    <row r="722" spans="1:16" ht="35.700000000000003" customHeight="1">
      <c r="A722" s="142"/>
      <c r="B722" s="246">
        <v>712</v>
      </c>
      <c r="C722" s="713"/>
      <c r="D722" s="714"/>
      <c r="E722" s="247"/>
      <c r="F722" s="248"/>
      <c r="G722" s="249"/>
      <c r="H722" s="247"/>
      <c r="I722" s="247"/>
      <c r="J722" s="250"/>
      <c r="K722" s="247"/>
      <c r="L722" s="249"/>
      <c r="M722" s="251"/>
      <c r="N722" s="248"/>
      <c r="O722" s="248"/>
      <c r="P722" s="247"/>
    </row>
    <row r="723" spans="1:16" ht="35.700000000000003" customHeight="1">
      <c r="A723" s="142"/>
      <c r="B723" s="246">
        <v>713</v>
      </c>
      <c r="C723" s="713"/>
      <c r="D723" s="714"/>
      <c r="E723" s="247"/>
      <c r="F723" s="248"/>
      <c r="G723" s="249"/>
      <c r="H723" s="247"/>
      <c r="I723" s="247"/>
      <c r="J723" s="250"/>
      <c r="K723" s="247"/>
      <c r="L723" s="249"/>
      <c r="M723" s="251"/>
      <c r="N723" s="248"/>
      <c r="O723" s="248"/>
      <c r="P723" s="247"/>
    </row>
    <row r="724" spans="1:16" ht="35.700000000000003" customHeight="1">
      <c r="A724" s="142"/>
      <c r="B724" s="246">
        <v>714</v>
      </c>
      <c r="C724" s="713"/>
      <c r="D724" s="714"/>
      <c r="E724" s="247"/>
      <c r="F724" s="248"/>
      <c r="G724" s="249"/>
      <c r="H724" s="247"/>
      <c r="I724" s="247"/>
      <c r="J724" s="250"/>
      <c r="K724" s="247"/>
      <c r="L724" s="249"/>
      <c r="M724" s="251"/>
      <c r="N724" s="248"/>
      <c r="O724" s="248"/>
      <c r="P724" s="247"/>
    </row>
    <row r="725" spans="1:16" ht="35.700000000000003" customHeight="1">
      <c r="A725" s="142"/>
      <c r="B725" s="246">
        <v>715</v>
      </c>
      <c r="C725" s="713"/>
      <c r="D725" s="714"/>
      <c r="E725" s="247"/>
      <c r="F725" s="248"/>
      <c r="G725" s="249"/>
      <c r="H725" s="247"/>
      <c r="I725" s="247"/>
      <c r="J725" s="250"/>
      <c r="K725" s="247"/>
      <c r="L725" s="249"/>
      <c r="M725" s="251"/>
      <c r="N725" s="248"/>
      <c r="O725" s="248"/>
      <c r="P725" s="247"/>
    </row>
    <row r="726" spans="1:16" ht="35.700000000000003" customHeight="1">
      <c r="A726" s="142"/>
      <c r="B726" s="246">
        <v>716</v>
      </c>
      <c r="C726" s="713"/>
      <c r="D726" s="714"/>
      <c r="E726" s="247"/>
      <c r="F726" s="248"/>
      <c r="G726" s="249"/>
      <c r="H726" s="247"/>
      <c r="I726" s="247"/>
      <c r="J726" s="250"/>
      <c r="K726" s="247"/>
      <c r="L726" s="249"/>
      <c r="M726" s="251"/>
      <c r="N726" s="248"/>
      <c r="O726" s="248"/>
      <c r="P726" s="247"/>
    </row>
    <row r="727" spans="1:16" ht="35.700000000000003" customHeight="1">
      <c r="A727" s="142"/>
      <c r="B727" s="246">
        <v>717</v>
      </c>
      <c r="C727" s="713"/>
      <c r="D727" s="714"/>
      <c r="E727" s="248"/>
      <c r="F727" s="248"/>
      <c r="G727" s="249"/>
      <c r="H727" s="247"/>
      <c r="I727" s="247"/>
      <c r="J727" s="250"/>
      <c r="K727" s="247"/>
      <c r="L727" s="249"/>
      <c r="M727" s="251"/>
      <c r="N727" s="248"/>
      <c r="O727" s="248"/>
      <c r="P727" s="247"/>
    </row>
    <row r="728" spans="1:16" ht="35.700000000000003" customHeight="1">
      <c r="A728" s="142"/>
      <c r="B728" s="246">
        <v>718</v>
      </c>
      <c r="C728" s="713"/>
      <c r="D728" s="714"/>
      <c r="E728" s="247"/>
      <c r="F728" s="248"/>
      <c r="G728" s="249"/>
      <c r="H728" s="247"/>
      <c r="I728" s="247"/>
      <c r="J728" s="250"/>
      <c r="K728" s="247"/>
      <c r="L728" s="249"/>
      <c r="M728" s="251"/>
      <c r="N728" s="248"/>
      <c r="O728" s="248"/>
      <c r="P728" s="247"/>
    </row>
    <row r="729" spans="1:16" ht="35.700000000000003" customHeight="1">
      <c r="A729" s="142"/>
      <c r="B729" s="246">
        <v>719</v>
      </c>
      <c r="C729" s="713"/>
      <c r="D729" s="714"/>
      <c r="E729" s="248"/>
      <c r="F729" s="248"/>
      <c r="G729" s="249"/>
      <c r="H729" s="247"/>
      <c r="I729" s="247"/>
      <c r="J729" s="250"/>
      <c r="K729" s="247"/>
      <c r="L729" s="249"/>
      <c r="M729" s="251"/>
      <c r="N729" s="248"/>
      <c r="O729" s="248"/>
      <c r="P729" s="247"/>
    </row>
    <row r="730" spans="1:16" ht="35.700000000000003" customHeight="1">
      <c r="A730" s="142"/>
      <c r="B730" s="246">
        <v>720</v>
      </c>
      <c r="C730" s="713"/>
      <c r="D730" s="714"/>
      <c r="E730" s="247"/>
      <c r="F730" s="248"/>
      <c r="G730" s="249"/>
      <c r="H730" s="247"/>
      <c r="I730" s="247"/>
      <c r="J730" s="250"/>
      <c r="K730" s="247"/>
      <c r="L730" s="249"/>
      <c r="M730" s="251"/>
      <c r="N730" s="248"/>
      <c r="O730" s="248"/>
      <c r="P730" s="247"/>
    </row>
    <row r="731" spans="1:16" ht="35.700000000000003" customHeight="1">
      <c r="A731" s="142"/>
      <c r="B731" s="246">
        <v>721</v>
      </c>
      <c r="C731" s="713"/>
      <c r="D731" s="714"/>
      <c r="E731" s="247"/>
      <c r="F731" s="248"/>
      <c r="G731" s="249"/>
      <c r="H731" s="247"/>
      <c r="I731" s="247"/>
      <c r="J731" s="250"/>
      <c r="K731" s="247"/>
      <c r="L731" s="249"/>
      <c r="M731" s="251"/>
      <c r="N731" s="248"/>
      <c r="O731" s="248"/>
      <c r="P731" s="247"/>
    </row>
    <row r="732" spans="1:16" ht="35.700000000000003" customHeight="1">
      <c r="A732" s="142"/>
      <c r="B732" s="246">
        <v>722</v>
      </c>
      <c r="C732" s="713"/>
      <c r="D732" s="714"/>
      <c r="E732" s="248"/>
      <c r="F732" s="248"/>
      <c r="G732" s="249"/>
      <c r="H732" s="247"/>
      <c r="I732" s="247"/>
      <c r="J732" s="250"/>
      <c r="K732" s="247"/>
      <c r="L732" s="249"/>
      <c r="M732" s="251"/>
      <c r="N732" s="248"/>
      <c r="O732" s="248"/>
      <c r="P732" s="247"/>
    </row>
    <row r="733" spans="1:16" ht="35.700000000000003" customHeight="1">
      <c r="A733" s="142"/>
      <c r="B733" s="246">
        <v>723</v>
      </c>
      <c r="C733" s="713"/>
      <c r="D733" s="714"/>
      <c r="E733" s="247"/>
      <c r="F733" s="248"/>
      <c r="G733" s="249"/>
      <c r="H733" s="247"/>
      <c r="I733" s="247"/>
      <c r="J733" s="250"/>
      <c r="K733" s="247"/>
      <c r="L733" s="249"/>
      <c r="M733" s="251"/>
      <c r="N733" s="248"/>
      <c r="O733" s="248"/>
      <c r="P733" s="247"/>
    </row>
    <row r="734" spans="1:16" ht="35.700000000000003" customHeight="1">
      <c r="A734" s="142"/>
      <c r="B734" s="246">
        <v>724</v>
      </c>
      <c r="C734" s="713"/>
      <c r="D734" s="714"/>
      <c r="E734" s="248"/>
      <c r="F734" s="248"/>
      <c r="G734" s="249"/>
      <c r="H734" s="247"/>
      <c r="I734" s="247"/>
      <c r="J734" s="250"/>
      <c r="K734" s="247"/>
      <c r="L734" s="249"/>
      <c r="M734" s="251"/>
      <c r="N734" s="248"/>
      <c r="O734" s="248"/>
      <c r="P734" s="247"/>
    </row>
    <row r="735" spans="1:16" ht="35.700000000000003" customHeight="1">
      <c r="A735" s="142"/>
      <c r="B735" s="246">
        <v>725</v>
      </c>
      <c r="C735" s="713"/>
      <c r="D735" s="714"/>
      <c r="E735" s="247"/>
      <c r="F735" s="248"/>
      <c r="G735" s="249"/>
      <c r="H735" s="247"/>
      <c r="I735" s="247"/>
      <c r="J735" s="250"/>
      <c r="K735" s="247"/>
      <c r="L735" s="249"/>
      <c r="M735" s="251"/>
      <c r="N735" s="248"/>
      <c r="O735" s="248"/>
      <c r="P735" s="247"/>
    </row>
    <row r="736" spans="1:16" ht="35.700000000000003" customHeight="1">
      <c r="A736" s="142"/>
      <c r="B736" s="246">
        <v>726</v>
      </c>
      <c r="C736" s="713"/>
      <c r="D736" s="714"/>
      <c r="E736" s="248"/>
      <c r="F736" s="248"/>
      <c r="G736" s="249"/>
      <c r="H736" s="247"/>
      <c r="I736" s="247"/>
      <c r="J736" s="250"/>
      <c r="K736" s="247"/>
      <c r="L736" s="249"/>
      <c r="M736" s="251"/>
      <c r="N736" s="248"/>
      <c r="O736" s="248"/>
      <c r="P736" s="247"/>
    </row>
    <row r="737" spans="1:16" ht="35.700000000000003" customHeight="1">
      <c r="A737" s="142"/>
      <c r="B737" s="246">
        <v>727</v>
      </c>
      <c r="C737" s="713"/>
      <c r="D737" s="714"/>
      <c r="E737" s="247"/>
      <c r="F737" s="248"/>
      <c r="G737" s="249"/>
      <c r="H737" s="247"/>
      <c r="I737" s="247"/>
      <c r="J737" s="250"/>
      <c r="K737" s="247"/>
      <c r="L737" s="249"/>
      <c r="M737" s="251"/>
      <c r="N737" s="248"/>
      <c r="O737" s="248"/>
      <c r="P737" s="247"/>
    </row>
    <row r="738" spans="1:16" ht="35.700000000000003" customHeight="1">
      <c r="A738" s="142"/>
      <c r="B738" s="246">
        <v>728</v>
      </c>
      <c r="C738" s="713"/>
      <c r="D738" s="714"/>
      <c r="E738" s="247"/>
      <c r="F738" s="248"/>
      <c r="G738" s="249"/>
      <c r="H738" s="247"/>
      <c r="I738" s="247"/>
      <c r="J738" s="250"/>
      <c r="K738" s="247"/>
      <c r="L738" s="249"/>
      <c r="M738" s="251"/>
      <c r="N738" s="248"/>
      <c r="O738" s="248"/>
      <c r="P738" s="247"/>
    </row>
    <row r="739" spans="1:16" ht="35.700000000000003" customHeight="1">
      <c r="A739" s="142"/>
      <c r="B739" s="246">
        <v>729</v>
      </c>
      <c r="C739" s="713"/>
      <c r="D739" s="714"/>
      <c r="E739" s="248"/>
      <c r="F739" s="248"/>
      <c r="G739" s="249"/>
      <c r="H739" s="247"/>
      <c r="I739" s="247"/>
      <c r="J739" s="250"/>
      <c r="K739" s="247"/>
      <c r="L739" s="249"/>
      <c r="M739" s="251"/>
      <c r="N739" s="248"/>
      <c r="O739" s="248"/>
      <c r="P739" s="247"/>
    </row>
    <row r="740" spans="1:16" ht="35.700000000000003" customHeight="1">
      <c r="A740" s="142"/>
      <c r="B740" s="246">
        <v>730</v>
      </c>
      <c r="C740" s="713"/>
      <c r="D740" s="714"/>
      <c r="E740" s="247"/>
      <c r="F740" s="248"/>
      <c r="G740" s="249"/>
      <c r="H740" s="247"/>
      <c r="I740" s="247"/>
      <c r="J740" s="250"/>
      <c r="K740" s="247"/>
      <c r="L740" s="249"/>
      <c r="M740" s="251"/>
      <c r="N740" s="248"/>
      <c r="O740" s="248"/>
      <c r="P740" s="247"/>
    </row>
    <row r="741" spans="1:16" ht="35.700000000000003" customHeight="1">
      <c r="A741" s="142"/>
      <c r="B741" s="246">
        <v>731</v>
      </c>
      <c r="C741" s="713"/>
      <c r="D741" s="714"/>
      <c r="E741" s="248"/>
      <c r="F741" s="248"/>
      <c r="G741" s="249"/>
      <c r="H741" s="247"/>
      <c r="I741" s="247"/>
      <c r="J741" s="250"/>
      <c r="K741" s="247"/>
      <c r="L741" s="249"/>
      <c r="M741" s="251"/>
      <c r="N741" s="248"/>
      <c r="O741" s="248"/>
      <c r="P741" s="247"/>
    </row>
    <row r="742" spans="1:16" ht="35.700000000000003" customHeight="1">
      <c r="A742" s="142"/>
      <c r="B742" s="246">
        <v>732</v>
      </c>
      <c r="C742" s="713"/>
      <c r="D742" s="714"/>
      <c r="E742" s="247"/>
      <c r="F742" s="248"/>
      <c r="G742" s="249"/>
      <c r="H742" s="247"/>
      <c r="I742" s="247"/>
      <c r="J742" s="250"/>
      <c r="K742" s="247"/>
      <c r="L742" s="249"/>
      <c r="M742" s="251"/>
      <c r="N742" s="248"/>
      <c r="O742" s="248"/>
      <c r="P742" s="247"/>
    </row>
    <row r="743" spans="1:16" ht="35.700000000000003" customHeight="1">
      <c r="A743" s="142"/>
      <c r="B743" s="246">
        <v>733</v>
      </c>
      <c r="C743" s="713"/>
      <c r="D743" s="714"/>
      <c r="E743" s="247"/>
      <c r="F743" s="248"/>
      <c r="G743" s="249"/>
      <c r="H743" s="247"/>
      <c r="I743" s="247"/>
      <c r="J743" s="250"/>
      <c r="K743" s="247"/>
      <c r="L743" s="249"/>
      <c r="M743" s="251"/>
      <c r="N743" s="248"/>
      <c r="O743" s="248"/>
      <c r="P743" s="247"/>
    </row>
    <row r="744" spans="1:16" ht="35.700000000000003" customHeight="1">
      <c r="A744" s="142"/>
      <c r="B744" s="246">
        <v>734</v>
      </c>
      <c r="C744" s="713"/>
      <c r="D744" s="714"/>
      <c r="E744" s="248"/>
      <c r="F744" s="248"/>
      <c r="G744" s="249"/>
      <c r="H744" s="247"/>
      <c r="I744" s="247"/>
      <c r="J744" s="250"/>
      <c r="K744" s="247"/>
      <c r="L744" s="249"/>
      <c r="M744" s="251"/>
      <c r="N744" s="248"/>
      <c r="O744" s="248"/>
      <c r="P744" s="247"/>
    </row>
    <row r="745" spans="1:16" ht="35.700000000000003" customHeight="1">
      <c r="A745" s="142"/>
      <c r="B745" s="246">
        <v>735</v>
      </c>
      <c r="C745" s="713"/>
      <c r="D745" s="714"/>
      <c r="E745" s="247"/>
      <c r="F745" s="248"/>
      <c r="G745" s="249"/>
      <c r="H745" s="247"/>
      <c r="I745" s="247"/>
      <c r="J745" s="250"/>
      <c r="K745" s="247"/>
      <c r="L745" s="249"/>
      <c r="M745" s="251"/>
      <c r="N745" s="248"/>
      <c r="O745" s="248"/>
      <c r="P745" s="247"/>
    </row>
    <row r="746" spans="1:16" ht="35.700000000000003" customHeight="1">
      <c r="A746" s="142"/>
      <c r="B746" s="246">
        <v>736</v>
      </c>
      <c r="C746" s="713"/>
      <c r="D746" s="714"/>
      <c r="E746" s="248"/>
      <c r="F746" s="248"/>
      <c r="G746" s="249"/>
      <c r="H746" s="247"/>
      <c r="I746" s="247"/>
      <c r="J746" s="250"/>
      <c r="K746" s="247"/>
      <c r="L746" s="249"/>
      <c r="M746" s="251"/>
      <c r="N746" s="248"/>
      <c r="O746" s="248"/>
      <c r="P746" s="247"/>
    </row>
    <row r="747" spans="1:16" ht="35.700000000000003" customHeight="1">
      <c r="A747" s="142"/>
      <c r="B747" s="246">
        <v>737</v>
      </c>
      <c r="C747" s="713"/>
      <c r="D747" s="714"/>
      <c r="E747" s="247"/>
      <c r="F747" s="248"/>
      <c r="G747" s="249"/>
      <c r="H747" s="247"/>
      <c r="I747" s="247"/>
      <c r="J747" s="250"/>
      <c r="K747" s="247"/>
      <c r="L747" s="249"/>
      <c r="M747" s="251"/>
      <c r="N747" s="248"/>
      <c r="O747" s="248"/>
      <c r="P747" s="247"/>
    </row>
    <row r="748" spans="1:16" ht="35.700000000000003" customHeight="1">
      <c r="A748" s="142"/>
      <c r="B748" s="246">
        <v>738</v>
      </c>
      <c r="C748" s="713"/>
      <c r="D748" s="714"/>
      <c r="E748" s="247"/>
      <c r="F748" s="248"/>
      <c r="G748" s="249"/>
      <c r="H748" s="247"/>
      <c r="I748" s="247"/>
      <c r="J748" s="250"/>
      <c r="K748" s="247"/>
      <c r="L748" s="249"/>
      <c r="M748" s="251"/>
      <c r="N748" s="248"/>
      <c r="O748" s="248"/>
      <c r="P748" s="247"/>
    </row>
    <row r="749" spans="1:16" ht="35.700000000000003" customHeight="1">
      <c r="A749" s="142"/>
      <c r="B749" s="246">
        <v>739</v>
      </c>
      <c r="C749" s="713"/>
      <c r="D749" s="714"/>
      <c r="E749" s="247"/>
      <c r="F749" s="248"/>
      <c r="G749" s="249"/>
      <c r="H749" s="247"/>
      <c r="I749" s="247"/>
      <c r="J749" s="250"/>
      <c r="K749" s="247"/>
      <c r="L749" s="249"/>
      <c r="M749" s="251"/>
      <c r="N749" s="248"/>
      <c r="O749" s="248"/>
      <c r="P749" s="247"/>
    </row>
    <row r="750" spans="1:16" ht="35.700000000000003" customHeight="1">
      <c r="A750" s="142"/>
      <c r="B750" s="246">
        <v>740</v>
      </c>
      <c r="C750" s="713"/>
      <c r="D750" s="714"/>
      <c r="E750" s="248"/>
      <c r="F750" s="248"/>
      <c r="G750" s="249"/>
      <c r="H750" s="247"/>
      <c r="I750" s="247"/>
      <c r="J750" s="250"/>
      <c r="K750" s="247"/>
      <c r="L750" s="249"/>
      <c r="M750" s="251"/>
      <c r="N750" s="248"/>
      <c r="O750" s="248"/>
      <c r="P750" s="247"/>
    </row>
    <row r="751" spans="1:16" ht="35.700000000000003" customHeight="1">
      <c r="A751" s="142"/>
      <c r="B751" s="246">
        <v>741</v>
      </c>
      <c r="C751" s="713"/>
      <c r="D751" s="714"/>
      <c r="E751" s="247"/>
      <c r="F751" s="248"/>
      <c r="G751" s="249"/>
      <c r="H751" s="247"/>
      <c r="I751" s="247"/>
      <c r="J751" s="250"/>
      <c r="K751" s="247"/>
      <c r="L751" s="249"/>
      <c r="M751" s="251"/>
      <c r="N751" s="248"/>
      <c r="O751" s="248"/>
      <c r="P751" s="247"/>
    </row>
    <row r="752" spans="1:16" ht="35.700000000000003" customHeight="1">
      <c r="A752" s="142"/>
      <c r="B752" s="246">
        <v>742</v>
      </c>
      <c r="C752" s="713"/>
      <c r="D752" s="714"/>
      <c r="E752" s="248"/>
      <c r="F752" s="248"/>
      <c r="G752" s="249"/>
      <c r="H752" s="247"/>
      <c r="I752" s="247"/>
      <c r="J752" s="250"/>
      <c r="K752" s="247"/>
      <c r="L752" s="249"/>
      <c r="M752" s="251"/>
      <c r="N752" s="248"/>
      <c r="O752" s="248"/>
      <c r="P752" s="247"/>
    </row>
    <row r="753" spans="1:16" ht="35.700000000000003" customHeight="1">
      <c r="A753" s="142"/>
      <c r="B753" s="246">
        <v>743</v>
      </c>
      <c r="C753" s="713"/>
      <c r="D753" s="714"/>
      <c r="E753" s="247"/>
      <c r="F753" s="248"/>
      <c r="G753" s="249"/>
      <c r="H753" s="247"/>
      <c r="I753" s="247"/>
      <c r="J753" s="250"/>
      <c r="K753" s="247"/>
      <c r="L753" s="249"/>
      <c r="M753" s="251"/>
      <c r="N753" s="248"/>
      <c r="O753" s="248"/>
      <c r="P753" s="247"/>
    </row>
    <row r="754" spans="1:16" ht="35.700000000000003" customHeight="1">
      <c r="A754" s="142"/>
      <c r="B754" s="246">
        <v>744</v>
      </c>
      <c r="C754" s="713"/>
      <c r="D754" s="714"/>
      <c r="E754" s="248"/>
      <c r="F754" s="248"/>
      <c r="G754" s="249"/>
      <c r="H754" s="247"/>
      <c r="I754" s="247"/>
      <c r="J754" s="250"/>
      <c r="K754" s="247"/>
      <c r="L754" s="249"/>
      <c r="M754" s="251"/>
      <c r="N754" s="248"/>
      <c r="O754" s="248"/>
      <c r="P754" s="247"/>
    </row>
    <row r="755" spans="1:16" ht="35.700000000000003" customHeight="1">
      <c r="A755" s="142"/>
      <c r="B755" s="246">
        <v>745</v>
      </c>
      <c r="C755" s="713"/>
      <c r="D755" s="714"/>
      <c r="E755" s="247"/>
      <c r="F755" s="248"/>
      <c r="G755" s="249"/>
      <c r="H755" s="247"/>
      <c r="I755" s="247"/>
      <c r="J755" s="250"/>
      <c r="K755" s="247"/>
      <c r="L755" s="249"/>
      <c r="M755" s="251"/>
      <c r="N755" s="248"/>
      <c r="O755" s="248"/>
      <c r="P755" s="247"/>
    </row>
    <row r="756" spans="1:16" ht="35.700000000000003" customHeight="1">
      <c r="A756" s="142"/>
      <c r="B756" s="246">
        <v>746</v>
      </c>
      <c r="C756" s="713"/>
      <c r="D756" s="714"/>
      <c r="E756" s="248"/>
      <c r="F756" s="248"/>
      <c r="G756" s="249"/>
      <c r="H756" s="247"/>
      <c r="I756" s="247"/>
      <c r="J756" s="250"/>
      <c r="K756" s="247"/>
      <c r="L756" s="249"/>
      <c r="M756" s="251"/>
      <c r="N756" s="248"/>
      <c r="O756" s="248"/>
      <c r="P756" s="247"/>
    </row>
    <row r="757" spans="1:16" ht="35.700000000000003" customHeight="1">
      <c r="A757" s="142"/>
      <c r="B757" s="246">
        <v>747</v>
      </c>
      <c r="C757" s="713"/>
      <c r="D757" s="714"/>
      <c r="E757" s="247"/>
      <c r="F757" s="248"/>
      <c r="G757" s="249"/>
      <c r="H757" s="247"/>
      <c r="I757" s="247"/>
      <c r="J757" s="250"/>
      <c r="K757" s="247"/>
      <c r="L757" s="249"/>
      <c r="M757" s="251"/>
      <c r="N757" s="248"/>
      <c r="O757" s="248"/>
      <c r="P757" s="247"/>
    </row>
    <row r="758" spans="1:16" ht="35.700000000000003" customHeight="1">
      <c r="A758" s="142"/>
      <c r="B758" s="246">
        <v>748</v>
      </c>
      <c r="C758" s="713"/>
      <c r="D758" s="714"/>
      <c r="E758" s="248"/>
      <c r="F758" s="248"/>
      <c r="G758" s="249"/>
      <c r="H758" s="247"/>
      <c r="I758" s="247"/>
      <c r="J758" s="250"/>
      <c r="K758" s="247"/>
      <c r="L758" s="249"/>
      <c r="M758" s="251"/>
      <c r="N758" s="248"/>
      <c r="O758" s="248"/>
      <c r="P758" s="247"/>
    </row>
    <row r="759" spans="1:16" ht="35.700000000000003" customHeight="1">
      <c r="A759" s="142"/>
      <c r="B759" s="246">
        <v>749</v>
      </c>
      <c r="C759" s="713"/>
      <c r="D759" s="714"/>
      <c r="E759" s="247"/>
      <c r="F759" s="248"/>
      <c r="G759" s="249"/>
      <c r="H759" s="247"/>
      <c r="I759" s="247"/>
      <c r="J759" s="250"/>
      <c r="K759" s="247"/>
      <c r="L759" s="249"/>
      <c r="M759" s="251"/>
      <c r="N759" s="248"/>
      <c r="O759" s="248"/>
      <c r="P759" s="247"/>
    </row>
    <row r="760" spans="1:16" ht="35.700000000000003" customHeight="1">
      <c r="A760" s="142"/>
      <c r="B760" s="246">
        <v>750</v>
      </c>
      <c r="C760" s="713"/>
      <c r="D760" s="714"/>
      <c r="E760" s="247"/>
      <c r="F760" s="248"/>
      <c r="G760" s="249"/>
      <c r="H760" s="247"/>
      <c r="I760" s="247"/>
      <c r="J760" s="250"/>
      <c r="K760" s="247"/>
      <c r="L760" s="249"/>
      <c r="M760" s="251"/>
      <c r="N760" s="248"/>
      <c r="O760" s="248"/>
      <c r="P760" s="247"/>
    </row>
    <row r="761" spans="1:16" ht="35.700000000000003" customHeight="1">
      <c r="A761" s="142"/>
      <c r="B761" s="246">
        <v>751</v>
      </c>
      <c r="C761" s="713"/>
      <c r="D761" s="714"/>
      <c r="E761" s="248"/>
      <c r="F761" s="248"/>
      <c r="G761" s="249"/>
      <c r="H761" s="247"/>
      <c r="I761" s="247"/>
      <c r="J761" s="250"/>
      <c r="K761" s="247"/>
      <c r="L761" s="249"/>
      <c r="M761" s="251"/>
      <c r="N761" s="248"/>
      <c r="O761" s="248"/>
      <c r="P761" s="247"/>
    </row>
    <row r="762" spans="1:16" ht="35.700000000000003" customHeight="1">
      <c r="A762" s="142"/>
      <c r="B762" s="246">
        <v>752</v>
      </c>
      <c r="C762" s="713"/>
      <c r="D762" s="714"/>
      <c r="E762" s="247"/>
      <c r="F762" s="248"/>
      <c r="G762" s="249"/>
      <c r="H762" s="247"/>
      <c r="I762" s="247"/>
      <c r="J762" s="250"/>
      <c r="K762" s="247"/>
      <c r="L762" s="249"/>
      <c r="M762" s="251"/>
      <c r="N762" s="248"/>
      <c r="O762" s="248"/>
      <c r="P762" s="247"/>
    </row>
    <row r="763" spans="1:16" ht="35.700000000000003" customHeight="1">
      <c r="A763" s="142"/>
      <c r="B763" s="246">
        <v>753</v>
      </c>
      <c r="C763" s="713"/>
      <c r="D763" s="714"/>
      <c r="E763" s="248"/>
      <c r="F763" s="248"/>
      <c r="G763" s="249"/>
      <c r="H763" s="247"/>
      <c r="I763" s="247"/>
      <c r="J763" s="250"/>
      <c r="K763" s="247"/>
      <c r="L763" s="249"/>
      <c r="M763" s="251"/>
      <c r="N763" s="248"/>
      <c r="O763" s="248"/>
      <c r="P763" s="247"/>
    </row>
    <row r="764" spans="1:16" ht="35.700000000000003" customHeight="1">
      <c r="A764" s="142"/>
      <c r="B764" s="246">
        <v>754</v>
      </c>
      <c r="C764" s="713"/>
      <c r="D764" s="714"/>
      <c r="E764" s="247"/>
      <c r="F764" s="248"/>
      <c r="G764" s="249"/>
      <c r="H764" s="247"/>
      <c r="I764" s="247"/>
      <c r="J764" s="250"/>
      <c r="K764" s="247"/>
      <c r="L764" s="249"/>
      <c r="M764" s="251"/>
      <c r="N764" s="248"/>
      <c r="O764" s="248"/>
      <c r="P764" s="247"/>
    </row>
    <row r="765" spans="1:16" ht="35.700000000000003" customHeight="1">
      <c r="A765" s="142"/>
      <c r="B765" s="246">
        <v>755</v>
      </c>
      <c r="C765" s="713"/>
      <c r="D765" s="714"/>
      <c r="E765" s="248"/>
      <c r="F765" s="248"/>
      <c r="G765" s="249"/>
      <c r="H765" s="247"/>
      <c r="I765" s="247"/>
      <c r="J765" s="250"/>
      <c r="K765" s="247"/>
      <c r="L765" s="249"/>
      <c r="M765" s="251"/>
      <c r="N765" s="248"/>
      <c r="O765" s="248"/>
      <c r="P765" s="247"/>
    </row>
    <row r="766" spans="1:16" ht="35.700000000000003" customHeight="1">
      <c r="A766" s="142"/>
      <c r="B766" s="246">
        <v>756</v>
      </c>
      <c r="C766" s="713"/>
      <c r="D766" s="714"/>
      <c r="E766" s="247"/>
      <c r="F766" s="248"/>
      <c r="G766" s="249"/>
      <c r="H766" s="247"/>
      <c r="I766" s="247"/>
      <c r="J766" s="250"/>
      <c r="K766" s="247"/>
      <c r="L766" s="249"/>
      <c r="M766" s="251"/>
      <c r="N766" s="248"/>
      <c r="O766" s="248"/>
      <c r="P766" s="247"/>
    </row>
    <row r="767" spans="1:16" ht="35.700000000000003" customHeight="1">
      <c r="A767" s="142"/>
      <c r="B767" s="246">
        <v>757</v>
      </c>
      <c r="C767" s="713"/>
      <c r="D767" s="714"/>
      <c r="E767" s="248"/>
      <c r="F767" s="248"/>
      <c r="G767" s="249"/>
      <c r="H767" s="247"/>
      <c r="I767" s="247"/>
      <c r="J767" s="250"/>
      <c r="K767" s="247"/>
      <c r="L767" s="249"/>
      <c r="M767" s="251"/>
      <c r="N767" s="248"/>
      <c r="O767" s="248"/>
      <c r="P767" s="247"/>
    </row>
    <row r="768" spans="1:16" ht="35.700000000000003" customHeight="1">
      <c r="A768" s="142"/>
      <c r="B768" s="246">
        <v>758</v>
      </c>
      <c r="C768" s="713"/>
      <c r="D768" s="714"/>
      <c r="E768" s="247"/>
      <c r="F768" s="248"/>
      <c r="G768" s="249"/>
      <c r="H768" s="247"/>
      <c r="I768" s="247"/>
      <c r="J768" s="250"/>
      <c r="K768" s="247"/>
      <c r="L768" s="249"/>
      <c r="M768" s="251"/>
      <c r="N768" s="248"/>
      <c r="O768" s="248"/>
      <c r="P768" s="247"/>
    </row>
    <row r="769" spans="1:16" ht="35.700000000000003" customHeight="1">
      <c r="A769" s="142"/>
      <c r="B769" s="246">
        <v>759</v>
      </c>
      <c r="C769" s="713"/>
      <c r="D769" s="714"/>
      <c r="E769" s="248"/>
      <c r="F769" s="248"/>
      <c r="G769" s="249"/>
      <c r="H769" s="247"/>
      <c r="I769" s="247"/>
      <c r="J769" s="250"/>
      <c r="K769" s="247"/>
      <c r="L769" s="249"/>
      <c r="M769" s="251"/>
      <c r="N769" s="248"/>
      <c r="O769" s="248"/>
      <c r="P769" s="247"/>
    </row>
    <row r="770" spans="1:16" ht="35.700000000000003" customHeight="1">
      <c r="A770" s="142"/>
      <c r="B770" s="246">
        <v>760</v>
      </c>
      <c r="C770" s="713"/>
      <c r="D770" s="714"/>
      <c r="E770" s="247"/>
      <c r="F770" s="248"/>
      <c r="G770" s="249"/>
      <c r="H770" s="247"/>
      <c r="I770" s="247"/>
      <c r="J770" s="250"/>
      <c r="K770" s="247"/>
      <c r="L770" s="249"/>
      <c r="M770" s="251"/>
      <c r="N770" s="248"/>
      <c r="O770" s="248"/>
      <c r="P770" s="247"/>
    </row>
    <row r="771" spans="1:16" ht="35.700000000000003" customHeight="1">
      <c r="A771" s="142"/>
      <c r="B771" s="246">
        <v>761</v>
      </c>
      <c r="C771" s="713"/>
      <c r="D771" s="714"/>
      <c r="E771" s="247"/>
      <c r="F771" s="248"/>
      <c r="G771" s="249"/>
      <c r="H771" s="247"/>
      <c r="I771" s="247"/>
      <c r="J771" s="250"/>
      <c r="K771" s="247"/>
      <c r="L771" s="249"/>
      <c r="M771" s="251"/>
      <c r="N771" s="248"/>
      <c r="O771" s="248"/>
      <c r="P771" s="247"/>
    </row>
    <row r="772" spans="1:16" ht="35.700000000000003" customHeight="1">
      <c r="A772" s="142"/>
      <c r="B772" s="246">
        <v>762</v>
      </c>
      <c r="C772" s="713"/>
      <c r="D772" s="714"/>
      <c r="E772" s="247"/>
      <c r="F772" s="248"/>
      <c r="G772" s="249"/>
      <c r="H772" s="247"/>
      <c r="I772" s="247"/>
      <c r="J772" s="250"/>
      <c r="K772" s="247"/>
      <c r="L772" s="249"/>
      <c r="M772" s="251"/>
      <c r="N772" s="248"/>
      <c r="O772" s="248"/>
      <c r="P772" s="247"/>
    </row>
    <row r="773" spans="1:16" ht="35.700000000000003" customHeight="1">
      <c r="A773" s="142"/>
      <c r="B773" s="246">
        <v>763</v>
      </c>
      <c r="C773" s="713"/>
      <c r="D773" s="714"/>
      <c r="E773" s="248"/>
      <c r="F773" s="248"/>
      <c r="G773" s="249"/>
      <c r="H773" s="247"/>
      <c r="I773" s="247"/>
      <c r="J773" s="250"/>
      <c r="K773" s="247"/>
      <c r="L773" s="249"/>
      <c r="M773" s="251"/>
      <c r="N773" s="248"/>
      <c r="O773" s="248"/>
      <c r="P773" s="247"/>
    </row>
    <row r="774" spans="1:16" ht="35.700000000000003" customHeight="1">
      <c r="A774" s="142"/>
      <c r="B774" s="246">
        <v>764</v>
      </c>
      <c r="C774" s="713"/>
      <c r="D774" s="714"/>
      <c r="E774" s="247"/>
      <c r="F774" s="248"/>
      <c r="G774" s="249"/>
      <c r="H774" s="247"/>
      <c r="I774" s="247"/>
      <c r="J774" s="250"/>
      <c r="K774" s="247"/>
      <c r="L774" s="249"/>
      <c r="M774" s="251"/>
      <c r="N774" s="248"/>
      <c r="O774" s="248"/>
      <c r="P774" s="247"/>
    </row>
    <row r="775" spans="1:16" ht="35.700000000000003" customHeight="1">
      <c r="A775" s="142"/>
      <c r="B775" s="246">
        <v>765</v>
      </c>
      <c r="C775" s="713"/>
      <c r="D775" s="714"/>
      <c r="E775" s="248"/>
      <c r="F775" s="248"/>
      <c r="G775" s="249"/>
      <c r="H775" s="247"/>
      <c r="I775" s="247"/>
      <c r="J775" s="250"/>
      <c r="K775" s="247"/>
      <c r="L775" s="249"/>
      <c r="M775" s="251"/>
      <c r="N775" s="248"/>
      <c r="O775" s="248"/>
      <c r="P775" s="247"/>
    </row>
    <row r="776" spans="1:16" ht="35.700000000000003" customHeight="1">
      <c r="A776" s="142"/>
      <c r="B776" s="246">
        <v>766</v>
      </c>
      <c r="C776" s="713"/>
      <c r="D776" s="714"/>
      <c r="E776" s="247"/>
      <c r="F776" s="248"/>
      <c r="G776" s="249"/>
      <c r="H776" s="247"/>
      <c r="I776" s="247"/>
      <c r="J776" s="250"/>
      <c r="K776" s="247"/>
      <c r="L776" s="249"/>
      <c r="M776" s="251"/>
      <c r="N776" s="248"/>
      <c r="O776" s="248"/>
      <c r="P776" s="247"/>
    </row>
    <row r="777" spans="1:16" ht="35.700000000000003" customHeight="1">
      <c r="A777" s="142"/>
      <c r="B777" s="246">
        <v>767</v>
      </c>
      <c r="C777" s="713"/>
      <c r="D777" s="714"/>
      <c r="E777" s="248"/>
      <c r="F777" s="248"/>
      <c r="G777" s="249"/>
      <c r="H777" s="247"/>
      <c r="I777" s="247"/>
      <c r="J777" s="250"/>
      <c r="K777" s="247"/>
      <c r="L777" s="249"/>
      <c r="M777" s="251"/>
      <c r="N777" s="248"/>
      <c r="O777" s="248"/>
      <c r="P777" s="247"/>
    </row>
    <row r="778" spans="1:16" ht="35.700000000000003" customHeight="1">
      <c r="A778" s="142"/>
      <c r="B778" s="246">
        <v>768</v>
      </c>
      <c r="C778" s="713"/>
      <c r="D778" s="714"/>
      <c r="E778" s="247"/>
      <c r="F778" s="248"/>
      <c r="G778" s="249"/>
      <c r="H778" s="247"/>
      <c r="I778" s="247"/>
      <c r="J778" s="250"/>
      <c r="K778" s="247"/>
      <c r="L778" s="249"/>
      <c r="M778" s="251"/>
      <c r="N778" s="248"/>
      <c r="O778" s="248"/>
      <c r="P778" s="247"/>
    </row>
    <row r="779" spans="1:16" ht="35.700000000000003" customHeight="1">
      <c r="A779" s="142"/>
      <c r="B779" s="246">
        <v>769</v>
      </c>
      <c r="C779" s="713"/>
      <c r="D779" s="714"/>
      <c r="E779" s="248"/>
      <c r="F779" s="248"/>
      <c r="G779" s="249"/>
      <c r="H779" s="247"/>
      <c r="I779" s="247"/>
      <c r="J779" s="250"/>
      <c r="K779" s="247"/>
      <c r="L779" s="249"/>
      <c r="M779" s="251"/>
      <c r="N779" s="248"/>
      <c r="O779" s="248"/>
      <c r="P779" s="247"/>
    </row>
    <row r="780" spans="1:16" ht="35.700000000000003" customHeight="1">
      <c r="A780" s="142"/>
      <c r="B780" s="246">
        <v>770</v>
      </c>
      <c r="C780" s="713"/>
      <c r="D780" s="714"/>
      <c r="E780" s="247"/>
      <c r="F780" s="248"/>
      <c r="G780" s="249"/>
      <c r="H780" s="247"/>
      <c r="I780" s="247"/>
      <c r="J780" s="250"/>
      <c r="K780" s="247"/>
      <c r="L780" s="249"/>
      <c r="M780" s="251"/>
      <c r="N780" s="248"/>
      <c r="O780" s="248"/>
      <c r="P780" s="247"/>
    </row>
    <row r="781" spans="1:16" ht="35.700000000000003" customHeight="1">
      <c r="A781" s="142"/>
      <c r="B781" s="246">
        <v>771</v>
      </c>
      <c r="C781" s="713"/>
      <c r="D781" s="714"/>
      <c r="E781" s="248"/>
      <c r="F781" s="248"/>
      <c r="G781" s="249"/>
      <c r="H781" s="247"/>
      <c r="I781" s="247"/>
      <c r="J781" s="250"/>
      <c r="K781" s="247"/>
      <c r="L781" s="249"/>
      <c r="M781" s="251"/>
      <c r="N781" s="248"/>
      <c r="O781" s="248"/>
      <c r="P781" s="247"/>
    </row>
    <row r="782" spans="1:16" ht="35.700000000000003" customHeight="1">
      <c r="A782" s="142"/>
      <c r="B782" s="246">
        <v>772</v>
      </c>
      <c r="C782" s="713"/>
      <c r="D782" s="714"/>
      <c r="E782" s="247"/>
      <c r="F782" s="248"/>
      <c r="G782" s="249"/>
      <c r="H782" s="247"/>
      <c r="I782" s="247"/>
      <c r="J782" s="250"/>
      <c r="K782" s="247"/>
      <c r="L782" s="249"/>
      <c r="M782" s="251"/>
      <c r="N782" s="248"/>
      <c r="O782" s="248"/>
      <c r="P782" s="247"/>
    </row>
    <row r="783" spans="1:16" ht="35.700000000000003" customHeight="1">
      <c r="A783" s="142"/>
      <c r="B783" s="246">
        <v>773</v>
      </c>
      <c r="C783" s="713"/>
      <c r="D783" s="714"/>
      <c r="E783" s="248"/>
      <c r="F783" s="248"/>
      <c r="G783" s="249"/>
      <c r="H783" s="247"/>
      <c r="I783" s="247"/>
      <c r="J783" s="250"/>
      <c r="K783" s="247"/>
      <c r="L783" s="249"/>
      <c r="M783" s="251"/>
      <c r="N783" s="248"/>
      <c r="O783" s="248"/>
      <c r="P783" s="247"/>
    </row>
    <row r="784" spans="1:16" ht="35.700000000000003" customHeight="1">
      <c r="A784" s="142"/>
      <c r="B784" s="246">
        <v>774</v>
      </c>
      <c r="C784" s="713"/>
      <c r="D784" s="714"/>
      <c r="E784" s="247"/>
      <c r="F784" s="248"/>
      <c r="G784" s="249"/>
      <c r="H784" s="247"/>
      <c r="I784" s="247"/>
      <c r="J784" s="250"/>
      <c r="K784" s="247"/>
      <c r="L784" s="249"/>
      <c r="M784" s="251"/>
      <c r="N784" s="248"/>
      <c r="O784" s="248"/>
      <c r="P784" s="247"/>
    </row>
    <row r="785" spans="1:16" ht="35.700000000000003" customHeight="1">
      <c r="A785" s="142"/>
      <c r="B785" s="246">
        <v>775</v>
      </c>
      <c r="C785" s="713"/>
      <c r="D785" s="714"/>
      <c r="E785" s="247"/>
      <c r="F785" s="248"/>
      <c r="G785" s="249"/>
      <c r="H785" s="247"/>
      <c r="I785" s="247"/>
      <c r="J785" s="250"/>
      <c r="K785" s="247"/>
      <c r="L785" s="249"/>
      <c r="M785" s="251"/>
      <c r="N785" s="248"/>
      <c r="O785" s="248"/>
      <c r="P785" s="247"/>
    </row>
    <row r="786" spans="1:16" ht="35.700000000000003" customHeight="1">
      <c r="A786" s="142"/>
      <c r="B786" s="246">
        <v>776</v>
      </c>
      <c r="C786" s="713"/>
      <c r="D786" s="714"/>
      <c r="E786" s="247"/>
      <c r="F786" s="248"/>
      <c r="G786" s="249"/>
      <c r="H786" s="247"/>
      <c r="I786" s="247"/>
      <c r="J786" s="250"/>
      <c r="K786" s="247"/>
      <c r="L786" s="249"/>
      <c r="M786" s="251"/>
      <c r="N786" s="248"/>
      <c r="O786" s="248"/>
      <c r="P786" s="247"/>
    </row>
    <row r="787" spans="1:16" ht="35.700000000000003" customHeight="1">
      <c r="A787" s="142"/>
      <c r="B787" s="246">
        <v>777</v>
      </c>
      <c r="C787" s="713"/>
      <c r="D787" s="714"/>
      <c r="E787" s="248"/>
      <c r="F787" s="248"/>
      <c r="G787" s="249"/>
      <c r="H787" s="247"/>
      <c r="I787" s="247"/>
      <c r="J787" s="250"/>
      <c r="K787" s="247"/>
      <c r="L787" s="249"/>
      <c r="M787" s="251"/>
      <c r="N787" s="248"/>
      <c r="O787" s="248"/>
      <c r="P787" s="247"/>
    </row>
    <row r="788" spans="1:16" ht="35.700000000000003" customHeight="1">
      <c r="A788" s="142"/>
      <c r="B788" s="246">
        <v>778</v>
      </c>
      <c r="C788" s="713"/>
      <c r="D788" s="714"/>
      <c r="E788" s="247"/>
      <c r="F788" s="248"/>
      <c r="G788" s="249"/>
      <c r="H788" s="247"/>
      <c r="I788" s="247"/>
      <c r="J788" s="250"/>
      <c r="K788" s="247"/>
      <c r="L788" s="249"/>
      <c r="M788" s="251"/>
      <c r="N788" s="248"/>
      <c r="O788" s="248"/>
      <c r="P788" s="247"/>
    </row>
    <row r="789" spans="1:16" ht="35.700000000000003" customHeight="1">
      <c r="A789" s="142"/>
      <c r="B789" s="246">
        <v>779</v>
      </c>
      <c r="C789" s="713"/>
      <c r="D789" s="714"/>
      <c r="E789" s="248"/>
      <c r="F789" s="248"/>
      <c r="G789" s="249"/>
      <c r="H789" s="247"/>
      <c r="I789" s="247"/>
      <c r="J789" s="250"/>
      <c r="K789" s="247"/>
      <c r="L789" s="249"/>
      <c r="M789" s="251"/>
      <c r="N789" s="248"/>
      <c r="O789" s="248"/>
      <c r="P789" s="247"/>
    </row>
    <row r="790" spans="1:16" ht="35.700000000000003" customHeight="1">
      <c r="A790" s="142"/>
      <c r="B790" s="246">
        <v>780</v>
      </c>
      <c r="C790" s="713"/>
      <c r="D790" s="714"/>
      <c r="E790" s="247"/>
      <c r="F790" s="248"/>
      <c r="G790" s="249"/>
      <c r="H790" s="247"/>
      <c r="I790" s="247"/>
      <c r="J790" s="250"/>
      <c r="K790" s="247"/>
      <c r="L790" s="249"/>
      <c r="M790" s="251"/>
      <c r="N790" s="248"/>
      <c r="O790" s="248"/>
      <c r="P790" s="247"/>
    </row>
    <row r="791" spans="1:16" ht="35.700000000000003" customHeight="1">
      <c r="A791" s="142"/>
      <c r="B791" s="246">
        <v>781</v>
      </c>
      <c r="C791" s="713"/>
      <c r="D791" s="714"/>
      <c r="E791" s="248"/>
      <c r="F791" s="248"/>
      <c r="G791" s="249"/>
      <c r="H791" s="247"/>
      <c r="I791" s="247"/>
      <c r="J791" s="250"/>
      <c r="K791" s="247"/>
      <c r="L791" s="249"/>
      <c r="M791" s="251"/>
      <c r="N791" s="248"/>
      <c r="O791" s="248"/>
      <c r="P791" s="247"/>
    </row>
    <row r="792" spans="1:16" ht="35.700000000000003" customHeight="1">
      <c r="A792" s="142"/>
      <c r="B792" s="246">
        <v>782</v>
      </c>
      <c r="C792" s="713"/>
      <c r="D792" s="714"/>
      <c r="E792" s="247"/>
      <c r="F792" s="248"/>
      <c r="G792" s="249"/>
      <c r="H792" s="247"/>
      <c r="I792" s="247"/>
      <c r="J792" s="250"/>
      <c r="K792" s="247"/>
      <c r="L792" s="249"/>
      <c r="M792" s="251"/>
      <c r="N792" s="248"/>
      <c r="O792" s="248"/>
      <c r="P792" s="247"/>
    </row>
    <row r="793" spans="1:16" ht="35.700000000000003" customHeight="1">
      <c r="A793" s="142"/>
      <c r="B793" s="246">
        <v>783</v>
      </c>
      <c r="C793" s="713"/>
      <c r="D793" s="714"/>
      <c r="E793" s="248"/>
      <c r="F793" s="248"/>
      <c r="G793" s="249"/>
      <c r="H793" s="247"/>
      <c r="I793" s="247"/>
      <c r="J793" s="250"/>
      <c r="K793" s="247"/>
      <c r="L793" s="249"/>
      <c r="M793" s="251"/>
      <c r="N793" s="248"/>
      <c r="O793" s="248"/>
      <c r="P793" s="247"/>
    </row>
    <row r="794" spans="1:16" ht="35.700000000000003" customHeight="1">
      <c r="A794" s="142"/>
      <c r="B794" s="246">
        <v>784</v>
      </c>
      <c r="C794" s="713"/>
      <c r="D794" s="714"/>
      <c r="E794" s="247"/>
      <c r="F794" s="248"/>
      <c r="G794" s="249"/>
      <c r="H794" s="247"/>
      <c r="I794" s="247"/>
      <c r="J794" s="250"/>
      <c r="K794" s="247"/>
      <c r="L794" s="249"/>
      <c r="M794" s="251"/>
      <c r="N794" s="248"/>
      <c r="O794" s="248"/>
      <c r="P794" s="247"/>
    </row>
    <row r="795" spans="1:16" ht="35.700000000000003" customHeight="1">
      <c r="A795" s="142"/>
      <c r="B795" s="246">
        <v>785</v>
      </c>
      <c r="C795" s="713"/>
      <c r="D795" s="714"/>
      <c r="E795" s="248"/>
      <c r="F795" s="248"/>
      <c r="G795" s="249"/>
      <c r="H795" s="247"/>
      <c r="I795" s="247"/>
      <c r="J795" s="250"/>
      <c r="K795" s="247"/>
      <c r="L795" s="249"/>
      <c r="M795" s="251"/>
      <c r="N795" s="248"/>
      <c r="O795" s="248"/>
      <c r="P795" s="247"/>
    </row>
    <row r="796" spans="1:16" ht="35.700000000000003" customHeight="1">
      <c r="A796" s="142"/>
      <c r="B796" s="246">
        <v>786</v>
      </c>
      <c r="C796" s="713"/>
      <c r="D796" s="714"/>
      <c r="E796" s="247"/>
      <c r="F796" s="248"/>
      <c r="G796" s="249"/>
      <c r="H796" s="247"/>
      <c r="I796" s="247"/>
      <c r="J796" s="250"/>
      <c r="K796" s="247"/>
      <c r="L796" s="249"/>
      <c r="M796" s="251"/>
      <c r="N796" s="248"/>
      <c r="O796" s="248"/>
      <c r="P796" s="247"/>
    </row>
    <row r="797" spans="1:16" ht="35.700000000000003" customHeight="1">
      <c r="A797" s="142"/>
      <c r="B797" s="246">
        <v>787</v>
      </c>
      <c r="C797" s="713"/>
      <c r="D797" s="714"/>
      <c r="E797" s="248"/>
      <c r="F797" s="248"/>
      <c r="G797" s="249"/>
      <c r="H797" s="247"/>
      <c r="I797" s="247"/>
      <c r="J797" s="250"/>
      <c r="K797" s="247"/>
      <c r="L797" s="249"/>
      <c r="M797" s="251"/>
      <c r="N797" s="248"/>
      <c r="O797" s="248"/>
      <c r="P797" s="247"/>
    </row>
    <row r="798" spans="1:16" ht="35.700000000000003" customHeight="1">
      <c r="A798" s="142"/>
      <c r="B798" s="246">
        <v>788</v>
      </c>
      <c r="C798" s="713"/>
      <c r="D798" s="714"/>
      <c r="E798" s="247"/>
      <c r="F798" s="248"/>
      <c r="G798" s="249"/>
      <c r="H798" s="247"/>
      <c r="I798" s="247"/>
      <c r="J798" s="250"/>
      <c r="K798" s="247"/>
      <c r="L798" s="249"/>
      <c r="M798" s="251"/>
      <c r="N798" s="248"/>
      <c r="O798" s="248"/>
      <c r="P798" s="247"/>
    </row>
    <row r="799" spans="1:16" ht="35.700000000000003" customHeight="1">
      <c r="A799" s="142"/>
      <c r="B799" s="246">
        <v>789</v>
      </c>
      <c r="C799" s="713"/>
      <c r="D799" s="714"/>
      <c r="E799" s="248"/>
      <c r="F799" s="248"/>
      <c r="G799" s="249"/>
      <c r="H799" s="247"/>
      <c r="I799" s="247"/>
      <c r="J799" s="250"/>
      <c r="K799" s="247"/>
      <c r="L799" s="249"/>
      <c r="M799" s="251"/>
      <c r="N799" s="248"/>
      <c r="O799" s="248"/>
      <c r="P799" s="247"/>
    </row>
    <row r="800" spans="1:16" ht="35.700000000000003" customHeight="1">
      <c r="A800" s="142"/>
      <c r="B800" s="246">
        <v>790</v>
      </c>
      <c r="C800" s="713"/>
      <c r="D800" s="714"/>
      <c r="E800" s="247"/>
      <c r="F800" s="248"/>
      <c r="G800" s="249"/>
      <c r="H800" s="247"/>
      <c r="I800" s="247"/>
      <c r="J800" s="250"/>
      <c r="K800" s="247"/>
      <c r="L800" s="249"/>
      <c r="M800" s="251"/>
      <c r="N800" s="248"/>
      <c r="O800" s="248"/>
      <c r="P800" s="247"/>
    </row>
    <row r="801" spans="1:16" ht="35.700000000000003" customHeight="1">
      <c r="A801" s="142"/>
      <c r="B801" s="246">
        <v>791</v>
      </c>
      <c r="C801" s="713"/>
      <c r="D801" s="714"/>
      <c r="E801" s="248"/>
      <c r="F801" s="248"/>
      <c r="G801" s="249"/>
      <c r="H801" s="247"/>
      <c r="I801" s="247"/>
      <c r="J801" s="250"/>
      <c r="K801" s="247"/>
      <c r="L801" s="249"/>
      <c r="M801" s="251"/>
      <c r="N801" s="248"/>
      <c r="O801" s="248"/>
      <c r="P801" s="247"/>
    </row>
    <row r="802" spans="1:16" ht="35.700000000000003" customHeight="1">
      <c r="A802" s="142"/>
      <c r="B802" s="246">
        <v>792</v>
      </c>
      <c r="C802" s="713"/>
      <c r="D802" s="714"/>
      <c r="E802" s="247"/>
      <c r="F802" s="248"/>
      <c r="G802" s="249"/>
      <c r="H802" s="247"/>
      <c r="I802" s="247"/>
      <c r="J802" s="250"/>
      <c r="K802" s="247"/>
      <c r="L802" s="249"/>
      <c r="M802" s="251"/>
      <c r="N802" s="248"/>
      <c r="O802" s="248"/>
      <c r="P802" s="247"/>
    </row>
    <row r="803" spans="1:16" ht="35.700000000000003" customHeight="1">
      <c r="A803" s="142"/>
      <c r="B803" s="246">
        <v>793</v>
      </c>
      <c r="C803" s="713"/>
      <c r="D803" s="714"/>
      <c r="E803" s="248"/>
      <c r="F803" s="248"/>
      <c r="G803" s="249"/>
      <c r="H803" s="247"/>
      <c r="I803" s="247"/>
      <c r="J803" s="250"/>
      <c r="K803" s="247"/>
      <c r="L803" s="249"/>
      <c r="M803" s="251"/>
      <c r="N803" s="248"/>
      <c r="O803" s="248"/>
      <c r="P803" s="247"/>
    </row>
    <row r="804" spans="1:16" ht="35.700000000000003" customHeight="1">
      <c r="A804" s="142"/>
      <c r="B804" s="246">
        <v>794</v>
      </c>
      <c r="C804" s="713"/>
      <c r="D804" s="714"/>
      <c r="E804" s="247"/>
      <c r="F804" s="248"/>
      <c r="G804" s="249"/>
      <c r="H804" s="247"/>
      <c r="I804" s="247"/>
      <c r="J804" s="250"/>
      <c r="K804" s="247"/>
      <c r="L804" s="249"/>
      <c r="M804" s="251"/>
      <c r="N804" s="248"/>
      <c r="O804" s="248"/>
      <c r="P804" s="247"/>
    </row>
    <row r="805" spans="1:16" ht="35.700000000000003" customHeight="1">
      <c r="A805" s="142"/>
      <c r="B805" s="246">
        <v>795</v>
      </c>
      <c r="C805" s="713"/>
      <c r="D805" s="714"/>
      <c r="E805" s="248"/>
      <c r="F805" s="248"/>
      <c r="G805" s="249"/>
      <c r="H805" s="247"/>
      <c r="I805" s="247"/>
      <c r="J805" s="250"/>
      <c r="K805" s="247"/>
      <c r="L805" s="249"/>
      <c r="M805" s="251"/>
      <c r="N805" s="248"/>
      <c r="O805" s="248"/>
      <c r="P805" s="247"/>
    </row>
    <row r="806" spans="1:16" ht="35.700000000000003" customHeight="1">
      <c r="A806" s="142"/>
      <c r="B806" s="246">
        <v>796</v>
      </c>
      <c r="C806" s="713"/>
      <c r="D806" s="714"/>
      <c r="E806" s="247"/>
      <c r="F806" s="248"/>
      <c r="G806" s="249"/>
      <c r="H806" s="247"/>
      <c r="I806" s="247"/>
      <c r="J806" s="250"/>
      <c r="K806" s="247"/>
      <c r="L806" s="249"/>
      <c r="M806" s="251"/>
      <c r="N806" s="248"/>
      <c r="O806" s="248"/>
      <c r="P806" s="247"/>
    </row>
    <row r="807" spans="1:16" ht="35.700000000000003" customHeight="1">
      <c r="A807" s="142"/>
      <c r="B807" s="246">
        <v>797</v>
      </c>
      <c r="C807" s="713"/>
      <c r="D807" s="714"/>
      <c r="E807" s="247"/>
      <c r="F807" s="248"/>
      <c r="G807" s="249"/>
      <c r="H807" s="247"/>
      <c r="I807" s="247"/>
      <c r="J807" s="250"/>
      <c r="K807" s="247"/>
      <c r="L807" s="249"/>
      <c r="M807" s="251"/>
      <c r="N807" s="248"/>
      <c r="O807" s="248"/>
      <c r="P807" s="247"/>
    </row>
    <row r="808" spans="1:16" ht="35.700000000000003" customHeight="1">
      <c r="A808" s="142"/>
      <c r="B808" s="246">
        <v>798</v>
      </c>
      <c r="C808" s="713"/>
      <c r="D808" s="714"/>
      <c r="E808" s="247"/>
      <c r="F808" s="248"/>
      <c r="G808" s="249"/>
      <c r="H808" s="247"/>
      <c r="I808" s="247"/>
      <c r="J808" s="250"/>
      <c r="K808" s="247"/>
      <c r="L808" s="249"/>
      <c r="M808" s="251"/>
      <c r="N808" s="248"/>
      <c r="O808" s="248"/>
      <c r="P808" s="247"/>
    </row>
    <row r="809" spans="1:16" ht="35.700000000000003" customHeight="1">
      <c r="A809" s="142"/>
      <c r="B809" s="246">
        <v>799</v>
      </c>
      <c r="C809" s="713"/>
      <c r="D809" s="714"/>
      <c r="E809" s="248"/>
      <c r="F809" s="248"/>
      <c r="G809" s="249"/>
      <c r="H809" s="247"/>
      <c r="I809" s="247"/>
      <c r="J809" s="250"/>
      <c r="K809" s="247"/>
      <c r="L809" s="249"/>
      <c r="M809" s="251"/>
      <c r="N809" s="248"/>
      <c r="O809" s="248"/>
      <c r="P809" s="247"/>
    </row>
    <row r="810" spans="1:16" ht="35.700000000000003" customHeight="1">
      <c r="A810" s="142"/>
      <c r="B810" s="246">
        <v>800</v>
      </c>
      <c r="C810" s="713"/>
      <c r="D810" s="714"/>
      <c r="E810" s="247"/>
      <c r="F810" s="248"/>
      <c r="G810" s="249"/>
      <c r="H810" s="247"/>
      <c r="I810" s="247"/>
      <c r="J810" s="250"/>
      <c r="K810" s="247"/>
      <c r="L810" s="249"/>
      <c r="M810" s="251"/>
      <c r="N810" s="248"/>
      <c r="O810" s="248"/>
      <c r="P810" s="247"/>
    </row>
    <row r="811" spans="1:16" ht="35.700000000000003" customHeight="1">
      <c r="A811" s="142"/>
      <c r="B811" s="246">
        <v>801</v>
      </c>
      <c r="C811" s="713"/>
      <c r="D811" s="714"/>
      <c r="E811" s="248"/>
      <c r="F811" s="248"/>
      <c r="G811" s="249"/>
      <c r="H811" s="247"/>
      <c r="I811" s="247"/>
      <c r="J811" s="250"/>
      <c r="K811" s="247"/>
      <c r="L811" s="249"/>
      <c r="M811" s="251"/>
      <c r="N811" s="248"/>
      <c r="O811" s="248"/>
      <c r="P811" s="247"/>
    </row>
    <row r="812" spans="1:16" ht="35.700000000000003" customHeight="1">
      <c r="A812" s="142"/>
      <c r="B812" s="246">
        <v>802</v>
      </c>
      <c r="C812" s="713"/>
      <c r="D812" s="714"/>
      <c r="E812" s="247"/>
      <c r="F812" s="248"/>
      <c r="G812" s="249"/>
      <c r="H812" s="247"/>
      <c r="I812" s="247"/>
      <c r="J812" s="250"/>
      <c r="K812" s="247"/>
      <c r="L812" s="249"/>
      <c r="M812" s="251"/>
      <c r="N812" s="248"/>
      <c r="O812" s="248"/>
      <c r="P812" s="247"/>
    </row>
    <row r="813" spans="1:16" ht="35.700000000000003" customHeight="1">
      <c r="A813" s="142"/>
      <c r="B813" s="246">
        <v>803</v>
      </c>
      <c r="C813" s="713"/>
      <c r="D813" s="714"/>
      <c r="E813" s="248"/>
      <c r="F813" s="248"/>
      <c r="G813" s="249"/>
      <c r="H813" s="247"/>
      <c r="I813" s="247"/>
      <c r="J813" s="250"/>
      <c r="K813" s="247"/>
      <c r="L813" s="249"/>
      <c r="M813" s="251"/>
      <c r="N813" s="248"/>
      <c r="O813" s="248"/>
      <c r="P813" s="247"/>
    </row>
    <row r="814" spans="1:16" ht="35.700000000000003" customHeight="1">
      <c r="A814" s="142"/>
      <c r="B814" s="246">
        <v>804</v>
      </c>
      <c r="C814" s="713"/>
      <c r="D814" s="714"/>
      <c r="E814" s="247"/>
      <c r="F814" s="248"/>
      <c r="G814" s="249"/>
      <c r="H814" s="247"/>
      <c r="I814" s="247"/>
      <c r="J814" s="250"/>
      <c r="K814" s="247"/>
      <c r="L814" s="249"/>
      <c r="M814" s="251"/>
      <c r="N814" s="248"/>
      <c r="O814" s="248"/>
      <c r="P814" s="247"/>
    </row>
    <row r="815" spans="1:16" ht="35.700000000000003" customHeight="1">
      <c r="A815" s="142"/>
      <c r="B815" s="246">
        <v>805</v>
      </c>
      <c r="C815" s="713"/>
      <c r="D815" s="714"/>
      <c r="E815" s="248"/>
      <c r="F815" s="248"/>
      <c r="G815" s="249"/>
      <c r="H815" s="247"/>
      <c r="I815" s="247"/>
      <c r="J815" s="250"/>
      <c r="K815" s="247"/>
      <c r="L815" s="249"/>
      <c r="M815" s="251"/>
      <c r="N815" s="248"/>
      <c r="O815" s="248"/>
      <c r="P815" s="247"/>
    </row>
    <row r="816" spans="1:16" ht="35.700000000000003" customHeight="1">
      <c r="A816" s="142"/>
      <c r="B816" s="246">
        <v>806</v>
      </c>
      <c r="C816" s="713"/>
      <c r="D816" s="714"/>
      <c r="E816" s="247"/>
      <c r="F816" s="248"/>
      <c r="G816" s="249"/>
      <c r="H816" s="247"/>
      <c r="I816" s="247"/>
      <c r="J816" s="250"/>
      <c r="K816" s="247"/>
      <c r="L816" s="249"/>
      <c r="M816" s="251"/>
      <c r="N816" s="248"/>
      <c r="O816" s="248"/>
      <c r="P816" s="247"/>
    </row>
    <row r="817" spans="1:16" ht="35.700000000000003" customHeight="1">
      <c r="A817" s="142"/>
      <c r="B817" s="246">
        <v>807</v>
      </c>
      <c r="C817" s="713"/>
      <c r="D817" s="714"/>
      <c r="E817" s="248"/>
      <c r="F817" s="248"/>
      <c r="G817" s="249"/>
      <c r="H817" s="247"/>
      <c r="I817" s="247"/>
      <c r="J817" s="250"/>
      <c r="K817" s="247"/>
      <c r="L817" s="249"/>
      <c r="M817" s="251"/>
      <c r="N817" s="248"/>
      <c r="O817" s="248"/>
      <c r="P817" s="247"/>
    </row>
    <row r="818" spans="1:16" ht="35.700000000000003" customHeight="1">
      <c r="A818" s="142"/>
      <c r="B818" s="246">
        <v>808</v>
      </c>
      <c r="C818" s="713"/>
      <c r="D818" s="714"/>
      <c r="E818" s="247"/>
      <c r="F818" s="248"/>
      <c r="G818" s="249"/>
      <c r="H818" s="247"/>
      <c r="I818" s="247"/>
      <c r="J818" s="250"/>
      <c r="K818" s="247"/>
      <c r="L818" s="249"/>
      <c r="M818" s="251"/>
      <c r="N818" s="248"/>
      <c r="O818" s="248"/>
      <c r="P818" s="247"/>
    </row>
    <row r="819" spans="1:16" ht="35.700000000000003" customHeight="1">
      <c r="A819" s="142"/>
      <c r="B819" s="246">
        <v>809</v>
      </c>
      <c r="C819" s="713"/>
      <c r="D819" s="714"/>
      <c r="E819" s="248"/>
      <c r="F819" s="248"/>
      <c r="G819" s="249"/>
      <c r="H819" s="247"/>
      <c r="I819" s="247"/>
      <c r="J819" s="250"/>
      <c r="K819" s="247"/>
      <c r="L819" s="249"/>
      <c r="M819" s="251"/>
      <c r="N819" s="248"/>
      <c r="O819" s="248"/>
      <c r="P819" s="247"/>
    </row>
    <row r="820" spans="1:16" ht="35.700000000000003" customHeight="1">
      <c r="A820" s="142"/>
      <c r="B820" s="246">
        <v>810</v>
      </c>
      <c r="C820" s="713"/>
      <c r="D820" s="714"/>
      <c r="E820" s="247"/>
      <c r="F820" s="248"/>
      <c r="G820" s="249"/>
      <c r="H820" s="247"/>
      <c r="I820" s="247"/>
      <c r="J820" s="250"/>
      <c r="K820" s="247"/>
      <c r="L820" s="249"/>
      <c r="M820" s="251"/>
      <c r="N820" s="248"/>
      <c r="O820" s="248"/>
      <c r="P820" s="247"/>
    </row>
    <row r="821" spans="1:16" ht="35.700000000000003" customHeight="1">
      <c r="A821" s="142"/>
      <c r="B821" s="246">
        <v>811</v>
      </c>
      <c r="C821" s="713"/>
      <c r="D821" s="714"/>
      <c r="E821" s="247"/>
      <c r="F821" s="248"/>
      <c r="G821" s="249"/>
      <c r="H821" s="247"/>
      <c r="I821" s="247"/>
      <c r="J821" s="250"/>
      <c r="K821" s="247"/>
      <c r="L821" s="249"/>
      <c r="M821" s="251"/>
      <c r="N821" s="248"/>
      <c r="O821" s="248"/>
      <c r="P821" s="247"/>
    </row>
    <row r="822" spans="1:16" ht="35.700000000000003" customHeight="1">
      <c r="A822" s="142"/>
      <c r="B822" s="246">
        <v>812</v>
      </c>
      <c r="C822" s="713"/>
      <c r="D822" s="714"/>
      <c r="E822" s="247"/>
      <c r="F822" s="248"/>
      <c r="G822" s="249"/>
      <c r="H822" s="247"/>
      <c r="I822" s="247"/>
      <c r="J822" s="250"/>
      <c r="K822" s="247"/>
      <c r="L822" s="249"/>
      <c r="M822" s="251"/>
      <c r="N822" s="248"/>
      <c r="O822" s="248"/>
      <c r="P822" s="247"/>
    </row>
    <row r="823" spans="1:16" ht="35.700000000000003" customHeight="1">
      <c r="A823" s="142"/>
      <c r="B823" s="246">
        <v>813</v>
      </c>
      <c r="C823" s="713"/>
      <c r="D823" s="714"/>
      <c r="E823" s="248"/>
      <c r="F823" s="248"/>
      <c r="G823" s="249"/>
      <c r="H823" s="247"/>
      <c r="I823" s="247"/>
      <c r="J823" s="250"/>
      <c r="K823" s="247"/>
      <c r="L823" s="249"/>
      <c r="M823" s="251"/>
      <c r="N823" s="248"/>
      <c r="O823" s="248"/>
      <c r="P823" s="247"/>
    </row>
    <row r="824" spans="1:16" ht="35.700000000000003" customHeight="1">
      <c r="A824" s="142"/>
      <c r="B824" s="246">
        <v>814</v>
      </c>
      <c r="C824" s="713"/>
      <c r="D824" s="714"/>
      <c r="E824" s="247"/>
      <c r="F824" s="248"/>
      <c r="G824" s="249"/>
      <c r="H824" s="247"/>
      <c r="I824" s="247"/>
      <c r="J824" s="250"/>
      <c r="K824" s="247"/>
      <c r="L824" s="249"/>
      <c r="M824" s="251"/>
      <c r="N824" s="248"/>
      <c r="O824" s="248"/>
      <c r="P824" s="247"/>
    </row>
    <row r="825" spans="1:16" ht="35.700000000000003" customHeight="1">
      <c r="A825" s="142"/>
      <c r="B825" s="246">
        <v>815</v>
      </c>
      <c r="C825" s="713"/>
      <c r="D825" s="714"/>
      <c r="E825" s="247"/>
      <c r="F825" s="248"/>
      <c r="G825" s="249"/>
      <c r="H825" s="247"/>
      <c r="I825" s="247"/>
      <c r="J825" s="250"/>
      <c r="K825" s="247"/>
      <c r="L825" s="249"/>
      <c r="M825" s="251"/>
      <c r="N825" s="248"/>
      <c r="O825" s="248"/>
      <c r="P825" s="247"/>
    </row>
    <row r="826" spans="1:16" ht="35.700000000000003" customHeight="1">
      <c r="A826" s="142"/>
      <c r="B826" s="246">
        <v>816</v>
      </c>
      <c r="C826" s="713"/>
      <c r="D826" s="714"/>
      <c r="E826" s="247"/>
      <c r="F826" s="248"/>
      <c r="G826" s="249"/>
      <c r="H826" s="247"/>
      <c r="I826" s="247"/>
      <c r="J826" s="250"/>
      <c r="K826" s="247"/>
      <c r="L826" s="249"/>
      <c r="M826" s="251"/>
      <c r="N826" s="248"/>
      <c r="O826" s="248"/>
      <c r="P826" s="247"/>
    </row>
    <row r="827" spans="1:16" ht="35.700000000000003" customHeight="1">
      <c r="A827" s="142"/>
      <c r="B827" s="246">
        <v>817</v>
      </c>
      <c r="C827" s="713"/>
      <c r="D827" s="714"/>
      <c r="E827" s="247"/>
      <c r="F827" s="248"/>
      <c r="G827" s="249"/>
      <c r="H827" s="247"/>
      <c r="I827" s="247"/>
      <c r="J827" s="250"/>
      <c r="K827" s="247"/>
      <c r="L827" s="249"/>
      <c r="M827" s="251"/>
      <c r="N827" s="248"/>
      <c r="O827" s="248"/>
      <c r="P827" s="247"/>
    </row>
    <row r="828" spans="1:16" ht="35.700000000000003" customHeight="1">
      <c r="A828" s="142"/>
      <c r="B828" s="246">
        <v>818</v>
      </c>
      <c r="C828" s="713"/>
      <c r="D828" s="714"/>
      <c r="E828" s="247"/>
      <c r="F828" s="248"/>
      <c r="G828" s="249"/>
      <c r="H828" s="247"/>
      <c r="I828" s="247"/>
      <c r="J828" s="250"/>
      <c r="K828" s="247"/>
      <c r="L828" s="249"/>
      <c r="M828" s="251"/>
      <c r="N828" s="248"/>
      <c r="O828" s="248"/>
      <c r="P828" s="247"/>
    </row>
    <row r="829" spans="1:16" ht="35.700000000000003" customHeight="1">
      <c r="A829" s="142"/>
      <c r="B829" s="246">
        <v>819</v>
      </c>
      <c r="C829" s="713"/>
      <c r="D829" s="714"/>
      <c r="E829" s="248"/>
      <c r="F829" s="248"/>
      <c r="G829" s="249"/>
      <c r="H829" s="247"/>
      <c r="I829" s="247"/>
      <c r="J829" s="250"/>
      <c r="K829" s="247"/>
      <c r="L829" s="249"/>
      <c r="M829" s="251"/>
      <c r="N829" s="248"/>
      <c r="O829" s="248"/>
      <c r="P829" s="247"/>
    </row>
    <row r="830" spans="1:16" ht="35.700000000000003" customHeight="1">
      <c r="A830" s="142"/>
      <c r="B830" s="246">
        <v>820</v>
      </c>
      <c r="C830" s="713"/>
      <c r="D830" s="714"/>
      <c r="E830" s="248"/>
      <c r="F830" s="248"/>
      <c r="G830" s="249"/>
      <c r="H830" s="247"/>
      <c r="I830" s="247"/>
      <c r="J830" s="250"/>
      <c r="K830" s="247"/>
      <c r="L830" s="249"/>
      <c r="M830" s="251"/>
      <c r="N830" s="248"/>
      <c r="O830" s="248"/>
      <c r="P830" s="247"/>
    </row>
    <row r="831" spans="1:16" ht="35.700000000000003" customHeight="1">
      <c r="A831" s="142"/>
      <c r="B831" s="246">
        <v>821</v>
      </c>
      <c r="C831" s="713"/>
      <c r="D831" s="714"/>
      <c r="E831" s="247"/>
      <c r="F831" s="248"/>
      <c r="G831" s="249"/>
      <c r="H831" s="247"/>
      <c r="I831" s="247"/>
      <c r="J831" s="250"/>
      <c r="K831" s="247"/>
      <c r="L831" s="249"/>
      <c r="M831" s="251"/>
      <c r="N831" s="248"/>
      <c r="O831" s="248"/>
      <c r="P831" s="247"/>
    </row>
    <row r="832" spans="1:16" ht="35.700000000000003" customHeight="1">
      <c r="A832" s="142"/>
      <c r="B832" s="246">
        <v>822</v>
      </c>
      <c r="C832" s="713"/>
      <c r="D832" s="714"/>
      <c r="E832" s="247"/>
      <c r="F832" s="248"/>
      <c r="G832" s="249"/>
      <c r="H832" s="247"/>
      <c r="I832" s="247"/>
      <c r="J832" s="250"/>
      <c r="K832" s="247"/>
      <c r="L832" s="249"/>
      <c r="M832" s="251"/>
      <c r="N832" s="248"/>
      <c r="O832" s="248"/>
      <c r="P832" s="247"/>
    </row>
    <row r="833" spans="1:16" ht="35.700000000000003" customHeight="1">
      <c r="A833" s="142"/>
      <c r="B833" s="246">
        <v>823</v>
      </c>
      <c r="C833" s="713"/>
      <c r="D833" s="714"/>
      <c r="E833" s="247"/>
      <c r="F833" s="248"/>
      <c r="G833" s="249"/>
      <c r="H833" s="247"/>
      <c r="I833" s="247"/>
      <c r="J833" s="250"/>
      <c r="K833" s="247"/>
      <c r="L833" s="249"/>
      <c r="M833" s="251"/>
      <c r="N833" s="248"/>
      <c r="O833" s="248"/>
      <c r="P833" s="247"/>
    </row>
    <row r="834" spans="1:16" ht="35.700000000000003" customHeight="1">
      <c r="A834" s="142"/>
      <c r="B834" s="246">
        <v>824</v>
      </c>
      <c r="C834" s="713"/>
      <c r="D834" s="714"/>
      <c r="E834" s="247"/>
      <c r="F834" s="248"/>
      <c r="G834" s="249"/>
      <c r="H834" s="247"/>
      <c r="I834" s="247"/>
      <c r="J834" s="250"/>
      <c r="K834" s="247"/>
      <c r="L834" s="249"/>
      <c r="M834" s="251"/>
      <c r="N834" s="248"/>
      <c r="O834" s="248"/>
      <c r="P834" s="247"/>
    </row>
    <row r="835" spans="1:16" ht="35.700000000000003" customHeight="1">
      <c r="A835" s="142"/>
      <c r="B835" s="246">
        <v>825</v>
      </c>
      <c r="C835" s="713"/>
      <c r="D835" s="714"/>
      <c r="E835" s="247"/>
      <c r="F835" s="248"/>
      <c r="G835" s="249"/>
      <c r="H835" s="247"/>
      <c r="I835" s="247"/>
      <c r="J835" s="250"/>
      <c r="K835" s="247"/>
      <c r="L835" s="249"/>
      <c r="M835" s="251"/>
      <c r="N835" s="248"/>
      <c r="O835" s="248"/>
      <c r="P835" s="247"/>
    </row>
    <row r="836" spans="1:16" ht="35.700000000000003" customHeight="1">
      <c r="A836" s="142"/>
      <c r="B836" s="246">
        <v>826</v>
      </c>
      <c r="C836" s="713"/>
      <c r="D836" s="714"/>
      <c r="E836" s="247"/>
      <c r="F836" s="248"/>
      <c r="G836" s="249"/>
      <c r="H836" s="247"/>
      <c r="I836" s="247"/>
      <c r="J836" s="250"/>
      <c r="K836" s="247"/>
      <c r="L836" s="249"/>
      <c r="M836" s="251"/>
      <c r="N836" s="248"/>
      <c r="O836" s="248"/>
      <c r="P836" s="247"/>
    </row>
    <row r="837" spans="1:16" ht="35.700000000000003" customHeight="1">
      <c r="A837" s="142"/>
      <c r="B837" s="246">
        <v>827</v>
      </c>
      <c r="C837" s="713"/>
      <c r="D837" s="714"/>
      <c r="E837" s="248"/>
      <c r="F837" s="248"/>
      <c r="G837" s="249"/>
      <c r="H837" s="247"/>
      <c r="I837" s="247"/>
      <c r="J837" s="250"/>
      <c r="K837" s="247"/>
      <c r="L837" s="249"/>
      <c r="M837" s="251"/>
      <c r="N837" s="248"/>
      <c r="O837" s="248"/>
      <c r="P837" s="247"/>
    </row>
    <row r="838" spans="1:16" ht="35.700000000000003" customHeight="1">
      <c r="A838" s="142"/>
      <c r="B838" s="246">
        <v>828</v>
      </c>
      <c r="C838" s="713"/>
      <c r="D838" s="714"/>
      <c r="E838" s="247"/>
      <c r="F838" s="248"/>
      <c r="G838" s="249"/>
      <c r="H838" s="247"/>
      <c r="I838" s="247"/>
      <c r="J838" s="250"/>
      <c r="K838" s="247"/>
      <c r="L838" s="249"/>
      <c r="M838" s="251"/>
      <c r="N838" s="248"/>
      <c r="O838" s="248"/>
      <c r="P838" s="247"/>
    </row>
    <row r="839" spans="1:16" ht="35.700000000000003" customHeight="1">
      <c r="A839" s="142"/>
      <c r="B839" s="246">
        <v>829</v>
      </c>
      <c r="C839" s="713"/>
      <c r="D839" s="714"/>
      <c r="E839" s="248"/>
      <c r="F839" s="248"/>
      <c r="G839" s="249"/>
      <c r="H839" s="247"/>
      <c r="I839" s="247"/>
      <c r="J839" s="250"/>
      <c r="K839" s="247"/>
      <c r="L839" s="249"/>
      <c r="M839" s="251"/>
      <c r="N839" s="248"/>
      <c r="O839" s="248"/>
      <c r="P839" s="247"/>
    </row>
    <row r="840" spans="1:16" ht="35.700000000000003" customHeight="1">
      <c r="A840" s="142"/>
      <c r="B840" s="246">
        <v>830</v>
      </c>
      <c r="C840" s="713"/>
      <c r="D840" s="714"/>
      <c r="E840" s="247"/>
      <c r="F840" s="248"/>
      <c r="G840" s="249"/>
      <c r="H840" s="247"/>
      <c r="I840" s="247"/>
      <c r="J840" s="250"/>
      <c r="K840" s="247"/>
      <c r="L840" s="249"/>
      <c r="M840" s="251"/>
      <c r="N840" s="248"/>
      <c r="O840" s="248"/>
      <c r="P840" s="247"/>
    </row>
    <row r="841" spans="1:16" ht="35.700000000000003" customHeight="1">
      <c r="A841" s="142"/>
      <c r="B841" s="246">
        <v>831</v>
      </c>
      <c r="C841" s="713"/>
      <c r="D841" s="714"/>
      <c r="E841" s="247"/>
      <c r="F841" s="248"/>
      <c r="G841" s="249"/>
      <c r="H841" s="247"/>
      <c r="I841" s="247"/>
      <c r="J841" s="250"/>
      <c r="K841" s="247"/>
      <c r="L841" s="249"/>
      <c r="M841" s="251"/>
      <c r="N841" s="248"/>
      <c r="O841" s="248"/>
      <c r="P841" s="247"/>
    </row>
    <row r="842" spans="1:16" ht="35.700000000000003" customHeight="1">
      <c r="A842" s="142"/>
      <c r="B842" s="246">
        <v>832</v>
      </c>
      <c r="C842" s="713"/>
      <c r="D842" s="714"/>
      <c r="E842" s="247"/>
      <c r="F842" s="248"/>
      <c r="G842" s="249"/>
      <c r="H842" s="247"/>
      <c r="I842" s="247"/>
      <c r="J842" s="250"/>
      <c r="K842" s="247"/>
      <c r="L842" s="249"/>
      <c r="M842" s="251"/>
      <c r="N842" s="248"/>
      <c r="O842" s="248"/>
      <c r="P842" s="247"/>
    </row>
    <row r="843" spans="1:16" ht="35.700000000000003" customHeight="1">
      <c r="A843" s="142"/>
      <c r="B843" s="246">
        <v>833</v>
      </c>
      <c r="C843" s="713"/>
      <c r="D843" s="714"/>
      <c r="E843" s="247"/>
      <c r="F843" s="248"/>
      <c r="G843" s="249"/>
      <c r="H843" s="247"/>
      <c r="I843" s="247"/>
      <c r="J843" s="250"/>
      <c r="K843" s="247"/>
      <c r="L843" s="249"/>
      <c r="M843" s="251"/>
      <c r="N843" s="248"/>
      <c r="O843" s="248"/>
      <c r="P843" s="247"/>
    </row>
    <row r="844" spans="1:16" ht="35.700000000000003" customHeight="1">
      <c r="A844" s="142"/>
      <c r="B844" s="246">
        <v>834</v>
      </c>
      <c r="C844" s="713"/>
      <c r="D844" s="714"/>
      <c r="E844" s="247"/>
      <c r="F844" s="248"/>
      <c r="G844" s="249"/>
      <c r="H844" s="247"/>
      <c r="I844" s="247"/>
      <c r="J844" s="250"/>
      <c r="K844" s="247"/>
      <c r="L844" s="249"/>
      <c r="M844" s="251"/>
      <c r="N844" s="248"/>
      <c r="O844" s="248"/>
      <c r="P844" s="247"/>
    </row>
    <row r="845" spans="1:16" ht="35.700000000000003" customHeight="1">
      <c r="A845" s="142"/>
      <c r="B845" s="246">
        <v>835</v>
      </c>
      <c r="C845" s="713"/>
      <c r="D845" s="714"/>
      <c r="E845" s="247"/>
      <c r="F845" s="248"/>
      <c r="G845" s="249"/>
      <c r="H845" s="247"/>
      <c r="I845" s="247"/>
      <c r="J845" s="250"/>
      <c r="K845" s="247"/>
      <c r="L845" s="249"/>
      <c r="M845" s="251"/>
      <c r="N845" s="248"/>
      <c r="O845" s="248"/>
      <c r="P845" s="247"/>
    </row>
    <row r="846" spans="1:16" ht="35.700000000000003" customHeight="1">
      <c r="A846" s="142"/>
      <c r="B846" s="246">
        <v>836</v>
      </c>
      <c r="C846" s="713"/>
      <c r="D846" s="714"/>
      <c r="E846" s="247"/>
      <c r="F846" s="248"/>
      <c r="G846" s="249"/>
      <c r="H846" s="247"/>
      <c r="I846" s="247"/>
      <c r="J846" s="250"/>
      <c r="K846" s="247"/>
      <c r="L846" s="249"/>
      <c r="M846" s="251"/>
      <c r="N846" s="248"/>
      <c r="O846" s="248"/>
      <c r="P846" s="247"/>
    </row>
    <row r="847" spans="1:16" ht="35.700000000000003" customHeight="1">
      <c r="A847" s="142"/>
      <c r="B847" s="246">
        <v>837</v>
      </c>
      <c r="C847" s="713"/>
      <c r="D847" s="714"/>
      <c r="E847" s="247"/>
      <c r="F847" s="248"/>
      <c r="G847" s="249"/>
      <c r="H847" s="247"/>
      <c r="I847" s="247"/>
      <c r="J847" s="250"/>
      <c r="K847" s="247"/>
      <c r="L847" s="249"/>
      <c r="M847" s="251"/>
      <c r="N847" s="248"/>
      <c r="O847" s="248"/>
      <c r="P847" s="247"/>
    </row>
    <row r="848" spans="1:16" ht="35.700000000000003" customHeight="1">
      <c r="A848" s="142"/>
      <c r="B848" s="246">
        <v>838</v>
      </c>
      <c r="C848" s="713"/>
      <c r="D848" s="714"/>
      <c r="E848" s="247"/>
      <c r="F848" s="248"/>
      <c r="G848" s="249"/>
      <c r="H848" s="247"/>
      <c r="I848" s="247"/>
      <c r="J848" s="250"/>
      <c r="K848" s="247"/>
      <c r="L848" s="249"/>
      <c r="M848" s="251"/>
      <c r="N848" s="248"/>
      <c r="O848" s="248"/>
      <c r="P848" s="247"/>
    </row>
    <row r="849" spans="1:16" ht="35.700000000000003" customHeight="1">
      <c r="A849" s="142"/>
      <c r="B849" s="246">
        <v>839</v>
      </c>
      <c r="C849" s="713"/>
      <c r="D849" s="714"/>
      <c r="E849" s="247"/>
      <c r="F849" s="248"/>
      <c r="G849" s="249"/>
      <c r="H849" s="247"/>
      <c r="I849" s="247"/>
      <c r="J849" s="250"/>
      <c r="K849" s="247"/>
      <c r="L849" s="249"/>
      <c r="M849" s="251"/>
      <c r="N849" s="248"/>
      <c r="O849" s="248"/>
      <c r="P849" s="247"/>
    </row>
    <row r="850" spans="1:16" ht="25.95" customHeight="1">
      <c r="A850" s="17"/>
      <c r="B850" s="47"/>
      <c r="C850" s="392"/>
      <c r="D850" s="392"/>
      <c r="E850" s="47"/>
      <c r="F850" s="252" t="s">
        <v>345</v>
      </c>
      <c r="G850" s="253"/>
      <c r="H850" s="254"/>
      <c r="I850" s="39"/>
      <c r="J850" s="47"/>
      <c r="K850" s="47"/>
      <c r="L850" s="255"/>
      <c r="M850" s="47"/>
      <c r="N850" s="47"/>
      <c r="O850" s="47"/>
      <c r="P850" s="47"/>
    </row>
    <row r="851" spans="1:16" ht="13.95" customHeight="1">
      <c r="A851" s="17"/>
      <c r="B851" s="18"/>
      <c r="C851" s="386"/>
      <c r="D851" s="386"/>
      <c r="E851" s="18"/>
      <c r="F851" s="18"/>
      <c r="G851" s="255"/>
      <c r="H851" s="18"/>
      <c r="I851" s="17"/>
      <c r="J851" s="18"/>
      <c r="K851" s="18"/>
      <c r="L851" s="68"/>
      <c r="M851" s="18"/>
      <c r="N851" s="18"/>
      <c r="O851" s="18"/>
      <c r="P851" s="18"/>
    </row>
  </sheetData>
  <mergeCells count="852">
    <mergeCell ref="B6:H6"/>
    <mergeCell ref="B7:H7"/>
    <mergeCell ref="C8:D8"/>
    <mergeCell ref="C9:D9"/>
    <mergeCell ref="C10:D10"/>
    <mergeCell ref="C11:D11"/>
    <mergeCell ref="C1:D1"/>
    <mergeCell ref="B2:E2"/>
    <mergeCell ref="B3:C3"/>
    <mergeCell ref="D3:P3"/>
    <mergeCell ref="C4:D4"/>
    <mergeCell ref="B5:D5"/>
    <mergeCell ref="C18:D18"/>
    <mergeCell ref="C19:D19"/>
    <mergeCell ref="C20:D20"/>
    <mergeCell ref="C21:D21"/>
    <mergeCell ref="C22:D22"/>
    <mergeCell ref="C23:D23"/>
    <mergeCell ref="C12:D12"/>
    <mergeCell ref="C13:D13"/>
    <mergeCell ref="C14:D14"/>
    <mergeCell ref="C15:D15"/>
    <mergeCell ref="C16:D16"/>
    <mergeCell ref="C17:D17"/>
    <mergeCell ref="C30:D30"/>
    <mergeCell ref="C31:D31"/>
    <mergeCell ref="C32:D32"/>
    <mergeCell ref="C33:D33"/>
    <mergeCell ref="C34:D34"/>
    <mergeCell ref="C35:D35"/>
    <mergeCell ref="C24:D24"/>
    <mergeCell ref="C25:D25"/>
    <mergeCell ref="C26:D26"/>
    <mergeCell ref="C27:D27"/>
    <mergeCell ref="C28:D28"/>
    <mergeCell ref="C29:D29"/>
    <mergeCell ref="C42:D42"/>
    <mergeCell ref="C43:D43"/>
    <mergeCell ref="C44:D44"/>
    <mergeCell ref="C45:D45"/>
    <mergeCell ref="C46:D46"/>
    <mergeCell ref="C47:D47"/>
    <mergeCell ref="C36:D36"/>
    <mergeCell ref="C37:D37"/>
    <mergeCell ref="C38:D38"/>
    <mergeCell ref="C39:D39"/>
    <mergeCell ref="C40:D40"/>
    <mergeCell ref="C41:D41"/>
    <mergeCell ref="C54:D54"/>
    <mergeCell ref="C55:D55"/>
    <mergeCell ref="C56:D56"/>
    <mergeCell ref="C57:D57"/>
    <mergeCell ref="C58:D58"/>
    <mergeCell ref="C59:D59"/>
    <mergeCell ref="C48:D48"/>
    <mergeCell ref="C49:D49"/>
    <mergeCell ref="C50:D50"/>
    <mergeCell ref="C51:D51"/>
    <mergeCell ref="C52:D52"/>
    <mergeCell ref="C53:D53"/>
    <mergeCell ref="C66:D66"/>
    <mergeCell ref="C67:D67"/>
    <mergeCell ref="C68:D68"/>
    <mergeCell ref="C69:D69"/>
    <mergeCell ref="C70:D70"/>
    <mergeCell ref="C71:D71"/>
    <mergeCell ref="C60:D60"/>
    <mergeCell ref="C61:D61"/>
    <mergeCell ref="C62:D62"/>
    <mergeCell ref="C63:D63"/>
    <mergeCell ref="C64:D64"/>
    <mergeCell ref="C65:D65"/>
    <mergeCell ref="C78:D78"/>
    <mergeCell ref="C79:D79"/>
    <mergeCell ref="C80:D80"/>
    <mergeCell ref="C81:D81"/>
    <mergeCell ref="C82:D82"/>
    <mergeCell ref="C83:D83"/>
    <mergeCell ref="C72:D72"/>
    <mergeCell ref="C73:D73"/>
    <mergeCell ref="C74:D74"/>
    <mergeCell ref="C75:D75"/>
    <mergeCell ref="C76:D76"/>
    <mergeCell ref="C77:D77"/>
    <mergeCell ref="C90:D90"/>
    <mergeCell ref="C91:D91"/>
    <mergeCell ref="C92:D92"/>
    <mergeCell ref="C93:D93"/>
    <mergeCell ref="C94:D94"/>
    <mergeCell ref="C95:D95"/>
    <mergeCell ref="C84:D84"/>
    <mergeCell ref="C85:D85"/>
    <mergeCell ref="C86:D86"/>
    <mergeCell ref="C87:D87"/>
    <mergeCell ref="C88:D88"/>
    <mergeCell ref="C89:D89"/>
    <mergeCell ref="C102:D102"/>
    <mergeCell ref="C103:D103"/>
    <mergeCell ref="C104:D104"/>
    <mergeCell ref="C105:D105"/>
    <mergeCell ref="C106:D106"/>
    <mergeCell ref="C107:D107"/>
    <mergeCell ref="C96:D96"/>
    <mergeCell ref="C97:D97"/>
    <mergeCell ref="C98:D98"/>
    <mergeCell ref="C99:D99"/>
    <mergeCell ref="C100:D100"/>
    <mergeCell ref="C101:D101"/>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86:D186"/>
    <mergeCell ref="C187:D187"/>
    <mergeCell ref="C188:D188"/>
    <mergeCell ref="C189:D189"/>
    <mergeCell ref="C190:D190"/>
    <mergeCell ref="C191:D191"/>
    <mergeCell ref="C180:D180"/>
    <mergeCell ref="C181:D181"/>
    <mergeCell ref="C182:D182"/>
    <mergeCell ref="C183:D183"/>
    <mergeCell ref="C184:D184"/>
    <mergeCell ref="C185:D185"/>
    <mergeCell ref="C198:D198"/>
    <mergeCell ref="C199:D199"/>
    <mergeCell ref="C200:D200"/>
    <mergeCell ref="C201:D201"/>
    <mergeCell ref="C202:D202"/>
    <mergeCell ref="C203:D203"/>
    <mergeCell ref="C192:D192"/>
    <mergeCell ref="C193:D193"/>
    <mergeCell ref="C194:D194"/>
    <mergeCell ref="C195:D195"/>
    <mergeCell ref="C196:D196"/>
    <mergeCell ref="C197:D197"/>
    <mergeCell ref="C210:D210"/>
    <mergeCell ref="C211:D211"/>
    <mergeCell ref="C212:D212"/>
    <mergeCell ref="C213:D213"/>
    <mergeCell ref="C214:D214"/>
    <mergeCell ref="C215:D215"/>
    <mergeCell ref="C204:D204"/>
    <mergeCell ref="C205:D205"/>
    <mergeCell ref="C206:D206"/>
    <mergeCell ref="C207:D207"/>
    <mergeCell ref="C208:D208"/>
    <mergeCell ref="C209:D209"/>
    <mergeCell ref="C222:D222"/>
    <mergeCell ref="C223:D223"/>
    <mergeCell ref="C224:D224"/>
    <mergeCell ref="C225:D225"/>
    <mergeCell ref="C226:D226"/>
    <mergeCell ref="C227:D227"/>
    <mergeCell ref="C216:D216"/>
    <mergeCell ref="C217:D217"/>
    <mergeCell ref="C218:D218"/>
    <mergeCell ref="C219:D219"/>
    <mergeCell ref="C220:D220"/>
    <mergeCell ref="C221:D221"/>
    <mergeCell ref="C234:D234"/>
    <mergeCell ref="C235:D235"/>
    <mergeCell ref="C236:D236"/>
    <mergeCell ref="C237:D237"/>
    <mergeCell ref="C238:D238"/>
    <mergeCell ref="C239:D239"/>
    <mergeCell ref="C228:D228"/>
    <mergeCell ref="C229:D229"/>
    <mergeCell ref="C230:D230"/>
    <mergeCell ref="C231:D231"/>
    <mergeCell ref="C232:D232"/>
    <mergeCell ref="C233:D233"/>
    <mergeCell ref="C246:D246"/>
    <mergeCell ref="C247:D247"/>
    <mergeCell ref="C248:D248"/>
    <mergeCell ref="C249:D249"/>
    <mergeCell ref="C250:D250"/>
    <mergeCell ref="C251:D251"/>
    <mergeCell ref="C240:D240"/>
    <mergeCell ref="C241:D241"/>
    <mergeCell ref="C242:D242"/>
    <mergeCell ref="C243:D243"/>
    <mergeCell ref="C244:D244"/>
    <mergeCell ref="C245:D245"/>
    <mergeCell ref="C258:D258"/>
    <mergeCell ref="C259:D259"/>
    <mergeCell ref="C260:D260"/>
    <mergeCell ref="C261:D261"/>
    <mergeCell ref="C262:D262"/>
    <mergeCell ref="C263:D263"/>
    <mergeCell ref="C252:D252"/>
    <mergeCell ref="C253:D253"/>
    <mergeCell ref="C254:D254"/>
    <mergeCell ref="C255:D255"/>
    <mergeCell ref="C256:D256"/>
    <mergeCell ref="C257:D257"/>
    <mergeCell ref="C270:D270"/>
    <mergeCell ref="C271:D271"/>
    <mergeCell ref="C272:D272"/>
    <mergeCell ref="C273:D273"/>
    <mergeCell ref="C274:D274"/>
    <mergeCell ref="C275:D275"/>
    <mergeCell ref="C264:D264"/>
    <mergeCell ref="C265:D265"/>
    <mergeCell ref="C266:D266"/>
    <mergeCell ref="C267:D267"/>
    <mergeCell ref="C268:D268"/>
    <mergeCell ref="C269:D269"/>
    <mergeCell ref="C282:D282"/>
    <mergeCell ref="C283:D283"/>
    <mergeCell ref="C284:D284"/>
    <mergeCell ref="C285:D285"/>
    <mergeCell ref="C286:D286"/>
    <mergeCell ref="C287:D287"/>
    <mergeCell ref="C276:D276"/>
    <mergeCell ref="C277:D277"/>
    <mergeCell ref="C278:D278"/>
    <mergeCell ref="C279:D279"/>
    <mergeCell ref="C280:D280"/>
    <mergeCell ref="C281:D281"/>
    <mergeCell ref="C294:D294"/>
    <mergeCell ref="C295:D295"/>
    <mergeCell ref="C296:D296"/>
    <mergeCell ref="C297:D297"/>
    <mergeCell ref="C298:D298"/>
    <mergeCell ref="C299:D299"/>
    <mergeCell ref="C288:D288"/>
    <mergeCell ref="C289:D289"/>
    <mergeCell ref="C290:D290"/>
    <mergeCell ref="C291:D291"/>
    <mergeCell ref="C292:D292"/>
    <mergeCell ref="C293:D293"/>
    <mergeCell ref="C306:D306"/>
    <mergeCell ref="C307:D307"/>
    <mergeCell ref="C308:D308"/>
    <mergeCell ref="C309:D309"/>
    <mergeCell ref="C310:D310"/>
    <mergeCell ref="C311:D311"/>
    <mergeCell ref="C300:D300"/>
    <mergeCell ref="C301:D301"/>
    <mergeCell ref="C302:D302"/>
    <mergeCell ref="C303:D303"/>
    <mergeCell ref="C304:D304"/>
    <mergeCell ref="C305:D305"/>
    <mergeCell ref="C318:D318"/>
    <mergeCell ref="C319:D319"/>
    <mergeCell ref="C320:D320"/>
    <mergeCell ref="C321:D321"/>
    <mergeCell ref="C322:D322"/>
    <mergeCell ref="C323:D323"/>
    <mergeCell ref="C312:D312"/>
    <mergeCell ref="C313:D313"/>
    <mergeCell ref="C314:D314"/>
    <mergeCell ref="C315:D315"/>
    <mergeCell ref="C316:D316"/>
    <mergeCell ref="C317:D317"/>
    <mergeCell ref="C330:D330"/>
    <mergeCell ref="C331:D331"/>
    <mergeCell ref="C332:D332"/>
    <mergeCell ref="C333:D333"/>
    <mergeCell ref="C334:D334"/>
    <mergeCell ref="C335:D335"/>
    <mergeCell ref="C324:D324"/>
    <mergeCell ref="C325:D325"/>
    <mergeCell ref="C326:D326"/>
    <mergeCell ref="C327:D327"/>
    <mergeCell ref="C328:D328"/>
    <mergeCell ref="C329:D329"/>
    <mergeCell ref="C342:D342"/>
    <mergeCell ref="C343:D343"/>
    <mergeCell ref="C344:D344"/>
    <mergeCell ref="C345:D345"/>
    <mergeCell ref="C346:D346"/>
    <mergeCell ref="C347:D347"/>
    <mergeCell ref="C336:D336"/>
    <mergeCell ref="C337:D337"/>
    <mergeCell ref="C338:D338"/>
    <mergeCell ref="C339:D339"/>
    <mergeCell ref="C340:D340"/>
    <mergeCell ref="C341:D341"/>
    <mergeCell ref="C354:D354"/>
    <mergeCell ref="C355:D355"/>
    <mergeCell ref="C356:D356"/>
    <mergeCell ref="C357:D357"/>
    <mergeCell ref="C358:D358"/>
    <mergeCell ref="C359:D359"/>
    <mergeCell ref="C348:D348"/>
    <mergeCell ref="C349:D349"/>
    <mergeCell ref="C350:D350"/>
    <mergeCell ref="C351:D351"/>
    <mergeCell ref="C352:D352"/>
    <mergeCell ref="C353:D353"/>
    <mergeCell ref="C366:D366"/>
    <mergeCell ref="C367:D367"/>
    <mergeCell ref="C368:D368"/>
    <mergeCell ref="C369:D369"/>
    <mergeCell ref="C370:D370"/>
    <mergeCell ref="C371:D371"/>
    <mergeCell ref="C360:D360"/>
    <mergeCell ref="C361:D361"/>
    <mergeCell ref="C362:D362"/>
    <mergeCell ref="C363:D363"/>
    <mergeCell ref="C364:D364"/>
    <mergeCell ref="C365:D365"/>
    <mergeCell ref="C378:D378"/>
    <mergeCell ref="C379:D379"/>
    <mergeCell ref="C380:D380"/>
    <mergeCell ref="C381:D381"/>
    <mergeCell ref="C382:D382"/>
    <mergeCell ref="C383:D383"/>
    <mergeCell ref="C372:D372"/>
    <mergeCell ref="C373:D373"/>
    <mergeCell ref="C374:D374"/>
    <mergeCell ref="C375:D375"/>
    <mergeCell ref="C376:D376"/>
    <mergeCell ref="C377:D377"/>
    <mergeCell ref="C390:D390"/>
    <mergeCell ref="C391:D391"/>
    <mergeCell ref="C392:D392"/>
    <mergeCell ref="C393:D393"/>
    <mergeCell ref="C394:D394"/>
    <mergeCell ref="C395:D395"/>
    <mergeCell ref="C384:D384"/>
    <mergeCell ref="C385:D385"/>
    <mergeCell ref="C386:D386"/>
    <mergeCell ref="C387:D387"/>
    <mergeCell ref="C388:D388"/>
    <mergeCell ref="C389:D389"/>
    <mergeCell ref="C402:D402"/>
    <mergeCell ref="C403:D403"/>
    <mergeCell ref="C404:D404"/>
    <mergeCell ref="C405:D405"/>
    <mergeCell ref="C406:D406"/>
    <mergeCell ref="C407:D407"/>
    <mergeCell ref="C396:D396"/>
    <mergeCell ref="C397:D397"/>
    <mergeCell ref="C398:D398"/>
    <mergeCell ref="C399:D399"/>
    <mergeCell ref="C400:D400"/>
    <mergeCell ref="C401:D401"/>
    <mergeCell ref="C414:D414"/>
    <mergeCell ref="C415:D415"/>
    <mergeCell ref="C416:D416"/>
    <mergeCell ref="C417:D417"/>
    <mergeCell ref="C418:D418"/>
    <mergeCell ref="C419:D419"/>
    <mergeCell ref="C408:D408"/>
    <mergeCell ref="C409:D409"/>
    <mergeCell ref="C410:D410"/>
    <mergeCell ref="C411:D411"/>
    <mergeCell ref="C412:D412"/>
    <mergeCell ref="C413:D413"/>
    <mergeCell ref="C426:D426"/>
    <mergeCell ref="C427:D427"/>
    <mergeCell ref="C428:D428"/>
    <mergeCell ref="C429:D429"/>
    <mergeCell ref="C430:D430"/>
    <mergeCell ref="C431:D431"/>
    <mergeCell ref="C420:D420"/>
    <mergeCell ref="C421:D421"/>
    <mergeCell ref="C422:D422"/>
    <mergeCell ref="C423:D423"/>
    <mergeCell ref="C424:D424"/>
    <mergeCell ref="C425:D425"/>
    <mergeCell ref="C438:D438"/>
    <mergeCell ref="C439:D439"/>
    <mergeCell ref="C440:D440"/>
    <mergeCell ref="C441:D441"/>
    <mergeCell ref="C442:D442"/>
    <mergeCell ref="C443:D443"/>
    <mergeCell ref="C432:D432"/>
    <mergeCell ref="C433:D433"/>
    <mergeCell ref="C434:D434"/>
    <mergeCell ref="C435:D435"/>
    <mergeCell ref="C436:D436"/>
    <mergeCell ref="C437:D437"/>
    <mergeCell ref="C450:D450"/>
    <mergeCell ref="C451:D451"/>
    <mergeCell ref="C452:D452"/>
    <mergeCell ref="C453:D453"/>
    <mergeCell ref="C454:D454"/>
    <mergeCell ref="C455:D455"/>
    <mergeCell ref="C444:D444"/>
    <mergeCell ref="C445:D445"/>
    <mergeCell ref="C446:D446"/>
    <mergeCell ref="C447:D447"/>
    <mergeCell ref="C448:D448"/>
    <mergeCell ref="C449:D449"/>
    <mergeCell ref="C462:D462"/>
    <mergeCell ref="C463:D463"/>
    <mergeCell ref="C464:D464"/>
    <mergeCell ref="C465:D465"/>
    <mergeCell ref="C466:D466"/>
    <mergeCell ref="C467:D467"/>
    <mergeCell ref="C456:D456"/>
    <mergeCell ref="C457:D457"/>
    <mergeCell ref="C458:D458"/>
    <mergeCell ref="C459:D459"/>
    <mergeCell ref="C460:D460"/>
    <mergeCell ref="C461:D461"/>
    <mergeCell ref="C474:D474"/>
    <mergeCell ref="C475:D475"/>
    <mergeCell ref="C476:D476"/>
    <mergeCell ref="C477:D477"/>
    <mergeCell ref="C478:D478"/>
    <mergeCell ref="C479:D479"/>
    <mergeCell ref="C468:D468"/>
    <mergeCell ref="C469:D469"/>
    <mergeCell ref="C470:D470"/>
    <mergeCell ref="C471:D471"/>
    <mergeCell ref="C472:D472"/>
    <mergeCell ref="C473:D473"/>
    <mergeCell ref="C486:D486"/>
    <mergeCell ref="C487:D487"/>
    <mergeCell ref="C488:D488"/>
    <mergeCell ref="C489:D489"/>
    <mergeCell ref="C490:D490"/>
    <mergeCell ref="C491:D491"/>
    <mergeCell ref="C480:D480"/>
    <mergeCell ref="C481:D481"/>
    <mergeCell ref="C482:D482"/>
    <mergeCell ref="C483:D483"/>
    <mergeCell ref="C484:D484"/>
    <mergeCell ref="C485:D485"/>
    <mergeCell ref="C498:D498"/>
    <mergeCell ref="C499:D499"/>
    <mergeCell ref="C500:D500"/>
    <mergeCell ref="C501:D501"/>
    <mergeCell ref="C502:D502"/>
    <mergeCell ref="C503:D503"/>
    <mergeCell ref="C492:D492"/>
    <mergeCell ref="C493:D493"/>
    <mergeCell ref="C494:D494"/>
    <mergeCell ref="C495:D495"/>
    <mergeCell ref="C496:D496"/>
    <mergeCell ref="C497:D497"/>
    <mergeCell ref="C510:D510"/>
    <mergeCell ref="C511:D511"/>
    <mergeCell ref="C512:D512"/>
    <mergeCell ref="C513:D513"/>
    <mergeCell ref="C514:D514"/>
    <mergeCell ref="C515:D515"/>
    <mergeCell ref="C504:D504"/>
    <mergeCell ref="C505:D505"/>
    <mergeCell ref="C506:D506"/>
    <mergeCell ref="C507:D507"/>
    <mergeCell ref="C508:D508"/>
    <mergeCell ref="C509:D509"/>
    <mergeCell ref="C522:D522"/>
    <mergeCell ref="C523:D523"/>
    <mergeCell ref="C524:D524"/>
    <mergeCell ref="C525:D525"/>
    <mergeCell ref="C526:D526"/>
    <mergeCell ref="C527:D527"/>
    <mergeCell ref="C516:D516"/>
    <mergeCell ref="C517:D517"/>
    <mergeCell ref="C518:D518"/>
    <mergeCell ref="C519:D519"/>
    <mergeCell ref="C520:D520"/>
    <mergeCell ref="C521:D521"/>
    <mergeCell ref="C534:D534"/>
    <mergeCell ref="C535:D535"/>
    <mergeCell ref="C536:D536"/>
    <mergeCell ref="C537:D537"/>
    <mergeCell ref="C538:D538"/>
    <mergeCell ref="C539:D539"/>
    <mergeCell ref="C528:D528"/>
    <mergeCell ref="C529:D529"/>
    <mergeCell ref="C530:D530"/>
    <mergeCell ref="C531:D531"/>
    <mergeCell ref="C532:D532"/>
    <mergeCell ref="C533:D533"/>
    <mergeCell ref="C546:D546"/>
    <mergeCell ref="C547:D547"/>
    <mergeCell ref="C548:D548"/>
    <mergeCell ref="C549:D549"/>
    <mergeCell ref="C550:D550"/>
    <mergeCell ref="C551:D551"/>
    <mergeCell ref="C540:D540"/>
    <mergeCell ref="C541:D541"/>
    <mergeCell ref="C542:D542"/>
    <mergeCell ref="C543:D543"/>
    <mergeCell ref="C544:D544"/>
    <mergeCell ref="C545:D545"/>
    <mergeCell ref="C558:D558"/>
    <mergeCell ref="C559:D559"/>
    <mergeCell ref="C560:D560"/>
    <mergeCell ref="C561:D561"/>
    <mergeCell ref="C562:D562"/>
    <mergeCell ref="C563:D563"/>
    <mergeCell ref="C552:D552"/>
    <mergeCell ref="C553:D553"/>
    <mergeCell ref="C554:D554"/>
    <mergeCell ref="C555:D555"/>
    <mergeCell ref="C556:D556"/>
    <mergeCell ref="C557:D557"/>
    <mergeCell ref="C570:D570"/>
    <mergeCell ref="C571:D571"/>
    <mergeCell ref="C572:D572"/>
    <mergeCell ref="C573:D573"/>
    <mergeCell ref="C574:D574"/>
    <mergeCell ref="C575:D575"/>
    <mergeCell ref="C564:D564"/>
    <mergeCell ref="C565:D565"/>
    <mergeCell ref="C566:D566"/>
    <mergeCell ref="C567:D567"/>
    <mergeCell ref="C568:D568"/>
    <mergeCell ref="C569:D569"/>
    <mergeCell ref="C582:D582"/>
    <mergeCell ref="C583:D583"/>
    <mergeCell ref="C584:D584"/>
    <mergeCell ref="C585:D585"/>
    <mergeCell ref="C586:D586"/>
    <mergeCell ref="C587:D587"/>
    <mergeCell ref="C576:D576"/>
    <mergeCell ref="C577:D577"/>
    <mergeCell ref="C578:D578"/>
    <mergeCell ref="C579:D579"/>
    <mergeCell ref="C580:D580"/>
    <mergeCell ref="C581:D581"/>
    <mergeCell ref="C594:D594"/>
    <mergeCell ref="C595:D595"/>
    <mergeCell ref="C596:D596"/>
    <mergeCell ref="C597:D597"/>
    <mergeCell ref="C598:D598"/>
    <mergeCell ref="C599:D599"/>
    <mergeCell ref="C588:D588"/>
    <mergeCell ref="C589:D589"/>
    <mergeCell ref="C590:D590"/>
    <mergeCell ref="C591:D591"/>
    <mergeCell ref="C592:D592"/>
    <mergeCell ref="C593:D593"/>
    <mergeCell ref="C606:D606"/>
    <mergeCell ref="C607:D607"/>
    <mergeCell ref="C608:D608"/>
    <mergeCell ref="C609:D609"/>
    <mergeCell ref="C610:D610"/>
    <mergeCell ref="C611:D611"/>
    <mergeCell ref="C600:D600"/>
    <mergeCell ref="C601:D601"/>
    <mergeCell ref="C602:D602"/>
    <mergeCell ref="C603:D603"/>
    <mergeCell ref="C604:D604"/>
    <mergeCell ref="C605:D605"/>
    <mergeCell ref="C618:D618"/>
    <mergeCell ref="C619:D619"/>
    <mergeCell ref="C620:D620"/>
    <mergeCell ref="C621:D621"/>
    <mergeCell ref="C622:D622"/>
    <mergeCell ref="C623:D623"/>
    <mergeCell ref="C612:D612"/>
    <mergeCell ref="C613:D613"/>
    <mergeCell ref="C614:D614"/>
    <mergeCell ref="C615:D615"/>
    <mergeCell ref="C616:D616"/>
    <mergeCell ref="C617:D617"/>
    <mergeCell ref="C630:D630"/>
    <mergeCell ref="C631:D631"/>
    <mergeCell ref="C632:D632"/>
    <mergeCell ref="C633:D633"/>
    <mergeCell ref="C634:D634"/>
    <mergeCell ref="C635:D635"/>
    <mergeCell ref="C624:D624"/>
    <mergeCell ref="C625:D625"/>
    <mergeCell ref="C626:D626"/>
    <mergeCell ref="C627:D627"/>
    <mergeCell ref="C628:D628"/>
    <mergeCell ref="C629:D629"/>
    <mergeCell ref="C642:D642"/>
    <mergeCell ref="C643:D643"/>
    <mergeCell ref="C644:D644"/>
    <mergeCell ref="C645:D645"/>
    <mergeCell ref="C646:D646"/>
    <mergeCell ref="C647:D647"/>
    <mergeCell ref="C636:D636"/>
    <mergeCell ref="C637:D637"/>
    <mergeCell ref="C638:D638"/>
    <mergeCell ref="C639:D639"/>
    <mergeCell ref="C640:D640"/>
    <mergeCell ref="C641:D641"/>
    <mergeCell ref="C654:D654"/>
    <mergeCell ref="C655:D655"/>
    <mergeCell ref="C656:D656"/>
    <mergeCell ref="C657:D657"/>
    <mergeCell ref="C658:D658"/>
    <mergeCell ref="C659:D659"/>
    <mergeCell ref="C648:D648"/>
    <mergeCell ref="C649:D649"/>
    <mergeCell ref="C650:D650"/>
    <mergeCell ref="C651:D651"/>
    <mergeCell ref="C652:D652"/>
    <mergeCell ref="C653:D653"/>
    <mergeCell ref="C666:D666"/>
    <mergeCell ref="C667:D667"/>
    <mergeCell ref="C668:D668"/>
    <mergeCell ref="C669:D669"/>
    <mergeCell ref="C670:D670"/>
    <mergeCell ref="C671:D671"/>
    <mergeCell ref="C660:D660"/>
    <mergeCell ref="C661:D661"/>
    <mergeCell ref="C662:D662"/>
    <mergeCell ref="C663:D663"/>
    <mergeCell ref="C664:D664"/>
    <mergeCell ref="C665:D665"/>
    <mergeCell ref="C678:D678"/>
    <mergeCell ref="C679:D679"/>
    <mergeCell ref="C680:D680"/>
    <mergeCell ref="C681:D681"/>
    <mergeCell ref="C682:D682"/>
    <mergeCell ref="C683:D683"/>
    <mergeCell ref="C672:D672"/>
    <mergeCell ref="C673:D673"/>
    <mergeCell ref="C674:D674"/>
    <mergeCell ref="C675:D675"/>
    <mergeCell ref="C676:D676"/>
    <mergeCell ref="C677:D677"/>
    <mergeCell ref="C690:D690"/>
    <mergeCell ref="C691:D691"/>
    <mergeCell ref="C692:D692"/>
    <mergeCell ref="C693:D693"/>
    <mergeCell ref="C694:D694"/>
    <mergeCell ref="C695:D695"/>
    <mergeCell ref="C684:D684"/>
    <mergeCell ref="C685:D685"/>
    <mergeCell ref="C686:D686"/>
    <mergeCell ref="C687:D687"/>
    <mergeCell ref="C688:D688"/>
    <mergeCell ref="C689:D689"/>
    <mergeCell ref="C702:D702"/>
    <mergeCell ref="C703:D703"/>
    <mergeCell ref="C704:D704"/>
    <mergeCell ref="C705:D705"/>
    <mergeCell ref="C706:D706"/>
    <mergeCell ref="C707:D707"/>
    <mergeCell ref="C696:D696"/>
    <mergeCell ref="C697:D697"/>
    <mergeCell ref="C698:D698"/>
    <mergeCell ref="C699:D699"/>
    <mergeCell ref="C700:D700"/>
    <mergeCell ref="C701:D701"/>
    <mergeCell ref="C714:D714"/>
    <mergeCell ref="C715:D715"/>
    <mergeCell ref="C716:D716"/>
    <mergeCell ref="C717:D717"/>
    <mergeCell ref="C718:D718"/>
    <mergeCell ref="C719:D719"/>
    <mergeCell ref="C708:D708"/>
    <mergeCell ref="C709:D709"/>
    <mergeCell ref="C710:D710"/>
    <mergeCell ref="C711:D711"/>
    <mergeCell ref="C712:D712"/>
    <mergeCell ref="C713:D713"/>
    <mergeCell ref="C726:D726"/>
    <mergeCell ref="C727:D727"/>
    <mergeCell ref="C728:D728"/>
    <mergeCell ref="C729:D729"/>
    <mergeCell ref="C730:D730"/>
    <mergeCell ref="C731:D731"/>
    <mergeCell ref="C720:D720"/>
    <mergeCell ref="C721:D721"/>
    <mergeCell ref="C722:D722"/>
    <mergeCell ref="C723:D723"/>
    <mergeCell ref="C724:D724"/>
    <mergeCell ref="C725:D725"/>
    <mergeCell ref="C738:D738"/>
    <mergeCell ref="C739:D739"/>
    <mergeCell ref="C740:D740"/>
    <mergeCell ref="C741:D741"/>
    <mergeCell ref="C742:D742"/>
    <mergeCell ref="C743:D743"/>
    <mergeCell ref="C732:D732"/>
    <mergeCell ref="C733:D733"/>
    <mergeCell ref="C734:D734"/>
    <mergeCell ref="C735:D735"/>
    <mergeCell ref="C736:D736"/>
    <mergeCell ref="C737:D737"/>
    <mergeCell ref="C750:D750"/>
    <mergeCell ref="C751:D751"/>
    <mergeCell ref="C752:D752"/>
    <mergeCell ref="C753:D753"/>
    <mergeCell ref="C754:D754"/>
    <mergeCell ref="C755:D755"/>
    <mergeCell ref="C744:D744"/>
    <mergeCell ref="C745:D745"/>
    <mergeCell ref="C746:D746"/>
    <mergeCell ref="C747:D747"/>
    <mergeCell ref="C748:D748"/>
    <mergeCell ref="C749:D749"/>
    <mergeCell ref="C762:D762"/>
    <mergeCell ref="C763:D763"/>
    <mergeCell ref="C764:D764"/>
    <mergeCell ref="C765:D765"/>
    <mergeCell ref="C766:D766"/>
    <mergeCell ref="C767:D767"/>
    <mergeCell ref="C756:D756"/>
    <mergeCell ref="C757:D757"/>
    <mergeCell ref="C758:D758"/>
    <mergeCell ref="C759:D759"/>
    <mergeCell ref="C760:D760"/>
    <mergeCell ref="C761:D761"/>
    <mergeCell ref="C774:D774"/>
    <mergeCell ref="C775:D775"/>
    <mergeCell ref="C776:D776"/>
    <mergeCell ref="C777:D777"/>
    <mergeCell ref="C778:D778"/>
    <mergeCell ref="C779:D779"/>
    <mergeCell ref="C768:D768"/>
    <mergeCell ref="C769:D769"/>
    <mergeCell ref="C770:D770"/>
    <mergeCell ref="C771:D771"/>
    <mergeCell ref="C772:D772"/>
    <mergeCell ref="C773:D773"/>
    <mergeCell ref="C786:D786"/>
    <mergeCell ref="C787:D787"/>
    <mergeCell ref="C788:D788"/>
    <mergeCell ref="C789:D789"/>
    <mergeCell ref="C790:D790"/>
    <mergeCell ref="C791:D791"/>
    <mergeCell ref="C780:D780"/>
    <mergeCell ref="C781:D781"/>
    <mergeCell ref="C782:D782"/>
    <mergeCell ref="C783:D783"/>
    <mergeCell ref="C784:D784"/>
    <mergeCell ref="C785:D785"/>
    <mergeCell ref="C798:D798"/>
    <mergeCell ref="C799:D799"/>
    <mergeCell ref="C800:D800"/>
    <mergeCell ref="C801:D801"/>
    <mergeCell ref="C802:D802"/>
    <mergeCell ref="C803:D803"/>
    <mergeCell ref="C792:D792"/>
    <mergeCell ref="C793:D793"/>
    <mergeCell ref="C794:D794"/>
    <mergeCell ref="C795:D795"/>
    <mergeCell ref="C796:D796"/>
    <mergeCell ref="C797:D797"/>
    <mergeCell ref="C810:D810"/>
    <mergeCell ref="C811:D811"/>
    <mergeCell ref="C812:D812"/>
    <mergeCell ref="C813:D813"/>
    <mergeCell ref="C814:D814"/>
    <mergeCell ref="C815:D815"/>
    <mergeCell ref="C804:D804"/>
    <mergeCell ref="C805:D805"/>
    <mergeCell ref="C806:D806"/>
    <mergeCell ref="C807:D807"/>
    <mergeCell ref="C808:D808"/>
    <mergeCell ref="C809:D809"/>
    <mergeCell ref="C822:D822"/>
    <mergeCell ref="C823:D823"/>
    <mergeCell ref="C824:D824"/>
    <mergeCell ref="C825:D825"/>
    <mergeCell ref="C826:D826"/>
    <mergeCell ref="C827:D827"/>
    <mergeCell ref="C816:D816"/>
    <mergeCell ref="C817:D817"/>
    <mergeCell ref="C818:D818"/>
    <mergeCell ref="C819:D819"/>
    <mergeCell ref="C820:D820"/>
    <mergeCell ref="C821:D821"/>
    <mergeCell ref="C834:D834"/>
    <mergeCell ref="C835:D835"/>
    <mergeCell ref="C836:D836"/>
    <mergeCell ref="C837:D837"/>
    <mergeCell ref="C838:D838"/>
    <mergeCell ref="C839:D839"/>
    <mergeCell ref="C828:D828"/>
    <mergeCell ref="C829:D829"/>
    <mergeCell ref="C830:D830"/>
    <mergeCell ref="C831:D831"/>
    <mergeCell ref="C832:D832"/>
    <mergeCell ref="C833:D833"/>
    <mergeCell ref="C846:D846"/>
    <mergeCell ref="C847:D847"/>
    <mergeCell ref="C848:D848"/>
    <mergeCell ref="C849:D849"/>
    <mergeCell ref="C850:D850"/>
    <mergeCell ref="C851:D851"/>
    <mergeCell ref="C840:D840"/>
    <mergeCell ref="C841:D841"/>
    <mergeCell ref="C842:D842"/>
    <mergeCell ref="C843:D843"/>
    <mergeCell ref="C844:D844"/>
    <mergeCell ref="C845:D845"/>
  </mergeCells>
  <pageMargins left="0.75" right="0.75" top="1" bottom="1" header="0.5" footer="0.5"/>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E3D3-DF60-49A7-A478-5E812B841DEF}">
  <dimension ref="A1:N11"/>
  <sheetViews>
    <sheetView showGridLines="0" workbookViewId="0">
      <selection activeCell="I8" sqref="I8"/>
    </sheetView>
  </sheetViews>
  <sheetFormatPr defaultRowHeight="14.4"/>
  <cols>
    <col min="1" max="1" width="1.21875" customWidth="1"/>
    <col min="2" max="2" width="4.21875" customWidth="1"/>
    <col min="3" max="3" width="12.77734375" customWidth="1"/>
    <col min="4" max="4" width="16.77734375" customWidth="1"/>
    <col min="5" max="5" width="10.77734375" customWidth="1"/>
    <col min="6" max="7" width="13.21875" customWidth="1"/>
    <col min="8" max="8" width="10.21875" customWidth="1"/>
    <col min="9" max="9" width="16.21875" customWidth="1"/>
    <col min="10" max="10" width="13" customWidth="1"/>
    <col min="11" max="11" width="12.77734375" customWidth="1"/>
    <col min="12" max="12" width="12" customWidth="1"/>
    <col min="13" max="13" width="11.44140625" customWidth="1"/>
    <col min="14" max="14" width="12.21875" customWidth="1"/>
  </cols>
  <sheetData>
    <row r="1" spans="1:14" ht="15" customHeight="1">
      <c r="A1" s="17"/>
      <c r="B1" s="18"/>
      <c r="C1" s="18"/>
      <c r="D1" s="18"/>
      <c r="E1" s="18"/>
      <c r="F1" s="18"/>
      <c r="G1" s="18"/>
      <c r="H1" s="18"/>
      <c r="I1" s="18"/>
      <c r="J1" s="18"/>
      <c r="K1" s="18"/>
      <c r="L1" s="18"/>
      <c r="M1" s="18"/>
      <c r="N1" s="18"/>
    </row>
    <row r="2" spans="1:14" ht="15" customHeight="1">
      <c r="A2" s="17"/>
      <c r="B2" s="718" t="s">
        <v>6832</v>
      </c>
      <c r="C2" s="718"/>
      <c r="D2" s="718"/>
      <c r="E2" s="18"/>
      <c r="F2" s="18"/>
      <c r="G2" s="18"/>
      <c r="H2" s="18"/>
      <c r="I2" s="18"/>
      <c r="J2" s="18"/>
      <c r="K2" s="18"/>
      <c r="L2" s="18"/>
      <c r="M2" s="18"/>
      <c r="N2" s="18"/>
    </row>
    <row r="3" spans="1:14" ht="15" customHeight="1">
      <c r="A3" s="17"/>
      <c r="B3" s="719" t="s">
        <v>119</v>
      </c>
      <c r="C3" s="719"/>
      <c r="D3" s="719"/>
      <c r="E3" s="719"/>
      <c r="F3" s="719"/>
      <c r="G3" s="719"/>
      <c r="H3" s="719"/>
      <c r="I3" s="719"/>
      <c r="J3" s="719"/>
      <c r="K3" s="719"/>
      <c r="L3" s="719"/>
      <c r="M3" s="719"/>
      <c r="N3" s="719"/>
    </row>
    <row r="4" spans="1:14" ht="15" customHeight="1">
      <c r="A4" s="17"/>
      <c r="B4" s="18"/>
      <c r="C4" s="18"/>
      <c r="D4" s="18"/>
      <c r="E4" s="18"/>
      <c r="F4" s="18"/>
      <c r="G4" s="18"/>
      <c r="H4" s="18"/>
      <c r="I4" s="18"/>
      <c r="J4" s="18"/>
      <c r="K4" s="18"/>
      <c r="L4" s="18"/>
      <c r="M4" s="18"/>
      <c r="N4" s="18"/>
    </row>
    <row r="5" spans="1:14" ht="15" customHeight="1">
      <c r="A5" s="17"/>
      <c r="B5" s="715" t="s">
        <v>6833</v>
      </c>
      <c r="C5" s="715"/>
      <c r="D5" s="18"/>
      <c r="E5" s="18"/>
      <c r="F5" s="18"/>
      <c r="G5" s="18"/>
      <c r="H5" s="18"/>
      <c r="I5" s="18"/>
      <c r="J5" s="18"/>
      <c r="K5" s="18"/>
      <c r="L5" s="18"/>
      <c r="M5" s="18"/>
      <c r="N5" s="18"/>
    </row>
    <row r="6" spans="1:14" ht="19.95" customHeight="1">
      <c r="A6" s="17"/>
      <c r="B6" s="715" t="s">
        <v>7898</v>
      </c>
      <c r="C6" s="715"/>
      <c r="D6" s="715"/>
      <c r="E6" s="715"/>
      <c r="F6" s="715"/>
      <c r="G6" s="715"/>
      <c r="H6" s="18"/>
      <c r="I6" s="18"/>
      <c r="J6" s="18"/>
      <c r="K6" s="18"/>
      <c r="L6" s="18"/>
      <c r="M6" s="18"/>
      <c r="N6" s="18"/>
    </row>
    <row r="7" spans="1:14" ht="19.95" customHeight="1">
      <c r="A7" s="17"/>
      <c r="B7" s="715" t="s">
        <v>7899</v>
      </c>
      <c r="C7" s="715"/>
      <c r="D7" s="715"/>
      <c r="E7" s="715"/>
      <c r="F7" s="715"/>
      <c r="G7" s="715"/>
      <c r="H7" s="18"/>
      <c r="I7" s="18"/>
      <c r="J7" s="18"/>
      <c r="K7" s="18"/>
      <c r="L7" s="18"/>
      <c r="M7" s="18"/>
      <c r="N7" s="18"/>
    </row>
    <row r="8" spans="1:14" ht="15" customHeight="1">
      <c r="A8" s="17"/>
      <c r="B8" s="18"/>
      <c r="C8" s="18"/>
      <c r="D8" s="18"/>
      <c r="E8" s="18"/>
      <c r="F8" s="18"/>
      <c r="G8" s="18"/>
      <c r="H8" s="18"/>
      <c r="I8" s="18"/>
      <c r="J8" s="18"/>
      <c r="K8" s="18"/>
      <c r="L8" s="18"/>
      <c r="M8" s="18"/>
      <c r="N8" s="18"/>
    </row>
    <row r="9" spans="1:14" ht="15" customHeight="1">
      <c r="A9" s="17"/>
      <c r="B9" s="43"/>
      <c r="C9" s="43"/>
      <c r="D9" s="43"/>
      <c r="E9" s="43"/>
      <c r="F9" s="43"/>
      <c r="G9" s="43"/>
      <c r="H9" s="43"/>
      <c r="I9" s="43"/>
      <c r="J9" s="43"/>
      <c r="K9" s="43"/>
      <c r="L9" s="43"/>
      <c r="M9" s="43"/>
      <c r="N9" s="43"/>
    </row>
    <row r="10" spans="1:14" ht="33.6" customHeight="1">
      <c r="A10" s="142"/>
      <c r="B10" s="243" t="s">
        <v>283</v>
      </c>
      <c r="C10" s="244" t="s">
        <v>7889</v>
      </c>
      <c r="D10" s="244" t="s">
        <v>324</v>
      </c>
      <c r="E10" s="244" t="s">
        <v>6846</v>
      </c>
      <c r="F10" s="244" t="s">
        <v>7890</v>
      </c>
      <c r="G10" s="244" t="s">
        <v>7891</v>
      </c>
      <c r="H10" s="244" t="s">
        <v>326</v>
      </c>
      <c r="I10" s="244" t="s">
        <v>7893</v>
      </c>
      <c r="J10" s="244" t="s">
        <v>7894</v>
      </c>
      <c r="K10" s="244" t="s">
        <v>6844</v>
      </c>
      <c r="L10" s="244" t="s">
        <v>7895</v>
      </c>
      <c r="M10" s="244" t="s">
        <v>7896</v>
      </c>
      <c r="N10" s="244" t="s">
        <v>7897</v>
      </c>
    </row>
    <row r="11" spans="1:14" ht="13.95" customHeight="1">
      <c r="A11" s="17"/>
      <c r="B11" s="18"/>
      <c r="C11" s="18"/>
      <c r="D11" s="18"/>
      <c r="E11" s="18"/>
      <c r="F11" s="47"/>
      <c r="G11" s="18"/>
      <c r="H11" s="18"/>
      <c r="I11" s="18"/>
      <c r="J11" s="18"/>
      <c r="K11" s="18"/>
      <c r="L11" s="18"/>
      <c r="M11" s="18"/>
      <c r="N11" s="18"/>
    </row>
  </sheetData>
  <mergeCells count="5">
    <mergeCell ref="B2:D2"/>
    <mergeCell ref="B3:N3"/>
    <mergeCell ref="B5:C5"/>
    <mergeCell ref="B6:G6"/>
    <mergeCell ref="B7:G7"/>
  </mergeCells>
  <pageMargins left="0.75" right="0.75" top="1" bottom="1" header="0.5" footer="0.5"/>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A11E-8A8F-42D5-8B37-938143CFA7CB}">
  <dimension ref="A1:S970"/>
  <sheetViews>
    <sheetView showGridLines="0" topLeftCell="D1" workbookViewId="0">
      <selection activeCell="B946" sqref="B946:C970"/>
    </sheetView>
  </sheetViews>
  <sheetFormatPr defaultRowHeight="14.4"/>
  <cols>
    <col min="1" max="1" width="14.21875" bestFit="1" customWidth="1"/>
    <col min="2" max="2" width="16.77734375" bestFit="1" customWidth="1"/>
    <col min="3" max="3" width="36.5546875" bestFit="1" customWidth="1"/>
    <col min="4" max="4" width="11.44140625" bestFit="1" customWidth="1"/>
    <col min="5" max="5" width="11.77734375" bestFit="1" customWidth="1"/>
    <col min="6" max="6" width="16.5546875" bestFit="1" customWidth="1"/>
    <col min="7" max="7" width="5.21875" bestFit="1" customWidth="1"/>
    <col min="8" max="9" width="10.77734375" style="32" bestFit="1" customWidth="1"/>
    <col min="10" max="10" width="11.44140625" style="32" bestFit="1" customWidth="1"/>
    <col min="11" max="11" width="11.77734375" style="32" bestFit="1" customWidth="1"/>
    <col min="12" max="12" width="15.77734375" bestFit="1" customWidth="1"/>
    <col min="13" max="13" width="19.77734375" bestFit="1" customWidth="1"/>
    <col min="14" max="14" width="14" bestFit="1" customWidth="1"/>
    <col min="15" max="15" width="11.5546875" bestFit="1" customWidth="1"/>
    <col min="16" max="16" width="8" bestFit="1" customWidth="1"/>
    <col min="17" max="17" width="7.44140625" bestFit="1" customWidth="1"/>
    <col min="18" max="18" width="9.44140625" bestFit="1" customWidth="1"/>
    <col min="19" max="19" width="16.77734375" bestFit="1" customWidth="1"/>
  </cols>
  <sheetData>
    <row r="1" spans="1:19" ht="9.4499999999999993" customHeight="1">
      <c r="A1" s="720" t="s">
        <v>346</v>
      </c>
      <c r="B1" s="720"/>
      <c r="C1" s="17"/>
      <c r="D1" s="17"/>
      <c r="E1" s="17"/>
      <c r="F1" s="17"/>
      <c r="G1" s="17"/>
      <c r="H1" s="21"/>
      <c r="I1" s="21"/>
      <c r="J1" s="21"/>
      <c r="K1" s="21"/>
      <c r="L1" s="17"/>
      <c r="M1" s="256" t="s">
        <v>7900</v>
      </c>
    </row>
    <row r="2" spans="1:19" ht="9.4499999999999993" customHeight="1">
      <c r="A2" s="256" t="s">
        <v>6832</v>
      </c>
      <c r="B2" s="389"/>
      <c r="C2" s="389"/>
      <c r="D2" s="389"/>
      <c r="E2" s="389"/>
      <c r="F2" s="389"/>
      <c r="G2" s="389"/>
      <c r="H2" s="389"/>
      <c r="I2" s="389"/>
      <c r="J2" s="389"/>
      <c r="K2" s="389"/>
      <c r="L2" s="389"/>
      <c r="M2" s="256" t="s">
        <v>6911</v>
      </c>
    </row>
    <row r="3" spans="1:19" ht="8.1" customHeight="1">
      <c r="A3" s="17"/>
      <c r="B3" s="389"/>
      <c r="C3" s="389"/>
      <c r="D3" s="389"/>
      <c r="E3" s="389"/>
      <c r="F3" s="389"/>
      <c r="G3" s="389"/>
      <c r="H3" s="389"/>
      <c r="I3" s="389"/>
      <c r="J3" s="389"/>
      <c r="K3" s="389"/>
      <c r="L3" s="389"/>
      <c r="M3" s="17"/>
    </row>
    <row r="4" spans="1:19" ht="9.4499999999999993" customHeight="1">
      <c r="A4" s="721" t="s">
        <v>23</v>
      </c>
      <c r="B4" s="721"/>
      <c r="C4" s="721"/>
      <c r="D4" s="721"/>
      <c r="E4" s="721"/>
      <c r="F4" s="721"/>
      <c r="G4" s="721"/>
      <c r="H4" s="721"/>
      <c r="I4" s="721"/>
      <c r="J4" s="721"/>
      <c r="K4" s="721"/>
      <c r="L4" s="721"/>
      <c r="M4" s="721"/>
    </row>
    <row r="5" spans="1:19" ht="9.4499999999999993" customHeight="1">
      <c r="A5" s="257" t="s">
        <v>6833</v>
      </c>
      <c r="B5" s="17"/>
      <c r="C5" s="389"/>
      <c r="D5" s="389"/>
      <c r="E5" s="389"/>
      <c r="F5" s="389"/>
      <c r="G5" s="389"/>
      <c r="H5" s="389"/>
      <c r="I5" s="389"/>
      <c r="J5" s="389"/>
      <c r="K5" s="389"/>
      <c r="L5" s="389"/>
      <c r="M5" s="17"/>
    </row>
    <row r="6" spans="1:19" ht="9.4499999999999993" customHeight="1">
      <c r="A6" s="258" t="s">
        <v>7901</v>
      </c>
      <c r="B6" s="259"/>
      <c r="C6" s="389"/>
      <c r="D6" s="389"/>
      <c r="E6" s="389"/>
      <c r="F6" s="389"/>
      <c r="G6" s="389"/>
      <c r="H6" s="389"/>
      <c r="I6" s="389"/>
      <c r="J6" s="389"/>
      <c r="K6" s="389"/>
      <c r="L6" s="389"/>
      <c r="M6" s="17"/>
    </row>
    <row r="7" spans="1:19" ht="9.4499999999999993" customHeight="1">
      <c r="A7" s="258" t="s">
        <v>7902</v>
      </c>
      <c r="B7" s="256" t="s">
        <v>7903</v>
      </c>
      <c r="C7" s="389"/>
      <c r="D7" s="389"/>
      <c r="E7" s="389"/>
      <c r="F7" s="389"/>
      <c r="G7" s="389"/>
      <c r="H7" s="389"/>
      <c r="I7" s="389"/>
      <c r="J7" s="389"/>
      <c r="K7" s="389"/>
      <c r="L7" s="389"/>
      <c r="M7" s="17"/>
    </row>
    <row r="8" spans="1:19" ht="9.4499999999999993" customHeight="1">
      <c r="A8" s="258" t="s">
        <v>7904</v>
      </c>
      <c r="B8" s="17"/>
      <c r="C8" s="389"/>
      <c r="D8" s="389"/>
      <c r="E8" s="389"/>
      <c r="F8" s="389"/>
      <c r="G8" s="389"/>
      <c r="H8" s="389"/>
      <c r="I8" s="389"/>
      <c r="J8" s="389"/>
      <c r="K8" s="389"/>
      <c r="L8" s="389"/>
      <c r="M8" s="17"/>
    </row>
    <row r="9" spans="1:19" ht="9.4499999999999993" customHeight="1">
      <c r="A9" s="258" t="s">
        <v>7905</v>
      </c>
      <c r="B9" s="17"/>
      <c r="C9" s="389"/>
      <c r="D9" s="389"/>
      <c r="E9" s="389"/>
      <c r="F9" s="389"/>
      <c r="G9" s="389"/>
      <c r="H9" s="389"/>
      <c r="I9" s="389"/>
      <c r="J9" s="389"/>
      <c r="K9" s="389"/>
      <c r="L9" s="389"/>
      <c r="M9" s="17"/>
    </row>
    <row r="10" spans="1:19" ht="9.4499999999999993" customHeight="1">
      <c r="A10" s="258" t="s">
        <v>7906</v>
      </c>
      <c r="B10" s="17"/>
      <c r="C10" s="389"/>
      <c r="D10" s="389"/>
      <c r="E10" s="389"/>
      <c r="F10" s="389"/>
      <c r="G10" s="389"/>
      <c r="H10" s="389"/>
      <c r="I10" s="389"/>
      <c r="J10" s="389"/>
      <c r="K10" s="389"/>
      <c r="L10" s="389"/>
      <c r="M10" s="17"/>
    </row>
    <row r="11" spans="1:19" ht="9.4499999999999993" customHeight="1">
      <c r="A11" s="258" t="s">
        <v>7907</v>
      </c>
      <c r="B11" s="17"/>
      <c r="C11" s="389"/>
      <c r="D11" s="389"/>
      <c r="E11" s="389"/>
      <c r="F11" s="389"/>
      <c r="G11" s="389"/>
      <c r="H11" s="389"/>
      <c r="I11" s="389"/>
      <c r="J11" s="389"/>
      <c r="K11" s="389"/>
      <c r="L11" s="389"/>
      <c r="M11" s="17"/>
    </row>
    <row r="12" spans="1:19" ht="9.4499999999999993" customHeight="1">
      <c r="A12" s="258" t="s">
        <v>7908</v>
      </c>
      <c r="B12" s="256" t="s">
        <v>7909</v>
      </c>
      <c r="C12" s="389"/>
      <c r="D12" s="389"/>
      <c r="E12" s="389"/>
      <c r="F12" s="389"/>
      <c r="G12" s="389"/>
      <c r="H12" s="389"/>
      <c r="I12" s="389"/>
      <c r="J12" s="389"/>
      <c r="K12" s="389"/>
      <c r="L12" s="389"/>
      <c r="M12" s="17"/>
    </row>
    <row r="15" spans="1:19" ht="34.950000000000003" customHeight="1">
      <c r="A15" s="260" t="s">
        <v>7910</v>
      </c>
      <c r="B15" s="260" t="s">
        <v>399</v>
      </c>
      <c r="C15" s="260" t="s">
        <v>324</v>
      </c>
      <c r="D15" s="260" t="s">
        <v>7911</v>
      </c>
      <c r="E15" s="260" t="s">
        <v>446</v>
      </c>
      <c r="F15" s="260" t="s">
        <v>394</v>
      </c>
      <c r="G15" s="260" t="s">
        <v>318</v>
      </c>
      <c r="H15" s="261" t="s">
        <v>7912</v>
      </c>
      <c r="I15" s="261" t="s">
        <v>7913</v>
      </c>
      <c r="J15" s="261" t="s">
        <v>7914</v>
      </c>
      <c r="K15" s="261" t="s">
        <v>7915</v>
      </c>
      <c r="L15" s="260" t="s">
        <v>7916</v>
      </c>
      <c r="M15" s="260" t="s">
        <v>7917</v>
      </c>
      <c r="N15" s="260" t="s">
        <v>7918</v>
      </c>
      <c r="O15" s="260" t="s">
        <v>7919</v>
      </c>
      <c r="P15" s="260" t="s">
        <v>7920</v>
      </c>
      <c r="Q15" s="260" t="s">
        <v>7921</v>
      </c>
      <c r="R15" s="260" t="s">
        <v>7922</v>
      </c>
      <c r="S15" s="260" t="s">
        <v>7923</v>
      </c>
    </row>
    <row r="16" spans="1:19" ht="10.199999999999999" customHeight="1">
      <c r="A16" s="260">
        <v>1</v>
      </c>
      <c r="B16" s="260"/>
      <c r="C16" s="260"/>
      <c r="D16" s="260"/>
      <c r="E16" s="260"/>
      <c r="F16" s="260"/>
      <c r="G16" s="260"/>
      <c r="H16" s="262"/>
      <c r="I16" s="262"/>
      <c r="J16" s="262"/>
      <c r="K16" s="262"/>
      <c r="L16" s="260"/>
      <c r="M16" s="260"/>
      <c r="N16" s="263"/>
      <c r="O16" s="263"/>
      <c r="P16" s="260"/>
      <c r="Q16" s="260"/>
      <c r="R16" s="260"/>
      <c r="S16" s="260"/>
    </row>
    <row r="17" spans="1:19" ht="10.199999999999999" customHeight="1">
      <c r="A17" s="260">
        <v>2</v>
      </c>
      <c r="B17" s="260"/>
      <c r="C17" s="260"/>
      <c r="D17" s="260"/>
      <c r="E17" s="260"/>
      <c r="F17" s="260"/>
      <c r="G17" s="260"/>
      <c r="H17" s="262"/>
      <c r="I17" s="262"/>
      <c r="J17" s="262"/>
      <c r="K17" s="262"/>
      <c r="L17" s="260"/>
      <c r="M17" s="260"/>
      <c r="N17" s="263"/>
      <c r="O17" s="263"/>
      <c r="P17" s="260"/>
      <c r="Q17" s="260"/>
      <c r="R17" s="260"/>
      <c r="S17" s="260"/>
    </row>
    <row r="18" spans="1:19" ht="10.199999999999999" customHeight="1">
      <c r="A18" s="260">
        <v>3</v>
      </c>
      <c r="B18" s="260"/>
      <c r="C18" s="260"/>
      <c r="D18" s="260"/>
      <c r="E18" s="260"/>
      <c r="F18" s="260"/>
      <c r="G18" s="260"/>
      <c r="H18" s="262"/>
      <c r="I18" s="262"/>
      <c r="J18" s="262"/>
      <c r="K18" s="262"/>
      <c r="L18" s="260"/>
      <c r="M18" s="260"/>
      <c r="N18" s="263"/>
      <c r="O18" s="263"/>
      <c r="P18" s="260"/>
      <c r="Q18" s="260"/>
      <c r="R18" s="260"/>
      <c r="S18" s="260"/>
    </row>
    <row r="19" spans="1:19" ht="10.199999999999999" customHeight="1">
      <c r="A19" s="260">
        <v>4</v>
      </c>
      <c r="B19" s="260"/>
      <c r="C19" s="260"/>
      <c r="D19" s="260"/>
      <c r="E19" s="260"/>
      <c r="F19" s="260"/>
      <c r="G19" s="260"/>
      <c r="H19" s="262"/>
      <c r="I19" s="262"/>
      <c r="J19" s="262"/>
      <c r="K19" s="262"/>
      <c r="L19" s="260"/>
      <c r="M19" s="260"/>
      <c r="N19" s="263"/>
      <c r="O19" s="263"/>
      <c r="P19" s="260"/>
      <c r="Q19" s="260"/>
      <c r="R19" s="260"/>
      <c r="S19" s="260"/>
    </row>
    <row r="20" spans="1:19" ht="10.199999999999999" customHeight="1">
      <c r="A20" s="260">
        <v>5</v>
      </c>
      <c r="B20" s="260"/>
      <c r="C20" s="260"/>
      <c r="D20" s="260"/>
      <c r="E20" s="260"/>
      <c r="F20" s="260"/>
      <c r="G20" s="260"/>
      <c r="H20" s="262"/>
      <c r="I20" s="262"/>
      <c r="J20" s="262"/>
      <c r="K20" s="262"/>
      <c r="L20" s="260"/>
      <c r="M20" s="260"/>
      <c r="N20" s="263"/>
      <c r="O20" s="263"/>
      <c r="P20" s="260"/>
      <c r="Q20" s="260"/>
      <c r="R20" s="260"/>
      <c r="S20" s="260"/>
    </row>
    <row r="21" spans="1:19" ht="10.199999999999999" customHeight="1">
      <c r="A21" s="260">
        <v>6</v>
      </c>
      <c r="B21" s="260"/>
      <c r="C21" s="260"/>
      <c r="D21" s="260"/>
      <c r="E21" s="260"/>
      <c r="F21" s="260"/>
      <c r="G21" s="260"/>
      <c r="H21" s="262"/>
      <c r="I21" s="262"/>
      <c r="J21" s="262"/>
      <c r="K21" s="262"/>
      <c r="L21" s="260"/>
      <c r="M21" s="260"/>
      <c r="N21" s="263"/>
      <c r="O21" s="263"/>
      <c r="P21" s="260"/>
      <c r="Q21" s="260"/>
      <c r="R21" s="260"/>
      <c r="S21" s="260"/>
    </row>
    <row r="22" spans="1:19" ht="10.199999999999999" customHeight="1">
      <c r="A22" s="260">
        <v>7</v>
      </c>
      <c r="B22" s="260"/>
      <c r="C22" s="260"/>
      <c r="D22" s="260"/>
      <c r="E22" s="260"/>
      <c r="F22" s="260"/>
      <c r="G22" s="260"/>
      <c r="H22" s="262"/>
      <c r="I22" s="262"/>
      <c r="J22" s="262"/>
      <c r="K22" s="262"/>
      <c r="L22" s="260"/>
      <c r="M22" s="260"/>
      <c r="N22" s="263"/>
      <c r="O22" s="263"/>
      <c r="P22" s="260"/>
      <c r="Q22" s="260"/>
      <c r="R22" s="260"/>
      <c r="S22" s="260"/>
    </row>
    <row r="23" spans="1:19" ht="10.199999999999999" customHeight="1">
      <c r="A23" s="260">
        <v>8</v>
      </c>
      <c r="B23" s="260"/>
      <c r="C23" s="260"/>
      <c r="D23" s="260"/>
      <c r="E23" s="260"/>
      <c r="F23" s="260"/>
      <c r="G23" s="260"/>
      <c r="H23" s="262"/>
      <c r="I23" s="262"/>
      <c r="J23" s="262"/>
      <c r="K23" s="262"/>
      <c r="L23" s="260"/>
      <c r="M23" s="260"/>
      <c r="N23" s="263"/>
      <c r="O23" s="263"/>
      <c r="P23" s="260"/>
      <c r="Q23" s="260"/>
      <c r="R23" s="260"/>
      <c r="S23" s="260"/>
    </row>
    <row r="24" spans="1:19" ht="10.199999999999999" customHeight="1">
      <c r="A24" s="260">
        <v>9</v>
      </c>
      <c r="B24" s="260"/>
      <c r="C24" s="260"/>
      <c r="D24" s="260"/>
      <c r="E24" s="260"/>
      <c r="F24" s="260"/>
      <c r="G24" s="260"/>
      <c r="H24" s="262"/>
      <c r="I24" s="262"/>
      <c r="J24" s="262"/>
      <c r="K24" s="262"/>
      <c r="L24" s="260"/>
      <c r="M24" s="260"/>
      <c r="N24" s="263"/>
      <c r="O24" s="263"/>
      <c r="P24" s="260"/>
      <c r="Q24" s="260"/>
      <c r="R24" s="260"/>
      <c r="S24" s="260"/>
    </row>
    <row r="25" spans="1:19" ht="10.199999999999999" customHeight="1">
      <c r="A25" s="260">
        <v>10</v>
      </c>
      <c r="B25" s="260"/>
      <c r="C25" s="260"/>
      <c r="D25" s="260"/>
      <c r="E25" s="260"/>
      <c r="F25" s="260"/>
      <c r="G25" s="260"/>
      <c r="H25" s="262"/>
      <c r="I25" s="262"/>
      <c r="J25" s="262"/>
      <c r="K25" s="262"/>
      <c r="L25" s="260"/>
      <c r="M25" s="260"/>
      <c r="N25" s="263"/>
      <c r="O25" s="263"/>
      <c r="P25" s="260"/>
      <c r="Q25" s="260"/>
      <c r="R25" s="260"/>
      <c r="S25" s="260"/>
    </row>
    <row r="26" spans="1:19" ht="10.199999999999999" customHeight="1">
      <c r="A26" s="260">
        <v>11</v>
      </c>
      <c r="B26" s="260"/>
      <c r="C26" s="260"/>
      <c r="D26" s="260"/>
      <c r="E26" s="260"/>
      <c r="F26" s="260"/>
      <c r="G26" s="260"/>
      <c r="H26" s="262"/>
      <c r="I26" s="262"/>
      <c r="J26" s="262"/>
      <c r="K26" s="262"/>
      <c r="L26" s="260"/>
      <c r="M26" s="260"/>
      <c r="N26" s="263"/>
      <c r="O26" s="263"/>
      <c r="P26" s="260"/>
      <c r="Q26" s="260"/>
      <c r="R26" s="260"/>
      <c r="S26" s="260"/>
    </row>
    <row r="27" spans="1:19" ht="10.199999999999999" customHeight="1">
      <c r="A27" s="260">
        <v>12</v>
      </c>
      <c r="B27" s="260"/>
      <c r="C27" s="260"/>
      <c r="D27" s="260"/>
      <c r="E27" s="260"/>
      <c r="F27" s="260"/>
      <c r="G27" s="260"/>
      <c r="H27" s="262"/>
      <c r="I27" s="262"/>
      <c r="J27" s="262"/>
      <c r="K27" s="262"/>
      <c r="L27" s="260"/>
      <c r="M27" s="260"/>
      <c r="N27" s="263"/>
      <c r="O27" s="263"/>
      <c r="P27" s="260"/>
      <c r="Q27" s="260"/>
      <c r="R27" s="260"/>
      <c r="S27" s="260"/>
    </row>
    <row r="28" spans="1:19" ht="10.199999999999999" customHeight="1">
      <c r="A28" s="260">
        <v>13</v>
      </c>
      <c r="B28" s="260"/>
      <c r="C28" s="260"/>
      <c r="D28" s="260"/>
      <c r="E28" s="260"/>
      <c r="F28" s="260"/>
      <c r="G28" s="260"/>
      <c r="H28" s="262"/>
      <c r="I28" s="262"/>
      <c r="J28" s="262"/>
      <c r="K28" s="262"/>
      <c r="L28" s="260"/>
      <c r="M28" s="260"/>
      <c r="N28" s="263"/>
      <c r="O28" s="263"/>
      <c r="P28" s="260"/>
      <c r="Q28" s="260"/>
      <c r="R28" s="260"/>
      <c r="S28" s="260"/>
    </row>
    <row r="29" spans="1:19" ht="10.199999999999999" customHeight="1">
      <c r="A29" s="260">
        <v>14</v>
      </c>
      <c r="B29" s="260"/>
      <c r="C29" s="260"/>
      <c r="D29" s="260"/>
      <c r="E29" s="260"/>
      <c r="F29" s="260"/>
      <c r="G29" s="260"/>
      <c r="H29" s="262"/>
      <c r="I29" s="262"/>
      <c r="J29" s="262"/>
      <c r="K29" s="262"/>
      <c r="L29" s="260"/>
      <c r="M29" s="260"/>
      <c r="N29" s="263"/>
      <c r="O29" s="263"/>
      <c r="P29" s="260"/>
      <c r="Q29" s="260"/>
      <c r="R29" s="260"/>
      <c r="S29" s="260"/>
    </row>
    <row r="30" spans="1:19" ht="10.199999999999999" customHeight="1">
      <c r="A30" s="260">
        <v>15</v>
      </c>
      <c r="B30" s="260"/>
      <c r="C30" s="260"/>
      <c r="D30" s="260"/>
      <c r="E30" s="260"/>
      <c r="F30" s="260"/>
      <c r="G30" s="260"/>
      <c r="H30" s="262"/>
      <c r="I30" s="262"/>
      <c r="J30" s="262"/>
      <c r="K30" s="262"/>
      <c r="L30" s="260"/>
      <c r="M30" s="260"/>
      <c r="N30" s="263"/>
      <c r="O30" s="263"/>
      <c r="P30" s="260"/>
      <c r="Q30" s="260"/>
      <c r="R30" s="260"/>
      <c r="S30" s="260"/>
    </row>
    <row r="31" spans="1:19" ht="10.199999999999999" customHeight="1">
      <c r="A31" s="260">
        <v>16</v>
      </c>
      <c r="B31" s="260"/>
      <c r="C31" s="260"/>
      <c r="D31" s="260"/>
      <c r="E31" s="260"/>
      <c r="F31" s="260"/>
      <c r="G31" s="260"/>
      <c r="H31" s="262"/>
      <c r="I31" s="262"/>
      <c r="J31" s="262"/>
      <c r="K31" s="262"/>
      <c r="L31" s="260"/>
      <c r="M31" s="260"/>
      <c r="N31" s="263"/>
      <c r="O31" s="263"/>
      <c r="P31" s="260"/>
      <c r="Q31" s="260"/>
      <c r="R31" s="260"/>
      <c r="S31" s="260"/>
    </row>
    <row r="32" spans="1:19" ht="10.199999999999999" customHeight="1">
      <c r="A32" s="260">
        <v>17</v>
      </c>
      <c r="B32" s="260"/>
      <c r="C32" s="260"/>
      <c r="D32" s="260"/>
      <c r="E32" s="260"/>
      <c r="F32" s="260"/>
      <c r="G32" s="260"/>
      <c r="H32" s="262"/>
      <c r="I32" s="262"/>
      <c r="J32" s="262"/>
      <c r="K32" s="262"/>
      <c r="L32" s="260"/>
      <c r="M32" s="260"/>
      <c r="N32" s="263"/>
      <c r="O32" s="263"/>
      <c r="P32" s="260"/>
      <c r="Q32" s="260"/>
      <c r="R32" s="260"/>
      <c r="S32" s="260"/>
    </row>
    <row r="33" spans="1:19" ht="10.199999999999999" customHeight="1">
      <c r="A33" s="260">
        <v>18</v>
      </c>
      <c r="B33" s="260"/>
      <c r="C33" s="260"/>
      <c r="D33" s="260"/>
      <c r="E33" s="260"/>
      <c r="F33" s="260"/>
      <c r="G33" s="260"/>
      <c r="H33" s="262"/>
      <c r="I33" s="262"/>
      <c r="J33" s="262"/>
      <c r="K33" s="262"/>
      <c r="L33" s="260"/>
      <c r="M33" s="260"/>
      <c r="N33" s="263"/>
      <c r="O33" s="263"/>
      <c r="P33" s="260"/>
      <c r="Q33" s="260"/>
      <c r="R33" s="260"/>
      <c r="S33" s="260"/>
    </row>
    <row r="34" spans="1:19" ht="10.199999999999999" customHeight="1">
      <c r="A34" s="260">
        <v>19</v>
      </c>
      <c r="B34" s="260"/>
      <c r="C34" s="260"/>
      <c r="D34" s="260"/>
      <c r="E34" s="260"/>
      <c r="F34" s="260"/>
      <c r="G34" s="260"/>
      <c r="H34" s="262"/>
      <c r="I34" s="262"/>
      <c r="J34" s="262"/>
      <c r="K34" s="262"/>
      <c r="L34" s="260"/>
      <c r="M34" s="260"/>
      <c r="N34" s="263"/>
      <c r="O34" s="263"/>
      <c r="P34" s="260"/>
      <c r="Q34" s="260"/>
      <c r="R34" s="260"/>
      <c r="S34" s="260"/>
    </row>
    <row r="35" spans="1:19" ht="10.199999999999999" customHeight="1">
      <c r="A35" s="260">
        <v>20</v>
      </c>
      <c r="B35" s="260"/>
      <c r="C35" s="260"/>
      <c r="D35" s="260"/>
      <c r="E35" s="260"/>
      <c r="F35" s="260"/>
      <c r="G35" s="260"/>
      <c r="H35" s="262"/>
      <c r="I35" s="262"/>
      <c r="J35" s="262"/>
      <c r="K35" s="262"/>
      <c r="L35" s="260"/>
      <c r="M35" s="260"/>
      <c r="N35" s="263"/>
      <c r="O35" s="263"/>
      <c r="P35" s="260"/>
      <c r="Q35" s="260"/>
      <c r="R35" s="260"/>
      <c r="S35" s="260"/>
    </row>
    <row r="36" spans="1:19" ht="10.199999999999999" customHeight="1">
      <c r="A36" s="260">
        <v>21</v>
      </c>
      <c r="B36" s="260"/>
      <c r="C36" s="260"/>
      <c r="D36" s="260"/>
      <c r="E36" s="260"/>
      <c r="F36" s="260"/>
      <c r="G36" s="260"/>
      <c r="H36" s="262"/>
      <c r="I36" s="262"/>
      <c r="J36" s="262"/>
      <c r="K36" s="262"/>
      <c r="L36" s="260"/>
      <c r="M36" s="260"/>
      <c r="N36" s="263"/>
      <c r="O36" s="263"/>
      <c r="P36" s="260"/>
      <c r="Q36" s="260"/>
      <c r="R36" s="260"/>
      <c r="S36" s="260"/>
    </row>
    <row r="37" spans="1:19" ht="10.199999999999999" customHeight="1">
      <c r="A37" s="260">
        <v>22</v>
      </c>
      <c r="B37" s="260"/>
      <c r="C37" s="260"/>
      <c r="D37" s="260"/>
      <c r="E37" s="260"/>
      <c r="F37" s="260"/>
      <c r="G37" s="260"/>
      <c r="H37" s="262"/>
      <c r="I37" s="262"/>
      <c r="J37" s="262"/>
      <c r="K37" s="262"/>
      <c r="L37" s="260"/>
      <c r="M37" s="260"/>
      <c r="N37" s="263"/>
      <c r="O37" s="263"/>
      <c r="P37" s="260"/>
      <c r="Q37" s="260"/>
      <c r="R37" s="260"/>
      <c r="S37" s="260"/>
    </row>
    <row r="38" spans="1:19" ht="10.199999999999999" customHeight="1">
      <c r="A38" s="260">
        <v>23</v>
      </c>
      <c r="B38" s="260"/>
      <c r="C38" s="260"/>
      <c r="D38" s="260"/>
      <c r="E38" s="260"/>
      <c r="F38" s="260"/>
      <c r="G38" s="260"/>
      <c r="H38" s="262"/>
      <c r="I38" s="262"/>
      <c r="J38" s="262"/>
      <c r="K38" s="262"/>
      <c r="L38" s="260"/>
      <c r="M38" s="260"/>
      <c r="N38" s="263"/>
      <c r="O38" s="263"/>
      <c r="P38" s="260"/>
      <c r="Q38" s="260"/>
      <c r="R38" s="260"/>
      <c r="S38" s="260"/>
    </row>
    <row r="39" spans="1:19" ht="10.199999999999999" customHeight="1">
      <c r="A39" s="260">
        <v>24</v>
      </c>
      <c r="B39" s="260"/>
      <c r="C39" s="260"/>
      <c r="D39" s="260"/>
      <c r="E39" s="260"/>
      <c r="F39" s="260"/>
      <c r="G39" s="260"/>
      <c r="H39" s="262"/>
      <c r="I39" s="262"/>
      <c r="J39" s="262"/>
      <c r="K39" s="262"/>
      <c r="L39" s="260"/>
      <c r="M39" s="260"/>
      <c r="N39" s="263"/>
      <c r="O39" s="263"/>
      <c r="P39" s="260"/>
      <c r="Q39" s="260"/>
      <c r="R39" s="260"/>
      <c r="S39" s="260"/>
    </row>
    <row r="40" spans="1:19" ht="10.199999999999999" customHeight="1">
      <c r="A40" s="260">
        <v>25</v>
      </c>
      <c r="B40" s="260"/>
      <c r="C40" s="260"/>
      <c r="D40" s="260"/>
      <c r="E40" s="260"/>
      <c r="F40" s="260"/>
      <c r="G40" s="260"/>
      <c r="H40" s="262"/>
      <c r="I40" s="262"/>
      <c r="J40" s="262"/>
      <c r="K40" s="262"/>
      <c r="L40" s="260"/>
      <c r="M40" s="260"/>
      <c r="N40" s="263"/>
      <c r="O40" s="263"/>
      <c r="P40" s="260"/>
      <c r="Q40" s="260"/>
      <c r="R40" s="260"/>
      <c r="S40" s="260"/>
    </row>
    <row r="41" spans="1:19" ht="10.199999999999999" customHeight="1">
      <c r="A41" s="260">
        <v>26</v>
      </c>
      <c r="B41" s="260"/>
      <c r="C41" s="260"/>
      <c r="D41" s="260"/>
      <c r="E41" s="260"/>
      <c r="F41" s="260"/>
      <c r="G41" s="260"/>
      <c r="H41" s="262"/>
      <c r="I41" s="262"/>
      <c r="J41" s="262"/>
      <c r="K41" s="262"/>
      <c r="L41" s="260"/>
      <c r="M41" s="260"/>
      <c r="N41" s="263"/>
      <c r="O41" s="263"/>
      <c r="P41" s="260"/>
      <c r="Q41" s="260"/>
      <c r="R41" s="260"/>
      <c r="S41" s="260"/>
    </row>
    <row r="42" spans="1:19" ht="10.199999999999999" customHeight="1">
      <c r="A42" s="260">
        <v>27</v>
      </c>
      <c r="B42" s="260"/>
      <c r="C42" s="260"/>
      <c r="D42" s="260"/>
      <c r="E42" s="260"/>
      <c r="F42" s="260"/>
      <c r="G42" s="260"/>
      <c r="H42" s="262"/>
      <c r="I42" s="262"/>
      <c r="J42" s="262"/>
      <c r="K42" s="262"/>
      <c r="L42" s="260"/>
      <c r="M42" s="260"/>
      <c r="N42" s="263"/>
      <c r="O42" s="263"/>
      <c r="P42" s="260"/>
      <c r="Q42" s="260"/>
      <c r="R42" s="260"/>
      <c r="S42" s="260"/>
    </row>
    <row r="43" spans="1:19" ht="10.199999999999999" customHeight="1">
      <c r="A43" s="260">
        <v>28</v>
      </c>
      <c r="B43" s="260"/>
      <c r="C43" s="260"/>
      <c r="D43" s="260"/>
      <c r="E43" s="260"/>
      <c r="F43" s="260"/>
      <c r="G43" s="260"/>
      <c r="H43" s="262"/>
      <c r="I43" s="262"/>
      <c r="J43" s="262"/>
      <c r="K43" s="262"/>
      <c r="L43" s="260"/>
      <c r="M43" s="260"/>
      <c r="N43" s="263"/>
      <c r="O43" s="263"/>
      <c r="P43" s="260"/>
      <c r="Q43" s="260"/>
      <c r="R43" s="260"/>
      <c r="S43" s="260"/>
    </row>
    <row r="44" spans="1:19" ht="10.199999999999999" customHeight="1">
      <c r="A44" s="260">
        <v>29</v>
      </c>
      <c r="B44" s="260"/>
      <c r="C44" s="260"/>
      <c r="D44" s="260"/>
      <c r="E44" s="260"/>
      <c r="F44" s="260"/>
      <c r="G44" s="260"/>
      <c r="H44" s="262"/>
      <c r="I44" s="262"/>
      <c r="J44" s="262"/>
      <c r="K44" s="262"/>
      <c r="L44" s="260"/>
      <c r="M44" s="260"/>
      <c r="N44" s="263"/>
      <c r="O44" s="263"/>
      <c r="P44" s="260"/>
      <c r="Q44" s="260"/>
      <c r="R44" s="260"/>
      <c r="S44" s="260"/>
    </row>
    <row r="45" spans="1:19" ht="10.199999999999999" customHeight="1">
      <c r="A45" s="260">
        <v>30</v>
      </c>
      <c r="B45" s="260"/>
      <c r="C45" s="260"/>
      <c r="D45" s="260"/>
      <c r="E45" s="260"/>
      <c r="F45" s="260"/>
      <c r="G45" s="260"/>
      <c r="H45" s="262"/>
      <c r="I45" s="262"/>
      <c r="J45" s="262"/>
      <c r="K45" s="262"/>
      <c r="L45" s="260"/>
      <c r="M45" s="260"/>
      <c r="N45" s="263"/>
      <c r="O45" s="263"/>
      <c r="P45" s="260"/>
      <c r="Q45" s="260"/>
      <c r="R45" s="260"/>
      <c r="S45" s="260"/>
    </row>
    <row r="46" spans="1:19" ht="10.199999999999999" customHeight="1">
      <c r="A46" s="260">
        <v>31</v>
      </c>
      <c r="B46" s="260"/>
      <c r="C46" s="260"/>
      <c r="D46" s="260"/>
      <c r="E46" s="260"/>
      <c r="F46" s="260"/>
      <c r="G46" s="260"/>
      <c r="H46" s="262"/>
      <c r="I46" s="262"/>
      <c r="J46" s="262"/>
      <c r="K46" s="262"/>
      <c r="L46" s="260"/>
      <c r="M46" s="260"/>
      <c r="N46" s="263"/>
      <c r="O46" s="263"/>
      <c r="P46" s="260"/>
      <c r="Q46" s="260"/>
      <c r="R46" s="260"/>
      <c r="S46" s="260"/>
    </row>
    <row r="47" spans="1:19" ht="10.199999999999999" customHeight="1">
      <c r="A47" s="260">
        <v>32</v>
      </c>
      <c r="B47" s="260"/>
      <c r="C47" s="260"/>
      <c r="D47" s="260"/>
      <c r="E47" s="260"/>
      <c r="F47" s="260"/>
      <c r="G47" s="260"/>
      <c r="H47" s="262"/>
      <c r="I47" s="262"/>
      <c r="J47" s="262"/>
      <c r="K47" s="262"/>
      <c r="L47" s="260"/>
      <c r="M47" s="260"/>
      <c r="N47" s="263"/>
      <c r="O47" s="263"/>
      <c r="P47" s="260"/>
      <c r="Q47" s="260"/>
      <c r="R47" s="260"/>
      <c r="S47" s="260"/>
    </row>
    <row r="48" spans="1:19" ht="10.199999999999999" customHeight="1">
      <c r="A48" s="260">
        <v>33</v>
      </c>
      <c r="B48" s="260"/>
      <c r="C48" s="260"/>
      <c r="D48" s="260"/>
      <c r="E48" s="260"/>
      <c r="F48" s="260"/>
      <c r="G48" s="260"/>
      <c r="H48" s="262"/>
      <c r="I48" s="262"/>
      <c r="J48" s="262"/>
      <c r="K48" s="262"/>
      <c r="L48" s="260"/>
      <c r="M48" s="260"/>
      <c r="N48" s="263"/>
      <c r="O48" s="263"/>
      <c r="P48" s="260"/>
      <c r="Q48" s="260"/>
      <c r="R48" s="260"/>
      <c r="S48" s="260"/>
    </row>
    <row r="49" spans="1:19" ht="10.199999999999999" customHeight="1">
      <c r="A49" s="260">
        <v>34</v>
      </c>
      <c r="B49" s="260"/>
      <c r="C49" s="260"/>
      <c r="D49" s="260"/>
      <c r="E49" s="260"/>
      <c r="F49" s="260"/>
      <c r="G49" s="260"/>
      <c r="H49" s="262"/>
      <c r="I49" s="262"/>
      <c r="J49" s="262"/>
      <c r="K49" s="262"/>
      <c r="L49" s="260"/>
      <c r="M49" s="260"/>
      <c r="N49" s="263"/>
      <c r="O49" s="263"/>
      <c r="P49" s="260"/>
      <c r="Q49" s="260"/>
      <c r="R49" s="260"/>
      <c r="S49" s="260"/>
    </row>
    <row r="50" spans="1:19" ht="10.199999999999999" customHeight="1">
      <c r="A50" s="260">
        <v>35</v>
      </c>
      <c r="B50" s="260"/>
      <c r="C50" s="260"/>
      <c r="D50" s="260"/>
      <c r="E50" s="260"/>
      <c r="F50" s="260"/>
      <c r="G50" s="260"/>
      <c r="H50" s="262"/>
      <c r="I50" s="262"/>
      <c r="J50" s="262"/>
      <c r="K50" s="262"/>
      <c r="L50" s="260"/>
      <c r="M50" s="260"/>
      <c r="N50" s="263"/>
      <c r="O50" s="263"/>
      <c r="P50" s="260"/>
      <c r="Q50" s="260"/>
      <c r="R50" s="260"/>
      <c r="S50" s="260"/>
    </row>
    <row r="51" spans="1:19" ht="10.199999999999999" customHeight="1">
      <c r="A51" s="260">
        <v>36</v>
      </c>
      <c r="B51" s="260"/>
      <c r="C51" s="260"/>
      <c r="D51" s="260"/>
      <c r="E51" s="260"/>
      <c r="F51" s="260"/>
      <c r="G51" s="260"/>
      <c r="H51" s="262"/>
      <c r="I51" s="262"/>
      <c r="J51" s="262"/>
      <c r="K51" s="262"/>
      <c r="L51" s="260"/>
      <c r="M51" s="260"/>
      <c r="N51" s="263"/>
      <c r="O51" s="263"/>
      <c r="P51" s="260"/>
      <c r="Q51" s="260"/>
      <c r="R51" s="260"/>
      <c r="S51" s="260"/>
    </row>
    <row r="52" spans="1:19" ht="10.199999999999999" customHeight="1">
      <c r="A52" s="260">
        <v>37</v>
      </c>
      <c r="B52" s="260"/>
      <c r="C52" s="260"/>
      <c r="D52" s="260"/>
      <c r="E52" s="260"/>
      <c r="F52" s="260"/>
      <c r="G52" s="260"/>
      <c r="H52" s="262"/>
      <c r="I52" s="262"/>
      <c r="J52" s="262"/>
      <c r="K52" s="262"/>
      <c r="L52" s="260"/>
      <c r="M52" s="260"/>
      <c r="N52" s="263"/>
      <c r="O52" s="263"/>
      <c r="P52" s="260"/>
      <c r="Q52" s="260"/>
      <c r="R52" s="260"/>
      <c r="S52" s="260"/>
    </row>
    <row r="53" spans="1:19" ht="10.199999999999999" customHeight="1">
      <c r="A53" s="260">
        <v>38</v>
      </c>
      <c r="B53" s="260"/>
      <c r="C53" s="260"/>
      <c r="D53" s="260"/>
      <c r="E53" s="260"/>
      <c r="F53" s="260"/>
      <c r="G53" s="260"/>
      <c r="H53" s="262"/>
      <c r="I53" s="262"/>
      <c r="J53" s="262"/>
      <c r="K53" s="262"/>
      <c r="L53" s="260"/>
      <c r="M53" s="260"/>
      <c r="N53" s="263"/>
      <c r="O53" s="263"/>
      <c r="P53" s="260"/>
      <c r="Q53" s="260"/>
      <c r="R53" s="260"/>
      <c r="S53" s="260"/>
    </row>
    <row r="54" spans="1:19" ht="10.199999999999999" customHeight="1">
      <c r="A54" s="260">
        <v>39</v>
      </c>
      <c r="B54" s="260"/>
      <c r="C54" s="260"/>
      <c r="D54" s="260"/>
      <c r="E54" s="260"/>
      <c r="F54" s="260"/>
      <c r="G54" s="260"/>
      <c r="H54" s="262"/>
      <c r="I54" s="262"/>
      <c r="J54" s="262"/>
      <c r="K54" s="262"/>
      <c r="L54" s="260"/>
      <c r="M54" s="260"/>
      <c r="N54" s="263"/>
      <c r="O54" s="263"/>
      <c r="P54" s="260"/>
      <c r="Q54" s="260"/>
      <c r="R54" s="260"/>
      <c r="S54" s="260"/>
    </row>
    <row r="55" spans="1:19" ht="10.199999999999999" customHeight="1">
      <c r="A55" s="260">
        <v>40</v>
      </c>
      <c r="B55" s="260"/>
      <c r="C55" s="260"/>
      <c r="D55" s="260"/>
      <c r="E55" s="260"/>
      <c r="F55" s="260"/>
      <c r="G55" s="260"/>
      <c r="H55" s="262"/>
      <c r="I55" s="262"/>
      <c r="J55" s="262"/>
      <c r="K55" s="262"/>
      <c r="L55" s="260"/>
      <c r="M55" s="260"/>
      <c r="N55" s="263"/>
      <c r="O55" s="263"/>
      <c r="P55" s="260"/>
      <c r="Q55" s="260"/>
      <c r="R55" s="260"/>
      <c r="S55" s="260"/>
    </row>
    <row r="56" spans="1:19" ht="10.199999999999999" customHeight="1">
      <c r="A56" s="260">
        <v>41</v>
      </c>
      <c r="B56" s="260"/>
      <c r="C56" s="260"/>
      <c r="D56" s="260"/>
      <c r="E56" s="260"/>
      <c r="F56" s="260"/>
      <c r="G56" s="260"/>
      <c r="H56" s="262"/>
      <c r="I56" s="262"/>
      <c r="J56" s="262"/>
      <c r="K56" s="262"/>
      <c r="L56" s="260"/>
      <c r="M56" s="260"/>
      <c r="N56" s="263"/>
      <c r="O56" s="263"/>
      <c r="P56" s="260"/>
      <c r="Q56" s="260"/>
      <c r="R56" s="260"/>
      <c r="S56" s="260"/>
    </row>
    <row r="57" spans="1:19" ht="10.199999999999999" customHeight="1">
      <c r="A57" s="260">
        <v>42</v>
      </c>
      <c r="B57" s="260"/>
      <c r="C57" s="260"/>
      <c r="D57" s="260"/>
      <c r="E57" s="260"/>
      <c r="F57" s="260"/>
      <c r="G57" s="260"/>
      <c r="H57" s="262"/>
      <c r="I57" s="262"/>
      <c r="J57" s="262"/>
      <c r="K57" s="262"/>
      <c r="L57" s="260"/>
      <c r="M57" s="260"/>
      <c r="N57" s="263"/>
      <c r="O57" s="263"/>
      <c r="P57" s="260"/>
      <c r="Q57" s="260"/>
      <c r="R57" s="260"/>
      <c r="S57" s="260"/>
    </row>
    <row r="58" spans="1:19" ht="10.199999999999999" customHeight="1">
      <c r="A58" s="260">
        <v>43</v>
      </c>
      <c r="B58" s="260"/>
      <c r="C58" s="260"/>
      <c r="D58" s="260"/>
      <c r="E58" s="260"/>
      <c r="F58" s="260"/>
      <c r="G58" s="260"/>
      <c r="H58" s="262"/>
      <c r="I58" s="262"/>
      <c r="J58" s="262"/>
      <c r="K58" s="262"/>
      <c r="L58" s="260"/>
      <c r="M58" s="260"/>
      <c r="N58" s="263"/>
      <c r="O58" s="263"/>
      <c r="P58" s="260"/>
      <c r="Q58" s="260"/>
      <c r="R58" s="260"/>
      <c r="S58" s="260"/>
    </row>
    <row r="59" spans="1:19" ht="10.199999999999999" customHeight="1">
      <c r="A59" s="260">
        <v>44</v>
      </c>
      <c r="B59" s="260"/>
      <c r="C59" s="260"/>
      <c r="D59" s="260"/>
      <c r="E59" s="260"/>
      <c r="F59" s="260"/>
      <c r="G59" s="260"/>
      <c r="H59" s="262"/>
      <c r="I59" s="262"/>
      <c r="J59" s="262"/>
      <c r="K59" s="262"/>
      <c r="L59" s="260"/>
      <c r="M59" s="260"/>
      <c r="N59" s="263"/>
      <c r="O59" s="263"/>
      <c r="P59" s="260"/>
      <c r="Q59" s="260"/>
      <c r="R59" s="260"/>
      <c r="S59" s="260"/>
    </row>
    <row r="60" spans="1:19" ht="10.199999999999999" customHeight="1">
      <c r="A60" s="260">
        <v>45</v>
      </c>
      <c r="B60" s="260"/>
      <c r="C60" s="260"/>
      <c r="D60" s="260"/>
      <c r="E60" s="260"/>
      <c r="F60" s="260"/>
      <c r="G60" s="260"/>
      <c r="H60" s="262"/>
      <c r="I60" s="262"/>
      <c r="J60" s="262"/>
      <c r="K60" s="262"/>
      <c r="L60" s="260"/>
      <c r="M60" s="260"/>
      <c r="N60" s="263"/>
      <c r="O60" s="263"/>
      <c r="P60" s="260"/>
      <c r="Q60" s="260"/>
      <c r="R60" s="260"/>
      <c r="S60" s="260"/>
    </row>
    <row r="61" spans="1:19" ht="10.199999999999999" customHeight="1">
      <c r="A61" s="260">
        <v>46</v>
      </c>
      <c r="B61" s="260"/>
      <c r="C61" s="260"/>
      <c r="D61" s="260"/>
      <c r="E61" s="260"/>
      <c r="F61" s="260"/>
      <c r="G61" s="260"/>
      <c r="H61" s="262"/>
      <c r="I61" s="262"/>
      <c r="J61" s="262"/>
      <c r="K61" s="262"/>
      <c r="L61" s="260"/>
      <c r="M61" s="260"/>
      <c r="N61" s="263"/>
      <c r="O61" s="263"/>
      <c r="P61" s="260"/>
      <c r="Q61" s="260"/>
      <c r="R61" s="260"/>
      <c r="S61" s="260"/>
    </row>
    <row r="62" spans="1:19" ht="10.199999999999999" customHeight="1">
      <c r="A62" s="260">
        <v>47</v>
      </c>
      <c r="B62" s="260"/>
      <c r="C62" s="260"/>
      <c r="D62" s="260"/>
      <c r="E62" s="260"/>
      <c r="F62" s="260"/>
      <c r="G62" s="260"/>
      <c r="H62" s="262"/>
      <c r="I62" s="262"/>
      <c r="J62" s="262"/>
      <c r="K62" s="262"/>
      <c r="L62" s="260"/>
      <c r="M62" s="260"/>
      <c r="N62" s="263"/>
      <c r="O62" s="263"/>
      <c r="P62" s="260"/>
      <c r="Q62" s="260"/>
      <c r="R62" s="260"/>
      <c r="S62" s="260"/>
    </row>
    <row r="63" spans="1:19" ht="10.199999999999999" customHeight="1">
      <c r="A63" s="260">
        <v>48</v>
      </c>
      <c r="B63" s="260"/>
      <c r="C63" s="260"/>
      <c r="D63" s="260"/>
      <c r="E63" s="260"/>
      <c r="F63" s="260"/>
      <c r="G63" s="260"/>
      <c r="H63" s="262"/>
      <c r="I63" s="262"/>
      <c r="J63" s="262"/>
      <c r="K63" s="262"/>
      <c r="L63" s="260"/>
      <c r="M63" s="260"/>
      <c r="N63" s="263"/>
      <c r="O63" s="263"/>
      <c r="P63" s="260"/>
      <c r="Q63" s="260"/>
      <c r="R63" s="260"/>
      <c r="S63" s="260"/>
    </row>
    <row r="64" spans="1:19" ht="10.199999999999999" customHeight="1">
      <c r="A64" s="260">
        <v>49</v>
      </c>
      <c r="B64" s="260"/>
      <c r="C64" s="260"/>
      <c r="D64" s="260"/>
      <c r="E64" s="260"/>
      <c r="F64" s="260"/>
      <c r="G64" s="260"/>
      <c r="H64" s="262"/>
      <c r="I64" s="262"/>
      <c r="J64" s="262"/>
      <c r="K64" s="262"/>
      <c r="L64" s="260"/>
      <c r="M64" s="260"/>
      <c r="N64" s="263"/>
      <c r="O64" s="263"/>
      <c r="P64" s="260"/>
      <c r="Q64" s="260"/>
      <c r="R64" s="260"/>
      <c r="S64" s="260"/>
    </row>
    <row r="65" spans="1:19" ht="10.199999999999999" customHeight="1">
      <c r="A65" s="260">
        <v>50</v>
      </c>
      <c r="B65" s="260"/>
      <c r="C65" s="260"/>
      <c r="D65" s="260"/>
      <c r="E65" s="260"/>
      <c r="F65" s="260"/>
      <c r="G65" s="260"/>
      <c r="H65" s="262"/>
      <c r="I65" s="262"/>
      <c r="J65" s="262"/>
      <c r="K65" s="262"/>
      <c r="L65" s="260"/>
      <c r="M65" s="260"/>
      <c r="N65" s="263"/>
      <c r="O65" s="263"/>
      <c r="P65" s="260"/>
      <c r="Q65" s="260"/>
      <c r="R65" s="260"/>
      <c r="S65" s="260"/>
    </row>
    <row r="66" spans="1:19" ht="10.199999999999999" customHeight="1">
      <c r="A66" s="260">
        <v>51</v>
      </c>
      <c r="B66" s="260"/>
      <c r="C66" s="260"/>
      <c r="D66" s="260"/>
      <c r="E66" s="260"/>
      <c r="F66" s="260"/>
      <c r="G66" s="260"/>
      <c r="H66" s="262"/>
      <c r="I66" s="262"/>
      <c r="J66" s="262"/>
      <c r="K66" s="262"/>
      <c r="L66" s="260"/>
      <c r="M66" s="260"/>
      <c r="N66" s="263"/>
      <c r="O66" s="263"/>
      <c r="P66" s="260"/>
      <c r="Q66" s="260"/>
      <c r="R66" s="260"/>
      <c r="S66" s="260"/>
    </row>
    <row r="67" spans="1:19" ht="10.199999999999999" customHeight="1">
      <c r="A67" s="260">
        <v>52</v>
      </c>
      <c r="B67" s="260"/>
      <c r="C67" s="260"/>
      <c r="D67" s="260"/>
      <c r="E67" s="260"/>
      <c r="F67" s="260"/>
      <c r="G67" s="260"/>
      <c r="H67" s="262"/>
      <c r="I67" s="262"/>
      <c r="J67" s="262"/>
      <c r="K67" s="262"/>
      <c r="L67" s="260"/>
      <c r="M67" s="260"/>
      <c r="N67" s="263"/>
      <c r="O67" s="263"/>
      <c r="P67" s="260"/>
      <c r="Q67" s="260"/>
      <c r="R67" s="260"/>
      <c r="S67" s="260"/>
    </row>
    <row r="68" spans="1:19" ht="10.199999999999999" customHeight="1">
      <c r="A68" s="260">
        <v>53</v>
      </c>
      <c r="B68" s="260"/>
      <c r="C68" s="260"/>
      <c r="D68" s="260"/>
      <c r="E68" s="260"/>
      <c r="F68" s="260"/>
      <c r="G68" s="260"/>
      <c r="H68" s="262"/>
      <c r="I68" s="262"/>
      <c r="J68" s="262"/>
      <c r="K68" s="262"/>
      <c r="L68" s="260"/>
      <c r="M68" s="260"/>
      <c r="N68" s="263"/>
      <c r="O68" s="263"/>
      <c r="P68" s="260"/>
      <c r="Q68" s="260"/>
      <c r="R68" s="260"/>
      <c r="S68" s="260"/>
    </row>
    <row r="69" spans="1:19" ht="10.199999999999999" customHeight="1">
      <c r="A69" s="260">
        <v>54</v>
      </c>
      <c r="B69" s="260"/>
      <c r="C69" s="260"/>
      <c r="D69" s="260"/>
      <c r="E69" s="260"/>
      <c r="F69" s="260"/>
      <c r="G69" s="260"/>
      <c r="H69" s="262"/>
      <c r="I69" s="262"/>
      <c r="J69" s="262"/>
      <c r="K69" s="262"/>
      <c r="L69" s="260"/>
      <c r="M69" s="260"/>
      <c r="N69" s="263"/>
      <c r="O69" s="263"/>
      <c r="P69" s="260"/>
      <c r="Q69" s="260"/>
      <c r="R69" s="260"/>
      <c r="S69" s="260"/>
    </row>
    <row r="70" spans="1:19" ht="10.199999999999999" customHeight="1">
      <c r="A70" s="260">
        <v>55</v>
      </c>
      <c r="B70" s="260"/>
      <c r="C70" s="260"/>
      <c r="D70" s="260"/>
      <c r="E70" s="260"/>
      <c r="F70" s="260"/>
      <c r="G70" s="260"/>
      <c r="H70" s="262"/>
      <c r="I70" s="262"/>
      <c r="J70" s="262"/>
      <c r="K70" s="262"/>
      <c r="L70" s="260"/>
      <c r="M70" s="260"/>
      <c r="N70" s="263"/>
      <c r="O70" s="263"/>
      <c r="P70" s="260"/>
      <c r="Q70" s="260"/>
      <c r="R70" s="260"/>
      <c r="S70" s="260"/>
    </row>
    <row r="71" spans="1:19" ht="10.199999999999999" customHeight="1">
      <c r="A71" s="260">
        <v>56</v>
      </c>
      <c r="B71" s="260"/>
      <c r="C71" s="260"/>
      <c r="D71" s="260"/>
      <c r="E71" s="260"/>
      <c r="F71" s="260"/>
      <c r="G71" s="260"/>
      <c r="H71" s="262"/>
      <c r="I71" s="262"/>
      <c r="J71" s="262"/>
      <c r="K71" s="262"/>
      <c r="L71" s="260"/>
      <c r="M71" s="260"/>
      <c r="N71" s="263"/>
      <c r="O71" s="263"/>
      <c r="P71" s="260"/>
      <c r="Q71" s="260"/>
      <c r="R71" s="260"/>
      <c r="S71" s="260"/>
    </row>
    <row r="72" spans="1:19" ht="10.199999999999999" customHeight="1">
      <c r="A72" s="260">
        <v>57</v>
      </c>
      <c r="B72" s="260"/>
      <c r="C72" s="260"/>
      <c r="D72" s="260"/>
      <c r="E72" s="260"/>
      <c r="F72" s="260"/>
      <c r="G72" s="260"/>
      <c r="H72" s="262"/>
      <c r="I72" s="262"/>
      <c r="J72" s="262"/>
      <c r="K72" s="262"/>
      <c r="L72" s="260"/>
      <c r="M72" s="260"/>
      <c r="N72" s="263"/>
      <c r="O72" s="263"/>
      <c r="P72" s="260"/>
      <c r="Q72" s="260"/>
      <c r="R72" s="260"/>
      <c r="S72" s="260"/>
    </row>
    <row r="73" spans="1:19" ht="10.199999999999999" customHeight="1">
      <c r="A73" s="260">
        <v>58</v>
      </c>
      <c r="B73" s="260"/>
      <c r="C73" s="260"/>
      <c r="D73" s="260"/>
      <c r="E73" s="260"/>
      <c r="F73" s="260"/>
      <c r="G73" s="260"/>
      <c r="H73" s="262"/>
      <c r="I73" s="262"/>
      <c r="J73" s="262"/>
      <c r="K73" s="262"/>
      <c r="L73" s="260"/>
      <c r="M73" s="260"/>
      <c r="N73" s="263"/>
      <c r="O73" s="263"/>
      <c r="P73" s="260"/>
      <c r="Q73" s="260"/>
      <c r="R73" s="260"/>
      <c r="S73" s="260"/>
    </row>
    <row r="74" spans="1:19" ht="10.199999999999999" customHeight="1">
      <c r="A74" s="260">
        <v>59</v>
      </c>
      <c r="B74" s="260"/>
      <c r="C74" s="260"/>
      <c r="D74" s="260"/>
      <c r="E74" s="260"/>
      <c r="F74" s="260"/>
      <c r="G74" s="260"/>
      <c r="H74" s="262"/>
      <c r="I74" s="262"/>
      <c r="J74" s="262"/>
      <c r="K74" s="262"/>
      <c r="L74" s="260"/>
      <c r="M74" s="260"/>
      <c r="N74" s="263"/>
      <c r="O74" s="263"/>
      <c r="P74" s="260"/>
      <c r="Q74" s="260"/>
      <c r="R74" s="260"/>
      <c r="S74" s="260"/>
    </row>
    <row r="75" spans="1:19" ht="10.199999999999999" customHeight="1">
      <c r="A75" s="260">
        <v>60</v>
      </c>
      <c r="B75" s="260"/>
      <c r="C75" s="260"/>
      <c r="D75" s="260"/>
      <c r="E75" s="260"/>
      <c r="F75" s="260"/>
      <c r="G75" s="260"/>
      <c r="H75" s="262"/>
      <c r="I75" s="262"/>
      <c r="J75" s="262"/>
      <c r="K75" s="262"/>
      <c r="L75" s="260"/>
      <c r="M75" s="260"/>
      <c r="N75" s="263"/>
      <c r="O75" s="263"/>
      <c r="P75" s="260"/>
      <c r="Q75" s="260"/>
      <c r="R75" s="260"/>
      <c r="S75" s="260"/>
    </row>
    <row r="76" spans="1:19" ht="10.199999999999999" customHeight="1">
      <c r="A76" s="260">
        <v>61</v>
      </c>
      <c r="B76" s="260"/>
      <c r="C76" s="260"/>
      <c r="D76" s="260"/>
      <c r="E76" s="260"/>
      <c r="F76" s="260"/>
      <c r="G76" s="260"/>
      <c r="H76" s="262"/>
      <c r="I76" s="262"/>
      <c r="J76" s="262"/>
      <c r="K76" s="262"/>
      <c r="L76" s="260"/>
      <c r="M76" s="260"/>
      <c r="N76" s="263"/>
      <c r="O76" s="263"/>
      <c r="P76" s="260"/>
      <c r="Q76" s="260"/>
      <c r="R76" s="260"/>
      <c r="S76" s="260"/>
    </row>
    <row r="77" spans="1:19" ht="10.199999999999999" customHeight="1">
      <c r="A77" s="260">
        <v>62</v>
      </c>
      <c r="B77" s="260"/>
      <c r="C77" s="260"/>
      <c r="D77" s="260"/>
      <c r="E77" s="260"/>
      <c r="F77" s="260"/>
      <c r="G77" s="260"/>
      <c r="H77" s="262"/>
      <c r="I77" s="262"/>
      <c r="J77" s="262"/>
      <c r="K77" s="262"/>
      <c r="L77" s="260"/>
      <c r="M77" s="260"/>
      <c r="N77" s="263"/>
      <c r="O77" s="263"/>
      <c r="P77" s="260"/>
      <c r="Q77" s="260"/>
      <c r="R77" s="260"/>
      <c r="S77" s="260"/>
    </row>
    <row r="78" spans="1:19" ht="10.199999999999999" customHeight="1">
      <c r="A78" s="260">
        <v>63</v>
      </c>
      <c r="B78" s="260"/>
      <c r="C78" s="260"/>
      <c r="D78" s="260"/>
      <c r="E78" s="260"/>
      <c r="F78" s="260"/>
      <c r="G78" s="260"/>
      <c r="H78" s="262"/>
      <c r="I78" s="262"/>
      <c r="J78" s="262"/>
      <c r="K78" s="262"/>
      <c r="L78" s="260"/>
      <c r="M78" s="260"/>
      <c r="N78" s="263"/>
      <c r="O78" s="263"/>
      <c r="P78" s="260"/>
      <c r="Q78" s="260"/>
      <c r="R78" s="260"/>
      <c r="S78" s="260"/>
    </row>
    <row r="79" spans="1:19" ht="10.199999999999999" customHeight="1">
      <c r="A79" s="260">
        <v>64</v>
      </c>
      <c r="B79" s="260"/>
      <c r="C79" s="260"/>
      <c r="D79" s="260"/>
      <c r="E79" s="260"/>
      <c r="F79" s="260"/>
      <c r="G79" s="260"/>
      <c r="H79" s="262"/>
      <c r="I79" s="262"/>
      <c r="J79" s="262"/>
      <c r="K79" s="262"/>
      <c r="L79" s="260"/>
      <c r="M79" s="260"/>
      <c r="N79" s="263"/>
      <c r="O79" s="263"/>
      <c r="P79" s="260"/>
      <c r="Q79" s="260"/>
      <c r="R79" s="260"/>
      <c r="S79" s="260"/>
    </row>
    <row r="80" spans="1:19" ht="10.199999999999999" customHeight="1">
      <c r="A80" s="260">
        <v>65</v>
      </c>
      <c r="B80" s="260"/>
      <c r="C80" s="260"/>
      <c r="D80" s="260"/>
      <c r="E80" s="260"/>
      <c r="F80" s="260"/>
      <c r="G80" s="260"/>
      <c r="H80" s="262"/>
      <c r="I80" s="262"/>
      <c r="J80" s="262"/>
      <c r="K80" s="262"/>
      <c r="L80" s="260"/>
      <c r="M80" s="260"/>
      <c r="N80" s="263"/>
      <c r="O80" s="263"/>
      <c r="P80" s="260"/>
      <c r="Q80" s="260"/>
      <c r="R80" s="260"/>
      <c r="S80" s="260"/>
    </row>
    <row r="81" spans="1:19" ht="10.199999999999999" customHeight="1">
      <c r="A81" s="260">
        <v>66</v>
      </c>
      <c r="B81" s="260"/>
      <c r="C81" s="260"/>
      <c r="D81" s="260"/>
      <c r="E81" s="260"/>
      <c r="F81" s="260"/>
      <c r="G81" s="260"/>
      <c r="H81" s="262"/>
      <c r="I81" s="262"/>
      <c r="J81" s="262"/>
      <c r="K81" s="262"/>
      <c r="L81" s="260"/>
      <c r="M81" s="260"/>
      <c r="N81" s="263"/>
      <c r="O81" s="263"/>
      <c r="P81" s="260"/>
      <c r="Q81" s="260"/>
      <c r="R81" s="260"/>
      <c r="S81" s="260"/>
    </row>
    <row r="82" spans="1:19" ht="10.199999999999999" customHeight="1">
      <c r="A82" s="260">
        <v>67</v>
      </c>
      <c r="B82" s="260"/>
      <c r="C82" s="260"/>
      <c r="D82" s="260"/>
      <c r="E82" s="260"/>
      <c r="F82" s="260"/>
      <c r="G82" s="260"/>
      <c r="H82" s="262"/>
      <c r="I82" s="262"/>
      <c r="J82" s="262"/>
      <c r="K82" s="262"/>
      <c r="L82" s="260"/>
      <c r="M82" s="260"/>
      <c r="N82" s="263"/>
      <c r="O82" s="263"/>
      <c r="P82" s="260"/>
      <c r="Q82" s="260"/>
      <c r="R82" s="260"/>
      <c r="S82" s="260"/>
    </row>
    <row r="83" spans="1:19" ht="10.199999999999999" customHeight="1">
      <c r="A83" s="260">
        <v>68</v>
      </c>
      <c r="B83" s="260"/>
      <c r="C83" s="260"/>
      <c r="D83" s="260"/>
      <c r="E83" s="260"/>
      <c r="F83" s="260"/>
      <c r="G83" s="260"/>
      <c r="H83" s="262"/>
      <c r="I83" s="262"/>
      <c r="J83" s="262"/>
      <c r="K83" s="262"/>
      <c r="L83" s="260"/>
      <c r="M83" s="260"/>
      <c r="N83" s="263"/>
      <c r="O83" s="263"/>
      <c r="P83" s="260"/>
      <c r="Q83" s="260"/>
      <c r="R83" s="260"/>
      <c r="S83" s="260"/>
    </row>
    <row r="84" spans="1:19" ht="10.199999999999999" customHeight="1">
      <c r="A84" s="260">
        <v>69</v>
      </c>
      <c r="B84" s="260"/>
      <c r="C84" s="260"/>
      <c r="D84" s="260"/>
      <c r="E84" s="260"/>
      <c r="F84" s="260"/>
      <c r="G84" s="260"/>
      <c r="H84" s="262"/>
      <c r="I84" s="262"/>
      <c r="J84" s="262"/>
      <c r="K84" s="262"/>
      <c r="L84" s="260"/>
      <c r="M84" s="260"/>
      <c r="N84" s="263"/>
      <c r="O84" s="263"/>
      <c r="P84" s="260"/>
      <c r="Q84" s="260"/>
      <c r="R84" s="260"/>
      <c r="S84" s="260"/>
    </row>
    <row r="85" spans="1:19" ht="10.199999999999999" customHeight="1">
      <c r="A85" s="260">
        <v>70</v>
      </c>
      <c r="B85" s="260"/>
      <c r="C85" s="260"/>
      <c r="D85" s="260"/>
      <c r="E85" s="260"/>
      <c r="F85" s="260"/>
      <c r="G85" s="260"/>
      <c r="H85" s="262"/>
      <c r="I85" s="262"/>
      <c r="J85" s="262"/>
      <c r="K85" s="262"/>
      <c r="L85" s="260"/>
      <c r="M85" s="260"/>
      <c r="N85" s="263"/>
      <c r="O85" s="263"/>
      <c r="P85" s="260"/>
      <c r="Q85" s="260"/>
      <c r="R85" s="260"/>
      <c r="S85" s="260"/>
    </row>
    <row r="86" spans="1:19" ht="10.199999999999999" customHeight="1">
      <c r="A86" s="260">
        <v>71</v>
      </c>
      <c r="B86" s="260"/>
      <c r="C86" s="260"/>
      <c r="D86" s="260"/>
      <c r="E86" s="260"/>
      <c r="F86" s="260"/>
      <c r="G86" s="260"/>
      <c r="H86" s="262"/>
      <c r="I86" s="262"/>
      <c r="J86" s="262"/>
      <c r="K86" s="262"/>
      <c r="L86" s="260"/>
      <c r="M86" s="260"/>
      <c r="N86" s="263"/>
      <c r="O86" s="263"/>
      <c r="P86" s="260"/>
      <c r="Q86" s="260"/>
      <c r="R86" s="260"/>
      <c r="S86" s="260"/>
    </row>
    <row r="87" spans="1:19" ht="10.199999999999999" customHeight="1">
      <c r="A87" s="260">
        <v>72</v>
      </c>
      <c r="B87" s="260"/>
      <c r="C87" s="260"/>
      <c r="D87" s="260"/>
      <c r="E87" s="260"/>
      <c r="F87" s="260"/>
      <c r="G87" s="260"/>
      <c r="H87" s="262"/>
      <c r="I87" s="262"/>
      <c r="J87" s="262"/>
      <c r="K87" s="262"/>
      <c r="L87" s="260"/>
      <c r="M87" s="260"/>
      <c r="N87" s="263"/>
      <c r="O87" s="263"/>
      <c r="P87" s="260"/>
      <c r="Q87" s="260"/>
      <c r="R87" s="260"/>
      <c r="S87" s="260"/>
    </row>
    <row r="88" spans="1:19" ht="10.199999999999999" customHeight="1">
      <c r="A88" s="260">
        <v>73</v>
      </c>
      <c r="B88" s="260"/>
      <c r="C88" s="260"/>
      <c r="D88" s="260"/>
      <c r="E88" s="260"/>
      <c r="F88" s="260"/>
      <c r="G88" s="260"/>
      <c r="H88" s="262"/>
      <c r="I88" s="262"/>
      <c r="J88" s="262"/>
      <c r="K88" s="262"/>
      <c r="L88" s="260"/>
      <c r="M88" s="260"/>
      <c r="N88" s="263"/>
      <c r="O88" s="263"/>
      <c r="P88" s="260"/>
      <c r="Q88" s="260"/>
      <c r="R88" s="260"/>
      <c r="S88" s="260"/>
    </row>
    <row r="89" spans="1:19" ht="10.199999999999999" customHeight="1">
      <c r="A89" s="260">
        <v>74</v>
      </c>
      <c r="B89" s="260"/>
      <c r="C89" s="260"/>
      <c r="D89" s="260"/>
      <c r="E89" s="260"/>
      <c r="F89" s="260"/>
      <c r="G89" s="260"/>
      <c r="H89" s="262"/>
      <c r="I89" s="262"/>
      <c r="J89" s="262"/>
      <c r="K89" s="262"/>
      <c r="L89" s="260"/>
      <c r="M89" s="260"/>
      <c r="N89" s="263"/>
      <c r="O89" s="263"/>
      <c r="P89" s="260"/>
      <c r="Q89" s="260"/>
      <c r="R89" s="260"/>
      <c r="S89" s="260"/>
    </row>
    <row r="90" spans="1:19" ht="10.199999999999999" customHeight="1">
      <c r="A90" s="260">
        <v>75</v>
      </c>
      <c r="B90" s="260"/>
      <c r="C90" s="260"/>
      <c r="D90" s="260"/>
      <c r="E90" s="260"/>
      <c r="F90" s="260"/>
      <c r="G90" s="260"/>
      <c r="H90" s="262"/>
      <c r="I90" s="262"/>
      <c r="J90" s="262"/>
      <c r="K90" s="262"/>
      <c r="L90" s="260"/>
      <c r="M90" s="260"/>
      <c r="N90" s="263"/>
      <c r="O90" s="263"/>
      <c r="P90" s="260"/>
      <c r="Q90" s="260"/>
      <c r="R90" s="260"/>
      <c r="S90" s="260"/>
    </row>
    <row r="91" spans="1:19" ht="10.199999999999999" customHeight="1">
      <c r="A91" s="260">
        <v>76</v>
      </c>
      <c r="B91" s="260"/>
      <c r="C91" s="260"/>
      <c r="D91" s="260"/>
      <c r="E91" s="260"/>
      <c r="F91" s="260"/>
      <c r="G91" s="260"/>
      <c r="H91" s="262"/>
      <c r="I91" s="262"/>
      <c r="J91" s="262"/>
      <c r="K91" s="262"/>
      <c r="L91" s="260"/>
      <c r="M91" s="260"/>
      <c r="N91" s="263"/>
      <c r="O91" s="263"/>
      <c r="P91" s="260"/>
      <c r="Q91" s="260"/>
      <c r="R91" s="260"/>
      <c r="S91" s="260"/>
    </row>
    <row r="92" spans="1:19" ht="10.199999999999999" customHeight="1">
      <c r="A92" s="260">
        <v>77</v>
      </c>
      <c r="B92" s="260"/>
      <c r="C92" s="260"/>
      <c r="D92" s="260"/>
      <c r="E92" s="260"/>
      <c r="F92" s="260"/>
      <c r="G92" s="260"/>
      <c r="H92" s="262"/>
      <c r="I92" s="262"/>
      <c r="J92" s="262"/>
      <c r="K92" s="262"/>
      <c r="L92" s="260"/>
      <c r="M92" s="260"/>
      <c r="N92" s="263"/>
      <c r="O92" s="263"/>
      <c r="P92" s="260"/>
      <c r="Q92" s="260"/>
      <c r="R92" s="260"/>
      <c r="S92" s="260"/>
    </row>
    <row r="93" spans="1:19" ht="10.199999999999999" customHeight="1">
      <c r="A93" s="260">
        <v>78</v>
      </c>
      <c r="B93" s="260"/>
      <c r="C93" s="260"/>
      <c r="D93" s="260"/>
      <c r="E93" s="260"/>
      <c r="F93" s="260"/>
      <c r="G93" s="260"/>
      <c r="H93" s="262"/>
      <c r="I93" s="262"/>
      <c r="J93" s="262"/>
      <c r="K93" s="262"/>
      <c r="L93" s="260"/>
      <c r="M93" s="260"/>
      <c r="N93" s="263"/>
      <c r="O93" s="263"/>
      <c r="P93" s="260"/>
      <c r="Q93" s="260"/>
      <c r="R93" s="260"/>
      <c r="S93" s="260"/>
    </row>
    <row r="94" spans="1:19" ht="10.199999999999999" customHeight="1">
      <c r="A94" s="260">
        <v>79</v>
      </c>
      <c r="B94" s="260"/>
      <c r="C94" s="260"/>
      <c r="D94" s="260"/>
      <c r="E94" s="260"/>
      <c r="F94" s="260"/>
      <c r="G94" s="260"/>
      <c r="H94" s="262"/>
      <c r="I94" s="262"/>
      <c r="J94" s="262"/>
      <c r="K94" s="262"/>
      <c r="L94" s="260"/>
      <c r="M94" s="260"/>
      <c r="N94" s="263"/>
      <c r="O94" s="263"/>
      <c r="P94" s="260"/>
      <c r="Q94" s="260"/>
      <c r="R94" s="260"/>
      <c r="S94" s="260"/>
    </row>
    <row r="95" spans="1:19" ht="10.199999999999999" customHeight="1">
      <c r="A95" s="260">
        <v>80</v>
      </c>
      <c r="B95" s="260"/>
      <c r="C95" s="260"/>
      <c r="D95" s="260"/>
      <c r="E95" s="260"/>
      <c r="F95" s="260"/>
      <c r="G95" s="260"/>
      <c r="H95" s="262"/>
      <c r="I95" s="262"/>
      <c r="J95" s="262"/>
      <c r="K95" s="262"/>
      <c r="L95" s="260"/>
      <c r="M95" s="260"/>
      <c r="N95" s="263"/>
      <c r="O95" s="263"/>
      <c r="P95" s="260"/>
      <c r="Q95" s="260"/>
      <c r="R95" s="260"/>
      <c r="S95" s="260"/>
    </row>
    <row r="96" spans="1:19" ht="10.199999999999999" customHeight="1">
      <c r="A96" s="260">
        <v>81</v>
      </c>
      <c r="B96" s="260"/>
      <c r="C96" s="260"/>
      <c r="D96" s="260"/>
      <c r="E96" s="260"/>
      <c r="F96" s="260"/>
      <c r="G96" s="260"/>
      <c r="H96" s="262"/>
      <c r="I96" s="262"/>
      <c r="J96" s="262"/>
      <c r="K96" s="262"/>
      <c r="L96" s="260"/>
      <c r="M96" s="260"/>
      <c r="N96" s="263"/>
      <c r="O96" s="263"/>
      <c r="P96" s="260"/>
      <c r="Q96" s="260"/>
      <c r="R96" s="260"/>
      <c r="S96" s="260"/>
    </row>
    <row r="97" spans="1:19" ht="10.199999999999999" customHeight="1">
      <c r="A97" s="260">
        <v>82</v>
      </c>
      <c r="B97" s="260"/>
      <c r="C97" s="260"/>
      <c r="D97" s="260"/>
      <c r="E97" s="260"/>
      <c r="F97" s="260"/>
      <c r="G97" s="260"/>
      <c r="H97" s="262"/>
      <c r="I97" s="262"/>
      <c r="J97" s="262"/>
      <c r="K97" s="262"/>
      <c r="L97" s="260"/>
      <c r="M97" s="260"/>
      <c r="N97" s="263"/>
      <c r="O97" s="263"/>
      <c r="P97" s="260"/>
      <c r="Q97" s="260"/>
      <c r="R97" s="260"/>
      <c r="S97" s="260"/>
    </row>
    <row r="98" spans="1:19" ht="10.199999999999999" customHeight="1">
      <c r="A98" s="260">
        <v>83</v>
      </c>
      <c r="B98" s="260"/>
      <c r="C98" s="260"/>
      <c r="D98" s="260"/>
      <c r="E98" s="260"/>
      <c r="F98" s="260"/>
      <c r="G98" s="260"/>
      <c r="H98" s="262"/>
      <c r="I98" s="262"/>
      <c r="J98" s="262"/>
      <c r="K98" s="262"/>
      <c r="L98" s="260"/>
      <c r="M98" s="260"/>
      <c r="N98" s="263"/>
      <c r="O98" s="263"/>
      <c r="P98" s="260"/>
      <c r="Q98" s="260"/>
      <c r="R98" s="260"/>
      <c r="S98" s="260"/>
    </row>
    <row r="99" spans="1:19" ht="10.199999999999999" customHeight="1">
      <c r="A99" s="260">
        <v>84</v>
      </c>
      <c r="B99" s="260"/>
      <c r="C99" s="260"/>
      <c r="D99" s="260"/>
      <c r="E99" s="260"/>
      <c r="F99" s="260"/>
      <c r="G99" s="260"/>
      <c r="H99" s="262"/>
      <c r="I99" s="262"/>
      <c r="J99" s="262"/>
      <c r="K99" s="262"/>
      <c r="L99" s="260"/>
      <c r="M99" s="260"/>
      <c r="N99" s="263"/>
      <c r="O99" s="263"/>
      <c r="P99" s="260"/>
      <c r="Q99" s="260"/>
      <c r="R99" s="260"/>
      <c r="S99" s="260"/>
    </row>
    <row r="100" spans="1:19" ht="10.199999999999999" customHeight="1">
      <c r="A100" s="260">
        <v>85</v>
      </c>
      <c r="B100" s="260"/>
      <c r="C100" s="260"/>
      <c r="D100" s="260"/>
      <c r="E100" s="260"/>
      <c r="F100" s="260"/>
      <c r="G100" s="260"/>
      <c r="H100" s="262"/>
      <c r="I100" s="262"/>
      <c r="J100" s="262"/>
      <c r="K100" s="262"/>
      <c r="L100" s="260"/>
      <c r="M100" s="260"/>
      <c r="N100" s="263"/>
      <c r="O100" s="263"/>
      <c r="P100" s="260"/>
      <c r="Q100" s="260"/>
      <c r="R100" s="260"/>
      <c r="S100" s="260"/>
    </row>
    <row r="101" spans="1:19" ht="10.199999999999999" customHeight="1">
      <c r="A101" s="260">
        <v>86</v>
      </c>
      <c r="B101" s="260"/>
      <c r="C101" s="260"/>
      <c r="D101" s="260"/>
      <c r="E101" s="260"/>
      <c r="F101" s="260"/>
      <c r="G101" s="260"/>
      <c r="H101" s="262"/>
      <c r="I101" s="262"/>
      <c r="J101" s="262"/>
      <c r="K101" s="262"/>
      <c r="L101" s="260"/>
      <c r="M101" s="260"/>
      <c r="N101" s="263"/>
      <c r="O101" s="263"/>
      <c r="P101" s="260"/>
      <c r="Q101" s="260"/>
      <c r="R101" s="260"/>
      <c r="S101" s="260"/>
    </row>
    <row r="102" spans="1:19" ht="10.199999999999999" customHeight="1">
      <c r="A102" s="260">
        <v>87</v>
      </c>
      <c r="B102" s="260"/>
      <c r="C102" s="260"/>
      <c r="D102" s="260"/>
      <c r="E102" s="260"/>
      <c r="F102" s="260"/>
      <c r="G102" s="260"/>
      <c r="H102" s="262"/>
      <c r="I102" s="262"/>
      <c r="J102" s="262"/>
      <c r="K102" s="262"/>
      <c r="L102" s="260"/>
      <c r="M102" s="260"/>
      <c r="N102" s="263"/>
      <c r="O102" s="263"/>
      <c r="P102" s="260"/>
      <c r="Q102" s="260"/>
      <c r="R102" s="260"/>
      <c r="S102" s="260"/>
    </row>
    <row r="103" spans="1:19" ht="10.199999999999999" customHeight="1">
      <c r="A103" s="260">
        <v>88</v>
      </c>
      <c r="B103" s="260"/>
      <c r="C103" s="260"/>
      <c r="D103" s="260"/>
      <c r="E103" s="260"/>
      <c r="F103" s="260"/>
      <c r="G103" s="260"/>
      <c r="H103" s="262"/>
      <c r="I103" s="262"/>
      <c r="J103" s="262"/>
      <c r="K103" s="262"/>
      <c r="L103" s="260"/>
      <c r="M103" s="260"/>
      <c r="N103" s="263"/>
      <c r="O103" s="263"/>
      <c r="P103" s="260"/>
      <c r="Q103" s="260"/>
      <c r="R103" s="260"/>
      <c r="S103" s="260"/>
    </row>
    <row r="104" spans="1:19" ht="10.199999999999999" customHeight="1">
      <c r="A104" s="260">
        <v>89</v>
      </c>
      <c r="B104" s="260"/>
      <c r="C104" s="260"/>
      <c r="D104" s="260"/>
      <c r="E104" s="260"/>
      <c r="F104" s="260"/>
      <c r="G104" s="260"/>
      <c r="H104" s="262"/>
      <c r="I104" s="262"/>
      <c r="J104" s="262"/>
      <c r="K104" s="262"/>
      <c r="L104" s="260"/>
      <c r="M104" s="260"/>
      <c r="N104" s="263"/>
      <c r="O104" s="263"/>
      <c r="P104" s="260"/>
      <c r="Q104" s="260"/>
      <c r="R104" s="260"/>
      <c r="S104" s="260"/>
    </row>
    <row r="105" spans="1:19" ht="10.199999999999999" customHeight="1">
      <c r="A105" s="260">
        <v>90</v>
      </c>
      <c r="B105" s="260"/>
      <c r="C105" s="260"/>
      <c r="D105" s="260"/>
      <c r="E105" s="260"/>
      <c r="F105" s="260"/>
      <c r="G105" s="260"/>
      <c r="H105" s="262"/>
      <c r="I105" s="262"/>
      <c r="J105" s="262"/>
      <c r="K105" s="262"/>
      <c r="L105" s="260"/>
      <c r="M105" s="260"/>
      <c r="N105" s="263"/>
      <c r="O105" s="263"/>
      <c r="P105" s="260"/>
      <c r="Q105" s="260"/>
      <c r="R105" s="260"/>
      <c r="S105" s="260"/>
    </row>
    <row r="106" spans="1:19" ht="10.199999999999999" customHeight="1">
      <c r="A106" s="260">
        <v>91</v>
      </c>
      <c r="B106" s="260"/>
      <c r="C106" s="260"/>
      <c r="D106" s="260"/>
      <c r="E106" s="260"/>
      <c r="F106" s="260"/>
      <c r="G106" s="260"/>
      <c r="H106" s="262"/>
      <c r="I106" s="262"/>
      <c r="J106" s="262"/>
      <c r="K106" s="262"/>
      <c r="L106" s="260"/>
      <c r="M106" s="260"/>
      <c r="N106" s="263"/>
      <c r="O106" s="263"/>
      <c r="P106" s="260"/>
      <c r="Q106" s="260"/>
      <c r="R106" s="260"/>
      <c r="S106" s="260"/>
    </row>
    <row r="107" spans="1:19" ht="10.199999999999999" customHeight="1">
      <c r="A107" s="260">
        <v>92</v>
      </c>
      <c r="B107" s="260"/>
      <c r="C107" s="260"/>
      <c r="D107" s="260"/>
      <c r="E107" s="260"/>
      <c r="F107" s="260"/>
      <c r="G107" s="260"/>
      <c r="H107" s="262"/>
      <c r="I107" s="262"/>
      <c r="J107" s="262"/>
      <c r="K107" s="262"/>
      <c r="L107" s="260"/>
      <c r="M107" s="260"/>
      <c r="N107" s="263"/>
      <c r="O107" s="263"/>
      <c r="P107" s="260"/>
      <c r="Q107" s="260"/>
      <c r="R107" s="260"/>
      <c r="S107" s="260"/>
    </row>
    <row r="108" spans="1:19" ht="10.199999999999999" customHeight="1">
      <c r="A108" s="260">
        <v>93</v>
      </c>
      <c r="B108" s="260"/>
      <c r="C108" s="260"/>
      <c r="D108" s="260"/>
      <c r="E108" s="260"/>
      <c r="F108" s="260"/>
      <c r="G108" s="260"/>
      <c r="H108" s="262"/>
      <c r="I108" s="262"/>
      <c r="J108" s="262"/>
      <c r="K108" s="262"/>
      <c r="L108" s="260"/>
      <c r="M108" s="260"/>
      <c r="N108" s="263"/>
      <c r="O108" s="263"/>
      <c r="P108" s="260"/>
      <c r="Q108" s="260"/>
      <c r="R108" s="260"/>
      <c r="S108" s="260"/>
    </row>
    <row r="109" spans="1:19" ht="10.199999999999999" customHeight="1">
      <c r="A109" s="260">
        <v>94</v>
      </c>
      <c r="B109" s="260"/>
      <c r="C109" s="260"/>
      <c r="D109" s="260"/>
      <c r="E109" s="260"/>
      <c r="F109" s="260"/>
      <c r="G109" s="260"/>
      <c r="H109" s="262"/>
      <c r="I109" s="262"/>
      <c r="J109" s="262"/>
      <c r="K109" s="262"/>
      <c r="L109" s="260"/>
      <c r="M109" s="260"/>
      <c r="N109" s="263"/>
      <c r="O109" s="263"/>
      <c r="P109" s="260"/>
      <c r="Q109" s="260"/>
      <c r="R109" s="260"/>
      <c r="S109" s="260"/>
    </row>
    <row r="110" spans="1:19" ht="10.199999999999999" customHeight="1">
      <c r="A110" s="260">
        <v>95</v>
      </c>
      <c r="B110" s="260"/>
      <c r="C110" s="260"/>
      <c r="D110" s="260"/>
      <c r="E110" s="260"/>
      <c r="F110" s="260"/>
      <c r="G110" s="260"/>
      <c r="H110" s="262"/>
      <c r="I110" s="262"/>
      <c r="J110" s="262"/>
      <c r="K110" s="262"/>
      <c r="L110" s="260"/>
      <c r="M110" s="260"/>
      <c r="N110" s="263"/>
      <c r="O110" s="263"/>
      <c r="P110" s="260"/>
      <c r="Q110" s="260"/>
      <c r="R110" s="260"/>
      <c r="S110" s="260"/>
    </row>
    <row r="111" spans="1:19" ht="10.199999999999999" customHeight="1">
      <c r="A111" s="260">
        <v>96</v>
      </c>
      <c r="B111" s="260"/>
      <c r="C111" s="260"/>
      <c r="D111" s="260"/>
      <c r="E111" s="260"/>
      <c r="F111" s="260"/>
      <c r="G111" s="260"/>
      <c r="H111" s="262"/>
      <c r="I111" s="262"/>
      <c r="J111" s="262"/>
      <c r="K111" s="262"/>
      <c r="L111" s="260"/>
      <c r="M111" s="260"/>
      <c r="N111" s="263"/>
      <c r="O111" s="263"/>
      <c r="P111" s="260"/>
      <c r="Q111" s="260"/>
      <c r="R111" s="260"/>
      <c r="S111" s="260"/>
    </row>
    <row r="112" spans="1:19" ht="10.199999999999999" customHeight="1">
      <c r="A112" s="260">
        <v>97</v>
      </c>
      <c r="B112" s="260"/>
      <c r="C112" s="260"/>
      <c r="D112" s="260"/>
      <c r="E112" s="260"/>
      <c r="F112" s="260"/>
      <c r="G112" s="260"/>
      <c r="H112" s="262"/>
      <c r="I112" s="262"/>
      <c r="J112" s="262"/>
      <c r="K112" s="262"/>
      <c r="L112" s="260"/>
      <c r="M112" s="260"/>
      <c r="N112" s="263"/>
      <c r="O112" s="263"/>
      <c r="P112" s="260"/>
      <c r="Q112" s="260"/>
      <c r="R112" s="260"/>
      <c r="S112" s="260"/>
    </row>
    <row r="113" spans="1:19" ht="10.199999999999999" customHeight="1">
      <c r="A113" s="260">
        <v>98</v>
      </c>
      <c r="B113" s="260"/>
      <c r="C113" s="260"/>
      <c r="D113" s="260"/>
      <c r="E113" s="260"/>
      <c r="F113" s="260"/>
      <c r="G113" s="260"/>
      <c r="H113" s="262"/>
      <c r="I113" s="262"/>
      <c r="J113" s="262"/>
      <c r="K113" s="262"/>
      <c r="L113" s="260"/>
      <c r="M113" s="260"/>
      <c r="N113" s="263"/>
      <c r="O113" s="263"/>
      <c r="P113" s="260"/>
      <c r="Q113" s="260"/>
      <c r="R113" s="260"/>
      <c r="S113" s="260"/>
    </row>
    <row r="114" spans="1:19" ht="10.199999999999999" customHeight="1">
      <c r="A114" s="260">
        <v>99</v>
      </c>
      <c r="B114" s="260"/>
      <c r="C114" s="260"/>
      <c r="D114" s="260"/>
      <c r="E114" s="260"/>
      <c r="F114" s="260"/>
      <c r="G114" s="260"/>
      <c r="H114" s="262"/>
      <c r="I114" s="262"/>
      <c r="J114" s="262"/>
      <c r="K114" s="262"/>
      <c r="L114" s="260"/>
      <c r="M114" s="260"/>
      <c r="N114" s="263"/>
      <c r="O114" s="263"/>
      <c r="P114" s="260"/>
      <c r="Q114" s="260"/>
      <c r="R114" s="260"/>
      <c r="S114" s="260"/>
    </row>
    <row r="115" spans="1:19" ht="10.199999999999999" customHeight="1">
      <c r="A115" s="260">
        <v>100</v>
      </c>
      <c r="B115" s="260"/>
      <c r="C115" s="260"/>
      <c r="D115" s="260"/>
      <c r="E115" s="260"/>
      <c r="F115" s="260"/>
      <c r="G115" s="260"/>
      <c r="H115" s="262"/>
      <c r="I115" s="262"/>
      <c r="J115" s="262"/>
      <c r="K115" s="262"/>
      <c r="L115" s="260"/>
      <c r="M115" s="260"/>
      <c r="N115" s="263"/>
      <c r="O115" s="263"/>
      <c r="P115" s="260"/>
      <c r="Q115" s="260"/>
      <c r="R115" s="260"/>
      <c r="S115" s="260"/>
    </row>
    <row r="116" spans="1:19" ht="10.199999999999999" customHeight="1">
      <c r="A116" s="260">
        <v>101</v>
      </c>
      <c r="B116" s="260"/>
      <c r="C116" s="260"/>
      <c r="D116" s="260"/>
      <c r="E116" s="260"/>
      <c r="F116" s="260"/>
      <c r="G116" s="260"/>
      <c r="H116" s="262"/>
      <c r="I116" s="262"/>
      <c r="J116" s="262"/>
      <c r="K116" s="262"/>
      <c r="L116" s="260"/>
      <c r="M116" s="260"/>
      <c r="N116" s="263"/>
      <c r="O116" s="263"/>
      <c r="P116" s="260"/>
      <c r="Q116" s="260"/>
      <c r="R116" s="260"/>
      <c r="S116" s="260"/>
    </row>
    <row r="117" spans="1:19" ht="10.199999999999999" customHeight="1">
      <c r="A117" s="260">
        <v>102</v>
      </c>
      <c r="B117" s="260"/>
      <c r="C117" s="260"/>
      <c r="D117" s="260"/>
      <c r="E117" s="260"/>
      <c r="F117" s="260"/>
      <c r="G117" s="260"/>
      <c r="H117" s="262"/>
      <c r="I117" s="262"/>
      <c r="J117" s="262"/>
      <c r="K117" s="262"/>
      <c r="L117" s="260"/>
      <c r="M117" s="260"/>
      <c r="N117" s="263"/>
      <c r="O117" s="263"/>
      <c r="P117" s="260"/>
      <c r="Q117" s="260"/>
      <c r="R117" s="260"/>
      <c r="S117" s="260"/>
    </row>
    <row r="118" spans="1:19" ht="10.199999999999999" customHeight="1">
      <c r="A118" s="260">
        <v>103</v>
      </c>
      <c r="B118" s="260"/>
      <c r="C118" s="260"/>
      <c r="D118" s="260"/>
      <c r="E118" s="260"/>
      <c r="F118" s="260"/>
      <c r="G118" s="260"/>
      <c r="H118" s="262"/>
      <c r="I118" s="262"/>
      <c r="J118" s="262"/>
      <c r="K118" s="262"/>
      <c r="L118" s="260"/>
      <c r="M118" s="260"/>
      <c r="N118" s="263"/>
      <c r="O118" s="263"/>
      <c r="P118" s="260"/>
      <c r="Q118" s="260"/>
      <c r="R118" s="260"/>
      <c r="S118" s="260"/>
    </row>
    <row r="119" spans="1:19" ht="10.199999999999999" customHeight="1">
      <c r="A119" s="260">
        <v>104</v>
      </c>
      <c r="B119" s="260"/>
      <c r="C119" s="260"/>
      <c r="D119" s="260"/>
      <c r="E119" s="260"/>
      <c r="F119" s="260"/>
      <c r="G119" s="260"/>
      <c r="H119" s="262"/>
      <c r="I119" s="262"/>
      <c r="J119" s="262"/>
      <c r="K119" s="262"/>
      <c r="L119" s="260"/>
      <c r="M119" s="260"/>
      <c r="N119" s="263"/>
      <c r="O119" s="263"/>
      <c r="P119" s="260"/>
      <c r="Q119" s="260"/>
      <c r="R119" s="260"/>
      <c r="S119" s="260"/>
    </row>
    <row r="120" spans="1:19" ht="10.199999999999999" customHeight="1">
      <c r="A120" s="260">
        <v>105</v>
      </c>
      <c r="B120" s="260"/>
      <c r="C120" s="260"/>
      <c r="D120" s="260"/>
      <c r="E120" s="260"/>
      <c r="F120" s="260"/>
      <c r="G120" s="260"/>
      <c r="H120" s="262"/>
      <c r="I120" s="262"/>
      <c r="J120" s="262"/>
      <c r="K120" s="262"/>
      <c r="L120" s="260"/>
      <c r="M120" s="260"/>
      <c r="N120" s="263"/>
      <c r="O120" s="263"/>
      <c r="P120" s="260"/>
      <c r="Q120" s="260"/>
      <c r="R120" s="260"/>
      <c r="S120" s="260"/>
    </row>
    <row r="121" spans="1:19" ht="10.199999999999999" customHeight="1">
      <c r="A121" s="260">
        <v>106</v>
      </c>
      <c r="B121" s="260"/>
      <c r="C121" s="260"/>
      <c r="D121" s="260"/>
      <c r="E121" s="260"/>
      <c r="F121" s="260"/>
      <c r="G121" s="260"/>
      <c r="H121" s="262"/>
      <c r="I121" s="262"/>
      <c r="J121" s="262"/>
      <c r="K121" s="262"/>
      <c r="L121" s="260"/>
      <c r="M121" s="260"/>
      <c r="N121" s="263"/>
      <c r="O121" s="263"/>
      <c r="P121" s="260"/>
      <c r="Q121" s="260"/>
      <c r="R121" s="260"/>
      <c r="S121" s="260"/>
    </row>
    <row r="122" spans="1:19" ht="10.199999999999999" customHeight="1">
      <c r="A122" s="260">
        <v>107</v>
      </c>
      <c r="B122" s="260"/>
      <c r="C122" s="260"/>
      <c r="D122" s="260"/>
      <c r="E122" s="260"/>
      <c r="F122" s="260"/>
      <c r="G122" s="260"/>
      <c r="H122" s="262"/>
      <c r="I122" s="262"/>
      <c r="J122" s="262"/>
      <c r="K122" s="262"/>
      <c r="L122" s="260"/>
      <c r="M122" s="260"/>
      <c r="N122" s="263"/>
      <c r="O122" s="263"/>
      <c r="P122" s="260"/>
      <c r="Q122" s="260"/>
      <c r="R122" s="260"/>
      <c r="S122" s="260"/>
    </row>
    <row r="123" spans="1:19" ht="10.199999999999999" customHeight="1">
      <c r="A123" s="260">
        <v>108</v>
      </c>
      <c r="B123" s="260"/>
      <c r="C123" s="260"/>
      <c r="D123" s="260"/>
      <c r="E123" s="260"/>
      <c r="F123" s="260"/>
      <c r="G123" s="260"/>
      <c r="H123" s="262"/>
      <c r="I123" s="262"/>
      <c r="J123" s="262"/>
      <c r="K123" s="262"/>
      <c r="L123" s="260"/>
      <c r="M123" s="260"/>
      <c r="N123" s="263"/>
      <c r="O123" s="263"/>
      <c r="P123" s="260"/>
      <c r="Q123" s="260"/>
      <c r="R123" s="260"/>
      <c r="S123" s="260"/>
    </row>
    <row r="124" spans="1:19" ht="10.199999999999999" customHeight="1">
      <c r="A124" s="260">
        <v>109</v>
      </c>
      <c r="B124" s="260"/>
      <c r="C124" s="260"/>
      <c r="D124" s="260"/>
      <c r="E124" s="260"/>
      <c r="F124" s="260"/>
      <c r="G124" s="260"/>
      <c r="H124" s="262"/>
      <c r="I124" s="262"/>
      <c r="J124" s="262"/>
      <c r="K124" s="262"/>
      <c r="L124" s="260"/>
      <c r="M124" s="260"/>
      <c r="N124" s="263"/>
      <c r="O124" s="263"/>
      <c r="P124" s="260"/>
      <c r="Q124" s="260"/>
      <c r="R124" s="260"/>
      <c r="S124" s="260"/>
    </row>
    <row r="125" spans="1:19" ht="10.199999999999999" customHeight="1">
      <c r="A125" s="260">
        <v>110</v>
      </c>
      <c r="B125" s="260"/>
      <c r="C125" s="260"/>
      <c r="D125" s="260"/>
      <c r="E125" s="260"/>
      <c r="F125" s="260"/>
      <c r="G125" s="260"/>
      <c r="H125" s="262"/>
      <c r="I125" s="262"/>
      <c r="J125" s="262"/>
      <c r="K125" s="262"/>
      <c r="L125" s="260"/>
      <c r="M125" s="260"/>
      <c r="N125" s="263"/>
      <c r="O125" s="263"/>
      <c r="P125" s="260"/>
      <c r="Q125" s="260"/>
      <c r="R125" s="260"/>
      <c r="S125" s="260"/>
    </row>
    <row r="126" spans="1:19" ht="10.199999999999999" customHeight="1">
      <c r="A126" s="260">
        <v>111</v>
      </c>
      <c r="B126" s="260"/>
      <c r="C126" s="260"/>
      <c r="D126" s="260"/>
      <c r="E126" s="260"/>
      <c r="F126" s="260"/>
      <c r="G126" s="260"/>
      <c r="H126" s="262"/>
      <c r="I126" s="262"/>
      <c r="J126" s="262"/>
      <c r="K126" s="262"/>
      <c r="L126" s="260"/>
      <c r="M126" s="260"/>
      <c r="N126" s="263"/>
      <c r="O126" s="263"/>
      <c r="P126" s="260"/>
      <c r="Q126" s="260"/>
      <c r="R126" s="260"/>
      <c r="S126" s="260"/>
    </row>
    <row r="127" spans="1:19" ht="10.199999999999999" customHeight="1">
      <c r="A127" s="260">
        <v>112</v>
      </c>
      <c r="B127" s="260"/>
      <c r="C127" s="260"/>
      <c r="D127" s="260"/>
      <c r="E127" s="260"/>
      <c r="F127" s="260"/>
      <c r="G127" s="260"/>
      <c r="H127" s="262"/>
      <c r="I127" s="262"/>
      <c r="J127" s="262"/>
      <c r="K127" s="262"/>
      <c r="L127" s="260"/>
      <c r="M127" s="260"/>
      <c r="N127" s="263"/>
      <c r="O127" s="263"/>
      <c r="P127" s="260"/>
      <c r="Q127" s="260"/>
      <c r="R127" s="260"/>
      <c r="S127" s="260"/>
    </row>
    <row r="128" spans="1:19" ht="10.199999999999999" customHeight="1">
      <c r="A128" s="260">
        <v>113</v>
      </c>
      <c r="B128" s="260"/>
      <c r="C128" s="260"/>
      <c r="D128" s="260"/>
      <c r="E128" s="260"/>
      <c r="F128" s="260"/>
      <c r="G128" s="260"/>
      <c r="H128" s="262"/>
      <c r="I128" s="262"/>
      <c r="J128" s="262"/>
      <c r="K128" s="262"/>
      <c r="L128" s="260"/>
      <c r="M128" s="260"/>
      <c r="N128" s="263"/>
      <c r="O128" s="263"/>
      <c r="P128" s="260"/>
      <c r="Q128" s="260"/>
      <c r="R128" s="260"/>
      <c r="S128" s="260"/>
    </row>
    <row r="129" spans="1:19" ht="10.199999999999999" customHeight="1">
      <c r="A129" s="260">
        <v>114</v>
      </c>
      <c r="B129" s="260"/>
      <c r="C129" s="260"/>
      <c r="D129" s="260"/>
      <c r="E129" s="260"/>
      <c r="F129" s="260"/>
      <c r="G129" s="260"/>
      <c r="H129" s="262"/>
      <c r="I129" s="262"/>
      <c r="J129" s="262"/>
      <c r="K129" s="262"/>
      <c r="L129" s="260"/>
      <c r="M129" s="260"/>
      <c r="N129" s="263"/>
      <c r="O129" s="263"/>
      <c r="P129" s="260"/>
      <c r="Q129" s="260"/>
      <c r="R129" s="260"/>
      <c r="S129" s="260"/>
    </row>
    <row r="130" spans="1:19" ht="10.199999999999999" customHeight="1">
      <c r="A130" s="260">
        <v>115</v>
      </c>
      <c r="B130" s="260"/>
      <c r="C130" s="260"/>
      <c r="D130" s="260"/>
      <c r="E130" s="260"/>
      <c r="F130" s="260"/>
      <c r="G130" s="260"/>
      <c r="H130" s="262"/>
      <c r="I130" s="262"/>
      <c r="J130" s="262"/>
      <c r="K130" s="262"/>
      <c r="L130" s="260"/>
      <c r="M130" s="260"/>
      <c r="N130" s="263"/>
      <c r="O130" s="263"/>
      <c r="P130" s="260"/>
      <c r="Q130" s="260"/>
      <c r="R130" s="260"/>
      <c r="S130" s="260"/>
    </row>
    <row r="131" spans="1:19" ht="10.199999999999999" customHeight="1">
      <c r="A131" s="260">
        <v>116</v>
      </c>
      <c r="B131" s="260"/>
      <c r="C131" s="260"/>
      <c r="D131" s="260"/>
      <c r="E131" s="260"/>
      <c r="F131" s="260"/>
      <c r="G131" s="260"/>
      <c r="H131" s="262"/>
      <c r="I131" s="262"/>
      <c r="J131" s="262"/>
      <c r="K131" s="262"/>
      <c r="L131" s="260"/>
      <c r="M131" s="260"/>
      <c r="N131" s="263"/>
      <c r="O131" s="263"/>
      <c r="P131" s="260"/>
      <c r="Q131" s="260"/>
      <c r="R131" s="260"/>
      <c r="S131" s="260"/>
    </row>
    <row r="132" spans="1:19" ht="10.199999999999999" customHeight="1">
      <c r="A132" s="260">
        <v>117</v>
      </c>
      <c r="B132" s="260"/>
      <c r="C132" s="260"/>
      <c r="D132" s="260"/>
      <c r="E132" s="260"/>
      <c r="F132" s="260"/>
      <c r="G132" s="260"/>
      <c r="H132" s="262"/>
      <c r="I132" s="262"/>
      <c r="J132" s="262"/>
      <c r="K132" s="262"/>
      <c r="L132" s="260"/>
      <c r="M132" s="260"/>
      <c r="N132" s="263"/>
      <c r="O132" s="263"/>
      <c r="P132" s="260"/>
      <c r="Q132" s="260"/>
      <c r="R132" s="260"/>
      <c r="S132" s="260"/>
    </row>
    <row r="133" spans="1:19" ht="10.199999999999999" customHeight="1">
      <c r="A133" s="260">
        <v>118</v>
      </c>
      <c r="B133" s="260"/>
      <c r="C133" s="260"/>
      <c r="D133" s="260"/>
      <c r="E133" s="260"/>
      <c r="F133" s="260"/>
      <c r="G133" s="260"/>
      <c r="H133" s="262"/>
      <c r="I133" s="262"/>
      <c r="J133" s="262"/>
      <c r="K133" s="262"/>
      <c r="L133" s="260"/>
      <c r="M133" s="260"/>
      <c r="N133" s="263"/>
      <c r="O133" s="263"/>
      <c r="P133" s="260"/>
      <c r="Q133" s="260"/>
      <c r="R133" s="260"/>
      <c r="S133" s="260"/>
    </row>
    <row r="134" spans="1:19" ht="10.199999999999999" customHeight="1">
      <c r="A134" s="260">
        <v>119</v>
      </c>
      <c r="B134" s="260"/>
      <c r="C134" s="260"/>
      <c r="D134" s="260"/>
      <c r="E134" s="260"/>
      <c r="F134" s="260"/>
      <c r="G134" s="260"/>
      <c r="H134" s="262"/>
      <c r="I134" s="262"/>
      <c r="J134" s="262"/>
      <c r="K134" s="262"/>
      <c r="L134" s="260"/>
      <c r="M134" s="260"/>
      <c r="N134" s="263"/>
      <c r="O134" s="263"/>
      <c r="P134" s="260"/>
      <c r="Q134" s="260"/>
      <c r="R134" s="260"/>
      <c r="S134" s="260"/>
    </row>
    <row r="135" spans="1:19" ht="10.199999999999999" customHeight="1">
      <c r="A135" s="260">
        <v>120</v>
      </c>
      <c r="B135" s="260"/>
      <c r="C135" s="260"/>
      <c r="D135" s="260"/>
      <c r="E135" s="260"/>
      <c r="F135" s="260"/>
      <c r="G135" s="260"/>
      <c r="H135" s="262"/>
      <c r="I135" s="262"/>
      <c r="J135" s="262"/>
      <c r="K135" s="262"/>
      <c r="L135" s="260"/>
      <c r="M135" s="260"/>
      <c r="N135" s="263"/>
      <c r="O135" s="263"/>
      <c r="P135" s="260"/>
      <c r="Q135" s="260"/>
      <c r="R135" s="260"/>
      <c r="S135" s="260"/>
    </row>
    <row r="136" spans="1:19" ht="10.199999999999999" customHeight="1">
      <c r="A136" s="260">
        <v>121</v>
      </c>
      <c r="B136" s="260"/>
      <c r="C136" s="260"/>
      <c r="D136" s="260"/>
      <c r="E136" s="260"/>
      <c r="F136" s="260"/>
      <c r="G136" s="260"/>
      <c r="H136" s="262"/>
      <c r="I136" s="262"/>
      <c r="J136" s="262"/>
      <c r="K136" s="262"/>
      <c r="L136" s="260"/>
      <c r="M136" s="260"/>
      <c r="N136" s="263"/>
      <c r="O136" s="263"/>
      <c r="P136" s="260"/>
      <c r="Q136" s="260"/>
      <c r="R136" s="260"/>
      <c r="S136" s="260"/>
    </row>
    <row r="137" spans="1:19" ht="10.199999999999999" customHeight="1">
      <c r="A137" s="260">
        <v>122</v>
      </c>
      <c r="B137" s="260"/>
      <c r="C137" s="260"/>
      <c r="D137" s="260"/>
      <c r="E137" s="260"/>
      <c r="F137" s="260"/>
      <c r="G137" s="260"/>
      <c r="H137" s="262"/>
      <c r="I137" s="262"/>
      <c r="J137" s="262"/>
      <c r="K137" s="262"/>
      <c r="L137" s="260"/>
      <c r="M137" s="260"/>
      <c r="N137" s="263"/>
      <c r="O137" s="263"/>
      <c r="P137" s="260"/>
      <c r="Q137" s="260"/>
      <c r="R137" s="260"/>
      <c r="S137" s="260"/>
    </row>
    <row r="138" spans="1:19" ht="10.199999999999999" customHeight="1">
      <c r="A138" s="260">
        <v>123</v>
      </c>
      <c r="B138" s="260"/>
      <c r="C138" s="260"/>
      <c r="D138" s="260"/>
      <c r="E138" s="260"/>
      <c r="F138" s="260"/>
      <c r="G138" s="260"/>
      <c r="H138" s="262"/>
      <c r="I138" s="262"/>
      <c r="J138" s="262"/>
      <c r="K138" s="262"/>
      <c r="L138" s="260"/>
      <c r="M138" s="260"/>
      <c r="N138" s="263"/>
      <c r="O138" s="263"/>
      <c r="P138" s="260"/>
      <c r="Q138" s="260"/>
      <c r="R138" s="260"/>
      <c r="S138" s="260"/>
    </row>
    <row r="139" spans="1:19" ht="10.199999999999999" customHeight="1">
      <c r="A139" s="260">
        <v>124</v>
      </c>
      <c r="B139" s="260"/>
      <c r="C139" s="260"/>
      <c r="D139" s="260"/>
      <c r="E139" s="260"/>
      <c r="F139" s="260"/>
      <c r="G139" s="260"/>
      <c r="H139" s="262"/>
      <c r="I139" s="262"/>
      <c r="J139" s="262"/>
      <c r="K139" s="262"/>
      <c r="L139" s="260"/>
      <c r="M139" s="260"/>
      <c r="N139" s="263"/>
      <c r="O139" s="263"/>
      <c r="P139" s="260"/>
      <c r="Q139" s="260"/>
      <c r="R139" s="260"/>
      <c r="S139" s="260"/>
    </row>
    <row r="140" spans="1:19" ht="10.199999999999999" customHeight="1">
      <c r="A140" s="260">
        <v>125</v>
      </c>
      <c r="B140" s="260"/>
      <c r="C140" s="260"/>
      <c r="D140" s="260"/>
      <c r="E140" s="260"/>
      <c r="F140" s="260"/>
      <c r="G140" s="260"/>
      <c r="H140" s="262"/>
      <c r="I140" s="262"/>
      <c r="J140" s="262"/>
      <c r="K140" s="262"/>
      <c r="L140" s="260"/>
      <c r="M140" s="260"/>
      <c r="N140" s="263"/>
      <c r="O140" s="263"/>
      <c r="P140" s="260"/>
      <c r="Q140" s="260"/>
      <c r="R140" s="260"/>
      <c r="S140" s="260"/>
    </row>
    <row r="141" spans="1:19" ht="10.199999999999999" customHeight="1">
      <c r="A141" s="260">
        <v>126</v>
      </c>
      <c r="B141" s="260"/>
      <c r="C141" s="260"/>
      <c r="D141" s="260"/>
      <c r="E141" s="260"/>
      <c r="F141" s="260"/>
      <c r="G141" s="260"/>
      <c r="H141" s="262"/>
      <c r="I141" s="262"/>
      <c r="J141" s="262"/>
      <c r="K141" s="262"/>
      <c r="L141" s="260"/>
      <c r="M141" s="260"/>
      <c r="N141" s="263"/>
      <c r="O141" s="263"/>
      <c r="P141" s="260"/>
      <c r="Q141" s="260"/>
      <c r="R141" s="260"/>
      <c r="S141" s="260"/>
    </row>
    <row r="142" spans="1:19" ht="10.199999999999999" customHeight="1">
      <c r="A142" s="260">
        <v>127</v>
      </c>
      <c r="B142" s="260"/>
      <c r="C142" s="260"/>
      <c r="D142" s="260"/>
      <c r="E142" s="260"/>
      <c r="F142" s="260"/>
      <c r="G142" s="260"/>
      <c r="H142" s="262"/>
      <c r="I142" s="262"/>
      <c r="J142" s="262"/>
      <c r="K142" s="262"/>
      <c r="L142" s="260"/>
      <c r="M142" s="260"/>
      <c r="N142" s="263"/>
      <c r="O142" s="263"/>
      <c r="P142" s="260"/>
      <c r="Q142" s="260"/>
      <c r="R142" s="260"/>
      <c r="S142" s="260"/>
    </row>
    <row r="143" spans="1:19" ht="10.199999999999999" customHeight="1">
      <c r="A143" s="260">
        <v>128</v>
      </c>
      <c r="B143" s="260"/>
      <c r="C143" s="260"/>
      <c r="D143" s="260"/>
      <c r="E143" s="260"/>
      <c r="F143" s="260"/>
      <c r="G143" s="260"/>
      <c r="H143" s="262"/>
      <c r="I143" s="262"/>
      <c r="J143" s="262"/>
      <c r="K143" s="262"/>
      <c r="L143" s="260"/>
      <c r="M143" s="260"/>
      <c r="N143" s="263"/>
      <c r="O143" s="263"/>
      <c r="P143" s="260"/>
      <c r="Q143" s="260"/>
      <c r="R143" s="260"/>
      <c r="S143" s="260"/>
    </row>
    <row r="144" spans="1:19" ht="10.199999999999999" customHeight="1">
      <c r="A144" s="260">
        <v>129</v>
      </c>
      <c r="B144" s="260"/>
      <c r="C144" s="260"/>
      <c r="D144" s="260"/>
      <c r="E144" s="260"/>
      <c r="F144" s="260"/>
      <c r="G144" s="260"/>
      <c r="H144" s="262"/>
      <c r="I144" s="262"/>
      <c r="J144" s="262"/>
      <c r="K144" s="262"/>
      <c r="L144" s="260"/>
      <c r="M144" s="260"/>
      <c r="N144" s="263"/>
      <c r="O144" s="263"/>
      <c r="P144" s="260"/>
      <c r="Q144" s="260"/>
      <c r="R144" s="260"/>
      <c r="S144" s="260"/>
    </row>
    <row r="145" spans="1:19" ht="10.199999999999999" customHeight="1">
      <c r="A145" s="260">
        <v>130</v>
      </c>
      <c r="B145" s="260"/>
      <c r="C145" s="260"/>
      <c r="D145" s="260"/>
      <c r="E145" s="260"/>
      <c r="F145" s="260"/>
      <c r="G145" s="260"/>
      <c r="H145" s="262"/>
      <c r="I145" s="262"/>
      <c r="J145" s="262"/>
      <c r="K145" s="262"/>
      <c r="L145" s="260"/>
      <c r="M145" s="260"/>
      <c r="N145" s="263"/>
      <c r="O145" s="263"/>
      <c r="P145" s="260"/>
      <c r="Q145" s="260"/>
      <c r="R145" s="260"/>
      <c r="S145" s="260"/>
    </row>
    <row r="146" spans="1:19" ht="10.199999999999999" customHeight="1">
      <c r="A146" s="260">
        <v>131</v>
      </c>
      <c r="B146" s="260"/>
      <c r="C146" s="260"/>
      <c r="D146" s="260"/>
      <c r="E146" s="260"/>
      <c r="F146" s="260"/>
      <c r="G146" s="260"/>
      <c r="H146" s="262"/>
      <c r="I146" s="262"/>
      <c r="J146" s="262"/>
      <c r="K146" s="262"/>
      <c r="L146" s="260"/>
      <c r="M146" s="260"/>
      <c r="N146" s="263"/>
      <c r="O146" s="263"/>
      <c r="P146" s="260"/>
      <c r="Q146" s="260"/>
      <c r="R146" s="260"/>
      <c r="S146" s="260"/>
    </row>
    <row r="147" spans="1:19" ht="10.199999999999999" customHeight="1">
      <c r="A147" s="260">
        <v>132</v>
      </c>
      <c r="B147" s="260"/>
      <c r="C147" s="260"/>
      <c r="D147" s="260"/>
      <c r="E147" s="260"/>
      <c r="F147" s="260"/>
      <c r="G147" s="260"/>
      <c r="H147" s="262"/>
      <c r="I147" s="262"/>
      <c r="J147" s="262"/>
      <c r="K147" s="262"/>
      <c r="L147" s="260"/>
      <c r="M147" s="260"/>
      <c r="N147" s="263"/>
      <c r="O147" s="263"/>
      <c r="P147" s="260"/>
      <c r="Q147" s="260"/>
      <c r="R147" s="260"/>
      <c r="S147" s="260"/>
    </row>
    <row r="148" spans="1:19" ht="10.199999999999999" customHeight="1">
      <c r="A148" s="260">
        <v>133</v>
      </c>
      <c r="B148" s="260"/>
      <c r="C148" s="260"/>
      <c r="D148" s="260"/>
      <c r="E148" s="260"/>
      <c r="F148" s="260"/>
      <c r="G148" s="260"/>
      <c r="H148" s="262"/>
      <c r="I148" s="262"/>
      <c r="J148" s="262"/>
      <c r="K148" s="262"/>
      <c r="L148" s="260"/>
      <c r="M148" s="260"/>
      <c r="N148" s="263"/>
      <c r="O148" s="263"/>
      <c r="P148" s="260"/>
      <c r="Q148" s="260"/>
      <c r="R148" s="260"/>
      <c r="S148" s="260"/>
    </row>
    <row r="149" spans="1:19" ht="10.199999999999999" customHeight="1">
      <c r="A149" s="260">
        <v>134</v>
      </c>
      <c r="B149" s="260"/>
      <c r="C149" s="260"/>
      <c r="D149" s="260"/>
      <c r="E149" s="260"/>
      <c r="F149" s="260"/>
      <c r="G149" s="260"/>
      <c r="H149" s="262"/>
      <c r="I149" s="262"/>
      <c r="J149" s="262"/>
      <c r="K149" s="262"/>
      <c r="L149" s="260"/>
      <c r="M149" s="260"/>
      <c r="N149" s="263"/>
      <c r="O149" s="263"/>
      <c r="P149" s="260"/>
      <c r="Q149" s="260"/>
      <c r="R149" s="260"/>
      <c r="S149" s="260"/>
    </row>
    <row r="150" spans="1:19" ht="10.199999999999999" customHeight="1">
      <c r="A150" s="260">
        <v>135</v>
      </c>
      <c r="B150" s="260"/>
      <c r="C150" s="260"/>
      <c r="D150" s="260"/>
      <c r="E150" s="260"/>
      <c r="F150" s="260"/>
      <c r="G150" s="260"/>
      <c r="H150" s="262"/>
      <c r="I150" s="262"/>
      <c r="J150" s="262"/>
      <c r="K150" s="262"/>
      <c r="L150" s="260"/>
      <c r="M150" s="260"/>
      <c r="N150" s="263"/>
      <c r="O150" s="263"/>
      <c r="P150" s="260"/>
      <c r="Q150" s="260"/>
      <c r="R150" s="260"/>
      <c r="S150" s="260"/>
    </row>
    <row r="151" spans="1:19" ht="10.199999999999999" customHeight="1">
      <c r="A151" s="260">
        <v>136</v>
      </c>
      <c r="B151" s="260"/>
      <c r="C151" s="260"/>
      <c r="D151" s="260"/>
      <c r="E151" s="260"/>
      <c r="F151" s="260"/>
      <c r="G151" s="260"/>
      <c r="H151" s="262"/>
      <c r="I151" s="262"/>
      <c r="J151" s="262"/>
      <c r="K151" s="262"/>
      <c r="L151" s="260"/>
      <c r="M151" s="260"/>
      <c r="N151" s="263"/>
      <c r="O151" s="263"/>
      <c r="P151" s="260"/>
      <c r="Q151" s="260"/>
      <c r="R151" s="260"/>
      <c r="S151" s="260"/>
    </row>
    <row r="152" spans="1:19" ht="10.199999999999999" customHeight="1">
      <c r="A152" s="260">
        <v>137</v>
      </c>
      <c r="B152" s="260"/>
      <c r="C152" s="260"/>
      <c r="D152" s="260"/>
      <c r="E152" s="260"/>
      <c r="F152" s="260"/>
      <c r="G152" s="260"/>
      <c r="H152" s="262"/>
      <c r="I152" s="262"/>
      <c r="J152" s="262"/>
      <c r="K152" s="262"/>
      <c r="L152" s="260"/>
      <c r="M152" s="260"/>
      <c r="N152" s="263"/>
      <c r="O152" s="263"/>
      <c r="P152" s="260"/>
      <c r="Q152" s="260"/>
      <c r="R152" s="260"/>
      <c r="S152" s="260"/>
    </row>
    <row r="153" spans="1:19" ht="10.199999999999999" customHeight="1">
      <c r="A153" s="260">
        <v>138</v>
      </c>
      <c r="B153" s="260"/>
      <c r="C153" s="260"/>
      <c r="D153" s="260"/>
      <c r="E153" s="260"/>
      <c r="F153" s="260"/>
      <c r="G153" s="260"/>
      <c r="H153" s="262"/>
      <c r="I153" s="262"/>
      <c r="J153" s="262"/>
      <c r="K153" s="262"/>
      <c r="L153" s="260"/>
      <c r="M153" s="260"/>
      <c r="N153" s="263"/>
      <c r="O153" s="263"/>
      <c r="P153" s="260"/>
      <c r="Q153" s="260"/>
      <c r="R153" s="260"/>
      <c r="S153" s="260"/>
    </row>
    <row r="154" spans="1:19" ht="10.199999999999999" customHeight="1">
      <c r="A154" s="260">
        <v>139</v>
      </c>
      <c r="B154" s="260"/>
      <c r="C154" s="260"/>
      <c r="D154" s="260"/>
      <c r="E154" s="260"/>
      <c r="F154" s="260"/>
      <c r="G154" s="260"/>
      <c r="H154" s="262"/>
      <c r="I154" s="262"/>
      <c r="J154" s="262"/>
      <c r="K154" s="262"/>
      <c r="L154" s="260"/>
      <c r="M154" s="260"/>
      <c r="N154" s="263"/>
      <c r="O154" s="263"/>
      <c r="P154" s="260"/>
      <c r="Q154" s="260"/>
      <c r="R154" s="260"/>
      <c r="S154" s="260"/>
    </row>
    <row r="155" spans="1:19" ht="10.199999999999999" customHeight="1">
      <c r="A155" s="260">
        <v>140</v>
      </c>
      <c r="B155" s="260"/>
      <c r="C155" s="260"/>
      <c r="D155" s="260"/>
      <c r="E155" s="260"/>
      <c r="F155" s="260"/>
      <c r="G155" s="260"/>
      <c r="H155" s="262"/>
      <c r="I155" s="262"/>
      <c r="J155" s="262"/>
      <c r="K155" s="262"/>
      <c r="L155" s="260"/>
      <c r="M155" s="260"/>
      <c r="N155" s="263"/>
      <c r="O155" s="263"/>
      <c r="P155" s="260"/>
      <c r="Q155" s="260"/>
      <c r="R155" s="260"/>
      <c r="S155" s="260"/>
    </row>
    <row r="156" spans="1:19" ht="10.199999999999999" customHeight="1">
      <c r="A156" s="260">
        <v>141</v>
      </c>
      <c r="B156" s="260"/>
      <c r="C156" s="260"/>
      <c r="D156" s="260"/>
      <c r="E156" s="260"/>
      <c r="F156" s="260"/>
      <c r="G156" s="260"/>
      <c r="H156" s="262"/>
      <c r="I156" s="262"/>
      <c r="J156" s="262"/>
      <c r="K156" s="262"/>
      <c r="L156" s="260"/>
      <c r="M156" s="260"/>
      <c r="N156" s="263"/>
      <c r="O156" s="263"/>
      <c r="P156" s="260"/>
      <c r="Q156" s="260"/>
      <c r="R156" s="260"/>
      <c r="S156" s="260"/>
    </row>
    <row r="157" spans="1:19" ht="10.199999999999999" customHeight="1">
      <c r="A157" s="260">
        <v>142</v>
      </c>
      <c r="B157" s="260"/>
      <c r="C157" s="260"/>
      <c r="D157" s="260"/>
      <c r="E157" s="260"/>
      <c r="F157" s="260"/>
      <c r="G157" s="260"/>
      <c r="H157" s="262"/>
      <c r="I157" s="262"/>
      <c r="J157" s="262"/>
      <c r="K157" s="262"/>
      <c r="L157" s="260"/>
      <c r="M157" s="260"/>
      <c r="N157" s="263"/>
      <c r="O157" s="263"/>
      <c r="P157" s="260"/>
      <c r="Q157" s="260"/>
      <c r="R157" s="260"/>
      <c r="S157" s="260"/>
    </row>
    <row r="158" spans="1:19" ht="10.199999999999999" customHeight="1">
      <c r="A158" s="260">
        <v>143</v>
      </c>
      <c r="B158" s="260"/>
      <c r="C158" s="260"/>
      <c r="D158" s="260"/>
      <c r="E158" s="260"/>
      <c r="F158" s="260"/>
      <c r="G158" s="260"/>
      <c r="H158" s="262"/>
      <c r="I158" s="262"/>
      <c r="J158" s="262"/>
      <c r="K158" s="262"/>
      <c r="L158" s="260"/>
      <c r="M158" s="260"/>
      <c r="N158" s="263"/>
      <c r="O158" s="263"/>
      <c r="P158" s="260"/>
      <c r="Q158" s="260"/>
      <c r="R158" s="260"/>
      <c r="S158" s="260"/>
    </row>
    <row r="159" spans="1:19" ht="10.199999999999999" customHeight="1">
      <c r="A159" s="260">
        <v>144</v>
      </c>
      <c r="B159" s="260"/>
      <c r="C159" s="260"/>
      <c r="D159" s="260"/>
      <c r="E159" s="260"/>
      <c r="F159" s="260"/>
      <c r="G159" s="260"/>
      <c r="H159" s="262"/>
      <c r="I159" s="262"/>
      <c r="J159" s="262"/>
      <c r="K159" s="262"/>
      <c r="L159" s="260"/>
      <c r="M159" s="260"/>
      <c r="N159" s="263"/>
      <c r="O159" s="263"/>
      <c r="P159" s="260"/>
      <c r="Q159" s="260"/>
      <c r="R159" s="260"/>
      <c r="S159" s="260"/>
    </row>
    <row r="160" spans="1:19" ht="10.199999999999999" customHeight="1">
      <c r="A160" s="260">
        <v>145</v>
      </c>
      <c r="B160" s="260"/>
      <c r="C160" s="260"/>
      <c r="D160" s="260"/>
      <c r="E160" s="260"/>
      <c r="F160" s="260"/>
      <c r="G160" s="260"/>
      <c r="H160" s="262"/>
      <c r="I160" s="262"/>
      <c r="J160" s="262"/>
      <c r="K160" s="262"/>
      <c r="L160" s="260"/>
      <c r="M160" s="260"/>
      <c r="N160" s="263"/>
      <c r="O160" s="263"/>
      <c r="P160" s="260"/>
      <c r="Q160" s="260"/>
      <c r="R160" s="260"/>
      <c r="S160" s="260"/>
    </row>
    <row r="161" spans="1:19" ht="10.199999999999999" customHeight="1">
      <c r="A161" s="260">
        <v>146</v>
      </c>
      <c r="B161" s="260"/>
      <c r="C161" s="260"/>
      <c r="D161" s="260"/>
      <c r="E161" s="260"/>
      <c r="F161" s="260"/>
      <c r="G161" s="260"/>
      <c r="H161" s="262"/>
      <c r="I161" s="262"/>
      <c r="J161" s="262"/>
      <c r="K161" s="262"/>
      <c r="L161" s="260"/>
      <c r="M161" s="260"/>
      <c r="N161" s="263"/>
      <c r="O161" s="263"/>
      <c r="P161" s="260"/>
      <c r="Q161" s="260"/>
      <c r="R161" s="260"/>
      <c r="S161" s="260"/>
    </row>
    <row r="162" spans="1:19" ht="10.199999999999999" customHeight="1">
      <c r="A162" s="260">
        <v>147</v>
      </c>
      <c r="B162" s="260"/>
      <c r="C162" s="260"/>
      <c r="D162" s="260"/>
      <c r="E162" s="260"/>
      <c r="F162" s="260"/>
      <c r="G162" s="260"/>
      <c r="H162" s="262"/>
      <c r="I162" s="262"/>
      <c r="J162" s="262"/>
      <c r="K162" s="262"/>
      <c r="L162" s="260"/>
      <c r="M162" s="260"/>
      <c r="N162" s="263"/>
      <c r="O162" s="263"/>
      <c r="P162" s="260"/>
      <c r="Q162" s="260"/>
      <c r="R162" s="260"/>
      <c r="S162" s="260"/>
    </row>
    <row r="163" spans="1:19" ht="10.199999999999999" customHeight="1">
      <c r="A163" s="260">
        <v>148</v>
      </c>
      <c r="B163" s="260"/>
      <c r="C163" s="260"/>
      <c r="D163" s="260"/>
      <c r="E163" s="260"/>
      <c r="F163" s="260"/>
      <c r="G163" s="260"/>
      <c r="H163" s="262"/>
      <c r="I163" s="262"/>
      <c r="J163" s="262"/>
      <c r="K163" s="262"/>
      <c r="L163" s="260"/>
      <c r="M163" s="260"/>
      <c r="N163" s="263"/>
      <c r="O163" s="263"/>
      <c r="P163" s="260"/>
      <c r="Q163" s="260"/>
      <c r="R163" s="260"/>
      <c r="S163" s="260"/>
    </row>
    <row r="164" spans="1:19" ht="10.199999999999999" customHeight="1">
      <c r="A164" s="260">
        <v>149</v>
      </c>
      <c r="B164" s="260"/>
      <c r="C164" s="260"/>
      <c r="D164" s="260"/>
      <c r="E164" s="260"/>
      <c r="F164" s="260"/>
      <c r="G164" s="260"/>
      <c r="H164" s="262"/>
      <c r="I164" s="262"/>
      <c r="J164" s="262"/>
      <c r="K164" s="262"/>
      <c r="L164" s="260"/>
      <c r="M164" s="260"/>
      <c r="N164" s="263"/>
      <c r="O164" s="263"/>
      <c r="P164" s="260"/>
      <c r="Q164" s="260"/>
      <c r="R164" s="260"/>
      <c r="S164" s="260"/>
    </row>
    <row r="165" spans="1:19" ht="10.199999999999999" customHeight="1">
      <c r="A165" s="260">
        <v>150</v>
      </c>
      <c r="B165" s="260"/>
      <c r="C165" s="260"/>
      <c r="D165" s="260"/>
      <c r="E165" s="260"/>
      <c r="F165" s="260"/>
      <c r="G165" s="260"/>
      <c r="H165" s="262"/>
      <c r="I165" s="262"/>
      <c r="J165" s="262"/>
      <c r="K165" s="262"/>
      <c r="L165" s="260"/>
      <c r="M165" s="260"/>
      <c r="N165" s="263"/>
      <c r="O165" s="263"/>
      <c r="P165" s="260"/>
      <c r="Q165" s="260"/>
      <c r="R165" s="260"/>
      <c r="S165" s="260"/>
    </row>
    <row r="166" spans="1:19" ht="10.199999999999999" customHeight="1">
      <c r="A166" s="260">
        <v>151</v>
      </c>
      <c r="B166" s="260"/>
      <c r="C166" s="260"/>
      <c r="D166" s="260"/>
      <c r="E166" s="260"/>
      <c r="F166" s="260"/>
      <c r="G166" s="260"/>
      <c r="H166" s="262"/>
      <c r="I166" s="262"/>
      <c r="J166" s="262"/>
      <c r="K166" s="262"/>
      <c r="L166" s="260"/>
      <c r="M166" s="260"/>
      <c r="N166" s="263"/>
      <c r="O166" s="263"/>
      <c r="P166" s="260"/>
      <c r="Q166" s="260"/>
      <c r="R166" s="260"/>
      <c r="S166" s="260"/>
    </row>
    <row r="167" spans="1:19" ht="10.199999999999999" customHeight="1">
      <c r="A167" s="260">
        <v>152</v>
      </c>
      <c r="B167" s="260"/>
      <c r="C167" s="260"/>
      <c r="D167" s="260"/>
      <c r="E167" s="260"/>
      <c r="F167" s="260"/>
      <c r="G167" s="260"/>
      <c r="H167" s="262"/>
      <c r="I167" s="262"/>
      <c r="J167" s="262"/>
      <c r="K167" s="262"/>
      <c r="L167" s="260"/>
      <c r="M167" s="260"/>
      <c r="N167" s="263"/>
      <c r="O167" s="263"/>
      <c r="P167" s="260"/>
      <c r="Q167" s="260"/>
      <c r="R167" s="260"/>
      <c r="S167" s="260"/>
    </row>
    <row r="168" spans="1:19" ht="10.199999999999999" customHeight="1">
      <c r="A168" s="260">
        <v>153</v>
      </c>
      <c r="B168" s="260"/>
      <c r="C168" s="260"/>
      <c r="D168" s="260"/>
      <c r="E168" s="260"/>
      <c r="F168" s="260"/>
      <c r="G168" s="260"/>
      <c r="H168" s="262"/>
      <c r="I168" s="262"/>
      <c r="J168" s="262"/>
      <c r="K168" s="262"/>
      <c r="L168" s="260"/>
      <c r="M168" s="260"/>
      <c r="N168" s="263"/>
      <c r="O168" s="263"/>
      <c r="P168" s="260"/>
      <c r="Q168" s="260"/>
      <c r="R168" s="260"/>
      <c r="S168" s="260"/>
    </row>
    <row r="169" spans="1:19" ht="10.199999999999999" customHeight="1">
      <c r="A169" s="260">
        <v>154</v>
      </c>
      <c r="B169" s="260"/>
      <c r="C169" s="260"/>
      <c r="D169" s="260"/>
      <c r="E169" s="260"/>
      <c r="F169" s="260"/>
      <c r="G169" s="260"/>
      <c r="H169" s="262"/>
      <c r="I169" s="262"/>
      <c r="J169" s="262"/>
      <c r="K169" s="262"/>
      <c r="L169" s="260"/>
      <c r="M169" s="260"/>
      <c r="N169" s="263"/>
      <c r="O169" s="263"/>
      <c r="P169" s="260"/>
      <c r="Q169" s="260"/>
      <c r="R169" s="260"/>
      <c r="S169" s="260"/>
    </row>
    <row r="170" spans="1:19" ht="10.199999999999999" customHeight="1">
      <c r="A170" s="260">
        <v>155</v>
      </c>
      <c r="B170" s="260"/>
      <c r="C170" s="260"/>
      <c r="D170" s="260"/>
      <c r="E170" s="260"/>
      <c r="F170" s="260"/>
      <c r="G170" s="260"/>
      <c r="H170" s="262"/>
      <c r="I170" s="262"/>
      <c r="J170" s="262"/>
      <c r="K170" s="262"/>
      <c r="L170" s="260"/>
      <c r="M170" s="260"/>
      <c r="N170" s="263"/>
      <c r="O170" s="263"/>
      <c r="P170" s="260"/>
      <c r="Q170" s="260"/>
      <c r="R170" s="260"/>
      <c r="S170" s="260"/>
    </row>
    <row r="171" spans="1:19" ht="10.199999999999999" customHeight="1">
      <c r="A171" s="260">
        <v>156</v>
      </c>
      <c r="B171" s="260"/>
      <c r="C171" s="260"/>
      <c r="D171" s="260"/>
      <c r="E171" s="260"/>
      <c r="F171" s="260"/>
      <c r="G171" s="260"/>
      <c r="H171" s="262"/>
      <c r="I171" s="262"/>
      <c r="J171" s="262"/>
      <c r="K171" s="262"/>
      <c r="L171" s="260"/>
      <c r="M171" s="260"/>
      <c r="N171" s="263"/>
      <c r="O171" s="263"/>
      <c r="P171" s="260"/>
      <c r="Q171" s="260"/>
      <c r="R171" s="260"/>
      <c r="S171" s="260"/>
    </row>
    <row r="172" spans="1:19" ht="10.199999999999999" customHeight="1">
      <c r="A172" s="260">
        <v>157</v>
      </c>
      <c r="B172" s="260"/>
      <c r="C172" s="260"/>
      <c r="D172" s="260"/>
      <c r="E172" s="260"/>
      <c r="F172" s="260"/>
      <c r="G172" s="260"/>
      <c r="H172" s="262"/>
      <c r="I172" s="262"/>
      <c r="J172" s="262"/>
      <c r="K172" s="262"/>
      <c r="L172" s="260"/>
      <c r="M172" s="260"/>
      <c r="N172" s="263"/>
      <c r="O172" s="263"/>
      <c r="P172" s="260"/>
      <c r="Q172" s="260"/>
      <c r="R172" s="260"/>
      <c r="S172" s="260"/>
    </row>
    <row r="173" spans="1:19" ht="10.199999999999999" customHeight="1">
      <c r="A173" s="260">
        <v>158</v>
      </c>
      <c r="B173" s="260"/>
      <c r="C173" s="260"/>
      <c r="D173" s="260"/>
      <c r="E173" s="260"/>
      <c r="F173" s="260"/>
      <c r="G173" s="260"/>
      <c r="H173" s="262"/>
      <c r="I173" s="262"/>
      <c r="J173" s="262"/>
      <c r="K173" s="262"/>
      <c r="L173" s="260"/>
      <c r="M173" s="260"/>
      <c r="N173" s="263"/>
      <c r="O173" s="263"/>
      <c r="P173" s="260"/>
      <c r="Q173" s="260"/>
      <c r="R173" s="260"/>
      <c r="S173" s="260"/>
    </row>
    <row r="174" spans="1:19" ht="10.199999999999999" customHeight="1">
      <c r="A174" s="260">
        <v>159</v>
      </c>
      <c r="B174" s="260"/>
      <c r="C174" s="260"/>
      <c r="D174" s="260"/>
      <c r="E174" s="260"/>
      <c r="F174" s="260"/>
      <c r="G174" s="260"/>
      <c r="H174" s="262"/>
      <c r="I174" s="262"/>
      <c r="J174" s="262"/>
      <c r="K174" s="262"/>
      <c r="L174" s="260"/>
      <c r="M174" s="260"/>
      <c r="N174" s="263"/>
      <c r="O174" s="263"/>
      <c r="P174" s="260"/>
      <c r="Q174" s="260"/>
      <c r="R174" s="260"/>
      <c r="S174" s="260"/>
    </row>
    <row r="175" spans="1:19" ht="10.199999999999999" customHeight="1">
      <c r="A175" s="260">
        <v>160</v>
      </c>
      <c r="B175" s="260"/>
      <c r="C175" s="260"/>
      <c r="D175" s="260"/>
      <c r="E175" s="260"/>
      <c r="F175" s="260"/>
      <c r="G175" s="260"/>
      <c r="H175" s="262"/>
      <c r="I175" s="262"/>
      <c r="J175" s="262"/>
      <c r="K175" s="262"/>
      <c r="L175" s="260"/>
      <c r="M175" s="260"/>
      <c r="N175" s="263"/>
      <c r="O175" s="263"/>
      <c r="P175" s="260"/>
      <c r="Q175" s="260"/>
      <c r="R175" s="260"/>
      <c r="S175" s="260"/>
    </row>
    <row r="176" spans="1:19" ht="10.199999999999999" customHeight="1">
      <c r="A176" s="260">
        <v>161</v>
      </c>
      <c r="B176" s="260"/>
      <c r="C176" s="260"/>
      <c r="D176" s="260"/>
      <c r="E176" s="260"/>
      <c r="F176" s="260"/>
      <c r="G176" s="260"/>
      <c r="H176" s="262"/>
      <c r="I176" s="262"/>
      <c r="J176" s="262"/>
      <c r="K176" s="262"/>
      <c r="L176" s="260"/>
      <c r="M176" s="260"/>
      <c r="N176" s="263"/>
      <c r="O176" s="263"/>
      <c r="P176" s="260"/>
      <c r="Q176" s="260"/>
      <c r="R176" s="260"/>
      <c r="S176" s="260"/>
    </row>
    <row r="177" spans="1:19" ht="10.199999999999999" customHeight="1">
      <c r="A177" s="260">
        <v>162</v>
      </c>
      <c r="B177" s="260"/>
      <c r="C177" s="260"/>
      <c r="D177" s="260"/>
      <c r="E177" s="260"/>
      <c r="F177" s="260"/>
      <c r="G177" s="260"/>
      <c r="H177" s="262"/>
      <c r="I177" s="262"/>
      <c r="J177" s="262"/>
      <c r="K177" s="262"/>
      <c r="L177" s="260"/>
      <c r="M177" s="260"/>
      <c r="N177" s="263"/>
      <c r="O177" s="263"/>
      <c r="P177" s="260"/>
      <c r="Q177" s="260"/>
      <c r="R177" s="260"/>
      <c r="S177" s="260"/>
    </row>
    <row r="178" spans="1:19" ht="10.199999999999999" customHeight="1">
      <c r="A178" s="260">
        <v>163</v>
      </c>
      <c r="B178" s="260"/>
      <c r="C178" s="260"/>
      <c r="D178" s="260"/>
      <c r="E178" s="260"/>
      <c r="F178" s="260"/>
      <c r="G178" s="260"/>
      <c r="H178" s="262"/>
      <c r="I178" s="262"/>
      <c r="J178" s="262"/>
      <c r="K178" s="262"/>
      <c r="L178" s="260"/>
      <c r="M178" s="260"/>
      <c r="N178" s="263"/>
      <c r="O178" s="263"/>
      <c r="P178" s="260"/>
      <c r="Q178" s="260"/>
      <c r="R178" s="260"/>
      <c r="S178" s="260"/>
    </row>
    <row r="179" spans="1:19" ht="10.199999999999999" customHeight="1">
      <c r="A179" s="260">
        <v>164</v>
      </c>
      <c r="B179" s="260"/>
      <c r="C179" s="260"/>
      <c r="D179" s="260"/>
      <c r="E179" s="260"/>
      <c r="F179" s="260"/>
      <c r="G179" s="260"/>
      <c r="H179" s="262"/>
      <c r="I179" s="262"/>
      <c r="J179" s="262"/>
      <c r="K179" s="262"/>
      <c r="L179" s="260"/>
      <c r="M179" s="260"/>
      <c r="N179" s="263"/>
      <c r="O179" s="263"/>
      <c r="P179" s="260"/>
      <c r="Q179" s="260"/>
      <c r="R179" s="260"/>
      <c r="S179" s="260"/>
    </row>
    <row r="180" spans="1:19" ht="10.199999999999999" customHeight="1">
      <c r="A180" s="260">
        <v>165</v>
      </c>
      <c r="B180" s="260"/>
      <c r="C180" s="260"/>
      <c r="D180" s="260"/>
      <c r="E180" s="260"/>
      <c r="F180" s="260"/>
      <c r="G180" s="260"/>
      <c r="H180" s="262"/>
      <c r="I180" s="262"/>
      <c r="J180" s="262"/>
      <c r="K180" s="262"/>
      <c r="L180" s="260"/>
      <c r="M180" s="260"/>
      <c r="N180" s="263"/>
      <c r="O180" s="263"/>
      <c r="P180" s="260"/>
      <c r="Q180" s="260"/>
      <c r="R180" s="260"/>
      <c r="S180" s="260"/>
    </row>
    <row r="181" spans="1:19" ht="10.199999999999999" customHeight="1">
      <c r="A181" s="260">
        <v>166</v>
      </c>
      <c r="B181" s="260"/>
      <c r="C181" s="260"/>
      <c r="D181" s="260"/>
      <c r="E181" s="260"/>
      <c r="F181" s="260"/>
      <c r="G181" s="260"/>
      <c r="H181" s="262"/>
      <c r="I181" s="262"/>
      <c r="J181" s="262"/>
      <c r="K181" s="262"/>
      <c r="L181" s="260"/>
      <c r="M181" s="260"/>
      <c r="N181" s="263"/>
      <c r="O181" s="263"/>
      <c r="P181" s="260"/>
      <c r="Q181" s="260"/>
      <c r="R181" s="260"/>
      <c r="S181" s="260"/>
    </row>
    <row r="182" spans="1:19" ht="10.199999999999999" customHeight="1">
      <c r="A182" s="260">
        <v>167</v>
      </c>
      <c r="B182" s="260"/>
      <c r="C182" s="260"/>
      <c r="D182" s="260"/>
      <c r="E182" s="260"/>
      <c r="F182" s="260"/>
      <c r="G182" s="260"/>
      <c r="H182" s="262"/>
      <c r="I182" s="262"/>
      <c r="J182" s="262"/>
      <c r="K182" s="262"/>
      <c r="L182" s="260"/>
      <c r="M182" s="260"/>
      <c r="N182" s="263"/>
      <c r="O182" s="263"/>
      <c r="P182" s="260"/>
      <c r="Q182" s="260"/>
      <c r="R182" s="260"/>
      <c r="S182" s="260"/>
    </row>
    <row r="183" spans="1:19" ht="10.199999999999999" customHeight="1">
      <c r="A183" s="260">
        <v>168</v>
      </c>
      <c r="B183" s="260"/>
      <c r="C183" s="260"/>
      <c r="D183" s="260"/>
      <c r="E183" s="260"/>
      <c r="F183" s="260"/>
      <c r="G183" s="260"/>
      <c r="H183" s="262"/>
      <c r="I183" s="262"/>
      <c r="J183" s="262"/>
      <c r="K183" s="262"/>
      <c r="L183" s="260"/>
      <c r="M183" s="260"/>
      <c r="N183" s="263"/>
      <c r="O183" s="263"/>
      <c r="P183" s="260"/>
      <c r="Q183" s="260"/>
      <c r="R183" s="260"/>
      <c r="S183" s="260"/>
    </row>
    <row r="184" spans="1:19" ht="10.199999999999999" customHeight="1">
      <c r="A184" s="260">
        <v>169</v>
      </c>
      <c r="B184" s="260"/>
      <c r="C184" s="260"/>
      <c r="D184" s="260"/>
      <c r="E184" s="260"/>
      <c r="F184" s="260"/>
      <c r="G184" s="260"/>
      <c r="H184" s="262"/>
      <c r="I184" s="262"/>
      <c r="J184" s="262"/>
      <c r="K184" s="262"/>
      <c r="L184" s="260"/>
      <c r="M184" s="260"/>
      <c r="N184" s="263"/>
      <c r="O184" s="263"/>
      <c r="P184" s="260"/>
      <c r="Q184" s="260"/>
      <c r="R184" s="260"/>
      <c r="S184" s="260"/>
    </row>
    <row r="185" spans="1:19" ht="10.199999999999999" customHeight="1">
      <c r="A185" s="260">
        <v>170</v>
      </c>
      <c r="B185" s="260"/>
      <c r="C185" s="260"/>
      <c r="D185" s="260"/>
      <c r="E185" s="260"/>
      <c r="F185" s="260"/>
      <c r="G185" s="260"/>
      <c r="H185" s="262"/>
      <c r="I185" s="262"/>
      <c r="J185" s="262"/>
      <c r="K185" s="262"/>
      <c r="L185" s="260"/>
      <c r="M185" s="260"/>
      <c r="N185" s="263"/>
      <c r="O185" s="263"/>
      <c r="P185" s="260"/>
      <c r="Q185" s="260"/>
      <c r="R185" s="260"/>
      <c r="S185" s="260"/>
    </row>
    <row r="186" spans="1:19" ht="10.199999999999999" customHeight="1">
      <c r="A186" s="260">
        <v>171</v>
      </c>
      <c r="B186" s="260"/>
      <c r="C186" s="260"/>
      <c r="D186" s="260"/>
      <c r="E186" s="260"/>
      <c r="F186" s="260"/>
      <c r="G186" s="260"/>
      <c r="H186" s="262"/>
      <c r="I186" s="262"/>
      <c r="J186" s="262"/>
      <c r="K186" s="262"/>
      <c r="L186" s="260"/>
      <c r="M186" s="260"/>
      <c r="N186" s="263"/>
      <c r="O186" s="263"/>
      <c r="P186" s="260"/>
      <c r="Q186" s="260"/>
      <c r="R186" s="260"/>
      <c r="S186" s="260"/>
    </row>
    <row r="187" spans="1:19" ht="10.199999999999999" customHeight="1">
      <c r="A187" s="260">
        <v>172</v>
      </c>
      <c r="B187" s="260"/>
      <c r="C187" s="260"/>
      <c r="D187" s="260"/>
      <c r="E187" s="260"/>
      <c r="F187" s="260"/>
      <c r="G187" s="260"/>
      <c r="H187" s="262"/>
      <c r="I187" s="262"/>
      <c r="J187" s="262"/>
      <c r="K187" s="262"/>
      <c r="L187" s="260"/>
      <c r="M187" s="260"/>
      <c r="N187" s="263"/>
      <c r="O187" s="263"/>
      <c r="P187" s="260"/>
      <c r="Q187" s="260"/>
      <c r="R187" s="260"/>
      <c r="S187" s="260"/>
    </row>
    <row r="188" spans="1:19" ht="10.199999999999999" customHeight="1">
      <c r="A188" s="260">
        <v>173</v>
      </c>
      <c r="B188" s="260"/>
      <c r="C188" s="260"/>
      <c r="D188" s="260"/>
      <c r="E188" s="260"/>
      <c r="F188" s="260"/>
      <c r="G188" s="260"/>
      <c r="H188" s="262"/>
      <c r="I188" s="262"/>
      <c r="J188" s="262"/>
      <c r="K188" s="262"/>
      <c r="L188" s="260"/>
      <c r="M188" s="260"/>
      <c r="N188" s="263"/>
      <c r="O188" s="263"/>
      <c r="P188" s="260"/>
      <c r="Q188" s="260"/>
      <c r="R188" s="260"/>
      <c r="S188" s="260"/>
    </row>
    <row r="189" spans="1:19" ht="10.199999999999999" customHeight="1">
      <c r="A189" s="260">
        <v>174</v>
      </c>
      <c r="B189" s="260"/>
      <c r="C189" s="260"/>
      <c r="D189" s="260"/>
      <c r="E189" s="260"/>
      <c r="F189" s="260"/>
      <c r="G189" s="260"/>
      <c r="H189" s="262"/>
      <c r="I189" s="262"/>
      <c r="J189" s="262"/>
      <c r="K189" s="262"/>
      <c r="L189" s="260"/>
      <c r="M189" s="260"/>
      <c r="N189" s="263"/>
      <c r="O189" s="263"/>
      <c r="P189" s="260"/>
      <c r="Q189" s="260"/>
      <c r="R189" s="260"/>
      <c r="S189" s="260"/>
    </row>
    <row r="190" spans="1:19" ht="10.199999999999999" customHeight="1">
      <c r="A190" s="260">
        <v>175</v>
      </c>
      <c r="B190" s="260"/>
      <c r="C190" s="260"/>
      <c r="D190" s="260"/>
      <c r="E190" s="260"/>
      <c r="F190" s="260"/>
      <c r="G190" s="260"/>
      <c r="H190" s="262"/>
      <c r="I190" s="262"/>
      <c r="J190" s="262"/>
      <c r="K190" s="262"/>
      <c r="L190" s="260"/>
      <c r="M190" s="260"/>
      <c r="N190" s="263"/>
      <c r="O190" s="263"/>
      <c r="P190" s="260"/>
      <c r="Q190" s="260"/>
      <c r="R190" s="260"/>
      <c r="S190" s="260"/>
    </row>
    <row r="191" spans="1:19" ht="10.199999999999999" customHeight="1">
      <c r="A191" s="260">
        <v>176</v>
      </c>
      <c r="B191" s="260"/>
      <c r="C191" s="260"/>
      <c r="D191" s="260"/>
      <c r="E191" s="260"/>
      <c r="F191" s="260"/>
      <c r="G191" s="260"/>
      <c r="H191" s="262"/>
      <c r="I191" s="262"/>
      <c r="J191" s="262"/>
      <c r="K191" s="262"/>
      <c r="L191" s="260"/>
      <c r="M191" s="260"/>
      <c r="N191" s="263"/>
      <c r="O191" s="263"/>
      <c r="P191" s="260"/>
      <c r="Q191" s="260"/>
      <c r="R191" s="260"/>
      <c r="S191" s="260"/>
    </row>
    <row r="192" spans="1:19" ht="10.199999999999999" customHeight="1">
      <c r="A192" s="260">
        <v>177</v>
      </c>
      <c r="B192" s="260"/>
      <c r="C192" s="260"/>
      <c r="D192" s="260"/>
      <c r="E192" s="260"/>
      <c r="F192" s="260"/>
      <c r="G192" s="260"/>
      <c r="H192" s="262"/>
      <c r="I192" s="262"/>
      <c r="J192" s="262"/>
      <c r="K192" s="262"/>
      <c r="L192" s="260"/>
      <c r="M192" s="260"/>
      <c r="N192" s="263"/>
      <c r="O192" s="263"/>
      <c r="P192" s="260"/>
      <c r="Q192" s="260"/>
      <c r="R192" s="260"/>
      <c r="S192" s="260"/>
    </row>
    <row r="193" spans="1:19" ht="10.199999999999999" customHeight="1">
      <c r="A193" s="260">
        <v>178</v>
      </c>
      <c r="B193" s="260"/>
      <c r="C193" s="260"/>
      <c r="D193" s="260"/>
      <c r="E193" s="260"/>
      <c r="F193" s="260"/>
      <c r="G193" s="260"/>
      <c r="H193" s="262"/>
      <c r="I193" s="262"/>
      <c r="J193" s="262"/>
      <c r="K193" s="262"/>
      <c r="L193" s="260"/>
      <c r="M193" s="260"/>
      <c r="N193" s="263"/>
      <c r="O193" s="263"/>
      <c r="P193" s="260"/>
      <c r="Q193" s="260"/>
      <c r="R193" s="260"/>
      <c r="S193" s="260"/>
    </row>
    <row r="194" spans="1:19" ht="10.199999999999999" customHeight="1">
      <c r="A194" s="260">
        <v>179</v>
      </c>
      <c r="B194" s="260"/>
      <c r="C194" s="260"/>
      <c r="D194" s="260"/>
      <c r="E194" s="260"/>
      <c r="F194" s="260"/>
      <c r="G194" s="260"/>
      <c r="H194" s="262"/>
      <c r="I194" s="262"/>
      <c r="J194" s="262"/>
      <c r="K194" s="262"/>
      <c r="L194" s="260"/>
      <c r="M194" s="260"/>
      <c r="N194" s="263"/>
      <c r="O194" s="263"/>
      <c r="P194" s="260"/>
      <c r="Q194" s="260"/>
      <c r="R194" s="260"/>
      <c r="S194" s="260"/>
    </row>
    <row r="195" spans="1:19" ht="10.199999999999999" customHeight="1">
      <c r="A195" s="260">
        <v>180</v>
      </c>
      <c r="B195" s="260"/>
      <c r="C195" s="260"/>
      <c r="D195" s="260"/>
      <c r="E195" s="260"/>
      <c r="F195" s="260"/>
      <c r="G195" s="260"/>
      <c r="H195" s="262"/>
      <c r="I195" s="262"/>
      <c r="J195" s="262"/>
      <c r="K195" s="262"/>
      <c r="L195" s="260"/>
      <c r="M195" s="260"/>
      <c r="N195" s="263"/>
      <c r="O195" s="263"/>
      <c r="P195" s="260"/>
      <c r="Q195" s="260"/>
      <c r="R195" s="260"/>
      <c r="S195" s="260"/>
    </row>
    <row r="196" spans="1:19" ht="10.199999999999999" customHeight="1">
      <c r="A196" s="260">
        <v>181</v>
      </c>
      <c r="B196" s="260"/>
      <c r="C196" s="260"/>
      <c r="D196" s="260"/>
      <c r="E196" s="260"/>
      <c r="F196" s="260"/>
      <c r="G196" s="260"/>
      <c r="H196" s="262"/>
      <c r="I196" s="262"/>
      <c r="J196" s="262"/>
      <c r="K196" s="262"/>
      <c r="L196" s="260"/>
      <c r="M196" s="260"/>
      <c r="N196" s="263"/>
      <c r="O196" s="263"/>
      <c r="P196" s="260"/>
      <c r="Q196" s="260"/>
      <c r="R196" s="260"/>
      <c r="S196" s="260"/>
    </row>
    <row r="197" spans="1:19" ht="10.199999999999999" customHeight="1">
      <c r="A197" s="260">
        <v>182</v>
      </c>
      <c r="B197" s="260"/>
      <c r="C197" s="260"/>
      <c r="D197" s="260"/>
      <c r="E197" s="260"/>
      <c r="F197" s="260"/>
      <c r="G197" s="260"/>
      <c r="H197" s="262"/>
      <c r="I197" s="262"/>
      <c r="J197" s="262"/>
      <c r="K197" s="262"/>
      <c r="L197" s="260"/>
      <c r="M197" s="260"/>
      <c r="N197" s="263"/>
      <c r="O197" s="263"/>
      <c r="P197" s="260"/>
      <c r="Q197" s="260"/>
      <c r="R197" s="260"/>
      <c r="S197" s="260"/>
    </row>
    <row r="198" spans="1:19" ht="10.199999999999999" customHeight="1">
      <c r="A198" s="260">
        <v>183</v>
      </c>
      <c r="B198" s="260"/>
      <c r="C198" s="260"/>
      <c r="D198" s="260"/>
      <c r="E198" s="260"/>
      <c r="F198" s="260"/>
      <c r="G198" s="260"/>
      <c r="H198" s="262"/>
      <c r="I198" s="262"/>
      <c r="J198" s="262"/>
      <c r="K198" s="262"/>
      <c r="L198" s="260"/>
      <c r="M198" s="260"/>
      <c r="N198" s="263"/>
      <c r="O198" s="263"/>
      <c r="P198" s="260"/>
      <c r="Q198" s="260"/>
      <c r="R198" s="260"/>
      <c r="S198" s="260"/>
    </row>
    <row r="199" spans="1:19" ht="10.199999999999999" customHeight="1">
      <c r="A199" s="260">
        <v>184</v>
      </c>
      <c r="B199" s="260"/>
      <c r="C199" s="260"/>
      <c r="D199" s="260"/>
      <c r="E199" s="260"/>
      <c r="F199" s="260"/>
      <c r="G199" s="260"/>
      <c r="H199" s="262"/>
      <c r="I199" s="262"/>
      <c r="J199" s="262"/>
      <c r="K199" s="262"/>
      <c r="L199" s="260"/>
      <c r="M199" s="260"/>
      <c r="N199" s="263"/>
      <c r="O199" s="263"/>
      <c r="P199" s="260"/>
      <c r="Q199" s="260"/>
      <c r="R199" s="260"/>
      <c r="S199" s="260"/>
    </row>
    <row r="200" spans="1:19" ht="10.199999999999999" customHeight="1">
      <c r="A200" s="260">
        <v>185</v>
      </c>
      <c r="B200" s="260"/>
      <c r="C200" s="260"/>
      <c r="D200" s="260"/>
      <c r="E200" s="260"/>
      <c r="F200" s="260"/>
      <c r="G200" s="260"/>
      <c r="H200" s="262"/>
      <c r="I200" s="262"/>
      <c r="J200" s="262"/>
      <c r="K200" s="262"/>
      <c r="L200" s="260"/>
      <c r="M200" s="260"/>
      <c r="N200" s="263"/>
      <c r="O200" s="263"/>
      <c r="P200" s="260"/>
      <c r="Q200" s="260"/>
      <c r="R200" s="260"/>
      <c r="S200" s="260"/>
    </row>
    <row r="201" spans="1:19" ht="10.199999999999999" customHeight="1">
      <c r="A201" s="260">
        <v>186</v>
      </c>
      <c r="B201" s="260"/>
      <c r="C201" s="260"/>
      <c r="D201" s="260"/>
      <c r="E201" s="260"/>
      <c r="F201" s="260"/>
      <c r="G201" s="260"/>
      <c r="H201" s="262"/>
      <c r="I201" s="262"/>
      <c r="J201" s="262"/>
      <c r="K201" s="262"/>
      <c r="L201" s="260"/>
      <c r="M201" s="260"/>
      <c r="N201" s="263"/>
      <c r="O201" s="263"/>
      <c r="P201" s="260"/>
      <c r="Q201" s="260"/>
      <c r="R201" s="260"/>
      <c r="S201" s="260"/>
    </row>
    <row r="202" spans="1:19" ht="10.199999999999999" customHeight="1">
      <c r="A202" s="260">
        <v>187</v>
      </c>
      <c r="B202" s="260"/>
      <c r="C202" s="260"/>
      <c r="D202" s="260"/>
      <c r="E202" s="260"/>
      <c r="F202" s="260"/>
      <c r="G202" s="260"/>
      <c r="H202" s="262"/>
      <c r="I202" s="262"/>
      <c r="J202" s="262"/>
      <c r="K202" s="262"/>
      <c r="L202" s="260"/>
      <c r="M202" s="260"/>
      <c r="N202" s="263"/>
      <c r="O202" s="263"/>
      <c r="P202" s="260"/>
      <c r="Q202" s="260"/>
      <c r="R202" s="260"/>
      <c r="S202" s="260"/>
    </row>
    <row r="203" spans="1:19" ht="10.199999999999999" customHeight="1">
      <c r="A203" s="260">
        <v>188</v>
      </c>
      <c r="B203" s="260"/>
      <c r="C203" s="260"/>
      <c r="D203" s="260"/>
      <c r="E203" s="260"/>
      <c r="F203" s="260"/>
      <c r="G203" s="260"/>
      <c r="H203" s="262"/>
      <c r="I203" s="262"/>
      <c r="J203" s="262"/>
      <c r="K203" s="262"/>
      <c r="L203" s="260"/>
      <c r="M203" s="260"/>
      <c r="N203" s="263"/>
      <c r="O203" s="263"/>
      <c r="P203" s="260"/>
      <c r="Q203" s="260"/>
      <c r="R203" s="260"/>
      <c r="S203" s="260"/>
    </row>
    <row r="204" spans="1:19" ht="10.199999999999999" customHeight="1">
      <c r="A204" s="260">
        <v>189</v>
      </c>
      <c r="B204" s="260"/>
      <c r="C204" s="260"/>
      <c r="D204" s="260"/>
      <c r="E204" s="260"/>
      <c r="F204" s="260"/>
      <c r="G204" s="260"/>
      <c r="H204" s="262"/>
      <c r="I204" s="262"/>
      <c r="J204" s="262"/>
      <c r="K204" s="262"/>
      <c r="L204" s="260"/>
      <c r="M204" s="260"/>
      <c r="N204" s="263"/>
      <c r="O204" s="263"/>
      <c r="P204" s="260"/>
      <c r="Q204" s="260"/>
      <c r="R204" s="260"/>
      <c r="S204" s="260"/>
    </row>
    <row r="205" spans="1:19" ht="10.199999999999999" customHeight="1">
      <c r="A205" s="260">
        <v>190</v>
      </c>
      <c r="B205" s="260"/>
      <c r="C205" s="260"/>
      <c r="D205" s="260"/>
      <c r="E205" s="260"/>
      <c r="F205" s="260"/>
      <c r="G205" s="260"/>
      <c r="H205" s="262"/>
      <c r="I205" s="262"/>
      <c r="J205" s="262"/>
      <c r="K205" s="262"/>
      <c r="L205" s="260"/>
      <c r="M205" s="260"/>
      <c r="N205" s="263"/>
      <c r="O205" s="263"/>
      <c r="P205" s="260"/>
      <c r="Q205" s="260"/>
      <c r="R205" s="260"/>
      <c r="S205" s="260"/>
    </row>
    <row r="206" spans="1:19" ht="10.199999999999999" customHeight="1">
      <c r="A206" s="260">
        <v>191</v>
      </c>
      <c r="B206" s="260"/>
      <c r="C206" s="260"/>
      <c r="D206" s="260"/>
      <c r="E206" s="260"/>
      <c r="F206" s="260"/>
      <c r="G206" s="260"/>
      <c r="H206" s="262"/>
      <c r="I206" s="262"/>
      <c r="J206" s="262"/>
      <c r="K206" s="262"/>
      <c r="L206" s="260"/>
      <c r="M206" s="260"/>
      <c r="N206" s="263"/>
      <c r="O206" s="263"/>
      <c r="P206" s="260"/>
      <c r="Q206" s="260"/>
      <c r="R206" s="260"/>
      <c r="S206" s="260"/>
    </row>
    <row r="207" spans="1:19" ht="10.199999999999999" customHeight="1">
      <c r="A207" s="260">
        <v>192</v>
      </c>
      <c r="B207" s="260"/>
      <c r="C207" s="260"/>
      <c r="D207" s="260"/>
      <c r="E207" s="260"/>
      <c r="F207" s="260"/>
      <c r="G207" s="260"/>
      <c r="H207" s="262"/>
      <c r="I207" s="262"/>
      <c r="J207" s="262"/>
      <c r="K207" s="262"/>
      <c r="L207" s="260"/>
      <c r="M207" s="260"/>
      <c r="N207" s="263"/>
      <c r="O207" s="263"/>
      <c r="P207" s="260"/>
      <c r="Q207" s="260"/>
      <c r="R207" s="260"/>
      <c r="S207" s="260"/>
    </row>
    <row r="208" spans="1:19" ht="10.199999999999999" customHeight="1">
      <c r="A208" s="260">
        <v>193</v>
      </c>
      <c r="B208" s="260"/>
      <c r="C208" s="260"/>
      <c r="D208" s="260"/>
      <c r="E208" s="260"/>
      <c r="F208" s="260"/>
      <c r="G208" s="260"/>
      <c r="H208" s="262"/>
      <c r="I208" s="262"/>
      <c r="J208" s="262"/>
      <c r="K208" s="262"/>
      <c r="L208" s="260"/>
      <c r="M208" s="260"/>
      <c r="N208" s="263"/>
      <c r="O208" s="263"/>
      <c r="P208" s="260"/>
      <c r="Q208" s="260"/>
      <c r="R208" s="260"/>
      <c r="S208" s="260"/>
    </row>
    <row r="209" spans="1:19" ht="10.199999999999999" customHeight="1">
      <c r="A209" s="260">
        <v>194</v>
      </c>
      <c r="B209" s="260"/>
      <c r="C209" s="260"/>
      <c r="D209" s="260"/>
      <c r="E209" s="260"/>
      <c r="F209" s="260"/>
      <c r="G209" s="260"/>
      <c r="H209" s="262"/>
      <c r="I209" s="262"/>
      <c r="J209" s="262"/>
      <c r="K209" s="262"/>
      <c r="L209" s="260"/>
      <c r="M209" s="260"/>
      <c r="N209" s="263"/>
      <c r="O209" s="263"/>
      <c r="P209" s="260"/>
      <c r="Q209" s="260"/>
      <c r="R209" s="260"/>
      <c r="S209" s="260"/>
    </row>
    <row r="210" spans="1:19" ht="10.199999999999999" customHeight="1">
      <c r="A210" s="260">
        <v>195</v>
      </c>
      <c r="B210" s="260"/>
      <c r="C210" s="260"/>
      <c r="D210" s="260"/>
      <c r="E210" s="260"/>
      <c r="F210" s="260"/>
      <c r="G210" s="260"/>
      <c r="H210" s="262"/>
      <c r="I210" s="262"/>
      <c r="J210" s="262"/>
      <c r="K210" s="262"/>
      <c r="L210" s="260"/>
      <c r="M210" s="260"/>
      <c r="N210" s="263"/>
      <c r="O210" s="263"/>
      <c r="P210" s="260"/>
      <c r="Q210" s="260"/>
      <c r="R210" s="260"/>
      <c r="S210" s="260"/>
    </row>
    <row r="211" spans="1:19" ht="10.199999999999999" customHeight="1">
      <c r="A211" s="260">
        <v>196</v>
      </c>
      <c r="B211" s="260"/>
      <c r="C211" s="260"/>
      <c r="D211" s="260"/>
      <c r="E211" s="260"/>
      <c r="F211" s="260"/>
      <c r="G211" s="260"/>
      <c r="H211" s="262"/>
      <c r="I211" s="262"/>
      <c r="J211" s="262"/>
      <c r="K211" s="262"/>
      <c r="L211" s="260"/>
      <c r="M211" s="260"/>
      <c r="N211" s="263"/>
      <c r="O211" s="263"/>
      <c r="P211" s="260"/>
      <c r="Q211" s="260"/>
      <c r="R211" s="260"/>
      <c r="S211" s="260"/>
    </row>
    <row r="212" spans="1:19" ht="10.199999999999999" customHeight="1">
      <c r="A212" s="260">
        <v>197</v>
      </c>
      <c r="B212" s="260"/>
      <c r="C212" s="260"/>
      <c r="D212" s="260"/>
      <c r="E212" s="260"/>
      <c r="F212" s="260"/>
      <c r="G212" s="260"/>
      <c r="H212" s="262"/>
      <c r="I212" s="262"/>
      <c r="J212" s="262"/>
      <c r="K212" s="262"/>
      <c r="L212" s="260"/>
      <c r="M212" s="260"/>
      <c r="N212" s="263"/>
      <c r="O212" s="263"/>
      <c r="P212" s="260"/>
      <c r="Q212" s="260"/>
      <c r="R212" s="260"/>
      <c r="S212" s="260"/>
    </row>
    <row r="213" spans="1:19" ht="10.199999999999999" customHeight="1">
      <c r="A213" s="260">
        <v>198</v>
      </c>
      <c r="B213" s="260"/>
      <c r="C213" s="260"/>
      <c r="D213" s="260"/>
      <c r="E213" s="260"/>
      <c r="F213" s="260"/>
      <c r="G213" s="260"/>
      <c r="H213" s="262"/>
      <c r="I213" s="262"/>
      <c r="J213" s="262"/>
      <c r="K213" s="262"/>
      <c r="L213" s="260"/>
      <c r="M213" s="260"/>
      <c r="N213" s="263"/>
      <c r="O213" s="263"/>
      <c r="P213" s="260"/>
      <c r="Q213" s="260"/>
      <c r="R213" s="260"/>
      <c r="S213" s="260"/>
    </row>
    <row r="214" spans="1:19" ht="10.199999999999999" customHeight="1">
      <c r="A214" s="260">
        <v>199</v>
      </c>
      <c r="B214" s="260"/>
      <c r="C214" s="260"/>
      <c r="D214" s="260"/>
      <c r="E214" s="260"/>
      <c r="F214" s="260"/>
      <c r="G214" s="260"/>
      <c r="H214" s="262"/>
      <c r="I214" s="262"/>
      <c r="J214" s="262"/>
      <c r="K214" s="262"/>
      <c r="L214" s="260"/>
      <c r="M214" s="260"/>
      <c r="N214" s="263"/>
      <c r="O214" s="263"/>
      <c r="P214" s="260"/>
      <c r="Q214" s="260"/>
      <c r="R214" s="260"/>
      <c r="S214" s="260"/>
    </row>
    <row r="215" spans="1:19" ht="10.199999999999999" customHeight="1">
      <c r="A215" s="260">
        <v>200</v>
      </c>
      <c r="B215" s="260"/>
      <c r="C215" s="260"/>
      <c r="D215" s="260"/>
      <c r="E215" s="260"/>
      <c r="F215" s="260"/>
      <c r="G215" s="260"/>
      <c r="H215" s="262"/>
      <c r="I215" s="262"/>
      <c r="J215" s="262"/>
      <c r="K215" s="262"/>
      <c r="L215" s="260"/>
      <c r="M215" s="260"/>
      <c r="N215" s="263"/>
      <c r="O215" s="263"/>
      <c r="P215" s="260"/>
      <c r="Q215" s="260"/>
      <c r="R215" s="260"/>
      <c r="S215" s="260"/>
    </row>
    <row r="216" spans="1:19" ht="10.199999999999999" customHeight="1">
      <c r="A216" s="260">
        <v>201</v>
      </c>
      <c r="B216" s="260"/>
      <c r="C216" s="260"/>
      <c r="D216" s="260"/>
      <c r="E216" s="260"/>
      <c r="F216" s="260"/>
      <c r="G216" s="260"/>
      <c r="H216" s="262"/>
      <c r="I216" s="262"/>
      <c r="J216" s="262"/>
      <c r="K216" s="262"/>
      <c r="L216" s="260"/>
      <c r="M216" s="260"/>
      <c r="N216" s="263"/>
      <c r="O216" s="263"/>
      <c r="P216" s="260"/>
      <c r="Q216" s="260"/>
      <c r="R216" s="260"/>
      <c r="S216" s="260"/>
    </row>
    <row r="217" spans="1:19" ht="10.199999999999999" customHeight="1">
      <c r="A217" s="260">
        <v>202</v>
      </c>
      <c r="B217" s="260"/>
      <c r="C217" s="260"/>
      <c r="D217" s="260"/>
      <c r="E217" s="260"/>
      <c r="F217" s="260"/>
      <c r="G217" s="260"/>
      <c r="H217" s="262"/>
      <c r="I217" s="262"/>
      <c r="J217" s="262"/>
      <c r="K217" s="262"/>
      <c r="L217" s="260"/>
      <c r="M217" s="260"/>
      <c r="N217" s="263"/>
      <c r="O217" s="263"/>
      <c r="P217" s="260"/>
      <c r="Q217" s="260"/>
      <c r="R217" s="260"/>
      <c r="S217" s="260"/>
    </row>
    <row r="218" spans="1:19" ht="10.199999999999999" customHeight="1">
      <c r="A218" s="260">
        <v>203</v>
      </c>
      <c r="B218" s="260"/>
      <c r="C218" s="260"/>
      <c r="D218" s="260"/>
      <c r="E218" s="260"/>
      <c r="F218" s="260"/>
      <c r="G218" s="260"/>
      <c r="H218" s="262"/>
      <c r="I218" s="262"/>
      <c r="J218" s="262"/>
      <c r="K218" s="262"/>
      <c r="L218" s="260"/>
      <c r="M218" s="260"/>
      <c r="N218" s="263"/>
      <c r="O218" s="263"/>
      <c r="P218" s="260"/>
      <c r="Q218" s="260"/>
      <c r="R218" s="260"/>
      <c r="S218" s="260"/>
    </row>
    <row r="219" spans="1:19" ht="10.199999999999999" customHeight="1">
      <c r="A219" s="260">
        <v>204</v>
      </c>
      <c r="B219" s="260"/>
      <c r="C219" s="260"/>
      <c r="D219" s="260"/>
      <c r="E219" s="260"/>
      <c r="F219" s="260"/>
      <c r="G219" s="260"/>
      <c r="H219" s="262"/>
      <c r="I219" s="262"/>
      <c r="J219" s="262"/>
      <c r="K219" s="262"/>
      <c r="L219" s="260"/>
      <c r="M219" s="260"/>
      <c r="N219" s="263"/>
      <c r="O219" s="263"/>
      <c r="P219" s="260"/>
      <c r="Q219" s="260"/>
      <c r="R219" s="260"/>
      <c r="S219" s="260"/>
    </row>
    <row r="220" spans="1:19" ht="10.199999999999999" customHeight="1">
      <c r="A220" s="260">
        <v>205</v>
      </c>
      <c r="B220" s="260"/>
      <c r="C220" s="260"/>
      <c r="D220" s="260"/>
      <c r="E220" s="260"/>
      <c r="F220" s="260"/>
      <c r="G220" s="260"/>
      <c r="H220" s="262"/>
      <c r="I220" s="262"/>
      <c r="J220" s="262"/>
      <c r="K220" s="262"/>
      <c r="L220" s="260"/>
      <c r="M220" s="260"/>
      <c r="N220" s="263"/>
      <c r="O220" s="263"/>
      <c r="P220" s="260"/>
      <c r="Q220" s="260"/>
      <c r="R220" s="260"/>
      <c r="S220" s="260"/>
    </row>
    <row r="221" spans="1:19" ht="10.199999999999999" customHeight="1">
      <c r="A221" s="260">
        <v>206</v>
      </c>
      <c r="B221" s="260"/>
      <c r="C221" s="260"/>
      <c r="D221" s="260"/>
      <c r="E221" s="260"/>
      <c r="F221" s="260"/>
      <c r="G221" s="260"/>
      <c r="H221" s="262"/>
      <c r="I221" s="262"/>
      <c r="J221" s="262"/>
      <c r="K221" s="262"/>
      <c r="L221" s="260"/>
      <c r="M221" s="260"/>
      <c r="N221" s="263"/>
      <c r="O221" s="263"/>
      <c r="P221" s="260"/>
      <c r="Q221" s="260"/>
      <c r="R221" s="260"/>
      <c r="S221" s="260"/>
    </row>
    <row r="222" spans="1:19" ht="10.199999999999999" customHeight="1">
      <c r="A222" s="260">
        <v>207</v>
      </c>
      <c r="B222" s="260"/>
      <c r="C222" s="260"/>
      <c r="D222" s="260"/>
      <c r="E222" s="260"/>
      <c r="F222" s="260"/>
      <c r="G222" s="260"/>
      <c r="H222" s="262"/>
      <c r="I222" s="262"/>
      <c r="J222" s="262"/>
      <c r="K222" s="262"/>
      <c r="L222" s="260"/>
      <c r="M222" s="260"/>
      <c r="N222" s="263"/>
      <c r="O222" s="263"/>
      <c r="P222" s="260"/>
      <c r="Q222" s="260"/>
      <c r="R222" s="260"/>
      <c r="S222" s="260"/>
    </row>
    <row r="223" spans="1:19" ht="10.199999999999999" customHeight="1">
      <c r="A223" s="260">
        <v>208</v>
      </c>
      <c r="B223" s="260"/>
      <c r="C223" s="260"/>
      <c r="D223" s="260"/>
      <c r="E223" s="260"/>
      <c r="F223" s="260"/>
      <c r="G223" s="260"/>
      <c r="H223" s="262"/>
      <c r="I223" s="262"/>
      <c r="J223" s="262"/>
      <c r="K223" s="262"/>
      <c r="L223" s="260"/>
      <c r="M223" s="260"/>
      <c r="N223" s="263"/>
      <c r="O223" s="263"/>
      <c r="P223" s="260"/>
      <c r="Q223" s="260"/>
      <c r="R223" s="260"/>
      <c r="S223" s="260"/>
    </row>
    <row r="224" spans="1:19" ht="10.199999999999999" customHeight="1">
      <c r="A224" s="260">
        <v>209</v>
      </c>
      <c r="B224" s="260"/>
      <c r="C224" s="260"/>
      <c r="D224" s="260"/>
      <c r="E224" s="260"/>
      <c r="F224" s="260"/>
      <c r="G224" s="260"/>
      <c r="H224" s="262"/>
      <c r="I224" s="262"/>
      <c r="J224" s="262"/>
      <c r="K224" s="262"/>
      <c r="L224" s="260"/>
      <c r="M224" s="260"/>
      <c r="N224" s="263"/>
      <c r="O224" s="263"/>
      <c r="P224" s="260"/>
      <c r="Q224" s="260"/>
      <c r="R224" s="260"/>
      <c r="S224" s="260"/>
    </row>
    <row r="225" spans="1:19" ht="10.199999999999999" customHeight="1">
      <c r="A225" s="260">
        <v>210</v>
      </c>
      <c r="B225" s="260"/>
      <c r="C225" s="260"/>
      <c r="D225" s="260"/>
      <c r="E225" s="260"/>
      <c r="F225" s="260"/>
      <c r="G225" s="260"/>
      <c r="H225" s="262"/>
      <c r="I225" s="262"/>
      <c r="J225" s="262"/>
      <c r="K225" s="262"/>
      <c r="L225" s="260"/>
      <c r="M225" s="260"/>
      <c r="N225" s="263"/>
      <c r="O225" s="263"/>
      <c r="P225" s="260"/>
      <c r="Q225" s="260"/>
      <c r="R225" s="260"/>
      <c r="S225" s="260"/>
    </row>
    <row r="226" spans="1:19" ht="10.199999999999999" customHeight="1">
      <c r="A226" s="260">
        <v>211</v>
      </c>
      <c r="B226" s="260"/>
      <c r="C226" s="260"/>
      <c r="D226" s="260"/>
      <c r="E226" s="260"/>
      <c r="F226" s="260"/>
      <c r="G226" s="260"/>
      <c r="H226" s="262"/>
      <c r="I226" s="262"/>
      <c r="J226" s="262"/>
      <c r="K226" s="262"/>
      <c r="L226" s="260"/>
      <c r="M226" s="260"/>
      <c r="N226" s="263"/>
      <c r="O226" s="263"/>
      <c r="P226" s="260"/>
      <c r="Q226" s="260"/>
      <c r="R226" s="260"/>
      <c r="S226" s="260"/>
    </row>
    <row r="227" spans="1:19" ht="10.199999999999999" customHeight="1">
      <c r="A227" s="260">
        <v>212</v>
      </c>
      <c r="B227" s="260"/>
      <c r="C227" s="260"/>
      <c r="D227" s="260"/>
      <c r="E227" s="260"/>
      <c r="F227" s="260"/>
      <c r="G227" s="260"/>
      <c r="H227" s="262"/>
      <c r="I227" s="262"/>
      <c r="J227" s="262"/>
      <c r="K227" s="262"/>
      <c r="L227" s="260"/>
      <c r="M227" s="260"/>
      <c r="N227" s="263"/>
      <c r="O227" s="263"/>
      <c r="P227" s="260"/>
      <c r="Q227" s="260"/>
      <c r="R227" s="260"/>
      <c r="S227" s="260"/>
    </row>
    <row r="228" spans="1:19" ht="10.199999999999999" customHeight="1">
      <c r="A228" s="260">
        <v>213</v>
      </c>
      <c r="B228" s="260"/>
      <c r="C228" s="260"/>
      <c r="D228" s="260"/>
      <c r="E228" s="260"/>
      <c r="F228" s="260"/>
      <c r="G228" s="260"/>
      <c r="H228" s="262"/>
      <c r="I228" s="262"/>
      <c r="J228" s="262"/>
      <c r="K228" s="262"/>
      <c r="L228" s="260"/>
      <c r="M228" s="260"/>
      <c r="N228" s="263"/>
      <c r="O228" s="263"/>
      <c r="P228" s="260"/>
      <c r="Q228" s="260"/>
      <c r="R228" s="260"/>
      <c r="S228" s="260"/>
    </row>
    <row r="229" spans="1:19" ht="10.199999999999999" customHeight="1">
      <c r="A229" s="260">
        <v>214</v>
      </c>
      <c r="B229" s="260"/>
      <c r="C229" s="260"/>
      <c r="D229" s="260"/>
      <c r="E229" s="260"/>
      <c r="F229" s="260"/>
      <c r="G229" s="260"/>
      <c r="H229" s="262"/>
      <c r="I229" s="262"/>
      <c r="J229" s="262"/>
      <c r="K229" s="262"/>
      <c r="L229" s="260"/>
      <c r="M229" s="260"/>
      <c r="N229" s="263"/>
      <c r="O229" s="263"/>
      <c r="P229" s="260"/>
      <c r="Q229" s="260"/>
      <c r="R229" s="260"/>
      <c r="S229" s="260"/>
    </row>
    <row r="230" spans="1:19" ht="10.199999999999999" customHeight="1">
      <c r="A230" s="260">
        <v>215</v>
      </c>
      <c r="B230" s="260"/>
      <c r="C230" s="260"/>
      <c r="D230" s="260"/>
      <c r="E230" s="260"/>
      <c r="F230" s="260"/>
      <c r="G230" s="260"/>
      <c r="H230" s="262"/>
      <c r="I230" s="262"/>
      <c r="J230" s="262"/>
      <c r="K230" s="262"/>
      <c r="L230" s="260"/>
      <c r="M230" s="260"/>
      <c r="N230" s="263"/>
      <c r="O230" s="263"/>
      <c r="P230" s="260"/>
      <c r="Q230" s="260"/>
      <c r="R230" s="260"/>
      <c r="S230" s="260"/>
    </row>
    <row r="231" spans="1:19" ht="10.199999999999999" customHeight="1">
      <c r="A231" s="260">
        <v>216</v>
      </c>
      <c r="B231" s="260"/>
      <c r="C231" s="260"/>
      <c r="D231" s="260"/>
      <c r="E231" s="260"/>
      <c r="F231" s="260"/>
      <c r="G231" s="260"/>
      <c r="H231" s="262"/>
      <c r="I231" s="262"/>
      <c r="J231" s="262"/>
      <c r="K231" s="262"/>
      <c r="L231" s="260"/>
      <c r="M231" s="260"/>
      <c r="N231" s="263"/>
      <c r="O231" s="263"/>
      <c r="P231" s="260"/>
      <c r="Q231" s="260"/>
      <c r="R231" s="260"/>
      <c r="S231" s="260"/>
    </row>
    <row r="232" spans="1:19" ht="10.199999999999999" customHeight="1">
      <c r="A232" s="260">
        <v>217</v>
      </c>
      <c r="B232" s="260"/>
      <c r="C232" s="260"/>
      <c r="D232" s="260"/>
      <c r="E232" s="260"/>
      <c r="F232" s="260"/>
      <c r="G232" s="260"/>
      <c r="H232" s="262"/>
      <c r="I232" s="262"/>
      <c r="J232" s="262"/>
      <c r="K232" s="262"/>
      <c r="L232" s="260"/>
      <c r="M232" s="260"/>
      <c r="N232" s="263"/>
      <c r="O232" s="263"/>
      <c r="P232" s="260"/>
      <c r="Q232" s="260"/>
      <c r="R232" s="260"/>
      <c r="S232" s="260"/>
    </row>
    <row r="233" spans="1:19" ht="10.199999999999999" customHeight="1">
      <c r="A233" s="260">
        <v>218</v>
      </c>
      <c r="B233" s="260"/>
      <c r="C233" s="260"/>
      <c r="D233" s="260"/>
      <c r="E233" s="260"/>
      <c r="F233" s="260"/>
      <c r="G233" s="260"/>
      <c r="H233" s="262"/>
      <c r="I233" s="262"/>
      <c r="J233" s="262"/>
      <c r="K233" s="262"/>
      <c r="L233" s="260"/>
      <c r="M233" s="260"/>
      <c r="N233" s="263"/>
      <c r="O233" s="263"/>
      <c r="P233" s="260"/>
      <c r="Q233" s="260"/>
      <c r="R233" s="260"/>
      <c r="S233" s="260"/>
    </row>
    <row r="234" spans="1:19" ht="10.199999999999999" customHeight="1">
      <c r="A234" s="260">
        <v>219</v>
      </c>
      <c r="B234" s="260"/>
      <c r="C234" s="260"/>
      <c r="D234" s="260"/>
      <c r="E234" s="260"/>
      <c r="F234" s="260"/>
      <c r="G234" s="260"/>
      <c r="H234" s="262"/>
      <c r="I234" s="262"/>
      <c r="J234" s="262"/>
      <c r="K234" s="262"/>
      <c r="L234" s="260"/>
      <c r="M234" s="260"/>
      <c r="N234" s="263"/>
      <c r="O234" s="263"/>
      <c r="P234" s="260"/>
      <c r="Q234" s="260"/>
      <c r="R234" s="260"/>
      <c r="S234" s="260"/>
    </row>
    <row r="235" spans="1:19" ht="10.199999999999999" customHeight="1">
      <c r="A235" s="260">
        <v>220</v>
      </c>
      <c r="B235" s="260"/>
      <c r="C235" s="260"/>
      <c r="D235" s="260"/>
      <c r="E235" s="260"/>
      <c r="F235" s="260"/>
      <c r="G235" s="260"/>
      <c r="H235" s="262"/>
      <c r="I235" s="262"/>
      <c r="J235" s="262"/>
      <c r="K235" s="262"/>
      <c r="L235" s="260"/>
      <c r="M235" s="260"/>
      <c r="N235" s="263"/>
      <c r="O235" s="263"/>
      <c r="P235" s="260"/>
      <c r="Q235" s="260"/>
      <c r="R235" s="260"/>
      <c r="S235" s="260"/>
    </row>
    <row r="236" spans="1:19" ht="10.199999999999999" customHeight="1">
      <c r="A236" s="260">
        <v>221</v>
      </c>
      <c r="B236" s="260"/>
      <c r="C236" s="260"/>
      <c r="D236" s="260"/>
      <c r="E236" s="260"/>
      <c r="F236" s="260"/>
      <c r="G236" s="260"/>
      <c r="H236" s="262"/>
      <c r="I236" s="262"/>
      <c r="J236" s="262"/>
      <c r="K236" s="262"/>
      <c r="L236" s="260"/>
      <c r="M236" s="260"/>
      <c r="N236" s="263"/>
      <c r="O236" s="263"/>
      <c r="P236" s="260"/>
      <c r="Q236" s="260"/>
      <c r="R236" s="260"/>
      <c r="S236" s="260"/>
    </row>
    <row r="237" spans="1:19" ht="10.199999999999999" customHeight="1">
      <c r="A237" s="260">
        <v>222</v>
      </c>
      <c r="B237" s="260"/>
      <c r="C237" s="260"/>
      <c r="D237" s="260"/>
      <c r="E237" s="260"/>
      <c r="F237" s="260"/>
      <c r="G237" s="260"/>
      <c r="H237" s="262"/>
      <c r="I237" s="262"/>
      <c r="J237" s="262"/>
      <c r="K237" s="262"/>
      <c r="L237" s="260"/>
      <c r="M237" s="260"/>
      <c r="N237" s="263"/>
      <c r="O237" s="263"/>
      <c r="P237" s="260"/>
      <c r="Q237" s="260"/>
      <c r="R237" s="260"/>
      <c r="S237" s="260"/>
    </row>
    <row r="238" spans="1:19" ht="10.199999999999999" customHeight="1">
      <c r="A238" s="260">
        <v>223</v>
      </c>
      <c r="B238" s="260"/>
      <c r="C238" s="260"/>
      <c r="D238" s="260"/>
      <c r="E238" s="260"/>
      <c r="F238" s="260"/>
      <c r="G238" s="260"/>
      <c r="H238" s="262"/>
      <c r="I238" s="262"/>
      <c r="J238" s="262"/>
      <c r="K238" s="262"/>
      <c r="L238" s="260"/>
      <c r="M238" s="260"/>
      <c r="N238" s="263"/>
      <c r="O238" s="263"/>
      <c r="P238" s="260"/>
      <c r="Q238" s="260"/>
      <c r="R238" s="260"/>
      <c r="S238" s="260"/>
    </row>
    <row r="239" spans="1:19" ht="10.199999999999999" customHeight="1">
      <c r="A239" s="260">
        <v>224</v>
      </c>
      <c r="B239" s="260"/>
      <c r="C239" s="260"/>
      <c r="D239" s="260"/>
      <c r="E239" s="260"/>
      <c r="F239" s="260"/>
      <c r="G239" s="260"/>
      <c r="H239" s="262"/>
      <c r="I239" s="262"/>
      <c r="J239" s="262"/>
      <c r="K239" s="262"/>
      <c r="L239" s="260"/>
      <c r="M239" s="260"/>
      <c r="N239" s="263"/>
      <c r="O239" s="263"/>
      <c r="P239" s="260"/>
      <c r="Q239" s="260"/>
      <c r="R239" s="260"/>
      <c r="S239" s="260"/>
    </row>
    <row r="240" spans="1:19" ht="10.199999999999999" customHeight="1">
      <c r="A240" s="260">
        <v>225</v>
      </c>
      <c r="B240" s="260"/>
      <c r="C240" s="260"/>
      <c r="D240" s="260"/>
      <c r="E240" s="260"/>
      <c r="F240" s="260"/>
      <c r="G240" s="260"/>
      <c r="H240" s="262"/>
      <c r="I240" s="262"/>
      <c r="J240" s="262"/>
      <c r="K240" s="262"/>
      <c r="L240" s="260"/>
      <c r="M240" s="260"/>
      <c r="N240" s="263"/>
      <c r="O240" s="263"/>
      <c r="P240" s="260"/>
      <c r="Q240" s="260"/>
      <c r="R240" s="260"/>
      <c r="S240" s="260"/>
    </row>
    <row r="241" spans="1:19" ht="10.199999999999999" customHeight="1">
      <c r="A241" s="260">
        <v>226</v>
      </c>
      <c r="B241" s="260"/>
      <c r="C241" s="260"/>
      <c r="D241" s="260"/>
      <c r="E241" s="260"/>
      <c r="F241" s="260"/>
      <c r="G241" s="260"/>
      <c r="H241" s="262"/>
      <c r="I241" s="262"/>
      <c r="J241" s="262"/>
      <c r="K241" s="262"/>
      <c r="L241" s="260"/>
      <c r="M241" s="260"/>
      <c r="N241" s="263"/>
      <c r="O241" s="263"/>
      <c r="P241" s="260"/>
      <c r="Q241" s="260"/>
      <c r="R241" s="260"/>
      <c r="S241" s="260"/>
    </row>
    <row r="242" spans="1:19" ht="10.199999999999999" customHeight="1">
      <c r="A242" s="260">
        <v>227</v>
      </c>
      <c r="B242" s="260"/>
      <c r="C242" s="260"/>
      <c r="D242" s="260"/>
      <c r="E242" s="260"/>
      <c r="F242" s="260"/>
      <c r="G242" s="260"/>
      <c r="H242" s="262"/>
      <c r="I242" s="262"/>
      <c r="J242" s="262"/>
      <c r="K242" s="262"/>
      <c r="L242" s="260"/>
      <c r="M242" s="260"/>
      <c r="N242" s="263"/>
      <c r="O242" s="263"/>
      <c r="P242" s="260"/>
      <c r="Q242" s="260"/>
      <c r="R242" s="260"/>
      <c r="S242" s="260"/>
    </row>
    <row r="243" spans="1:19" ht="10.199999999999999" customHeight="1">
      <c r="A243" s="260">
        <v>228</v>
      </c>
      <c r="B243" s="260"/>
      <c r="C243" s="260"/>
      <c r="D243" s="260"/>
      <c r="E243" s="260"/>
      <c r="F243" s="260"/>
      <c r="G243" s="260"/>
      <c r="H243" s="262"/>
      <c r="I243" s="262"/>
      <c r="J243" s="262"/>
      <c r="K243" s="262"/>
      <c r="L243" s="260"/>
      <c r="M243" s="260"/>
      <c r="N243" s="263"/>
      <c r="O243" s="263"/>
      <c r="P243" s="260"/>
      <c r="Q243" s="260"/>
      <c r="R243" s="260"/>
      <c r="S243" s="260"/>
    </row>
    <row r="244" spans="1:19" ht="10.199999999999999" customHeight="1">
      <c r="A244" s="260">
        <v>229</v>
      </c>
      <c r="B244" s="260"/>
      <c r="C244" s="260"/>
      <c r="D244" s="260"/>
      <c r="E244" s="260"/>
      <c r="F244" s="260"/>
      <c r="G244" s="260"/>
      <c r="H244" s="262"/>
      <c r="I244" s="262"/>
      <c r="J244" s="262"/>
      <c r="K244" s="262"/>
      <c r="L244" s="260"/>
      <c r="M244" s="260"/>
      <c r="N244" s="263"/>
      <c r="O244" s="263"/>
      <c r="P244" s="260"/>
      <c r="Q244" s="260"/>
      <c r="R244" s="260"/>
      <c r="S244" s="260"/>
    </row>
    <row r="245" spans="1:19" ht="10.199999999999999" customHeight="1">
      <c r="A245" s="260">
        <v>230</v>
      </c>
      <c r="B245" s="260"/>
      <c r="C245" s="260"/>
      <c r="D245" s="260"/>
      <c r="E245" s="260"/>
      <c r="F245" s="260"/>
      <c r="G245" s="260"/>
      <c r="H245" s="262"/>
      <c r="I245" s="262"/>
      <c r="J245" s="262"/>
      <c r="K245" s="262"/>
      <c r="L245" s="260"/>
      <c r="M245" s="260"/>
      <c r="N245" s="263"/>
      <c r="O245" s="263"/>
      <c r="P245" s="260"/>
      <c r="Q245" s="260"/>
      <c r="R245" s="260"/>
      <c r="S245" s="260"/>
    </row>
    <row r="246" spans="1:19" ht="10.199999999999999" customHeight="1">
      <c r="A246" s="260">
        <v>231</v>
      </c>
      <c r="B246" s="260"/>
      <c r="C246" s="260"/>
      <c r="D246" s="260"/>
      <c r="E246" s="260"/>
      <c r="F246" s="260"/>
      <c r="G246" s="260"/>
      <c r="H246" s="262"/>
      <c r="I246" s="262"/>
      <c r="J246" s="262"/>
      <c r="K246" s="262"/>
      <c r="L246" s="260"/>
      <c r="M246" s="260"/>
      <c r="N246" s="263"/>
      <c r="O246" s="263"/>
      <c r="P246" s="260"/>
      <c r="Q246" s="260"/>
      <c r="R246" s="260"/>
      <c r="S246" s="260"/>
    </row>
    <row r="247" spans="1:19" ht="10.199999999999999" customHeight="1">
      <c r="A247" s="260">
        <v>232</v>
      </c>
      <c r="B247" s="260"/>
      <c r="C247" s="260"/>
      <c r="D247" s="260"/>
      <c r="E247" s="260"/>
      <c r="F247" s="260"/>
      <c r="G247" s="260"/>
      <c r="H247" s="262"/>
      <c r="I247" s="262"/>
      <c r="J247" s="262"/>
      <c r="K247" s="262"/>
      <c r="L247" s="260"/>
      <c r="M247" s="260"/>
      <c r="N247" s="263"/>
      <c r="O247" s="263"/>
      <c r="P247" s="260"/>
      <c r="Q247" s="260"/>
      <c r="R247" s="260"/>
      <c r="S247" s="260"/>
    </row>
    <row r="248" spans="1:19" ht="10.199999999999999" customHeight="1">
      <c r="A248" s="260">
        <v>233</v>
      </c>
      <c r="B248" s="260"/>
      <c r="C248" s="260"/>
      <c r="D248" s="260"/>
      <c r="E248" s="260"/>
      <c r="F248" s="260"/>
      <c r="G248" s="260"/>
      <c r="H248" s="262"/>
      <c r="I248" s="262"/>
      <c r="J248" s="262"/>
      <c r="K248" s="262"/>
      <c r="L248" s="260"/>
      <c r="M248" s="260"/>
      <c r="N248" s="263"/>
      <c r="O248" s="263"/>
      <c r="P248" s="260"/>
      <c r="Q248" s="260"/>
      <c r="R248" s="260"/>
      <c r="S248" s="260"/>
    </row>
    <row r="249" spans="1:19" ht="10.199999999999999" customHeight="1">
      <c r="A249" s="260">
        <v>234</v>
      </c>
      <c r="B249" s="260"/>
      <c r="C249" s="260"/>
      <c r="D249" s="260"/>
      <c r="E249" s="260"/>
      <c r="F249" s="260"/>
      <c r="G249" s="260"/>
      <c r="H249" s="262"/>
      <c r="I249" s="262"/>
      <c r="J249" s="262"/>
      <c r="K249" s="262"/>
      <c r="L249" s="260"/>
      <c r="M249" s="260"/>
      <c r="N249" s="263"/>
      <c r="O249" s="263"/>
      <c r="P249" s="260"/>
      <c r="Q249" s="260"/>
      <c r="R249" s="260"/>
      <c r="S249" s="260"/>
    </row>
    <row r="250" spans="1:19" ht="10.199999999999999" customHeight="1">
      <c r="A250" s="260">
        <v>235</v>
      </c>
      <c r="B250" s="260"/>
      <c r="C250" s="260"/>
      <c r="D250" s="260"/>
      <c r="E250" s="260"/>
      <c r="F250" s="260"/>
      <c r="G250" s="260"/>
      <c r="H250" s="262"/>
      <c r="I250" s="262"/>
      <c r="J250" s="262"/>
      <c r="K250" s="262"/>
      <c r="L250" s="260"/>
      <c r="M250" s="260"/>
      <c r="N250" s="263"/>
      <c r="O250" s="263"/>
      <c r="P250" s="260"/>
      <c r="Q250" s="260"/>
      <c r="R250" s="260"/>
      <c r="S250" s="260"/>
    </row>
    <row r="251" spans="1:19" ht="10.199999999999999" customHeight="1">
      <c r="A251" s="260">
        <v>236</v>
      </c>
      <c r="B251" s="260"/>
      <c r="C251" s="260"/>
      <c r="D251" s="260"/>
      <c r="E251" s="260"/>
      <c r="F251" s="260"/>
      <c r="G251" s="260"/>
      <c r="H251" s="262"/>
      <c r="I251" s="262"/>
      <c r="J251" s="262"/>
      <c r="K251" s="262"/>
      <c r="L251" s="260"/>
      <c r="M251" s="260"/>
      <c r="N251" s="263"/>
      <c r="O251" s="263"/>
      <c r="P251" s="260"/>
      <c r="Q251" s="260"/>
      <c r="R251" s="260"/>
      <c r="S251" s="260"/>
    </row>
    <row r="252" spans="1:19" ht="10.199999999999999" customHeight="1">
      <c r="A252" s="260">
        <v>237</v>
      </c>
      <c r="B252" s="260"/>
      <c r="C252" s="260"/>
      <c r="D252" s="260"/>
      <c r="E252" s="260"/>
      <c r="F252" s="260"/>
      <c r="G252" s="260"/>
      <c r="H252" s="262"/>
      <c r="I252" s="262"/>
      <c r="J252" s="262"/>
      <c r="K252" s="262"/>
      <c r="L252" s="260"/>
      <c r="M252" s="260"/>
      <c r="N252" s="263"/>
      <c r="O252" s="263"/>
      <c r="P252" s="260"/>
      <c r="Q252" s="260"/>
      <c r="R252" s="260"/>
      <c r="S252" s="260"/>
    </row>
    <row r="253" spans="1:19" ht="10.199999999999999" customHeight="1">
      <c r="A253" s="260">
        <v>238</v>
      </c>
      <c r="B253" s="260"/>
      <c r="C253" s="260"/>
      <c r="D253" s="260"/>
      <c r="E253" s="260"/>
      <c r="F253" s="260"/>
      <c r="G253" s="260"/>
      <c r="H253" s="262"/>
      <c r="I253" s="262"/>
      <c r="J253" s="262"/>
      <c r="K253" s="262"/>
      <c r="L253" s="260"/>
      <c r="M253" s="260"/>
      <c r="N253" s="263"/>
      <c r="O253" s="263"/>
      <c r="P253" s="260"/>
      <c r="Q253" s="260"/>
      <c r="R253" s="260"/>
      <c r="S253" s="260"/>
    </row>
    <row r="254" spans="1:19" ht="10.199999999999999" customHeight="1">
      <c r="A254" s="260">
        <v>239</v>
      </c>
      <c r="B254" s="260"/>
      <c r="C254" s="260"/>
      <c r="D254" s="260"/>
      <c r="E254" s="260"/>
      <c r="F254" s="260"/>
      <c r="G254" s="260"/>
      <c r="H254" s="262"/>
      <c r="I254" s="262"/>
      <c r="J254" s="262"/>
      <c r="K254" s="262"/>
      <c r="L254" s="260"/>
      <c r="M254" s="260"/>
      <c r="N254" s="263"/>
      <c r="O254" s="263"/>
      <c r="P254" s="260"/>
      <c r="Q254" s="260"/>
      <c r="R254" s="260"/>
      <c r="S254" s="260"/>
    </row>
    <row r="255" spans="1:19" ht="10.199999999999999" customHeight="1">
      <c r="A255" s="260">
        <v>240</v>
      </c>
      <c r="B255" s="260"/>
      <c r="C255" s="260"/>
      <c r="D255" s="260"/>
      <c r="E255" s="260"/>
      <c r="F255" s="260"/>
      <c r="G255" s="260"/>
      <c r="H255" s="262"/>
      <c r="I255" s="262"/>
      <c r="J255" s="262"/>
      <c r="K255" s="262"/>
      <c r="L255" s="260"/>
      <c r="M255" s="260"/>
      <c r="N255" s="263"/>
      <c r="O255" s="263"/>
      <c r="P255" s="260"/>
      <c r="Q255" s="260"/>
      <c r="R255" s="260"/>
      <c r="S255" s="260"/>
    </row>
    <row r="256" spans="1:19" ht="10.199999999999999" customHeight="1">
      <c r="A256" s="260">
        <v>241</v>
      </c>
      <c r="B256" s="260"/>
      <c r="C256" s="260"/>
      <c r="D256" s="260"/>
      <c r="E256" s="260"/>
      <c r="F256" s="260"/>
      <c r="G256" s="260"/>
      <c r="H256" s="262"/>
      <c r="I256" s="262"/>
      <c r="J256" s="262"/>
      <c r="K256" s="262"/>
      <c r="L256" s="260"/>
      <c r="M256" s="260"/>
      <c r="N256" s="263"/>
      <c r="O256" s="263"/>
      <c r="P256" s="260"/>
      <c r="Q256" s="260"/>
      <c r="R256" s="260"/>
      <c r="S256" s="260"/>
    </row>
    <row r="257" spans="1:19" ht="10.199999999999999" customHeight="1">
      <c r="A257" s="260">
        <v>242</v>
      </c>
      <c r="B257" s="260"/>
      <c r="C257" s="260"/>
      <c r="D257" s="260"/>
      <c r="E257" s="260"/>
      <c r="F257" s="260"/>
      <c r="G257" s="260"/>
      <c r="H257" s="262"/>
      <c r="I257" s="262"/>
      <c r="J257" s="262"/>
      <c r="K257" s="262"/>
      <c r="L257" s="260"/>
      <c r="M257" s="260"/>
      <c r="N257" s="263"/>
      <c r="O257" s="263"/>
      <c r="P257" s="260"/>
      <c r="Q257" s="260"/>
      <c r="R257" s="260"/>
      <c r="S257" s="260"/>
    </row>
    <row r="258" spans="1:19" ht="10.199999999999999" customHeight="1">
      <c r="A258" s="260">
        <v>243</v>
      </c>
      <c r="B258" s="260"/>
      <c r="C258" s="260"/>
      <c r="D258" s="260"/>
      <c r="E258" s="260"/>
      <c r="F258" s="260"/>
      <c r="G258" s="260"/>
      <c r="H258" s="262"/>
      <c r="I258" s="262"/>
      <c r="J258" s="262"/>
      <c r="K258" s="262"/>
      <c r="L258" s="260"/>
      <c r="M258" s="260"/>
      <c r="N258" s="263"/>
      <c r="O258" s="263"/>
      <c r="P258" s="260"/>
      <c r="Q258" s="260"/>
      <c r="R258" s="260"/>
      <c r="S258" s="260"/>
    </row>
    <row r="259" spans="1:19" ht="10.199999999999999" customHeight="1">
      <c r="A259" s="260">
        <v>244</v>
      </c>
      <c r="B259" s="260"/>
      <c r="C259" s="260"/>
      <c r="D259" s="260"/>
      <c r="E259" s="260"/>
      <c r="F259" s="260"/>
      <c r="G259" s="260"/>
      <c r="H259" s="262"/>
      <c r="I259" s="262"/>
      <c r="J259" s="262"/>
      <c r="K259" s="262"/>
      <c r="L259" s="260"/>
      <c r="M259" s="260"/>
      <c r="N259" s="263"/>
      <c r="O259" s="263"/>
      <c r="P259" s="260"/>
      <c r="Q259" s="260"/>
      <c r="R259" s="260"/>
      <c r="S259" s="260"/>
    </row>
    <row r="260" spans="1:19" ht="10.199999999999999" customHeight="1">
      <c r="A260" s="260">
        <v>245</v>
      </c>
      <c r="B260" s="260"/>
      <c r="C260" s="260"/>
      <c r="D260" s="260"/>
      <c r="E260" s="260"/>
      <c r="F260" s="260"/>
      <c r="G260" s="260"/>
      <c r="H260" s="262"/>
      <c r="I260" s="262"/>
      <c r="J260" s="262"/>
      <c r="K260" s="262"/>
      <c r="L260" s="260"/>
      <c r="M260" s="260"/>
      <c r="N260" s="263"/>
      <c r="O260" s="263"/>
      <c r="P260" s="260"/>
      <c r="Q260" s="260"/>
      <c r="R260" s="260"/>
      <c r="S260" s="260"/>
    </row>
    <row r="261" spans="1:19" ht="10.199999999999999" customHeight="1">
      <c r="A261" s="260">
        <v>246</v>
      </c>
      <c r="B261" s="260"/>
      <c r="C261" s="260"/>
      <c r="D261" s="260"/>
      <c r="E261" s="260"/>
      <c r="F261" s="260"/>
      <c r="G261" s="260"/>
      <c r="H261" s="262"/>
      <c r="I261" s="262"/>
      <c r="J261" s="262"/>
      <c r="K261" s="262"/>
      <c r="L261" s="260"/>
      <c r="M261" s="260"/>
      <c r="N261" s="263"/>
      <c r="O261" s="263"/>
      <c r="P261" s="260"/>
      <c r="Q261" s="260"/>
      <c r="R261" s="260"/>
      <c r="S261" s="260"/>
    </row>
    <row r="262" spans="1:19" ht="10.199999999999999" customHeight="1">
      <c r="A262" s="260">
        <v>247</v>
      </c>
      <c r="B262" s="260"/>
      <c r="C262" s="260"/>
      <c r="D262" s="260"/>
      <c r="E262" s="260"/>
      <c r="F262" s="260"/>
      <c r="G262" s="260"/>
      <c r="H262" s="262"/>
      <c r="I262" s="262"/>
      <c r="J262" s="262"/>
      <c r="K262" s="262"/>
      <c r="L262" s="260"/>
      <c r="M262" s="260"/>
      <c r="N262" s="263"/>
      <c r="O262" s="263"/>
      <c r="P262" s="260"/>
      <c r="Q262" s="260"/>
      <c r="R262" s="260"/>
      <c r="S262" s="260"/>
    </row>
    <row r="263" spans="1:19" ht="10.199999999999999" customHeight="1">
      <c r="A263" s="260">
        <v>248</v>
      </c>
      <c r="B263" s="260"/>
      <c r="C263" s="260"/>
      <c r="D263" s="260"/>
      <c r="E263" s="260"/>
      <c r="F263" s="260"/>
      <c r="G263" s="260"/>
      <c r="H263" s="262"/>
      <c r="I263" s="262"/>
      <c r="J263" s="262"/>
      <c r="K263" s="262"/>
      <c r="L263" s="260"/>
      <c r="M263" s="260"/>
      <c r="N263" s="263"/>
      <c r="O263" s="263"/>
      <c r="P263" s="260"/>
      <c r="Q263" s="260"/>
      <c r="R263" s="260"/>
      <c r="S263" s="260"/>
    </row>
    <row r="264" spans="1:19" ht="10.199999999999999" customHeight="1">
      <c r="A264" s="260">
        <v>249</v>
      </c>
      <c r="B264" s="260"/>
      <c r="C264" s="260"/>
      <c r="D264" s="260"/>
      <c r="E264" s="260"/>
      <c r="F264" s="260"/>
      <c r="G264" s="260"/>
      <c r="H264" s="262"/>
      <c r="I264" s="262"/>
      <c r="J264" s="262"/>
      <c r="K264" s="262"/>
      <c r="L264" s="260"/>
      <c r="M264" s="260"/>
      <c r="N264" s="263"/>
      <c r="O264" s="263"/>
      <c r="P264" s="260"/>
      <c r="Q264" s="260"/>
      <c r="R264" s="260"/>
      <c r="S264" s="260"/>
    </row>
    <row r="265" spans="1:19" ht="10.199999999999999" customHeight="1">
      <c r="A265" s="260">
        <v>250</v>
      </c>
      <c r="B265" s="260"/>
      <c r="C265" s="260"/>
      <c r="D265" s="260"/>
      <c r="E265" s="260"/>
      <c r="F265" s="260"/>
      <c r="G265" s="260"/>
      <c r="H265" s="262"/>
      <c r="I265" s="262"/>
      <c r="J265" s="262"/>
      <c r="K265" s="262"/>
      <c r="L265" s="260"/>
      <c r="M265" s="260"/>
      <c r="N265" s="263"/>
      <c r="O265" s="263"/>
      <c r="P265" s="260"/>
      <c r="Q265" s="260"/>
      <c r="R265" s="260"/>
      <c r="S265" s="260"/>
    </row>
    <row r="266" spans="1:19" ht="10.199999999999999" customHeight="1">
      <c r="A266" s="260">
        <v>251</v>
      </c>
      <c r="B266" s="260"/>
      <c r="C266" s="260"/>
      <c r="D266" s="260"/>
      <c r="E266" s="260"/>
      <c r="F266" s="260"/>
      <c r="G266" s="260"/>
      <c r="H266" s="262"/>
      <c r="I266" s="262"/>
      <c r="J266" s="262"/>
      <c r="K266" s="262"/>
      <c r="L266" s="260"/>
      <c r="M266" s="260"/>
      <c r="N266" s="263"/>
      <c r="O266" s="263"/>
      <c r="P266" s="260"/>
      <c r="Q266" s="260"/>
      <c r="R266" s="260"/>
      <c r="S266" s="260"/>
    </row>
    <row r="267" spans="1:19" ht="10.199999999999999" customHeight="1">
      <c r="A267" s="260">
        <v>252</v>
      </c>
      <c r="B267" s="260"/>
      <c r="C267" s="260"/>
      <c r="D267" s="260"/>
      <c r="E267" s="260"/>
      <c r="F267" s="260"/>
      <c r="G267" s="260"/>
      <c r="H267" s="262"/>
      <c r="I267" s="262"/>
      <c r="J267" s="262"/>
      <c r="K267" s="262"/>
      <c r="L267" s="260"/>
      <c r="M267" s="260"/>
      <c r="N267" s="263"/>
      <c r="O267" s="263"/>
      <c r="P267" s="260"/>
      <c r="Q267" s="260"/>
      <c r="R267" s="260"/>
      <c r="S267" s="260"/>
    </row>
    <row r="268" spans="1:19" ht="10.199999999999999" customHeight="1">
      <c r="A268" s="260">
        <v>253</v>
      </c>
      <c r="B268" s="260"/>
      <c r="C268" s="260"/>
      <c r="D268" s="260"/>
      <c r="E268" s="260"/>
      <c r="F268" s="260"/>
      <c r="G268" s="260"/>
      <c r="H268" s="262"/>
      <c r="I268" s="262"/>
      <c r="J268" s="262"/>
      <c r="K268" s="262"/>
      <c r="L268" s="260"/>
      <c r="M268" s="260"/>
      <c r="N268" s="263"/>
      <c r="O268" s="263"/>
      <c r="P268" s="260"/>
      <c r="Q268" s="260"/>
      <c r="R268" s="260"/>
      <c r="S268" s="260"/>
    </row>
    <row r="269" spans="1:19" ht="10.199999999999999" customHeight="1">
      <c r="A269" s="260">
        <v>254</v>
      </c>
      <c r="B269" s="260"/>
      <c r="C269" s="260"/>
      <c r="D269" s="260"/>
      <c r="E269" s="260"/>
      <c r="F269" s="260"/>
      <c r="G269" s="260"/>
      <c r="H269" s="262"/>
      <c r="I269" s="262"/>
      <c r="J269" s="262"/>
      <c r="K269" s="262"/>
      <c r="L269" s="260"/>
      <c r="M269" s="260"/>
      <c r="N269" s="263"/>
      <c r="O269" s="263"/>
      <c r="P269" s="260"/>
      <c r="Q269" s="260"/>
      <c r="R269" s="260"/>
      <c r="S269" s="260"/>
    </row>
    <row r="270" spans="1:19" ht="10.199999999999999" customHeight="1">
      <c r="A270" s="260">
        <v>255</v>
      </c>
      <c r="B270" s="260"/>
      <c r="C270" s="260"/>
      <c r="D270" s="260"/>
      <c r="E270" s="260"/>
      <c r="F270" s="260"/>
      <c r="G270" s="260"/>
      <c r="H270" s="262"/>
      <c r="I270" s="262"/>
      <c r="J270" s="262"/>
      <c r="K270" s="262"/>
      <c r="L270" s="260"/>
      <c r="M270" s="260"/>
      <c r="N270" s="263"/>
      <c r="O270" s="263"/>
      <c r="P270" s="260"/>
      <c r="Q270" s="260"/>
      <c r="R270" s="260"/>
      <c r="S270" s="260"/>
    </row>
    <row r="271" spans="1:19" ht="10.199999999999999" customHeight="1">
      <c r="A271" s="260">
        <v>256</v>
      </c>
      <c r="B271" s="260"/>
      <c r="C271" s="260"/>
      <c r="D271" s="260"/>
      <c r="E271" s="260"/>
      <c r="F271" s="260"/>
      <c r="G271" s="260"/>
      <c r="H271" s="262"/>
      <c r="I271" s="262"/>
      <c r="J271" s="262"/>
      <c r="K271" s="262"/>
      <c r="L271" s="260"/>
      <c r="M271" s="260"/>
      <c r="N271" s="263"/>
      <c r="O271" s="263"/>
      <c r="P271" s="260"/>
      <c r="Q271" s="260"/>
      <c r="R271" s="260"/>
      <c r="S271" s="260"/>
    </row>
    <row r="272" spans="1:19" ht="10.199999999999999" customHeight="1">
      <c r="A272" s="260">
        <v>257</v>
      </c>
      <c r="B272" s="260"/>
      <c r="C272" s="260"/>
      <c r="D272" s="260"/>
      <c r="E272" s="260"/>
      <c r="F272" s="260"/>
      <c r="G272" s="260"/>
      <c r="H272" s="262"/>
      <c r="I272" s="262"/>
      <c r="J272" s="262"/>
      <c r="K272" s="262"/>
      <c r="L272" s="260"/>
      <c r="M272" s="260"/>
      <c r="N272" s="263"/>
      <c r="O272" s="263"/>
      <c r="P272" s="260"/>
      <c r="Q272" s="260"/>
      <c r="R272" s="260"/>
      <c r="S272" s="260"/>
    </row>
    <row r="273" spans="1:19" ht="10.199999999999999" customHeight="1">
      <c r="A273" s="260">
        <v>258</v>
      </c>
      <c r="B273" s="260"/>
      <c r="C273" s="260"/>
      <c r="D273" s="260"/>
      <c r="E273" s="260"/>
      <c r="F273" s="260"/>
      <c r="G273" s="260"/>
      <c r="H273" s="262"/>
      <c r="I273" s="262"/>
      <c r="J273" s="262"/>
      <c r="K273" s="262"/>
      <c r="L273" s="260"/>
      <c r="M273" s="260"/>
      <c r="N273" s="263"/>
      <c r="O273" s="263"/>
      <c r="P273" s="260"/>
      <c r="Q273" s="260"/>
      <c r="R273" s="260"/>
      <c r="S273" s="260"/>
    </row>
    <row r="274" spans="1:19" ht="10.199999999999999" customHeight="1">
      <c r="A274" s="260">
        <v>259</v>
      </c>
      <c r="B274" s="260"/>
      <c r="C274" s="260"/>
      <c r="D274" s="260"/>
      <c r="E274" s="260"/>
      <c r="F274" s="260"/>
      <c r="G274" s="260"/>
      <c r="H274" s="262"/>
      <c r="I274" s="262"/>
      <c r="J274" s="262"/>
      <c r="K274" s="262"/>
      <c r="L274" s="260"/>
      <c r="M274" s="260"/>
      <c r="N274" s="263"/>
      <c r="O274" s="263"/>
      <c r="P274" s="260"/>
      <c r="Q274" s="260"/>
      <c r="R274" s="260"/>
      <c r="S274" s="260"/>
    </row>
    <row r="275" spans="1:19" ht="10.199999999999999" customHeight="1">
      <c r="A275" s="260">
        <v>260</v>
      </c>
      <c r="B275" s="260"/>
      <c r="C275" s="260"/>
      <c r="D275" s="260"/>
      <c r="E275" s="260"/>
      <c r="F275" s="260"/>
      <c r="G275" s="260"/>
      <c r="H275" s="262"/>
      <c r="I275" s="262"/>
      <c r="J275" s="262"/>
      <c r="K275" s="262"/>
      <c r="L275" s="260"/>
      <c r="M275" s="260"/>
      <c r="N275" s="263"/>
      <c r="O275" s="263"/>
      <c r="P275" s="260"/>
      <c r="Q275" s="260"/>
      <c r="R275" s="260"/>
      <c r="S275" s="260"/>
    </row>
    <row r="276" spans="1:19" ht="10.199999999999999" customHeight="1">
      <c r="A276" s="260">
        <v>261</v>
      </c>
      <c r="B276" s="260"/>
      <c r="C276" s="260"/>
      <c r="D276" s="260"/>
      <c r="E276" s="260"/>
      <c r="F276" s="260"/>
      <c r="G276" s="260"/>
      <c r="H276" s="262"/>
      <c r="I276" s="262"/>
      <c r="J276" s="262"/>
      <c r="K276" s="262"/>
      <c r="L276" s="260"/>
      <c r="M276" s="260"/>
      <c r="N276" s="263"/>
      <c r="O276" s="263"/>
      <c r="P276" s="260"/>
      <c r="Q276" s="260"/>
      <c r="R276" s="260"/>
      <c r="S276" s="260"/>
    </row>
    <row r="277" spans="1:19" ht="10.199999999999999" customHeight="1">
      <c r="A277" s="260">
        <v>262</v>
      </c>
      <c r="B277" s="260"/>
      <c r="C277" s="260"/>
      <c r="D277" s="260"/>
      <c r="E277" s="260"/>
      <c r="F277" s="260"/>
      <c r="G277" s="260"/>
      <c r="H277" s="262"/>
      <c r="I277" s="262"/>
      <c r="J277" s="262"/>
      <c r="K277" s="262"/>
      <c r="L277" s="260"/>
      <c r="M277" s="260"/>
      <c r="N277" s="263"/>
      <c r="O277" s="263"/>
      <c r="P277" s="260"/>
      <c r="Q277" s="260"/>
      <c r="R277" s="260"/>
      <c r="S277" s="260"/>
    </row>
    <row r="278" spans="1:19" ht="10.199999999999999" customHeight="1">
      <c r="A278" s="260">
        <v>263</v>
      </c>
      <c r="B278" s="260"/>
      <c r="C278" s="260"/>
      <c r="D278" s="260"/>
      <c r="E278" s="260"/>
      <c r="F278" s="260"/>
      <c r="G278" s="260"/>
      <c r="H278" s="262"/>
      <c r="I278" s="262"/>
      <c r="J278" s="262"/>
      <c r="K278" s="262"/>
      <c r="L278" s="260"/>
      <c r="M278" s="260"/>
      <c r="N278" s="263"/>
      <c r="O278" s="263"/>
      <c r="P278" s="260"/>
      <c r="Q278" s="260"/>
      <c r="R278" s="260"/>
      <c r="S278" s="260"/>
    </row>
    <row r="279" spans="1:19" ht="10.199999999999999" customHeight="1">
      <c r="A279" s="260">
        <v>264</v>
      </c>
      <c r="B279" s="260"/>
      <c r="C279" s="260"/>
      <c r="D279" s="260"/>
      <c r="E279" s="260"/>
      <c r="F279" s="260"/>
      <c r="G279" s="260"/>
      <c r="H279" s="262"/>
      <c r="I279" s="262"/>
      <c r="J279" s="262"/>
      <c r="K279" s="262"/>
      <c r="L279" s="260"/>
      <c r="M279" s="260"/>
      <c r="N279" s="263"/>
      <c r="O279" s="263"/>
      <c r="P279" s="260"/>
      <c r="Q279" s="260"/>
      <c r="R279" s="260"/>
      <c r="S279" s="260"/>
    </row>
    <row r="280" spans="1:19" ht="10.199999999999999" customHeight="1">
      <c r="A280" s="260">
        <v>265</v>
      </c>
      <c r="B280" s="260"/>
      <c r="C280" s="260"/>
      <c r="D280" s="260"/>
      <c r="E280" s="260"/>
      <c r="F280" s="260"/>
      <c r="G280" s="260"/>
      <c r="H280" s="262"/>
      <c r="I280" s="262"/>
      <c r="J280" s="262"/>
      <c r="K280" s="262"/>
      <c r="L280" s="260"/>
      <c r="M280" s="260"/>
      <c r="N280" s="263"/>
      <c r="O280" s="263"/>
      <c r="P280" s="260"/>
      <c r="Q280" s="260"/>
      <c r="R280" s="260"/>
      <c r="S280" s="260"/>
    </row>
    <row r="281" spans="1:19" ht="10.199999999999999" customHeight="1">
      <c r="A281" s="260">
        <v>266</v>
      </c>
      <c r="B281" s="260"/>
      <c r="C281" s="260"/>
      <c r="D281" s="260"/>
      <c r="E281" s="260"/>
      <c r="F281" s="260"/>
      <c r="G281" s="260"/>
      <c r="H281" s="262"/>
      <c r="I281" s="262"/>
      <c r="J281" s="262"/>
      <c r="K281" s="262"/>
      <c r="L281" s="260"/>
      <c r="M281" s="260"/>
      <c r="N281" s="263"/>
      <c r="O281" s="263"/>
      <c r="P281" s="260"/>
      <c r="Q281" s="260"/>
      <c r="R281" s="260"/>
      <c r="S281" s="260"/>
    </row>
    <row r="282" spans="1:19" ht="10.199999999999999" customHeight="1">
      <c r="A282" s="260">
        <v>267</v>
      </c>
      <c r="B282" s="260"/>
      <c r="C282" s="260"/>
      <c r="D282" s="260"/>
      <c r="E282" s="260"/>
      <c r="F282" s="260"/>
      <c r="G282" s="260"/>
      <c r="H282" s="262"/>
      <c r="I282" s="262"/>
      <c r="J282" s="262"/>
      <c r="K282" s="262"/>
      <c r="L282" s="260"/>
      <c r="M282" s="260"/>
      <c r="N282" s="263"/>
      <c r="O282" s="263"/>
      <c r="P282" s="260"/>
      <c r="Q282" s="260"/>
      <c r="R282" s="260"/>
      <c r="S282" s="260"/>
    </row>
    <row r="283" spans="1:19" ht="10.199999999999999" customHeight="1">
      <c r="A283" s="260">
        <v>268</v>
      </c>
      <c r="B283" s="260"/>
      <c r="C283" s="260"/>
      <c r="D283" s="260"/>
      <c r="E283" s="260"/>
      <c r="F283" s="260"/>
      <c r="G283" s="260"/>
      <c r="H283" s="262"/>
      <c r="I283" s="262"/>
      <c r="J283" s="262"/>
      <c r="K283" s="262"/>
      <c r="L283" s="260"/>
      <c r="M283" s="260"/>
      <c r="N283" s="263"/>
      <c r="O283" s="263"/>
      <c r="P283" s="260"/>
      <c r="Q283" s="260"/>
      <c r="R283" s="260"/>
      <c r="S283" s="260"/>
    </row>
    <row r="284" spans="1:19" ht="10.199999999999999" customHeight="1">
      <c r="A284" s="260">
        <v>269</v>
      </c>
      <c r="B284" s="260"/>
      <c r="C284" s="260"/>
      <c r="D284" s="260"/>
      <c r="E284" s="260"/>
      <c r="F284" s="260"/>
      <c r="G284" s="260"/>
      <c r="H284" s="262"/>
      <c r="I284" s="262"/>
      <c r="J284" s="262"/>
      <c r="K284" s="262"/>
      <c r="L284" s="260"/>
      <c r="M284" s="260"/>
      <c r="N284" s="263"/>
      <c r="O284" s="263"/>
      <c r="P284" s="260"/>
      <c r="Q284" s="260"/>
      <c r="R284" s="260"/>
      <c r="S284" s="260"/>
    </row>
    <row r="285" spans="1:19" ht="10.199999999999999" customHeight="1">
      <c r="A285" s="260">
        <v>270</v>
      </c>
      <c r="B285" s="260"/>
      <c r="C285" s="260"/>
      <c r="D285" s="260"/>
      <c r="E285" s="260"/>
      <c r="F285" s="260"/>
      <c r="G285" s="260"/>
      <c r="H285" s="262"/>
      <c r="I285" s="262"/>
      <c r="J285" s="262"/>
      <c r="K285" s="262"/>
      <c r="L285" s="260"/>
      <c r="M285" s="260"/>
      <c r="N285" s="263"/>
      <c r="O285" s="263"/>
      <c r="P285" s="260"/>
      <c r="Q285" s="260"/>
      <c r="R285" s="260"/>
      <c r="S285" s="260"/>
    </row>
    <row r="286" spans="1:19" ht="10.199999999999999" customHeight="1">
      <c r="A286" s="260">
        <v>271</v>
      </c>
      <c r="B286" s="260"/>
      <c r="C286" s="260"/>
      <c r="D286" s="260"/>
      <c r="E286" s="260"/>
      <c r="F286" s="260"/>
      <c r="G286" s="260"/>
      <c r="H286" s="262"/>
      <c r="I286" s="262"/>
      <c r="J286" s="262"/>
      <c r="K286" s="262"/>
      <c r="L286" s="260"/>
      <c r="M286" s="260"/>
      <c r="N286" s="263"/>
      <c r="O286" s="263"/>
      <c r="P286" s="260"/>
      <c r="Q286" s="260"/>
      <c r="R286" s="260"/>
      <c r="S286" s="260"/>
    </row>
    <row r="287" spans="1:19" ht="10.199999999999999" customHeight="1">
      <c r="A287" s="260">
        <v>272</v>
      </c>
      <c r="B287" s="260"/>
      <c r="C287" s="260"/>
      <c r="D287" s="260"/>
      <c r="E287" s="260"/>
      <c r="F287" s="260"/>
      <c r="G287" s="260"/>
      <c r="H287" s="262"/>
      <c r="I287" s="262"/>
      <c r="J287" s="262"/>
      <c r="K287" s="262"/>
      <c r="L287" s="260"/>
      <c r="M287" s="260"/>
      <c r="N287" s="263"/>
      <c r="O287" s="263"/>
      <c r="P287" s="260"/>
      <c r="Q287" s="260"/>
      <c r="R287" s="260"/>
      <c r="S287" s="260"/>
    </row>
    <row r="288" spans="1:19" ht="10.199999999999999" customHeight="1">
      <c r="A288" s="260">
        <v>273</v>
      </c>
      <c r="B288" s="260"/>
      <c r="C288" s="260"/>
      <c r="D288" s="260"/>
      <c r="E288" s="260"/>
      <c r="F288" s="260"/>
      <c r="G288" s="260"/>
      <c r="H288" s="262"/>
      <c r="I288" s="262"/>
      <c r="J288" s="262"/>
      <c r="K288" s="262"/>
      <c r="L288" s="260"/>
      <c r="M288" s="260"/>
      <c r="N288" s="263"/>
      <c r="O288" s="263"/>
      <c r="P288" s="260"/>
      <c r="Q288" s="260"/>
      <c r="R288" s="260"/>
      <c r="S288" s="260"/>
    </row>
    <row r="289" spans="1:19" ht="10.199999999999999" customHeight="1">
      <c r="A289" s="260">
        <v>274</v>
      </c>
      <c r="B289" s="260"/>
      <c r="C289" s="260"/>
      <c r="D289" s="260"/>
      <c r="E289" s="260"/>
      <c r="F289" s="260"/>
      <c r="G289" s="260"/>
      <c r="H289" s="262"/>
      <c r="I289" s="262"/>
      <c r="J289" s="262"/>
      <c r="K289" s="262"/>
      <c r="L289" s="260"/>
      <c r="M289" s="260"/>
      <c r="N289" s="263"/>
      <c r="O289" s="263"/>
      <c r="P289" s="260"/>
      <c r="Q289" s="260"/>
      <c r="R289" s="260"/>
      <c r="S289" s="260"/>
    </row>
    <row r="290" spans="1:19" ht="10.199999999999999" customHeight="1">
      <c r="A290" s="260">
        <v>275</v>
      </c>
      <c r="B290" s="260"/>
      <c r="C290" s="260"/>
      <c r="D290" s="260"/>
      <c r="E290" s="260"/>
      <c r="F290" s="260"/>
      <c r="G290" s="260"/>
      <c r="H290" s="262"/>
      <c r="I290" s="262"/>
      <c r="J290" s="262"/>
      <c r="K290" s="262"/>
      <c r="L290" s="260"/>
      <c r="M290" s="260"/>
      <c r="N290" s="263"/>
      <c r="O290" s="263"/>
      <c r="P290" s="260"/>
      <c r="Q290" s="260"/>
      <c r="R290" s="260"/>
      <c r="S290" s="260"/>
    </row>
    <row r="291" spans="1:19" ht="10.199999999999999" customHeight="1">
      <c r="A291" s="260">
        <v>276</v>
      </c>
      <c r="B291" s="260"/>
      <c r="C291" s="260"/>
      <c r="D291" s="260"/>
      <c r="E291" s="260"/>
      <c r="F291" s="260"/>
      <c r="G291" s="260"/>
      <c r="H291" s="262"/>
      <c r="I291" s="262"/>
      <c r="J291" s="262"/>
      <c r="K291" s="262"/>
      <c r="L291" s="260"/>
      <c r="M291" s="260"/>
      <c r="N291" s="263"/>
      <c r="O291" s="263"/>
      <c r="P291" s="260"/>
      <c r="Q291" s="260"/>
      <c r="R291" s="260"/>
      <c r="S291" s="260"/>
    </row>
    <row r="292" spans="1:19" ht="10.199999999999999" customHeight="1">
      <c r="A292" s="260">
        <v>277</v>
      </c>
      <c r="B292" s="260"/>
      <c r="C292" s="260"/>
      <c r="D292" s="260"/>
      <c r="E292" s="260"/>
      <c r="F292" s="260"/>
      <c r="G292" s="260"/>
      <c r="H292" s="262"/>
      <c r="I292" s="262"/>
      <c r="J292" s="262"/>
      <c r="K292" s="262"/>
      <c r="L292" s="260"/>
      <c r="M292" s="260"/>
      <c r="N292" s="263"/>
      <c r="O292" s="263"/>
      <c r="P292" s="260"/>
      <c r="Q292" s="260"/>
      <c r="R292" s="260"/>
      <c r="S292" s="260"/>
    </row>
    <row r="293" spans="1:19" ht="10.199999999999999" customHeight="1">
      <c r="A293" s="260">
        <v>278</v>
      </c>
      <c r="B293" s="260"/>
      <c r="C293" s="260"/>
      <c r="D293" s="260"/>
      <c r="E293" s="260"/>
      <c r="F293" s="260"/>
      <c r="G293" s="260"/>
      <c r="H293" s="262"/>
      <c r="I293" s="262"/>
      <c r="J293" s="262"/>
      <c r="K293" s="262"/>
      <c r="L293" s="260"/>
      <c r="M293" s="260"/>
      <c r="N293" s="263"/>
      <c r="O293" s="263"/>
      <c r="P293" s="260"/>
      <c r="Q293" s="260"/>
      <c r="R293" s="260"/>
      <c r="S293" s="260"/>
    </row>
    <row r="294" spans="1:19" ht="10.199999999999999" customHeight="1">
      <c r="A294" s="260">
        <v>279</v>
      </c>
      <c r="B294" s="260"/>
      <c r="C294" s="260"/>
      <c r="D294" s="260"/>
      <c r="E294" s="260"/>
      <c r="F294" s="260"/>
      <c r="G294" s="260"/>
      <c r="H294" s="262"/>
      <c r="I294" s="262"/>
      <c r="J294" s="262"/>
      <c r="K294" s="262"/>
      <c r="L294" s="260"/>
      <c r="M294" s="260"/>
      <c r="N294" s="263"/>
      <c r="O294" s="263"/>
      <c r="P294" s="260"/>
      <c r="Q294" s="260"/>
      <c r="R294" s="260"/>
      <c r="S294" s="260"/>
    </row>
    <row r="295" spans="1:19" ht="10.199999999999999" customHeight="1">
      <c r="A295" s="260">
        <v>280</v>
      </c>
      <c r="B295" s="260"/>
      <c r="C295" s="260"/>
      <c r="D295" s="260"/>
      <c r="E295" s="260"/>
      <c r="F295" s="260"/>
      <c r="G295" s="260"/>
      <c r="H295" s="262"/>
      <c r="I295" s="262"/>
      <c r="J295" s="262"/>
      <c r="K295" s="262"/>
      <c r="L295" s="260"/>
      <c r="M295" s="260"/>
      <c r="N295" s="263"/>
      <c r="O295" s="263"/>
      <c r="P295" s="260"/>
      <c r="Q295" s="260"/>
      <c r="R295" s="260"/>
      <c r="S295" s="260"/>
    </row>
    <row r="296" spans="1:19" ht="10.199999999999999" customHeight="1">
      <c r="A296" s="260">
        <v>281</v>
      </c>
      <c r="B296" s="260"/>
      <c r="C296" s="260"/>
      <c r="D296" s="260"/>
      <c r="E296" s="260"/>
      <c r="F296" s="260"/>
      <c r="G296" s="260"/>
      <c r="H296" s="262"/>
      <c r="I296" s="262"/>
      <c r="J296" s="262"/>
      <c r="K296" s="262"/>
      <c r="L296" s="260"/>
      <c r="M296" s="260"/>
      <c r="N296" s="263"/>
      <c r="O296" s="263"/>
      <c r="P296" s="260"/>
      <c r="Q296" s="260"/>
      <c r="R296" s="260"/>
      <c r="S296" s="260"/>
    </row>
    <row r="297" spans="1:19" ht="10.199999999999999" customHeight="1">
      <c r="A297" s="260">
        <v>282</v>
      </c>
      <c r="B297" s="260"/>
      <c r="C297" s="260"/>
      <c r="D297" s="260"/>
      <c r="E297" s="260"/>
      <c r="F297" s="260"/>
      <c r="G297" s="260"/>
      <c r="H297" s="262"/>
      <c r="I297" s="262"/>
      <c r="J297" s="262"/>
      <c r="K297" s="262"/>
      <c r="L297" s="260"/>
      <c r="M297" s="260"/>
      <c r="N297" s="263"/>
      <c r="O297" s="263"/>
      <c r="P297" s="260"/>
      <c r="Q297" s="260"/>
      <c r="R297" s="260"/>
      <c r="S297" s="260"/>
    </row>
    <row r="298" spans="1:19" ht="10.199999999999999" customHeight="1">
      <c r="A298" s="260">
        <v>283</v>
      </c>
      <c r="B298" s="260"/>
      <c r="C298" s="260"/>
      <c r="D298" s="260"/>
      <c r="E298" s="260"/>
      <c r="F298" s="260"/>
      <c r="G298" s="260"/>
      <c r="H298" s="262"/>
      <c r="I298" s="262"/>
      <c r="J298" s="262"/>
      <c r="K298" s="262"/>
      <c r="L298" s="260"/>
      <c r="M298" s="260"/>
      <c r="N298" s="263"/>
      <c r="O298" s="263"/>
      <c r="P298" s="260"/>
      <c r="Q298" s="260"/>
      <c r="R298" s="260"/>
      <c r="S298" s="260"/>
    </row>
    <row r="299" spans="1:19" ht="10.199999999999999" customHeight="1">
      <c r="A299" s="260">
        <v>284</v>
      </c>
      <c r="B299" s="260"/>
      <c r="C299" s="260"/>
      <c r="D299" s="260"/>
      <c r="E299" s="260"/>
      <c r="F299" s="260"/>
      <c r="G299" s="260"/>
      <c r="H299" s="262"/>
      <c r="I299" s="262"/>
      <c r="J299" s="262"/>
      <c r="K299" s="262"/>
      <c r="L299" s="260"/>
      <c r="M299" s="260"/>
      <c r="N299" s="263"/>
      <c r="O299" s="263"/>
      <c r="P299" s="260"/>
      <c r="Q299" s="260"/>
      <c r="R299" s="260"/>
      <c r="S299" s="260"/>
    </row>
    <row r="300" spans="1:19" ht="10.199999999999999" customHeight="1">
      <c r="A300" s="260">
        <v>285</v>
      </c>
      <c r="B300" s="260"/>
      <c r="C300" s="260"/>
      <c r="D300" s="260"/>
      <c r="E300" s="260"/>
      <c r="F300" s="260"/>
      <c r="G300" s="260"/>
      <c r="H300" s="262"/>
      <c r="I300" s="262"/>
      <c r="J300" s="262"/>
      <c r="K300" s="262"/>
      <c r="L300" s="260"/>
      <c r="M300" s="260"/>
      <c r="N300" s="263"/>
      <c r="O300" s="263"/>
      <c r="P300" s="260"/>
      <c r="Q300" s="260"/>
      <c r="R300" s="260"/>
      <c r="S300" s="260"/>
    </row>
    <row r="301" spans="1:19" ht="10.199999999999999" customHeight="1">
      <c r="A301" s="260">
        <v>286</v>
      </c>
      <c r="B301" s="260"/>
      <c r="C301" s="260"/>
      <c r="D301" s="260"/>
      <c r="E301" s="260"/>
      <c r="F301" s="260"/>
      <c r="G301" s="260"/>
      <c r="H301" s="262"/>
      <c r="I301" s="262"/>
      <c r="J301" s="262"/>
      <c r="K301" s="262"/>
      <c r="L301" s="260"/>
      <c r="M301" s="260"/>
      <c r="N301" s="263"/>
      <c r="O301" s="263"/>
      <c r="P301" s="260"/>
      <c r="Q301" s="260"/>
      <c r="R301" s="260"/>
      <c r="S301" s="260"/>
    </row>
    <row r="302" spans="1:19" ht="10.199999999999999" customHeight="1">
      <c r="A302" s="260">
        <v>287</v>
      </c>
      <c r="B302" s="260"/>
      <c r="C302" s="260"/>
      <c r="D302" s="260"/>
      <c r="E302" s="260"/>
      <c r="F302" s="260"/>
      <c r="G302" s="260"/>
      <c r="H302" s="262"/>
      <c r="I302" s="262"/>
      <c r="J302" s="262"/>
      <c r="K302" s="262"/>
      <c r="L302" s="260"/>
      <c r="M302" s="260"/>
      <c r="N302" s="263"/>
      <c r="O302" s="263"/>
      <c r="P302" s="260"/>
      <c r="Q302" s="260"/>
      <c r="R302" s="260"/>
      <c r="S302" s="260"/>
    </row>
    <row r="303" spans="1:19" ht="10.199999999999999" customHeight="1">
      <c r="A303" s="260">
        <v>288</v>
      </c>
      <c r="B303" s="260"/>
      <c r="C303" s="260"/>
      <c r="D303" s="260"/>
      <c r="E303" s="260"/>
      <c r="F303" s="260"/>
      <c r="G303" s="260"/>
      <c r="H303" s="262"/>
      <c r="I303" s="262"/>
      <c r="J303" s="262"/>
      <c r="K303" s="262"/>
      <c r="L303" s="260"/>
      <c r="M303" s="260"/>
      <c r="N303" s="263"/>
      <c r="O303" s="263"/>
      <c r="P303" s="260"/>
      <c r="Q303" s="260"/>
      <c r="R303" s="260"/>
      <c r="S303" s="260"/>
    </row>
    <row r="304" spans="1:19" ht="10.199999999999999" customHeight="1">
      <c r="A304" s="260">
        <v>289</v>
      </c>
      <c r="B304" s="260"/>
      <c r="C304" s="260"/>
      <c r="D304" s="260"/>
      <c r="E304" s="260"/>
      <c r="F304" s="260"/>
      <c r="G304" s="260"/>
      <c r="H304" s="262"/>
      <c r="I304" s="262"/>
      <c r="J304" s="262"/>
      <c r="K304" s="262"/>
      <c r="L304" s="260"/>
      <c r="M304" s="260"/>
      <c r="N304" s="263"/>
      <c r="O304" s="263"/>
      <c r="P304" s="260"/>
      <c r="Q304" s="260"/>
      <c r="R304" s="260"/>
      <c r="S304" s="260"/>
    </row>
    <row r="305" spans="1:19" ht="10.199999999999999" customHeight="1">
      <c r="A305" s="260">
        <v>290</v>
      </c>
      <c r="B305" s="260"/>
      <c r="C305" s="260"/>
      <c r="D305" s="260"/>
      <c r="E305" s="260"/>
      <c r="F305" s="260"/>
      <c r="G305" s="260"/>
      <c r="H305" s="262"/>
      <c r="I305" s="262"/>
      <c r="J305" s="262"/>
      <c r="K305" s="262"/>
      <c r="L305" s="260"/>
      <c r="M305" s="260"/>
      <c r="N305" s="263"/>
      <c r="O305" s="263"/>
      <c r="P305" s="260"/>
      <c r="Q305" s="260"/>
      <c r="R305" s="260"/>
      <c r="S305" s="260"/>
    </row>
    <row r="306" spans="1:19" ht="10.199999999999999" customHeight="1">
      <c r="A306" s="260">
        <v>291</v>
      </c>
      <c r="B306" s="260"/>
      <c r="C306" s="260"/>
      <c r="D306" s="260"/>
      <c r="E306" s="260"/>
      <c r="F306" s="260"/>
      <c r="G306" s="260"/>
      <c r="H306" s="262"/>
      <c r="I306" s="262"/>
      <c r="J306" s="262"/>
      <c r="K306" s="262"/>
      <c r="L306" s="260"/>
      <c r="M306" s="260"/>
      <c r="N306" s="263"/>
      <c r="O306" s="263"/>
      <c r="P306" s="260"/>
      <c r="Q306" s="260"/>
      <c r="R306" s="260"/>
      <c r="S306" s="260"/>
    </row>
    <row r="307" spans="1:19" ht="10.199999999999999" customHeight="1">
      <c r="A307" s="260">
        <v>292</v>
      </c>
      <c r="B307" s="260"/>
      <c r="C307" s="260"/>
      <c r="D307" s="260"/>
      <c r="E307" s="260"/>
      <c r="F307" s="260"/>
      <c r="G307" s="260"/>
      <c r="H307" s="262"/>
      <c r="I307" s="262"/>
      <c r="J307" s="262"/>
      <c r="K307" s="262"/>
      <c r="L307" s="260"/>
      <c r="M307" s="260"/>
      <c r="N307" s="263"/>
      <c r="O307" s="263"/>
      <c r="P307" s="260"/>
      <c r="Q307" s="260"/>
      <c r="R307" s="260"/>
      <c r="S307" s="260"/>
    </row>
    <row r="308" spans="1:19" ht="10.199999999999999" customHeight="1">
      <c r="A308" s="260">
        <v>293</v>
      </c>
      <c r="B308" s="260"/>
      <c r="C308" s="260"/>
      <c r="D308" s="260"/>
      <c r="E308" s="260"/>
      <c r="F308" s="260"/>
      <c r="G308" s="260"/>
      <c r="H308" s="262"/>
      <c r="I308" s="262"/>
      <c r="J308" s="262"/>
      <c r="K308" s="262"/>
      <c r="L308" s="260"/>
      <c r="M308" s="260"/>
      <c r="N308" s="263"/>
      <c r="O308" s="263"/>
      <c r="P308" s="260"/>
      <c r="Q308" s="260"/>
      <c r="R308" s="260"/>
      <c r="S308" s="260"/>
    </row>
    <row r="309" spans="1:19" ht="10.199999999999999" customHeight="1">
      <c r="A309" s="260">
        <v>294</v>
      </c>
      <c r="B309" s="260"/>
      <c r="C309" s="260"/>
      <c r="D309" s="260"/>
      <c r="E309" s="260"/>
      <c r="F309" s="260"/>
      <c r="G309" s="260"/>
      <c r="H309" s="262"/>
      <c r="I309" s="262"/>
      <c r="J309" s="262"/>
      <c r="K309" s="262"/>
      <c r="L309" s="260"/>
      <c r="M309" s="260"/>
      <c r="N309" s="263"/>
      <c r="O309" s="263"/>
      <c r="P309" s="260"/>
      <c r="Q309" s="260"/>
      <c r="R309" s="260"/>
      <c r="S309" s="260"/>
    </row>
    <row r="310" spans="1:19" ht="10.199999999999999" customHeight="1">
      <c r="A310" s="260">
        <v>295</v>
      </c>
      <c r="B310" s="260"/>
      <c r="C310" s="260"/>
      <c r="D310" s="260"/>
      <c r="E310" s="260"/>
      <c r="F310" s="260"/>
      <c r="G310" s="260"/>
      <c r="H310" s="262"/>
      <c r="I310" s="262"/>
      <c r="J310" s="262"/>
      <c r="K310" s="262"/>
      <c r="L310" s="260"/>
      <c r="M310" s="260"/>
      <c r="N310" s="263"/>
      <c r="O310" s="263"/>
      <c r="P310" s="260"/>
      <c r="Q310" s="260"/>
      <c r="R310" s="260"/>
      <c r="S310" s="260"/>
    </row>
    <row r="311" spans="1:19" ht="10.199999999999999" customHeight="1">
      <c r="A311" s="260">
        <v>296</v>
      </c>
      <c r="B311" s="260"/>
      <c r="C311" s="260"/>
      <c r="D311" s="260"/>
      <c r="E311" s="260"/>
      <c r="F311" s="260"/>
      <c r="G311" s="260"/>
      <c r="H311" s="262"/>
      <c r="I311" s="262"/>
      <c r="J311" s="262"/>
      <c r="K311" s="262"/>
      <c r="L311" s="260"/>
      <c r="M311" s="260"/>
      <c r="N311" s="263"/>
      <c r="O311" s="263"/>
      <c r="P311" s="260"/>
      <c r="Q311" s="260"/>
      <c r="R311" s="260"/>
      <c r="S311" s="260"/>
    </row>
    <row r="312" spans="1:19" ht="10.199999999999999" customHeight="1">
      <c r="A312" s="260">
        <v>297</v>
      </c>
      <c r="B312" s="260"/>
      <c r="C312" s="260"/>
      <c r="D312" s="260"/>
      <c r="E312" s="260"/>
      <c r="F312" s="260"/>
      <c r="G312" s="260"/>
      <c r="H312" s="262"/>
      <c r="I312" s="262"/>
      <c r="J312" s="262"/>
      <c r="K312" s="262"/>
      <c r="L312" s="260"/>
      <c r="M312" s="260"/>
      <c r="N312" s="263"/>
      <c r="O312" s="263"/>
      <c r="P312" s="260"/>
      <c r="Q312" s="260"/>
      <c r="R312" s="260"/>
      <c r="S312" s="260"/>
    </row>
    <row r="313" spans="1:19" ht="10.199999999999999" customHeight="1">
      <c r="A313" s="260">
        <v>298</v>
      </c>
      <c r="B313" s="260"/>
      <c r="C313" s="260"/>
      <c r="D313" s="260"/>
      <c r="E313" s="260"/>
      <c r="F313" s="260"/>
      <c r="G313" s="260"/>
      <c r="H313" s="262"/>
      <c r="I313" s="262"/>
      <c r="J313" s="262"/>
      <c r="K313" s="262"/>
      <c r="L313" s="260"/>
      <c r="M313" s="260"/>
      <c r="N313" s="263"/>
      <c r="O313" s="263"/>
      <c r="P313" s="260"/>
      <c r="Q313" s="260"/>
      <c r="R313" s="260"/>
      <c r="S313" s="260"/>
    </row>
    <row r="314" spans="1:19" ht="10.199999999999999" customHeight="1">
      <c r="A314" s="260">
        <v>299</v>
      </c>
      <c r="B314" s="260"/>
      <c r="C314" s="260"/>
      <c r="D314" s="260"/>
      <c r="E314" s="260"/>
      <c r="F314" s="260"/>
      <c r="G314" s="260"/>
      <c r="H314" s="262"/>
      <c r="I314" s="262"/>
      <c r="J314" s="262"/>
      <c r="K314" s="262"/>
      <c r="L314" s="260"/>
      <c r="M314" s="260"/>
      <c r="N314" s="263"/>
      <c r="O314" s="263"/>
      <c r="P314" s="260"/>
      <c r="Q314" s="260"/>
      <c r="R314" s="260"/>
      <c r="S314" s="260"/>
    </row>
    <row r="315" spans="1:19" ht="10.199999999999999" customHeight="1">
      <c r="A315" s="260">
        <v>300</v>
      </c>
      <c r="B315" s="260"/>
      <c r="C315" s="260"/>
      <c r="D315" s="260"/>
      <c r="E315" s="260"/>
      <c r="F315" s="260"/>
      <c r="G315" s="260"/>
      <c r="H315" s="262"/>
      <c r="I315" s="262"/>
      <c r="J315" s="262"/>
      <c r="K315" s="262"/>
      <c r="L315" s="260"/>
      <c r="M315" s="260"/>
      <c r="N315" s="263"/>
      <c r="O315" s="263"/>
      <c r="P315" s="260"/>
      <c r="Q315" s="260"/>
      <c r="R315" s="260"/>
      <c r="S315" s="260"/>
    </row>
    <row r="316" spans="1:19" ht="10.199999999999999" customHeight="1">
      <c r="A316" s="260">
        <v>301</v>
      </c>
      <c r="B316" s="260"/>
      <c r="C316" s="260"/>
      <c r="D316" s="260"/>
      <c r="E316" s="260"/>
      <c r="F316" s="260"/>
      <c r="G316" s="260"/>
      <c r="H316" s="262"/>
      <c r="I316" s="262"/>
      <c r="J316" s="262"/>
      <c r="K316" s="262"/>
      <c r="L316" s="260"/>
      <c r="M316" s="260"/>
      <c r="N316" s="263"/>
      <c r="O316" s="263"/>
      <c r="P316" s="260"/>
      <c r="Q316" s="260"/>
      <c r="R316" s="260"/>
      <c r="S316" s="260"/>
    </row>
    <row r="317" spans="1:19" ht="10.199999999999999" customHeight="1">
      <c r="A317" s="260">
        <v>302</v>
      </c>
      <c r="B317" s="260"/>
      <c r="C317" s="260"/>
      <c r="D317" s="260"/>
      <c r="E317" s="260"/>
      <c r="F317" s="260"/>
      <c r="G317" s="260"/>
      <c r="H317" s="262"/>
      <c r="I317" s="262"/>
      <c r="J317" s="262"/>
      <c r="K317" s="262"/>
      <c r="L317" s="260"/>
      <c r="M317" s="260"/>
      <c r="N317" s="263"/>
      <c r="O317" s="263"/>
      <c r="P317" s="260"/>
      <c r="Q317" s="260"/>
      <c r="R317" s="260"/>
      <c r="S317" s="260"/>
    </row>
    <row r="318" spans="1:19" ht="10.199999999999999" customHeight="1">
      <c r="A318" s="260">
        <v>303</v>
      </c>
      <c r="B318" s="260"/>
      <c r="C318" s="260"/>
      <c r="D318" s="260"/>
      <c r="E318" s="260"/>
      <c r="F318" s="260"/>
      <c r="G318" s="260"/>
      <c r="H318" s="262"/>
      <c r="I318" s="262"/>
      <c r="J318" s="262"/>
      <c r="K318" s="262"/>
      <c r="L318" s="260"/>
      <c r="M318" s="260"/>
      <c r="N318" s="263"/>
      <c r="O318" s="263"/>
      <c r="P318" s="260"/>
      <c r="Q318" s="260"/>
      <c r="R318" s="260"/>
      <c r="S318" s="260"/>
    </row>
    <row r="319" spans="1:19" ht="10.199999999999999" customHeight="1">
      <c r="A319" s="260">
        <v>304</v>
      </c>
      <c r="B319" s="260"/>
      <c r="C319" s="260"/>
      <c r="D319" s="260"/>
      <c r="E319" s="260"/>
      <c r="F319" s="260"/>
      <c r="G319" s="260"/>
      <c r="H319" s="262"/>
      <c r="I319" s="262"/>
      <c r="J319" s="262"/>
      <c r="K319" s="262"/>
      <c r="L319" s="260"/>
      <c r="M319" s="260"/>
      <c r="N319" s="263"/>
      <c r="O319" s="263"/>
      <c r="P319" s="260"/>
      <c r="Q319" s="260"/>
      <c r="R319" s="260"/>
      <c r="S319" s="260"/>
    </row>
    <row r="320" spans="1:19" ht="10.199999999999999" customHeight="1">
      <c r="A320" s="260">
        <v>305</v>
      </c>
      <c r="B320" s="260"/>
      <c r="C320" s="260"/>
      <c r="D320" s="260"/>
      <c r="E320" s="260"/>
      <c r="F320" s="260"/>
      <c r="G320" s="260"/>
      <c r="H320" s="262"/>
      <c r="I320" s="262"/>
      <c r="J320" s="262"/>
      <c r="K320" s="262"/>
      <c r="L320" s="260"/>
      <c r="M320" s="260"/>
      <c r="N320" s="263"/>
      <c r="O320" s="263"/>
      <c r="P320" s="260"/>
      <c r="Q320" s="260"/>
      <c r="R320" s="260"/>
      <c r="S320" s="260"/>
    </row>
    <row r="321" spans="1:19" ht="10.199999999999999" customHeight="1">
      <c r="A321" s="260">
        <v>306</v>
      </c>
      <c r="B321" s="260"/>
      <c r="C321" s="260"/>
      <c r="D321" s="260"/>
      <c r="E321" s="260"/>
      <c r="F321" s="260"/>
      <c r="G321" s="260"/>
      <c r="H321" s="262"/>
      <c r="I321" s="262"/>
      <c r="J321" s="262"/>
      <c r="K321" s="262"/>
      <c r="L321" s="260"/>
      <c r="M321" s="260"/>
      <c r="N321" s="263"/>
      <c r="O321" s="263"/>
      <c r="P321" s="260"/>
      <c r="Q321" s="260"/>
      <c r="R321" s="260"/>
      <c r="S321" s="260"/>
    </row>
    <row r="322" spans="1:19" ht="10.199999999999999" customHeight="1">
      <c r="A322" s="260">
        <v>307</v>
      </c>
      <c r="B322" s="260"/>
      <c r="C322" s="260"/>
      <c r="D322" s="260"/>
      <c r="E322" s="260"/>
      <c r="F322" s="260"/>
      <c r="G322" s="260"/>
      <c r="H322" s="262"/>
      <c r="I322" s="262"/>
      <c r="J322" s="262"/>
      <c r="K322" s="262"/>
      <c r="L322" s="260"/>
      <c r="M322" s="260"/>
      <c r="N322" s="263"/>
      <c r="O322" s="263"/>
      <c r="P322" s="260"/>
      <c r="Q322" s="260"/>
      <c r="R322" s="260"/>
      <c r="S322" s="260"/>
    </row>
    <row r="323" spans="1:19" ht="10.199999999999999" customHeight="1">
      <c r="A323" s="260">
        <v>308</v>
      </c>
      <c r="B323" s="260"/>
      <c r="C323" s="260"/>
      <c r="D323" s="260"/>
      <c r="E323" s="260"/>
      <c r="F323" s="260"/>
      <c r="G323" s="260"/>
      <c r="H323" s="262"/>
      <c r="I323" s="262"/>
      <c r="J323" s="262"/>
      <c r="K323" s="262"/>
      <c r="L323" s="260"/>
      <c r="M323" s="260"/>
      <c r="N323" s="263"/>
      <c r="O323" s="263"/>
      <c r="P323" s="260"/>
      <c r="Q323" s="260"/>
      <c r="R323" s="260"/>
      <c r="S323" s="260"/>
    </row>
    <row r="324" spans="1:19" ht="10.199999999999999" customHeight="1">
      <c r="A324" s="260">
        <v>309</v>
      </c>
      <c r="B324" s="260"/>
      <c r="C324" s="260"/>
      <c r="D324" s="260"/>
      <c r="E324" s="260"/>
      <c r="F324" s="260"/>
      <c r="G324" s="260"/>
      <c r="H324" s="262"/>
      <c r="I324" s="262"/>
      <c r="J324" s="262"/>
      <c r="K324" s="262"/>
      <c r="L324" s="260"/>
      <c r="M324" s="260"/>
      <c r="N324" s="263"/>
      <c r="O324" s="263"/>
      <c r="P324" s="260"/>
      <c r="Q324" s="260"/>
      <c r="R324" s="260"/>
      <c r="S324" s="260"/>
    </row>
    <row r="325" spans="1:19" ht="10.199999999999999" customHeight="1">
      <c r="A325" s="260">
        <v>310</v>
      </c>
      <c r="B325" s="260"/>
      <c r="C325" s="260"/>
      <c r="D325" s="260"/>
      <c r="E325" s="260"/>
      <c r="F325" s="260"/>
      <c r="G325" s="260"/>
      <c r="H325" s="262"/>
      <c r="I325" s="262"/>
      <c r="J325" s="262"/>
      <c r="K325" s="262"/>
      <c r="L325" s="260"/>
      <c r="M325" s="260"/>
      <c r="N325" s="263"/>
      <c r="O325" s="263"/>
      <c r="P325" s="260"/>
      <c r="Q325" s="260"/>
      <c r="R325" s="260"/>
      <c r="S325" s="260"/>
    </row>
    <row r="326" spans="1:19" ht="10.199999999999999" customHeight="1">
      <c r="A326" s="260">
        <v>311</v>
      </c>
      <c r="B326" s="260"/>
      <c r="C326" s="260"/>
      <c r="D326" s="260"/>
      <c r="E326" s="260"/>
      <c r="F326" s="260"/>
      <c r="G326" s="260"/>
      <c r="H326" s="262"/>
      <c r="I326" s="262"/>
      <c r="J326" s="262"/>
      <c r="K326" s="262"/>
      <c r="L326" s="260"/>
      <c r="M326" s="260"/>
      <c r="N326" s="263"/>
      <c r="O326" s="263"/>
      <c r="P326" s="260"/>
      <c r="Q326" s="260"/>
      <c r="R326" s="260"/>
      <c r="S326" s="260"/>
    </row>
    <row r="327" spans="1:19" ht="10.199999999999999" customHeight="1">
      <c r="A327" s="260">
        <v>312</v>
      </c>
      <c r="B327" s="260"/>
      <c r="C327" s="260"/>
      <c r="D327" s="260"/>
      <c r="E327" s="260"/>
      <c r="F327" s="260"/>
      <c r="G327" s="260"/>
      <c r="H327" s="262"/>
      <c r="I327" s="262"/>
      <c r="J327" s="262"/>
      <c r="K327" s="262"/>
      <c r="L327" s="260"/>
      <c r="M327" s="260"/>
      <c r="N327" s="263"/>
      <c r="O327" s="263"/>
      <c r="P327" s="260"/>
      <c r="Q327" s="260"/>
      <c r="R327" s="260"/>
      <c r="S327" s="260"/>
    </row>
    <row r="328" spans="1:19" ht="10.199999999999999" customHeight="1">
      <c r="A328" s="260">
        <v>313</v>
      </c>
      <c r="B328" s="260"/>
      <c r="C328" s="260"/>
      <c r="D328" s="260"/>
      <c r="E328" s="260"/>
      <c r="F328" s="260"/>
      <c r="G328" s="260"/>
      <c r="H328" s="262"/>
      <c r="I328" s="262"/>
      <c r="J328" s="262"/>
      <c r="K328" s="262"/>
      <c r="L328" s="260"/>
      <c r="M328" s="260"/>
      <c r="N328" s="263"/>
      <c r="O328" s="263"/>
      <c r="P328" s="260"/>
      <c r="Q328" s="260"/>
      <c r="R328" s="260"/>
      <c r="S328" s="260"/>
    </row>
    <row r="329" spans="1:19" ht="10.199999999999999" customHeight="1">
      <c r="A329" s="260">
        <v>314</v>
      </c>
      <c r="B329" s="260"/>
      <c r="C329" s="260"/>
      <c r="D329" s="260"/>
      <c r="E329" s="260"/>
      <c r="F329" s="260"/>
      <c r="G329" s="260"/>
      <c r="H329" s="262"/>
      <c r="I329" s="262"/>
      <c r="J329" s="262"/>
      <c r="K329" s="262"/>
      <c r="L329" s="260"/>
      <c r="M329" s="260"/>
      <c r="N329" s="263"/>
      <c r="O329" s="263"/>
      <c r="P329" s="260"/>
      <c r="Q329" s="260"/>
      <c r="R329" s="260"/>
      <c r="S329" s="260"/>
    </row>
    <row r="330" spans="1:19" ht="10.199999999999999" customHeight="1">
      <c r="A330" s="260">
        <v>315</v>
      </c>
      <c r="B330" s="260"/>
      <c r="C330" s="260"/>
      <c r="D330" s="260"/>
      <c r="E330" s="260"/>
      <c r="F330" s="260"/>
      <c r="G330" s="260"/>
      <c r="H330" s="262"/>
      <c r="I330" s="262"/>
      <c r="J330" s="262"/>
      <c r="K330" s="262"/>
      <c r="L330" s="260"/>
      <c r="M330" s="260"/>
      <c r="N330" s="263"/>
      <c r="O330" s="263"/>
      <c r="P330" s="260"/>
      <c r="Q330" s="260"/>
      <c r="R330" s="260"/>
      <c r="S330" s="260"/>
    </row>
    <row r="331" spans="1:19" ht="10.199999999999999" customHeight="1">
      <c r="A331" s="260">
        <v>316</v>
      </c>
      <c r="B331" s="260"/>
      <c r="C331" s="260"/>
      <c r="D331" s="260"/>
      <c r="E331" s="260"/>
      <c r="F331" s="260"/>
      <c r="G331" s="260"/>
      <c r="H331" s="262"/>
      <c r="I331" s="262"/>
      <c r="J331" s="262"/>
      <c r="K331" s="262"/>
      <c r="L331" s="260"/>
      <c r="M331" s="260"/>
      <c r="N331" s="263"/>
      <c r="O331" s="263"/>
      <c r="P331" s="260"/>
      <c r="Q331" s="260"/>
      <c r="R331" s="260"/>
      <c r="S331" s="260"/>
    </row>
    <row r="332" spans="1:19" ht="10.199999999999999" customHeight="1">
      <c r="A332" s="260">
        <v>317</v>
      </c>
      <c r="B332" s="260"/>
      <c r="C332" s="260"/>
      <c r="D332" s="260"/>
      <c r="E332" s="260"/>
      <c r="F332" s="260"/>
      <c r="G332" s="260"/>
      <c r="H332" s="262"/>
      <c r="I332" s="262"/>
      <c r="J332" s="262"/>
      <c r="K332" s="262"/>
      <c r="L332" s="260"/>
      <c r="M332" s="260"/>
      <c r="N332" s="263"/>
      <c r="O332" s="263"/>
      <c r="P332" s="260"/>
      <c r="Q332" s="260"/>
      <c r="R332" s="260"/>
      <c r="S332" s="260"/>
    </row>
    <row r="333" spans="1:19" ht="10.199999999999999" customHeight="1">
      <c r="A333" s="260">
        <v>318</v>
      </c>
      <c r="B333" s="260"/>
      <c r="C333" s="260"/>
      <c r="D333" s="260"/>
      <c r="E333" s="260"/>
      <c r="F333" s="260"/>
      <c r="G333" s="260"/>
      <c r="H333" s="262"/>
      <c r="I333" s="262"/>
      <c r="J333" s="262"/>
      <c r="K333" s="262"/>
      <c r="L333" s="260"/>
      <c r="M333" s="260"/>
      <c r="N333" s="263"/>
      <c r="O333" s="263"/>
      <c r="P333" s="260"/>
      <c r="Q333" s="260"/>
      <c r="R333" s="260"/>
      <c r="S333" s="260"/>
    </row>
    <row r="334" spans="1:19" ht="10.199999999999999" customHeight="1">
      <c r="A334" s="260">
        <v>319</v>
      </c>
      <c r="B334" s="260"/>
      <c r="C334" s="260"/>
      <c r="D334" s="260"/>
      <c r="E334" s="260"/>
      <c r="F334" s="260"/>
      <c r="G334" s="260"/>
      <c r="H334" s="262"/>
      <c r="I334" s="262"/>
      <c r="J334" s="262"/>
      <c r="K334" s="262"/>
      <c r="L334" s="260"/>
      <c r="M334" s="260"/>
      <c r="N334" s="263"/>
      <c r="O334" s="263"/>
      <c r="P334" s="260"/>
      <c r="Q334" s="260"/>
      <c r="R334" s="260"/>
      <c r="S334" s="260"/>
    </row>
    <row r="335" spans="1:19" ht="10.199999999999999" customHeight="1">
      <c r="A335" s="260">
        <v>320</v>
      </c>
      <c r="B335" s="260"/>
      <c r="C335" s="260"/>
      <c r="D335" s="260"/>
      <c r="E335" s="260"/>
      <c r="F335" s="260"/>
      <c r="G335" s="260"/>
      <c r="H335" s="262"/>
      <c r="I335" s="262"/>
      <c r="J335" s="262"/>
      <c r="K335" s="262"/>
      <c r="L335" s="260"/>
      <c r="M335" s="260"/>
      <c r="N335" s="263"/>
      <c r="O335" s="263"/>
      <c r="P335" s="260"/>
      <c r="Q335" s="260"/>
      <c r="R335" s="260"/>
      <c r="S335" s="260"/>
    </row>
    <row r="336" spans="1:19" ht="10.199999999999999" customHeight="1">
      <c r="A336" s="260">
        <v>321</v>
      </c>
      <c r="B336" s="260"/>
      <c r="C336" s="260"/>
      <c r="D336" s="260"/>
      <c r="E336" s="260"/>
      <c r="F336" s="260"/>
      <c r="G336" s="260"/>
      <c r="H336" s="262"/>
      <c r="I336" s="262"/>
      <c r="J336" s="262"/>
      <c r="K336" s="262"/>
      <c r="L336" s="260"/>
      <c r="M336" s="260"/>
      <c r="N336" s="263"/>
      <c r="O336" s="263"/>
      <c r="P336" s="260"/>
      <c r="Q336" s="260"/>
      <c r="R336" s="260"/>
      <c r="S336" s="260"/>
    </row>
    <row r="337" spans="1:19" ht="10.199999999999999" customHeight="1">
      <c r="A337" s="260">
        <v>322</v>
      </c>
      <c r="B337" s="260"/>
      <c r="C337" s="260"/>
      <c r="D337" s="260"/>
      <c r="E337" s="260"/>
      <c r="F337" s="260"/>
      <c r="G337" s="260"/>
      <c r="H337" s="262"/>
      <c r="I337" s="262"/>
      <c r="J337" s="262"/>
      <c r="K337" s="262"/>
      <c r="L337" s="260"/>
      <c r="M337" s="260"/>
      <c r="N337" s="263"/>
      <c r="O337" s="263"/>
      <c r="P337" s="260"/>
      <c r="Q337" s="260"/>
      <c r="R337" s="260"/>
      <c r="S337" s="260"/>
    </row>
    <row r="338" spans="1:19" ht="10.199999999999999" customHeight="1">
      <c r="A338" s="260">
        <v>323</v>
      </c>
      <c r="B338" s="260"/>
      <c r="C338" s="260"/>
      <c r="D338" s="260"/>
      <c r="E338" s="260"/>
      <c r="F338" s="260"/>
      <c r="G338" s="260"/>
      <c r="H338" s="262"/>
      <c r="I338" s="262"/>
      <c r="J338" s="262"/>
      <c r="K338" s="262"/>
      <c r="L338" s="260"/>
      <c r="M338" s="260"/>
      <c r="N338" s="263"/>
      <c r="O338" s="263"/>
      <c r="P338" s="260"/>
      <c r="Q338" s="260"/>
      <c r="R338" s="260"/>
      <c r="S338" s="260"/>
    </row>
    <row r="339" spans="1:19" ht="10.199999999999999" customHeight="1">
      <c r="A339" s="260">
        <v>324</v>
      </c>
      <c r="B339" s="260"/>
      <c r="C339" s="260"/>
      <c r="D339" s="260"/>
      <c r="E339" s="260"/>
      <c r="F339" s="260"/>
      <c r="G339" s="260"/>
      <c r="H339" s="262"/>
      <c r="I339" s="262"/>
      <c r="J339" s="262"/>
      <c r="K339" s="262"/>
      <c r="L339" s="260"/>
      <c r="M339" s="260"/>
      <c r="N339" s="263"/>
      <c r="O339" s="263"/>
      <c r="P339" s="260"/>
      <c r="Q339" s="260"/>
      <c r="R339" s="260"/>
      <c r="S339" s="260"/>
    </row>
    <row r="340" spans="1:19" ht="10.199999999999999" customHeight="1">
      <c r="A340" s="260">
        <v>325</v>
      </c>
      <c r="B340" s="260"/>
      <c r="C340" s="260"/>
      <c r="D340" s="260"/>
      <c r="E340" s="260"/>
      <c r="F340" s="260"/>
      <c r="G340" s="260"/>
      <c r="H340" s="262"/>
      <c r="I340" s="262"/>
      <c r="J340" s="262"/>
      <c r="K340" s="262"/>
      <c r="L340" s="260"/>
      <c r="M340" s="260"/>
      <c r="N340" s="263"/>
      <c r="O340" s="263"/>
      <c r="P340" s="260"/>
      <c r="Q340" s="260"/>
      <c r="R340" s="260"/>
      <c r="S340" s="260"/>
    </row>
    <row r="341" spans="1:19" ht="10.199999999999999" customHeight="1">
      <c r="A341" s="260">
        <v>326</v>
      </c>
      <c r="B341" s="260"/>
      <c r="C341" s="260"/>
      <c r="D341" s="260"/>
      <c r="E341" s="260"/>
      <c r="F341" s="260"/>
      <c r="G341" s="260"/>
      <c r="H341" s="262"/>
      <c r="I341" s="262"/>
      <c r="J341" s="262"/>
      <c r="K341" s="262"/>
      <c r="L341" s="260"/>
      <c r="M341" s="260"/>
      <c r="N341" s="263"/>
      <c r="O341" s="263"/>
      <c r="P341" s="260"/>
      <c r="Q341" s="260"/>
      <c r="R341" s="260"/>
      <c r="S341" s="260"/>
    </row>
    <row r="342" spans="1:19" ht="10.199999999999999" customHeight="1">
      <c r="A342" s="260">
        <v>327</v>
      </c>
      <c r="B342" s="260"/>
      <c r="C342" s="260"/>
      <c r="D342" s="260"/>
      <c r="E342" s="260"/>
      <c r="F342" s="260"/>
      <c r="G342" s="260"/>
      <c r="H342" s="262"/>
      <c r="I342" s="262"/>
      <c r="J342" s="262"/>
      <c r="K342" s="262"/>
      <c r="L342" s="260"/>
      <c r="M342" s="260"/>
      <c r="N342" s="263"/>
      <c r="O342" s="263"/>
      <c r="P342" s="260"/>
      <c r="Q342" s="260"/>
      <c r="R342" s="260"/>
      <c r="S342" s="260"/>
    </row>
    <row r="343" spans="1:19" ht="10.199999999999999" customHeight="1">
      <c r="A343" s="260">
        <v>328</v>
      </c>
      <c r="B343" s="260"/>
      <c r="C343" s="260"/>
      <c r="D343" s="260"/>
      <c r="E343" s="260"/>
      <c r="F343" s="260"/>
      <c r="G343" s="260"/>
      <c r="H343" s="262"/>
      <c r="I343" s="262"/>
      <c r="J343" s="262"/>
      <c r="K343" s="262"/>
      <c r="L343" s="260"/>
      <c r="M343" s="260"/>
      <c r="N343" s="263"/>
      <c r="O343" s="263"/>
      <c r="P343" s="260"/>
      <c r="Q343" s="260"/>
      <c r="R343" s="260"/>
      <c r="S343" s="260"/>
    </row>
    <row r="344" spans="1:19" ht="10.199999999999999" customHeight="1">
      <c r="A344" s="260">
        <v>329</v>
      </c>
      <c r="B344" s="260"/>
      <c r="C344" s="260"/>
      <c r="D344" s="260"/>
      <c r="E344" s="260"/>
      <c r="F344" s="260"/>
      <c r="G344" s="260"/>
      <c r="H344" s="262"/>
      <c r="I344" s="262"/>
      <c r="J344" s="262"/>
      <c r="K344" s="262"/>
      <c r="L344" s="260"/>
      <c r="M344" s="260"/>
      <c r="N344" s="263"/>
      <c r="O344" s="263"/>
      <c r="P344" s="260"/>
      <c r="Q344" s="260"/>
      <c r="R344" s="260"/>
      <c r="S344" s="260"/>
    </row>
    <row r="345" spans="1:19" ht="10.199999999999999" customHeight="1">
      <c r="A345" s="260">
        <v>330</v>
      </c>
      <c r="B345" s="260"/>
      <c r="C345" s="260"/>
      <c r="D345" s="260"/>
      <c r="E345" s="260"/>
      <c r="F345" s="260"/>
      <c r="G345" s="260"/>
      <c r="H345" s="262"/>
      <c r="I345" s="262"/>
      <c r="J345" s="262"/>
      <c r="K345" s="262"/>
      <c r="L345" s="260"/>
      <c r="M345" s="260"/>
      <c r="N345" s="263"/>
      <c r="O345" s="263"/>
      <c r="P345" s="260"/>
      <c r="Q345" s="260"/>
      <c r="R345" s="260"/>
      <c r="S345" s="260"/>
    </row>
    <row r="346" spans="1:19" ht="10.199999999999999" customHeight="1">
      <c r="A346" s="260">
        <v>331</v>
      </c>
      <c r="B346" s="260"/>
      <c r="C346" s="260"/>
      <c r="D346" s="260"/>
      <c r="E346" s="260"/>
      <c r="F346" s="260"/>
      <c r="G346" s="260"/>
      <c r="H346" s="262"/>
      <c r="I346" s="262"/>
      <c r="J346" s="262"/>
      <c r="K346" s="262"/>
      <c r="L346" s="260"/>
      <c r="M346" s="260"/>
      <c r="N346" s="263"/>
      <c r="O346" s="263"/>
      <c r="P346" s="260"/>
      <c r="Q346" s="260"/>
      <c r="R346" s="260"/>
      <c r="S346" s="260"/>
    </row>
    <row r="347" spans="1:19" ht="10.199999999999999" customHeight="1">
      <c r="A347" s="260">
        <v>332</v>
      </c>
      <c r="B347" s="260"/>
      <c r="C347" s="260"/>
      <c r="D347" s="260"/>
      <c r="E347" s="260"/>
      <c r="F347" s="260"/>
      <c r="G347" s="260"/>
      <c r="H347" s="262"/>
      <c r="I347" s="262"/>
      <c r="J347" s="262"/>
      <c r="K347" s="262"/>
      <c r="L347" s="260"/>
      <c r="M347" s="260"/>
      <c r="N347" s="263"/>
      <c r="O347" s="263"/>
      <c r="P347" s="260"/>
      <c r="Q347" s="260"/>
      <c r="R347" s="260"/>
      <c r="S347" s="260"/>
    </row>
    <row r="348" spans="1:19" ht="10.199999999999999" customHeight="1">
      <c r="A348" s="260">
        <v>333</v>
      </c>
      <c r="B348" s="260"/>
      <c r="C348" s="260"/>
      <c r="D348" s="260"/>
      <c r="E348" s="260"/>
      <c r="F348" s="260"/>
      <c r="G348" s="260"/>
      <c r="H348" s="262"/>
      <c r="I348" s="262"/>
      <c r="J348" s="262"/>
      <c r="K348" s="262"/>
      <c r="L348" s="260"/>
      <c r="M348" s="260"/>
      <c r="N348" s="263"/>
      <c r="O348" s="263"/>
      <c r="P348" s="260"/>
      <c r="Q348" s="260"/>
      <c r="R348" s="260"/>
      <c r="S348" s="260"/>
    </row>
    <row r="349" spans="1:19" ht="10.199999999999999" customHeight="1">
      <c r="A349" s="260">
        <v>334</v>
      </c>
      <c r="B349" s="260"/>
      <c r="C349" s="260"/>
      <c r="D349" s="260"/>
      <c r="E349" s="260"/>
      <c r="F349" s="260"/>
      <c r="G349" s="260"/>
      <c r="H349" s="262"/>
      <c r="I349" s="262"/>
      <c r="J349" s="262"/>
      <c r="K349" s="262"/>
      <c r="L349" s="260"/>
      <c r="M349" s="260"/>
      <c r="N349" s="263"/>
      <c r="O349" s="263"/>
      <c r="P349" s="260"/>
      <c r="Q349" s="260"/>
      <c r="R349" s="260"/>
      <c r="S349" s="260"/>
    </row>
    <row r="350" spans="1:19" ht="10.199999999999999" customHeight="1">
      <c r="A350" s="260">
        <v>335</v>
      </c>
      <c r="B350" s="260"/>
      <c r="C350" s="260"/>
      <c r="D350" s="260"/>
      <c r="E350" s="260"/>
      <c r="F350" s="260"/>
      <c r="G350" s="260"/>
      <c r="H350" s="262"/>
      <c r="I350" s="262"/>
      <c r="J350" s="262"/>
      <c r="K350" s="262"/>
      <c r="L350" s="260"/>
      <c r="M350" s="260"/>
      <c r="N350" s="263"/>
      <c r="O350" s="263"/>
      <c r="P350" s="260"/>
      <c r="Q350" s="260"/>
      <c r="R350" s="260"/>
      <c r="S350" s="260"/>
    </row>
    <row r="351" spans="1:19" ht="10.199999999999999" customHeight="1">
      <c r="A351" s="260">
        <v>336</v>
      </c>
      <c r="B351" s="260"/>
      <c r="C351" s="260"/>
      <c r="D351" s="260"/>
      <c r="E351" s="260"/>
      <c r="F351" s="260"/>
      <c r="G351" s="260"/>
      <c r="H351" s="262"/>
      <c r="I351" s="262"/>
      <c r="J351" s="262"/>
      <c r="K351" s="262"/>
      <c r="L351" s="260"/>
      <c r="M351" s="260"/>
      <c r="N351" s="263"/>
      <c r="O351" s="263"/>
      <c r="P351" s="260"/>
      <c r="Q351" s="260"/>
      <c r="R351" s="260"/>
      <c r="S351" s="260"/>
    </row>
    <row r="352" spans="1:19" ht="10.199999999999999" customHeight="1">
      <c r="A352" s="260">
        <v>337</v>
      </c>
      <c r="B352" s="260"/>
      <c r="C352" s="260"/>
      <c r="D352" s="260"/>
      <c r="E352" s="260"/>
      <c r="F352" s="260"/>
      <c r="G352" s="260"/>
      <c r="H352" s="262"/>
      <c r="I352" s="262"/>
      <c r="J352" s="262"/>
      <c r="K352" s="262"/>
      <c r="L352" s="260"/>
      <c r="M352" s="260"/>
      <c r="N352" s="263"/>
      <c r="O352" s="263"/>
      <c r="P352" s="260"/>
      <c r="Q352" s="260"/>
      <c r="R352" s="260"/>
      <c r="S352" s="260"/>
    </row>
    <row r="353" spans="1:19" ht="10.199999999999999" customHeight="1">
      <c r="A353" s="260">
        <v>338</v>
      </c>
      <c r="B353" s="260"/>
      <c r="C353" s="260"/>
      <c r="D353" s="260"/>
      <c r="E353" s="260"/>
      <c r="F353" s="260"/>
      <c r="G353" s="260"/>
      <c r="H353" s="262"/>
      <c r="I353" s="262"/>
      <c r="J353" s="262"/>
      <c r="K353" s="262"/>
      <c r="L353" s="260"/>
      <c r="M353" s="260"/>
      <c r="N353" s="263"/>
      <c r="O353" s="263"/>
      <c r="P353" s="260"/>
      <c r="Q353" s="260"/>
      <c r="R353" s="260"/>
      <c r="S353" s="260"/>
    </row>
    <row r="354" spans="1:19" ht="10.199999999999999" customHeight="1">
      <c r="A354" s="260">
        <v>339</v>
      </c>
      <c r="B354" s="260"/>
      <c r="C354" s="260"/>
      <c r="D354" s="260"/>
      <c r="E354" s="260"/>
      <c r="F354" s="260"/>
      <c r="G354" s="260"/>
      <c r="H354" s="262"/>
      <c r="I354" s="262"/>
      <c r="J354" s="262"/>
      <c r="K354" s="262"/>
      <c r="L354" s="260"/>
      <c r="M354" s="260"/>
      <c r="N354" s="263"/>
      <c r="O354" s="263"/>
      <c r="P354" s="260"/>
      <c r="Q354" s="260"/>
      <c r="R354" s="260"/>
      <c r="S354" s="260"/>
    </row>
    <row r="355" spans="1:19" ht="10.199999999999999" customHeight="1">
      <c r="A355" s="260">
        <v>340</v>
      </c>
      <c r="B355" s="260"/>
      <c r="C355" s="260"/>
      <c r="D355" s="260"/>
      <c r="E355" s="260"/>
      <c r="F355" s="260"/>
      <c r="G355" s="260"/>
      <c r="H355" s="262"/>
      <c r="I355" s="262"/>
      <c r="J355" s="262"/>
      <c r="K355" s="262"/>
      <c r="L355" s="260"/>
      <c r="M355" s="260"/>
      <c r="N355" s="263"/>
      <c r="O355" s="263"/>
      <c r="P355" s="260"/>
      <c r="Q355" s="260"/>
      <c r="R355" s="260"/>
      <c r="S355" s="260"/>
    </row>
    <row r="356" spans="1:19" ht="10.199999999999999" customHeight="1">
      <c r="A356" s="260">
        <v>341</v>
      </c>
      <c r="B356" s="260"/>
      <c r="C356" s="260"/>
      <c r="D356" s="260"/>
      <c r="E356" s="260"/>
      <c r="F356" s="260"/>
      <c r="G356" s="260"/>
      <c r="H356" s="262"/>
      <c r="I356" s="262"/>
      <c r="J356" s="262"/>
      <c r="K356" s="262"/>
      <c r="L356" s="260"/>
      <c r="M356" s="260"/>
      <c r="N356" s="263"/>
      <c r="O356" s="263"/>
      <c r="P356" s="260"/>
      <c r="Q356" s="260"/>
      <c r="R356" s="260"/>
      <c r="S356" s="260"/>
    </row>
    <row r="357" spans="1:19" ht="10.199999999999999" customHeight="1">
      <c r="A357" s="260">
        <v>342</v>
      </c>
      <c r="B357" s="260"/>
      <c r="C357" s="260"/>
      <c r="D357" s="260"/>
      <c r="E357" s="260"/>
      <c r="F357" s="260"/>
      <c r="G357" s="260"/>
      <c r="H357" s="262"/>
      <c r="I357" s="262"/>
      <c r="J357" s="262"/>
      <c r="K357" s="262"/>
      <c r="L357" s="260"/>
      <c r="M357" s="260"/>
      <c r="N357" s="263"/>
      <c r="O357" s="263"/>
      <c r="P357" s="260"/>
      <c r="Q357" s="260"/>
      <c r="R357" s="260"/>
      <c r="S357" s="260"/>
    </row>
    <row r="358" spans="1:19" ht="10.199999999999999" customHeight="1">
      <c r="A358" s="260">
        <v>343</v>
      </c>
      <c r="B358" s="260"/>
      <c r="C358" s="260"/>
      <c r="D358" s="260"/>
      <c r="E358" s="260"/>
      <c r="F358" s="260"/>
      <c r="G358" s="260"/>
      <c r="H358" s="262"/>
      <c r="I358" s="262"/>
      <c r="J358" s="262"/>
      <c r="K358" s="262"/>
      <c r="L358" s="260"/>
      <c r="M358" s="260"/>
      <c r="N358" s="263"/>
      <c r="O358" s="263"/>
      <c r="P358" s="260"/>
      <c r="Q358" s="260"/>
      <c r="R358" s="260"/>
      <c r="S358" s="260"/>
    </row>
    <row r="359" spans="1:19" ht="10.199999999999999" customHeight="1">
      <c r="A359" s="260">
        <v>344</v>
      </c>
      <c r="B359" s="260"/>
      <c r="C359" s="260"/>
      <c r="D359" s="260"/>
      <c r="E359" s="260"/>
      <c r="F359" s="260"/>
      <c r="G359" s="260"/>
      <c r="H359" s="262"/>
      <c r="I359" s="262"/>
      <c r="J359" s="262"/>
      <c r="K359" s="262"/>
      <c r="L359" s="260"/>
      <c r="M359" s="260"/>
      <c r="N359" s="263"/>
      <c r="O359" s="263"/>
      <c r="P359" s="260"/>
      <c r="Q359" s="260"/>
      <c r="R359" s="260"/>
      <c r="S359" s="260"/>
    </row>
    <row r="360" spans="1:19" ht="10.199999999999999" customHeight="1">
      <c r="A360" s="260">
        <v>345</v>
      </c>
      <c r="B360" s="260"/>
      <c r="C360" s="260"/>
      <c r="D360" s="260"/>
      <c r="E360" s="260"/>
      <c r="F360" s="260"/>
      <c r="G360" s="260"/>
      <c r="H360" s="262"/>
      <c r="I360" s="262"/>
      <c r="J360" s="262"/>
      <c r="K360" s="262"/>
      <c r="L360" s="260"/>
      <c r="M360" s="260"/>
      <c r="N360" s="263"/>
      <c r="O360" s="263"/>
      <c r="P360" s="260"/>
      <c r="Q360" s="260"/>
      <c r="R360" s="260"/>
      <c r="S360" s="260"/>
    </row>
    <row r="361" spans="1:19" ht="10.199999999999999" customHeight="1">
      <c r="A361" s="260">
        <v>346</v>
      </c>
      <c r="B361" s="260"/>
      <c r="C361" s="260"/>
      <c r="D361" s="260"/>
      <c r="E361" s="260"/>
      <c r="F361" s="260"/>
      <c r="G361" s="260"/>
      <c r="H361" s="262"/>
      <c r="I361" s="262"/>
      <c r="J361" s="262"/>
      <c r="K361" s="262"/>
      <c r="L361" s="260"/>
      <c r="M361" s="260"/>
      <c r="N361" s="263"/>
      <c r="O361" s="263"/>
      <c r="P361" s="260"/>
      <c r="Q361" s="260"/>
      <c r="R361" s="260"/>
      <c r="S361" s="260"/>
    </row>
    <row r="362" spans="1:19" ht="10.199999999999999" customHeight="1">
      <c r="A362" s="260">
        <v>347</v>
      </c>
      <c r="B362" s="260"/>
      <c r="C362" s="260"/>
      <c r="D362" s="260"/>
      <c r="E362" s="260"/>
      <c r="F362" s="260"/>
      <c r="G362" s="260"/>
      <c r="H362" s="262"/>
      <c r="I362" s="262"/>
      <c r="J362" s="262"/>
      <c r="K362" s="262"/>
      <c r="L362" s="260"/>
      <c r="M362" s="260"/>
      <c r="N362" s="263"/>
      <c r="O362" s="263"/>
      <c r="P362" s="260"/>
      <c r="Q362" s="260"/>
      <c r="R362" s="260"/>
      <c r="S362" s="260"/>
    </row>
    <row r="363" spans="1:19" ht="10.199999999999999" customHeight="1">
      <c r="A363" s="260">
        <v>348</v>
      </c>
      <c r="B363" s="260"/>
      <c r="C363" s="260"/>
      <c r="D363" s="260"/>
      <c r="E363" s="260"/>
      <c r="F363" s="260"/>
      <c r="G363" s="260"/>
      <c r="H363" s="262"/>
      <c r="I363" s="262"/>
      <c r="J363" s="262"/>
      <c r="K363" s="262"/>
      <c r="L363" s="260"/>
      <c r="M363" s="260"/>
      <c r="N363" s="263"/>
      <c r="O363" s="263"/>
      <c r="P363" s="260"/>
      <c r="Q363" s="260"/>
      <c r="R363" s="260"/>
      <c r="S363" s="260"/>
    </row>
    <row r="364" spans="1:19" ht="10.199999999999999" customHeight="1">
      <c r="A364" s="260">
        <v>349</v>
      </c>
      <c r="B364" s="260"/>
      <c r="C364" s="260"/>
      <c r="D364" s="260"/>
      <c r="E364" s="260"/>
      <c r="F364" s="260"/>
      <c r="G364" s="260"/>
      <c r="H364" s="262"/>
      <c r="I364" s="262"/>
      <c r="J364" s="262"/>
      <c r="K364" s="262"/>
      <c r="L364" s="260"/>
      <c r="M364" s="260"/>
      <c r="N364" s="263"/>
      <c r="O364" s="263"/>
      <c r="P364" s="260"/>
      <c r="Q364" s="260"/>
      <c r="R364" s="260"/>
      <c r="S364" s="260"/>
    </row>
    <row r="365" spans="1:19" ht="10.199999999999999" customHeight="1">
      <c r="A365" s="260">
        <v>350</v>
      </c>
      <c r="B365" s="260"/>
      <c r="C365" s="260"/>
      <c r="D365" s="260"/>
      <c r="E365" s="260"/>
      <c r="F365" s="260"/>
      <c r="G365" s="260"/>
      <c r="H365" s="262"/>
      <c r="I365" s="262"/>
      <c r="J365" s="262"/>
      <c r="K365" s="262"/>
      <c r="L365" s="260"/>
      <c r="M365" s="260"/>
      <c r="N365" s="263"/>
      <c r="O365" s="263"/>
      <c r="P365" s="260"/>
      <c r="Q365" s="260"/>
      <c r="R365" s="260"/>
      <c r="S365" s="260"/>
    </row>
    <row r="366" spans="1:19" ht="10.199999999999999" customHeight="1">
      <c r="A366" s="260">
        <v>351</v>
      </c>
      <c r="B366" s="260"/>
      <c r="C366" s="260"/>
      <c r="D366" s="260"/>
      <c r="E366" s="260"/>
      <c r="F366" s="260"/>
      <c r="G366" s="260"/>
      <c r="H366" s="262"/>
      <c r="I366" s="262"/>
      <c r="J366" s="262"/>
      <c r="K366" s="262"/>
      <c r="L366" s="260"/>
      <c r="M366" s="260"/>
      <c r="N366" s="263"/>
      <c r="O366" s="263"/>
      <c r="P366" s="260"/>
      <c r="Q366" s="260"/>
      <c r="R366" s="260"/>
      <c r="S366" s="260"/>
    </row>
    <row r="367" spans="1:19" ht="10.199999999999999" customHeight="1">
      <c r="A367" s="260">
        <v>352</v>
      </c>
      <c r="B367" s="260"/>
      <c r="C367" s="260"/>
      <c r="D367" s="260"/>
      <c r="E367" s="260"/>
      <c r="F367" s="260"/>
      <c r="G367" s="260"/>
      <c r="H367" s="262"/>
      <c r="I367" s="262"/>
      <c r="J367" s="262"/>
      <c r="K367" s="262"/>
      <c r="L367" s="260"/>
      <c r="M367" s="260"/>
      <c r="N367" s="263"/>
      <c r="O367" s="263"/>
      <c r="P367" s="260"/>
      <c r="Q367" s="260"/>
      <c r="R367" s="260"/>
      <c r="S367" s="260"/>
    </row>
    <row r="368" spans="1:19" ht="10.199999999999999" customHeight="1">
      <c r="A368" s="260">
        <v>353</v>
      </c>
      <c r="B368" s="260"/>
      <c r="C368" s="260"/>
      <c r="D368" s="260"/>
      <c r="E368" s="260"/>
      <c r="F368" s="260"/>
      <c r="G368" s="260"/>
      <c r="H368" s="262"/>
      <c r="I368" s="262"/>
      <c r="J368" s="262"/>
      <c r="K368" s="262"/>
      <c r="L368" s="260"/>
      <c r="M368" s="260"/>
      <c r="N368" s="263"/>
      <c r="O368" s="263"/>
      <c r="P368" s="260"/>
      <c r="Q368" s="260"/>
      <c r="R368" s="260"/>
      <c r="S368" s="260"/>
    </row>
    <row r="369" spans="1:19" ht="10.199999999999999" customHeight="1">
      <c r="A369" s="260">
        <v>354</v>
      </c>
      <c r="B369" s="260"/>
      <c r="C369" s="260"/>
      <c r="D369" s="260"/>
      <c r="E369" s="260"/>
      <c r="F369" s="260"/>
      <c r="G369" s="260"/>
      <c r="H369" s="262"/>
      <c r="I369" s="262"/>
      <c r="J369" s="262"/>
      <c r="K369" s="262"/>
      <c r="L369" s="260"/>
      <c r="M369" s="260"/>
      <c r="N369" s="263"/>
      <c r="O369" s="263"/>
      <c r="P369" s="260"/>
      <c r="Q369" s="260"/>
      <c r="R369" s="260"/>
      <c r="S369" s="260"/>
    </row>
    <row r="370" spans="1:19" ht="10.199999999999999" customHeight="1">
      <c r="A370" s="260">
        <v>355</v>
      </c>
      <c r="B370" s="260"/>
      <c r="C370" s="260"/>
      <c r="D370" s="260"/>
      <c r="E370" s="260"/>
      <c r="F370" s="260"/>
      <c r="G370" s="260"/>
      <c r="H370" s="262"/>
      <c r="I370" s="262"/>
      <c r="J370" s="262"/>
      <c r="K370" s="262"/>
      <c r="L370" s="260"/>
      <c r="M370" s="260"/>
      <c r="N370" s="263"/>
      <c r="O370" s="263"/>
      <c r="P370" s="260"/>
      <c r="Q370" s="260"/>
      <c r="R370" s="260"/>
      <c r="S370" s="260"/>
    </row>
    <row r="371" spans="1:19" ht="10.199999999999999" customHeight="1">
      <c r="A371" s="260">
        <v>356</v>
      </c>
      <c r="B371" s="260"/>
      <c r="C371" s="260"/>
      <c r="D371" s="260"/>
      <c r="E371" s="260"/>
      <c r="F371" s="260"/>
      <c r="G371" s="260"/>
      <c r="H371" s="262"/>
      <c r="I371" s="262"/>
      <c r="J371" s="262"/>
      <c r="K371" s="262"/>
      <c r="L371" s="260"/>
      <c r="M371" s="260"/>
      <c r="N371" s="263"/>
      <c r="O371" s="263"/>
      <c r="P371" s="260"/>
      <c r="Q371" s="260"/>
      <c r="R371" s="260"/>
      <c r="S371" s="260"/>
    </row>
    <row r="372" spans="1:19" ht="10.199999999999999" customHeight="1">
      <c r="A372" s="260">
        <v>357</v>
      </c>
      <c r="B372" s="260"/>
      <c r="C372" s="260"/>
      <c r="D372" s="260"/>
      <c r="E372" s="260"/>
      <c r="F372" s="260"/>
      <c r="G372" s="260"/>
      <c r="H372" s="262"/>
      <c r="I372" s="262"/>
      <c r="J372" s="262"/>
      <c r="K372" s="262"/>
      <c r="L372" s="260"/>
      <c r="M372" s="260"/>
      <c r="N372" s="263"/>
      <c r="O372" s="263"/>
      <c r="P372" s="260"/>
      <c r="Q372" s="260"/>
      <c r="R372" s="260"/>
      <c r="S372" s="260"/>
    </row>
    <row r="373" spans="1:19" ht="10.199999999999999" customHeight="1">
      <c r="A373" s="260">
        <v>358</v>
      </c>
      <c r="B373" s="260"/>
      <c r="C373" s="260"/>
      <c r="D373" s="260"/>
      <c r="E373" s="260"/>
      <c r="F373" s="260"/>
      <c r="G373" s="260"/>
      <c r="H373" s="262"/>
      <c r="I373" s="262"/>
      <c r="J373" s="262"/>
      <c r="K373" s="262"/>
      <c r="L373" s="260"/>
      <c r="M373" s="260"/>
      <c r="N373" s="263"/>
      <c r="O373" s="263"/>
      <c r="P373" s="260"/>
      <c r="Q373" s="260"/>
      <c r="R373" s="260"/>
      <c r="S373" s="260"/>
    </row>
    <row r="374" spans="1:19" ht="10.199999999999999" customHeight="1">
      <c r="A374" s="260">
        <v>359</v>
      </c>
      <c r="B374" s="260"/>
      <c r="C374" s="260"/>
      <c r="D374" s="260"/>
      <c r="E374" s="260"/>
      <c r="F374" s="260"/>
      <c r="G374" s="260"/>
      <c r="H374" s="262"/>
      <c r="I374" s="262"/>
      <c r="J374" s="262"/>
      <c r="K374" s="262"/>
      <c r="L374" s="260"/>
      <c r="M374" s="260"/>
      <c r="N374" s="263"/>
      <c r="O374" s="263"/>
      <c r="P374" s="260"/>
      <c r="Q374" s="260"/>
      <c r="R374" s="260"/>
      <c r="S374" s="260"/>
    </row>
    <row r="375" spans="1:19" ht="10.199999999999999" customHeight="1">
      <c r="A375" s="260">
        <v>360</v>
      </c>
      <c r="B375" s="260"/>
      <c r="C375" s="260"/>
      <c r="D375" s="260"/>
      <c r="E375" s="260"/>
      <c r="F375" s="260"/>
      <c r="G375" s="260"/>
      <c r="H375" s="262"/>
      <c r="I375" s="262"/>
      <c r="J375" s="262"/>
      <c r="K375" s="262"/>
      <c r="L375" s="260"/>
      <c r="M375" s="260"/>
      <c r="N375" s="263"/>
      <c r="O375" s="263"/>
      <c r="P375" s="260"/>
      <c r="Q375" s="260"/>
      <c r="R375" s="260"/>
      <c r="S375" s="260"/>
    </row>
    <row r="376" spans="1:19" ht="10.199999999999999" customHeight="1">
      <c r="A376" s="260">
        <v>361</v>
      </c>
      <c r="B376" s="260"/>
      <c r="C376" s="260"/>
      <c r="D376" s="260"/>
      <c r="E376" s="260"/>
      <c r="F376" s="260"/>
      <c r="G376" s="260"/>
      <c r="H376" s="262"/>
      <c r="I376" s="262"/>
      <c r="J376" s="262"/>
      <c r="K376" s="262"/>
      <c r="L376" s="260"/>
      <c r="M376" s="260"/>
      <c r="N376" s="263"/>
      <c r="O376" s="263"/>
      <c r="P376" s="260"/>
      <c r="Q376" s="260"/>
      <c r="R376" s="260"/>
      <c r="S376" s="260"/>
    </row>
    <row r="377" spans="1:19" ht="10.199999999999999" customHeight="1">
      <c r="A377" s="260">
        <v>362</v>
      </c>
      <c r="B377" s="260"/>
      <c r="C377" s="260"/>
      <c r="D377" s="260"/>
      <c r="E377" s="260"/>
      <c r="F377" s="260"/>
      <c r="G377" s="260"/>
      <c r="H377" s="262"/>
      <c r="I377" s="262"/>
      <c r="J377" s="262"/>
      <c r="K377" s="262"/>
      <c r="L377" s="260"/>
      <c r="M377" s="260"/>
      <c r="N377" s="263"/>
      <c r="O377" s="263"/>
      <c r="P377" s="260"/>
      <c r="Q377" s="260"/>
      <c r="R377" s="260"/>
      <c r="S377" s="260"/>
    </row>
    <row r="378" spans="1:19" ht="10.199999999999999" customHeight="1">
      <c r="A378" s="260">
        <v>363</v>
      </c>
      <c r="B378" s="260"/>
      <c r="C378" s="260"/>
      <c r="D378" s="260"/>
      <c r="E378" s="260"/>
      <c r="F378" s="260"/>
      <c r="G378" s="260"/>
      <c r="H378" s="262"/>
      <c r="I378" s="262"/>
      <c r="J378" s="262"/>
      <c r="K378" s="262"/>
      <c r="L378" s="260"/>
      <c r="M378" s="260"/>
      <c r="N378" s="263"/>
      <c r="O378" s="263"/>
      <c r="P378" s="260"/>
      <c r="Q378" s="260"/>
      <c r="R378" s="260"/>
      <c r="S378" s="260"/>
    </row>
    <row r="379" spans="1:19" ht="10.199999999999999" customHeight="1">
      <c r="A379" s="260">
        <v>364</v>
      </c>
      <c r="B379" s="260"/>
      <c r="C379" s="260"/>
      <c r="D379" s="260"/>
      <c r="E379" s="260"/>
      <c r="F379" s="260"/>
      <c r="G379" s="260"/>
      <c r="H379" s="262"/>
      <c r="I379" s="262"/>
      <c r="J379" s="262"/>
      <c r="K379" s="262"/>
      <c r="L379" s="260"/>
      <c r="M379" s="260"/>
      <c r="N379" s="263"/>
      <c r="O379" s="263"/>
      <c r="P379" s="260"/>
      <c r="Q379" s="260"/>
      <c r="R379" s="260"/>
      <c r="S379" s="260"/>
    </row>
    <row r="380" spans="1:19" ht="10.199999999999999" customHeight="1">
      <c r="A380" s="260">
        <v>365</v>
      </c>
      <c r="B380" s="260"/>
      <c r="C380" s="260"/>
      <c r="D380" s="260"/>
      <c r="E380" s="260"/>
      <c r="F380" s="260"/>
      <c r="G380" s="260"/>
      <c r="H380" s="262"/>
      <c r="I380" s="262"/>
      <c r="J380" s="262"/>
      <c r="K380" s="262"/>
      <c r="L380" s="260"/>
      <c r="M380" s="260"/>
      <c r="N380" s="263"/>
      <c r="O380" s="263"/>
      <c r="P380" s="260"/>
      <c r="Q380" s="260"/>
      <c r="R380" s="260"/>
      <c r="S380" s="260"/>
    </row>
    <row r="381" spans="1:19" ht="10.199999999999999" customHeight="1">
      <c r="A381" s="260">
        <v>366</v>
      </c>
      <c r="B381" s="260"/>
      <c r="C381" s="260"/>
      <c r="D381" s="260"/>
      <c r="E381" s="260"/>
      <c r="F381" s="260"/>
      <c r="G381" s="260"/>
      <c r="H381" s="262"/>
      <c r="I381" s="262"/>
      <c r="J381" s="262"/>
      <c r="K381" s="262"/>
      <c r="L381" s="260"/>
      <c r="M381" s="260"/>
      <c r="N381" s="263"/>
      <c r="O381" s="263"/>
      <c r="P381" s="260"/>
      <c r="Q381" s="260"/>
      <c r="R381" s="260"/>
      <c r="S381" s="260"/>
    </row>
    <row r="382" spans="1:19" ht="10.199999999999999" customHeight="1">
      <c r="A382" s="260">
        <v>367</v>
      </c>
      <c r="B382" s="260"/>
      <c r="C382" s="260"/>
      <c r="D382" s="260"/>
      <c r="E382" s="260"/>
      <c r="F382" s="260"/>
      <c r="G382" s="260"/>
      <c r="H382" s="262"/>
      <c r="I382" s="262"/>
      <c r="J382" s="262"/>
      <c r="K382" s="262"/>
      <c r="L382" s="260"/>
      <c r="M382" s="260"/>
      <c r="N382" s="263"/>
      <c r="O382" s="263"/>
      <c r="P382" s="260"/>
      <c r="Q382" s="260"/>
      <c r="R382" s="260"/>
      <c r="S382" s="260"/>
    </row>
    <row r="383" spans="1:19" ht="10.199999999999999" customHeight="1">
      <c r="A383" s="260">
        <v>368</v>
      </c>
      <c r="B383" s="260"/>
      <c r="C383" s="260"/>
      <c r="D383" s="260"/>
      <c r="E383" s="260"/>
      <c r="F383" s="260"/>
      <c r="G383" s="260"/>
      <c r="H383" s="262"/>
      <c r="I383" s="262"/>
      <c r="J383" s="262"/>
      <c r="K383" s="262"/>
      <c r="L383" s="260"/>
      <c r="M383" s="260"/>
      <c r="N383" s="263"/>
      <c r="O383" s="263"/>
      <c r="P383" s="260"/>
      <c r="Q383" s="260"/>
      <c r="R383" s="260"/>
      <c r="S383" s="260"/>
    </row>
    <row r="384" spans="1:19" ht="10.199999999999999" customHeight="1">
      <c r="A384" s="260">
        <v>369</v>
      </c>
      <c r="B384" s="260"/>
      <c r="C384" s="260"/>
      <c r="D384" s="260"/>
      <c r="E384" s="260"/>
      <c r="F384" s="260"/>
      <c r="G384" s="260"/>
      <c r="H384" s="262"/>
      <c r="I384" s="262"/>
      <c r="J384" s="262"/>
      <c r="K384" s="262"/>
      <c r="L384" s="260"/>
      <c r="M384" s="260"/>
      <c r="N384" s="263"/>
      <c r="O384" s="263"/>
      <c r="P384" s="260"/>
      <c r="Q384" s="260"/>
      <c r="R384" s="260"/>
      <c r="S384" s="260"/>
    </row>
    <row r="385" spans="1:19" ht="10.199999999999999" customHeight="1">
      <c r="A385" s="260">
        <v>370</v>
      </c>
      <c r="B385" s="260"/>
      <c r="C385" s="260"/>
      <c r="D385" s="260"/>
      <c r="E385" s="260"/>
      <c r="F385" s="260"/>
      <c r="G385" s="260"/>
      <c r="H385" s="262"/>
      <c r="I385" s="262"/>
      <c r="J385" s="262"/>
      <c r="K385" s="262"/>
      <c r="L385" s="260"/>
      <c r="M385" s="260"/>
      <c r="N385" s="263"/>
      <c r="O385" s="263"/>
      <c r="P385" s="260"/>
      <c r="Q385" s="260"/>
      <c r="R385" s="260"/>
      <c r="S385" s="260"/>
    </row>
    <row r="386" spans="1:19" ht="10.199999999999999" customHeight="1">
      <c r="A386" s="260">
        <v>371</v>
      </c>
      <c r="B386" s="260"/>
      <c r="C386" s="260"/>
      <c r="D386" s="260"/>
      <c r="E386" s="260"/>
      <c r="F386" s="260"/>
      <c r="G386" s="260"/>
      <c r="H386" s="262"/>
      <c r="I386" s="262"/>
      <c r="J386" s="262"/>
      <c r="K386" s="262"/>
      <c r="L386" s="260"/>
      <c r="M386" s="260"/>
      <c r="N386" s="263"/>
      <c r="O386" s="263"/>
      <c r="P386" s="260"/>
      <c r="Q386" s="260"/>
      <c r="R386" s="260"/>
      <c r="S386" s="260"/>
    </row>
    <row r="387" spans="1:19" ht="10.199999999999999" customHeight="1">
      <c r="A387" s="260">
        <v>372</v>
      </c>
      <c r="B387" s="260"/>
      <c r="C387" s="260"/>
      <c r="D387" s="260"/>
      <c r="E387" s="260"/>
      <c r="F387" s="260"/>
      <c r="G387" s="260"/>
      <c r="H387" s="262"/>
      <c r="I387" s="262"/>
      <c r="J387" s="262"/>
      <c r="K387" s="262"/>
      <c r="L387" s="260"/>
      <c r="M387" s="260"/>
      <c r="N387" s="263"/>
      <c r="O387" s="263"/>
      <c r="P387" s="260"/>
      <c r="Q387" s="260"/>
      <c r="R387" s="260"/>
      <c r="S387" s="260"/>
    </row>
    <row r="388" spans="1:19" ht="10.199999999999999" customHeight="1">
      <c r="A388" s="260">
        <v>373</v>
      </c>
      <c r="B388" s="260"/>
      <c r="C388" s="260"/>
      <c r="D388" s="260"/>
      <c r="E388" s="260"/>
      <c r="F388" s="260"/>
      <c r="G388" s="260"/>
      <c r="H388" s="262"/>
      <c r="I388" s="262"/>
      <c r="J388" s="262"/>
      <c r="K388" s="262"/>
      <c r="L388" s="260"/>
      <c r="M388" s="260"/>
      <c r="N388" s="263"/>
      <c r="O388" s="263"/>
      <c r="P388" s="260"/>
      <c r="Q388" s="260"/>
      <c r="R388" s="260"/>
      <c r="S388" s="260"/>
    </row>
    <row r="389" spans="1:19" ht="10.199999999999999" customHeight="1">
      <c r="A389" s="260">
        <v>374</v>
      </c>
      <c r="B389" s="260"/>
      <c r="C389" s="260"/>
      <c r="D389" s="260"/>
      <c r="E389" s="260"/>
      <c r="F389" s="260"/>
      <c r="G389" s="260"/>
      <c r="H389" s="262"/>
      <c r="I389" s="262"/>
      <c r="J389" s="262"/>
      <c r="K389" s="262"/>
      <c r="L389" s="260"/>
      <c r="M389" s="260"/>
      <c r="N389" s="263"/>
      <c r="O389" s="263"/>
      <c r="P389" s="260"/>
      <c r="Q389" s="260"/>
      <c r="R389" s="260"/>
      <c r="S389" s="260"/>
    </row>
    <row r="390" spans="1:19" ht="10.199999999999999" customHeight="1">
      <c r="A390" s="260">
        <v>375</v>
      </c>
      <c r="B390" s="260"/>
      <c r="C390" s="260"/>
      <c r="D390" s="260"/>
      <c r="E390" s="260"/>
      <c r="F390" s="260"/>
      <c r="G390" s="260"/>
      <c r="H390" s="262"/>
      <c r="I390" s="262"/>
      <c r="J390" s="262"/>
      <c r="K390" s="262"/>
      <c r="L390" s="260"/>
      <c r="M390" s="260"/>
      <c r="N390" s="263"/>
      <c r="O390" s="263"/>
      <c r="P390" s="260"/>
      <c r="Q390" s="260"/>
      <c r="R390" s="260"/>
      <c r="S390" s="260"/>
    </row>
    <row r="391" spans="1:19" ht="10.199999999999999" customHeight="1">
      <c r="A391" s="260">
        <v>376</v>
      </c>
      <c r="B391" s="260"/>
      <c r="C391" s="260"/>
      <c r="D391" s="260"/>
      <c r="E391" s="260"/>
      <c r="F391" s="260"/>
      <c r="G391" s="260"/>
      <c r="H391" s="262"/>
      <c r="I391" s="262"/>
      <c r="J391" s="262"/>
      <c r="K391" s="262"/>
      <c r="L391" s="260"/>
      <c r="M391" s="260"/>
      <c r="N391" s="263"/>
      <c r="O391" s="263"/>
      <c r="P391" s="260"/>
      <c r="Q391" s="260"/>
      <c r="R391" s="260"/>
      <c r="S391" s="260"/>
    </row>
    <row r="392" spans="1:19" ht="10.199999999999999" customHeight="1">
      <c r="A392" s="260">
        <v>377</v>
      </c>
      <c r="B392" s="260"/>
      <c r="C392" s="260"/>
      <c r="D392" s="260"/>
      <c r="E392" s="260"/>
      <c r="F392" s="260"/>
      <c r="G392" s="260"/>
      <c r="H392" s="262"/>
      <c r="I392" s="262"/>
      <c r="J392" s="262"/>
      <c r="K392" s="262"/>
      <c r="L392" s="260"/>
      <c r="M392" s="260"/>
      <c r="N392" s="263"/>
      <c r="O392" s="263"/>
      <c r="P392" s="260"/>
      <c r="Q392" s="260"/>
      <c r="R392" s="260"/>
      <c r="S392" s="260"/>
    </row>
    <row r="393" spans="1:19" ht="10.199999999999999" customHeight="1">
      <c r="A393" s="260">
        <v>378</v>
      </c>
      <c r="B393" s="260"/>
      <c r="C393" s="260"/>
      <c r="D393" s="260"/>
      <c r="E393" s="260"/>
      <c r="F393" s="260"/>
      <c r="G393" s="260"/>
      <c r="H393" s="262"/>
      <c r="I393" s="262"/>
      <c r="J393" s="262"/>
      <c r="K393" s="262"/>
      <c r="L393" s="260"/>
      <c r="M393" s="260"/>
      <c r="N393" s="263"/>
      <c r="O393" s="263"/>
      <c r="P393" s="260"/>
      <c r="Q393" s="260"/>
      <c r="R393" s="260"/>
      <c r="S393" s="260"/>
    </row>
    <row r="394" spans="1:19" ht="10.199999999999999" customHeight="1">
      <c r="A394" s="260">
        <v>379</v>
      </c>
      <c r="B394" s="260"/>
      <c r="C394" s="260"/>
      <c r="D394" s="260"/>
      <c r="E394" s="260"/>
      <c r="F394" s="260"/>
      <c r="G394" s="260"/>
      <c r="H394" s="262"/>
      <c r="I394" s="262"/>
      <c r="J394" s="262"/>
      <c r="K394" s="262"/>
      <c r="L394" s="260"/>
      <c r="M394" s="260"/>
      <c r="N394" s="263"/>
      <c r="O394" s="263"/>
      <c r="P394" s="260"/>
      <c r="Q394" s="260"/>
      <c r="R394" s="260"/>
      <c r="S394" s="260"/>
    </row>
    <row r="395" spans="1:19" ht="10.199999999999999" customHeight="1">
      <c r="A395" s="260">
        <v>380</v>
      </c>
      <c r="B395" s="260"/>
      <c r="C395" s="260"/>
      <c r="D395" s="260"/>
      <c r="E395" s="260"/>
      <c r="F395" s="260"/>
      <c r="G395" s="260"/>
      <c r="H395" s="262"/>
      <c r="I395" s="262"/>
      <c r="J395" s="262"/>
      <c r="K395" s="262"/>
      <c r="L395" s="260"/>
      <c r="M395" s="260"/>
      <c r="N395" s="263"/>
      <c r="O395" s="263"/>
      <c r="P395" s="260"/>
      <c r="Q395" s="260"/>
      <c r="R395" s="260"/>
      <c r="S395" s="260"/>
    </row>
    <row r="396" spans="1:19" ht="10.199999999999999" customHeight="1">
      <c r="A396" s="260">
        <v>381</v>
      </c>
      <c r="B396" s="260"/>
      <c r="C396" s="260"/>
      <c r="D396" s="260"/>
      <c r="E396" s="260"/>
      <c r="F396" s="260"/>
      <c r="G396" s="260"/>
      <c r="H396" s="262"/>
      <c r="I396" s="262"/>
      <c r="J396" s="262"/>
      <c r="K396" s="262"/>
      <c r="L396" s="260"/>
      <c r="M396" s="260"/>
      <c r="N396" s="263"/>
      <c r="O396" s="263"/>
      <c r="P396" s="260"/>
      <c r="Q396" s="260"/>
      <c r="R396" s="260"/>
      <c r="S396" s="260"/>
    </row>
    <row r="397" spans="1:19" ht="10.199999999999999" customHeight="1">
      <c r="A397" s="260">
        <v>382</v>
      </c>
      <c r="B397" s="260"/>
      <c r="C397" s="260"/>
      <c r="D397" s="260"/>
      <c r="E397" s="260"/>
      <c r="F397" s="260"/>
      <c r="G397" s="260"/>
      <c r="H397" s="262"/>
      <c r="I397" s="262"/>
      <c r="J397" s="262"/>
      <c r="K397" s="262"/>
      <c r="L397" s="260"/>
      <c r="M397" s="260"/>
      <c r="N397" s="263"/>
      <c r="O397" s="263"/>
      <c r="P397" s="260"/>
      <c r="Q397" s="260"/>
      <c r="R397" s="260"/>
      <c r="S397" s="260"/>
    </row>
    <row r="398" spans="1:19" ht="10.199999999999999" customHeight="1">
      <c r="A398" s="260">
        <v>383</v>
      </c>
      <c r="B398" s="260"/>
      <c r="C398" s="260"/>
      <c r="D398" s="260"/>
      <c r="E398" s="260"/>
      <c r="F398" s="260"/>
      <c r="G398" s="260"/>
      <c r="H398" s="262"/>
      <c r="I398" s="262"/>
      <c r="J398" s="262"/>
      <c r="K398" s="262"/>
      <c r="L398" s="260"/>
      <c r="M398" s="260"/>
      <c r="N398" s="263"/>
      <c r="O398" s="263"/>
      <c r="P398" s="260"/>
      <c r="Q398" s="260"/>
      <c r="R398" s="260"/>
      <c r="S398" s="260"/>
    </row>
    <row r="399" spans="1:19" ht="10.199999999999999" customHeight="1">
      <c r="A399" s="260">
        <v>384</v>
      </c>
      <c r="B399" s="260"/>
      <c r="C399" s="260"/>
      <c r="D399" s="260"/>
      <c r="E399" s="260"/>
      <c r="F399" s="260"/>
      <c r="G399" s="260"/>
      <c r="H399" s="262"/>
      <c r="I399" s="262"/>
      <c r="J399" s="262"/>
      <c r="K399" s="262"/>
      <c r="L399" s="260"/>
      <c r="M399" s="260"/>
      <c r="N399" s="263"/>
      <c r="O399" s="263"/>
      <c r="P399" s="260"/>
      <c r="Q399" s="260"/>
      <c r="R399" s="260"/>
      <c r="S399" s="260"/>
    </row>
    <row r="400" spans="1:19" ht="10.199999999999999" customHeight="1">
      <c r="A400" s="260">
        <v>385</v>
      </c>
      <c r="B400" s="260"/>
      <c r="C400" s="260"/>
      <c r="D400" s="260"/>
      <c r="E400" s="260"/>
      <c r="F400" s="260"/>
      <c r="G400" s="260"/>
      <c r="H400" s="262"/>
      <c r="I400" s="262"/>
      <c r="J400" s="262"/>
      <c r="K400" s="262"/>
      <c r="L400" s="260"/>
      <c r="M400" s="260"/>
      <c r="N400" s="263"/>
      <c r="O400" s="263"/>
      <c r="P400" s="260"/>
      <c r="Q400" s="260"/>
      <c r="R400" s="260"/>
      <c r="S400" s="260"/>
    </row>
    <row r="401" spans="1:19" ht="10.199999999999999" customHeight="1">
      <c r="A401" s="260">
        <v>386</v>
      </c>
      <c r="B401" s="260"/>
      <c r="C401" s="260"/>
      <c r="D401" s="260"/>
      <c r="E401" s="260"/>
      <c r="F401" s="260"/>
      <c r="G401" s="260"/>
      <c r="H401" s="262"/>
      <c r="I401" s="262"/>
      <c r="J401" s="262"/>
      <c r="K401" s="262"/>
      <c r="L401" s="260"/>
      <c r="M401" s="260"/>
      <c r="N401" s="263"/>
      <c r="O401" s="263"/>
      <c r="P401" s="260"/>
      <c r="Q401" s="260"/>
      <c r="R401" s="260"/>
      <c r="S401" s="260"/>
    </row>
    <row r="402" spans="1:19" ht="10.199999999999999" customHeight="1">
      <c r="A402" s="260">
        <v>387</v>
      </c>
      <c r="B402" s="260"/>
      <c r="C402" s="260"/>
      <c r="D402" s="260"/>
      <c r="E402" s="260"/>
      <c r="F402" s="260"/>
      <c r="G402" s="260"/>
      <c r="H402" s="262"/>
      <c r="I402" s="262"/>
      <c r="J402" s="262"/>
      <c r="K402" s="262"/>
      <c r="L402" s="260"/>
      <c r="M402" s="260"/>
      <c r="N402" s="263"/>
      <c r="O402" s="263"/>
      <c r="P402" s="260"/>
      <c r="Q402" s="260"/>
      <c r="R402" s="260"/>
      <c r="S402" s="260"/>
    </row>
    <row r="403" spans="1:19" ht="10.199999999999999" customHeight="1">
      <c r="A403" s="260">
        <v>388</v>
      </c>
      <c r="B403" s="260"/>
      <c r="C403" s="260"/>
      <c r="D403" s="260"/>
      <c r="E403" s="260"/>
      <c r="F403" s="260"/>
      <c r="G403" s="260"/>
      <c r="H403" s="262"/>
      <c r="I403" s="262"/>
      <c r="J403" s="262"/>
      <c r="K403" s="262"/>
      <c r="L403" s="260"/>
      <c r="M403" s="260"/>
      <c r="N403" s="263"/>
      <c r="O403" s="263"/>
      <c r="P403" s="260"/>
      <c r="Q403" s="260"/>
      <c r="R403" s="260"/>
      <c r="S403" s="260"/>
    </row>
    <row r="404" spans="1:19" ht="10.199999999999999" customHeight="1">
      <c r="A404" s="260">
        <v>389</v>
      </c>
      <c r="B404" s="260"/>
      <c r="C404" s="260"/>
      <c r="D404" s="260"/>
      <c r="E404" s="260"/>
      <c r="F404" s="260"/>
      <c r="G404" s="260"/>
      <c r="H404" s="262"/>
      <c r="I404" s="262"/>
      <c r="J404" s="262"/>
      <c r="K404" s="262"/>
      <c r="L404" s="260"/>
      <c r="M404" s="260"/>
      <c r="N404" s="263"/>
      <c r="O404" s="263"/>
      <c r="P404" s="260"/>
      <c r="Q404" s="260"/>
      <c r="R404" s="260"/>
      <c r="S404" s="260"/>
    </row>
    <row r="405" spans="1:19" ht="10.199999999999999" customHeight="1">
      <c r="A405" s="260">
        <v>390</v>
      </c>
      <c r="B405" s="260"/>
      <c r="C405" s="260"/>
      <c r="D405" s="260"/>
      <c r="E405" s="260"/>
      <c r="F405" s="260"/>
      <c r="G405" s="260"/>
      <c r="H405" s="262"/>
      <c r="I405" s="262"/>
      <c r="J405" s="262"/>
      <c r="K405" s="262"/>
      <c r="L405" s="260"/>
      <c r="M405" s="260"/>
      <c r="N405" s="263"/>
      <c r="O405" s="263"/>
      <c r="P405" s="260"/>
      <c r="Q405" s="260"/>
      <c r="R405" s="260"/>
      <c r="S405" s="260"/>
    </row>
    <row r="406" spans="1:19" ht="10.199999999999999" customHeight="1">
      <c r="A406" s="260">
        <v>391</v>
      </c>
      <c r="B406" s="260"/>
      <c r="C406" s="260"/>
      <c r="D406" s="260"/>
      <c r="E406" s="260"/>
      <c r="F406" s="260"/>
      <c r="G406" s="260"/>
      <c r="H406" s="262"/>
      <c r="I406" s="262"/>
      <c r="J406" s="262"/>
      <c r="K406" s="262"/>
      <c r="L406" s="260"/>
      <c r="M406" s="260"/>
      <c r="N406" s="263"/>
      <c r="O406" s="263"/>
      <c r="P406" s="260"/>
      <c r="Q406" s="260"/>
      <c r="R406" s="260"/>
      <c r="S406" s="260"/>
    </row>
    <row r="407" spans="1:19" ht="10.199999999999999" customHeight="1">
      <c r="A407" s="260">
        <v>392</v>
      </c>
      <c r="B407" s="260"/>
      <c r="C407" s="260"/>
      <c r="D407" s="260"/>
      <c r="E407" s="260"/>
      <c r="F407" s="260"/>
      <c r="G407" s="260"/>
      <c r="H407" s="262"/>
      <c r="I407" s="262"/>
      <c r="J407" s="262"/>
      <c r="K407" s="262"/>
      <c r="L407" s="260"/>
      <c r="M407" s="260"/>
      <c r="N407" s="263"/>
      <c r="O407" s="263"/>
      <c r="P407" s="260"/>
      <c r="Q407" s="260"/>
      <c r="R407" s="260"/>
      <c r="S407" s="260"/>
    </row>
    <row r="408" spans="1:19" ht="10.199999999999999" customHeight="1">
      <c r="A408" s="260">
        <v>393</v>
      </c>
      <c r="B408" s="260"/>
      <c r="C408" s="260"/>
      <c r="D408" s="260"/>
      <c r="E408" s="260"/>
      <c r="F408" s="260"/>
      <c r="G408" s="260"/>
      <c r="H408" s="262"/>
      <c r="I408" s="262"/>
      <c r="J408" s="262"/>
      <c r="K408" s="262"/>
      <c r="L408" s="260"/>
      <c r="M408" s="260"/>
      <c r="N408" s="263"/>
      <c r="O408" s="263"/>
      <c r="P408" s="260"/>
      <c r="Q408" s="260"/>
      <c r="R408" s="260"/>
      <c r="S408" s="260"/>
    </row>
    <row r="409" spans="1:19" ht="10.199999999999999" customHeight="1">
      <c r="A409" s="260">
        <v>394</v>
      </c>
      <c r="B409" s="260"/>
      <c r="C409" s="260"/>
      <c r="D409" s="260"/>
      <c r="E409" s="260"/>
      <c r="F409" s="260"/>
      <c r="G409" s="260"/>
      <c r="H409" s="262"/>
      <c r="I409" s="262"/>
      <c r="J409" s="262"/>
      <c r="K409" s="262"/>
      <c r="L409" s="260"/>
      <c r="M409" s="260"/>
      <c r="N409" s="263"/>
      <c r="O409" s="263"/>
      <c r="P409" s="260"/>
      <c r="Q409" s="260"/>
      <c r="R409" s="260"/>
      <c r="S409" s="260"/>
    </row>
    <row r="410" spans="1:19" ht="10.199999999999999" customHeight="1">
      <c r="A410" s="260">
        <v>395</v>
      </c>
      <c r="B410" s="260"/>
      <c r="C410" s="260"/>
      <c r="D410" s="260"/>
      <c r="E410" s="260"/>
      <c r="F410" s="260"/>
      <c r="G410" s="260"/>
      <c r="H410" s="262"/>
      <c r="I410" s="262"/>
      <c r="J410" s="262"/>
      <c r="K410" s="262"/>
      <c r="L410" s="260"/>
      <c r="M410" s="260"/>
      <c r="N410" s="263"/>
      <c r="O410" s="263"/>
      <c r="P410" s="260"/>
      <c r="Q410" s="260"/>
      <c r="R410" s="260"/>
      <c r="S410" s="260"/>
    </row>
    <row r="411" spans="1:19" ht="10.199999999999999" customHeight="1">
      <c r="A411" s="260">
        <v>396</v>
      </c>
      <c r="B411" s="260"/>
      <c r="C411" s="260"/>
      <c r="D411" s="260"/>
      <c r="E411" s="260"/>
      <c r="F411" s="260"/>
      <c r="G411" s="260"/>
      <c r="H411" s="262"/>
      <c r="I411" s="262"/>
      <c r="J411" s="262"/>
      <c r="K411" s="262"/>
      <c r="L411" s="260"/>
      <c r="M411" s="260"/>
      <c r="N411" s="263"/>
      <c r="O411" s="263"/>
      <c r="P411" s="260"/>
      <c r="Q411" s="260"/>
      <c r="R411" s="260"/>
      <c r="S411" s="260"/>
    </row>
    <row r="412" spans="1:19" ht="10.199999999999999" customHeight="1">
      <c r="A412" s="260">
        <v>397</v>
      </c>
      <c r="B412" s="260"/>
      <c r="C412" s="260"/>
      <c r="D412" s="260"/>
      <c r="E412" s="260"/>
      <c r="F412" s="260"/>
      <c r="G412" s="260"/>
      <c r="H412" s="262"/>
      <c r="I412" s="262"/>
      <c r="J412" s="262"/>
      <c r="K412" s="262"/>
      <c r="L412" s="260"/>
      <c r="M412" s="260"/>
      <c r="N412" s="263"/>
      <c r="O412" s="263"/>
      <c r="P412" s="260"/>
      <c r="Q412" s="260"/>
      <c r="R412" s="260"/>
      <c r="S412" s="260"/>
    </row>
    <row r="413" spans="1:19" ht="10.199999999999999" customHeight="1">
      <c r="A413" s="260">
        <v>398</v>
      </c>
      <c r="B413" s="260"/>
      <c r="C413" s="260"/>
      <c r="D413" s="260"/>
      <c r="E413" s="260"/>
      <c r="F413" s="260"/>
      <c r="G413" s="260"/>
      <c r="H413" s="262"/>
      <c r="I413" s="262"/>
      <c r="J413" s="262"/>
      <c r="K413" s="262"/>
      <c r="L413" s="260"/>
      <c r="M413" s="260"/>
      <c r="N413" s="263"/>
      <c r="O413" s="263"/>
      <c r="P413" s="260"/>
      <c r="Q413" s="260"/>
      <c r="R413" s="260"/>
      <c r="S413" s="260"/>
    </row>
    <row r="414" spans="1:19" ht="10.199999999999999" customHeight="1">
      <c r="A414" s="260">
        <v>399</v>
      </c>
      <c r="B414" s="260"/>
      <c r="C414" s="260"/>
      <c r="D414" s="260"/>
      <c r="E414" s="260"/>
      <c r="F414" s="260"/>
      <c r="G414" s="260"/>
      <c r="H414" s="262"/>
      <c r="I414" s="262"/>
      <c r="J414" s="262"/>
      <c r="K414" s="262"/>
      <c r="L414" s="260"/>
      <c r="M414" s="260"/>
      <c r="N414" s="263"/>
      <c r="O414" s="263"/>
      <c r="P414" s="260"/>
      <c r="Q414" s="260"/>
      <c r="R414" s="260"/>
      <c r="S414" s="260"/>
    </row>
    <row r="415" spans="1:19" ht="10.199999999999999" customHeight="1">
      <c r="A415" s="260">
        <v>400</v>
      </c>
      <c r="B415" s="260"/>
      <c r="C415" s="260"/>
      <c r="D415" s="260"/>
      <c r="E415" s="260"/>
      <c r="F415" s="260"/>
      <c r="G415" s="260"/>
      <c r="H415" s="262"/>
      <c r="I415" s="262"/>
      <c r="J415" s="262"/>
      <c r="K415" s="262"/>
      <c r="L415" s="260"/>
      <c r="M415" s="260"/>
      <c r="N415" s="263"/>
      <c r="O415" s="263"/>
      <c r="P415" s="260"/>
      <c r="Q415" s="260"/>
      <c r="R415" s="260"/>
      <c r="S415" s="260"/>
    </row>
    <row r="416" spans="1:19" ht="10.199999999999999" customHeight="1">
      <c r="A416" s="260">
        <v>401</v>
      </c>
      <c r="B416" s="260"/>
      <c r="C416" s="260"/>
      <c r="D416" s="260"/>
      <c r="E416" s="260"/>
      <c r="F416" s="260"/>
      <c r="G416" s="260"/>
      <c r="H416" s="262"/>
      <c r="I416" s="262"/>
      <c r="J416" s="262"/>
      <c r="K416" s="262"/>
      <c r="L416" s="260"/>
      <c r="M416" s="260"/>
      <c r="N416" s="263"/>
      <c r="O416" s="263"/>
      <c r="P416" s="260"/>
      <c r="Q416" s="260"/>
      <c r="R416" s="260"/>
      <c r="S416" s="260"/>
    </row>
    <row r="417" spans="1:19" ht="10.199999999999999" customHeight="1">
      <c r="A417" s="260">
        <v>402</v>
      </c>
      <c r="B417" s="260"/>
      <c r="C417" s="260"/>
      <c r="D417" s="260"/>
      <c r="E417" s="260"/>
      <c r="F417" s="260"/>
      <c r="G417" s="260"/>
      <c r="H417" s="262"/>
      <c r="I417" s="262"/>
      <c r="J417" s="262"/>
      <c r="K417" s="262"/>
      <c r="L417" s="260"/>
      <c r="M417" s="260"/>
      <c r="N417" s="263"/>
      <c r="O417" s="263"/>
      <c r="P417" s="260"/>
      <c r="Q417" s="260"/>
      <c r="R417" s="260"/>
      <c r="S417" s="260"/>
    </row>
    <row r="418" spans="1:19" ht="10.199999999999999" customHeight="1">
      <c r="A418" s="260">
        <v>403</v>
      </c>
      <c r="B418" s="260"/>
      <c r="C418" s="260"/>
      <c r="D418" s="260"/>
      <c r="E418" s="260"/>
      <c r="F418" s="260"/>
      <c r="G418" s="260"/>
      <c r="H418" s="262"/>
      <c r="I418" s="262"/>
      <c r="J418" s="262"/>
      <c r="K418" s="262"/>
      <c r="L418" s="260"/>
      <c r="M418" s="260"/>
      <c r="N418" s="263"/>
      <c r="O418" s="263"/>
      <c r="P418" s="260"/>
      <c r="Q418" s="260"/>
      <c r="R418" s="260"/>
      <c r="S418" s="260"/>
    </row>
    <row r="419" spans="1:19" ht="10.199999999999999" customHeight="1">
      <c r="A419" s="260">
        <v>404</v>
      </c>
      <c r="B419" s="260"/>
      <c r="C419" s="260"/>
      <c r="D419" s="260"/>
      <c r="E419" s="260"/>
      <c r="F419" s="260"/>
      <c r="G419" s="260"/>
      <c r="H419" s="262"/>
      <c r="I419" s="262"/>
      <c r="J419" s="262"/>
      <c r="K419" s="262"/>
      <c r="L419" s="260"/>
      <c r="M419" s="260"/>
      <c r="N419" s="263"/>
      <c r="O419" s="263"/>
      <c r="P419" s="260"/>
      <c r="Q419" s="260"/>
      <c r="R419" s="260"/>
      <c r="S419" s="260"/>
    </row>
    <row r="420" spans="1:19" ht="10.199999999999999" customHeight="1">
      <c r="A420" s="260">
        <v>405</v>
      </c>
      <c r="B420" s="260"/>
      <c r="C420" s="260"/>
      <c r="D420" s="260"/>
      <c r="E420" s="260"/>
      <c r="F420" s="260"/>
      <c r="G420" s="260"/>
      <c r="H420" s="262"/>
      <c r="I420" s="262"/>
      <c r="J420" s="262"/>
      <c r="K420" s="262"/>
      <c r="L420" s="260"/>
      <c r="M420" s="260"/>
      <c r="N420" s="263"/>
      <c r="O420" s="263"/>
      <c r="P420" s="260"/>
      <c r="Q420" s="260"/>
      <c r="R420" s="260"/>
      <c r="S420" s="260"/>
    </row>
    <row r="421" spans="1:19" ht="10.199999999999999" customHeight="1">
      <c r="A421" s="260">
        <v>406</v>
      </c>
      <c r="B421" s="260"/>
      <c r="C421" s="260"/>
      <c r="D421" s="260"/>
      <c r="E421" s="260"/>
      <c r="F421" s="260"/>
      <c r="G421" s="260"/>
      <c r="H421" s="262"/>
      <c r="I421" s="262"/>
      <c r="J421" s="262"/>
      <c r="K421" s="262"/>
      <c r="L421" s="260"/>
      <c r="M421" s="260"/>
      <c r="N421" s="263"/>
      <c r="O421" s="263"/>
      <c r="P421" s="260"/>
      <c r="Q421" s="260"/>
      <c r="R421" s="260"/>
      <c r="S421" s="260"/>
    </row>
    <row r="422" spans="1:19" ht="10.199999999999999" customHeight="1">
      <c r="A422" s="260">
        <v>407</v>
      </c>
      <c r="B422" s="260"/>
      <c r="C422" s="260"/>
      <c r="D422" s="260"/>
      <c r="E422" s="260"/>
      <c r="F422" s="260"/>
      <c r="G422" s="260"/>
      <c r="H422" s="262"/>
      <c r="I422" s="262"/>
      <c r="J422" s="262"/>
      <c r="K422" s="262"/>
      <c r="L422" s="260"/>
      <c r="M422" s="260"/>
      <c r="N422" s="263"/>
      <c r="O422" s="263"/>
      <c r="P422" s="260"/>
      <c r="Q422" s="260"/>
      <c r="R422" s="260"/>
      <c r="S422" s="260"/>
    </row>
    <row r="423" spans="1:19" ht="10.199999999999999" customHeight="1">
      <c r="A423" s="260">
        <v>408</v>
      </c>
      <c r="B423" s="260"/>
      <c r="C423" s="260"/>
      <c r="D423" s="260"/>
      <c r="E423" s="260"/>
      <c r="F423" s="260"/>
      <c r="G423" s="260"/>
      <c r="H423" s="262"/>
      <c r="I423" s="262"/>
      <c r="J423" s="262"/>
      <c r="K423" s="262"/>
      <c r="L423" s="260"/>
      <c r="M423" s="260"/>
      <c r="N423" s="263"/>
      <c r="O423" s="263"/>
      <c r="P423" s="260"/>
      <c r="Q423" s="260"/>
      <c r="R423" s="260"/>
      <c r="S423" s="260"/>
    </row>
    <row r="424" spans="1:19" ht="10.199999999999999" customHeight="1">
      <c r="A424" s="260">
        <v>409</v>
      </c>
      <c r="B424" s="260"/>
      <c r="C424" s="260"/>
      <c r="D424" s="260"/>
      <c r="E424" s="260"/>
      <c r="F424" s="260"/>
      <c r="G424" s="260"/>
      <c r="H424" s="262"/>
      <c r="I424" s="262"/>
      <c r="J424" s="262"/>
      <c r="K424" s="262"/>
      <c r="L424" s="260"/>
      <c r="M424" s="260"/>
      <c r="N424" s="263"/>
      <c r="O424" s="263"/>
      <c r="P424" s="260"/>
      <c r="Q424" s="260"/>
      <c r="R424" s="260"/>
      <c r="S424" s="260"/>
    </row>
    <row r="425" spans="1:19" ht="10.199999999999999" customHeight="1">
      <c r="A425" s="260">
        <v>410</v>
      </c>
      <c r="B425" s="260"/>
      <c r="C425" s="260"/>
      <c r="D425" s="260"/>
      <c r="E425" s="260"/>
      <c r="F425" s="260"/>
      <c r="G425" s="260"/>
      <c r="H425" s="262"/>
      <c r="I425" s="262"/>
      <c r="J425" s="262"/>
      <c r="K425" s="262"/>
      <c r="L425" s="260"/>
      <c r="M425" s="260"/>
      <c r="N425" s="263"/>
      <c r="O425" s="263"/>
      <c r="P425" s="260"/>
      <c r="Q425" s="260"/>
      <c r="R425" s="260"/>
      <c r="S425" s="260"/>
    </row>
    <row r="426" spans="1:19" ht="10.199999999999999" customHeight="1">
      <c r="A426" s="260">
        <v>411</v>
      </c>
      <c r="B426" s="260"/>
      <c r="C426" s="260"/>
      <c r="D426" s="260"/>
      <c r="E426" s="260"/>
      <c r="F426" s="260"/>
      <c r="G426" s="260"/>
      <c r="H426" s="262"/>
      <c r="I426" s="262"/>
      <c r="J426" s="262"/>
      <c r="K426" s="262"/>
      <c r="L426" s="260"/>
      <c r="M426" s="260"/>
      <c r="N426" s="263"/>
      <c r="O426" s="263"/>
      <c r="P426" s="260"/>
      <c r="Q426" s="260"/>
      <c r="R426" s="260"/>
      <c r="S426" s="260"/>
    </row>
    <row r="427" spans="1:19" ht="10.199999999999999" customHeight="1">
      <c r="A427" s="260">
        <v>412</v>
      </c>
      <c r="B427" s="260"/>
      <c r="C427" s="260"/>
      <c r="D427" s="260"/>
      <c r="E427" s="260"/>
      <c r="F427" s="260"/>
      <c r="G427" s="260"/>
      <c r="H427" s="262"/>
      <c r="I427" s="262"/>
      <c r="J427" s="262"/>
      <c r="K427" s="262"/>
      <c r="L427" s="260"/>
      <c r="M427" s="260"/>
      <c r="N427" s="263"/>
      <c r="O427" s="263"/>
      <c r="P427" s="260"/>
      <c r="Q427" s="260"/>
      <c r="R427" s="260"/>
      <c r="S427" s="260"/>
    </row>
    <row r="428" spans="1:19" ht="10.199999999999999" customHeight="1">
      <c r="A428" s="260">
        <v>413</v>
      </c>
      <c r="B428" s="260"/>
      <c r="C428" s="260"/>
      <c r="D428" s="260"/>
      <c r="E428" s="260"/>
      <c r="F428" s="260"/>
      <c r="G428" s="260"/>
      <c r="H428" s="262"/>
      <c r="I428" s="262"/>
      <c r="J428" s="262"/>
      <c r="K428" s="262"/>
      <c r="L428" s="260"/>
      <c r="M428" s="260"/>
      <c r="N428" s="263"/>
      <c r="O428" s="263"/>
      <c r="P428" s="260"/>
      <c r="Q428" s="260"/>
      <c r="R428" s="260"/>
      <c r="S428" s="260"/>
    </row>
    <row r="429" spans="1:19" ht="10.199999999999999" customHeight="1">
      <c r="A429" s="260">
        <v>414</v>
      </c>
      <c r="B429" s="260"/>
      <c r="C429" s="260"/>
      <c r="D429" s="260"/>
      <c r="E429" s="260"/>
      <c r="F429" s="260"/>
      <c r="G429" s="260"/>
      <c r="H429" s="262"/>
      <c r="I429" s="262"/>
      <c r="J429" s="262"/>
      <c r="K429" s="262"/>
      <c r="L429" s="260"/>
      <c r="M429" s="260"/>
      <c r="N429" s="263"/>
      <c r="O429" s="263"/>
      <c r="P429" s="260"/>
      <c r="Q429" s="260"/>
      <c r="R429" s="260"/>
      <c r="S429" s="260"/>
    </row>
    <row r="430" spans="1:19" ht="10.199999999999999" customHeight="1">
      <c r="A430" s="260">
        <v>415</v>
      </c>
      <c r="B430" s="260"/>
      <c r="C430" s="260"/>
      <c r="D430" s="260"/>
      <c r="E430" s="260"/>
      <c r="F430" s="260"/>
      <c r="G430" s="260"/>
      <c r="H430" s="262"/>
      <c r="I430" s="262"/>
      <c r="J430" s="262"/>
      <c r="K430" s="262"/>
      <c r="L430" s="260"/>
      <c r="M430" s="260"/>
      <c r="N430" s="263"/>
      <c r="O430" s="263"/>
      <c r="P430" s="260"/>
      <c r="Q430" s="260"/>
      <c r="R430" s="260"/>
      <c r="S430" s="260"/>
    </row>
    <row r="431" spans="1:19" ht="10.199999999999999" customHeight="1">
      <c r="A431" s="260">
        <v>416</v>
      </c>
      <c r="B431" s="260"/>
      <c r="C431" s="260"/>
      <c r="D431" s="260"/>
      <c r="E431" s="260"/>
      <c r="F431" s="260"/>
      <c r="G431" s="260"/>
      <c r="H431" s="262"/>
      <c r="I431" s="262"/>
      <c r="J431" s="262"/>
      <c r="K431" s="262"/>
      <c r="L431" s="260"/>
      <c r="M431" s="260"/>
      <c r="N431" s="263"/>
      <c r="O431" s="263"/>
      <c r="P431" s="260"/>
      <c r="Q431" s="260"/>
      <c r="R431" s="260"/>
      <c r="S431" s="260"/>
    </row>
    <row r="432" spans="1:19" ht="10.199999999999999" customHeight="1">
      <c r="A432" s="260">
        <v>417</v>
      </c>
      <c r="B432" s="260"/>
      <c r="C432" s="260"/>
      <c r="D432" s="260"/>
      <c r="E432" s="260"/>
      <c r="F432" s="260"/>
      <c r="G432" s="260"/>
      <c r="H432" s="262"/>
      <c r="I432" s="262"/>
      <c r="J432" s="262"/>
      <c r="K432" s="262"/>
      <c r="L432" s="260"/>
      <c r="M432" s="260"/>
      <c r="N432" s="263"/>
      <c r="O432" s="263"/>
      <c r="P432" s="260"/>
      <c r="Q432" s="260"/>
      <c r="R432" s="260"/>
      <c r="S432" s="260"/>
    </row>
    <row r="433" spans="1:19" ht="10.199999999999999" customHeight="1">
      <c r="A433" s="260">
        <v>418</v>
      </c>
      <c r="B433" s="260"/>
      <c r="C433" s="260"/>
      <c r="D433" s="260"/>
      <c r="E433" s="260"/>
      <c r="F433" s="260"/>
      <c r="G433" s="260"/>
      <c r="H433" s="262"/>
      <c r="I433" s="262"/>
      <c r="J433" s="262"/>
      <c r="K433" s="262"/>
      <c r="L433" s="260"/>
      <c r="M433" s="260"/>
      <c r="N433" s="263"/>
      <c r="O433" s="263"/>
      <c r="P433" s="260"/>
      <c r="Q433" s="260"/>
      <c r="R433" s="260"/>
      <c r="S433" s="260"/>
    </row>
    <row r="434" spans="1:19" ht="10.199999999999999" customHeight="1">
      <c r="A434" s="260">
        <v>419</v>
      </c>
      <c r="B434" s="260"/>
      <c r="C434" s="260"/>
      <c r="D434" s="260"/>
      <c r="E434" s="260"/>
      <c r="F434" s="260"/>
      <c r="G434" s="260"/>
      <c r="H434" s="262"/>
      <c r="I434" s="262"/>
      <c r="J434" s="262"/>
      <c r="K434" s="262"/>
      <c r="L434" s="260"/>
      <c r="M434" s="260"/>
      <c r="N434" s="263"/>
      <c r="O434" s="263"/>
      <c r="P434" s="260"/>
      <c r="Q434" s="260"/>
      <c r="R434" s="260"/>
      <c r="S434" s="260"/>
    </row>
    <row r="435" spans="1:19" ht="10.199999999999999" customHeight="1">
      <c r="A435" s="260">
        <v>420</v>
      </c>
      <c r="B435" s="260"/>
      <c r="C435" s="260"/>
      <c r="D435" s="260"/>
      <c r="E435" s="260"/>
      <c r="F435" s="260"/>
      <c r="G435" s="260"/>
      <c r="H435" s="262"/>
      <c r="I435" s="262"/>
      <c r="J435" s="262"/>
      <c r="K435" s="262"/>
      <c r="L435" s="260"/>
      <c r="M435" s="260"/>
      <c r="N435" s="263"/>
      <c r="O435" s="263"/>
      <c r="P435" s="260"/>
      <c r="Q435" s="260"/>
      <c r="R435" s="260"/>
      <c r="S435" s="260"/>
    </row>
    <row r="436" spans="1:19" ht="10.199999999999999" customHeight="1">
      <c r="A436" s="260">
        <v>421</v>
      </c>
      <c r="B436" s="260"/>
      <c r="C436" s="260"/>
      <c r="D436" s="260"/>
      <c r="E436" s="260"/>
      <c r="F436" s="260"/>
      <c r="G436" s="260"/>
      <c r="H436" s="262"/>
      <c r="I436" s="262"/>
      <c r="J436" s="262"/>
      <c r="K436" s="262"/>
      <c r="L436" s="260"/>
      <c r="M436" s="260"/>
      <c r="N436" s="263"/>
      <c r="O436" s="263"/>
      <c r="P436" s="260"/>
      <c r="Q436" s="260"/>
      <c r="R436" s="260"/>
      <c r="S436" s="260"/>
    </row>
    <row r="437" spans="1:19" ht="10.199999999999999" customHeight="1">
      <c r="A437" s="260">
        <v>422</v>
      </c>
      <c r="B437" s="260"/>
      <c r="C437" s="260"/>
      <c r="D437" s="260"/>
      <c r="E437" s="260"/>
      <c r="F437" s="260"/>
      <c r="G437" s="260"/>
      <c r="H437" s="262"/>
      <c r="I437" s="262"/>
      <c r="J437" s="262"/>
      <c r="K437" s="262"/>
      <c r="L437" s="260"/>
      <c r="M437" s="260"/>
      <c r="N437" s="263"/>
      <c r="O437" s="263"/>
      <c r="P437" s="260"/>
      <c r="Q437" s="260"/>
      <c r="R437" s="260"/>
      <c r="S437" s="260"/>
    </row>
    <row r="438" spans="1:19" ht="10.199999999999999" customHeight="1">
      <c r="A438" s="260">
        <v>423</v>
      </c>
      <c r="B438" s="260"/>
      <c r="C438" s="260"/>
      <c r="D438" s="260"/>
      <c r="E438" s="260"/>
      <c r="F438" s="260"/>
      <c r="G438" s="260"/>
      <c r="H438" s="262"/>
      <c r="I438" s="262"/>
      <c r="J438" s="262"/>
      <c r="K438" s="262"/>
      <c r="L438" s="260"/>
      <c r="M438" s="260"/>
      <c r="N438" s="263"/>
      <c r="O438" s="263"/>
      <c r="P438" s="260"/>
      <c r="Q438" s="260"/>
      <c r="R438" s="260"/>
      <c r="S438" s="260"/>
    </row>
    <row r="439" spans="1:19" ht="10.199999999999999" customHeight="1">
      <c r="A439" s="260">
        <v>424</v>
      </c>
      <c r="B439" s="260"/>
      <c r="C439" s="260"/>
      <c r="D439" s="260"/>
      <c r="E439" s="260"/>
      <c r="F439" s="260"/>
      <c r="G439" s="260"/>
      <c r="H439" s="262"/>
      <c r="I439" s="262"/>
      <c r="J439" s="262"/>
      <c r="K439" s="262"/>
      <c r="L439" s="260"/>
      <c r="M439" s="260"/>
      <c r="N439" s="263"/>
      <c r="O439" s="263"/>
      <c r="P439" s="260"/>
      <c r="Q439" s="260"/>
      <c r="R439" s="260"/>
      <c r="S439" s="260"/>
    </row>
    <row r="440" spans="1:19" ht="10.199999999999999" customHeight="1">
      <c r="A440" s="260">
        <v>425</v>
      </c>
      <c r="B440" s="260"/>
      <c r="C440" s="260"/>
      <c r="D440" s="260"/>
      <c r="E440" s="260"/>
      <c r="F440" s="260"/>
      <c r="G440" s="260"/>
      <c r="H440" s="262"/>
      <c r="I440" s="262"/>
      <c r="J440" s="262"/>
      <c r="K440" s="262"/>
      <c r="L440" s="260"/>
      <c r="M440" s="260"/>
      <c r="N440" s="263"/>
      <c r="O440" s="263"/>
      <c r="P440" s="260"/>
      <c r="Q440" s="260"/>
      <c r="R440" s="260"/>
      <c r="S440" s="260"/>
    </row>
    <row r="441" spans="1:19" ht="10.199999999999999" customHeight="1">
      <c r="A441" s="260">
        <v>426</v>
      </c>
      <c r="B441" s="260"/>
      <c r="C441" s="260"/>
      <c r="D441" s="260"/>
      <c r="E441" s="260"/>
      <c r="F441" s="260"/>
      <c r="G441" s="260"/>
      <c r="H441" s="262"/>
      <c r="I441" s="262"/>
      <c r="J441" s="262"/>
      <c r="K441" s="262"/>
      <c r="L441" s="260"/>
      <c r="M441" s="260"/>
      <c r="N441" s="263"/>
      <c r="O441" s="263"/>
      <c r="P441" s="260"/>
      <c r="Q441" s="260"/>
      <c r="R441" s="260"/>
      <c r="S441" s="260"/>
    </row>
    <row r="442" spans="1:19" ht="10.199999999999999" customHeight="1">
      <c r="A442" s="260">
        <v>427</v>
      </c>
      <c r="B442" s="260"/>
      <c r="C442" s="260"/>
      <c r="D442" s="260"/>
      <c r="E442" s="260"/>
      <c r="F442" s="260"/>
      <c r="G442" s="260"/>
      <c r="H442" s="262"/>
      <c r="I442" s="262"/>
      <c r="J442" s="262"/>
      <c r="K442" s="262"/>
      <c r="L442" s="260"/>
      <c r="M442" s="260"/>
      <c r="N442" s="263"/>
      <c r="O442" s="263"/>
      <c r="P442" s="260"/>
      <c r="Q442" s="260"/>
      <c r="R442" s="260"/>
      <c r="S442" s="260"/>
    </row>
    <row r="443" spans="1:19" ht="10.199999999999999" customHeight="1">
      <c r="A443" s="260">
        <v>428</v>
      </c>
      <c r="B443" s="260"/>
      <c r="C443" s="260"/>
      <c r="D443" s="260"/>
      <c r="E443" s="260"/>
      <c r="F443" s="260"/>
      <c r="G443" s="260"/>
      <c r="H443" s="262"/>
      <c r="I443" s="262"/>
      <c r="J443" s="262"/>
      <c r="K443" s="262"/>
      <c r="L443" s="260"/>
      <c r="M443" s="260"/>
      <c r="N443" s="263"/>
      <c r="O443" s="263"/>
      <c r="P443" s="260"/>
      <c r="Q443" s="260"/>
      <c r="R443" s="260"/>
      <c r="S443" s="260"/>
    </row>
    <row r="444" spans="1:19" ht="10.199999999999999" customHeight="1">
      <c r="A444" s="260">
        <v>429</v>
      </c>
      <c r="B444" s="260"/>
      <c r="C444" s="260"/>
      <c r="D444" s="260"/>
      <c r="E444" s="260"/>
      <c r="F444" s="260"/>
      <c r="G444" s="260"/>
      <c r="H444" s="262"/>
      <c r="I444" s="262"/>
      <c r="J444" s="262"/>
      <c r="K444" s="262"/>
      <c r="L444" s="260"/>
      <c r="M444" s="260"/>
      <c r="N444" s="263"/>
      <c r="O444" s="263"/>
      <c r="P444" s="260"/>
      <c r="Q444" s="260"/>
      <c r="R444" s="260"/>
      <c r="S444" s="260"/>
    </row>
    <row r="445" spans="1:19" ht="10.199999999999999" customHeight="1">
      <c r="A445" s="260">
        <v>430</v>
      </c>
      <c r="B445" s="260"/>
      <c r="C445" s="260"/>
      <c r="D445" s="260"/>
      <c r="E445" s="260"/>
      <c r="F445" s="260"/>
      <c r="G445" s="260"/>
      <c r="H445" s="262"/>
      <c r="I445" s="262"/>
      <c r="J445" s="262"/>
      <c r="K445" s="262"/>
      <c r="L445" s="260"/>
      <c r="M445" s="260"/>
      <c r="N445" s="263"/>
      <c r="O445" s="263"/>
      <c r="P445" s="260"/>
      <c r="Q445" s="260"/>
      <c r="R445" s="260"/>
      <c r="S445" s="260"/>
    </row>
    <row r="446" spans="1:19" ht="10.199999999999999" customHeight="1">
      <c r="A446" s="260">
        <v>431</v>
      </c>
      <c r="B446" s="260"/>
      <c r="C446" s="260"/>
      <c r="D446" s="260"/>
      <c r="E446" s="260"/>
      <c r="F446" s="260"/>
      <c r="G446" s="260"/>
      <c r="H446" s="262"/>
      <c r="I446" s="262"/>
      <c r="J446" s="262"/>
      <c r="K446" s="262"/>
      <c r="L446" s="260"/>
      <c r="M446" s="260"/>
      <c r="N446" s="263"/>
      <c r="O446" s="263"/>
      <c r="P446" s="260"/>
      <c r="Q446" s="260"/>
      <c r="R446" s="260"/>
      <c r="S446" s="260"/>
    </row>
    <row r="447" spans="1:19" ht="10.199999999999999" customHeight="1">
      <c r="A447" s="260">
        <v>432</v>
      </c>
      <c r="B447" s="260"/>
      <c r="C447" s="260"/>
      <c r="D447" s="260"/>
      <c r="E447" s="260"/>
      <c r="F447" s="260"/>
      <c r="G447" s="260"/>
      <c r="H447" s="262"/>
      <c r="I447" s="262"/>
      <c r="J447" s="262"/>
      <c r="K447" s="262"/>
      <c r="L447" s="260"/>
      <c r="M447" s="260"/>
      <c r="N447" s="263"/>
      <c r="O447" s="263"/>
      <c r="P447" s="260"/>
      <c r="Q447" s="260"/>
      <c r="R447" s="260"/>
      <c r="S447" s="260"/>
    </row>
    <row r="448" spans="1:19" ht="10.199999999999999" customHeight="1">
      <c r="A448" s="260">
        <v>433</v>
      </c>
      <c r="B448" s="260"/>
      <c r="C448" s="260"/>
      <c r="D448" s="260"/>
      <c r="E448" s="260"/>
      <c r="F448" s="260"/>
      <c r="G448" s="260"/>
      <c r="H448" s="262"/>
      <c r="I448" s="262"/>
      <c r="J448" s="262"/>
      <c r="K448" s="262"/>
      <c r="L448" s="260"/>
      <c r="M448" s="260"/>
      <c r="N448" s="263"/>
      <c r="O448" s="263"/>
      <c r="P448" s="260"/>
      <c r="Q448" s="260"/>
      <c r="R448" s="260"/>
      <c r="S448" s="260"/>
    </row>
    <row r="449" spans="1:19" ht="10.199999999999999" customHeight="1">
      <c r="A449" s="260">
        <v>434</v>
      </c>
      <c r="B449" s="260"/>
      <c r="C449" s="260"/>
      <c r="D449" s="260"/>
      <c r="E449" s="260"/>
      <c r="F449" s="260"/>
      <c r="G449" s="260"/>
      <c r="H449" s="262"/>
      <c r="I449" s="262"/>
      <c r="J449" s="262"/>
      <c r="K449" s="262"/>
      <c r="L449" s="260"/>
      <c r="M449" s="260"/>
      <c r="N449" s="263"/>
      <c r="O449" s="263"/>
      <c r="P449" s="260"/>
      <c r="Q449" s="260"/>
      <c r="R449" s="260"/>
      <c r="S449" s="260"/>
    </row>
    <row r="450" spans="1:19" ht="10.199999999999999" customHeight="1">
      <c r="A450" s="260">
        <v>435</v>
      </c>
      <c r="B450" s="260"/>
      <c r="C450" s="260"/>
      <c r="D450" s="260"/>
      <c r="E450" s="260"/>
      <c r="F450" s="260"/>
      <c r="G450" s="260"/>
      <c r="H450" s="262"/>
      <c r="I450" s="262"/>
      <c r="J450" s="262"/>
      <c r="K450" s="262"/>
      <c r="L450" s="260"/>
      <c r="M450" s="260"/>
      <c r="N450" s="263"/>
      <c r="O450" s="263"/>
      <c r="P450" s="260"/>
      <c r="Q450" s="260"/>
      <c r="R450" s="260"/>
      <c r="S450" s="260"/>
    </row>
    <row r="451" spans="1:19" ht="10.199999999999999" customHeight="1">
      <c r="A451" s="260">
        <v>436</v>
      </c>
      <c r="B451" s="260"/>
      <c r="C451" s="260"/>
      <c r="D451" s="260"/>
      <c r="E451" s="260"/>
      <c r="F451" s="260"/>
      <c r="G451" s="260"/>
      <c r="H451" s="262"/>
      <c r="I451" s="262"/>
      <c r="J451" s="262"/>
      <c r="K451" s="262"/>
      <c r="L451" s="260"/>
      <c r="M451" s="260"/>
      <c r="N451" s="263"/>
      <c r="O451" s="263"/>
      <c r="P451" s="260"/>
      <c r="Q451" s="260"/>
      <c r="R451" s="260"/>
      <c r="S451" s="260"/>
    </row>
    <row r="452" spans="1:19" ht="10.199999999999999" customHeight="1">
      <c r="A452" s="260">
        <v>437</v>
      </c>
      <c r="B452" s="260"/>
      <c r="C452" s="260"/>
      <c r="D452" s="260"/>
      <c r="E452" s="260"/>
      <c r="F452" s="260"/>
      <c r="G452" s="260"/>
      <c r="H452" s="262"/>
      <c r="I452" s="262"/>
      <c r="J452" s="262"/>
      <c r="K452" s="262"/>
      <c r="L452" s="260"/>
      <c r="M452" s="260"/>
      <c r="N452" s="263"/>
      <c r="O452" s="263"/>
      <c r="P452" s="260"/>
      <c r="Q452" s="260"/>
      <c r="R452" s="260"/>
      <c r="S452" s="260"/>
    </row>
    <row r="453" spans="1:19" ht="10.199999999999999" customHeight="1">
      <c r="A453" s="260">
        <v>438</v>
      </c>
      <c r="B453" s="260"/>
      <c r="C453" s="260"/>
      <c r="D453" s="260"/>
      <c r="E453" s="260"/>
      <c r="F453" s="260"/>
      <c r="G453" s="260"/>
      <c r="H453" s="262"/>
      <c r="I453" s="262"/>
      <c r="J453" s="262"/>
      <c r="K453" s="262"/>
      <c r="L453" s="260"/>
      <c r="M453" s="260"/>
      <c r="N453" s="263"/>
      <c r="O453" s="263"/>
      <c r="P453" s="260"/>
      <c r="Q453" s="260"/>
      <c r="R453" s="260"/>
      <c r="S453" s="260"/>
    </row>
    <row r="454" spans="1:19" ht="10.199999999999999" customHeight="1">
      <c r="A454" s="260">
        <v>439</v>
      </c>
      <c r="B454" s="260"/>
      <c r="C454" s="260"/>
      <c r="D454" s="260"/>
      <c r="E454" s="260"/>
      <c r="F454" s="260"/>
      <c r="G454" s="260"/>
      <c r="H454" s="262"/>
      <c r="I454" s="262"/>
      <c r="J454" s="262"/>
      <c r="K454" s="262"/>
      <c r="L454" s="260"/>
      <c r="M454" s="260"/>
      <c r="N454" s="263"/>
      <c r="O454" s="263"/>
      <c r="P454" s="260"/>
      <c r="Q454" s="260"/>
      <c r="R454" s="260"/>
      <c r="S454" s="260"/>
    </row>
    <row r="455" spans="1:19" ht="10.199999999999999" customHeight="1">
      <c r="A455" s="260">
        <v>440</v>
      </c>
      <c r="B455" s="260"/>
      <c r="C455" s="260"/>
      <c r="D455" s="260"/>
      <c r="E455" s="260"/>
      <c r="F455" s="260"/>
      <c r="G455" s="260"/>
      <c r="H455" s="262"/>
      <c r="I455" s="262"/>
      <c r="J455" s="262"/>
      <c r="K455" s="262"/>
      <c r="L455" s="260"/>
      <c r="M455" s="260"/>
      <c r="N455" s="263"/>
      <c r="O455" s="263"/>
      <c r="P455" s="260"/>
      <c r="Q455" s="260"/>
      <c r="R455" s="260"/>
      <c r="S455" s="260"/>
    </row>
    <row r="456" spans="1:19" ht="10.199999999999999" customHeight="1">
      <c r="A456" s="260">
        <v>441</v>
      </c>
      <c r="B456" s="260"/>
      <c r="C456" s="260"/>
      <c r="D456" s="260"/>
      <c r="E456" s="260"/>
      <c r="F456" s="260"/>
      <c r="G456" s="260"/>
      <c r="H456" s="262"/>
      <c r="I456" s="262"/>
      <c r="J456" s="262"/>
      <c r="K456" s="262"/>
      <c r="L456" s="260"/>
      <c r="M456" s="260"/>
      <c r="N456" s="263"/>
      <c r="O456" s="263"/>
      <c r="P456" s="260"/>
      <c r="Q456" s="260"/>
      <c r="R456" s="260"/>
      <c r="S456" s="260"/>
    </row>
    <row r="457" spans="1:19" ht="10.199999999999999" customHeight="1">
      <c r="A457" s="260">
        <v>442</v>
      </c>
      <c r="B457" s="260"/>
      <c r="C457" s="260"/>
      <c r="D457" s="260"/>
      <c r="E457" s="260"/>
      <c r="F457" s="260"/>
      <c r="G457" s="260"/>
      <c r="H457" s="262"/>
      <c r="I457" s="262"/>
      <c r="J457" s="262"/>
      <c r="K457" s="262"/>
      <c r="L457" s="260"/>
      <c r="M457" s="260"/>
      <c r="N457" s="263"/>
      <c r="O457" s="263"/>
      <c r="P457" s="260"/>
      <c r="Q457" s="260"/>
      <c r="R457" s="260"/>
      <c r="S457" s="260"/>
    </row>
    <row r="458" spans="1:19" ht="10.199999999999999" customHeight="1">
      <c r="A458" s="260">
        <v>443</v>
      </c>
      <c r="B458" s="260"/>
      <c r="C458" s="260"/>
      <c r="D458" s="260"/>
      <c r="E458" s="260"/>
      <c r="F458" s="260"/>
      <c r="G458" s="260"/>
      <c r="H458" s="262"/>
      <c r="I458" s="262"/>
      <c r="J458" s="262"/>
      <c r="K458" s="262"/>
      <c r="L458" s="260"/>
      <c r="M458" s="260"/>
      <c r="N458" s="263"/>
      <c r="O458" s="263"/>
      <c r="P458" s="260"/>
      <c r="Q458" s="260"/>
      <c r="R458" s="260"/>
      <c r="S458" s="260"/>
    </row>
    <row r="459" spans="1:19" ht="10.199999999999999" customHeight="1">
      <c r="A459" s="260">
        <v>444</v>
      </c>
      <c r="B459" s="260"/>
      <c r="C459" s="260"/>
      <c r="D459" s="260"/>
      <c r="E459" s="260"/>
      <c r="F459" s="260"/>
      <c r="G459" s="260"/>
      <c r="H459" s="262"/>
      <c r="I459" s="262"/>
      <c r="J459" s="262"/>
      <c r="K459" s="262"/>
      <c r="L459" s="260"/>
      <c r="M459" s="260"/>
      <c r="N459" s="263"/>
      <c r="O459" s="263"/>
      <c r="P459" s="260"/>
      <c r="Q459" s="260"/>
      <c r="R459" s="260"/>
      <c r="S459" s="260"/>
    </row>
    <row r="460" spans="1:19" ht="10.199999999999999" customHeight="1">
      <c r="A460" s="260">
        <v>445</v>
      </c>
      <c r="B460" s="260"/>
      <c r="C460" s="260"/>
      <c r="D460" s="260"/>
      <c r="E460" s="260"/>
      <c r="F460" s="260"/>
      <c r="G460" s="260"/>
      <c r="H460" s="262"/>
      <c r="I460" s="262"/>
      <c r="J460" s="262"/>
      <c r="K460" s="262"/>
      <c r="L460" s="260"/>
      <c r="M460" s="260"/>
      <c r="N460" s="263"/>
      <c r="O460" s="263"/>
      <c r="P460" s="260"/>
      <c r="Q460" s="260"/>
      <c r="R460" s="260"/>
      <c r="S460" s="260"/>
    </row>
    <row r="461" spans="1:19" ht="10.199999999999999" customHeight="1">
      <c r="A461" s="260">
        <v>446</v>
      </c>
      <c r="B461" s="260"/>
      <c r="C461" s="260"/>
      <c r="D461" s="260"/>
      <c r="E461" s="260"/>
      <c r="F461" s="260"/>
      <c r="G461" s="260"/>
      <c r="H461" s="262"/>
      <c r="I461" s="262"/>
      <c r="J461" s="262"/>
      <c r="K461" s="262"/>
      <c r="L461" s="260"/>
      <c r="M461" s="260"/>
      <c r="N461" s="263"/>
      <c r="O461" s="263"/>
      <c r="P461" s="260"/>
      <c r="Q461" s="260"/>
      <c r="R461" s="260"/>
      <c r="S461" s="260"/>
    </row>
    <row r="462" spans="1:19" ht="10.199999999999999" customHeight="1">
      <c r="A462" s="260">
        <v>447</v>
      </c>
      <c r="B462" s="260"/>
      <c r="C462" s="260"/>
      <c r="D462" s="260"/>
      <c r="E462" s="260"/>
      <c r="F462" s="260"/>
      <c r="G462" s="260"/>
      <c r="H462" s="262"/>
      <c r="I462" s="262"/>
      <c r="J462" s="262"/>
      <c r="K462" s="262"/>
      <c r="L462" s="260"/>
      <c r="M462" s="260"/>
      <c r="N462" s="263"/>
      <c r="O462" s="263"/>
      <c r="P462" s="260"/>
      <c r="Q462" s="260"/>
      <c r="R462" s="260"/>
      <c r="S462" s="260"/>
    </row>
    <row r="463" spans="1:19" ht="10.199999999999999" customHeight="1">
      <c r="A463" s="260">
        <v>448</v>
      </c>
      <c r="B463" s="260"/>
      <c r="C463" s="260"/>
      <c r="D463" s="260"/>
      <c r="E463" s="260"/>
      <c r="F463" s="260"/>
      <c r="G463" s="260"/>
      <c r="H463" s="262"/>
      <c r="I463" s="262"/>
      <c r="J463" s="262"/>
      <c r="K463" s="262"/>
      <c r="L463" s="260"/>
      <c r="M463" s="260"/>
      <c r="N463" s="263"/>
      <c r="O463" s="263"/>
      <c r="P463" s="260"/>
      <c r="Q463" s="260"/>
      <c r="R463" s="260"/>
      <c r="S463" s="260"/>
    </row>
    <row r="464" spans="1:19" ht="10.199999999999999" customHeight="1">
      <c r="A464" s="260">
        <v>449</v>
      </c>
      <c r="B464" s="260"/>
      <c r="C464" s="260"/>
      <c r="D464" s="260"/>
      <c r="E464" s="260"/>
      <c r="F464" s="260"/>
      <c r="G464" s="260"/>
      <c r="H464" s="262"/>
      <c r="I464" s="262"/>
      <c r="J464" s="262"/>
      <c r="K464" s="262"/>
      <c r="L464" s="260"/>
      <c r="M464" s="260"/>
      <c r="N464" s="263"/>
      <c r="O464" s="263"/>
      <c r="P464" s="260"/>
      <c r="Q464" s="260"/>
      <c r="R464" s="260"/>
      <c r="S464" s="260"/>
    </row>
    <row r="465" spans="1:19" ht="10.199999999999999" customHeight="1">
      <c r="A465" s="260">
        <v>450</v>
      </c>
      <c r="B465" s="260"/>
      <c r="C465" s="260"/>
      <c r="D465" s="260"/>
      <c r="E465" s="260"/>
      <c r="F465" s="260"/>
      <c r="G465" s="260"/>
      <c r="H465" s="262"/>
      <c r="I465" s="262"/>
      <c r="J465" s="262"/>
      <c r="K465" s="262"/>
      <c r="L465" s="260"/>
      <c r="M465" s="260"/>
      <c r="N465" s="263"/>
      <c r="O465" s="263"/>
      <c r="P465" s="260"/>
      <c r="Q465" s="260"/>
      <c r="R465" s="260"/>
      <c r="S465" s="260"/>
    </row>
    <row r="466" spans="1:19" ht="10.199999999999999" customHeight="1">
      <c r="A466" s="260">
        <v>451</v>
      </c>
      <c r="B466" s="260"/>
      <c r="C466" s="260"/>
      <c r="D466" s="260"/>
      <c r="E466" s="260"/>
      <c r="F466" s="260"/>
      <c r="G466" s="260"/>
      <c r="H466" s="262"/>
      <c r="I466" s="262"/>
      <c r="J466" s="262"/>
      <c r="K466" s="262"/>
      <c r="L466" s="260"/>
      <c r="M466" s="260"/>
      <c r="N466" s="263"/>
      <c r="O466" s="263"/>
      <c r="P466" s="260"/>
      <c r="Q466" s="260"/>
      <c r="R466" s="260"/>
      <c r="S466" s="260"/>
    </row>
    <row r="467" spans="1:19" ht="10.199999999999999" customHeight="1">
      <c r="A467" s="260">
        <v>452</v>
      </c>
      <c r="B467" s="260"/>
      <c r="C467" s="260"/>
      <c r="D467" s="260"/>
      <c r="E467" s="260"/>
      <c r="F467" s="260"/>
      <c r="G467" s="260"/>
      <c r="H467" s="262"/>
      <c r="I467" s="262"/>
      <c r="J467" s="262"/>
      <c r="K467" s="262"/>
      <c r="L467" s="260"/>
      <c r="M467" s="260"/>
      <c r="N467" s="263"/>
      <c r="O467" s="263"/>
      <c r="P467" s="260"/>
      <c r="Q467" s="260"/>
      <c r="R467" s="260"/>
      <c r="S467" s="260"/>
    </row>
    <row r="468" spans="1:19" ht="10.199999999999999" customHeight="1">
      <c r="A468" s="260">
        <v>453</v>
      </c>
      <c r="B468" s="260"/>
      <c r="C468" s="260"/>
      <c r="D468" s="260"/>
      <c r="E468" s="260"/>
      <c r="F468" s="260"/>
      <c r="G468" s="260"/>
      <c r="H468" s="262"/>
      <c r="I468" s="262"/>
      <c r="J468" s="262"/>
      <c r="K468" s="262"/>
      <c r="L468" s="260"/>
      <c r="M468" s="260"/>
      <c r="N468" s="263"/>
      <c r="O468" s="263"/>
      <c r="P468" s="260"/>
      <c r="Q468" s="260"/>
      <c r="R468" s="260"/>
      <c r="S468" s="260"/>
    </row>
    <row r="469" spans="1:19" ht="10.199999999999999" customHeight="1">
      <c r="A469" s="260">
        <v>454</v>
      </c>
      <c r="B469" s="260"/>
      <c r="C469" s="260"/>
      <c r="D469" s="260"/>
      <c r="E469" s="260"/>
      <c r="F469" s="260"/>
      <c r="G469" s="260"/>
      <c r="H469" s="262"/>
      <c r="I469" s="262"/>
      <c r="J469" s="262"/>
      <c r="K469" s="262"/>
      <c r="L469" s="260"/>
      <c r="M469" s="260"/>
      <c r="N469" s="263"/>
      <c r="O469" s="263"/>
      <c r="P469" s="260"/>
      <c r="Q469" s="260"/>
      <c r="R469" s="260"/>
      <c r="S469" s="260"/>
    </row>
    <row r="470" spans="1:19" ht="10.199999999999999" customHeight="1">
      <c r="A470" s="260">
        <v>455</v>
      </c>
      <c r="B470" s="260"/>
      <c r="C470" s="260"/>
      <c r="D470" s="260"/>
      <c r="E470" s="260"/>
      <c r="F470" s="260"/>
      <c r="G470" s="260"/>
      <c r="H470" s="262"/>
      <c r="I470" s="262"/>
      <c r="J470" s="262"/>
      <c r="K470" s="262"/>
      <c r="L470" s="260"/>
      <c r="M470" s="260"/>
      <c r="N470" s="263"/>
      <c r="O470" s="263"/>
      <c r="P470" s="260"/>
      <c r="Q470" s="260"/>
      <c r="R470" s="260"/>
      <c r="S470" s="260"/>
    </row>
    <row r="471" spans="1:19" ht="10.199999999999999" customHeight="1">
      <c r="A471" s="260">
        <v>456</v>
      </c>
      <c r="B471" s="260"/>
      <c r="C471" s="260"/>
      <c r="D471" s="260"/>
      <c r="E471" s="260"/>
      <c r="F471" s="260"/>
      <c r="G471" s="260"/>
      <c r="H471" s="262"/>
      <c r="I471" s="262"/>
      <c r="J471" s="262"/>
      <c r="K471" s="262"/>
      <c r="L471" s="260"/>
      <c r="M471" s="260"/>
      <c r="N471" s="263"/>
      <c r="O471" s="263"/>
      <c r="P471" s="260"/>
      <c r="Q471" s="260"/>
      <c r="R471" s="260"/>
      <c r="S471" s="260"/>
    </row>
    <row r="472" spans="1:19" ht="10.199999999999999" customHeight="1">
      <c r="A472" s="260">
        <v>457</v>
      </c>
      <c r="B472" s="260"/>
      <c r="C472" s="260"/>
      <c r="D472" s="260"/>
      <c r="E472" s="260"/>
      <c r="F472" s="260"/>
      <c r="G472" s="260"/>
      <c r="H472" s="262"/>
      <c r="I472" s="262"/>
      <c r="J472" s="262"/>
      <c r="K472" s="262"/>
      <c r="L472" s="260"/>
      <c r="M472" s="260"/>
      <c r="N472" s="263"/>
      <c r="O472" s="263"/>
      <c r="P472" s="260"/>
      <c r="Q472" s="260"/>
      <c r="R472" s="260"/>
      <c r="S472" s="260"/>
    </row>
    <row r="473" spans="1:19" ht="10.199999999999999" customHeight="1">
      <c r="A473" s="260">
        <v>458</v>
      </c>
      <c r="B473" s="260"/>
      <c r="C473" s="260"/>
      <c r="D473" s="260"/>
      <c r="E473" s="260"/>
      <c r="F473" s="260"/>
      <c r="G473" s="260"/>
      <c r="H473" s="262"/>
      <c r="I473" s="262"/>
      <c r="J473" s="262"/>
      <c r="K473" s="262"/>
      <c r="L473" s="260"/>
      <c r="M473" s="260"/>
      <c r="N473" s="263"/>
      <c r="O473" s="263"/>
      <c r="P473" s="260"/>
      <c r="Q473" s="260"/>
      <c r="R473" s="260"/>
      <c r="S473" s="260"/>
    </row>
    <row r="474" spans="1:19" ht="10.199999999999999" customHeight="1">
      <c r="A474" s="260">
        <v>459</v>
      </c>
      <c r="B474" s="260"/>
      <c r="C474" s="260"/>
      <c r="D474" s="260"/>
      <c r="E474" s="260"/>
      <c r="F474" s="260"/>
      <c r="G474" s="260"/>
      <c r="H474" s="262"/>
      <c r="I474" s="262"/>
      <c r="J474" s="262"/>
      <c r="K474" s="262"/>
      <c r="L474" s="260"/>
      <c r="M474" s="260"/>
      <c r="N474" s="263"/>
      <c r="O474" s="263"/>
      <c r="P474" s="260"/>
      <c r="Q474" s="260"/>
      <c r="R474" s="260"/>
      <c r="S474" s="260"/>
    </row>
    <row r="475" spans="1:19" ht="10.199999999999999" customHeight="1">
      <c r="A475" s="260">
        <v>460</v>
      </c>
      <c r="B475" s="260"/>
      <c r="C475" s="260"/>
      <c r="D475" s="260"/>
      <c r="E475" s="260"/>
      <c r="F475" s="260"/>
      <c r="G475" s="260"/>
      <c r="H475" s="262"/>
      <c r="I475" s="262"/>
      <c r="J475" s="262"/>
      <c r="K475" s="262"/>
      <c r="L475" s="260"/>
      <c r="M475" s="260"/>
      <c r="N475" s="263"/>
      <c r="O475" s="263"/>
      <c r="P475" s="260"/>
      <c r="Q475" s="260"/>
      <c r="R475" s="260"/>
      <c r="S475" s="260"/>
    </row>
    <row r="476" spans="1:19" ht="10.199999999999999" customHeight="1">
      <c r="A476" s="260">
        <v>461</v>
      </c>
      <c r="B476" s="260"/>
      <c r="C476" s="260"/>
      <c r="D476" s="260"/>
      <c r="E476" s="260"/>
      <c r="F476" s="260"/>
      <c r="G476" s="260"/>
      <c r="H476" s="262"/>
      <c r="I476" s="262"/>
      <c r="J476" s="262"/>
      <c r="K476" s="262"/>
      <c r="L476" s="260"/>
      <c r="M476" s="260"/>
      <c r="N476" s="263"/>
      <c r="O476" s="263"/>
      <c r="P476" s="260"/>
      <c r="Q476" s="260"/>
      <c r="R476" s="260"/>
      <c r="S476" s="260"/>
    </row>
    <row r="477" spans="1:19" ht="10.199999999999999" customHeight="1">
      <c r="A477" s="260">
        <v>462</v>
      </c>
      <c r="B477" s="260"/>
      <c r="C477" s="260"/>
      <c r="D477" s="260"/>
      <c r="E477" s="260"/>
      <c r="F477" s="260"/>
      <c r="G477" s="260"/>
      <c r="H477" s="262"/>
      <c r="I477" s="262"/>
      <c r="J477" s="262"/>
      <c r="K477" s="262"/>
      <c r="L477" s="260"/>
      <c r="M477" s="260"/>
      <c r="N477" s="263"/>
      <c r="O477" s="263"/>
      <c r="P477" s="260"/>
      <c r="Q477" s="260"/>
      <c r="R477" s="260"/>
      <c r="S477" s="260"/>
    </row>
    <row r="478" spans="1:19" ht="10.199999999999999" customHeight="1">
      <c r="A478" s="260">
        <v>463</v>
      </c>
      <c r="B478" s="260"/>
      <c r="C478" s="260"/>
      <c r="D478" s="260"/>
      <c r="E478" s="260"/>
      <c r="F478" s="260"/>
      <c r="G478" s="260"/>
      <c r="H478" s="262"/>
      <c r="I478" s="262"/>
      <c r="J478" s="262"/>
      <c r="K478" s="262"/>
      <c r="L478" s="260"/>
      <c r="M478" s="260"/>
      <c r="N478" s="263"/>
      <c r="O478" s="263"/>
      <c r="P478" s="260"/>
      <c r="Q478" s="260"/>
      <c r="R478" s="260"/>
      <c r="S478" s="260"/>
    </row>
    <row r="479" spans="1:19" ht="10.199999999999999" customHeight="1">
      <c r="A479" s="260">
        <v>464</v>
      </c>
      <c r="B479" s="260"/>
      <c r="C479" s="260"/>
      <c r="D479" s="260"/>
      <c r="E479" s="260"/>
      <c r="F479" s="260"/>
      <c r="G479" s="260"/>
      <c r="H479" s="262"/>
      <c r="I479" s="262"/>
      <c r="J479" s="262"/>
      <c r="K479" s="262"/>
      <c r="L479" s="260"/>
      <c r="M479" s="260"/>
      <c r="N479" s="263"/>
      <c r="O479" s="263"/>
      <c r="P479" s="260"/>
      <c r="Q479" s="260"/>
      <c r="R479" s="260"/>
      <c r="S479" s="260"/>
    </row>
    <row r="480" spans="1:19" ht="10.199999999999999" customHeight="1">
      <c r="A480" s="260">
        <v>465</v>
      </c>
      <c r="B480" s="260"/>
      <c r="C480" s="260"/>
      <c r="D480" s="260"/>
      <c r="E480" s="260"/>
      <c r="F480" s="260"/>
      <c r="G480" s="260"/>
      <c r="H480" s="262"/>
      <c r="I480" s="262"/>
      <c r="J480" s="262"/>
      <c r="K480" s="262"/>
      <c r="L480" s="260"/>
      <c r="M480" s="260"/>
      <c r="N480" s="263"/>
      <c r="O480" s="263"/>
      <c r="P480" s="260"/>
      <c r="Q480" s="260"/>
      <c r="R480" s="260"/>
      <c r="S480" s="260"/>
    </row>
    <row r="481" spans="1:19" ht="10.199999999999999" customHeight="1">
      <c r="A481" s="260">
        <v>466</v>
      </c>
      <c r="B481" s="260"/>
      <c r="C481" s="260"/>
      <c r="D481" s="260"/>
      <c r="E481" s="260"/>
      <c r="F481" s="260"/>
      <c r="G481" s="260"/>
      <c r="H481" s="262"/>
      <c r="I481" s="262"/>
      <c r="J481" s="262"/>
      <c r="K481" s="262"/>
      <c r="L481" s="260"/>
      <c r="M481" s="260"/>
      <c r="N481" s="263"/>
      <c r="O481" s="263"/>
      <c r="P481" s="260"/>
      <c r="Q481" s="260"/>
      <c r="R481" s="260"/>
      <c r="S481" s="260"/>
    </row>
    <row r="482" spans="1:19" ht="10.199999999999999" customHeight="1">
      <c r="A482" s="260">
        <v>467</v>
      </c>
      <c r="B482" s="260"/>
      <c r="C482" s="260"/>
      <c r="D482" s="260"/>
      <c r="E482" s="260"/>
      <c r="F482" s="260"/>
      <c r="G482" s="260"/>
      <c r="H482" s="262"/>
      <c r="I482" s="262"/>
      <c r="J482" s="262"/>
      <c r="K482" s="262"/>
      <c r="L482" s="260"/>
      <c r="M482" s="260"/>
      <c r="N482" s="263"/>
      <c r="O482" s="263"/>
      <c r="P482" s="260"/>
      <c r="Q482" s="260"/>
      <c r="R482" s="260"/>
      <c r="S482" s="260"/>
    </row>
    <row r="483" spans="1:19" ht="10.199999999999999" customHeight="1">
      <c r="A483" s="260">
        <v>468</v>
      </c>
      <c r="B483" s="260"/>
      <c r="C483" s="260"/>
      <c r="D483" s="260"/>
      <c r="E483" s="260"/>
      <c r="F483" s="260"/>
      <c r="G483" s="260"/>
      <c r="H483" s="262"/>
      <c r="I483" s="262"/>
      <c r="J483" s="262"/>
      <c r="K483" s="262"/>
      <c r="L483" s="260"/>
      <c r="M483" s="260"/>
      <c r="N483" s="263"/>
      <c r="O483" s="263"/>
      <c r="P483" s="260"/>
      <c r="Q483" s="260"/>
      <c r="R483" s="260"/>
      <c r="S483" s="260"/>
    </row>
    <row r="484" spans="1:19" ht="10.199999999999999" customHeight="1">
      <c r="A484" s="260">
        <v>469</v>
      </c>
      <c r="B484" s="260"/>
      <c r="C484" s="260"/>
      <c r="D484" s="260"/>
      <c r="E484" s="260"/>
      <c r="F484" s="260"/>
      <c r="G484" s="260"/>
      <c r="H484" s="262"/>
      <c r="I484" s="262"/>
      <c r="J484" s="262"/>
      <c r="K484" s="262"/>
      <c r="L484" s="260"/>
      <c r="M484" s="260"/>
      <c r="N484" s="263"/>
      <c r="O484" s="263"/>
      <c r="P484" s="260"/>
      <c r="Q484" s="260"/>
      <c r="R484" s="260"/>
      <c r="S484" s="260"/>
    </row>
    <row r="485" spans="1:19" ht="10.199999999999999" customHeight="1">
      <c r="A485" s="260">
        <v>470</v>
      </c>
      <c r="B485" s="260"/>
      <c r="C485" s="260"/>
      <c r="D485" s="260"/>
      <c r="E485" s="260"/>
      <c r="F485" s="260"/>
      <c r="G485" s="260"/>
      <c r="H485" s="262"/>
      <c r="I485" s="262"/>
      <c r="J485" s="262"/>
      <c r="K485" s="262"/>
      <c r="L485" s="260"/>
      <c r="M485" s="260"/>
      <c r="N485" s="263"/>
      <c r="O485" s="263"/>
      <c r="P485" s="260"/>
      <c r="Q485" s="260"/>
      <c r="R485" s="260"/>
      <c r="S485" s="260"/>
    </row>
    <row r="486" spans="1:19" ht="10.199999999999999" customHeight="1">
      <c r="A486" s="260">
        <v>471</v>
      </c>
      <c r="B486" s="260"/>
      <c r="C486" s="260"/>
      <c r="D486" s="260"/>
      <c r="E486" s="260"/>
      <c r="F486" s="260"/>
      <c r="G486" s="260"/>
      <c r="H486" s="262"/>
      <c r="I486" s="262"/>
      <c r="J486" s="262"/>
      <c r="K486" s="262"/>
      <c r="L486" s="260"/>
      <c r="M486" s="260"/>
      <c r="N486" s="263"/>
      <c r="O486" s="263"/>
      <c r="P486" s="260"/>
      <c r="Q486" s="260"/>
      <c r="R486" s="260"/>
      <c r="S486" s="260"/>
    </row>
    <row r="487" spans="1:19" ht="10.199999999999999" customHeight="1">
      <c r="A487" s="260">
        <v>472</v>
      </c>
      <c r="B487" s="260"/>
      <c r="C487" s="260"/>
      <c r="D487" s="260"/>
      <c r="E487" s="260"/>
      <c r="F487" s="260"/>
      <c r="G487" s="260"/>
      <c r="H487" s="262"/>
      <c r="I487" s="262"/>
      <c r="J487" s="262"/>
      <c r="K487" s="262"/>
      <c r="L487" s="260"/>
      <c r="M487" s="260"/>
      <c r="N487" s="263"/>
      <c r="O487" s="263"/>
      <c r="P487" s="260"/>
      <c r="Q487" s="260"/>
      <c r="R487" s="260"/>
      <c r="S487" s="260"/>
    </row>
    <row r="488" spans="1:19" ht="10.199999999999999" customHeight="1">
      <c r="A488" s="260">
        <v>473</v>
      </c>
      <c r="B488" s="260"/>
      <c r="C488" s="260"/>
      <c r="D488" s="260"/>
      <c r="E488" s="260"/>
      <c r="F488" s="260"/>
      <c r="G488" s="260"/>
      <c r="H488" s="262"/>
      <c r="I488" s="262"/>
      <c r="J488" s="262"/>
      <c r="K488" s="262"/>
      <c r="L488" s="260"/>
      <c r="M488" s="260"/>
      <c r="N488" s="263"/>
      <c r="O488" s="263"/>
      <c r="P488" s="260"/>
      <c r="Q488" s="260"/>
      <c r="R488" s="260"/>
      <c r="S488" s="260"/>
    </row>
    <row r="489" spans="1:19" ht="10.199999999999999" customHeight="1">
      <c r="A489" s="260">
        <v>474</v>
      </c>
      <c r="B489" s="260"/>
      <c r="C489" s="260"/>
      <c r="D489" s="260"/>
      <c r="E489" s="260"/>
      <c r="F489" s="260"/>
      <c r="G489" s="260"/>
      <c r="H489" s="262"/>
      <c r="I489" s="262"/>
      <c r="J489" s="262"/>
      <c r="K489" s="262"/>
      <c r="L489" s="260"/>
      <c r="M489" s="260"/>
      <c r="N489" s="263"/>
      <c r="O489" s="263"/>
      <c r="P489" s="260"/>
      <c r="Q489" s="260"/>
      <c r="R489" s="260"/>
      <c r="S489" s="260"/>
    </row>
    <row r="490" spans="1:19" ht="10.199999999999999" customHeight="1">
      <c r="A490" s="260">
        <v>475</v>
      </c>
      <c r="B490" s="260"/>
      <c r="C490" s="260"/>
      <c r="D490" s="260"/>
      <c r="E490" s="260"/>
      <c r="F490" s="260"/>
      <c r="G490" s="260"/>
      <c r="H490" s="262"/>
      <c r="I490" s="262"/>
      <c r="J490" s="262"/>
      <c r="K490" s="262"/>
      <c r="L490" s="260"/>
      <c r="M490" s="260"/>
      <c r="N490" s="263"/>
      <c r="O490" s="263"/>
      <c r="P490" s="260"/>
      <c r="Q490" s="260"/>
      <c r="R490" s="260"/>
      <c r="S490" s="260"/>
    </row>
    <row r="491" spans="1:19" ht="10.199999999999999" customHeight="1">
      <c r="A491" s="260">
        <v>476</v>
      </c>
      <c r="B491" s="260"/>
      <c r="C491" s="260"/>
      <c r="D491" s="260"/>
      <c r="E491" s="260"/>
      <c r="F491" s="260"/>
      <c r="G491" s="260"/>
      <c r="H491" s="262"/>
      <c r="I491" s="262"/>
      <c r="J491" s="262"/>
      <c r="K491" s="262"/>
      <c r="L491" s="260"/>
      <c r="M491" s="260"/>
      <c r="N491" s="263"/>
      <c r="O491" s="263"/>
      <c r="P491" s="260"/>
      <c r="Q491" s="260"/>
      <c r="R491" s="260"/>
      <c r="S491" s="260"/>
    </row>
    <row r="492" spans="1:19" ht="10.199999999999999" customHeight="1">
      <c r="A492" s="260">
        <v>477</v>
      </c>
      <c r="B492" s="260"/>
      <c r="C492" s="260"/>
      <c r="D492" s="260"/>
      <c r="E492" s="260"/>
      <c r="F492" s="260"/>
      <c r="G492" s="260"/>
      <c r="H492" s="262"/>
      <c r="I492" s="262"/>
      <c r="J492" s="262"/>
      <c r="K492" s="262"/>
      <c r="L492" s="260"/>
      <c r="M492" s="260"/>
      <c r="N492" s="263"/>
      <c r="O492" s="263"/>
      <c r="P492" s="260"/>
      <c r="Q492" s="260"/>
      <c r="R492" s="260"/>
      <c r="S492" s="260"/>
    </row>
    <row r="493" spans="1:19" ht="10.199999999999999" customHeight="1">
      <c r="A493" s="260">
        <v>478</v>
      </c>
      <c r="B493" s="260"/>
      <c r="C493" s="260"/>
      <c r="D493" s="260"/>
      <c r="E493" s="260"/>
      <c r="F493" s="260"/>
      <c r="G493" s="260"/>
      <c r="H493" s="262"/>
      <c r="I493" s="262"/>
      <c r="J493" s="262"/>
      <c r="K493" s="262"/>
      <c r="L493" s="260"/>
      <c r="M493" s="260"/>
      <c r="N493" s="263"/>
      <c r="O493" s="263"/>
      <c r="P493" s="260"/>
      <c r="Q493" s="260"/>
      <c r="R493" s="260"/>
      <c r="S493" s="260"/>
    </row>
    <row r="494" spans="1:19" ht="10.199999999999999" customHeight="1">
      <c r="A494" s="260">
        <v>479</v>
      </c>
      <c r="B494" s="260"/>
      <c r="C494" s="260"/>
      <c r="D494" s="260"/>
      <c r="E494" s="260"/>
      <c r="F494" s="260"/>
      <c r="G494" s="260"/>
      <c r="H494" s="262"/>
      <c r="I494" s="262"/>
      <c r="J494" s="262"/>
      <c r="K494" s="262"/>
      <c r="L494" s="260"/>
      <c r="M494" s="260"/>
      <c r="N494" s="263"/>
      <c r="O494" s="263"/>
      <c r="P494" s="260"/>
      <c r="Q494" s="260"/>
      <c r="R494" s="260"/>
      <c r="S494" s="260"/>
    </row>
    <row r="495" spans="1:19" ht="10.199999999999999" customHeight="1">
      <c r="A495" s="260">
        <v>480</v>
      </c>
      <c r="B495" s="260"/>
      <c r="C495" s="260"/>
      <c r="D495" s="260"/>
      <c r="E495" s="260"/>
      <c r="F495" s="260"/>
      <c r="G495" s="260"/>
      <c r="H495" s="262"/>
      <c r="I495" s="262"/>
      <c r="J495" s="262"/>
      <c r="K495" s="262"/>
      <c r="L495" s="260"/>
      <c r="M495" s="260"/>
      <c r="N495" s="263"/>
      <c r="O495" s="263"/>
      <c r="P495" s="260"/>
      <c r="Q495" s="260"/>
      <c r="R495" s="260"/>
      <c r="S495" s="260"/>
    </row>
    <row r="496" spans="1:19" ht="10.199999999999999" customHeight="1">
      <c r="A496" s="260">
        <v>481</v>
      </c>
      <c r="B496" s="260"/>
      <c r="C496" s="260"/>
      <c r="D496" s="260"/>
      <c r="E496" s="260"/>
      <c r="F496" s="260"/>
      <c r="G496" s="260"/>
      <c r="H496" s="262"/>
      <c r="I496" s="262"/>
      <c r="J496" s="262"/>
      <c r="K496" s="262"/>
      <c r="L496" s="260"/>
      <c r="M496" s="260"/>
      <c r="N496" s="263"/>
      <c r="O496" s="263"/>
      <c r="P496" s="260"/>
      <c r="Q496" s="260"/>
      <c r="R496" s="260"/>
      <c r="S496" s="260"/>
    </row>
    <row r="497" spans="1:19" ht="10.199999999999999" customHeight="1">
      <c r="A497" s="260">
        <v>482</v>
      </c>
      <c r="B497" s="260"/>
      <c r="C497" s="260"/>
      <c r="D497" s="260"/>
      <c r="E497" s="260"/>
      <c r="F497" s="260"/>
      <c r="G497" s="260"/>
      <c r="H497" s="262"/>
      <c r="I497" s="262"/>
      <c r="J497" s="262"/>
      <c r="K497" s="262"/>
      <c r="L497" s="260"/>
      <c r="M497" s="260"/>
      <c r="N497" s="263"/>
      <c r="O497" s="263"/>
      <c r="P497" s="260"/>
      <c r="Q497" s="260"/>
      <c r="R497" s="260"/>
      <c r="S497" s="260"/>
    </row>
    <row r="498" spans="1:19" ht="10.199999999999999" customHeight="1">
      <c r="A498" s="260">
        <v>483</v>
      </c>
      <c r="B498" s="260"/>
      <c r="C498" s="260"/>
      <c r="D498" s="260"/>
      <c r="E498" s="260"/>
      <c r="F498" s="260"/>
      <c r="G498" s="260"/>
      <c r="H498" s="262"/>
      <c r="I498" s="262"/>
      <c r="J498" s="262"/>
      <c r="K498" s="262"/>
      <c r="L498" s="260"/>
      <c r="M498" s="260"/>
      <c r="N498" s="263"/>
      <c r="O498" s="263"/>
      <c r="P498" s="260"/>
      <c r="Q498" s="260"/>
      <c r="R498" s="260"/>
      <c r="S498" s="260"/>
    </row>
    <row r="499" spans="1:19" ht="10.199999999999999" customHeight="1">
      <c r="A499" s="260">
        <v>484</v>
      </c>
      <c r="B499" s="260"/>
      <c r="C499" s="260"/>
      <c r="D499" s="260"/>
      <c r="E499" s="260"/>
      <c r="F499" s="260"/>
      <c r="G499" s="260"/>
      <c r="H499" s="262"/>
      <c r="I499" s="262"/>
      <c r="J499" s="262"/>
      <c r="K499" s="262"/>
      <c r="L499" s="260"/>
      <c r="M499" s="260"/>
      <c r="N499" s="263"/>
      <c r="O499" s="263"/>
      <c r="P499" s="260"/>
      <c r="Q499" s="260"/>
      <c r="R499" s="260"/>
      <c r="S499" s="260"/>
    </row>
    <row r="500" spans="1:19" ht="10.199999999999999" customHeight="1">
      <c r="A500" s="260">
        <v>485</v>
      </c>
      <c r="B500" s="260"/>
      <c r="C500" s="260"/>
      <c r="D500" s="260"/>
      <c r="E500" s="260"/>
      <c r="F500" s="260"/>
      <c r="G500" s="260"/>
      <c r="H500" s="262"/>
      <c r="I500" s="262"/>
      <c r="J500" s="262"/>
      <c r="K500" s="262"/>
      <c r="L500" s="260"/>
      <c r="M500" s="260"/>
      <c r="N500" s="263"/>
      <c r="O500" s="263"/>
      <c r="P500" s="260"/>
      <c r="Q500" s="260"/>
      <c r="R500" s="260"/>
      <c r="S500" s="260"/>
    </row>
    <row r="501" spans="1:19" ht="10.199999999999999" customHeight="1">
      <c r="A501" s="260">
        <v>486</v>
      </c>
      <c r="B501" s="260"/>
      <c r="C501" s="260"/>
      <c r="D501" s="260"/>
      <c r="E501" s="260"/>
      <c r="F501" s="260"/>
      <c r="G501" s="260"/>
      <c r="H501" s="262"/>
      <c r="I501" s="262"/>
      <c r="J501" s="262"/>
      <c r="K501" s="262"/>
      <c r="L501" s="260"/>
      <c r="M501" s="260"/>
      <c r="N501" s="263"/>
      <c r="O501" s="263"/>
      <c r="P501" s="260"/>
      <c r="Q501" s="260"/>
      <c r="R501" s="260"/>
      <c r="S501" s="260"/>
    </row>
    <row r="502" spans="1:19" ht="10.199999999999999" customHeight="1">
      <c r="A502" s="260">
        <v>487</v>
      </c>
      <c r="B502" s="260"/>
      <c r="C502" s="260"/>
      <c r="D502" s="260"/>
      <c r="E502" s="260"/>
      <c r="F502" s="260"/>
      <c r="G502" s="260"/>
      <c r="H502" s="262"/>
      <c r="I502" s="262"/>
      <c r="J502" s="262"/>
      <c r="K502" s="262"/>
      <c r="L502" s="260"/>
      <c r="M502" s="260"/>
      <c r="N502" s="263"/>
      <c r="O502" s="263"/>
      <c r="P502" s="260"/>
      <c r="Q502" s="260"/>
      <c r="R502" s="260"/>
      <c r="S502" s="260"/>
    </row>
    <row r="503" spans="1:19" ht="10.199999999999999" customHeight="1">
      <c r="A503" s="260">
        <v>488</v>
      </c>
      <c r="B503" s="260"/>
      <c r="C503" s="260"/>
      <c r="D503" s="260"/>
      <c r="E503" s="260"/>
      <c r="F503" s="260"/>
      <c r="G503" s="260"/>
      <c r="H503" s="262"/>
      <c r="I503" s="262"/>
      <c r="J503" s="262"/>
      <c r="K503" s="262"/>
      <c r="L503" s="260"/>
      <c r="M503" s="260"/>
      <c r="N503" s="263"/>
      <c r="O503" s="263"/>
      <c r="P503" s="260"/>
      <c r="Q503" s="260"/>
      <c r="R503" s="260"/>
      <c r="S503" s="260"/>
    </row>
    <row r="504" spans="1:19" ht="10.199999999999999" customHeight="1">
      <c r="A504" s="260">
        <v>489</v>
      </c>
      <c r="B504" s="260"/>
      <c r="C504" s="260"/>
      <c r="D504" s="260"/>
      <c r="E504" s="260"/>
      <c r="F504" s="260"/>
      <c r="G504" s="260"/>
      <c r="H504" s="262"/>
      <c r="I504" s="262"/>
      <c r="J504" s="262"/>
      <c r="K504" s="262"/>
      <c r="L504" s="260"/>
      <c r="M504" s="260"/>
      <c r="N504" s="263"/>
      <c r="O504" s="263"/>
      <c r="P504" s="260"/>
      <c r="Q504" s="260"/>
      <c r="R504" s="260"/>
      <c r="S504" s="260"/>
    </row>
    <row r="505" spans="1:19" ht="10.199999999999999" customHeight="1">
      <c r="A505" s="260">
        <v>490</v>
      </c>
      <c r="B505" s="260"/>
      <c r="C505" s="260"/>
      <c r="D505" s="260"/>
      <c r="E505" s="260"/>
      <c r="F505" s="260"/>
      <c r="G505" s="260"/>
      <c r="H505" s="262"/>
      <c r="I505" s="262"/>
      <c r="J505" s="262"/>
      <c r="K505" s="262"/>
      <c r="L505" s="260"/>
      <c r="M505" s="260"/>
      <c r="N505" s="263"/>
      <c r="O505" s="263"/>
      <c r="P505" s="260"/>
      <c r="Q505" s="260"/>
      <c r="R505" s="260"/>
      <c r="S505" s="260"/>
    </row>
    <row r="506" spans="1:19" ht="10.199999999999999" customHeight="1">
      <c r="A506" s="260">
        <v>491</v>
      </c>
      <c r="B506" s="260"/>
      <c r="C506" s="260"/>
      <c r="D506" s="260"/>
      <c r="E506" s="260"/>
      <c r="F506" s="260"/>
      <c r="G506" s="260"/>
      <c r="H506" s="262"/>
      <c r="I506" s="262"/>
      <c r="J506" s="262"/>
      <c r="K506" s="262"/>
      <c r="L506" s="260"/>
      <c r="M506" s="260"/>
      <c r="N506" s="263"/>
      <c r="O506" s="263"/>
      <c r="P506" s="260"/>
      <c r="Q506" s="260"/>
      <c r="R506" s="260"/>
      <c r="S506" s="260"/>
    </row>
    <row r="507" spans="1:19" ht="10.199999999999999" customHeight="1">
      <c r="A507" s="260">
        <v>492</v>
      </c>
      <c r="B507" s="260"/>
      <c r="C507" s="260"/>
      <c r="D507" s="260"/>
      <c r="E507" s="260"/>
      <c r="F507" s="260"/>
      <c r="G507" s="260"/>
      <c r="H507" s="262"/>
      <c r="I507" s="262"/>
      <c r="J507" s="262"/>
      <c r="K507" s="262"/>
      <c r="L507" s="260"/>
      <c r="M507" s="260"/>
      <c r="N507" s="263"/>
      <c r="O507" s="263"/>
      <c r="P507" s="260"/>
      <c r="Q507" s="260"/>
      <c r="R507" s="260"/>
      <c r="S507" s="260"/>
    </row>
    <row r="508" spans="1:19" ht="10.199999999999999" customHeight="1">
      <c r="A508" s="260">
        <v>493</v>
      </c>
      <c r="B508" s="260"/>
      <c r="C508" s="260"/>
      <c r="D508" s="260"/>
      <c r="E508" s="260"/>
      <c r="F508" s="260"/>
      <c r="G508" s="260"/>
      <c r="H508" s="262"/>
      <c r="I508" s="262"/>
      <c r="J508" s="262"/>
      <c r="K508" s="262"/>
      <c r="L508" s="260"/>
      <c r="M508" s="260"/>
      <c r="N508" s="263"/>
      <c r="O508" s="263"/>
      <c r="P508" s="260"/>
      <c r="Q508" s="260"/>
      <c r="R508" s="260"/>
      <c r="S508" s="260"/>
    </row>
    <row r="509" spans="1:19" ht="10.199999999999999" customHeight="1">
      <c r="A509" s="260">
        <v>494</v>
      </c>
      <c r="B509" s="260"/>
      <c r="C509" s="260"/>
      <c r="D509" s="260"/>
      <c r="E509" s="260"/>
      <c r="F509" s="260"/>
      <c r="G509" s="260"/>
      <c r="H509" s="262"/>
      <c r="I509" s="262"/>
      <c r="J509" s="262"/>
      <c r="K509" s="262"/>
      <c r="L509" s="260"/>
      <c r="M509" s="260"/>
      <c r="N509" s="263"/>
      <c r="O509" s="263"/>
      <c r="P509" s="260"/>
      <c r="Q509" s="260"/>
      <c r="R509" s="260"/>
      <c r="S509" s="260"/>
    </row>
    <row r="510" spans="1:19" ht="10.199999999999999" customHeight="1">
      <c r="A510" s="260">
        <v>495</v>
      </c>
      <c r="B510" s="260"/>
      <c r="C510" s="260"/>
      <c r="D510" s="260"/>
      <c r="E510" s="260"/>
      <c r="F510" s="260"/>
      <c r="G510" s="260"/>
      <c r="H510" s="262"/>
      <c r="I510" s="262"/>
      <c r="J510" s="262"/>
      <c r="K510" s="262"/>
      <c r="L510" s="260"/>
      <c r="M510" s="260"/>
      <c r="N510" s="263"/>
      <c r="O510" s="263"/>
      <c r="P510" s="260"/>
      <c r="Q510" s="260"/>
      <c r="R510" s="260"/>
      <c r="S510" s="260"/>
    </row>
    <row r="511" spans="1:19" ht="10.199999999999999" customHeight="1">
      <c r="A511" s="260">
        <v>496</v>
      </c>
      <c r="B511" s="260"/>
      <c r="C511" s="260"/>
      <c r="D511" s="260"/>
      <c r="E511" s="260"/>
      <c r="F511" s="260"/>
      <c r="G511" s="260"/>
      <c r="H511" s="262"/>
      <c r="I511" s="262"/>
      <c r="J511" s="262"/>
      <c r="K511" s="262"/>
      <c r="L511" s="260"/>
      <c r="M511" s="260"/>
      <c r="N511" s="263"/>
      <c r="O511" s="263"/>
      <c r="P511" s="260"/>
      <c r="Q511" s="260"/>
      <c r="R511" s="260"/>
      <c r="S511" s="260"/>
    </row>
    <row r="512" spans="1:19" ht="10.199999999999999" customHeight="1">
      <c r="A512" s="260">
        <v>497</v>
      </c>
      <c r="B512" s="260"/>
      <c r="C512" s="260"/>
      <c r="D512" s="260"/>
      <c r="E512" s="260"/>
      <c r="F512" s="260"/>
      <c r="G512" s="260"/>
      <c r="H512" s="262"/>
      <c r="I512" s="262"/>
      <c r="J512" s="262"/>
      <c r="K512" s="262"/>
      <c r="L512" s="260"/>
      <c r="M512" s="260"/>
      <c r="N512" s="263"/>
      <c r="O512" s="263"/>
      <c r="P512" s="260"/>
      <c r="Q512" s="260"/>
      <c r="R512" s="260"/>
      <c r="S512" s="260"/>
    </row>
    <row r="513" spans="1:19" ht="10.199999999999999" customHeight="1">
      <c r="A513" s="260">
        <v>498</v>
      </c>
      <c r="B513" s="260"/>
      <c r="C513" s="260"/>
      <c r="D513" s="260"/>
      <c r="E513" s="260"/>
      <c r="F513" s="260"/>
      <c r="G513" s="260"/>
      <c r="H513" s="262"/>
      <c r="I513" s="262"/>
      <c r="J513" s="262"/>
      <c r="K513" s="262"/>
      <c r="L513" s="260"/>
      <c r="M513" s="260"/>
      <c r="N513" s="263"/>
      <c r="O513" s="263"/>
      <c r="P513" s="260"/>
      <c r="Q513" s="260"/>
      <c r="R513" s="260"/>
      <c r="S513" s="260"/>
    </row>
    <row r="514" spans="1:19" ht="10.199999999999999" customHeight="1">
      <c r="A514" s="260">
        <v>499</v>
      </c>
      <c r="B514" s="260"/>
      <c r="C514" s="260"/>
      <c r="D514" s="260"/>
      <c r="E514" s="260"/>
      <c r="F514" s="260"/>
      <c r="G514" s="260"/>
      <c r="H514" s="262"/>
      <c r="I514" s="262"/>
      <c r="J514" s="262"/>
      <c r="K514" s="262"/>
      <c r="L514" s="260"/>
      <c r="M514" s="260"/>
      <c r="N514" s="263"/>
      <c r="O514" s="263"/>
      <c r="P514" s="260"/>
      <c r="Q514" s="260"/>
      <c r="R514" s="260"/>
      <c r="S514" s="260"/>
    </row>
    <row r="515" spans="1:19" ht="10.199999999999999" customHeight="1">
      <c r="A515" s="260">
        <v>500</v>
      </c>
      <c r="B515" s="260"/>
      <c r="C515" s="260"/>
      <c r="D515" s="260"/>
      <c r="E515" s="260"/>
      <c r="F515" s="260"/>
      <c r="G515" s="260"/>
      <c r="H515" s="262"/>
      <c r="I515" s="262"/>
      <c r="J515" s="262"/>
      <c r="K515" s="262"/>
      <c r="L515" s="260"/>
      <c r="M515" s="260"/>
      <c r="N515" s="263"/>
      <c r="O515" s="263"/>
      <c r="P515" s="260"/>
      <c r="Q515" s="260"/>
      <c r="R515" s="260"/>
      <c r="S515" s="260"/>
    </row>
    <row r="516" spans="1:19" ht="10.199999999999999" customHeight="1">
      <c r="A516" s="260">
        <v>501</v>
      </c>
      <c r="B516" s="260"/>
      <c r="C516" s="260"/>
      <c r="D516" s="260"/>
      <c r="E516" s="260"/>
      <c r="F516" s="260"/>
      <c r="G516" s="260"/>
      <c r="H516" s="262"/>
      <c r="I516" s="262"/>
      <c r="J516" s="262"/>
      <c r="K516" s="262"/>
      <c r="L516" s="260"/>
      <c r="M516" s="260"/>
      <c r="N516" s="263"/>
      <c r="O516" s="263"/>
      <c r="P516" s="260"/>
      <c r="Q516" s="260"/>
      <c r="R516" s="260"/>
      <c r="S516" s="260"/>
    </row>
    <row r="517" spans="1:19" ht="10.199999999999999" customHeight="1">
      <c r="A517" s="260">
        <v>502</v>
      </c>
      <c r="B517" s="260"/>
      <c r="C517" s="260"/>
      <c r="D517" s="260"/>
      <c r="E517" s="260"/>
      <c r="F517" s="260"/>
      <c r="G517" s="260"/>
      <c r="H517" s="262"/>
      <c r="I517" s="262"/>
      <c r="J517" s="262"/>
      <c r="K517" s="262"/>
      <c r="L517" s="260"/>
      <c r="M517" s="260"/>
      <c r="N517" s="263"/>
      <c r="O517" s="263"/>
      <c r="P517" s="260"/>
      <c r="Q517" s="260"/>
      <c r="R517" s="260"/>
      <c r="S517" s="260"/>
    </row>
    <row r="518" spans="1:19" ht="10.199999999999999" customHeight="1">
      <c r="A518" s="260">
        <v>503</v>
      </c>
      <c r="B518" s="260"/>
      <c r="C518" s="260"/>
      <c r="D518" s="260"/>
      <c r="E518" s="260"/>
      <c r="F518" s="260"/>
      <c r="G518" s="260"/>
      <c r="H518" s="262"/>
      <c r="I518" s="262"/>
      <c r="J518" s="262"/>
      <c r="K518" s="262"/>
      <c r="L518" s="260"/>
      <c r="M518" s="260"/>
      <c r="N518" s="263"/>
      <c r="O518" s="263"/>
      <c r="P518" s="260"/>
      <c r="Q518" s="260"/>
      <c r="R518" s="260"/>
      <c r="S518" s="260"/>
    </row>
    <row r="519" spans="1:19" ht="10.199999999999999" customHeight="1">
      <c r="A519" s="260">
        <v>504</v>
      </c>
      <c r="B519" s="260"/>
      <c r="C519" s="260"/>
      <c r="D519" s="260"/>
      <c r="E519" s="260"/>
      <c r="F519" s="260"/>
      <c r="G519" s="260"/>
      <c r="H519" s="262"/>
      <c r="I519" s="262"/>
      <c r="J519" s="262"/>
      <c r="K519" s="262"/>
      <c r="L519" s="260"/>
      <c r="M519" s="260"/>
      <c r="N519" s="263"/>
      <c r="O519" s="263"/>
      <c r="P519" s="260"/>
      <c r="Q519" s="260"/>
      <c r="R519" s="260"/>
      <c r="S519" s="260"/>
    </row>
    <row r="520" spans="1:19" ht="10.199999999999999" customHeight="1">
      <c r="A520" s="260">
        <v>505</v>
      </c>
      <c r="B520" s="260"/>
      <c r="C520" s="260"/>
      <c r="D520" s="260"/>
      <c r="E520" s="260"/>
      <c r="F520" s="260"/>
      <c r="G520" s="260"/>
      <c r="H520" s="262"/>
      <c r="I520" s="262"/>
      <c r="J520" s="262"/>
      <c r="K520" s="262"/>
      <c r="L520" s="260"/>
      <c r="M520" s="260"/>
      <c r="N520" s="263"/>
      <c r="O520" s="263"/>
      <c r="P520" s="260"/>
      <c r="Q520" s="260"/>
      <c r="R520" s="260"/>
      <c r="S520" s="260"/>
    </row>
    <row r="521" spans="1:19" ht="10.199999999999999" customHeight="1">
      <c r="A521" s="260">
        <v>506</v>
      </c>
      <c r="B521" s="260"/>
      <c r="C521" s="260"/>
      <c r="D521" s="260"/>
      <c r="E521" s="260"/>
      <c r="F521" s="260"/>
      <c r="G521" s="260"/>
      <c r="H521" s="262"/>
      <c r="I521" s="262"/>
      <c r="J521" s="262"/>
      <c r="K521" s="262"/>
      <c r="L521" s="260"/>
      <c r="M521" s="260"/>
      <c r="N521" s="263"/>
      <c r="O521" s="263"/>
      <c r="P521" s="260"/>
      <c r="Q521" s="260"/>
      <c r="R521" s="260"/>
      <c r="S521" s="260"/>
    </row>
    <row r="522" spans="1:19" ht="10.199999999999999" customHeight="1">
      <c r="A522" s="260">
        <v>507</v>
      </c>
      <c r="B522" s="260"/>
      <c r="C522" s="260"/>
      <c r="D522" s="260"/>
      <c r="E522" s="260"/>
      <c r="F522" s="260"/>
      <c r="G522" s="260"/>
      <c r="H522" s="262"/>
      <c r="I522" s="262"/>
      <c r="J522" s="262"/>
      <c r="K522" s="262"/>
      <c r="L522" s="260"/>
      <c r="M522" s="260"/>
      <c r="N522" s="263"/>
      <c r="O522" s="263"/>
      <c r="P522" s="260"/>
      <c r="Q522" s="260"/>
      <c r="R522" s="260"/>
      <c r="S522" s="260"/>
    </row>
    <row r="523" spans="1:19" ht="10.199999999999999" customHeight="1">
      <c r="A523" s="260">
        <v>508</v>
      </c>
      <c r="B523" s="260"/>
      <c r="C523" s="260"/>
      <c r="D523" s="260"/>
      <c r="E523" s="260"/>
      <c r="F523" s="260"/>
      <c r="G523" s="260"/>
      <c r="H523" s="262"/>
      <c r="I523" s="262"/>
      <c r="J523" s="262"/>
      <c r="K523" s="262"/>
      <c r="L523" s="260"/>
      <c r="M523" s="260"/>
      <c r="N523" s="263"/>
      <c r="O523" s="263"/>
      <c r="P523" s="260"/>
      <c r="Q523" s="260"/>
      <c r="R523" s="260"/>
      <c r="S523" s="260"/>
    </row>
    <row r="524" spans="1:19" ht="10.199999999999999" customHeight="1">
      <c r="A524" s="260">
        <v>509</v>
      </c>
      <c r="B524" s="260"/>
      <c r="C524" s="260"/>
      <c r="D524" s="260"/>
      <c r="E524" s="260"/>
      <c r="F524" s="260"/>
      <c r="G524" s="260"/>
      <c r="H524" s="262"/>
      <c r="I524" s="262"/>
      <c r="J524" s="262"/>
      <c r="K524" s="262"/>
      <c r="L524" s="260"/>
      <c r="M524" s="260"/>
      <c r="N524" s="263"/>
      <c r="O524" s="263"/>
      <c r="P524" s="260"/>
      <c r="Q524" s="260"/>
      <c r="R524" s="260"/>
      <c r="S524" s="260"/>
    </row>
    <row r="525" spans="1:19" ht="10.199999999999999" customHeight="1">
      <c r="A525" s="260">
        <v>510</v>
      </c>
      <c r="B525" s="260"/>
      <c r="C525" s="260"/>
      <c r="D525" s="260"/>
      <c r="E525" s="260"/>
      <c r="F525" s="260"/>
      <c r="G525" s="260"/>
      <c r="H525" s="262"/>
      <c r="I525" s="262"/>
      <c r="J525" s="262"/>
      <c r="K525" s="262"/>
      <c r="L525" s="260"/>
      <c r="M525" s="260"/>
      <c r="N525" s="263"/>
      <c r="O525" s="263"/>
      <c r="P525" s="260"/>
      <c r="Q525" s="260"/>
      <c r="R525" s="260"/>
      <c r="S525" s="260"/>
    </row>
    <row r="526" spans="1:19" ht="10.199999999999999" customHeight="1">
      <c r="A526" s="260">
        <v>511</v>
      </c>
      <c r="B526" s="260"/>
      <c r="C526" s="260"/>
      <c r="D526" s="260"/>
      <c r="E526" s="260"/>
      <c r="F526" s="260"/>
      <c r="G526" s="260"/>
      <c r="H526" s="262"/>
      <c r="I526" s="262"/>
      <c r="J526" s="262"/>
      <c r="K526" s="262"/>
      <c r="L526" s="260"/>
      <c r="M526" s="260"/>
      <c r="N526" s="263"/>
      <c r="O526" s="263"/>
      <c r="P526" s="260"/>
      <c r="Q526" s="260"/>
      <c r="R526" s="260"/>
      <c r="S526" s="260"/>
    </row>
    <row r="527" spans="1:19" ht="10.199999999999999" customHeight="1">
      <c r="A527" s="260">
        <v>512</v>
      </c>
      <c r="B527" s="260"/>
      <c r="C527" s="260"/>
      <c r="D527" s="260"/>
      <c r="E527" s="260"/>
      <c r="F527" s="260"/>
      <c r="G527" s="260"/>
      <c r="H527" s="262"/>
      <c r="I527" s="262"/>
      <c r="J527" s="262"/>
      <c r="K527" s="262"/>
      <c r="L527" s="260"/>
      <c r="M527" s="260"/>
      <c r="N527" s="263"/>
      <c r="O527" s="263"/>
      <c r="P527" s="260"/>
      <c r="Q527" s="260"/>
      <c r="R527" s="260"/>
      <c r="S527" s="260"/>
    </row>
    <row r="528" spans="1:19" ht="10.199999999999999" customHeight="1">
      <c r="A528" s="260">
        <v>513</v>
      </c>
      <c r="B528" s="260"/>
      <c r="C528" s="260"/>
      <c r="D528" s="260"/>
      <c r="E528" s="260"/>
      <c r="F528" s="260"/>
      <c r="G528" s="260"/>
      <c r="H528" s="262"/>
      <c r="I528" s="262"/>
      <c r="J528" s="262"/>
      <c r="K528" s="262"/>
      <c r="L528" s="260"/>
      <c r="M528" s="260"/>
      <c r="N528" s="263"/>
      <c r="O528" s="263"/>
      <c r="P528" s="260"/>
      <c r="Q528" s="260"/>
      <c r="R528" s="260"/>
      <c r="S528" s="260"/>
    </row>
    <row r="529" spans="1:19" ht="10.199999999999999" customHeight="1">
      <c r="A529" s="260">
        <v>514</v>
      </c>
      <c r="B529" s="260"/>
      <c r="C529" s="260"/>
      <c r="D529" s="260"/>
      <c r="E529" s="260"/>
      <c r="F529" s="260"/>
      <c r="G529" s="260"/>
      <c r="H529" s="262"/>
      <c r="I529" s="262"/>
      <c r="J529" s="262"/>
      <c r="K529" s="262"/>
      <c r="L529" s="260"/>
      <c r="M529" s="260"/>
      <c r="N529" s="263"/>
      <c r="O529" s="263"/>
      <c r="P529" s="260"/>
      <c r="Q529" s="260"/>
      <c r="R529" s="260"/>
      <c r="S529" s="260"/>
    </row>
    <row r="530" spans="1:19" ht="10.199999999999999" customHeight="1">
      <c r="A530" s="260">
        <v>515</v>
      </c>
      <c r="B530" s="260"/>
      <c r="C530" s="260"/>
      <c r="D530" s="260"/>
      <c r="E530" s="260"/>
      <c r="F530" s="260"/>
      <c r="G530" s="260"/>
      <c r="H530" s="262"/>
      <c r="I530" s="262"/>
      <c r="J530" s="262"/>
      <c r="K530" s="262"/>
      <c r="L530" s="260"/>
      <c r="M530" s="260"/>
      <c r="N530" s="263"/>
      <c r="O530" s="263"/>
      <c r="P530" s="260"/>
      <c r="Q530" s="260"/>
      <c r="R530" s="260"/>
      <c r="S530" s="260"/>
    </row>
    <row r="531" spans="1:19" ht="10.199999999999999" customHeight="1">
      <c r="A531" s="260">
        <v>516</v>
      </c>
      <c r="B531" s="260"/>
      <c r="C531" s="260"/>
      <c r="D531" s="260"/>
      <c r="E531" s="260"/>
      <c r="F531" s="260"/>
      <c r="G531" s="260"/>
      <c r="H531" s="262"/>
      <c r="I531" s="262"/>
      <c r="J531" s="262"/>
      <c r="K531" s="262"/>
      <c r="L531" s="260"/>
      <c r="M531" s="260"/>
      <c r="N531" s="263"/>
      <c r="O531" s="263"/>
      <c r="P531" s="260"/>
      <c r="Q531" s="260"/>
      <c r="R531" s="260"/>
      <c r="S531" s="260"/>
    </row>
    <row r="532" spans="1:19" ht="10.199999999999999" customHeight="1">
      <c r="A532" s="260">
        <v>517</v>
      </c>
      <c r="B532" s="260"/>
      <c r="C532" s="260"/>
      <c r="D532" s="260"/>
      <c r="E532" s="260"/>
      <c r="F532" s="260"/>
      <c r="G532" s="260"/>
      <c r="H532" s="262"/>
      <c r="I532" s="262"/>
      <c r="J532" s="262"/>
      <c r="K532" s="262"/>
      <c r="L532" s="260"/>
      <c r="M532" s="260"/>
      <c r="N532" s="263"/>
      <c r="O532" s="263"/>
      <c r="P532" s="260"/>
      <c r="Q532" s="260"/>
      <c r="R532" s="260"/>
      <c r="S532" s="260"/>
    </row>
    <row r="533" spans="1:19" ht="10.199999999999999" customHeight="1">
      <c r="A533" s="260">
        <v>518</v>
      </c>
      <c r="B533" s="260"/>
      <c r="C533" s="260"/>
      <c r="D533" s="260"/>
      <c r="E533" s="260"/>
      <c r="F533" s="260"/>
      <c r="G533" s="260"/>
      <c r="H533" s="262"/>
      <c r="I533" s="262"/>
      <c r="J533" s="262"/>
      <c r="K533" s="262"/>
      <c r="L533" s="260"/>
      <c r="M533" s="260"/>
      <c r="N533" s="263"/>
      <c r="O533" s="263"/>
      <c r="P533" s="260"/>
      <c r="Q533" s="260"/>
      <c r="R533" s="260"/>
      <c r="S533" s="260"/>
    </row>
    <row r="534" spans="1:19" ht="10.199999999999999" customHeight="1">
      <c r="A534" s="260">
        <v>519</v>
      </c>
      <c r="B534" s="260"/>
      <c r="C534" s="260"/>
      <c r="D534" s="260"/>
      <c r="E534" s="260"/>
      <c r="F534" s="260"/>
      <c r="G534" s="260"/>
      <c r="H534" s="262"/>
      <c r="I534" s="262"/>
      <c r="J534" s="262"/>
      <c r="K534" s="262"/>
      <c r="L534" s="260"/>
      <c r="M534" s="260"/>
      <c r="N534" s="263"/>
      <c r="O534" s="263"/>
      <c r="P534" s="260"/>
      <c r="Q534" s="260"/>
      <c r="R534" s="260"/>
      <c r="S534" s="260"/>
    </row>
    <row r="535" spans="1:19" ht="10.199999999999999" customHeight="1">
      <c r="A535" s="260">
        <v>520</v>
      </c>
      <c r="B535" s="260"/>
      <c r="C535" s="260"/>
      <c r="D535" s="260"/>
      <c r="E535" s="260"/>
      <c r="F535" s="260"/>
      <c r="G535" s="260"/>
      <c r="H535" s="262"/>
      <c r="I535" s="262"/>
      <c r="J535" s="262"/>
      <c r="K535" s="262"/>
      <c r="L535" s="260"/>
      <c r="M535" s="260"/>
      <c r="N535" s="263"/>
      <c r="O535" s="263"/>
      <c r="P535" s="260"/>
      <c r="Q535" s="260"/>
      <c r="R535" s="260"/>
      <c r="S535" s="260"/>
    </row>
    <row r="536" spans="1:19" ht="10.199999999999999" customHeight="1">
      <c r="A536" s="260">
        <v>521</v>
      </c>
      <c r="B536" s="260"/>
      <c r="C536" s="260"/>
      <c r="D536" s="260"/>
      <c r="E536" s="260"/>
      <c r="F536" s="260"/>
      <c r="G536" s="260"/>
      <c r="H536" s="262"/>
      <c r="I536" s="262"/>
      <c r="J536" s="262"/>
      <c r="K536" s="262"/>
      <c r="L536" s="260"/>
      <c r="M536" s="260"/>
      <c r="N536" s="263"/>
      <c r="O536" s="263"/>
      <c r="P536" s="260"/>
      <c r="Q536" s="260"/>
      <c r="R536" s="260"/>
      <c r="S536" s="260"/>
    </row>
    <row r="537" spans="1:19" ht="10.199999999999999" customHeight="1">
      <c r="A537" s="260">
        <v>522</v>
      </c>
      <c r="B537" s="260"/>
      <c r="C537" s="260"/>
      <c r="D537" s="260"/>
      <c r="E537" s="260"/>
      <c r="F537" s="260"/>
      <c r="G537" s="260"/>
      <c r="H537" s="262"/>
      <c r="I537" s="262"/>
      <c r="J537" s="262"/>
      <c r="K537" s="262"/>
      <c r="L537" s="260"/>
      <c r="M537" s="260"/>
      <c r="N537" s="263"/>
      <c r="O537" s="263"/>
      <c r="P537" s="260"/>
      <c r="Q537" s="260"/>
      <c r="R537" s="260"/>
      <c r="S537" s="260"/>
    </row>
    <row r="538" spans="1:19" ht="10.199999999999999" customHeight="1">
      <c r="A538" s="260">
        <v>523</v>
      </c>
      <c r="B538" s="260"/>
      <c r="C538" s="260"/>
      <c r="D538" s="260"/>
      <c r="E538" s="260"/>
      <c r="F538" s="260"/>
      <c r="G538" s="260"/>
      <c r="H538" s="262"/>
      <c r="I538" s="262"/>
      <c r="J538" s="262"/>
      <c r="K538" s="262"/>
      <c r="L538" s="260"/>
      <c r="M538" s="260"/>
      <c r="N538" s="263"/>
      <c r="O538" s="263"/>
      <c r="P538" s="260"/>
      <c r="Q538" s="260"/>
      <c r="R538" s="260"/>
      <c r="S538" s="260"/>
    </row>
    <row r="539" spans="1:19" ht="10.199999999999999" customHeight="1">
      <c r="A539" s="260">
        <v>524</v>
      </c>
      <c r="B539" s="260"/>
      <c r="C539" s="260"/>
      <c r="D539" s="260"/>
      <c r="E539" s="260"/>
      <c r="F539" s="260"/>
      <c r="G539" s="260"/>
      <c r="H539" s="262"/>
      <c r="I539" s="262"/>
      <c r="J539" s="262"/>
      <c r="K539" s="262"/>
      <c r="L539" s="260"/>
      <c r="M539" s="260"/>
      <c r="N539" s="263"/>
      <c r="O539" s="263"/>
      <c r="P539" s="260"/>
      <c r="Q539" s="260"/>
      <c r="R539" s="260"/>
      <c r="S539" s="260"/>
    </row>
    <row r="540" spans="1:19" ht="10.199999999999999" customHeight="1">
      <c r="A540" s="260">
        <v>525</v>
      </c>
      <c r="B540" s="260"/>
      <c r="C540" s="260"/>
      <c r="D540" s="260"/>
      <c r="E540" s="260"/>
      <c r="F540" s="260"/>
      <c r="G540" s="260"/>
      <c r="H540" s="262"/>
      <c r="I540" s="262"/>
      <c r="J540" s="262"/>
      <c r="K540" s="262"/>
      <c r="L540" s="260"/>
      <c r="M540" s="260"/>
      <c r="N540" s="263"/>
      <c r="O540" s="263"/>
      <c r="P540" s="260"/>
      <c r="Q540" s="260"/>
      <c r="R540" s="260"/>
      <c r="S540" s="260"/>
    </row>
    <row r="541" spans="1:19" ht="10.199999999999999" customHeight="1">
      <c r="A541" s="260">
        <v>526</v>
      </c>
      <c r="B541" s="260"/>
      <c r="C541" s="260"/>
      <c r="D541" s="260"/>
      <c r="E541" s="260"/>
      <c r="F541" s="260"/>
      <c r="G541" s="260"/>
      <c r="H541" s="262"/>
      <c r="I541" s="262"/>
      <c r="J541" s="262"/>
      <c r="K541" s="262"/>
      <c r="L541" s="260"/>
      <c r="M541" s="260"/>
      <c r="N541" s="263"/>
      <c r="O541" s="263"/>
      <c r="P541" s="260"/>
      <c r="Q541" s="260"/>
      <c r="R541" s="260"/>
      <c r="S541" s="260"/>
    </row>
    <row r="542" spans="1:19" ht="10.199999999999999" customHeight="1">
      <c r="A542" s="260">
        <v>527</v>
      </c>
      <c r="B542" s="260"/>
      <c r="C542" s="260"/>
      <c r="D542" s="260"/>
      <c r="E542" s="260"/>
      <c r="F542" s="260"/>
      <c r="G542" s="260"/>
      <c r="H542" s="262"/>
      <c r="I542" s="262"/>
      <c r="J542" s="262"/>
      <c r="K542" s="262"/>
      <c r="L542" s="260"/>
      <c r="M542" s="260"/>
      <c r="N542" s="263"/>
      <c r="O542" s="263"/>
      <c r="P542" s="260"/>
      <c r="Q542" s="260"/>
      <c r="R542" s="260"/>
      <c r="S542" s="260"/>
    </row>
    <row r="543" spans="1:19" ht="10.199999999999999" customHeight="1">
      <c r="A543" s="260">
        <v>528</v>
      </c>
      <c r="B543" s="260"/>
      <c r="C543" s="260"/>
      <c r="D543" s="260"/>
      <c r="E543" s="260"/>
      <c r="F543" s="260"/>
      <c r="G543" s="260"/>
      <c r="H543" s="262"/>
      <c r="I543" s="262"/>
      <c r="J543" s="262"/>
      <c r="K543" s="262"/>
      <c r="L543" s="260"/>
      <c r="M543" s="260"/>
      <c r="N543" s="263"/>
      <c r="O543" s="263"/>
      <c r="P543" s="260"/>
      <c r="Q543" s="260"/>
      <c r="R543" s="260"/>
      <c r="S543" s="260"/>
    </row>
    <row r="544" spans="1:19" ht="10.199999999999999" customHeight="1">
      <c r="A544" s="260">
        <v>529</v>
      </c>
      <c r="B544" s="260"/>
      <c r="C544" s="260"/>
      <c r="D544" s="260"/>
      <c r="E544" s="260"/>
      <c r="F544" s="260"/>
      <c r="G544" s="260"/>
      <c r="H544" s="262"/>
      <c r="I544" s="262"/>
      <c r="J544" s="262"/>
      <c r="K544" s="262"/>
      <c r="L544" s="260"/>
      <c r="M544" s="260"/>
      <c r="N544" s="263"/>
      <c r="O544" s="263"/>
      <c r="P544" s="260"/>
      <c r="Q544" s="260"/>
      <c r="R544" s="260"/>
      <c r="S544" s="260"/>
    </row>
    <row r="545" spans="1:19" ht="10.199999999999999" customHeight="1">
      <c r="A545" s="260">
        <v>530</v>
      </c>
      <c r="B545" s="260"/>
      <c r="C545" s="260"/>
      <c r="D545" s="260"/>
      <c r="E545" s="260"/>
      <c r="F545" s="260"/>
      <c r="G545" s="260"/>
      <c r="H545" s="262"/>
      <c r="I545" s="262"/>
      <c r="J545" s="262"/>
      <c r="K545" s="262"/>
      <c r="L545" s="260"/>
      <c r="M545" s="260"/>
      <c r="N545" s="263"/>
      <c r="O545" s="263"/>
      <c r="P545" s="260"/>
      <c r="Q545" s="260"/>
      <c r="R545" s="260"/>
      <c r="S545" s="260"/>
    </row>
    <row r="546" spans="1:19" ht="10.199999999999999" customHeight="1">
      <c r="A546" s="260">
        <v>531</v>
      </c>
      <c r="B546" s="260"/>
      <c r="C546" s="260"/>
      <c r="D546" s="260"/>
      <c r="E546" s="260"/>
      <c r="F546" s="260"/>
      <c r="G546" s="260"/>
      <c r="H546" s="262"/>
      <c r="I546" s="262"/>
      <c r="J546" s="262"/>
      <c r="K546" s="262"/>
      <c r="L546" s="260"/>
      <c r="M546" s="260"/>
      <c r="N546" s="263"/>
      <c r="O546" s="263"/>
      <c r="P546" s="260"/>
      <c r="Q546" s="260"/>
      <c r="R546" s="260"/>
      <c r="S546" s="260"/>
    </row>
    <row r="547" spans="1:19" ht="10.199999999999999" customHeight="1">
      <c r="A547" s="260">
        <v>532</v>
      </c>
      <c r="B547" s="260"/>
      <c r="C547" s="260"/>
      <c r="D547" s="260"/>
      <c r="E547" s="260"/>
      <c r="F547" s="260"/>
      <c r="G547" s="260"/>
      <c r="H547" s="262"/>
      <c r="I547" s="262"/>
      <c r="J547" s="262"/>
      <c r="K547" s="262"/>
      <c r="L547" s="260"/>
      <c r="M547" s="260"/>
      <c r="N547" s="263"/>
      <c r="O547" s="263"/>
      <c r="P547" s="260"/>
      <c r="Q547" s="260"/>
      <c r="R547" s="260"/>
      <c r="S547" s="260"/>
    </row>
    <row r="548" spans="1:19" ht="10.199999999999999" customHeight="1">
      <c r="A548" s="260">
        <v>533</v>
      </c>
      <c r="B548" s="260"/>
      <c r="C548" s="260"/>
      <c r="D548" s="260"/>
      <c r="E548" s="260"/>
      <c r="F548" s="260"/>
      <c r="G548" s="260"/>
      <c r="H548" s="262"/>
      <c r="I548" s="262"/>
      <c r="J548" s="262"/>
      <c r="K548" s="262"/>
      <c r="L548" s="260"/>
      <c r="M548" s="260"/>
      <c r="N548" s="263"/>
      <c r="O548" s="263"/>
      <c r="P548" s="260"/>
      <c r="Q548" s="260"/>
      <c r="R548" s="260"/>
      <c r="S548" s="260"/>
    </row>
    <row r="549" spans="1:19" ht="10.199999999999999" customHeight="1">
      <c r="A549" s="260">
        <v>534</v>
      </c>
      <c r="B549" s="260"/>
      <c r="C549" s="260"/>
      <c r="D549" s="260"/>
      <c r="E549" s="260"/>
      <c r="F549" s="260"/>
      <c r="G549" s="260"/>
      <c r="H549" s="262"/>
      <c r="I549" s="262"/>
      <c r="J549" s="262"/>
      <c r="K549" s="262"/>
      <c r="L549" s="260"/>
      <c r="M549" s="260"/>
      <c r="N549" s="263"/>
      <c r="O549" s="263"/>
      <c r="P549" s="260"/>
      <c r="Q549" s="260"/>
      <c r="R549" s="260"/>
      <c r="S549" s="260"/>
    </row>
    <row r="550" spans="1:19" ht="10.199999999999999" customHeight="1">
      <c r="A550" s="260">
        <v>535</v>
      </c>
      <c r="B550" s="260"/>
      <c r="C550" s="260"/>
      <c r="D550" s="260"/>
      <c r="E550" s="260"/>
      <c r="F550" s="260"/>
      <c r="G550" s="260"/>
      <c r="H550" s="262"/>
      <c r="I550" s="262"/>
      <c r="J550" s="262"/>
      <c r="K550" s="262"/>
      <c r="L550" s="260"/>
      <c r="M550" s="260"/>
      <c r="N550" s="263"/>
      <c r="O550" s="263"/>
      <c r="P550" s="260"/>
      <c r="Q550" s="260"/>
      <c r="R550" s="260"/>
      <c r="S550" s="260"/>
    </row>
    <row r="551" spans="1:19" ht="10.199999999999999" customHeight="1">
      <c r="A551" s="260">
        <v>536</v>
      </c>
      <c r="B551" s="260"/>
      <c r="C551" s="260"/>
      <c r="D551" s="260"/>
      <c r="E551" s="260"/>
      <c r="F551" s="260"/>
      <c r="G551" s="260"/>
      <c r="H551" s="262"/>
      <c r="I551" s="262"/>
      <c r="J551" s="262"/>
      <c r="K551" s="262"/>
      <c r="L551" s="260"/>
      <c r="M551" s="260"/>
      <c r="N551" s="263"/>
      <c r="O551" s="263"/>
      <c r="P551" s="260"/>
      <c r="Q551" s="260"/>
      <c r="R551" s="260"/>
      <c r="S551" s="260"/>
    </row>
    <row r="552" spans="1:19" ht="10.199999999999999" customHeight="1">
      <c r="A552" s="260">
        <v>537</v>
      </c>
      <c r="B552" s="260"/>
      <c r="C552" s="260"/>
      <c r="D552" s="260"/>
      <c r="E552" s="260"/>
      <c r="F552" s="260"/>
      <c r="G552" s="260"/>
      <c r="H552" s="262"/>
      <c r="I552" s="262"/>
      <c r="J552" s="262"/>
      <c r="K552" s="262"/>
      <c r="L552" s="260"/>
      <c r="M552" s="260"/>
      <c r="N552" s="263"/>
      <c r="O552" s="263"/>
      <c r="P552" s="260"/>
      <c r="Q552" s="260"/>
      <c r="R552" s="260"/>
      <c r="S552" s="260"/>
    </row>
    <row r="553" spans="1:19" ht="10.199999999999999" customHeight="1">
      <c r="A553" s="260">
        <v>538</v>
      </c>
      <c r="B553" s="260"/>
      <c r="C553" s="260"/>
      <c r="D553" s="260"/>
      <c r="E553" s="260"/>
      <c r="F553" s="260"/>
      <c r="G553" s="260"/>
      <c r="H553" s="262"/>
      <c r="I553" s="262"/>
      <c r="J553" s="262"/>
      <c r="K553" s="262"/>
      <c r="L553" s="260"/>
      <c r="M553" s="260"/>
      <c r="N553" s="263"/>
      <c r="O553" s="263"/>
      <c r="P553" s="260"/>
      <c r="Q553" s="260"/>
      <c r="R553" s="260"/>
      <c r="S553" s="260"/>
    </row>
    <row r="554" spans="1:19" ht="10.199999999999999" customHeight="1">
      <c r="A554" s="260">
        <v>539</v>
      </c>
      <c r="B554" s="260"/>
      <c r="C554" s="260"/>
      <c r="D554" s="260"/>
      <c r="E554" s="260"/>
      <c r="F554" s="260"/>
      <c r="G554" s="260"/>
      <c r="H554" s="262"/>
      <c r="I554" s="262"/>
      <c r="J554" s="262"/>
      <c r="K554" s="262"/>
      <c r="L554" s="260"/>
      <c r="M554" s="260"/>
      <c r="N554" s="263"/>
      <c r="O554" s="263"/>
      <c r="P554" s="260"/>
      <c r="Q554" s="260"/>
      <c r="R554" s="260"/>
      <c r="S554" s="260"/>
    </row>
    <row r="555" spans="1:19" ht="10.199999999999999" customHeight="1">
      <c r="A555" s="260">
        <v>540</v>
      </c>
      <c r="B555" s="260"/>
      <c r="C555" s="260"/>
      <c r="D555" s="260"/>
      <c r="E555" s="260"/>
      <c r="F555" s="260"/>
      <c r="G555" s="260"/>
      <c r="H555" s="262"/>
      <c r="I555" s="262"/>
      <c r="J555" s="262"/>
      <c r="K555" s="262"/>
      <c r="L555" s="260"/>
      <c r="M555" s="260"/>
      <c r="N555" s="263"/>
      <c r="O555" s="263"/>
      <c r="P555" s="260"/>
      <c r="Q555" s="260"/>
      <c r="R555" s="260"/>
      <c r="S555" s="260"/>
    </row>
    <row r="556" spans="1:19" ht="10.199999999999999" customHeight="1">
      <c r="A556" s="260">
        <v>541</v>
      </c>
      <c r="B556" s="260"/>
      <c r="C556" s="260"/>
      <c r="D556" s="260"/>
      <c r="E556" s="260"/>
      <c r="F556" s="260"/>
      <c r="G556" s="260"/>
      <c r="H556" s="262"/>
      <c r="I556" s="262"/>
      <c r="J556" s="262"/>
      <c r="K556" s="262"/>
      <c r="L556" s="260"/>
      <c r="M556" s="260"/>
      <c r="N556" s="263"/>
      <c r="O556" s="263"/>
      <c r="P556" s="260"/>
      <c r="Q556" s="260"/>
      <c r="R556" s="260"/>
      <c r="S556" s="260"/>
    </row>
    <row r="557" spans="1:19" ht="10.199999999999999" customHeight="1">
      <c r="A557" s="260">
        <v>542</v>
      </c>
      <c r="B557" s="260"/>
      <c r="C557" s="260"/>
      <c r="D557" s="260"/>
      <c r="E557" s="260"/>
      <c r="F557" s="260"/>
      <c r="G557" s="260"/>
      <c r="H557" s="262"/>
      <c r="I557" s="262"/>
      <c r="J557" s="262"/>
      <c r="K557" s="262"/>
      <c r="L557" s="260"/>
      <c r="M557" s="260"/>
      <c r="N557" s="263"/>
      <c r="O557" s="263"/>
      <c r="P557" s="260"/>
      <c r="Q557" s="260"/>
      <c r="R557" s="260"/>
      <c r="S557" s="260"/>
    </row>
    <row r="558" spans="1:19" ht="10.199999999999999" customHeight="1">
      <c r="A558" s="260">
        <v>543</v>
      </c>
      <c r="B558" s="260"/>
      <c r="C558" s="260"/>
      <c r="D558" s="260"/>
      <c r="E558" s="260"/>
      <c r="F558" s="260"/>
      <c r="G558" s="260"/>
      <c r="H558" s="262"/>
      <c r="I558" s="262"/>
      <c r="J558" s="262"/>
      <c r="K558" s="262"/>
      <c r="L558" s="260"/>
      <c r="M558" s="260"/>
      <c r="N558" s="263"/>
      <c r="O558" s="263"/>
      <c r="P558" s="260"/>
      <c r="Q558" s="260"/>
      <c r="R558" s="260"/>
      <c r="S558" s="260"/>
    </row>
    <row r="559" spans="1:19" ht="10.199999999999999" customHeight="1">
      <c r="A559" s="260">
        <v>544</v>
      </c>
      <c r="B559" s="260"/>
      <c r="C559" s="260"/>
      <c r="D559" s="260"/>
      <c r="E559" s="260"/>
      <c r="F559" s="260"/>
      <c r="G559" s="260"/>
      <c r="H559" s="262"/>
      <c r="I559" s="262"/>
      <c r="J559" s="262"/>
      <c r="K559" s="262"/>
      <c r="L559" s="260"/>
      <c r="M559" s="260"/>
      <c r="N559" s="263"/>
      <c r="O559" s="263"/>
      <c r="P559" s="260"/>
      <c r="Q559" s="260"/>
      <c r="R559" s="260"/>
      <c r="S559" s="260"/>
    </row>
    <row r="560" spans="1:19" ht="10.199999999999999" customHeight="1">
      <c r="A560" s="260">
        <v>545</v>
      </c>
      <c r="B560" s="260"/>
      <c r="C560" s="260"/>
      <c r="D560" s="260"/>
      <c r="E560" s="260"/>
      <c r="F560" s="260"/>
      <c r="G560" s="260"/>
      <c r="H560" s="262"/>
      <c r="I560" s="262"/>
      <c r="J560" s="262"/>
      <c r="K560" s="262"/>
      <c r="L560" s="260"/>
      <c r="M560" s="260"/>
      <c r="N560" s="263"/>
      <c r="O560" s="263"/>
      <c r="P560" s="260"/>
      <c r="Q560" s="260"/>
      <c r="R560" s="260"/>
      <c r="S560" s="260"/>
    </row>
    <row r="561" spans="1:19" ht="10.199999999999999" customHeight="1">
      <c r="A561" s="260">
        <v>546</v>
      </c>
      <c r="B561" s="260"/>
      <c r="C561" s="260"/>
      <c r="D561" s="260"/>
      <c r="E561" s="260"/>
      <c r="F561" s="260"/>
      <c r="G561" s="260"/>
      <c r="H561" s="262"/>
      <c r="I561" s="262"/>
      <c r="J561" s="262"/>
      <c r="K561" s="262"/>
      <c r="L561" s="260"/>
      <c r="M561" s="260"/>
      <c r="N561" s="263"/>
      <c r="O561" s="263"/>
      <c r="P561" s="260"/>
      <c r="Q561" s="260"/>
      <c r="R561" s="260"/>
      <c r="S561" s="260"/>
    </row>
    <row r="562" spans="1:19" ht="10.199999999999999" customHeight="1">
      <c r="A562" s="260">
        <v>547</v>
      </c>
      <c r="B562" s="260"/>
      <c r="C562" s="260"/>
      <c r="D562" s="260"/>
      <c r="E562" s="260"/>
      <c r="F562" s="260"/>
      <c r="G562" s="260"/>
      <c r="H562" s="262"/>
      <c r="I562" s="262"/>
      <c r="J562" s="262"/>
      <c r="K562" s="262"/>
      <c r="L562" s="260"/>
      <c r="M562" s="260"/>
      <c r="N562" s="263"/>
      <c r="O562" s="263"/>
      <c r="P562" s="260"/>
      <c r="Q562" s="260"/>
      <c r="R562" s="260"/>
      <c r="S562" s="260"/>
    </row>
    <row r="563" spans="1:19" ht="10.199999999999999" customHeight="1">
      <c r="A563" s="260">
        <v>548</v>
      </c>
      <c r="B563" s="260"/>
      <c r="C563" s="260"/>
      <c r="D563" s="260"/>
      <c r="E563" s="260"/>
      <c r="F563" s="260"/>
      <c r="G563" s="260"/>
      <c r="H563" s="262"/>
      <c r="I563" s="262"/>
      <c r="J563" s="262"/>
      <c r="K563" s="262"/>
      <c r="L563" s="260"/>
      <c r="M563" s="260"/>
      <c r="N563" s="263"/>
      <c r="O563" s="263"/>
      <c r="P563" s="260"/>
      <c r="Q563" s="260"/>
      <c r="R563" s="260"/>
      <c r="S563" s="260"/>
    </row>
    <row r="564" spans="1:19" ht="10.199999999999999" customHeight="1">
      <c r="A564" s="260">
        <v>549</v>
      </c>
      <c r="B564" s="260"/>
      <c r="C564" s="260"/>
      <c r="D564" s="260"/>
      <c r="E564" s="260"/>
      <c r="F564" s="260"/>
      <c r="G564" s="260"/>
      <c r="H564" s="262"/>
      <c r="I564" s="262"/>
      <c r="J564" s="262"/>
      <c r="K564" s="262"/>
      <c r="L564" s="260"/>
      <c r="M564" s="260"/>
      <c r="N564" s="263"/>
      <c r="O564" s="263"/>
      <c r="P564" s="260"/>
      <c r="Q564" s="260"/>
      <c r="R564" s="260"/>
      <c r="S564" s="260"/>
    </row>
    <row r="565" spans="1:19" ht="10.199999999999999" customHeight="1">
      <c r="A565" s="260">
        <v>550</v>
      </c>
      <c r="B565" s="260"/>
      <c r="C565" s="260"/>
      <c r="D565" s="260"/>
      <c r="E565" s="260"/>
      <c r="F565" s="260"/>
      <c r="G565" s="260"/>
      <c r="H565" s="262"/>
      <c r="I565" s="262"/>
      <c r="J565" s="262"/>
      <c r="K565" s="262"/>
      <c r="L565" s="260"/>
      <c r="M565" s="260"/>
      <c r="N565" s="263"/>
      <c r="O565" s="263"/>
      <c r="P565" s="260"/>
      <c r="Q565" s="260"/>
      <c r="R565" s="260"/>
      <c r="S565" s="260"/>
    </row>
    <row r="566" spans="1:19" ht="10.199999999999999" customHeight="1">
      <c r="A566" s="260">
        <v>551</v>
      </c>
      <c r="B566" s="260"/>
      <c r="C566" s="260"/>
      <c r="D566" s="260"/>
      <c r="E566" s="260"/>
      <c r="F566" s="260"/>
      <c r="G566" s="260"/>
      <c r="H566" s="262"/>
      <c r="I566" s="262"/>
      <c r="J566" s="262"/>
      <c r="K566" s="262"/>
      <c r="L566" s="260"/>
      <c r="M566" s="260"/>
      <c r="N566" s="263"/>
      <c r="O566" s="263"/>
      <c r="P566" s="260"/>
      <c r="Q566" s="260"/>
      <c r="R566" s="260"/>
      <c r="S566" s="260"/>
    </row>
    <row r="567" spans="1:19" ht="10.199999999999999" customHeight="1">
      <c r="A567" s="260">
        <v>552</v>
      </c>
      <c r="B567" s="260"/>
      <c r="C567" s="260"/>
      <c r="D567" s="260"/>
      <c r="E567" s="260"/>
      <c r="F567" s="260"/>
      <c r="G567" s="260"/>
      <c r="H567" s="262"/>
      <c r="I567" s="262"/>
      <c r="J567" s="262"/>
      <c r="K567" s="262"/>
      <c r="L567" s="260"/>
      <c r="M567" s="260"/>
      <c r="N567" s="263"/>
      <c r="O567" s="263"/>
      <c r="P567" s="260"/>
      <c r="Q567" s="260"/>
      <c r="R567" s="260"/>
      <c r="S567" s="260"/>
    </row>
    <row r="568" spans="1:19" ht="10.199999999999999" customHeight="1">
      <c r="A568" s="260">
        <v>553</v>
      </c>
      <c r="B568" s="260"/>
      <c r="C568" s="260"/>
      <c r="D568" s="260"/>
      <c r="E568" s="260"/>
      <c r="F568" s="260"/>
      <c r="G568" s="260"/>
      <c r="H568" s="262"/>
      <c r="I568" s="262"/>
      <c r="J568" s="262"/>
      <c r="K568" s="262"/>
      <c r="L568" s="260"/>
      <c r="M568" s="260"/>
      <c r="N568" s="263"/>
      <c r="O568" s="263"/>
      <c r="P568" s="260"/>
      <c r="Q568" s="260"/>
      <c r="R568" s="260"/>
      <c r="S568" s="260"/>
    </row>
    <row r="569" spans="1:19" ht="10.199999999999999" customHeight="1">
      <c r="A569" s="260">
        <v>554</v>
      </c>
      <c r="B569" s="260"/>
      <c r="C569" s="260"/>
      <c r="D569" s="260"/>
      <c r="E569" s="260"/>
      <c r="F569" s="260"/>
      <c r="G569" s="260"/>
      <c r="H569" s="262"/>
      <c r="I569" s="262"/>
      <c r="J569" s="262"/>
      <c r="K569" s="262"/>
      <c r="L569" s="260"/>
      <c r="M569" s="260"/>
      <c r="N569" s="263"/>
      <c r="O569" s="263"/>
      <c r="P569" s="260"/>
      <c r="Q569" s="260"/>
      <c r="R569" s="260"/>
      <c r="S569" s="260"/>
    </row>
    <row r="570" spans="1:19" ht="10.199999999999999" customHeight="1">
      <c r="A570" s="260">
        <v>555</v>
      </c>
      <c r="B570" s="260"/>
      <c r="C570" s="260"/>
      <c r="D570" s="260"/>
      <c r="E570" s="260"/>
      <c r="F570" s="260"/>
      <c r="G570" s="260"/>
      <c r="H570" s="262"/>
      <c r="I570" s="262"/>
      <c r="J570" s="262"/>
      <c r="K570" s="262"/>
      <c r="L570" s="260"/>
      <c r="M570" s="260"/>
      <c r="N570" s="263"/>
      <c r="O570" s="263"/>
      <c r="P570" s="260"/>
      <c r="Q570" s="260"/>
      <c r="R570" s="260"/>
      <c r="S570" s="260"/>
    </row>
    <row r="571" spans="1:19" ht="10.199999999999999" customHeight="1">
      <c r="A571" s="260">
        <v>556</v>
      </c>
      <c r="B571" s="260"/>
      <c r="C571" s="260"/>
      <c r="D571" s="260"/>
      <c r="E571" s="260"/>
      <c r="F571" s="260"/>
      <c r="G571" s="260"/>
      <c r="H571" s="262"/>
      <c r="I571" s="262"/>
      <c r="J571" s="262"/>
      <c r="K571" s="262"/>
      <c r="L571" s="260"/>
      <c r="M571" s="260"/>
      <c r="N571" s="263"/>
      <c r="O571" s="263"/>
      <c r="P571" s="260"/>
      <c r="Q571" s="260"/>
      <c r="R571" s="260"/>
      <c r="S571" s="260"/>
    </row>
    <row r="572" spans="1:19" ht="10.199999999999999" customHeight="1">
      <c r="A572" s="260">
        <v>557</v>
      </c>
      <c r="B572" s="260"/>
      <c r="C572" s="260"/>
      <c r="D572" s="260"/>
      <c r="E572" s="260"/>
      <c r="F572" s="260"/>
      <c r="G572" s="260"/>
      <c r="H572" s="262"/>
      <c r="I572" s="262"/>
      <c r="J572" s="262"/>
      <c r="K572" s="262"/>
      <c r="L572" s="260"/>
      <c r="M572" s="260"/>
      <c r="N572" s="263"/>
      <c r="O572" s="263"/>
      <c r="P572" s="260"/>
      <c r="Q572" s="260"/>
      <c r="R572" s="260"/>
      <c r="S572" s="260"/>
    </row>
    <row r="573" spans="1:19" ht="10.199999999999999" customHeight="1">
      <c r="A573" s="260">
        <v>558</v>
      </c>
      <c r="B573" s="260"/>
      <c r="C573" s="260"/>
      <c r="D573" s="260"/>
      <c r="E573" s="260"/>
      <c r="F573" s="260"/>
      <c r="G573" s="260"/>
      <c r="H573" s="262"/>
      <c r="I573" s="262"/>
      <c r="J573" s="262"/>
      <c r="K573" s="262"/>
      <c r="L573" s="260"/>
      <c r="M573" s="260"/>
      <c r="N573" s="263"/>
      <c r="O573" s="263"/>
      <c r="P573" s="260"/>
      <c r="Q573" s="260"/>
      <c r="R573" s="260"/>
      <c r="S573" s="260"/>
    </row>
    <row r="574" spans="1:19" ht="10.199999999999999" customHeight="1">
      <c r="A574" s="260">
        <v>559</v>
      </c>
      <c r="B574" s="260"/>
      <c r="C574" s="260"/>
      <c r="D574" s="260"/>
      <c r="E574" s="260"/>
      <c r="F574" s="260"/>
      <c r="G574" s="260"/>
      <c r="H574" s="262"/>
      <c r="I574" s="262"/>
      <c r="J574" s="262"/>
      <c r="K574" s="262"/>
      <c r="L574" s="260"/>
      <c r="M574" s="260"/>
      <c r="N574" s="263"/>
      <c r="O574" s="263"/>
      <c r="P574" s="260"/>
      <c r="Q574" s="260"/>
      <c r="R574" s="260"/>
      <c r="S574" s="260"/>
    </row>
    <row r="575" spans="1:19" ht="10.199999999999999" customHeight="1">
      <c r="A575" s="260">
        <v>560</v>
      </c>
      <c r="B575" s="260"/>
      <c r="C575" s="260"/>
      <c r="D575" s="260"/>
      <c r="E575" s="260"/>
      <c r="F575" s="260"/>
      <c r="G575" s="260"/>
      <c r="H575" s="262"/>
      <c r="I575" s="262"/>
      <c r="J575" s="262"/>
      <c r="K575" s="262"/>
      <c r="L575" s="260"/>
      <c r="M575" s="260"/>
      <c r="N575" s="263"/>
      <c r="O575" s="263"/>
      <c r="P575" s="260"/>
      <c r="Q575" s="260"/>
      <c r="R575" s="260"/>
      <c r="S575" s="260"/>
    </row>
    <row r="576" spans="1:19" ht="10.199999999999999" customHeight="1">
      <c r="A576" s="260">
        <v>561</v>
      </c>
      <c r="B576" s="260"/>
      <c r="C576" s="260"/>
      <c r="D576" s="260"/>
      <c r="E576" s="260"/>
      <c r="F576" s="260"/>
      <c r="G576" s="260"/>
      <c r="H576" s="262"/>
      <c r="I576" s="262"/>
      <c r="J576" s="262"/>
      <c r="K576" s="262"/>
      <c r="L576" s="260"/>
      <c r="M576" s="260"/>
      <c r="N576" s="263"/>
      <c r="O576" s="263"/>
      <c r="P576" s="260"/>
      <c r="Q576" s="260"/>
      <c r="R576" s="260"/>
      <c r="S576" s="260"/>
    </row>
    <row r="577" spans="1:19" ht="10.199999999999999" customHeight="1">
      <c r="A577" s="260">
        <v>562</v>
      </c>
      <c r="B577" s="260"/>
      <c r="C577" s="260"/>
      <c r="D577" s="260"/>
      <c r="E577" s="260"/>
      <c r="F577" s="260"/>
      <c r="G577" s="260"/>
      <c r="H577" s="262"/>
      <c r="I577" s="262"/>
      <c r="J577" s="262"/>
      <c r="K577" s="262"/>
      <c r="L577" s="260"/>
      <c r="M577" s="260"/>
      <c r="N577" s="263"/>
      <c r="O577" s="263"/>
      <c r="P577" s="260"/>
      <c r="Q577" s="260"/>
      <c r="R577" s="260"/>
      <c r="S577" s="260"/>
    </row>
    <row r="578" spans="1:19" ht="10.199999999999999" customHeight="1">
      <c r="A578" s="260">
        <v>563</v>
      </c>
      <c r="B578" s="260"/>
      <c r="C578" s="260"/>
      <c r="D578" s="260"/>
      <c r="E578" s="260"/>
      <c r="F578" s="260"/>
      <c r="G578" s="260"/>
      <c r="H578" s="262"/>
      <c r="I578" s="262"/>
      <c r="J578" s="262"/>
      <c r="K578" s="262"/>
      <c r="L578" s="260"/>
      <c r="M578" s="260"/>
      <c r="N578" s="263"/>
      <c r="O578" s="263"/>
      <c r="P578" s="260"/>
      <c r="Q578" s="260"/>
      <c r="R578" s="260"/>
      <c r="S578" s="260"/>
    </row>
    <row r="579" spans="1:19" ht="10.199999999999999" customHeight="1">
      <c r="A579" s="260">
        <v>564</v>
      </c>
      <c r="B579" s="260"/>
      <c r="C579" s="260"/>
      <c r="D579" s="260"/>
      <c r="E579" s="260"/>
      <c r="F579" s="260"/>
      <c r="G579" s="260"/>
      <c r="H579" s="262"/>
      <c r="I579" s="262"/>
      <c r="J579" s="262"/>
      <c r="K579" s="262"/>
      <c r="L579" s="260"/>
      <c r="M579" s="260"/>
      <c r="N579" s="263"/>
      <c r="O579" s="263"/>
      <c r="P579" s="260"/>
      <c r="Q579" s="260"/>
      <c r="R579" s="260"/>
      <c r="S579" s="260"/>
    </row>
    <row r="580" spans="1:19" ht="10.199999999999999" customHeight="1">
      <c r="A580" s="260">
        <v>565</v>
      </c>
      <c r="B580" s="260"/>
      <c r="C580" s="260"/>
      <c r="D580" s="260"/>
      <c r="E580" s="260"/>
      <c r="F580" s="260"/>
      <c r="G580" s="260"/>
      <c r="H580" s="262"/>
      <c r="I580" s="262"/>
      <c r="J580" s="262"/>
      <c r="K580" s="262"/>
      <c r="L580" s="260"/>
      <c r="M580" s="260"/>
      <c r="N580" s="263"/>
      <c r="O580" s="263"/>
      <c r="P580" s="260"/>
      <c r="Q580" s="260"/>
      <c r="R580" s="260"/>
      <c r="S580" s="260"/>
    </row>
    <row r="581" spans="1:19" ht="10.199999999999999" customHeight="1">
      <c r="A581" s="260">
        <v>566</v>
      </c>
      <c r="B581" s="260"/>
      <c r="C581" s="260"/>
      <c r="D581" s="260"/>
      <c r="E581" s="260"/>
      <c r="F581" s="260"/>
      <c r="G581" s="260"/>
      <c r="H581" s="262"/>
      <c r="I581" s="262"/>
      <c r="J581" s="262"/>
      <c r="K581" s="262"/>
      <c r="L581" s="260"/>
      <c r="M581" s="260"/>
      <c r="N581" s="263"/>
      <c r="O581" s="263"/>
      <c r="P581" s="260"/>
      <c r="Q581" s="260"/>
      <c r="R581" s="260"/>
      <c r="S581" s="260"/>
    </row>
    <row r="582" spans="1:19" ht="10.199999999999999" customHeight="1">
      <c r="A582" s="260">
        <v>567</v>
      </c>
      <c r="B582" s="260"/>
      <c r="C582" s="260"/>
      <c r="D582" s="260"/>
      <c r="E582" s="260"/>
      <c r="F582" s="260"/>
      <c r="G582" s="260"/>
      <c r="H582" s="262"/>
      <c r="I582" s="262"/>
      <c r="J582" s="262"/>
      <c r="K582" s="262"/>
      <c r="L582" s="260"/>
      <c r="M582" s="260"/>
      <c r="N582" s="263"/>
      <c r="O582" s="263"/>
      <c r="P582" s="260"/>
      <c r="Q582" s="260"/>
      <c r="R582" s="260"/>
      <c r="S582" s="260"/>
    </row>
    <row r="583" spans="1:19" ht="10.199999999999999" customHeight="1">
      <c r="A583" s="260">
        <v>568</v>
      </c>
      <c r="B583" s="260"/>
      <c r="C583" s="260"/>
      <c r="D583" s="260"/>
      <c r="E583" s="260"/>
      <c r="F583" s="260"/>
      <c r="G583" s="260"/>
      <c r="H583" s="262"/>
      <c r="I583" s="262"/>
      <c r="J583" s="262"/>
      <c r="K583" s="262"/>
      <c r="L583" s="260"/>
      <c r="M583" s="260"/>
      <c r="N583" s="263"/>
      <c r="O583" s="263"/>
      <c r="P583" s="260"/>
      <c r="Q583" s="260"/>
      <c r="R583" s="260"/>
      <c r="S583" s="260"/>
    </row>
    <row r="584" spans="1:19" ht="10.199999999999999" customHeight="1">
      <c r="A584" s="260">
        <v>569</v>
      </c>
      <c r="B584" s="260"/>
      <c r="C584" s="260"/>
      <c r="D584" s="260"/>
      <c r="E584" s="260"/>
      <c r="F584" s="260"/>
      <c r="G584" s="260"/>
      <c r="H584" s="262"/>
      <c r="I584" s="262"/>
      <c r="J584" s="262"/>
      <c r="K584" s="262"/>
      <c r="L584" s="260"/>
      <c r="M584" s="260"/>
      <c r="N584" s="263"/>
      <c r="O584" s="263"/>
      <c r="P584" s="260"/>
      <c r="Q584" s="260"/>
      <c r="R584" s="260"/>
      <c r="S584" s="260"/>
    </row>
    <row r="585" spans="1:19" ht="10.199999999999999" customHeight="1">
      <c r="A585" s="260">
        <v>570</v>
      </c>
      <c r="B585" s="260"/>
      <c r="C585" s="260"/>
      <c r="D585" s="260"/>
      <c r="E585" s="260"/>
      <c r="F585" s="260"/>
      <c r="G585" s="260"/>
      <c r="H585" s="262"/>
      <c r="I585" s="262"/>
      <c r="J585" s="262"/>
      <c r="K585" s="262"/>
      <c r="L585" s="260"/>
      <c r="M585" s="260"/>
      <c r="N585" s="263"/>
      <c r="O585" s="263"/>
      <c r="P585" s="260"/>
      <c r="Q585" s="260"/>
      <c r="R585" s="260"/>
      <c r="S585" s="260"/>
    </row>
    <row r="586" spans="1:19" ht="10.199999999999999" customHeight="1">
      <c r="A586" s="260">
        <v>571</v>
      </c>
      <c r="B586" s="260"/>
      <c r="C586" s="260"/>
      <c r="D586" s="260"/>
      <c r="E586" s="260"/>
      <c r="F586" s="260"/>
      <c r="G586" s="260"/>
      <c r="H586" s="262"/>
      <c r="I586" s="262"/>
      <c r="J586" s="262"/>
      <c r="K586" s="262"/>
      <c r="L586" s="260"/>
      <c r="M586" s="260"/>
      <c r="N586" s="263"/>
      <c r="O586" s="263"/>
      <c r="P586" s="260"/>
      <c r="Q586" s="260"/>
      <c r="R586" s="260"/>
      <c r="S586" s="260"/>
    </row>
    <row r="587" spans="1:19" ht="10.199999999999999" customHeight="1">
      <c r="A587" s="260">
        <v>572</v>
      </c>
      <c r="B587" s="260"/>
      <c r="C587" s="260"/>
      <c r="D587" s="260"/>
      <c r="E587" s="260"/>
      <c r="F587" s="260"/>
      <c r="G587" s="260"/>
      <c r="H587" s="262"/>
      <c r="I587" s="262"/>
      <c r="J587" s="262"/>
      <c r="K587" s="262"/>
      <c r="L587" s="260"/>
      <c r="M587" s="260"/>
      <c r="N587" s="263"/>
      <c r="O587" s="263"/>
      <c r="P587" s="260"/>
      <c r="Q587" s="260"/>
      <c r="R587" s="260"/>
      <c r="S587" s="260"/>
    </row>
    <row r="588" spans="1:19" ht="10.199999999999999" customHeight="1">
      <c r="A588" s="260">
        <v>573</v>
      </c>
      <c r="B588" s="260"/>
      <c r="C588" s="260"/>
      <c r="D588" s="260"/>
      <c r="E588" s="260"/>
      <c r="F588" s="260"/>
      <c r="G588" s="260"/>
      <c r="H588" s="262"/>
      <c r="I588" s="262"/>
      <c r="J588" s="262"/>
      <c r="K588" s="262"/>
      <c r="L588" s="260"/>
      <c r="M588" s="260"/>
      <c r="N588" s="263"/>
      <c r="O588" s="263"/>
      <c r="P588" s="260"/>
      <c r="Q588" s="260"/>
      <c r="R588" s="260"/>
      <c r="S588" s="260"/>
    </row>
    <row r="589" spans="1:19" ht="10.199999999999999" customHeight="1">
      <c r="A589" s="260">
        <v>574</v>
      </c>
      <c r="B589" s="260"/>
      <c r="C589" s="260"/>
      <c r="D589" s="260"/>
      <c r="E589" s="260"/>
      <c r="F589" s="260"/>
      <c r="G589" s="260"/>
      <c r="H589" s="262"/>
      <c r="I589" s="262"/>
      <c r="J589" s="262"/>
      <c r="K589" s="262"/>
      <c r="L589" s="260"/>
      <c r="M589" s="260"/>
      <c r="N589" s="263"/>
      <c r="O589" s="263"/>
      <c r="P589" s="260"/>
      <c r="Q589" s="260"/>
      <c r="R589" s="260"/>
      <c r="S589" s="260"/>
    </row>
    <row r="590" spans="1:19" ht="10.199999999999999" customHeight="1">
      <c r="A590" s="260">
        <v>575</v>
      </c>
      <c r="B590" s="260"/>
      <c r="C590" s="260"/>
      <c r="D590" s="260"/>
      <c r="E590" s="260"/>
      <c r="F590" s="260"/>
      <c r="G590" s="260"/>
      <c r="H590" s="262"/>
      <c r="I590" s="262"/>
      <c r="J590" s="262"/>
      <c r="K590" s="262"/>
      <c r="L590" s="260"/>
      <c r="M590" s="260"/>
      <c r="N590" s="263"/>
      <c r="O590" s="263"/>
      <c r="P590" s="260"/>
      <c r="Q590" s="260"/>
      <c r="R590" s="260"/>
      <c r="S590" s="260"/>
    </row>
    <row r="591" spans="1:19" ht="10.199999999999999" customHeight="1">
      <c r="A591" s="260">
        <v>576</v>
      </c>
      <c r="B591" s="260"/>
      <c r="C591" s="260"/>
      <c r="D591" s="260"/>
      <c r="E591" s="260"/>
      <c r="F591" s="260"/>
      <c r="G591" s="260"/>
      <c r="H591" s="262"/>
      <c r="I591" s="262"/>
      <c r="J591" s="262"/>
      <c r="K591" s="262"/>
      <c r="L591" s="260"/>
      <c r="M591" s="260"/>
      <c r="N591" s="263"/>
      <c r="O591" s="263"/>
      <c r="P591" s="260"/>
      <c r="Q591" s="260"/>
      <c r="R591" s="260"/>
      <c r="S591" s="260"/>
    </row>
    <row r="592" spans="1:19" ht="10.199999999999999" customHeight="1">
      <c r="A592" s="260">
        <v>577</v>
      </c>
      <c r="B592" s="260"/>
      <c r="C592" s="260"/>
      <c r="D592" s="260"/>
      <c r="E592" s="260"/>
      <c r="F592" s="260"/>
      <c r="G592" s="260"/>
      <c r="H592" s="262"/>
      <c r="I592" s="262"/>
      <c r="J592" s="262"/>
      <c r="K592" s="262"/>
      <c r="L592" s="260"/>
      <c r="M592" s="260"/>
      <c r="N592" s="263"/>
      <c r="O592" s="263"/>
      <c r="P592" s="260"/>
      <c r="Q592" s="260"/>
      <c r="R592" s="260"/>
      <c r="S592" s="260"/>
    </row>
    <row r="593" spans="1:19" ht="10.199999999999999" customHeight="1">
      <c r="A593" s="260">
        <v>578</v>
      </c>
      <c r="B593" s="260"/>
      <c r="C593" s="260"/>
      <c r="D593" s="260"/>
      <c r="E593" s="260"/>
      <c r="F593" s="260"/>
      <c r="G593" s="260"/>
      <c r="H593" s="262"/>
      <c r="I593" s="262"/>
      <c r="J593" s="262"/>
      <c r="K593" s="262"/>
      <c r="L593" s="260"/>
      <c r="M593" s="260"/>
      <c r="N593" s="263"/>
      <c r="O593" s="263"/>
      <c r="P593" s="260"/>
      <c r="Q593" s="260"/>
      <c r="R593" s="260"/>
      <c r="S593" s="260"/>
    </row>
    <row r="594" spans="1:19" ht="10.199999999999999" customHeight="1">
      <c r="A594" s="260">
        <v>579</v>
      </c>
      <c r="B594" s="260"/>
      <c r="C594" s="260"/>
      <c r="D594" s="260"/>
      <c r="E594" s="260"/>
      <c r="F594" s="260"/>
      <c r="G594" s="260"/>
      <c r="H594" s="262"/>
      <c r="I594" s="262"/>
      <c r="J594" s="262"/>
      <c r="K594" s="262"/>
      <c r="L594" s="260"/>
      <c r="M594" s="260"/>
      <c r="N594" s="263"/>
      <c r="O594" s="263"/>
      <c r="P594" s="260"/>
      <c r="Q594" s="260"/>
      <c r="R594" s="260"/>
      <c r="S594" s="260"/>
    </row>
    <row r="595" spans="1:19" ht="10.199999999999999" customHeight="1">
      <c r="A595" s="260">
        <v>580</v>
      </c>
      <c r="B595" s="260"/>
      <c r="C595" s="260"/>
      <c r="D595" s="260"/>
      <c r="E595" s="260"/>
      <c r="F595" s="260"/>
      <c r="G595" s="260"/>
      <c r="H595" s="262"/>
      <c r="I595" s="262"/>
      <c r="J595" s="262"/>
      <c r="K595" s="262"/>
      <c r="L595" s="260"/>
      <c r="M595" s="260"/>
      <c r="N595" s="263"/>
      <c r="O595" s="263"/>
      <c r="P595" s="260"/>
      <c r="Q595" s="260"/>
      <c r="R595" s="260"/>
      <c r="S595" s="260"/>
    </row>
    <row r="596" spans="1:19" ht="10.199999999999999" customHeight="1">
      <c r="A596" s="260">
        <v>581</v>
      </c>
      <c r="B596" s="260"/>
      <c r="C596" s="260"/>
      <c r="D596" s="260"/>
      <c r="E596" s="260"/>
      <c r="F596" s="260"/>
      <c r="G596" s="260"/>
      <c r="H596" s="262"/>
      <c r="I596" s="262"/>
      <c r="J596" s="262"/>
      <c r="K596" s="262"/>
      <c r="L596" s="260"/>
      <c r="M596" s="260"/>
      <c r="N596" s="263"/>
      <c r="O596" s="263"/>
      <c r="P596" s="260"/>
      <c r="Q596" s="260"/>
      <c r="R596" s="260"/>
      <c r="S596" s="260"/>
    </row>
    <row r="597" spans="1:19" ht="10.199999999999999" customHeight="1">
      <c r="A597" s="260">
        <v>582</v>
      </c>
      <c r="B597" s="260"/>
      <c r="C597" s="260"/>
      <c r="D597" s="260"/>
      <c r="E597" s="260"/>
      <c r="F597" s="260"/>
      <c r="G597" s="260"/>
      <c r="H597" s="262"/>
      <c r="I597" s="262"/>
      <c r="J597" s="262"/>
      <c r="K597" s="262"/>
      <c r="L597" s="260"/>
      <c r="M597" s="260"/>
      <c r="N597" s="263"/>
      <c r="O597" s="263"/>
      <c r="P597" s="260"/>
      <c r="Q597" s="260"/>
      <c r="R597" s="260"/>
      <c r="S597" s="260"/>
    </row>
    <row r="598" spans="1:19" ht="10.199999999999999" customHeight="1">
      <c r="A598" s="260">
        <v>583</v>
      </c>
      <c r="B598" s="260"/>
      <c r="C598" s="260"/>
      <c r="D598" s="260"/>
      <c r="E598" s="260"/>
      <c r="F598" s="260"/>
      <c r="G598" s="260"/>
      <c r="H598" s="262"/>
      <c r="I598" s="262"/>
      <c r="J598" s="262"/>
      <c r="K598" s="262"/>
      <c r="L598" s="260"/>
      <c r="M598" s="260"/>
      <c r="N598" s="263"/>
      <c r="O598" s="263"/>
      <c r="P598" s="260"/>
      <c r="Q598" s="260"/>
      <c r="R598" s="260"/>
      <c r="S598" s="260"/>
    </row>
    <row r="599" spans="1:19" ht="10.199999999999999" customHeight="1">
      <c r="A599" s="260">
        <v>584</v>
      </c>
      <c r="B599" s="260"/>
      <c r="C599" s="260"/>
      <c r="D599" s="260"/>
      <c r="E599" s="260"/>
      <c r="F599" s="260"/>
      <c r="G599" s="260"/>
      <c r="H599" s="262"/>
      <c r="I599" s="262"/>
      <c r="J599" s="262"/>
      <c r="K599" s="262"/>
      <c r="L599" s="260"/>
      <c r="M599" s="260"/>
      <c r="N599" s="263"/>
      <c r="O599" s="263"/>
      <c r="P599" s="260"/>
      <c r="Q599" s="260"/>
      <c r="R599" s="260"/>
      <c r="S599" s="260"/>
    </row>
    <row r="600" spans="1:19" ht="10.199999999999999" customHeight="1">
      <c r="A600" s="260">
        <v>585</v>
      </c>
      <c r="B600" s="260"/>
      <c r="C600" s="260"/>
      <c r="D600" s="260"/>
      <c r="E600" s="260"/>
      <c r="F600" s="260"/>
      <c r="G600" s="260"/>
      <c r="H600" s="262"/>
      <c r="I600" s="262"/>
      <c r="J600" s="262"/>
      <c r="K600" s="262"/>
      <c r="L600" s="260"/>
      <c r="M600" s="260"/>
      <c r="N600" s="263"/>
      <c r="O600" s="263"/>
      <c r="P600" s="260"/>
      <c r="Q600" s="260"/>
      <c r="R600" s="260"/>
      <c r="S600" s="260"/>
    </row>
    <row r="601" spans="1:19" ht="10.199999999999999" customHeight="1">
      <c r="A601" s="260">
        <v>586</v>
      </c>
      <c r="B601" s="260"/>
      <c r="C601" s="260"/>
      <c r="D601" s="260"/>
      <c r="E601" s="260"/>
      <c r="F601" s="260"/>
      <c r="G601" s="260"/>
      <c r="H601" s="262"/>
      <c r="I601" s="262"/>
      <c r="J601" s="262"/>
      <c r="K601" s="262"/>
      <c r="L601" s="260"/>
      <c r="M601" s="260"/>
      <c r="N601" s="263"/>
      <c r="O601" s="263"/>
      <c r="P601" s="260"/>
      <c r="Q601" s="260"/>
      <c r="R601" s="260"/>
      <c r="S601" s="260"/>
    </row>
    <row r="602" spans="1:19" ht="10.199999999999999" customHeight="1">
      <c r="A602" s="260">
        <v>587</v>
      </c>
      <c r="B602" s="260"/>
      <c r="C602" s="260"/>
      <c r="D602" s="260"/>
      <c r="E602" s="260"/>
      <c r="F602" s="260"/>
      <c r="G602" s="260"/>
      <c r="H602" s="262"/>
      <c r="I602" s="262"/>
      <c r="J602" s="262"/>
      <c r="K602" s="262"/>
      <c r="L602" s="260"/>
      <c r="M602" s="260"/>
      <c r="N602" s="263"/>
      <c r="O602" s="263"/>
      <c r="P602" s="260"/>
      <c r="Q602" s="260"/>
      <c r="R602" s="260"/>
      <c r="S602" s="260"/>
    </row>
    <row r="603" spans="1:19" ht="10.199999999999999" customHeight="1">
      <c r="A603" s="260">
        <v>588</v>
      </c>
      <c r="B603" s="260"/>
      <c r="C603" s="260"/>
      <c r="D603" s="260"/>
      <c r="E603" s="260"/>
      <c r="F603" s="260"/>
      <c r="G603" s="260"/>
      <c r="H603" s="262"/>
      <c r="I603" s="262"/>
      <c r="J603" s="262"/>
      <c r="K603" s="262"/>
      <c r="L603" s="260"/>
      <c r="M603" s="260"/>
      <c r="N603" s="263"/>
      <c r="O603" s="263"/>
      <c r="P603" s="260"/>
      <c r="Q603" s="260"/>
      <c r="R603" s="260"/>
      <c r="S603" s="260"/>
    </row>
    <row r="604" spans="1:19" ht="10.199999999999999" customHeight="1">
      <c r="A604" s="260">
        <v>589</v>
      </c>
      <c r="B604" s="260"/>
      <c r="C604" s="260"/>
      <c r="D604" s="260"/>
      <c r="E604" s="260"/>
      <c r="F604" s="260"/>
      <c r="G604" s="260"/>
      <c r="H604" s="262"/>
      <c r="I604" s="262"/>
      <c r="J604" s="262"/>
      <c r="K604" s="262"/>
      <c r="L604" s="260"/>
      <c r="M604" s="260"/>
      <c r="N604" s="263"/>
      <c r="O604" s="263"/>
      <c r="P604" s="260"/>
      <c r="Q604" s="260"/>
      <c r="R604" s="260"/>
      <c r="S604" s="260"/>
    </row>
    <row r="605" spans="1:19" ht="10.199999999999999" customHeight="1">
      <c r="A605" s="260">
        <v>590</v>
      </c>
      <c r="B605" s="260"/>
      <c r="C605" s="260"/>
      <c r="D605" s="260"/>
      <c r="E605" s="260"/>
      <c r="F605" s="260"/>
      <c r="G605" s="260"/>
      <c r="H605" s="262"/>
      <c r="I605" s="262"/>
      <c r="J605" s="262"/>
      <c r="K605" s="262"/>
      <c r="L605" s="260"/>
      <c r="M605" s="260"/>
      <c r="N605" s="263"/>
      <c r="O605" s="263"/>
      <c r="P605" s="260"/>
      <c r="Q605" s="260"/>
      <c r="R605" s="260"/>
      <c r="S605" s="260"/>
    </row>
    <row r="606" spans="1:19" ht="10.199999999999999" customHeight="1">
      <c r="A606" s="260">
        <v>591</v>
      </c>
      <c r="B606" s="260"/>
      <c r="C606" s="260"/>
      <c r="D606" s="260"/>
      <c r="E606" s="260"/>
      <c r="F606" s="260"/>
      <c r="G606" s="260"/>
      <c r="H606" s="262"/>
      <c r="I606" s="262"/>
      <c r="J606" s="262"/>
      <c r="K606" s="262"/>
      <c r="L606" s="260"/>
      <c r="M606" s="260"/>
      <c r="N606" s="263"/>
      <c r="O606" s="263"/>
      <c r="P606" s="260"/>
      <c r="Q606" s="260"/>
      <c r="R606" s="260"/>
      <c r="S606" s="260"/>
    </row>
    <row r="607" spans="1:19" ht="10.199999999999999" customHeight="1">
      <c r="A607" s="260">
        <v>592</v>
      </c>
      <c r="B607" s="260"/>
      <c r="C607" s="260"/>
      <c r="D607" s="260"/>
      <c r="E607" s="260"/>
      <c r="F607" s="260"/>
      <c r="G607" s="260"/>
      <c r="H607" s="262"/>
      <c r="I607" s="262"/>
      <c r="J607" s="262"/>
      <c r="K607" s="262"/>
      <c r="L607" s="260"/>
      <c r="M607" s="260"/>
      <c r="N607" s="263"/>
      <c r="O607" s="263"/>
      <c r="P607" s="260"/>
      <c r="Q607" s="260"/>
      <c r="R607" s="260"/>
      <c r="S607" s="260"/>
    </row>
    <row r="608" spans="1:19" ht="10.199999999999999" customHeight="1">
      <c r="A608" s="260">
        <v>593</v>
      </c>
      <c r="B608" s="260"/>
      <c r="C608" s="260"/>
      <c r="D608" s="260"/>
      <c r="E608" s="260"/>
      <c r="F608" s="260"/>
      <c r="G608" s="260"/>
      <c r="H608" s="262"/>
      <c r="I608" s="262"/>
      <c r="J608" s="262"/>
      <c r="K608" s="262"/>
      <c r="L608" s="260"/>
      <c r="M608" s="260"/>
      <c r="N608" s="263"/>
      <c r="O608" s="263"/>
      <c r="P608" s="260"/>
      <c r="Q608" s="260"/>
      <c r="R608" s="260"/>
      <c r="S608" s="260"/>
    </row>
    <row r="609" spans="1:19" ht="10.199999999999999" customHeight="1">
      <c r="A609" s="260">
        <v>594</v>
      </c>
      <c r="B609" s="260"/>
      <c r="C609" s="260"/>
      <c r="D609" s="260"/>
      <c r="E609" s="260"/>
      <c r="F609" s="260"/>
      <c r="G609" s="260"/>
      <c r="H609" s="262"/>
      <c r="I609" s="262"/>
      <c r="J609" s="262"/>
      <c r="K609" s="262"/>
      <c r="L609" s="260"/>
      <c r="M609" s="260"/>
      <c r="N609" s="263"/>
      <c r="O609" s="263"/>
      <c r="P609" s="260"/>
      <c r="Q609" s="260"/>
      <c r="R609" s="260"/>
      <c r="S609" s="260"/>
    </row>
    <row r="610" spans="1:19" ht="10.199999999999999" customHeight="1">
      <c r="A610" s="260">
        <v>595</v>
      </c>
      <c r="B610" s="260"/>
      <c r="C610" s="260"/>
      <c r="D610" s="260"/>
      <c r="E610" s="260"/>
      <c r="F610" s="260"/>
      <c r="G610" s="260"/>
      <c r="H610" s="262"/>
      <c r="I610" s="262"/>
      <c r="J610" s="262"/>
      <c r="K610" s="262"/>
      <c r="L610" s="260"/>
      <c r="M610" s="260"/>
      <c r="N610" s="263"/>
      <c r="O610" s="263"/>
      <c r="P610" s="260"/>
      <c r="Q610" s="260"/>
      <c r="R610" s="260"/>
      <c r="S610" s="260"/>
    </row>
    <row r="611" spans="1:19" ht="10.199999999999999" customHeight="1">
      <c r="A611" s="260">
        <v>596</v>
      </c>
      <c r="B611" s="260"/>
      <c r="C611" s="260"/>
      <c r="D611" s="260"/>
      <c r="E611" s="260"/>
      <c r="F611" s="260"/>
      <c r="G611" s="260"/>
      <c r="H611" s="262"/>
      <c r="I611" s="262"/>
      <c r="J611" s="262"/>
      <c r="K611" s="262"/>
      <c r="L611" s="260"/>
      <c r="M611" s="260"/>
      <c r="N611" s="263"/>
      <c r="O611" s="263"/>
      <c r="P611" s="260"/>
      <c r="Q611" s="260"/>
      <c r="R611" s="260"/>
      <c r="S611" s="260"/>
    </row>
    <row r="612" spans="1:19" ht="10.199999999999999" customHeight="1">
      <c r="A612" s="260">
        <v>597</v>
      </c>
      <c r="B612" s="260"/>
      <c r="C612" s="260"/>
      <c r="D612" s="260"/>
      <c r="E612" s="260"/>
      <c r="F612" s="260"/>
      <c r="G612" s="260"/>
      <c r="H612" s="262"/>
      <c r="I612" s="262"/>
      <c r="J612" s="262"/>
      <c r="K612" s="262"/>
      <c r="L612" s="260"/>
      <c r="M612" s="260"/>
      <c r="N612" s="263"/>
      <c r="O612" s="263"/>
      <c r="P612" s="260"/>
      <c r="Q612" s="260"/>
      <c r="R612" s="260"/>
      <c r="S612" s="260"/>
    </row>
    <row r="613" spans="1:19" ht="10.199999999999999" customHeight="1">
      <c r="A613" s="260">
        <v>598</v>
      </c>
      <c r="B613" s="260"/>
      <c r="C613" s="260"/>
      <c r="D613" s="260"/>
      <c r="E613" s="260"/>
      <c r="F613" s="260"/>
      <c r="G613" s="260"/>
      <c r="H613" s="262"/>
      <c r="I613" s="262"/>
      <c r="J613" s="262"/>
      <c r="K613" s="262"/>
      <c r="L613" s="260"/>
      <c r="M613" s="260"/>
      <c r="N613" s="263"/>
      <c r="O613" s="263"/>
      <c r="P613" s="260"/>
      <c r="Q613" s="260"/>
      <c r="R613" s="260"/>
      <c r="S613" s="260"/>
    </row>
    <row r="614" spans="1:19" ht="10.199999999999999" customHeight="1">
      <c r="A614" s="260">
        <v>599</v>
      </c>
      <c r="B614" s="260"/>
      <c r="C614" s="260"/>
      <c r="D614" s="260"/>
      <c r="E614" s="260"/>
      <c r="F614" s="260"/>
      <c r="G614" s="260"/>
      <c r="H614" s="262"/>
      <c r="I614" s="262"/>
      <c r="J614" s="262"/>
      <c r="K614" s="262"/>
      <c r="L614" s="260"/>
      <c r="M614" s="260"/>
      <c r="N614" s="263"/>
      <c r="O614" s="263"/>
      <c r="P614" s="260"/>
      <c r="Q614" s="260"/>
      <c r="R614" s="260"/>
      <c r="S614" s="260"/>
    </row>
    <row r="615" spans="1:19" ht="10.199999999999999" customHeight="1">
      <c r="A615" s="260">
        <v>600</v>
      </c>
      <c r="B615" s="260"/>
      <c r="C615" s="260"/>
      <c r="D615" s="260"/>
      <c r="E615" s="260"/>
      <c r="F615" s="260"/>
      <c r="G615" s="260"/>
      <c r="H615" s="262"/>
      <c r="I615" s="262"/>
      <c r="J615" s="262"/>
      <c r="K615" s="262"/>
      <c r="L615" s="260"/>
      <c r="M615" s="260"/>
      <c r="N615" s="263"/>
      <c r="O615" s="263"/>
      <c r="P615" s="260"/>
      <c r="Q615" s="260"/>
      <c r="R615" s="260"/>
      <c r="S615" s="260"/>
    </row>
    <row r="616" spans="1:19" ht="10.199999999999999" customHeight="1">
      <c r="A616" s="260">
        <v>601</v>
      </c>
      <c r="B616" s="260"/>
      <c r="C616" s="260"/>
      <c r="D616" s="260"/>
      <c r="E616" s="260"/>
      <c r="F616" s="260"/>
      <c r="G616" s="260"/>
      <c r="H616" s="262"/>
      <c r="I616" s="262"/>
      <c r="J616" s="262"/>
      <c r="K616" s="262"/>
      <c r="L616" s="260"/>
      <c r="M616" s="260"/>
      <c r="N616" s="263"/>
      <c r="O616" s="263"/>
      <c r="P616" s="260"/>
      <c r="Q616" s="260"/>
      <c r="R616" s="260"/>
      <c r="S616" s="260"/>
    </row>
    <row r="617" spans="1:19" ht="10.199999999999999" customHeight="1">
      <c r="A617" s="260">
        <v>602</v>
      </c>
      <c r="B617" s="260"/>
      <c r="C617" s="260"/>
      <c r="D617" s="260"/>
      <c r="E617" s="260"/>
      <c r="F617" s="260"/>
      <c r="G617" s="260"/>
      <c r="H617" s="262"/>
      <c r="I617" s="262"/>
      <c r="J617" s="262"/>
      <c r="K617" s="262"/>
      <c r="L617" s="260"/>
      <c r="M617" s="260"/>
      <c r="N617" s="263"/>
      <c r="O617" s="263"/>
      <c r="P617" s="260"/>
      <c r="Q617" s="260"/>
      <c r="R617" s="260"/>
      <c r="S617" s="260"/>
    </row>
    <row r="618" spans="1:19" ht="10.199999999999999" customHeight="1">
      <c r="A618" s="260">
        <v>603</v>
      </c>
      <c r="B618" s="260"/>
      <c r="C618" s="260"/>
      <c r="D618" s="260"/>
      <c r="E618" s="260"/>
      <c r="F618" s="260"/>
      <c r="G618" s="260"/>
      <c r="H618" s="262"/>
      <c r="I618" s="262"/>
      <c r="J618" s="262"/>
      <c r="K618" s="262"/>
      <c r="L618" s="260"/>
      <c r="M618" s="260"/>
      <c r="N618" s="263"/>
      <c r="O618" s="263"/>
      <c r="P618" s="260"/>
      <c r="Q618" s="260"/>
      <c r="R618" s="260"/>
      <c r="S618" s="260"/>
    </row>
    <row r="619" spans="1:19" ht="10.199999999999999" customHeight="1">
      <c r="A619" s="260">
        <v>604</v>
      </c>
      <c r="B619" s="260"/>
      <c r="C619" s="260"/>
      <c r="D619" s="260"/>
      <c r="E619" s="260"/>
      <c r="F619" s="260"/>
      <c r="G619" s="260"/>
      <c r="H619" s="262"/>
      <c r="I619" s="262"/>
      <c r="J619" s="262"/>
      <c r="K619" s="262"/>
      <c r="L619" s="260"/>
      <c r="M619" s="260"/>
      <c r="N619" s="263"/>
      <c r="O619" s="263"/>
      <c r="P619" s="260"/>
      <c r="Q619" s="260"/>
      <c r="R619" s="260"/>
      <c r="S619" s="260"/>
    </row>
    <row r="620" spans="1:19" ht="10.199999999999999" customHeight="1">
      <c r="A620" s="260">
        <v>605</v>
      </c>
      <c r="B620" s="260"/>
      <c r="C620" s="260"/>
      <c r="D620" s="260"/>
      <c r="E620" s="260"/>
      <c r="F620" s="260"/>
      <c r="G620" s="260"/>
      <c r="H620" s="262"/>
      <c r="I620" s="262"/>
      <c r="J620" s="262"/>
      <c r="K620" s="262"/>
      <c r="L620" s="260"/>
      <c r="M620" s="260"/>
      <c r="N620" s="263"/>
      <c r="O620" s="263"/>
      <c r="P620" s="260"/>
      <c r="Q620" s="260"/>
      <c r="R620" s="260"/>
      <c r="S620" s="260"/>
    </row>
    <row r="621" spans="1:19" ht="10.199999999999999" customHeight="1">
      <c r="A621" s="260">
        <v>606</v>
      </c>
      <c r="B621" s="260"/>
      <c r="C621" s="260"/>
      <c r="D621" s="260"/>
      <c r="E621" s="260"/>
      <c r="F621" s="260"/>
      <c r="G621" s="260"/>
      <c r="H621" s="262"/>
      <c r="I621" s="262"/>
      <c r="J621" s="262"/>
      <c r="K621" s="262"/>
      <c r="L621" s="260"/>
      <c r="M621" s="260"/>
      <c r="N621" s="263"/>
      <c r="O621" s="263"/>
      <c r="P621" s="260"/>
      <c r="Q621" s="260"/>
      <c r="R621" s="260"/>
      <c r="S621" s="260"/>
    </row>
    <row r="622" spans="1:19" ht="10.199999999999999" customHeight="1">
      <c r="A622" s="260">
        <v>607</v>
      </c>
      <c r="B622" s="260"/>
      <c r="C622" s="260"/>
      <c r="D622" s="260"/>
      <c r="E622" s="260"/>
      <c r="F622" s="260"/>
      <c r="G622" s="260"/>
      <c r="H622" s="262"/>
      <c r="I622" s="262"/>
      <c r="J622" s="262"/>
      <c r="K622" s="262"/>
      <c r="L622" s="260"/>
      <c r="M622" s="260"/>
      <c r="N622" s="263"/>
      <c r="O622" s="263"/>
      <c r="P622" s="260"/>
      <c r="Q622" s="260"/>
      <c r="R622" s="260"/>
      <c r="S622" s="260"/>
    </row>
    <row r="623" spans="1:19" ht="10.199999999999999" customHeight="1">
      <c r="A623" s="260">
        <v>608</v>
      </c>
      <c r="B623" s="260"/>
      <c r="C623" s="260"/>
      <c r="D623" s="260"/>
      <c r="E623" s="260"/>
      <c r="F623" s="260"/>
      <c r="G623" s="260"/>
      <c r="H623" s="262"/>
      <c r="I623" s="262"/>
      <c r="J623" s="262"/>
      <c r="K623" s="262"/>
      <c r="L623" s="260"/>
      <c r="M623" s="260"/>
      <c r="N623" s="263"/>
      <c r="O623" s="263"/>
      <c r="P623" s="260"/>
      <c r="Q623" s="260"/>
      <c r="R623" s="260"/>
      <c r="S623" s="260"/>
    </row>
    <row r="624" spans="1:19" ht="10.199999999999999" customHeight="1">
      <c r="A624" s="260">
        <v>609</v>
      </c>
      <c r="B624" s="260"/>
      <c r="C624" s="260"/>
      <c r="D624" s="260"/>
      <c r="E624" s="260"/>
      <c r="F624" s="260"/>
      <c r="G624" s="260"/>
      <c r="H624" s="262"/>
      <c r="I624" s="262"/>
      <c r="J624" s="262"/>
      <c r="K624" s="262"/>
      <c r="L624" s="260"/>
      <c r="M624" s="260"/>
      <c r="N624" s="263"/>
      <c r="O624" s="263"/>
      <c r="P624" s="260"/>
      <c r="Q624" s="260"/>
      <c r="R624" s="260"/>
      <c r="S624" s="260"/>
    </row>
    <row r="625" spans="1:19" ht="10.199999999999999" customHeight="1">
      <c r="A625" s="260">
        <v>610</v>
      </c>
      <c r="B625" s="260"/>
      <c r="C625" s="260"/>
      <c r="D625" s="260"/>
      <c r="E625" s="260"/>
      <c r="F625" s="260"/>
      <c r="G625" s="260"/>
      <c r="H625" s="262"/>
      <c r="I625" s="262"/>
      <c r="J625" s="262"/>
      <c r="K625" s="262"/>
      <c r="L625" s="260"/>
      <c r="M625" s="260"/>
      <c r="N625" s="263"/>
      <c r="O625" s="263"/>
      <c r="P625" s="260"/>
      <c r="Q625" s="260"/>
      <c r="R625" s="260"/>
      <c r="S625" s="260"/>
    </row>
    <row r="626" spans="1:19" ht="10.199999999999999" customHeight="1">
      <c r="A626" s="260">
        <v>611</v>
      </c>
      <c r="B626" s="260"/>
      <c r="C626" s="260"/>
      <c r="D626" s="260"/>
      <c r="E626" s="260"/>
      <c r="F626" s="260"/>
      <c r="G626" s="260"/>
      <c r="H626" s="262"/>
      <c r="I626" s="262"/>
      <c r="J626" s="262"/>
      <c r="K626" s="262"/>
      <c r="L626" s="260"/>
      <c r="M626" s="260"/>
      <c r="N626" s="263"/>
      <c r="O626" s="263"/>
      <c r="P626" s="260"/>
      <c r="Q626" s="260"/>
      <c r="R626" s="260"/>
      <c r="S626" s="260"/>
    </row>
    <row r="627" spans="1:19" ht="10.199999999999999" customHeight="1">
      <c r="A627" s="260">
        <v>612</v>
      </c>
      <c r="B627" s="260"/>
      <c r="C627" s="260"/>
      <c r="D627" s="260"/>
      <c r="E627" s="260"/>
      <c r="F627" s="260"/>
      <c r="G627" s="260"/>
      <c r="H627" s="262"/>
      <c r="I627" s="262"/>
      <c r="J627" s="262"/>
      <c r="K627" s="262"/>
      <c r="L627" s="260"/>
      <c r="M627" s="260"/>
      <c r="N627" s="263"/>
      <c r="O627" s="263"/>
      <c r="P627" s="260"/>
      <c r="Q627" s="260"/>
      <c r="R627" s="260"/>
      <c r="S627" s="260"/>
    </row>
    <row r="628" spans="1:19" ht="10.199999999999999" customHeight="1">
      <c r="A628" s="260">
        <v>613</v>
      </c>
      <c r="B628" s="260"/>
      <c r="C628" s="260"/>
      <c r="D628" s="260"/>
      <c r="E628" s="260"/>
      <c r="F628" s="260"/>
      <c r="G628" s="260"/>
      <c r="H628" s="262"/>
      <c r="I628" s="262"/>
      <c r="J628" s="262"/>
      <c r="K628" s="262"/>
      <c r="L628" s="260"/>
      <c r="M628" s="260"/>
      <c r="N628" s="263"/>
      <c r="O628" s="263"/>
      <c r="P628" s="260"/>
      <c r="Q628" s="260"/>
      <c r="R628" s="260"/>
      <c r="S628" s="260"/>
    </row>
    <row r="629" spans="1:19" ht="10.199999999999999" customHeight="1">
      <c r="A629" s="260">
        <v>614</v>
      </c>
      <c r="B629" s="260"/>
      <c r="C629" s="260"/>
      <c r="D629" s="260"/>
      <c r="E629" s="260"/>
      <c r="F629" s="260"/>
      <c r="G629" s="260"/>
      <c r="H629" s="262"/>
      <c r="I629" s="262"/>
      <c r="J629" s="262"/>
      <c r="K629" s="262"/>
      <c r="L629" s="260"/>
      <c r="M629" s="260"/>
      <c r="N629" s="263"/>
      <c r="O629" s="263"/>
      <c r="P629" s="260"/>
      <c r="Q629" s="260"/>
      <c r="R629" s="260"/>
      <c r="S629" s="260"/>
    </row>
    <row r="630" spans="1:19" ht="10.199999999999999" customHeight="1">
      <c r="A630" s="260">
        <v>615</v>
      </c>
      <c r="B630" s="260"/>
      <c r="C630" s="260"/>
      <c r="D630" s="260"/>
      <c r="E630" s="260"/>
      <c r="F630" s="260"/>
      <c r="G630" s="260"/>
      <c r="H630" s="262"/>
      <c r="I630" s="262"/>
      <c r="J630" s="262"/>
      <c r="K630" s="262"/>
      <c r="L630" s="260"/>
      <c r="M630" s="260"/>
      <c r="N630" s="263"/>
      <c r="O630" s="263"/>
      <c r="P630" s="260"/>
      <c r="Q630" s="260"/>
      <c r="R630" s="260"/>
      <c r="S630" s="260"/>
    </row>
    <row r="631" spans="1:19" ht="10.199999999999999" customHeight="1">
      <c r="A631" s="260">
        <v>616</v>
      </c>
      <c r="B631" s="260"/>
      <c r="C631" s="260"/>
      <c r="D631" s="260"/>
      <c r="E631" s="260"/>
      <c r="F631" s="260"/>
      <c r="G631" s="260"/>
      <c r="H631" s="262"/>
      <c r="I631" s="262"/>
      <c r="J631" s="262"/>
      <c r="K631" s="262"/>
      <c r="L631" s="260"/>
      <c r="M631" s="260"/>
      <c r="N631" s="263"/>
      <c r="O631" s="263"/>
      <c r="P631" s="260"/>
      <c r="Q631" s="260"/>
      <c r="R631" s="260"/>
      <c r="S631" s="260"/>
    </row>
    <row r="632" spans="1:19" ht="10.199999999999999" customHeight="1">
      <c r="A632" s="260">
        <v>617</v>
      </c>
      <c r="B632" s="260"/>
      <c r="C632" s="260"/>
      <c r="D632" s="260"/>
      <c r="E632" s="260"/>
      <c r="F632" s="260"/>
      <c r="G632" s="260"/>
      <c r="H632" s="262"/>
      <c r="I632" s="262"/>
      <c r="J632" s="262"/>
      <c r="K632" s="262"/>
      <c r="L632" s="260"/>
      <c r="M632" s="260"/>
      <c r="N632" s="263"/>
      <c r="O632" s="263"/>
      <c r="P632" s="260"/>
      <c r="Q632" s="260"/>
      <c r="R632" s="260"/>
      <c r="S632" s="260"/>
    </row>
    <row r="633" spans="1:19" ht="10.199999999999999" customHeight="1">
      <c r="A633" s="260">
        <v>618</v>
      </c>
      <c r="B633" s="260"/>
      <c r="C633" s="260"/>
      <c r="D633" s="260"/>
      <c r="E633" s="260"/>
      <c r="F633" s="260"/>
      <c r="G633" s="260"/>
      <c r="H633" s="262"/>
      <c r="I633" s="262"/>
      <c r="J633" s="262"/>
      <c r="K633" s="262"/>
      <c r="L633" s="260"/>
      <c r="M633" s="260"/>
      <c r="N633" s="263"/>
      <c r="O633" s="263"/>
      <c r="P633" s="260"/>
      <c r="Q633" s="260"/>
      <c r="R633" s="260"/>
      <c r="S633" s="260"/>
    </row>
    <row r="634" spans="1:19" ht="10.199999999999999" customHeight="1">
      <c r="A634" s="260">
        <v>619</v>
      </c>
      <c r="B634" s="260"/>
      <c r="C634" s="260"/>
      <c r="D634" s="260"/>
      <c r="E634" s="260"/>
      <c r="F634" s="260"/>
      <c r="G634" s="260"/>
      <c r="H634" s="262"/>
      <c r="I634" s="262"/>
      <c r="J634" s="262"/>
      <c r="K634" s="262"/>
      <c r="L634" s="260"/>
      <c r="M634" s="260"/>
      <c r="N634" s="263"/>
      <c r="O634" s="263"/>
      <c r="P634" s="260"/>
      <c r="Q634" s="260"/>
      <c r="R634" s="260"/>
      <c r="S634" s="260"/>
    </row>
    <row r="635" spans="1:19" ht="10.199999999999999" customHeight="1">
      <c r="A635" s="260">
        <v>620</v>
      </c>
      <c r="B635" s="260"/>
      <c r="C635" s="260"/>
      <c r="D635" s="260"/>
      <c r="E635" s="260"/>
      <c r="F635" s="260"/>
      <c r="G635" s="260"/>
      <c r="H635" s="262"/>
      <c r="I635" s="262"/>
      <c r="J635" s="262"/>
      <c r="K635" s="262"/>
      <c r="L635" s="260"/>
      <c r="M635" s="260"/>
      <c r="N635" s="263"/>
      <c r="O635" s="263"/>
      <c r="P635" s="260"/>
      <c r="Q635" s="260"/>
      <c r="R635" s="260"/>
      <c r="S635" s="260"/>
    </row>
    <row r="636" spans="1:19" ht="10.199999999999999" customHeight="1">
      <c r="A636" s="260">
        <v>621</v>
      </c>
      <c r="B636" s="260"/>
      <c r="C636" s="260"/>
      <c r="D636" s="260"/>
      <c r="E636" s="260"/>
      <c r="F636" s="260"/>
      <c r="G636" s="260"/>
      <c r="H636" s="262"/>
      <c r="I636" s="262"/>
      <c r="J636" s="262"/>
      <c r="K636" s="262"/>
      <c r="L636" s="260"/>
      <c r="M636" s="260"/>
      <c r="N636" s="263"/>
      <c r="O636" s="263"/>
      <c r="P636" s="260"/>
      <c r="Q636" s="260"/>
      <c r="R636" s="260"/>
      <c r="S636" s="260"/>
    </row>
    <row r="637" spans="1:19" ht="10.199999999999999" customHeight="1">
      <c r="A637" s="260">
        <v>622</v>
      </c>
      <c r="B637" s="260"/>
      <c r="C637" s="260"/>
      <c r="D637" s="260"/>
      <c r="E637" s="260"/>
      <c r="F637" s="260"/>
      <c r="G637" s="260"/>
      <c r="H637" s="262"/>
      <c r="I637" s="262"/>
      <c r="J637" s="262"/>
      <c r="K637" s="262"/>
      <c r="L637" s="260"/>
      <c r="M637" s="260"/>
      <c r="N637" s="263"/>
      <c r="O637" s="263"/>
      <c r="P637" s="260"/>
      <c r="Q637" s="260"/>
      <c r="R637" s="260"/>
      <c r="S637" s="260"/>
    </row>
    <row r="638" spans="1:19" ht="10.199999999999999" customHeight="1">
      <c r="A638" s="260">
        <v>623</v>
      </c>
      <c r="B638" s="260"/>
      <c r="C638" s="260"/>
      <c r="D638" s="260"/>
      <c r="E638" s="260"/>
      <c r="F638" s="260"/>
      <c r="G638" s="260"/>
      <c r="H638" s="262"/>
      <c r="I638" s="262"/>
      <c r="J638" s="262"/>
      <c r="K638" s="262"/>
      <c r="L638" s="260"/>
      <c r="M638" s="260"/>
      <c r="N638" s="263"/>
      <c r="O638" s="263"/>
      <c r="P638" s="260"/>
      <c r="Q638" s="260"/>
      <c r="R638" s="260"/>
      <c r="S638" s="260"/>
    </row>
    <row r="639" spans="1:19" ht="10.199999999999999" customHeight="1">
      <c r="A639" s="260">
        <v>624</v>
      </c>
      <c r="B639" s="260"/>
      <c r="C639" s="260"/>
      <c r="D639" s="260"/>
      <c r="E639" s="260"/>
      <c r="F639" s="260"/>
      <c r="G639" s="260"/>
      <c r="H639" s="262"/>
      <c r="I639" s="262"/>
      <c r="J639" s="262"/>
      <c r="K639" s="262"/>
      <c r="L639" s="260"/>
      <c r="M639" s="260"/>
      <c r="N639" s="263"/>
      <c r="O639" s="263"/>
      <c r="P639" s="260"/>
      <c r="Q639" s="260"/>
      <c r="R639" s="260"/>
      <c r="S639" s="260"/>
    </row>
    <row r="640" spans="1:19" ht="10.199999999999999" customHeight="1">
      <c r="A640" s="260">
        <v>625</v>
      </c>
      <c r="B640" s="260"/>
      <c r="C640" s="260"/>
      <c r="D640" s="260"/>
      <c r="E640" s="260"/>
      <c r="F640" s="260"/>
      <c r="G640" s="260"/>
      <c r="H640" s="262"/>
      <c r="I640" s="262"/>
      <c r="J640" s="262"/>
      <c r="K640" s="262"/>
      <c r="L640" s="260"/>
      <c r="M640" s="260"/>
      <c r="N640" s="263"/>
      <c r="O640" s="263"/>
      <c r="P640" s="260"/>
      <c r="Q640" s="260"/>
      <c r="R640" s="260"/>
      <c r="S640" s="260"/>
    </row>
    <row r="641" spans="1:19" ht="10.199999999999999" customHeight="1">
      <c r="A641" s="260">
        <v>626</v>
      </c>
      <c r="B641" s="260"/>
      <c r="C641" s="260"/>
      <c r="D641" s="260"/>
      <c r="E641" s="260"/>
      <c r="F641" s="260"/>
      <c r="G641" s="260"/>
      <c r="H641" s="262"/>
      <c r="I641" s="262"/>
      <c r="J641" s="262"/>
      <c r="K641" s="262"/>
      <c r="L641" s="260"/>
      <c r="M641" s="260"/>
      <c r="N641" s="263"/>
      <c r="O641" s="263"/>
      <c r="P641" s="260"/>
      <c r="Q641" s="260"/>
      <c r="R641" s="260"/>
      <c r="S641" s="260"/>
    </row>
    <row r="642" spans="1:19" ht="10.199999999999999" customHeight="1">
      <c r="A642" s="260">
        <v>627</v>
      </c>
      <c r="B642" s="260"/>
      <c r="C642" s="260"/>
      <c r="D642" s="260"/>
      <c r="E642" s="260"/>
      <c r="F642" s="260"/>
      <c r="G642" s="260"/>
      <c r="H642" s="262"/>
      <c r="I642" s="262"/>
      <c r="J642" s="262"/>
      <c r="K642" s="262"/>
      <c r="L642" s="260"/>
      <c r="M642" s="260"/>
      <c r="N642" s="263"/>
      <c r="O642" s="263"/>
      <c r="P642" s="260"/>
      <c r="Q642" s="260"/>
      <c r="R642" s="260"/>
      <c r="S642" s="260"/>
    </row>
    <row r="643" spans="1:19" ht="10.199999999999999" customHeight="1">
      <c r="A643" s="260">
        <v>628</v>
      </c>
      <c r="B643" s="260"/>
      <c r="C643" s="260"/>
      <c r="D643" s="260"/>
      <c r="E643" s="260"/>
      <c r="F643" s="260"/>
      <c r="G643" s="260"/>
      <c r="H643" s="262"/>
      <c r="I643" s="262"/>
      <c r="J643" s="262"/>
      <c r="K643" s="262"/>
      <c r="L643" s="260"/>
      <c r="M643" s="260"/>
      <c r="N643" s="263"/>
      <c r="O643" s="263"/>
      <c r="P643" s="260"/>
      <c r="Q643" s="260"/>
      <c r="R643" s="260"/>
      <c r="S643" s="260"/>
    </row>
    <row r="644" spans="1:19" ht="10.199999999999999" customHeight="1">
      <c r="A644" s="260">
        <v>629</v>
      </c>
      <c r="B644" s="260"/>
      <c r="C644" s="260"/>
      <c r="D644" s="260"/>
      <c r="E644" s="260"/>
      <c r="F644" s="260"/>
      <c r="G644" s="260"/>
      <c r="H644" s="262"/>
      <c r="I644" s="262"/>
      <c r="J644" s="262"/>
      <c r="K644" s="262"/>
      <c r="L644" s="260"/>
      <c r="M644" s="260"/>
      <c r="N644" s="263"/>
      <c r="O644" s="263"/>
      <c r="P644" s="260"/>
      <c r="Q644" s="260"/>
      <c r="R644" s="260"/>
      <c r="S644" s="260"/>
    </row>
    <row r="645" spans="1:19" ht="10.199999999999999" customHeight="1">
      <c r="A645" s="260">
        <v>630</v>
      </c>
      <c r="B645" s="260"/>
      <c r="C645" s="260"/>
      <c r="D645" s="260"/>
      <c r="E645" s="260"/>
      <c r="F645" s="260"/>
      <c r="G645" s="260"/>
      <c r="H645" s="262"/>
      <c r="I645" s="262"/>
      <c r="J645" s="262"/>
      <c r="K645" s="262"/>
      <c r="L645" s="260"/>
      <c r="M645" s="260"/>
      <c r="N645" s="263"/>
      <c r="O645" s="263"/>
      <c r="P645" s="260"/>
      <c r="Q645" s="260"/>
      <c r="R645" s="260"/>
      <c r="S645" s="260"/>
    </row>
    <row r="646" spans="1:19" ht="10.199999999999999" customHeight="1">
      <c r="A646" s="260">
        <v>631</v>
      </c>
      <c r="B646" s="260"/>
      <c r="C646" s="260"/>
      <c r="D646" s="260"/>
      <c r="E646" s="260"/>
      <c r="F646" s="260"/>
      <c r="G646" s="260"/>
      <c r="H646" s="262"/>
      <c r="I646" s="262"/>
      <c r="J646" s="262"/>
      <c r="K646" s="262"/>
      <c r="L646" s="260"/>
      <c r="M646" s="260"/>
      <c r="N646" s="263"/>
      <c r="O646" s="263"/>
      <c r="P646" s="260"/>
      <c r="Q646" s="260"/>
      <c r="R646" s="260"/>
      <c r="S646" s="260"/>
    </row>
    <row r="647" spans="1:19" ht="10.199999999999999" customHeight="1">
      <c r="A647" s="260">
        <v>632</v>
      </c>
      <c r="B647" s="260"/>
      <c r="C647" s="260"/>
      <c r="D647" s="260"/>
      <c r="E647" s="260"/>
      <c r="F647" s="260"/>
      <c r="G647" s="260"/>
      <c r="H647" s="262"/>
      <c r="I647" s="262"/>
      <c r="J647" s="262"/>
      <c r="K647" s="262"/>
      <c r="L647" s="260"/>
      <c r="M647" s="260"/>
      <c r="N647" s="263"/>
      <c r="O647" s="263"/>
      <c r="P647" s="260"/>
      <c r="Q647" s="260"/>
      <c r="R647" s="260"/>
      <c r="S647" s="260"/>
    </row>
    <row r="648" spans="1:19" ht="10.199999999999999" customHeight="1">
      <c r="A648" s="260">
        <v>633</v>
      </c>
      <c r="B648" s="260"/>
      <c r="C648" s="260"/>
      <c r="D648" s="260"/>
      <c r="E648" s="260"/>
      <c r="F648" s="260"/>
      <c r="G648" s="260"/>
      <c r="H648" s="262"/>
      <c r="I648" s="262"/>
      <c r="J648" s="262"/>
      <c r="K648" s="262"/>
      <c r="L648" s="260"/>
      <c r="M648" s="260"/>
      <c r="N648" s="263"/>
      <c r="O648" s="263"/>
      <c r="P648" s="260"/>
      <c r="Q648" s="260"/>
      <c r="R648" s="260"/>
      <c r="S648" s="260"/>
    </row>
    <row r="649" spans="1:19" ht="10.199999999999999" customHeight="1">
      <c r="A649" s="260">
        <v>634</v>
      </c>
      <c r="B649" s="260"/>
      <c r="C649" s="260"/>
      <c r="D649" s="260"/>
      <c r="E649" s="260"/>
      <c r="F649" s="260"/>
      <c r="G649" s="260"/>
      <c r="H649" s="262"/>
      <c r="I649" s="262"/>
      <c r="J649" s="262"/>
      <c r="K649" s="262"/>
      <c r="L649" s="260"/>
      <c r="M649" s="260"/>
      <c r="N649" s="263"/>
      <c r="O649" s="263"/>
      <c r="P649" s="260"/>
      <c r="Q649" s="260"/>
      <c r="R649" s="260"/>
      <c r="S649" s="260"/>
    </row>
    <row r="650" spans="1:19" ht="10.199999999999999" customHeight="1">
      <c r="A650" s="260">
        <v>635</v>
      </c>
      <c r="B650" s="260"/>
      <c r="C650" s="260"/>
      <c r="D650" s="260"/>
      <c r="E650" s="260"/>
      <c r="F650" s="260"/>
      <c r="G650" s="260"/>
      <c r="H650" s="262"/>
      <c r="I650" s="262"/>
      <c r="J650" s="262"/>
      <c r="K650" s="262"/>
      <c r="L650" s="260"/>
      <c r="M650" s="260"/>
      <c r="N650" s="263"/>
      <c r="O650" s="263"/>
      <c r="P650" s="260"/>
      <c r="Q650" s="260"/>
      <c r="R650" s="260"/>
      <c r="S650" s="260"/>
    </row>
    <row r="651" spans="1:19" ht="10.199999999999999" customHeight="1">
      <c r="A651" s="260">
        <v>636</v>
      </c>
      <c r="B651" s="260"/>
      <c r="C651" s="260"/>
      <c r="D651" s="260"/>
      <c r="E651" s="260"/>
      <c r="F651" s="260"/>
      <c r="G651" s="260"/>
      <c r="H651" s="262"/>
      <c r="I651" s="262"/>
      <c r="J651" s="262"/>
      <c r="K651" s="262"/>
      <c r="L651" s="260"/>
      <c r="M651" s="260"/>
      <c r="N651" s="263"/>
      <c r="O651" s="263"/>
      <c r="P651" s="260"/>
      <c r="Q651" s="260"/>
      <c r="R651" s="260"/>
      <c r="S651" s="260"/>
    </row>
    <row r="652" spans="1:19" ht="10.199999999999999" customHeight="1">
      <c r="A652" s="260">
        <v>637</v>
      </c>
      <c r="B652" s="260"/>
      <c r="C652" s="260"/>
      <c r="D652" s="260"/>
      <c r="E652" s="260"/>
      <c r="F652" s="260"/>
      <c r="G652" s="260"/>
      <c r="H652" s="262"/>
      <c r="I652" s="262"/>
      <c r="J652" s="262"/>
      <c r="K652" s="262"/>
      <c r="L652" s="260"/>
      <c r="M652" s="260"/>
      <c r="N652" s="263"/>
      <c r="O652" s="263"/>
      <c r="P652" s="260"/>
      <c r="Q652" s="260"/>
      <c r="R652" s="260"/>
      <c r="S652" s="260"/>
    </row>
    <row r="653" spans="1:19" ht="10.199999999999999" customHeight="1">
      <c r="A653" s="260">
        <v>638</v>
      </c>
      <c r="B653" s="260"/>
      <c r="C653" s="260"/>
      <c r="D653" s="260"/>
      <c r="E653" s="260"/>
      <c r="F653" s="260"/>
      <c r="G653" s="260"/>
      <c r="H653" s="262"/>
      <c r="I653" s="262"/>
      <c r="J653" s="262"/>
      <c r="K653" s="262"/>
      <c r="L653" s="260"/>
      <c r="M653" s="260"/>
      <c r="N653" s="263"/>
      <c r="O653" s="263"/>
      <c r="P653" s="260"/>
      <c r="Q653" s="260"/>
      <c r="R653" s="260"/>
      <c r="S653" s="260"/>
    </row>
    <row r="654" spans="1:19" ht="10.199999999999999" customHeight="1">
      <c r="A654" s="260">
        <v>639</v>
      </c>
      <c r="B654" s="260"/>
      <c r="C654" s="260"/>
      <c r="D654" s="260"/>
      <c r="E654" s="260"/>
      <c r="F654" s="260"/>
      <c r="G654" s="260"/>
      <c r="H654" s="262"/>
      <c r="I654" s="262"/>
      <c r="J654" s="262"/>
      <c r="K654" s="262"/>
      <c r="L654" s="260"/>
      <c r="M654" s="260"/>
      <c r="N654" s="263"/>
      <c r="O654" s="263"/>
      <c r="P654" s="260"/>
      <c r="Q654" s="260"/>
      <c r="R654" s="260"/>
      <c r="S654" s="260"/>
    </row>
    <row r="655" spans="1:19" ht="10.199999999999999" customHeight="1">
      <c r="A655" s="260">
        <v>640</v>
      </c>
      <c r="B655" s="260"/>
      <c r="C655" s="260"/>
      <c r="D655" s="260"/>
      <c r="E655" s="260"/>
      <c r="F655" s="260"/>
      <c r="G655" s="260"/>
      <c r="H655" s="262"/>
      <c r="I655" s="262"/>
      <c r="J655" s="262"/>
      <c r="K655" s="262"/>
      <c r="L655" s="260"/>
      <c r="M655" s="260"/>
      <c r="N655" s="263"/>
      <c r="O655" s="263"/>
      <c r="P655" s="260"/>
      <c r="Q655" s="260"/>
      <c r="R655" s="260"/>
      <c r="S655" s="260"/>
    </row>
    <row r="656" spans="1:19" ht="10.199999999999999" customHeight="1">
      <c r="A656" s="260">
        <v>641</v>
      </c>
      <c r="B656" s="260"/>
      <c r="C656" s="260"/>
      <c r="D656" s="260"/>
      <c r="E656" s="260"/>
      <c r="F656" s="260"/>
      <c r="G656" s="260"/>
      <c r="H656" s="262"/>
      <c r="I656" s="262"/>
      <c r="J656" s="262"/>
      <c r="K656" s="262"/>
      <c r="L656" s="260"/>
      <c r="M656" s="260"/>
      <c r="N656" s="263"/>
      <c r="O656" s="263"/>
      <c r="P656" s="260"/>
      <c r="Q656" s="260"/>
      <c r="R656" s="260"/>
      <c r="S656" s="260"/>
    </row>
    <row r="657" spans="1:19" ht="10.199999999999999" customHeight="1">
      <c r="A657" s="260">
        <v>642</v>
      </c>
      <c r="B657" s="260"/>
      <c r="C657" s="260"/>
      <c r="D657" s="260"/>
      <c r="E657" s="260"/>
      <c r="F657" s="260"/>
      <c r="G657" s="260"/>
      <c r="H657" s="262"/>
      <c r="I657" s="262"/>
      <c r="J657" s="262"/>
      <c r="K657" s="262"/>
      <c r="L657" s="260"/>
      <c r="M657" s="260"/>
      <c r="N657" s="263"/>
      <c r="O657" s="263"/>
      <c r="P657" s="260"/>
      <c r="Q657" s="260"/>
      <c r="R657" s="260"/>
      <c r="S657" s="260"/>
    </row>
    <row r="658" spans="1:19" ht="10.199999999999999" customHeight="1">
      <c r="A658" s="260">
        <v>643</v>
      </c>
      <c r="B658" s="260"/>
      <c r="C658" s="260"/>
      <c r="D658" s="260"/>
      <c r="E658" s="260"/>
      <c r="F658" s="260"/>
      <c r="G658" s="260"/>
      <c r="H658" s="262"/>
      <c r="I658" s="262"/>
      <c r="J658" s="262"/>
      <c r="K658" s="262"/>
      <c r="L658" s="260"/>
      <c r="M658" s="260"/>
      <c r="N658" s="263"/>
      <c r="O658" s="263"/>
      <c r="P658" s="260"/>
      <c r="Q658" s="260"/>
      <c r="R658" s="260"/>
      <c r="S658" s="260"/>
    </row>
    <row r="659" spans="1:19" ht="10.199999999999999" customHeight="1">
      <c r="A659" s="260">
        <v>644</v>
      </c>
      <c r="B659" s="260"/>
      <c r="C659" s="260"/>
      <c r="D659" s="260"/>
      <c r="E659" s="260"/>
      <c r="F659" s="260"/>
      <c r="G659" s="260"/>
      <c r="H659" s="262"/>
      <c r="I659" s="262"/>
      <c r="J659" s="262"/>
      <c r="K659" s="262"/>
      <c r="L659" s="260"/>
      <c r="M659" s="260"/>
      <c r="N659" s="263"/>
      <c r="O659" s="263"/>
      <c r="P659" s="260"/>
      <c r="Q659" s="260"/>
      <c r="R659" s="260"/>
      <c r="S659" s="260"/>
    </row>
    <row r="660" spans="1:19" ht="10.199999999999999" customHeight="1">
      <c r="A660" s="260">
        <v>645</v>
      </c>
      <c r="B660" s="260"/>
      <c r="C660" s="260"/>
      <c r="D660" s="260"/>
      <c r="E660" s="260"/>
      <c r="F660" s="260"/>
      <c r="G660" s="260"/>
      <c r="H660" s="262"/>
      <c r="I660" s="262"/>
      <c r="J660" s="262"/>
      <c r="K660" s="262"/>
      <c r="L660" s="260"/>
      <c r="M660" s="260"/>
      <c r="N660" s="263"/>
      <c r="O660" s="263"/>
      <c r="P660" s="260"/>
      <c r="Q660" s="260"/>
      <c r="R660" s="260"/>
      <c r="S660" s="260"/>
    </row>
    <row r="661" spans="1:19" ht="10.199999999999999" customHeight="1">
      <c r="A661" s="260">
        <v>646</v>
      </c>
      <c r="B661" s="260"/>
      <c r="C661" s="260"/>
      <c r="D661" s="260"/>
      <c r="E661" s="260"/>
      <c r="F661" s="260"/>
      <c r="G661" s="260"/>
      <c r="H661" s="262"/>
      <c r="I661" s="262"/>
      <c r="J661" s="262"/>
      <c r="K661" s="262"/>
      <c r="L661" s="260"/>
      <c r="M661" s="260"/>
      <c r="N661" s="263"/>
      <c r="O661" s="263"/>
      <c r="P661" s="260"/>
      <c r="Q661" s="260"/>
      <c r="R661" s="260"/>
      <c r="S661" s="260"/>
    </row>
    <row r="662" spans="1:19" ht="10.199999999999999" customHeight="1">
      <c r="A662" s="260">
        <v>647</v>
      </c>
      <c r="B662" s="260"/>
      <c r="C662" s="260"/>
      <c r="D662" s="260"/>
      <c r="E662" s="260"/>
      <c r="F662" s="260"/>
      <c r="G662" s="260"/>
      <c r="H662" s="262"/>
      <c r="I662" s="262"/>
      <c r="J662" s="262"/>
      <c r="K662" s="262"/>
      <c r="L662" s="260"/>
      <c r="M662" s="260"/>
      <c r="N662" s="263"/>
      <c r="O662" s="263"/>
      <c r="P662" s="260"/>
      <c r="Q662" s="260"/>
      <c r="R662" s="260"/>
      <c r="S662" s="260"/>
    </row>
    <row r="663" spans="1:19" ht="10.199999999999999" customHeight="1">
      <c r="A663" s="260">
        <v>648</v>
      </c>
      <c r="B663" s="260"/>
      <c r="C663" s="260"/>
      <c r="D663" s="260"/>
      <c r="E663" s="260"/>
      <c r="F663" s="260"/>
      <c r="G663" s="260"/>
      <c r="H663" s="262"/>
      <c r="I663" s="262"/>
      <c r="J663" s="262"/>
      <c r="K663" s="262"/>
      <c r="L663" s="260"/>
      <c r="M663" s="260"/>
      <c r="N663" s="263"/>
      <c r="O663" s="263"/>
      <c r="P663" s="260"/>
      <c r="Q663" s="260"/>
      <c r="R663" s="260"/>
      <c r="S663" s="260"/>
    </row>
    <row r="664" spans="1:19" ht="10.199999999999999" customHeight="1">
      <c r="A664" s="260">
        <v>649</v>
      </c>
      <c r="B664" s="260"/>
      <c r="C664" s="260"/>
      <c r="D664" s="260"/>
      <c r="E664" s="260"/>
      <c r="F664" s="260"/>
      <c r="G664" s="260"/>
      <c r="H664" s="262"/>
      <c r="I664" s="262"/>
      <c r="J664" s="262"/>
      <c r="K664" s="262"/>
      <c r="L664" s="260"/>
      <c r="M664" s="260"/>
      <c r="N664" s="263"/>
      <c r="O664" s="263"/>
      <c r="P664" s="260"/>
      <c r="Q664" s="260"/>
      <c r="R664" s="260"/>
      <c r="S664" s="260"/>
    </row>
    <row r="665" spans="1:19" ht="10.199999999999999" customHeight="1">
      <c r="A665" s="260">
        <v>650</v>
      </c>
      <c r="B665" s="260"/>
      <c r="C665" s="260"/>
      <c r="D665" s="260"/>
      <c r="E665" s="260"/>
      <c r="F665" s="260"/>
      <c r="G665" s="260"/>
      <c r="H665" s="262"/>
      <c r="I665" s="262"/>
      <c r="J665" s="262"/>
      <c r="K665" s="262"/>
      <c r="L665" s="260"/>
      <c r="M665" s="260"/>
      <c r="N665" s="263"/>
      <c r="O665" s="263"/>
      <c r="P665" s="260"/>
      <c r="Q665" s="260"/>
      <c r="R665" s="260"/>
      <c r="S665" s="260"/>
    </row>
    <row r="666" spans="1:19" ht="10.199999999999999" customHeight="1">
      <c r="A666" s="260">
        <v>651</v>
      </c>
      <c r="B666" s="260"/>
      <c r="C666" s="260"/>
      <c r="D666" s="260"/>
      <c r="E666" s="260"/>
      <c r="F666" s="260"/>
      <c r="G666" s="260"/>
      <c r="H666" s="262"/>
      <c r="I666" s="262"/>
      <c r="J666" s="262"/>
      <c r="K666" s="262"/>
      <c r="L666" s="260"/>
      <c r="M666" s="260"/>
      <c r="N666" s="263"/>
      <c r="O666" s="263"/>
      <c r="P666" s="260"/>
      <c r="Q666" s="260"/>
      <c r="R666" s="260"/>
      <c r="S666" s="260"/>
    </row>
    <row r="667" spans="1:19" ht="10.199999999999999" customHeight="1">
      <c r="A667" s="260">
        <v>652</v>
      </c>
      <c r="B667" s="260"/>
      <c r="C667" s="260"/>
      <c r="D667" s="260"/>
      <c r="E667" s="260"/>
      <c r="F667" s="260"/>
      <c r="G667" s="260"/>
      <c r="H667" s="262"/>
      <c r="I667" s="262"/>
      <c r="J667" s="262"/>
      <c r="K667" s="262"/>
      <c r="L667" s="260"/>
      <c r="M667" s="260"/>
      <c r="N667" s="263"/>
      <c r="O667" s="263"/>
      <c r="P667" s="260"/>
      <c r="Q667" s="260"/>
      <c r="R667" s="260"/>
      <c r="S667" s="260"/>
    </row>
    <row r="668" spans="1:19" ht="10.199999999999999" customHeight="1">
      <c r="A668" s="260">
        <v>653</v>
      </c>
      <c r="B668" s="260"/>
      <c r="C668" s="260"/>
      <c r="D668" s="260"/>
      <c r="E668" s="260"/>
      <c r="F668" s="260"/>
      <c r="G668" s="260"/>
      <c r="H668" s="262"/>
      <c r="I668" s="262"/>
      <c r="J668" s="262"/>
      <c r="K668" s="262"/>
      <c r="L668" s="260"/>
      <c r="M668" s="260"/>
      <c r="N668" s="263"/>
      <c r="O668" s="263"/>
      <c r="P668" s="260"/>
      <c r="Q668" s="260"/>
      <c r="R668" s="260"/>
      <c r="S668" s="260"/>
    </row>
    <row r="669" spans="1:19" ht="10.199999999999999" customHeight="1">
      <c r="A669" s="260">
        <v>654</v>
      </c>
      <c r="B669" s="260"/>
      <c r="C669" s="260"/>
      <c r="D669" s="260"/>
      <c r="E669" s="260"/>
      <c r="F669" s="260"/>
      <c r="G669" s="260"/>
      <c r="H669" s="262"/>
      <c r="I669" s="262"/>
      <c r="J669" s="262"/>
      <c r="K669" s="262"/>
      <c r="L669" s="260"/>
      <c r="M669" s="260"/>
      <c r="N669" s="263"/>
      <c r="O669" s="263"/>
      <c r="P669" s="260"/>
      <c r="Q669" s="260"/>
      <c r="R669" s="260"/>
      <c r="S669" s="260"/>
    </row>
    <row r="670" spans="1:19" ht="10.199999999999999" customHeight="1">
      <c r="A670" s="260">
        <v>655</v>
      </c>
      <c r="B670" s="260"/>
      <c r="C670" s="260"/>
      <c r="D670" s="260"/>
      <c r="E670" s="260"/>
      <c r="F670" s="260"/>
      <c r="G670" s="260"/>
      <c r="H670" s="262"/>
      <c r="I670" s="262"/>
      <c r="J670" s="262"/>
      <c r="K670" s="262"/>
      <c r="L670" s="260"/>
      <c r="M670" s="260"/>
      <c r="N670" s="263"/>
      <c r="O670" s="263"/>
      <c r="P670" s="260"/>
      <c r="Q670" s="260"/>
      <c r="R670" s="260"/>
      <c r="S670" s="260"/>
    </row>
    <row r="671" spans="1:19" ht="10.199999999999999" customHeight="1">
      <c r="A671" s="260">
        <v>656</v>
      </c>
      <c r="B671" s="260"/>
      <c r="C671" s="260"/>
      <c r="D671" s="260"/>
      <c r="E671" s="260"/>
      <c r="F671" s="260"/>
      <c r="G671" s="260"/>
      <c r="H671" s="262"/>
      <c r="I671" s="262"/>
      <c r="J671" s="262"/>
      <c r="K671" s="262"/>
      <c r="L671" s="260"/>
      <c r="M671" s="260"/>
      <c r="N671" s="263"/>
      <c r="O671" s="263"/>
      <c r="P671" s="260"/>
      <c r="Q671" s="260"/>
      <c r="R671" s="260"/>
      <c r="S671" s="260"/>
    </row>
    <row r="672" spans="1:19" ht="10.199999999999999" customHeight="1">
      <c r="A672" s="260">
        <v>657</v>
      </c>
      <c r="B672" s="260"/>
      <c r="C672" s="260"/>
      <c r="D672" s="260"/>
      <c r="E672" s="260"/>
      <c r="F672" s="260"/>
      <c r="G672" s="260"/>
      <c r="H672" s="262"/>
      <c r="I672" s="262"/>
      <c r="J672" s="262"/>
      <c r="K672" s="262"/>
      <c r="L672" s="260"/>
      <c r="M672" s="260"/>
      <c r="N672" s="263"/>
      <c r="O672" s="263"/>
      <c r="P672" s="260"/>
      <c r="Q672" s="260"/>
      <c r="R672" s="260"/>
      <c r="S672" s="260"/>
    </row>
    <row r="673" spans="1:19" ht="10.199999999999999" customHeight="1">
      <c r="A673" s="260">
        <v>658</v>
      </c>
      <c r="B673" s="260"/>
      <c r="C673" s="260"/>
      <c r="D673" s="260"/>
      <c r="E673" s="260"/>
      <c r="F673" s="260"/>
      <c r="G673" s="260"/>
      <c r="H673" s="262"/>
      <c r="I673" s="262"/>
      <c r="J673" s="262"/>
      <c r="K673" s="262"/>
      <c r="L673" s="260"/>
      <c r="M673" s="260"/>
      <c r="N673" s="263"/>
      <c r="O673" s="263"/>
      <c r="P673" s="260"/>
      <c r="Q673" s="260"/>
      <c r="R673" s="260"/>
      <c r="S673" s="260"/>
    </row>
    <row r="674" spans="1:19" ht="10.199999999999999" customHeight="1">
      <c r="A674" s="260">
        <v>659</v>
      </c>
      <c r="B674" s="260"/>
      <c r="C674" s="260"/>
      <c r="D674" s="260"/>
      <c r="E674" s="260"/>
      <c r="F674" s="260"/>
      <c r="G674" s="260"/>
      <c r="H674" s="262"/>
      <c r="I674" s="262"/>
      <c r="J674" s="262"/>
      <c r="K674" s="262"/>
      <c r="L674" s="260"/>
      <c r="M674" s="260"/>
      <c r="N674" s="263"/>
      <c r="O674" s="263"/>
      <c r="P674" s="260"/>
      <c r="Q674" s="260"/>
      <c r="R674" s="260"/>
      <c r="S674" s="260"/>
    </row>
    <row r="675" spans="1:19" ht="10.199999999999999" customHeight="1">
      <c r="A675" s="260">
        <v>660</v>
      </c>
      <c r="B675" s="260"/>
      <c r="C675" s="260"/>
      <c r="D675" s="260"/>
      <c r="E675" s="260"/>
      <c r="F675" s="260"/>
      <c r="G675" s="260"/>
      <c r="H675" s="262"/>
      <c r="I675" s="262"/>
      <c r="J675" s="262"/>
      <c r="K675" s="262"/>
      <c r="L675" s="260"/>
      <c r="M675" s="260"/>
      <c r="N675" s="263"/>
      <c r="O675" s="263"/>
      <c r="P675" s="260"/>
      <c r="Q675" s="260"/>
      <c r="R675" s="260"/>
      <c r="S675" s="260"/>
    </row>
    <row r="676" spans="1:19" ht="10.199999999999999" customHeight="1">
      <c r="A676" s="260">
        <v>661</v>
      </c>
      <c r="B676" s="260"/>
      <c r="C676" s="260"/>
      <c r="D676" s="260"/>
      <c r="E676" s="260"/>
      <c r="F676" s="260"/>
      <c r="G676" s="260"/>
      <c r="H676" s="262"/>
      <c r="I676" s="262"/>
      <c r="J676" s="262"/>
      <c r="K676" s="262"/>
      <c r="L676" s="260"/>
      <c r="M676" s="260"/>
      <c r="N676" s="263"/>
      <c r="O676" s="263"/>
      <c r="P676" s="260"/>
      <c r="Q676" s="260"/>
      <c r="R676" s="260"/>
      <c r="S676" s="260"/>
    </row>
    <row r="677" spans="1:19" ht="10.199999999999999" customHeight="1">
      <c r="A677" s="260">
        <v>662</v>
      </c>
      <c r="B677" s="260"/>
      <c r="C677" s="260"/>
      <c r="D677" s="260"/>
      <c r="E677" s="260"/>
      <c r="F677" s="260"/>
      <c r="G677" s="260"/>
      <c r="H677" s="262"/>
      <c r="I677" s="262"/>
      <c r="J677" s="262"/>
      <c r="K677" s="262"/>
      <c r="L677" s="260"/>
      <c r="M677" s="260"/>
      <c r="N677" s="263"/>
      <c r="O677" s="263"/>
      <c r="P677" s="260"/>
      <c r="Q677" s="260"/>
      <c r="R677" s="260"/>
      <c r="S677" s="260"/>
    </row>
    <row r="678" spans="1:19" ht="10.199999999999999" customHeight="1">
      <c r="A678" s="260">
        <v>663</v>
      </c>
      <c r="B678" s="260"/>
      <c r="C678" s="260"/>
      <c r="D678" s="260"/>
      <c r="E678" s="260"/>
      <c r="F678" s="260"/>
      <c r="G678" s="260"/>
      <c r="H678" s="262"/>
      <c r="I678" s="262"/>
      <c r="J678" s="262"/>
      <c r="K678" s="262"/>
      <c r="L678" s="260"/>
      <c r="M678" s="260"/>
      <c r="N678" s="263"/>
      <c r="O678" s="263"/>
      <c r="P678" s="260"/>
      <c r="Q678" s="260"/>
      <c r="R678" s="260"/>
      <c r="S678" s="260"/>
    </row>
    <row r="679" spans="1:19" ht="10.199999999999999" customHeight="1">
      <c r="A679" s="260">
        <v>664</v>
      </c>
      <c r="B679" s="260"/>
      <c r="C679" s="260"/>
      <c r="D679" s="260"/>
      <c r="E679" s="260"/>
      <c r="F679" s="260"/>
      <c r="G679" s="260"/>
      <c r="H679" s="262"/>
      <c r="I679" s="262"/>
      <c r="J679" s="262"/>
      <c r="K679" s="262"/>
      <c r="L679" s="260"/>
      <c r="M679" s="260"/>
      <c r="N679" s="263"/>
      <c r="O679" s="263"/>
      <c r="P679" s="260"/>
      <c r="Q679" s="260"/>
      <c r="R679" s="260"/>
      <c r="S679" s="260"/>
    </row>
    <row r="680" spans="1:19" ht="10.199999999999999" customHeight="1">
      <c r="A680" s="260">
        <v>665</v>
      </c>
      <c r="B680" s="260"/>
      <c r="C680" s="260"/>
      <c r="D680" s="260"/>
      <c r="E680" s="260"/>
      <c r="F680" s="260"/>
      <c r="G680" s="260"/>
      <c r="H680" s="262"/>
      <c r="I680" s="262"/>
      <c r="J680" s="262"/>
      <c r="K680" s="262"/>
      <c r="L680" s="260"/>
      <c r="M680" s="260"/>
      <c r="N680" s="263"/>
      <c r="O680" s="263"/>
      <c r="P680" s="260"/>
      <c r="Q680" s="260"/>
      <c r="R680" s="260"/>
      <c r="S680" s="260"/>
    </row>
    <row r="681" spans="1:19" ht="10.199999999999999" customHeight="1">
      <c r="A681" s="260">
        <v>666</v>
      </c>
      <c r="B681" s="260"/>
      <c r="C681" s="260"/>
      <c r="D681" s="260"/>
      <c r="E681" s="260"/>
      <c r="F681" s="260"/>
      <c r="G681" s="260"/>
      <c r="H681" s="262"/>
      <c r="I681" s="262"/>
      <c r="J681" s="262"/>
      <c r="K681" s="262"/>
      <c r="L681" s="260"/>
      <c r="M681" s="260"/>
      <c r="N681" s="263"/>
      <c r="O681" s="263"/>
      <c r="P681" s="260"/>
      <c r="Q681" s="260"/>
      <c r="R681" s="260"/>
      <c r="S681" s="260"/>
    </row>
    <row r="682" spans="1:19" ht="10.199999999999999" customHeight="1">
      <c r="A682" s="260">
        <v>667</v>
      </c>
      <c r="B682" s="260"/>
      <c r="C682" s="260"/>
      <c r="D682" s="260"/>
      <c r="E682" s="260"/>
      <c r="F682" s="260"/>
      <c r="G682" s="260"/>
      <c r="H682" s="262"/>
      <c r="I682" s="262"/>
      <c r="J682" s="262"/>
      <c r="K682" s="262"/>
      <c r="L682" s="260"/>
      <c r="M682" s="260"/>
      <c r="N682" s="263"/>
      <c r="O682" s="263"/>
      <c r="P682" s="260"/>
      <c r="Q682" s="260"/>
      <c r="R682" s="260"/>
      <c r="S682" s="260"/>
    </row>
    <row r="683" spans="1:19" ht="10.199999999999999" customHeight="1">
      <c r="A683" s="260">
        <v>668</v>
      </c>
      <c r="B683" s="260"/>
      <c r="C683" s="260"/>
      <c r="D683" s="260"/>
      <c r="E683" s="260"/>
      <c r="F683" s="260"/>
      <c r="G683" s="260"/>
      <c r="H683" s="262"/>
      <c r="I683" s="262"/>
      <c r="J683" s="262"/>
      <c r="K683" s="262"/>
      <c r="L683" s="260"/>
      <c r="M683" s="260"/>
      <c r="N683" s="263"/>
      <c r="O683" s="263"/>
      <c r="P683" s="260"/>
      <c r="Q683" s="260"/>
      <c r="R683" s="260"/>
      <c r="S683" s="260"/>
    </row>
    <row r="684" spans="1:19" ht="10.199999999999999" customHeight="1">
      <c r="A684" s="260">
        <v>669</v>
      </c>
      <c r="B684" s="260"/>
      <c r="C684" s="260"/>
      <c r="D684" s="260"/>
      <c r="E684" s="260"/>
      <c r="F684" s="260"/>
      <c r="G684" s="260"/>
      <c r="H684" s="262"/>
      <c r="I684" s="262"/>
      <c r="J684" s="262"/>
      <c r="K684" s="262"/>
      <c r="L684" s="260"/>
      <c r="M684" s="260"/>
      <c r="N684" s="263"/>
      <c r="O684" s="263"/>
      <c r="P684" s="260"/>
      <c r="Q684" s="260"/>
      <c r="R684" s="260"/>
      <c r="S684" s="260"/>
    </row>
    <row r="685" spans="1:19" ht="10.199999999999999" customHeight="1">
      <c r="A685" s="260">
        <v>670</v>
      </c>
      <c r="B685" s="260"/>
      <c r="C685" s="260"/>
      <c r="D685" s="260"/>
      <c r="E685" s="260"/>
      <c r="F685" s="260"/>
      <c r="G685" s="260"/>
      <c r="H685" s="262"/>
      <c r="I685" s="262"/>
      <c r="J685" s="262"/>
      <c r="K685" s="262"/>
      <c r="L685" s="260"/>
      <c r="M685" s="260"/>
      <c r="N685" s="263"/>
      <c r="O685" s="263"/>
      <c r="P685" s="260"/>
      <c r="Q685" s="260"/>
      <c r="R685" s="260"/>
      <c r="S685" s="260"/>
    </row>
    <row r="686" spans="1:19" ht="10.199999999999999" customHeight="1">
      <c r="A686" s="260">
        <v>671</v>
      </c>
      <c r="B686" s="260"/>
      <c r="C686" s="260"/>
      <c r="D686" s="260"/>
      <c r="E686" s="260"/>
      <c r="F686" s="260"/>
      <c r="G686" s="260"/>
      <c r="H686" s="262"/>
      <c r="I686" s="262"/>
      <c r="J686" s="262"/>
      <c r="K686" s="262"/>
      <c r="L686" s="260"/>
      <c r="M686" s="260"/>
      <c r="N686" s="263"/>
      <c r="O686" s="263"/>
      <c r="P686" s="260"/>
      <c r="Q686" s="260"/>
      <c r="R686" s="260"/>
      <c r="S686" s="260"/>
    </row>
    <row r="687" spans="1:19" ht="10.199999999999999" customHeight="1">
      <c r="A687" s="260">
        <v>672</v>
      </c>
      <c r="B687" s="260"/>
      <c r="C687" s="260"/>
      <c r="D687" s="260"/>
      <c r="E687" s="260"/>
      <c r="F687" s="260"/>
      <c r="G687" s="260"/>
      <c r="H687" s="262"/>
      <c r="I687" s="262"/>
      <c r="J687" s="262"/>
      <c r="K687" s="262"/>
      <c r="L687" s="260"/>
      <c r="M687" s="260"/>
      <c r="N687" s="263"/>
      <c r="O687" s="263"/>
      <c r="P687" s="260"/>
      <c r="Q687" s="260"/>
      <c r="R687" s="260"/>
      <c r="S687" s="260"/>
    </row>
    <row r="688" spans="1:19" ht="10.199999999999999" customHeight="1">
      <c r="A688" s="260">
        <v>673</v>
      </c>
      <c r="B688" s="260"/>
      <c r="C688" s="260"/>
      <c r="D688" s="260"/>
      <c r="E688" s="260"/>
      <c r="F688" s="260"/>
      <c r="G688" s="260"/>
      <c r="H688" s="262"/>
      <c r="I688" s="262"/>
      <c r="J688" s="262"/>
      <c r="K688" s="262"/>
      <c r="L688" s="260"/>
      <c r="M688" s="260"/>
      <c r="N688" s="263"/>
      <c r="O688" s="263"/>
      <c r="P688" s="260"/>
      <c r="Q688" s="260"/>
      <c r="R688" s="260"/>
      <c r="S688" s="260"/>
    </row>
    <row r="689" spans="1:19" ht="10.199999999999999" customHeight="1">
      <c r="A689" s="260">
        <v>674</v>
      </c>
      <c r="B689" s="260"/>
      <c r="C689" s="260"/>
      <c r="D689" s="260"/>
      <c r="E689" s="260"/>
      <c r="F689" s="260"/>
      <c r="G689" s="260"/>
      <c r="H689" s="262"/>
      <c r="I689" s="262"/>
      <c r="J689" s="262"/>
      <c r="K689" s="262"/>
      <c r="L689" s="260"/>
      <c r="M689" s="260"/>
      <c r="N689" s="263"/>
      <c r="O689" s="263"/>
      <c r="P689" s="260"/>
      <c r="Q689" s="260"/>
      <c r="R689" s="260"/>
      <c r="S689" s="260"/>
    </row>
    <row r="690" spans="1:19" ht="10.199999999999999" customHeight="1">
      <c r="A690" s="260">
        <v>675</v>
      </c>
      <c r="B690" s="260"/>
      <c r="C690" s="260"/>
      <c r="D690" s="260"/>
      <c r="E690" s="260"/>
      <c r="F690" s="260"/>
      <c r="G690" s="260"/>
      <c r="H690" s="262"/>
      <c r="I690" s="262"/>
      <c r="J690" s="262"/>
      <c r="K690" s="262"/>
      <c r="L690" s="260"/>
      <c r="M690" s="260"/>
      <c r="N690" s="263"/>
      <c r="O690" s="263"/>
      <c r="P690" s="260"/>
      <c r="Q690" s="260"/>
      <c r="R690" s="260"/>
      <c r="S690" s="260"/>
    </row>
    <row r="691" spans="1:19" ht="10.199999999999999" customHeight="1">
      <c r="A691" s="260">
        <v>676</v>
      </c>
      <c r="B691" s="260"/>
      <c r="C691" s="260"/>
      <c r="D691" s="260"/>
      <c r="E691" s="260"/>
      <c r="F691" s="260"/>
      <c r="G691" s="260"/>
      <c r="H691" s="262"/>
      <c r="I691" s="262"/>
      <c r="J691" s="262"/>
      <c r="K691" s="262"/>
      <c r="L691" s="260"/>
      <c r="M691" s="260"/>
      <c r="N691" s="263"/>
      <c r="O691" s="263"/>
      <c r="P691" s="260"/>
      <c r="Q691" s="260"/>
      <c r="R691" s="260"/>
      <c r="S691" s="260"/>
    </row>
    <row r="692" spans="1:19" ht="10.199999999999999" customHeight="1">
      <c r="A692" s="260">
        <v>677</v>
      </c>
      <c r="B692" s="260"/>
      <c r="C692" s="260"/>
      <c r="D692" s="260"/>
      <c r="E692" s="260"/>
      <c r="F692" s="260"/>
      <c r="G692" s="260"/>
      <c r="H692" s="262"/>
      <c r="I692" s="262"/>
      <c r="J692" s="262"/>
      <c r="K692" s="262"/>
      <c r="L692" s="260"/>
      <c r="M692" s="260"/>
      <c r="N692" s="263"/>
      <c r="O692" s="263"/>
      <c r="P692" s="260"/>
      <c r="Q692" s="260"/>
      <c r="R692" s="260"/>
      <c r="S692" s="260"/>
    </row>
    <row r="693" spans="1:19" ht="10.199999999999999" customHeight="1">
      <c r="A693" s="260">
        <v>678</v>
      </c>
      <c r="B693" s="260"/>
      <c r="C693" s="260"/>
      <c r="D693" s="260"/>
      <c r="E693" s="260"/>
      <c r="F693" s="260"/>
      <c r="G693" s="260"/>
      <c r="H693" s="262"/>
      <c r="I693" s="262"/>
      <c r="J693" s="262"/>
      <c r="K693" s="262"/>
      <c r="L693" s="260"/>
      <c r="M693" s="260"/>
      <c r="N693" s="263"/>
      <c r="O693" s="263"/>
      <c r="P693" s="260"/>
      <c r="Q693" s="260"/>
      <c r="R693" s="260"/>
      <c r="S693" s="260"/>
    </row>
    <row r="694" spans="1:19" ht="10.199999999999999" customHeight="1">
      <c r="A694" s="260">
        <v>679</v>
      </c>
      <c r="B694" s="260"/>
      <c r="C694" s="260"/>
      <c r="D694" s="260"/>
      <c r="E694" s="260"/>
      <c r="F694" s="260"/>
      <c r="G694" s="260"/>
      <c r="H694" s="262"/>
      <c r="I694" s="262"/>
      <c r="J694" s="262"/>
      <c r="K694" s="262"/>
      <c r="L694" s="260"/>
      <c r="M694" s="260"/>
      <c r="N694" s="263"/>
      <c r="O694" s="263"/>
      <c r="P694" s="260"/>
      <c r="Q694" s="260"/>
      <c r="R694" s="260"/>
      <c r="S694" s="260"/>
    </row>
    <row r="695" spans="1:19" ht="10.199999999999999" customHeight="1">
      <c r="A695" s="260">
        <v>680</v>
      </c>
      <c r="B695" s="260"/>
      <c r="C695" s="260"/>
      <c r="D695" s="260"/>
      <c r="E695" s="260"/>
      <c r="F695" s="260"/>
      <c r="G695" s="260"/>
      <c r="H695" s="262"/>
      <c r="I695" s="262"/>
      <c r="J695" s="262"/>
      <c r="K695" s="262"/>
      <c r="L695" s="260"/>
      <c r="M695" s="260"/>
      <c r="N695" s="263"/>
      <c r="O695" s="263"/>
      <c r="P695" s="260"/>
      <c r="Q695" s="260"/>
      <c r="R695" s="260"/>
      <c r="S695" s="260"/>
    </row>
    <row r="696" spans="1:19" ht="10.199999999999999" customHeight="1">
      <c r="A696" s="260">
        <v>681</v>
      </c>
      <c r="B696" s="260"/>
      <c r="C696" s="260"/>
      <c r="D696" s="260"/>
      <c r="E696" s="260"/>
      <c r="F696" s="260"/>
      <c r="G696" s="260"/>
      <c r="H696" s="262"/>
      <c r="I696" s="262"/>
      <c r="J696" s="262"/>
      <c r="K696" s="262"/>
      <c r="L696" s="260"/>
      <c r="M696" s="260"/>
      <c r="N696" s="263"/>
      <c r="O696" s="263"/>
      <c r="P696" s="260"/>
      <c r="Q696" s="260"/>
      <c r="R696" s="260"/>
      <c r="S696" s="260"/>
    </row>
    <row r="697" spans="1:19" ht="10.199999999999999" customHeight="1">
      <c r="A697" s="260">
        <v>682</v>
      </c>
      <c r="B697" s="260"/>
      <c r="C697" s="260"/>
      <c r="D697" s="260"/>
      <c r="E697" s="260"/>
      <c r="F697" s="260"/>
      <c r="G697" s="260"/>
      <c r="H697" s="262"/>
      <c r="I697" s="262"/>
      <c r="J697" s="262"/>
      <c r="K697" s="262"/>
      <c r="L697" s="260"/>
      <c r="M697" s="260"/>
      <c r="N697" s="263"/>
      <c r="O697" s="263"/>
      <c r="P697" s="260"/>
      <c r="Q697" s="260"/>
      <c r="R697" s="260"/>
      <c r="S697" s="260"/>
    </row>
    <row r="698" spans="1:19" ht="10.199999999999999" customHeight="1">
      <c r="A698" s="260">
        <v>683</v>
      </c>
      <c r="B698" s="260"/>
      <c r="C698" s="260"/>
      <c r="D698" s="260"/>
      <c r="E698" s="260"/>
      <c r="F698" s="260"/>
      <c r="G698" s="260"/>
      <c r="H698" s="262"/>
      <c r="I698" s="262"/>
      <c r="J698" s="262"/>
      <c r="K698" s="262"/>
      <c r="L698" s="260"/>
      <c r="M698" s="260"/>
      <c r="N698" s="263"/>
      <c r="O698" s="263"/>
      <c r="P698" s="260"/>
      <c r="Q698" s="260"/>
      <c r="R698" s="260"/>
      <c r="S698" s="260"/>
    </row>
    <row r="699" spans="1:19" ht="10.199999999999999" customHeight="1">
      <c r="A699" s="260">
        <v>684</v>
      </c>
      <c r="B699" s="260"/>
      <c r="C699" s="260"/>
      <c r="D699" s="260"/>
      <c r="E699" s="260"/>
      <c r="F699" s="260"/>
      <c r="G699" s="260"/>
      <c r="H699" s="262"/>
      <c r="I699" s="262"/>
      <c r="J699" s="262"/>
      <c r="K699" s="262"/>
      <c r="L699" s="260"/>
      <c r="M699" s="260"/>
      <c r="N699" s="263"/>
      <c r="O699" s="263"/>
      <c r="P699" s="260"/>
      <c r="Q699" s="260"/>
      <c r="R699" s="260"/>
      <c r="S699" s="260"/>
    </row>
    <row r="700" spans="1:19" ht="10.199999999999999" customHeight="1">
      <c r="A700" s="260">
        <v>685</v>
      </c>
      <c r="B700" s="260"/>
      <c r="C700" s="260"/>
      <c r="D700" s="260"/>
      <c r="E700" s="260"/>
      <c r="F700" s="260"/>
      <c r="G700" s="260"/>
      <c r="H700" s="262"/>
      <c r="I700" s="262"/>
      <c r="J700" s="262"/>
      <c r="K700" s="262"/>
      <c r="L700" s="260"/>
      <c r="M700" s="260"/>
      <c r="N700" s="263"/>
      <c r="O700" s="263"/>
      <c r="P700" s="260"/>
      <c r="Q700" s="260"/>
      <c r="R700" s="260"/>
      <c r="S700" s="260"/>
    </row>
    <row r="701" spans="1:19" ht="10.199999999999999" customHeight="1">
      <c r="A701" s="260">
        <v>686</v>
      </c>
      <c r="B701" s="260"/>
      <c r="C701" s="260"/>
      <c r="D701" s="260"/>
      <c r="E701" s="260"/>
      <c r="F701" s="260"/>
      <c r="G701" s="260"/>
      <c r="H701" s="262"/>
      <c r="I701" s="262"/>
      <c r="J701" s="262"/>
      <c r="K701" s="262"/>
      <c r="L701" s="260"/>
      <c r="M701" s="260"/>
      <c r="N701" s="263"/>
      <c r="O701" s="263"/>
      <c r="P701" s="260"/>
      <c r="Q701" s="260"/>
      <c r="R701" s="260"/>
      <c r="S701" s="260"/>
    </row>
    <row r="702" spans="1:19" ht="10.199999999999999" customHeight="1">
      <c r="A702" s="260">
        <v>687</v>
      </c>
      <c r="B702" s="260"/>
      <c r="C702" s="260"/>
      <c r="D702" s="260"/>
      <c r="E702" s="260"/>
      <c r="F702" s="260"/>
      <c r="G702" s="260"/>
      <c r="H702" s="262"/>
      <c r="I702" s="262"/>
      <c r="J702" s="262"/>
      <c r="K702" s="262"/>
      <c r="L702" s="260"/>
      <c r="M702" s="260"/>
      <c r="N702" s="263"/>
      <c r="O702" s="263"/>
      <c r="P702" s="260"/>
      <c r="Q702" s="260"/>
      <c r="R702" s="260"/>
      <c r="S702" s="260"/>
    </row>
    <row r="703" spans="1:19" ht="10.199999999999999" customHeight="1">
      <c r="A703" s="260">
        <v>688</v>
      </c>
      <c r="B703" s="260"/>
      <c r="C703" s="260"/>
      <c r="D703" s="260"/>
      <c r="E703" s="260"/>
      <c r="F703" s="260"/>
      <c r="G703" s="260"/>
      <c r="H703" s="262"/>
      <c r="I703" s="262"/>
      <c r="J703" s="262"/>
      <c r="K703" s="262"/>
      <c r="L703" s="260"/>
      <c r="M703" s="260"/>
      <c r="N703" s="263"/>
      <c r="O703" s="263"/>
      <c r="P703" s="260"/>
      <c r="Q703" s="260"/>
      <c r="R703" s="260"/>
      <c r="S703" s="260"/>
    </row>
    <row r="704" spans="1:19" ht="10.199999999999999" customHeight="1">
      <c r="A704" s="260">
        <v>689</v>
      </c>
      <c r="B704" s="260"/>
      <c r="C704" s="260"/>
      <c r="D704" s="260"/>
      <c r="E704" s="260"/>
      <c r="F704" s="260"/>
      <c r="G704" s="260"/>
      <c r="H704" s="262"/>
      <c r="I704" s="262"/>
      <c r="J704" s="262"/>
      <c r="K704" s="262"/>
      <c r="L704" s="260"/>
      <c r="M704" s="260"/>
      <c r="N704" s="263"/>
      <c r="O704" s="263"/>
      <c r="P704" s="260"/>
      <c r="Q704" s="260"/>
      <c r="R704" s="260"/>
      <c r="S704" s="260"/>
    </row>
    <row r="705" spans="1:19" ht="10.199999999999999" customHeight="1">
      <c r="A705" s="260">
        <v>690</v>
      </c>
      <c r="B705" s="260"/>
      <c r="C705" s="260"/>
      <c r="D705" s="260"/>
      <c r="E705" s="260"/>
      <c r="F705" s="260"/>
      <c r="G705" s="260"/>
      <c r="H705" s="262"/>
      <c r="I705" s="262"/>
      <c r="J705" s="262"/>
      <c r="K705" s="262"/>
      <c r="L705" s="260"/>
      <c r="M705" s="260"/>
      <c r="N705" s="263"/>
      <c r="O705" s="263"/>
      <c r="P705" s="260"/>
      <c r="Q705" s="260"/>
      <c r="R705" s="260"/>
      <c r="S705" s="260"/>
    </row>
    <row r="706" spans="1:19" ht="10.199999999999999" customHeight="1">
      <c r="A706" s="260">
        <v>691</v>
      </c>
      <c r="B706" s="260"/>
      <c r="C706" s="260"/>
      <c r="D706" s="260"/>
      <c r="E706" s="260"/>
      <c r="F706" s="260"/>
      <c r="G706" s="260"/>
      <c r="H706" s="262"/>
      <c r="I706" s="262"/>
      <c r="J706" s="262"/>
      <c r="K706" s="262"/>
      <c r="L706" s="260"/>
      <c r="M706" s="260"/>
      <c r="N706" s="263"/>
      <c r="O706" s="263"/>
      <c r="P706" s="260"/>
      <c r="Q706" s="260"/>
      <c r="R706" s="260"/>
      <c r="S706" s="260"/>
    </row>
    <row r="707" spans="1:19" ht="10.199999999999999" customHeight="1">
      <c r="A707" s="260">
        <v>692</v>
      </c>
      <c r="B707" s="260"/>
      <c r="C707" s="260"/>
      <c r="D707" s="260"/>
      <c r="E707" s="260"/>
      <c r="F707" s="260"/>
      <c r="G707" s="260"/>
      <c r="H707" s="262"/>
      <c r="I707" s="262"/>
      <c r="J707" s="262"/>
      <c r="K707" s="262"/>
      <c r="L707" s="260"/>
      <c r="M707" s="260"/>
      <c r="N707" s="263"/>
      <c r="O707" s="263"/>
      <c r="P707" s="260"/>
      <c r="Q707" s="260"/>
      <c r="R707" s="260"/>
      <c r="S707" s="260"/>
    </row>
    <row r="708" spans="1:19" ht="10.199999999999999" customHeight="1">
      <c r="A708" s="260">
        <v>693</v>
      </c>
      <c r="B708" s="260"/>
      <c r="C708" s="260"/>
      <c r="D708" s="260"/>
      <c r="E708" s="260"/>
      <c r="F708" s="260"/>
      <c r="G708" s="260"/>
      <c r="H708" s="262"/>
      <c r="I708" s="262"/>
      <c r="J708" s="262"/>
      <c r="K708" s="262"/>
      <c r="L708" s="260"/>
      <c r="M708" s="260"/>
      <c r="N708" s="263"/>
      <c r="O708" s="263"/>
      <c r="P708" s="260"/>
      <c r="Q708" s="260"/>
      <c r="R708" s="260"/>
      <c r="S708" s="260"/>
    </row>
    <row r="709" spans="1:19" ht="10.199999999999999" customHeight="1">
      <c r="A709" s="260">
        <v>694</v>
      </c>
      <c r="B709" s="260"/>
      <c r="C709" s="260"/>
      <c r="D709" s="260"/>
      <c r="E709" s="260"/>
      <c r="F709" s="260"/>
      <c r="G709" s="260"/>
      <c r="H709" s="262"/>
      <c r="I709" s="262"/>
      <c r="J709" s="262"/>
      <c r="K709" s="262"/>
      <c r="L709" s="260"/>
      <c r="M709" s="260"/>
      <c r="N709" s="263"/>
      <c r="O709" s="263"/>
      <c r="P709" s="260"/>
      <c r="Q709" s="260"/>
      <c r="R709" s="260"/>
      <c r="S709" s="260"/>
    </row>
    <row r="710" spans="1:19" ht="10.199999999999999" customHeight="1">
      <c r="A710" s="260">
        <v>695</v>
      </c>
      <c r="B710" s="260"/>
      <c r="C710" s="260"/>
      <c r="D710" s="260"/>
      <c r="E710" s="260"/>
      <c r="F710" s="260"/>
      <c r="G710" s="260"/>
      <c r="H710" s="262"/>
      <c r="I710" s="262"/>
      <c r="J710" s="262"/>
      <c r="K710" s="262"/>
      <c r="L710" s="260"/>
      <c r="M710" s="260"/>
      <c r="N710" s="263"/>
      <c r="O710" s="263"/>
      <c r="P710" s="260"/>
      <c r="Q710" s="260"/>
      <c r="R710" s="260"/>
      <c r="S710" s="260"/>
    </row>
    <row r="711" spans="1:19" ht="10.199999999999999" customHeight="1">
      <c r="A711" s="260">
        <v>696</v>
      </c>
      <c r="B711" s="260"/>
      <c r="C711" s="260"/>
      <c r="D711" s="260"/>
      <c r="E711" s="260"/>
      <c r="F711" s="260"/>
      <c r="G711" s="260"/>
      <c r="H711" s="262"/>
      <c r="I711" s="262"/>
      <c r="J711" s="262"/>
      <c r="K711" s="262"/>
      <c r="L711" s="260"/>
      <c r="M711" s="260"/>
      <c r="N711" s="263"/>
      <c r="O711" s="263"/>
      <c r="P711" s="260"/>
      <c r="Q711" s="260"/>
      <c r="R711" s="260"/>
      <c r="S711" s="260"/>
    </row>
    <row r="712" spans="1:19" ht="10.199999999999999" customHeight="1">
      <c r="A712" s="260">
        <v>697</v>
      </c>
      <c r="B712" s="260"/>
      <c r="C712" s="260"/>
      <c r="D712" s="260"/>
      <c r="E712" s="260"/>
      <c r="F712" s="260"/>
      <c r="G712" s="260"/>
      <c r="H712" s="262"/>
      <c r="I712" s="262"/>
      <c r="J712" s="262"/>
      <c r="K712" s="262"/>
      <c r="L712" s="260"/>
      <c r="M712" s="260"/>
      <c r="N712" s="263"/>
      <c r="O712" s="263"/>
      <c r="P712" s="260"/>
      <c r="Q712" s="260"/>
      <c r="R712" s="260"/>
      <c r="S712" s="260"/>
    </row>
    <row r="713" spans="1:19" ht="10.199999999999999" customHeight="1">
      <c r="A713" s="260">
        <v>698</v>
      </c>
      <c r="B713" s="260"/>
      <c r="C713" s="260"/>
      <c r="D713" s="260"/>
      <c r="E713" s="260"/>
      <c r="F713" s="260"/>
      <c r="G713" s="260"/>
      <c r="H713" s="262"/>
      <c r="I713" s="262"/>
      <c r="J713" s="262"/>
      <c r="K713" s="262"/>
      <c r="L713" s="260"/>
      <c r="M713" s="260"/>
      <c r="N713" s="263"/>
      <c r="O713" s="263"/>
      <c r="P713" s="260"/>
      <c r="Q713" s="260"/>
      <c r="R713" s="260"/>
      <c r="S713" s="260"/>
    </row>
    <row r="714" spans="1:19" ht="10.199999999999999" customHeight="1">
      <c r="A714" s="260">
        <v>699</v>
      </c>
      <c r="B714" s="260"/>
      <c r="C714" s="260"/>
      <c r="D714" s="260"/>
      <c r="E714" s="260"/>
      <c r="F714" s="260"/>
      <c r="G714" s="260"/>
      <c r="H714" s="262"/>
      <c r="I714" s="262"/>
      <c r="J714" s="262"/>
      <c r="K714" s="262"/>
      <c r="L714" s="260"/>
      <c r="M714" s="260"/>
      <c r="N714" s="263"/>
      <c r="O714" s="263"/>
      <c r="P714" s="260"/>
      <c r="Q714" s="260"/>
      <c r="R714" s="260"/>
      <c r="S714" s="260"/>
    </row>
    <row r="715" spans="1:19" ht="10.199999999999999" customHeight="1">
      <c r="A715" s="260">
        <v>700</v>
      </c>
      <c r="B715" s="260"/>
      <c r="C715" s="260"/>
      <c r="D715" s="260"/>
      <c r="E715" s="260"/>
      <c r="F715" s="260"/>
      <c r="G715" s="260"/>
      <c r="H715" s="262"/>
      <c r="I715" s="262"/>
      <c r="J715" s="262"/>
      <c r="K715" s="262"/>
      <c r="L715" s="260"/>
      <c r="M715" s="260"/>
      <c r="N715" s="263"/>
      <c r="O715" s="263"/>
      <c r="P715" s="260"/>
      <c r="Q715" s="260"/>
      <c r="R715" s="260"/>
      <c r="S715" s="260"/>
    </row>
    <row r="716" spans="1:19" ht="10.199999999999999" customHeight="1">
      <c r="A716" s="260">
        <v>701</v>
      </c>
      <c r="B716" s="260"/>
      <c r="C716" s="260"/>
      <c r="D716" s="260"/>
      <c r="E716" s="260"/>
      <c r="F716" s="260"/>
      <c r="G716" s="260"/>
      <c r="H716" s="262"/>
      <c r="I716" s="262"/>
      <c r="J716" s="262"/>
      <c r="K716" s="262"/>
      <c r="L716" s="260"/>
      <c r="M716" s="260"/>
      <c r="N716" s="263"/>
      <c r="O716" s="263"/>
      <c r="P716" s="260"/>
      <c r="Q716" s="260"/>
      <c r="R716" s="260"/>
      <c r="S716" s="260"/>
    </row>
    <row r="717" spans="1:19" ht="10.199999999999999" customHeight="1">
      <c r="A717" s="260">
        <v>702</v>
      </c>
      <c r="B717" s="260"/>
      <c r="C717" s="260"/>
      <c r="D717" s="260"/>
      <c r="E717" s="260"/>
      <c r="F717" s="260"/>
      <c r="G717" s="260"/>
      <c r="H717" s="262"/>
      <c r="I717" s="262"/>
      <c r="J717" s="262"/>
      <c r="K717" s="262"/>
      <c r="L717" s="260"/>
      <c r="M717" s="260"/>
      <c r="N717" s="263"/>
      <c r="O717" s="263"/>
      <c r="P717" s="260"/>
      <c r="Q717" s="260"/>
      <c r="R717" s="260"/>
      <c r="S717" s="260"/>
    </row>
    <row r="718" spans="1:19" ht="10.199999999999999" customHeight="1">
      <c r="A718" s="260">
        <v>703</v>
      </c>
      <c r="B718" s="260"/>
      <c r="C718" s="260"/>
      <c r="D718" s="260"/>
      <c r="E718" s="260"/>
      <c r="F718" s="260"/>
      <c r="G718" s="260"/>
      <c r="H718" s="262"/>
      <c r="I718" s="262"/>
      <c r="J718" s="262"/>
      <c r="K718" s="262"/>
      <c r="L718" s="260"/>
      <c r="M718" s="260"/>
      <c r="N718" s="263"/>
      <c r="O718" s="263"/>
      <c r="P718" s="260"/>
      <c r="Q718" s="260"/>
      <c r="R718" s="260"/>
      <c r="S718" s="260"/>
    </row>
    <row r="719" spans="1:19" ht="10.199999999999999" customHeight="1">
      <c r="A719" s="260">
        <v>704</v>
      </c>
      <c r="B719" s="260"/>
      <c r="C719" s="260"/>
      <c r="D719" s="260"/>
      <c r="E719" s="260"/>
      <c r="F719" s="260"/>
      <c r="G719" s="260"/>
      <c r="H719" s="262"/>
      <c r="I719" s="262"/>
      <c r="J719" s="262"/>
      <c r="K719" s="262"/>
      <c r="L719" s="260"/>
      <c r="M719" s="260"/>
      <c r="N719" s="263"/>
      <c r="O719" s="263"/>
      <c r="P719" s="260"/>
      <c r="Q719" s="260"/>
      <c r="R719" s="260"/>
      <c r="S719" s="260"/>
    </row>
    <row r="720" spans="1:19" ht="10.199999999999999" customHeight="1">
      <c r="A720" s="260">
        <v>705</v>
      </c>
      <c r="B720" s="260"/>
      <c r="C720" s="260"/>
      <c r="D720" s="260"/>
      <c r="E720" s="260"/>
      <c r="F720" s="260"/>
      <c r="G720" s="260"/>
      <c r="H720" s="262"/>
      <c r="I720" s="262"/>
      <c r="J720" s="262"/>
      <c r="K720" s="262"/>
      <c r="L720" s="260"/>
      <c r="M720" s="260"/>
      <c r="N720" s="263"/>
      <c r="O720" s="263"/>
      <c r="P720" s="260"/>
      <c r="Q720" s="260"/>
      <c r="R720" s="260"/>
      <c r="S720" s="260"/>
    </row>
    <row r="721" spans="1:19" ht="10.199999999999999" customHeight="1">
      <c r="A721" s="260">
        <v>706</v>
      </c>
      <c r="B721" s="260"/>
      <c r="C721" s="260"/>
      <c r="D721" s="260"/>
      <c r="E721" s="260"/>
      <c r="F721" s="260"/>
      <c r="G721" s="260"/>
      <c r="H721" s="262"/>
      <c r="I721" s="262"/>
      <c r="J721" s="262"/>
      <c r="K721" s="262"/>
      <c r="L721" s="260"/>
      <c r="M721" s="260"/>
      <c r="N721" s="263"/>
      <c r="O721" s="263"/>
      <c r="P721" s="260"/>
      <c r="Q721" s="260"/>
      <c r="R721" s="260"/>
      <c r="S721" s="260"/>
    </row>
    <row r="722" spans="1:19" ht="10.199999999999999" customHeight="1">
      <c r="A722" s="260">
        <v>707</v>
      </c>
      <c r="B722" s="260"/>
      <c r="C722" s="260"/>
      <c r="D722" s="260"/>
      <c r="E722" s="260"/>
      <c r="F722" s="260"/>
      <c r="G722" s="260"/>
      <c r="H722" s="262"/>
      <c r="I722" s="262"/>
      <c r="J722" s="262"/>
      <c r="K722" s="262"/>
      <c r="L722" s="260"/>
      <c r="M722" s="260"/>
      <c r="N722" s="263"/>
      <c r="O722" s="263"/>
      <c r="P722" s="260"/>
      <c r="Q722" s="260"/>
      <c r="R722" s="260"/>
      <c r="S722" s="260"/>
    </row>
    <row r="723" spans="1:19" ht="10.199999999999999" customHeight="1">
      <c r="A723" s="260">
        <v>708</v>
      </c>
      <c r="B723" s="260"/>
      <c r="C723" s="260"/>
      <c r="D723" s="260"/>
      <c r="E723" s="260"/>
      <c r="F723" s="260"/>
      <c r="G723" s="260"/>
      <c r="H723" s="262"/>
      <c r="I723" s="262"/>
      <c r="J723" s="262"/>
      <c r="K723" s="262"/>
      <c r="L723" s="260"/>
      <c r="M723" s="260"/>
      <c r="N723" s="263"/>
      <c r="O723" s="263"/>
      <c r="P723" s="260"/>
      <c r="Q723" s="260"/>
      <c r="R723" s="260"/>
      <c r="S723" s="260"/>
    </row>
    <row r="724" spans="1:19" ht="10.199999999999999" customHeight="1">
      <c r="A724" s="260">
        <v>709</v>
      </c>
      <c r="B724" s="260"/>
      <c r="C724" s="260"/>
      <c r="D724" s="260"/>
      <c r="E724" s="260"/>
      <c r="F724" s="260"/>
      <c r="G724" s="260"/>
      <c r="H724" s="262"/>
      <c r="I724" s="262"/>
      <c r="J724" s="262"/>
      <c r="K724" s="262"/>
      <c r="L724" s="260"/>
      <c r="M724" s="260"/>
      <c r="N724" s="263"/>
      <c r="O724" s="263"/>
      <c r="P724" s="260"/>
      <c r="Q724" s="260"/>
      <c r="R724" s="260"/>
      <c r="S724" s="260"/>
    </row>
    <row r="725" spans="1:19" ht="10.199999999999999" customHeight="1">
      <c r="A725" s="260">
        <v>710</v>
      </c>
      <c r="B725" s="260"/>
      <c r="C725" s="260"/>
      <c r="D725" s="260"/>
      <c r="E725" s="260"/>
      <c r="F725" s="260"/>
      <c r="G725" s="260"/>
      <c r="H725" s="262"/>
      <c r="I725" s="262"/>
      <c r="J725" s="262"/>
      <c r="K725" s="262"/>
      <c r="L725" s="260"/>
      <c r="M725" s="260"/>
      <c r="N725" s="263"/>
      <c r="O725" s="263"/>
      <c r="P725" s="260"/>
      <c r="Q725" s="260"/>
      <c r="R725" s="260"/>
      <c r="S725" s="260"/>
    </row>
    <row r="726" spans="1:19" ht="10.199999999999999" customHeight="1">
      <c r="A726" s="260">
        <v>711</v>
      </c>
      <c r="B726" s="260"/>
      <c r="C726" s="260"/>
      <c r="D726" s="260"/>
      <c r="E726" s="260"/>
      <c r="F726" s="260"/>
      <c r="G726" s="260"/>
      <c r="H726" s="262"/>
      <c r="I726" s="262"/>
      <c r="J726" s="262"/>
      <c r="K726" s="262"/>
      <c r="L726" s="260"/>
      <c r="M726" s="260"/>
      <c r="N726" s="263"/>
      <c r="O726" s="263"/>
      <c r="P726" s="260"/>
      <c r="Q726" s="260"/>
      <c r="R726" s="260"/>
      <c r="S726" s="260"/>
    </row>
    <row r="727" spans="1:19" ht="10.199999999999999" customHeight="1">
      <c r="A727" s="260">
        <v>712</v>
      </c>
      <c r="B727" s="260"/>
      <c r="C727" s="260"/>
      <c r="D727" s="260"/>
      <c r="E727" s="260"/>
      <c r="F727" s="260"/>
      <c r="G727" s="260"/>
      <c r="H727" s="262"/>
      <c r="I727" s="262"/>
      <c r="J727" s="262"/>
      <c r="K727" s="262"/>
      <c r="L727" s="260"/>
      <c r="M727" s="260"/>
      <c r="N727" s="263"/>
      <c r="O727" s="263"/>
      <c r="P727" s="260"/>
      <c r="Q727" s="260"/>
      <c r="R727" s="260"/>
      <c r="S727" s="260"/>
    </row>
    <row r="728" spans="1:19" ht="10.199999999999999" customHeight="1">
      <c r="A728" s="260">
        <v>713</v>
      </c>
      <c r="B728" s="260"/>
      <c r="C728" s="260"/>
      <c r="D728" s="260"/>
      <c r="E728" s="260"/>
      <c r="F728" s="260"/>
      <c r="G728" s="260"/>
      <c r="H728" s="262"/>
      <c r="I728" s="262"/>
      <c r="J728" s="262"/>
      <c r="K728" s="262"/>
      <c r="L728" s="260"/>
      <c r="M728" s="260"/>
      <c r="N728" s="263"/>
      <c r="O728" s="263"/>
      <c r="P728" s="260"/>
      <c r="Q728" s="260"/>
      <c r="R728" s="260"/>
      <c r="S728" s="260"/>
    </row>
    <row r="729" spans="1:19" ht="10.199999999999999" customHeight="1">
      <c r="A729" s="260">
        <v>714</v>
      </c>
      <c r="B729" s="260"/>
      <c r="C729" s="260"/>
      <c r="D729" s="260"/>
      <c r="E729" s="260"/>
      <c r="F729" s="260"/>
      <c r="G729" s="260"/>
      <c r="H729" s="262"/>
      <c r="I729" s="262"/>
      <c r="J729" s="262"/>
      <c r="K729" s="262"/>
      <c r="L729" s="260"/>
      <c r="M729" s="260"/>
      <c r="N729" s="263"/>
      <c r="O729" s="263"/>
      <c r="P729" s="260"/>
      <c r="Q729" s="260"/>
      <c r="R729" s="260"/>
      <c r="S729" s="260"/>
    </row>
    <row r="730" spans="1:19" ht="10.199999999999999" customHeight="1">
      <c r="A730" s="260">
        <v>715</v>
      </c>
      <c r="B730" s="260"/>
      <c r="C730" s="260"/>
      <c r="D730" s="260"/>
      <c r="E730" s="260"/>
      <c r="F730" s="260"/>
      <c r="G730" s="260"/>
      <c r="H730" s="262"/>
      <c r="I730" s="262"/>
      <c r="J730" s="262"/>
      <c r="K730" s="262"/>
      <c r="L730" s="260"/>
      <c r="M730" s="260"/>
      <c r="N730" s="263"/>
      <c r="O730" s="263"/>
      <c r="P730" s="260"/>
      <c r="Q730" s="260"/>
      <c r="R730" s="260"/>
      <c r="S730" s="260"/>
    </row>
    <row r="731" spans="1:19" ht="10.199999999999999" customHeight="1">
      <c r="A731" s="260">
        <v>716</v>
      </c>
      <c r="B731" s="260"/>
      <c r="C731" s="260"/>
      <c r="D731" s="260"/>
      <c r="E731" s="260"/>
      <c r="F731" s="260"/>
      <c r="G731" s="260"/>
      <c r="H731" s="262"/>
      <c r="I731" s="262"/>
      <c r="J731" s="262"/>
      <c r="K731" s="262"/>
      <c r="L731" s="260"/>
      <c r="M731" s="260"/>
      <c r="N731" s="263"/>
      <c r="O731" s="263"/>
      <c r="P731" s="260"/>
      <c r="Q731" s="260"/>
      <c r="R731" s="260"/>
      <c r="S731" s="260"/>
    </row>
    <row r="732" spans="1:19" ht="10.199999999999999" customHeight="1">
      <c r="A732" s="260">
        <v>717</v>
      </c>
      <c r="B732" s="260"/>
      <c r="C732" s="260"/>
      <c r="D732" s="260"/>
      <c r="E732" s="260"/>
      <c r="F732" s="260"/>
      <c r="G732" s="260"/>
      <c r="H732" s="262"/>
      <c r="I732" s="262"/>
      <c r="J732" s="262"/>
      <c r="K732" s="262"/>
      <c r="L732" s="260"/>
      <c r="M732" s="260"/>
      <c r="N732" s="263"/>
      <c r="O732" s="263"/>
      <c r="P732" s="260"/>
      <c r="Q732" s="260"/>
      <c r="R732" s="260"/>
      <c r="S732" s="260"/>
    </row>
    <row r="733" spans="1:19" ht="10.199999999999999" customHeight="1">
      <c r="A733" s="260">
        <v>718</v>
      </c>
      <c r="B733" s="260"/>
      <c r="C733" s="260"/>
      <c r="D733" s="260"/>
      <c r="E733" s="260"/>
      <c r="F733" s="260"/>
      <c r="G733" s="260"/>
      <c r="H733" s="262"/>
      <c r="I733" s="262"/>
      <c r="J733" s="262"/>
      <c r="K733" s="262"/>
      <c r="L733" s="260"/>
      <c r="M733" s="260"/>
      <c r="N733" s="263"/>
      <c r="O733" s="263"/>
      <c r="P733" s="260"/>
      <c r="Q733" s="260"/>
      <c r="R733" s="260"/>
      <c r="S733" s="260"/>
    </row>
    <row r="734" spans="1:19" ht="10.199999999999999" customHeight="1">
      <c r="A734" s="260">
        <v>719</v>
      </c>
      <c r="B734" s="260"/>
      <c r="C734" s="260"/>
      <c r="D734" s="260"/>
      <c r="E734" s="260"/>
      <c r="F734" s="260"/>
      <c r="G734" s="260"/>
      <c r="H734" s="262"/>
      <c r="I734" s="262"/>
      <c r="J734" s="262"/>
      <c r="K734" s="262"/>
      <c r="L734" s="260"/>
      <c r="M734" s="260"/>
      <c r="N734" s="263"/>
      <c r="O734" s="263"/>
      <c r="P734" s="260"/>
      <c r="Q734" s="260"/>
      <c r="R734" s="260"/>
      <c r="S734" s="260"/>
    </row>
    <row r="735" spans="1:19" ht="10.199999999999999" customHeight="1">
      <c r="A735" s="260">
        <v>720</v>
      </c>
      <c r="B735" s="260"/>
      <c r="C735" s="260"/>
      <c r="D735" s="260"/>
      <c r="E735" s="260"/>
      <c r="F735" s="260"/>
      <c r="G735" s="260"/>
      <c r="H735" s="262"/>
      <c r="I735" s="262"/>
      <c r="J735" s="262"/>
      <c r="K735" s="262"/>
      <c r="L735" s="260"/>
      <c r="M735" s="260"/>
      <c r="N735" s="263"/>
      <c r="O735" s="263"/>
      <c r="P735" s="260"/>
      <c r="Q735" s="260"/>
      <c r="R735" s="260"/>
      <c r="S735" s="260"/>
    </row>
    <row r="736" spans="1:19" ht="10.199999999999999" customHeight="1">
      <c r="A736" s="260">
        <v>721</v>
      </c>
      <c r="B736" s="260"/>
      <c r="C736" s="260"/>
      <c r="D736" s="260"/>
      <c r="E736" s="260"/>
      <c r="F736" s="260"/>
      <c r="G736" s="260"/>
      <c r="H736" s="262"/>
      <c r="I736" s="262"/>
      <c r="J736" s="262"/>
      <c r="K736" s="262"/>
      <c r="L736" s="260"/>
      <c r="M736" s="260"/>
      <c r="N736" s="263"/>
      <c r="O736" s="263"/>
      <c r="P736" s="260"/>
      <c r="Q736" s="260"/>
      <c r="R736" s="260"/>
      <c r="S736" s="260"/>
    </row>
    <row r="737" spans="1:19" ht="10.199999999999999" customHeight="1">
      <c r="A737" s="260">
        <v>722</v>
      </c>
      <c r="B737" s="260"/>
      <c r="C737" s="260"/>
      <c r="D737" s="260"/>
      <c r="E737" s="260"/>
      <c r="F737" s="260"/>
      <c r="G737" s="260"/>
      <c r="H737" s="262"/>
      <c r="I737" s="262"/>
      <c r="J737" s="262"/>
      <c r="K737" s="262"/>
      <c r="L737" s="260"/>
      <c r="M737" s="260"/>
      <c r="N737" s="263"/>
      <c r="O737" s="263"/>
      <c r="P737" s="260"/>
      <c r="Q737" s="260"/>
      <c r="R737" s="260"/>
      <c r="S737" s="260"/>
    </row>
    <row r="738" spans="1:19" ht="10.199999999999999" customHeight="1">
      <c r="A738" s="260">
        <v>723</v>
      </c>
      <c r="B738" s="260"/>
      <c r="C738" s="260"/>
      <c r="D738" s="260"/>
      <c r="E738" s="260"/>
      <c r="F738" s="260"/>
      <c r="G738" s="260"/>
      <c r="H738" s="262"/>
      <c r="I738" s="262"/>
      <c r="J738" s="262"/>
      <c r="K738" s="262"/>
      <c r="L738" s="260"/>
      <c r="M738" s="260"/>
      <c r="N738" s="263"/>
      <c r="O738" s="263"/>
      <c r="P738" s="260"/>
      <c r="Q738" s="260"/>
      <c r="R738" s="260"/>
      <c r="S738" s="260"/>
    </row>
    <row r="739" spans="1:19" ht="10.199999999999999" customHeight="1">
      <c r="A739" s="260">
        <v>724</v>
      </c>
      <c r="B739" s="260"/>
      <c r="C739" s="260"/>
      <c r="D739" s="260"/>
      <c r="E739" s="260"/>
      <c r="F739" s="260"/>
      <c r="G739" s="260"/>
      <c r="H739" s="262"/>
      <c r="I739" s="262"/>
      <c r="J739" s="262"/>
      <c r="K739" s="262"/>
      <c r="L739" s="260"/>
      <c r="M739" s="260"/>
      <c r="N739" s="263"/>
      <c r="O739" s="263"/>
      <c r="P739" s="260"/>
      <c r="Q739" s="260"/>
      <c r="R739" s="260"/>
      <c r="S739" s="260"/>
    </row>
    <row r="740" spans="1:19" ht="10.199999999999999" customHeight="1">
      <c r="A740" s="260">
        <v>725</v>
      </c>
      <c r="B740" s="260"/>
      <c r="C740" s="260"/>
      <c r="D740" s="260"/>
      <c r="E740" s="260"/>
      <c r="F740" s="260"/>
      <c r="G740" s="260"/>
      <c r="H740" s="262"/>
      <c r="I740" s="262"/>
      <c r="J740" s="262"/>
      <c r="K740" s="262"/>
      <c r="L740" s="260"/>
      <c r="M740" s="260"/>
      <c r="N740" s="263"/>
      <c r="O740" s="263"/>
      <c r="P740" s="260"/>
      <c r="Q740" s="260"/>
      <c r="R740" s="260"/>
      <c r="S740" s="260"/>
    </row>
    <row r="741" spans="1:19" ht="10.199999999999999" customHeight="1">
      <c r="A741" s="260">
        <v>726</v>
      </c>
      <c r="B741" s="260"/>
      <c r="C741" s="260"/>
      <c r="D741" s="260"/>
      <c r="E741" s="260"/>
      <c r="F741" s="260"/>
      <c r="G741" s="260"/>
      <c r="H741" s="262"/>
      <c r="I741" s="262"/>
      <c r="J741" s="262"/>
      <c r="K741" s="262"/>
      <c r="L741" s="260"/>
      <c r="M741" s="260"/>
      <c r="N741" s="263"/>
      <c r="O741" s="263"/>
      <c r="P741" s="260"/>
      <c r="Q741" s="260"/>
      <c r="R741" s="260"/>
      <c r="S741" s="260"/>
    </row>
    <row r="742" spans="1:19" ht="10.199999999999999" customHeight="1">
      <c r="A742" s="260">
        <v>727</v>
      </c>
      <c r="B742" s="260"/>
      <c r="C742" s="260"/>
      <c r="D742" s="260"/>
      <c r="E742" s="260"/>
      <c r="F742" s="260"/>
      <c r="G742" s="260"/>
      <c r="H742" s="262"/>
      <c r="I742" s="262"/>
      <c r="J742" s="262"/>
      <c r="K742" s="262"/>
      <c r="L742" s="260"/>
      <c r="M742" s="260"/>
      <c r="N742" s="263"/>
      <c r="O742" s="263"/>
      <c r="P742" s="260"/>
      <c r="Q742" s="260"/>
      <c r="R742" s="260"/>
      <c r="S742" s="260"/>
    </row>
    <row r="743" spans="1:19" ht="10.199999999999999" customHeight="1">
      <c r="A743" s="260">
        <v>728</v>
      </c>
      <c r="B743" s="260"/>
      <c r="C743" s="260"/>
      <c r="D743" s="260"/>
      <c r="E743" s="260"/>
      <c r="F743" s="260"/>
      <c r="G743" s="260"/>
      <c r="H743" s="262"/>
      <c r="I743" s="262"/>
      <c r="J743" s="262"/>
      <c r="K743" s="262"/>
      <c r="L743" s="260"/>
      <c r="M743" s="260"/>
      <c r="N743" s="263"/>
      <c r="O743" s="263"/>
      <c r="P743" s="260"/>
      <c r="Q743" s="260"/>
      <c r="R743" s="260"/>
      <c r="S743" s="260"/>
    </row>
    <row r="744" spans="1:19" ht="10.199999999999999" customHeight="1">
      <c r="A744" s="260">
        <v>729</v>
      </c>
      <c r="B744" s="260"/>
      <c r="C744" s="260"/>
      <c r="D744" s="260"/>
      <c r="E744" s="260"/>
      <c r="F744" s="260"/>
      <c r="G744" s="260"/>
      <c r="H744" s="262"/>
      <c r="I744" s="262"/>
      <c r="J744" s="262"/>
      <c r="K744" s="262"/>
      <c r="L744" s="260"/>
      <c r="M744" s="260"/>
      <c r="N744" s="263"/>
      <c r="O744" s="263"/>
      <c r="P744" s="260"/>
      <c r="Q744" s="260"/>
      <c r="R744" s="260"/>
      <c r="S744" s="260"/>
    </row>
    <row r="745" spans="1:19" ht="10.199999999999999" customHeight="1">
      <c r="A745" s="260">
        <v>730</v>
      </c>
      <c r="B745" s="260"/>
      <c r="C745" s="260"/>
      <c r="D745" s="260"/>
      <c r="E745" s="260"/>
      <c r="F745" s="260"/>
      <c r="G745" s="260"/>
      <c r="H745" s="262"/>
      <c r="I745" s="262"/>
      <c r="J745" s="262"/>
      <c r="K745" s="262"/>
      <c r="L745" s="260"/>
      <c r="M745" s="260"/>
      <c r="N745" s="263"/>
      <c r="O745" s="263"/>
      <c r="P745" s="260"/>
      <c r="Q745" s="260"/>
      <c r="R745" s="260"/>
      <c r="S745" s="260"/>
    </row>
    <row r="746" spans="1:19" ht="10.199999999999999" customHeight="1">
      <c r="A746" s="260">
        <v>731</v>
      </c>
      <c r="B746" s="260"/>
      <c r="C746" s="260"/>
      <c r="D746" s="260"/>
      <c r="E746" s="260"/>
      <c r="F746" s="260"/>
      <c r="G746" s="260"/>
      <c r="H746" s="262"/>
      <c r="I746" s="262"/>
      <c r="J746" s="262"/>
      <c r="K746" s="262"/>
      <c r="L746" s="260"/>
      <c r="M746" s="260"/>
      <c r="N746" s="263"/>
      <c r="O746" s="263"/>
      <c r="P746" s="260"/>
      <c r="Q746" s="260"/>
      <c r="R746" s="260"/>
      <c r="S746" s="260"/>
    </row>
    <row r="747" spans="1:19" ht="10.199999999999999" customHeight="1">
      <c r="A747" s="260">
        <v>732</v>
      </c>
      <c r="B747" s="260"/>
      <c r="C747" s="260"/>
      <c r="D747" s="260"/>
      <c r="E747" s="260"/>
      <c r="F747" s="260"/>
      <c r="G747" s="260"/>
      <c r="H747" s="262"/>
      <c r="I747" s="262"/>
      <c r="J747" s="262"/>
      <c r="K747" s="262"/>
      <c r="L747" s="260"/>
      <c r="M747" s="260"/>
      <c r="N747" s="263"/>
      <c r="O747" s="263"/>
      <c r="P747" s="260"/>
      <c r="Q747" s="260"/>
      <c r="R747" s="260"/>
      <c r="S747" s="260"/>
    </row>
    <row r="748" spans="1:19" ht="10.199999999999999" customHeight="1">
      <c r="A748" s="260">
        <v>733</v>
      </c>
      <c r="B748" s="260"/>
      <c r="C748" s="260"/>
      <c r="D748" s="260"/>
      <c r="E748" s="260"/>
      <c r="F748" s="260"/>
      <c r="G748" s="260"/>
      <c r="H748" s="262"/>
      <c r="I748" s="262"/>
      <c r="J748" s="262"/>
      <c r="K748" s="262"/>
      <c r="L748" s="260"/>
      <c r="M748" s="260"/>
      <c r="N748" s="263"/>
      <c r="O748" s="263"/>
      <c r="P748" s="260"/>
      <c r="Q748" s="260"/>
      <c r="R748" s="260"/>
      <c r="S748" s="260"/>
    </row>
    <row r="749" spans="1:19" ht="10.199999999999999" customHeight="1">
      <c r="A749" s="260">
        <v>734</v>
      </c>
      <c r="B749" s="260"/>
      <c r="C749" s="260"/>
      <c r="D749" s="260"/>
      <c r="E749" s="260"/>
      <c r="F749" s="260"/>
      <c r="G749" s="260"/>
      <c r="H749" s="262"/>
      <c r="I749" s="262"/>
      <c r="J749" s="262"/>
      <c r="K749" s="262"/>
      <c r="L749" s="260"/>
      <c r="M749" s="260"/>
      <c r="N749" s="263"/>
      <c r="O749" s="263"/>
      <c r="P749" s="260"/>
      <c r="Q749" s="260"/>
      <c r="R749" s="260"/>
      <c r="S749" s="260"/>
    </row>
    <row r="750" spans="1:19" ht="10.199999999999999" customHeight="1">
      <c r="A750" s="260">
        <v>735</v>
      </c>
      <c r="B750" s="260"/>
      <c r="C750" s="260"/>
      <c r="D750" s="260"/>
      <c r="E750" s="260"/>
      <c r="F750" s="260"/>
      <c r="G750" s="260"/>
      <c r="H750" s="262"/>
      <c r="I750" s="262"/>
      <c r="J750" s="262"/>
      <c r="K750" s="262"/>
      <c r="L750" s="260"/>
      <c r="M750" s="260"/>
      <c r="N750" s="263"/>
      <c r="O750" s="263"/>
      <c r="P750" s="260"/>
      <c r="Q750" s="260"/>
      <c r="R750" s="260"/>
      <c r="S750" s="260"/>
    </row>
    <row r="751" spans="1:19" ht="10.199999999999999" customHeight="1">
      <c r="A751" s="260">
        <v>736</v>
      </c>
      <c r="B751" s="260"/>
      <c r="C751" s="260"/>
      <c r="D751" s="260"/>
      <c r="E751" s="260"/>
      <c r="F751" s="260"/>
      <c r="G751" s="260"/>
      <c r="H751" s="262"/>
      <c r="I751" s="262"/>
      <c r="J751" s="262"/>
      <c r="K751" s="262"/>
      <c r="L751" s="260"/>
      <c r="M751" s="260"/>
      <c r="N751" s="263"/>
      <c r="O751" s="263"/>
      <c r="P751" s="260"/>
      <c r="Q751" s="260"/>
      <c r="R751" s="260"/>
      <c r="S751" s="260"/>
    </row>
    <row r="752" spans="1:19" ht="10.199999999999999" customHeight="1">
      <c r="A752" s="260">
        <v>737</v>
      </c>
      <c r="B752" s="260"/>
      <c r="C752" s="260"/>
      <c r="D752" s="260"/>
      <c r="E752" s="260"/>
      <c r="F752" s="260"/>
      <c r="G752" s="260"/>
      <c r="H752" s="262"/>
      <c r="I752" s="262"/>
      <c r="J752" s="262"/>
      <c r="K752" s="262"/>
      <c r="L752" s="260"/>
      <c r="M752" s="260"/>
      <c r="N752" s="263"/>
      <c r="O752" s="263"/>
      <c r="P752" s="260"/>
      <c r="Q752" s="260"/>
      <c r="R752" s="260"/>
      <c r="S752" s="260"/>
    </row>
    <row r="753" spans="1:19" ht="10.199999999999999" customHeight="1">
      <c r="A753" s="260">
        <v>738</v>
      </c>
      <c r="B753" s="260"/>
      <c r="C753" s="260"/>
      <c r="D753" s="260"/>
      <c r="E753" s="260"/>
      <c r="F753" s="260"/>
      <c r="G753" s="260"/>
      <c r="H753" s="262"/>
      <c r="I753" s="262"/>
      <c r="J753" s="262"/>
      <c r="K753" s="262"/>
      <c r="L753" s="260"/>
      <c r="M753" s="260"/>
      <c r="N753" s="263"/>
      <c r="O753" s="263"/>
      <c r="P753" s="260"/>
      <c r="Q753" s="260"/>
      <c r="R753" s="260"/>
      <c r="S753" s="260"/>
    </row>
    <row r="754" spans="1:19" ht="10.199999999999999" customHeight="1">
      <c r="A754" s="260">
        <v>739</v>
      </c>
      <c r="B754" s="260"/>
      <c r="C754" s="260"/>
      <c r="D754" s="260"/>
      <c r="E754" s="260"/>
      <c r="F754" s="260"/>
      <c r="G754" s="260"/>
      <c r="H754" s="262"/>
      <c r="I754" s="262"/>
      <c r="J754" s="262"/>
      <c r="K754" s="262"/>
      <c r="L754" s="260"/>
      <c r="M754" s="260"/>
      <c r="N754" s="263"/>
      <c r="O754" s="263"/>
      <c r="P754" s="260"/>
      <c r="Q754" s="260"/>
      <c r="R754" s="260"/>
      <c r="S754" s="260"/>
    </row>
    <row r="755" spans="1:19" ht="10.199999999999999" customHeight="1">
      <c r="A755" s="260">
        <v>740</v>
      </c>
      <c r="B755" s="260"/>
      <c r="C755" s="260"/>
      <c r="D755" s="260"/>
      <c r="E755" s="260"/>
      <c r="F755" s="260"/>
      <c r="G755" s="260"/>
      <c r="H755" s="262"/>
      <c r="I755" s="262"/>
      <c r="J755" s="262"/>
      <c r="K755" s="262"/>
      <c r="L755" s="260"/>
      <c r="M755" s="260"/>
      <c r="N755" s="263"/>
      <c r="O755" s="263"/>
      <c r="P755" s="260"/>
      <c r="Q755" s="260"/>
      <c r="R755" s="260"/>
      <c r="S755" s="260"/>
    </row>
    <row r="756" spans="1:19" ht="10.199999999999999" customHeight="1">
      <c r="A756" s="260">
        <v>741</v>
      </c>
      <c r="B756" s="260"/>
      <c r="C756" s="260"/>
      <c r="D756" s="260"/>
      <c r="E756" s="260"/>
      <c r="F756" s="260"/>
      <c r="G756" s="260"/>
      <c r="H756" s="262"/>
      <c r="I756" s="262"/>
      <c r="J756" s="262"/>
      <c r="K756" s="262"/>
      <c r="L756" s="260"/>
      <c r="M756" s="260"/>
      <c r="N756" s="263"/>
      <c r="O756" s="263"/>
      <c r="P756" s="260"/>
      <c r="Q756" s="260"/>
      <c r="R756" s="260"/>
      <c r="S756" s="260"/>
    </row>
    <row r="757" spans="1:19" ht="10.199999999999999" customHeight="1">
      <c r="A757" s="260">
        <v>742</v>
      </c>
      <c r="B757" s="260"/>
      <c r="C757" s="260"/>
      <c r="D757" s="260"/>
      <c r="E757" s="260"/>
      <c r="F757" s="260"/>
      <c r="G757" s="260"/>
      <c r="H757" s="262"/>
      <c r="I757" s="262"/>
      <c r="J757" s="262"/>
      <c r="K757" s="262"/>
      <c r="L757" s="260"/>
      <c r="M757" s="260"/>
      <c r="N757" s="263"/>
      <c r="O757" s="263"/>
      <c r="P757" s="260"/>
      <c r="Q757" s="260"/>
      <c r="R757" s="260"/>
      <c r="S757" s="260"/>
    </row>
    <row r="758" spans="1:19" ht="10.199999999999999" customHeight="1">
      <c r="A758" s="260">
        <v>743</v>
      </c>
      <c r="B758" s="260"/>
      <c r="C758" s="260"/>
      <c r="D758" s="260"/>
      <c r="E758" s="260"/>
      <c r="F758" s="260"/>
      <c r="G758" s="260"/>
      <c r="H758" s="262"/>
      <c r="I758" s="262"/>
      <c r="J758" s="262"/>
      <c r="K758" s="262"/>
      <c r="L758" s="260"/>
      <c r="M758" s="260"/>
      <c r="N758" s="263"/>
      <c r="O758" s="263"/>
      <c r="P758" s="260"/>
      <c r="Q758" s="260"/>
      <c r="R758" s="260"/>
      <c r="S758" s="260"/>
    </row>
    <row r="759" spans="1:19" ht="10.199999999999999" customHeight="1">
      <c r="A759" s="260">
        <v>744</v>
      </c>
      <c r="B759" s="260"/>
      <c r="C759" s="260"/>
      <c r="D759" s="260"/>
      <c r="E759" s="260"/>
      <c r="F759" s="260"/>
      <c r="G759" s="260"/>
      <c r="H759" s="262"/>
      <c r="I759" s="262"/>
      <c r="J759" s="262"/>
      <c r="K759" s="262"/>
      <c r="L759" s="260"/>
      <c r="M759" s="260"/>
      <c r="N759" s="263"/>
      <c r="O759" s="263"/>
      <c r="P759" s="260"/>
      <c r="Q759" s="260"/>
      <c r="R759" s="260"/>
      <c r="S759" s="260"/>
    </row>
    <row r="760" spans="1:19" ht="10.199999999999999" customHeight="1">
      <c r="A760" s="260">
        <v>745</v>
      </c>
      <c r="B760" s="260"/>
      <c r="C760" s="260"/>
      <c r="D760" s="260"/>
      <c r="E760" s="260"/>
      <c r="F760" s="260"/>
      <c r="G760" s="260"/>
      <c r="H760" s="262"/>
      <c r="I760" s="262"/>
      <c r="J760" s="262"/>
      <c r="K760" s="262"/>
      <c r="L760" s="260"/>
      <c r="M760" s="260"/>
      <c r="N760" s="263"/>
      <c r="O760" s="263"/>
      <c r="P760" s="260"/>
      <c r="Q760" s="260"/>
      <c r="R760" s="260"/>
      <c r="S760" s="260"/>
    </row>
    <row r="761" spans="1:19" ht="10.199999999999999" customHeight="1">
      <c r="A761" s="260">
        <v>746</v>
      </c>
      <c r="B761" s="260"/>
      <c r="C761" s="260"/>
      <c r="D761" s="260"/>
      <c r="E761" s="260"/>
      <c r="F761" s="260"/>
      <c r="G761" s="260"/>
      <c r="H761" s="262"/>
      <c r="I761" s="262"/>
      <c r="J761" s="262"/>
      <c r="K761" s="262"/>
      <c r="L761" s="260"/>
      <c r="M761" s="260"/>
      <c r="N761" s="263"/>
      <c r="O761" s="263"/>
      <c r="P761" s="260"/>
      <c r="Q761" s="260"/>
      <c r="R761" s="260"/>
      <c r="S761" s="260"/>
    </row>
    <row r="762" spans="1:19" ht="10.199999999999999" customHeight="1">
      <c r="A762" s="260">
        <v>747</v>
      </c>
      <c r="B762" s="260"/>
      <c r="C762" s="260"/>
      <c r="D762" s="260"/>
      <c r="E762" s="260"/>
      <c r="F762" s="260"/>
      <c r="G762" s="260"/>
      <c r="H762" s="262"/>
      <c r="I762" s="262"/>
      <c r="J762" s="262"/>
      <c r="K762" s="262"/>
      <c r="L762" s="260"/>
      <c r="M762" s="260"/>
      <c r="N762" s="263"/>
      <c r="O762" s="263"/>
      <c r="P762" s="260"/>
      <c r="Q762" s="260"/>
      <c r="R762" s="260"/>
      <c r="S762" s="260"/>
    </row>
    <row r="763" spans="1:19" ht="10.199999999999999" customHeight="1">
      <c r="A763" s="260">
        <v>748</v>
      </c>
      <c r="B763" s="260"/>
      <c r="C763" s="260"/>
      <c r="D763" s="260"/>
      <c r="E763" s="260"/>
      <c r="F763" s="260"/>
      <c r="G763" s="260"/>
      <c r="H763" s="262"/>
      <c r="I763" s="262"/>
      <c r="J763" s="262"/>
      <c r="K763" s="262"/>
      <c r="L763" s="260"/>
      <c r="M763" s="260"/>
      <c r="N763" s="263"/>
      <c r="O763" s="263"/>
      <c r="P763" s="260"/>
      <c r="Q763" s="260"/>
      <c r="R763" s="260"/>
      <c r="S763" s="260"/>
    </row>
    <row r="764" spans="1:19" ht="10.199999999999999" customHeight="1">
      <c r="A764" s="260">
        <v>749</v>
      </c>
      <c r="B764" s="260"/>
      <c r="C764" s="260"/>
      <c r="D764" s="260"/>
      <c r="E764" s="260"/>
      <c r="F764" s="260"/>
      <c r="G764" s="260"/>
      <c r="H764" s="262"/>
      <c r="I764" s="262"/>
      <c r="J764" s="262"/>
      <c r="K764" s="262"/>
      <c r="L764" s="260"/>
      <c r="M764" s="260"/>
      <c r="N764" s="263"/>
      <c r="O764" s="263"/>
      <c r="P764" s="260"/>
      <c r="Q764" s="260"/>
      <c r="R764" s="260"/>
      <c r="S764" s="260"/>
    </row>
    <row r="765" spans="1:19" ht="10.199999999999999" customHeight="1">
      <c r="A765" s="260">
        <v>750</v>
      </c>
      <c r="B765" s="260"/>
      <c r="C765" s="260"/>
      <c r="D765" s="260"/>
      <c r="E765" s="260"/>
      <c r="F765" s="260"/>
      <c r="G765" s="260"/>
      <c r="H765" s="262"/>
      <c r="I765" s="262"/>
      <c r="J765" s="262"/>
      <c r="K765" s="262"/>
      <c r="L765" s="260"/>
      <c r="M765" s="260"/>
      <c r="N765" s="263"/>
      <c r="O765" s="263"/>
      <c r="P765" s="260"/>
      <c r="Q765" s="260"/>
      <c r="R765" s="260"/>
      <c r="S765" s="260"/>
    </row>
    <row r="766" spans="1:19" ht="10.199999999999999" customHeight="1">
      <c r="A766" s="260">
        <v>751</v>
      </c>
      <c r="B766" s="260"/>
      <c r="C766" s="260"/>
      <c r="D766" s="260"/>
      <c r="E766" s="260"/>
      <c r="F766" s="260"/>
      <c r="G766" s="260"/>
      <c r="H766" s="262"/>
      <c r="I766" s="262"/>
      <c r="J766" s="262"/>
      <c r="K766" s="262"/>
      <c r="L766" s="260"/>
      <c r="M766" s="260"/>
      <c r="N766" s="263"/>
      <c r="O766" s="263"/>
      <c r="P766" s="260"/>
      <c r="Q766" s="260"/>
      <c r="R766" s="260"/>
      <c r="S766" s="260"/>
    </row>
    <row r="767" spans="1:19" ht="10.199999999999999" customHeight="1">
      <c r="A767" s="260">
        <v>752</v>
      </c>
      <c r="B767" s="260"/>
      <c r="C767" s="260"/>
      <c r="D767" s="260"/>
      <c r="E767" s="260"/>
      <c r="F767" s="260"/>
      <c r="G767" s="260"/>
      <c r="H767" s="262"/>
      <c r="I767" s="262"/>
      <c r="J767" s="262"/>
      <c r="K767" s="262"/>
      <c r="L767" s="260"/>
      <c r="M767" s="260"/>
      <c r="N767" s="263"/>
      <c r="O767" s="263"/>
      <c r="P767" s="260"/>
      <c r="Q767" s="260"/>
      <c r="R767" s="260"/>
      <c r="S767" s="260"/>
    </row>
    <row r="768" spans="1:19" ht="10.199999999999999" customHeight="1">
      <c r="A768" s="260">
        <v>753</v>
      </c>
      <c r="B768" s="260"/>
      <c r="C768" s="260"/>
      <c r="D768" s="260"/>
      <c r="E768" s="260"/>
      <c r="F768" s="260"/>
      <c r="G768" s="260"/>
      <c r="H768" s="262"/>
      <c r="I768" s="262"/>
      <c r="J768" s="262"/>
      <c r="K768" s="262"/>
      <c r="L768" s="260"/>
      <c r="M768" s="260"/>
      <c r="N768" s="263"/>
      <c r="O768" s="263"/>
      <c r="P768" s="260"/>
      <c r="Q768" s="260"/>
      <c r="R768" s="260"/>
      <c r="S768" s="260"/>
    </row>
    <row r="769" spans="1:19" ht="10.199999999999999" customHeight="1">
      <c r="A769" s="260">
        <v>754</v>
      </c>
      <c r="B769" s="260"/>
      <c r="C769" s="260"/>
      <c r="D769" s="260"/>
      <c r="E769" s="260"/>
      <c r="F769" s="260"/>
      <c r="G769" s="260"/>
      <c r="H769" s="262"/>
      <c r="I769" s="262"/>
      <c r="J769" s="262"/>
      <c r="K769" s="262"/>
      <c r="L769" s="260"/>
      <c r="M769" s="260"/>
      <c r="N769" s="263"/>
      <c r="O769" s="263"/>
      <c r="P769" s="260"/>
      <c r="Q769" s="260"/>
      <c r="R769" s="260"/>
      <c r="S769" s="260"/>
    </row>
    <row r="770" spans="1:19" ht="10.199999999999999" customHeight="1">
      <c r="A770" s="260">
        <v>755</v>
      </c>
      <c r="B770" s="260"/>
      <c r="C770" s="260"/>
      <c r="D770" s="260"/>
      <c r="E770" s="260"/>
      <c r="F770" s="260"/>
      <c r="G770" s="260"/>
      <c r="H770" s="262"/>
      <c r="I770" s="262"/>
      <c r="J770" s="262"/>
      <c r="K770" s="262"/>
      <c r="L770" s="260"/>
      <c r="M770" s="260"/>
      <c r="N770" s="263"/>
      <c r="O770" s="263"/>
      <c r="P770" s="260"/>
      <c r="Q770" s="260"/>
      <c r="R770" s="260"/>
      <c r="S770" s="260"/>
    </row>
    <row r="771" spans="1:19" ht="10.199999999999999" customHeight="1">
      <c r="A771" s="260">
        <v>756</v>
      </c>
      <c r="B771" s="260"/>
      <c r="C771" s="260"/>
      <c r="D771" s="260"/>
      <c r="E771" s="260"/>
      <c r="F771" s="260"/>
      <c r="G771" s="260"/>
      <c r="H771" s="262"/>
      <c r="I771" s="262"/>
      <c r="J771" s="262"/>
      <c r="K771" s="262"/>
      <c r="L771" s="260"/>
      <c r="M771" s="260"/>
      <c r="N771" s="263"/>
      <c r="O771" s="263"/>
      <c r="P771" s="260"/>
      <c r="Q771" s="260"/>
      <c r="R771" s="260"/>
      <c r="S771" s="260"/>
    </row>
    <row r="772" spans="1:19" ht="10.199999999999999" customHeight="1">
      <c r="A772" s="260">
        <v>757</v>
      </c>
      <c r="B772" s="260"/>
      <c r="C772" s="260"/>
      <c r="D772" s="260"/>
      <c r="E772" s="260"/>
      <c r="F772" s="260"/>
      <c r="G772" s="260"/>
      <c r="H772" s="262"/>
      <c r="I772" s="262"/>
      <c r="J772" s="262"/>
      <c r="K772" s="262"/>
      <c r="L772" s="260"/>
      <c r="M772" s="260"/>
      <c r="N772" s="263"/>
      <c r="O772" s="263"/>
      <c r="P772" s="260"/>
      <c r="Q772" s="260"/>
      <c r="R772" s="260"/>
      <c r="S772" s="260"/>
    </row>
    <row r="773" spans="1:19" ht="10.199999999999999" customHeight="1">
      <c r="A773" s="260">
        <v>758</v>
      </c>
      <c r="B773" s="260"/>
      <c r="C773" s="260"/>
      <c r="D773" s="260"/>
      <c r="E773" s="260"/>
      <c r="F773" s="260"/>
      <c r="G773" s="260"/>
      <c r="H773" s="262"/>
      <c r="I773" s="262"/>
      <c r="J773" s="262"/>
      <c r="K773" s="262"/>
      <c r="L773" s="260"/>
      <c r="M773" s="260"/>
      <c r="N773" s="263"/>
      <c r="O773" s="263"/>
      <c r="P773" s="260"/>
      <c r="Q773" s="260"/>
      <c r="R773" s="260"/>
      <c r="S773" s="260"/>
    </row>
    <row r="774" spans="1:19" ht="10.199999999999999" customHeight="1">
      <c r="A774" s="260">
        <v>759</v>
      </c>
      <c r="B774" s="260"/>
      <c r="C774" s="260"/>
      <c r="D774" s="260"/>
      <c r="E774" s="260"/>
      <c r="F774" s="260"/>
      <c r="G774" s="260"/>
      <c r="H774" s="262"/>
      <c r="I774" s="262"/>
      <c r="J774" s="262"/>
      <c r="K774" s="262"/>
      <c r="L774" s="260"/>
      <c r="M774" s="260"/>
      <c r="N774" s="263"/>
      <c r="O774" s="263"/>
      <c r="P774" s="260"/>
      <c r="Q774" s="260"/>
      <c r="R774" s="260"/>
      <c r="S774" s="260"/>
    </row>
    <row r="775" spans="1:19" ht="10.199999999999999" customHeight="1">
      <c r="A775" s="260">
        <v>760</v>
      </c>
      <c r="B775" s="260"/>
      <c r="C775" s="260"/>
      <c r="D775" s="260"/>
      <c r="E775" s="260"/>
      <c r="F775" s="260"/>
      <c r="G775" s="260"/>
      <c r="H775" s="262"/>
      <c r="I775" s="262"/>
      <c r="J775" s="262"/>
      <c r="K775" s="262"/>
      <c r="L775" s="260"/>
      <c r="M775" s="260"/>
      <c r="N775" s="263"/>
      <c r="O775" s="263"/>
      <c r="P775" s="260"/>
      <c r="Q775" s="260"/>
      <c r="R775" s="260"/>
      <c r="S775" s="260"/>
    </row>
    <row r="776" spans="1:19" ht="10.199999999999999" customHeight="1">
      <c r="A776" s="260">
        <v>761</v>
      </c>
      <c r="B776" s="260"/>
      <c r="C776" s="260"/>
      <c r="D776" s="260"/>
      <c r="E776" s="260"/>
      <c r="F776" s="260"/>
      <c r="G776" s="260"/>
      <c r="H776" s="262"/>
      <c r="I776" s="262"/>
      <c r="J776" s="262"/>
      <c r="K776" s="262"/>
      <c r="L776" s="260"/>
      <c r="M776" s="260"/>
      <c r="N776" s="263"/>
      <c r="O776" s="263"/>
      <c r="P776" s="260"/>
      <c r="Q776" s="260"/>
      <c r="R776" s="260"/>
      <c r="S776" s="260"/>
    </row>
    <row r="777" spans="1:19" ht="10.199999999999999" customHeight="1">
      <c r="A777" s="260">
        <v>762</v>
      </c>
      <c r="B777" s="260"/>
      <c r="C777" s="260"/>
      <c r="D777" s="260"/>
      <c r="E777" s="260"/>
      <c r="F777" s="260"/>
      <c r="G777" s="260"/>
      <c r="H777" s="262"/>
      <c r="I777" s="262"/>
      <c r="J777" s="262"/>
      <c r="K777" s="262"/>
      <c r="L777" s="260"/>
      <c r="M777" s="260"/>
      <c r="N777" s="263"/>
      <c r="O777" s="263"/>
      <c r="P777" s="260"/>
      <c r="Q777" s="260"/>
      <c r="R777" s="260"/>
      <c r="S777" s="260"/>
    </row>
    <row r="778" spans="1:19" ht="10.199999999999999" customHeight="1">
      <c r="A778" s="260">
        <v>763</v>
      </c>
      <c r="B778" s="260"/>
      <c r="C778" s="260"/>
      <c r="D778" s="260"/>
      <c r="E778" s="260"/>
      <c r="F778" s="260"/>
      <c r="G778" s="260"/>
      <c r="H778" s="262"/>
      <c r="I778" s="262"/>
      <c r="J778" s="262"/>
      <c r="K778" s="262"/>
      <c r="L778" s="260"/>
      <c r="M778" s="260"/>
      <c r="N778" s="263"/>
      <c r="O778" s="263"/>
      <c r="P778" s="260"/>
      <c r="Q778" s="260"/>
      <c r="R778" s="260"/>
      <c r="S778" s="260"/>
    </row>
    <row r="779" spans="1:19" ht="10.199999999999999" customHeight="1">
      <c r="A779" s="260">
        <v>764</v>
      </c>
      <c r="B779" s="260"/>
      <c r="C779" s="260"/>
      <c r="D779" s="260"/>
      <c r="E779" s="260"/>
      <c r="F779" s="260"/>
      <c r="G779" s="260"/>
      <c r="H779" s="262"/>
      <c r="I779" s="262"/>
      <c r="J779" s="262"/>
      <c r="K779" s="262"/>
      <c r="L779" s="260"/>
      <c r="M779" s="260"/>
      <c r="N779" s="263"/>
      <c r="O779" s="263"/>
      <c r="P779" s="260"/>
      <c r="Q779" s="260"/>
      <c r="R779" s="260"/>
      <c r="S779" s="260"/>
    </row>
    <row r="780" spans="1:19" ht="10.199999999999999" customHeight="1">
      <c r="A780" s="260">
        <v>765</v>
      </c>
      <c r="B780" s="260"/>
      <c r="C780" s="260"/>
      <c r="D780" s="260"/>
      <c r="E780" s="260"/>
      <c r="F780" s="260"/>
      <c r="G780" s="260"/>
      <c r="H780" s="262"/>
      <c r="I780" s="262"/>
      <c r="J780" s="262"/>
      <c r="K780" s="262"/>
      <c r="L780" s="260"/>
      <c r="M780" s="260"/>
      <c r="N780" s="263"/>
      <c r="O780" s="263"/>
      <c r="P780" s="260"/>
      <c r="Q780" s="260"/>
      <c r="R780" s="260"/>
      <c r="S780" s="260"/>
    </row>
    <row r="781" spans="1:19" ht="10.199999999999999" customHeight="1">
      <c r="A781" s="260">
        <v>766</v>
      </c>
      <c r="B781" s="260"/>
      <c r="C781" s="260"/>
      <c r="D781" s="260"/>
      <c r="E781" s="260"/>
      <c r="F781" s="260"/>
      <c r="G781" s="260"/>
      <c r="H781" s="262"/>
      <c r="I781" s="262"/>
      <c r="J781" s="262"/>
      <c r="K781" s="262"/>
      <c r="L781" s="260"/>
      <c r="M781" s="260"/>
      <c r="N781" s="263"/>
      <c r="O781" s="263"/>
      <c r="P781" s="260"/>
      <c r="Q781" s="260"/>
      <c r="R781" s="260"/>
      <c r="S781" s="260"/>
    </row>
    <row r="782" spans="1:19" ht="10.199999999999999" customHeight="1">
      <c r="A782" s="260">
        <v>767</v>
      </c>
      <c r="B782" s="260"/>
      <c r="C782" s="260"/>
      <c r="D782" s="260"/>
      <c r="E782" s="260"/>
      <c r="F782" s="260"/>
      <c r="G782" s="260"/>
      <c r="H782" s="262"/>
      <c r="I782" s="262"/>
      <c r="J782" s="262"/>
      <c r="K782" s="262"/>
      <c r="L782" s="260"/>
      <c r="M782" s="260"/>
      <c r="N782" s="263"/>
      <c r="O782" s="263"/>
      <c r="P782" s="260"/>
      <c r="Q782" s="260"/>
      <c r="R782" s="260"/>
      <c r="S782" s="260"/>
    </row>
    <row r="783" spans="1:19" ht="10.199999999999999" customHeight="1">
      <c r="A783" s="260">
        <v>768</v>
      </c>
      <c r="B783" s="260"/>
      <c r="C783" s="260"/>
      <c r="D783" s="260"/>
      <c r="E783" s="260"/>
      <c r="F783" s="260"/>
      <c r="G783" s="260"/>
      <c r="H783" s="262"/>
      <c r="I783" s="262"/>
      <c r="J783" s="262"/>
      <c r="K783" s="262"/>
      <c r="L783" s="260"/>
      <c r="M783" s="260"/>
      <c r="N783" s="263"/>
      <c r="O783" s="263"/>
      <c r="P783" s="260"/>
      <c r="Q783" s="260"/>
      <c r="R783" s="260"/>
      <c r="S783" s="260"/>
    </row>
    <row r="784" spans="1:19" ht="10.199999999999999" customHeight="1">
      <c r="A784" s="260">
        <v>769</v>
      </c>
      <c r="B784" s="260"/>
      <c r="C784" s="260"/>
      <c r="D784" s="260"/>
      <c r="E784" s="260"/>
      <c r="F784" s="260"/>
      <c r="G784" s="260"/>
      <c r="H784" s="262"/>
      <c r="I784" s="262"/>
      <c r="J784" s="262"/>
      <c r="K784" s="262"/>
      <c r="L784" s="260"/>
      <c r="M784" s="260"/>
      <c r="N784" s="263"/>
      <c r="O784" s="263"/>
      <c r="P784" s="260"/>
      <c r="Q784" s="260"/>
      <c r="R784" s="260"/>
      <c r="S784" s="260"/>
    </row>
    <row r="785" spans="1:19" ht="10.199999999999999" customHeight="1">
      <c r="A785" s="260">
        <v>770</v>
      </c>
      <c r="B785" s="260"/>
      <c r="C785" s="260"/>
      <c r="D785" s="260"/>
      <c r="E785" s="260"/>
      <c r="F785" s="260"/>
      <c r="G785" s="260"/>
      <c r="H785" s="262"/>
      <c r="I785" s="262"/>
      <c r="J785" s="262"/>
      <c r="K785" s="262"/>
      <c r="L785" s="260"/>
      <c r="M785" s="260"/>
      <c r="N785" s="263"/>
      <c r="O785" s="263"/>
      <c r="P785" s="260"/>
      <c r="Q785" s="260"/>
      <c r="R785" s="260"/>
      <c r="S785" s="260"/>
    </row>
    <row r="786" spans="1:19" ht="10.199999999999999" customHeight="1">
      <c r="A786" s="260">
        <v>771</v>
      </c>
      <c r="B786" s="260"/>
      <c r="C786" s="260"/>
      <c r="D786" s="260"/>
      <c r="E786" s="260"/>
      <c r="F786" s="260"/>
      <c r="G786" s="260"/>
      <c r="H786" s="262"/>
      <c r="I786" s="262"/>
      <c r="J786" s="262"/>
      <c r="K786" s="262"/>
      <c r="L786" s="260"/>
      <c r="M786" s="260"/>
      <c r="N786" s="263"/>
      <c r="O786" s="263"/>
      <c r="P786" s="260"/>
      <c r="Q786" s="260"/>
      <c r="R786" s="260"/>
      <c r="S786" s="260"/>
    </row>
    <row r="787" spans="1:19" ht="10.199999999999999" customHeight="1">
      <c r="A787" s="260">
        <v>772</v>
      </c>
      <c r="B787" s="260"/>
      <c r="C787" s="260"/>
      <c r="D787" s="260"/>
      <c r="E787" s="260"/>
      <c r="F787" s="260"/>
      <c r="G787" s="260"/>
      <c r="H787" s="262"/>
      <c r="I787" s="262"/>
      <c r="J787" s="262"/>
      <c r="K787" s="262"/>
      <c r="L787" s="260"/>
      <c r="M787" s="260"/>
      <c r="N787" s="263"/>
      <c r="O787" s="263"/>
      <c r="P787" s="260"/>
      <c r="Q787" s="260"/>
      <c r="R787" s="260"/>
      <c r="S787" s="260"/>
    </row>
    <row r="788" spans="1:19" ht="10.199999999999999" customHeight="1">
      <c r="A788" s="260">
        <v>773</v>
      </c>
      <c r="B788" s="260"/>
      <c r="C788" s="260"/>
      <c r="D788" s="260"/>
      <c r="E788" s="260"/>
      <c r="F788" s="260"/>
      <c r="G788" s="260"/>
      <c r="H788" s="262"/>
      <c r="I788" s="262"/>
      <c r="J788" s="262"/>
      <c r="K788" s="262"/>
      <c r="L788" s="260"/>
      <c r="M788" s="260"/>
      <c r="N788" s="263"/>
      <c r="O788" s="263"/>
      <c r="P788" s="260"/>
      <c r="Q788" s="260"/>
      <c r="R788" s="260"/>
      <c r="S788" s="260"/>
    </row>
    <row r="789" spans="1:19" ht="10.199999999999999" customHeight="1">
      <c r="A789" s="260">
        <v>774</v>
      </c>
      <c r="B789" s="260"/>
      <c r="C789" s="260"/>
      <c r="D789" s="260"/>
      <c r="E789" s="260"/>
      <c r="F789" s="260"/>
      <c r="G789" s="260"/>
      <c r="H789" s="262"/>
      <c r="I789" s="262"/>
      <c r="J789" s="262"/>
      <c r="K789" s="262"/>
      <c r="L789" s="260"/>
      <c r="M789" s="260"/>
      <c r="N789" s="263"/>
      <c r="O789" s="263"/>
      <c r="P789" s="260"/>
      <c r="Q789" s="260"/>
      <c r="R789" s="260"/>
      <c r="S789" s="260"/>
    </row>
    <row r="790" spans="1:19" ht="10.199999999999999" customHeight="1">
      <c r="A790" s="260">
        <v>775</v>
      </c>
      <c r="B790" s="260"/>
      <c r="C790" s="260"/>
      <c r="D790" s="260"/>
      <c r="E790" s="260"/>
      <c r="F790" s="260"/>
      <c r="G790" s="260"/>
      <c r="H790" s="262"/>
      <c r="I790" s="262"/>
      <c r="J790" s="262"/>
      <c r="K790" s="262"/>
      <c r="L790" s="260"/>
      <c r="M790" s="260"/>
      <c r="N790" s="263"/>
      <c r="O790" s="263"/>
      <c r="P790" s="260"/>
      <c r="Q790" s="260"/>
      <c r="R790" s="260"/>
      <c r="S790" s="260"/>
    </row>
    <row r="791" spans="1:19" ht="10.199999999999999" customHeight="1">
      <c r="A791" s="260">
        <v>776</v>
      </c>
      <c r="B791" s="260"/>
      <c r="C791" s="260"/>
      <c r="D791" s="260"/>
      <c r="E791" s="260"/>
      <c r="F791" s="260"/>
      <c r="G791" s="260"/>
      <c r="H791" s="262"/>
      <c r="I791" s="262"/>
      <c r="J791" s="262"/>
      <c r="K791" s="262"/>
      <c r="L791" s="260"/>
      <c r="M791" s="260"/>
      <c r="N791" s="263"/>
      <c r="O791" s="263"/>
      <c r="P791" s="260"/>
      <c r="Q791" s="260"/>
      <c r="R791" s="260"/>
      <c r="S791" s="260"/>
    </row>
    <row r="792" spans="1:19" ht="10.199999999999999" customHeight="1">
      <c r="A792" s="260">
        <v>777</v>
      </c>
      <c r="B792" s="260"/>
      <c r="C792" s="260"/>
      <c r="D792" s="260"/>
      <c r="E792" s="260"/>
      <c r="F792" s="260"/>
      <c r="G792" s="260"/>
      <c r="H792" s="262"/>
      <c r="I792" s="262"/>
      <c r="J792" s="262"/>
      <c r="K792" s="262"/>
      <c r="L792" s="260"/>
      <c r="M792" s="260"/>
      <c r="N792" s="263"/>
      <c r="O792" s="263"/>
      <c r="P792" s="260"/>
      <c r="Q792" s="260"/>
      <c r="R792" s="260"/>
      <c r="S792" s="260"/>
    </row>
    <row r="793" spans="1:19" ht="10.199999999999999" customHeight="1">
      <c r="A793" s="260">
        <v>778</v>
      </c>
      <c r="B793" s="260"/>
      <c r="C793" s="260"/>
      <c r="D793" s="260"/>
      <c r="E793" s="260"/>
      <c r="F793" s="260"/>
      <c r="G793" s="260"/>
      <c r="H793" s="262"/>
      <c r="I793" s="262"/>
      <c r="J793" s="262"/>
      <c r="K793" s="262"/>
      <c r="L793" s="260"/>
      <c r="M793" s="260"/>
      <c r="N793" s="263"/>
      <c r="O793" s="263"/>
      <c r="P793" s="260"/>
      <c r="Q793" s="260"/>
      <c r="R793" s="260"/>
      <c r="S793" s="260"/>
    </row>
    <row r="794" spans="1:19" ht="10.199999999999999" customHeight="1">
      <c r="A794" s="260">
        <v>779</v>
      </c>
      <c r="B794" s="260"/>
      <c r="C794" s="260"/>
      <c r="D794" s="260"/>
      <c r="E794" s="260"/>
      <c r="F794" s="260"/>
      <c r="G794" s="260"/>
      <c r="H794" s="262"/>
      <c r="I794" s="262"/>
      <c r="J794" s="262"/>
      <c r="K794" s="262"/>
      <c r="L794" s="260"/>
      <c r="M794" s="260"/>
      <c r="N794" s="263"/>
      <c r="O794" s="263"/>
      <c r="P794" s="260"/>
      <c r="Q794" s="260"/>
      <c r="R794" s="260"/>
      <c r="S794" s="260"/>
    </row>
    <row r="795" spans="1:19" ht="10.199999999999999" customHeight="1">
      <c r="A795" s="260">
        <v>780</v>
      </c>
      <c r="B795" s="260"/>
      <c r="C795" s="260"/>
      <c r="D795" s="260"/>
      <c r="E795" s="260"/>
      <c r="F795" s="260"/>
      <c r="G795" s="260"/>
      <c r="H795" s="262"/>
      <c r="I795" s="262"/>
      <c r="J795" s="262"/>
      <c r="K795" s="262"/>
      <c r="L795" s="260"/>
      <c r="M795" s="260"/>
      <c r="N795" s="263"/>
      <c r="O795" s="263"/>
      <c r="P795" s="260"/>
      <c r="Q795" s="260"/>
      <c r="R795" s="260"/>
      <c r="S795" s="260"/>
    </row>
    <row r="796" spans="1:19" ht="10.199999999999999" customHeight="1">
      <c r="A796" s="260">
        <v>781</v>
      </c>
      <c r="B796" s="260"/>
      <c r="C796" s="260"/>
      <c r="D796" s="260"/>
      <c r="E796" s="260"/>
      <c r="F796" s="260"/>
      <c r="G796" s="260"/>
      <c r="H796" s="262"/>
      <c r="I796" s="262"/>
      <c r="J796" s="262"/>
      <c r="K796" s="262"/>
      <c r="L796" s="260"/>
      <c r="M796" s="260"/>
      <c r="N796" s="263"/>
      <c r="O796" s="263"/>
      <c r="P796" s="260"/>
      <c r="Q796" s="260"/>
      <c r="R796" s="260"/>
      <c r="S796" s="260"/>
    </row>
    <row r="797" spans="1:19" ht="10.199999999999999" customHeight="1">
      <c r="A797" s="260">
        <v>782</v>
      </c>
      <c r="B797" s="260"/>
      <c r="C797" s="260"/>
      <c r="D797" s="260"/>
      <c r="E797" s="260"/>
      <c r="F797" s="260"/>
      <c r="G797" s="260"/>
      <c r="H797" s="262"/>
      <c r="I797" s="262"/>
      <c r="J797" s="262"/>
      <c r="K797" s="262"/>
      <c r="L797" s="260"/>
      <c r="M797" s="260"/>
      <c r="N797" s="263"/>
      <c r="O797" s="263"/>
      <c r="P797" s="260"/>
      <c r="Q797" s="260"/>
      <c r="R797" s="260"/>
      <c r="S797" s="260"/>
    </row>
    <row r="798" spans="1:19" ht="10.199999999999999" customHeight="1">
      <c r="A798" s="260">
        <v>783</v>
      </c>
      <c r="B798" s="260"/>
      <c r="C798" s="260"/>
      <c r="D798" s="260"/>
      <c r="E798" s="260"/>
      <c r="F798" s="260"/>
      <c r="G798" s="260"/>
      <c r="H798" s="262"/>
      <c r="I798" s="262"/>
      <c r="J798" s="262"/>
      <c r="K798" s="262"/>
      <c r="L798" s="260"/>
      <c r="M798" s="260"/>
      <c r="N798" s="263"/>
      <c r="O798" s="263"/>
      <c r="P798" s="260"/>
      <c r="Q798" s="260"/>
      <c r="R798" s="260"/>
      <c r="S798" s="260"/>
    </row>
    <row r="799" spans="1:19" ht="10.199999999999999" customHeight="1">
      <c r="A799" s="260">
        <v>784</v>
      </c>
      <c r="B799" s="260"/>
      <c r="C799" s="260"/>
      <c r="D799" s="260"/>
      <c r="E799" s="260"/>
      <c r="F799" s="260"/>
      <c r="G799" s="260"/>
      <c r="H799" s="262"/>
      <c r="I799" s="262"/>
      <c r="J799" s="262"/>
      <c r="K799" s="262"/>
      <c r="L799" s="260"/>
      <c r="M799" s="260"/>
      <c r="N799" s="263"/>
      <c r="O799" s="263"/>
      <c r="P799" s="260"/>
      <c r="Q799" s="260"/>
      <c r="R799" s="260"/>
      <c r="S799" s="260"/>
    </row>
    <row r="800" spans="1:19" ht="10.199999999999999" customHeight="1">
      <c r="A800" s="260">
        <v>785</v>
      </c>
      <c r="B800" s="260"/>
      <c r="C800" s="260"/>
      <c r="D800" s="260"/>
      <c r="E800" s="260"/>
      <c r="F800" s="260"/>
      <c r="G800" s="260"/>
      <c r="H800" s="262"/>
      <c r="I800" s="262"/>
      <c r="J800" s="262"/>
      <c r="K800" s="262"/>
      <c r="L800" s="260"/>
      <c r="M800" s="260"/>
      <c r="N800" s="263"/>
      <c r="O800" s="263"/>
      <c r="P800" s="260"/>
      <c r="Q800" s="260"/>
      <c r="R800" s="260"/>
      <c r="S800" s="260"/>
    </row>
    <row r="801" spans="1:19" ht="10.199999999999999" customHeight="1">
      <c r="A801" s="260">
        <v>786</v>
      </c>
      <c r="B801" s="260"/>
      <c r="C801" s="260"/>
      <c r="D801" s="260"/>
      <c r="E801" s="260"/>
      <c r="F801" s="260"/>
      <c r="G801" s="260"/>
      <c r="H801" s="262"/>
      <c r="I801" s="262"/>
      <c r="J801" s="262"/>
      <c r="K801" s="262"/>
      <c r="L801" s="260"/>
      <c r="M801" s="260"/>
      <c r="N801" s="263"/>
      <c r="O801" s="263"/>
      <c r="P801" s="260"/>
      <c r="Q801" s="260"/>
      <c r="R801" s="260"/>
      <c r="S801" s="260"/>
    </row>
    <row r="802" spans="1:19" ht="10.199999999999999" customHeight="1">
      <c r="A802" s="260">
        <v>787</v>
      </c>
      <c r="B802" s="260"/>
      <c r="C802" s="260"/>
      <c r="D802" s="260"/>
      <c r="E802" s="260"/>
      <c r="F802" s="260"/>
      <c r="G802" s="260"/>
      <c r="H802" s="262"/>
      <c r="I802" s="262"/>
      <c r="J802" s="262"/>
      <c r="K802" s="262"/>
      <c r="L802" s="260"/>
      <c r="M802" s="260"/>
      <c r="N802" s="263"/>
      <c r="O802" s="263"/>
      <c r="P802" s="260"/>
      <c r="Q802" s="260"/>
      <c r="R802" s="260"/>
      <c r="S802" s="260"/>
    </row>
    <row r="803" spans="1:19" ht="10.199999999999999" customHeight="1">
      <c r="A803" s="260">
        <v>788</v>
      </c>
      <c r="B803" s="260"/>
      <c r="C803" s="260"/>
      <c r="D803" s="260"/>
      <c r="E803" s="260"/>
      <c r="F803" s="260"/>
      <c r="G803" s="260"/>
      <c r="H803" s="262"/>
      <c r="I803" s="262"/>
      <c r="J803" s="262"/>
      <c r="K803" s="262"/>
      <c r="L803" s="260"/>
      <c r="M803" s="260"/>
      <c r="N803" s="263"/>
      <c r="O803" s="263"/>
      <c r="P803" s="260"/>
      <c r="Q803" s="260"/>
      <c r="R803" s="260"/>
      <c r="S803" s="260"/>
    </row>
    <row r="804" spans="1:19" ht="10.199999999999999" customHeight="1">
      <c r="A804" s="260">
        <v>789</v>
      </c>
      <c r="B804" s="260"/>
      <c r="C804" s="260"/>
      <c r="D804" s="260"/>
      <c r="E804" s="260"/>
      <c r="F804" s="260"/>
      <c r="G804" s="260"/>
      <c r="H804" s="262"/>
      <c r="I804" s="262"/>
      <c r="J804" s="262"/>
      <c r="K804" s="262"/>
      <c r="L804" s="260"/>
      <c r="M804" s="260"/>
      <c r="N804" s="263"/>
      <c r="O804" s="263"/>
      <c r="P804" s="260"/>
      <c r="Q804" s="260"/>
      <c r="R804" s="260"/>
      <c r="S804" s="260"/>
    </row>
    <row r="805" spans="1:19" ht="10.199999999999999" customHeight="1">
      <c r="A805" s="260">
        <v>790</v>
      </c>
      <c r="B805" s="260"/>
      <c r="C805" s="260"/>
      <c r="D805" s="260"/>
      <c r="E805" s="260"/>
      <c r="F805" s="260"/>
      <c r="G805" s="260"/>
      <c r="H805" s="262"/>
      <c r="I805" s="262"/>
      <c r="J805" s="262"/>
      <c r="K805" s="262"/>
      <c r="L805" s="260"/>
      <c r="M805" s="260"/>
      <c r="N805" s="263"/>
      <c r="O805" s="263"/>
      <c r="P805" s="260"/>
      <c r="Q805" s="260"/>
      <c r="R805" s="260"/>
      <c r="S805" s="260"/>
    </row>
    <row r="806" spans="1:19" ht="10.199999999999999" customHeight="1">
      <c r="A806" s="260">
        <v>791</v>
      </c>
      <c r="B806" s="260"/>
      <c r="C806" s="260"/>
      <c r="D806" s="260"/>
      <c r="E806" s="260"/>
      <c r="F806" s="260"/>
      <c r="G806" s="260"/>
      <c r="H806" s="262"/>
      <c r="I806" s="262"/>
      <c r="J806" s="262"/>
      <c r="K806" s="262"/>
      <c r="L806" s="260"/>
      <c r="M806" s="260"/>
      <c r="N806" s="263"/>
      <c r="O806" s="263"/>
      <c r="P806" s="260"/>
      <c r="Q806" s="260"/>
      <c r="R806" s="260"/>
      <c r="S806" s="260"/>
    </row>
    <row r="807" spans="1:19" ht="10.199999999999999" customHeight="1">
      <c r="A807" s="260">
        <v>792</v>
      </c>
      <c r="B807" s="260"/>
      <c r="C807" s="260"/>
      <c r="D807" s="260"/>
      <c r="E807" s="260"/>
      <c r="F807" s="260"/>
      <c r="G807" s="260"/>
      <c r="H807" s="262"/>
      <c r="I807" s="262"/>
      <c r="J807" s="262"/>
      <c r="K807" s="262"/>
      <c r="L807" s="260"/>
      <c r="M807" s="260"/>
      <c r="N807" s="263"/>
      <c r="O807" s="263"/>
      <c r="P807" s="260"/>
      <c r="Q807" s="260"/>
      <c r="R807" s="260"/>
      <c r="S807" s="260"/>
    </row>
    <row r="808" spans="1:19" ht="10.199999999999999" customHeight="1">
      <c r="A808" s="260">
        <v>793</v>
      </c>
      <c r="B808" s="260"/>
      <c r="C808" s="260"/>
      <c r="D808" s="260"/>
      <c r="E808" s="260"/>
      <c r="F808" s="260"/>
      <c r="G808" s="260"/>
      <c r="H808" s="262"/>
      <c r="I808" s="262"/>
      <c r="J808" s="262"/>
      <c r="K808" s="262"/>
      <c r="L808" s="260"/>
      <c r="M808" s="260"/>
      <c r="N808" s="263"/>
      <c r="O808" s="263"/>
      <c r="P808" s="260"/>
      <c r="Q808" s="260"/>
      <c r="R808" s="260"/>
      <c r="S808" s="260"/>
    </row>
    <row r="809" spans="1:19" ht="10.199999999999999" customHeight="1">
      <c r="A809" s="260">
        <v>794</v>
      </c>
      <c r="B809" s="260"/>
      <c r="C809" s="260"/>
      <c r="D809" s="260"/>
      <c r="E809" s="260"/>
      <c r="F809" s="260"/>
      <c r="G809" s="260"/>
      <c r="H809" s="262"/>
      <c r="I809" s="262"/>
      <c r="J809" s="262"/>
      <c r="K809" s="262"/>
      <c r="L809" s="260"/>
      <c r="M809" s="260"/>
      <c r="N809" s="263"/>
      <c r="O809" s="263"/>
      <c r="P809" s="260"/>
      <c r="Q809" s="260"/>
      <c r="R809" s="260"/>
      <c r="S809" s="260"/>
    </row>
    <row r="810" spans="1:19" ht="10.199999999999999" customHeight="1">
      <c r="A810" s="260">
        <v>795</v>
      </c>
      <c r="B810" s="260"/>
      <c r="C810" s="260"/>
      <c r="D810" s="260"/>
      <c r="E810" s="260"/>
      <c r="F810" s="260"/>
      <c r="G810" s="260"/>
      <c r="H810" s="262"/>
      <c r="I810" s="262"/>
      <c r="J810" s="262"/>
      <c r="K810" s="262"/>
      <c r="L810" s="260"/>
      <c r="M810" s="260"/>
      <c r="N810" s="263"/>
      <c r="O810" s="263"/>
      <c r="P810" s="260"/>
      <c r="Q810" s="260"/>
      <c r="R810" s="260"/>
      <c r="S810" s="260"/>
    </row>
    <row r="811" spans="1:19" ht="10.199999999999999" customHeight="1">
      <c r="A811" s="260">
        <v>796</v>
      </c>
      <c r="B811" s="260"/>
      <c r="C811" s="260"/>
      <c r="D811" s="260"/>
      <c r="E811" s="260"/>
      <c r="F811" s="260"/>
      <c r="G811" s="260"/>
      <c r="H811" s="262"/>
      <c r="I811" s="262"/>
      <c r="J811" s="262"/>
      <c r="K811" s="262"/>
      <c r="L811" s="260"/>
      <c r="M811" s="260"/>
      <c r="N811" s="263"/>
      <c r="O811" s="263"/>
      <c r="P811" s="260"/>
      <c r="Q811" s="260"/>
      <c r="R811" s="260"/>
      <c r="S811" s="260"/>
    </row>
    <row r="812" spans="1:19" ht="10.199999999999999" customHeight="1">
      <c r="A812" s="260">
        <v>797</v>
      </c>
      <c r="B812" s="260"/>
      <c r="C812" s="260"/>
      <c r="D812" s="260"/>
      <c r="E812" s="260"/>
      <c r="F812" s="260"/>
      <c r="G812" s="260"/>
      <c r="H812" s="262"/>
      <c r="I812" s="262"/>
      <c r="J812" s="262"/>
      <c r="K812" s="262"/>
      <c r="L812" s="260"/>
      <c r="M812" s="260"/>
      <c r="N812" s="263"/>
      <c r="O812" s="263"/>
      <c r="P812" s="260"/>
      <c r="Q812" s="260"/>
      <c r="R812" s="260"/>
      <c r="S812" s="260"/>
    </row>
    <row r="813" spans="1:19" ht="10.199999999999999" customHeight="1">
      <c r="A813" s="260">
        <v>798</v>
      </c>
      <c r="B813" s="260"/>
      <c r="C813" s="260"/>
      <c r="D813" s="260"/>
      <c r="E813" s="260"/>
      <c r="F813" s="260"/>
      <c r="G813" s="260"/>
      <c r="H813" s="262"/>
      <c r="I813" s="262"/>
      <c r="J813" s="262"/>
      <c r="K813" s="262"/>
      <c r="L813" s="260"/>
      <c r="M813" s="260"/>
      <c r="N813" s="263"/>
      <c r="O813" s="263"/>
      <c r="P813" s="260"/>
      <c r="Q813" s="260"/>
      <c r="R813" s="260"/>
      <c r="S813" s="260"/>
    </row>
    <row r="814" spans="1:19" ht="10.199999999999999" customHeight="1">
      <c r="A814" s="260">
        <v>799</v>
      </c>
      <c r="B814" s="260"/>
      <c r="C814" s="260"/>
      <c r="D814" s="260"/>
      <c r="E814" s="260"/>
      <c r="F814" s="260"/>
      <c r="G814" s="260"/>
      <c r="H814" s="262"/>
      <c r="I814" s="262"/>
      <c r="J814" s="262"/>
      <c r="K814" s="262"/>
      <c r="L814" s="260"/>
      <c r="M814" s="260"/>
      <c r="N814" s="263"/>
      <c r="O814" s="263"/>
      <c r="P814" s="260"/>
      <c r="Q814" s="260"/>
      <c r="R814" s="260"/>
      <c r="S814" s="260"/>
    </row>
    <row r="815" spans="1:19" ht="10.199999999999999" customHeight="1">
      <c r="A815" s="260">
        <v>800</v>
      </c>
      <c r="B815" s="260"/>
      <c r="C815" s="260"/>
      <c r="D815" s="260"/>
      <c r="E815" s="260"/>
      <c r="F815" s="260"/>
      <c r="G815" s="260"/>
      <c r="H815" s="262"/>
      <c r="I815" s="262"/>
      <c r="J815" s="262"/>
      <c r="K815" s="262"/>
      <c r="L815" s="260"/>
      <c r="M815" s="260"/>
      <c r="N815" s="263"/>
      <c r="O815" s="263"/>
      <c r="P815" s="260"/>
      <c r="Q815" s="260"/>
      <c r="R815" s="260"/>
      <c r="S815" s="260"/>
    </row>
    <row r="816" spans="1:19" ht="10.199999999999999" customHeight="1">
      <c r="A816" s="260">
        <v>801</v>
      </c>
      <c r="B816" s="260"/>
      <c r="C816" s="260"/>
      <c r="D816" s="260"/>
      <c r="E816" s="260"/>
      <c r="F816" s="260"/>
      <c r="G816" s="260"/>
      <c r="H816" s="262"/>
      <c r="I816" s="262"/>
      <c r="J816" s="262"/>
      <c r="K816" s="262"/>
      <c r="L816" s="260"/>
      <c r="M816" s="260"/>
      <c r="N816" s="263"/>
      <c r="O816" s="263"/>
      <c r="P816" s="260"/>
      <c r="Q816" s="260"/>
      <c r="R816" s="260"/>
      <c r="S816" s="260"/>
    </row>
    <row r="817" spans="1:19" ht="10.199999999999999" customHeight="1">
      <c r="A817" s="260">
        <v>802</v>
      </c>
      <c r="B817" s="260"/>
      <c r="C817" s="260"/>
      <c r="D817" s="260"/>
      <c r="E817" s="260"/>
      <c r="F817" s="260"/>
      <c r="G817" s="260"/>
      <c r="H817" s="262"/>
      <c r="I817" s="262"/>
      <c r="J817" s="262"/>
      <c r="K817" s="262"/>
      <c r="L817" s="260"/>
      <c r="M817" s="260"/>
      <c r="N817" s="263"/>
      <c r="O817" s="263"/>
      <c r="P817" s="260"/>
      <c r="Q817" s="260"/>
      <c r="R817" s="260"/>
      <c r="S817" s="260"/>
    </row>
    <row r="818" spans="1:19" ht="10.199999999999999" customHeight="1">
      <c r="A818" s="260">
        <v>803</v>
      </c>
      <c r="B818" s="260"/>
      <c r="C818" s="260"/>
      <c r="D818" s="260"/>
      <c r="E818" s="260"/>
      <c r="F818" s="260"/>
      <c r="G818" s="260"/>
      <c r="H818" s="262"/>
      <c r="I818" s="262"/>
      <c r="J818" s="262"/>
      <c r="K818" s="262"/>
      <c r="L818" s="260"/>
      <c r="M818" s="260"/>
      <c r="N818" s="263"/>
      <c r="O818" s="263"/>
      <c r="P818" s="260"/>
      <c r="Q818" s="260"/>
      <c r="R818" s="260"/>
      <c r="S818" s="260"/>
    </row>
    <row r="819" spans="1:19" ht="10.199999999999999" customHeight="1">
      <c r="A819" s="260">
        <v>804</v>
      </c>
      <c r="B819" s="260"/>
      <c r="C819" s="260"/>
      <c r="D819" s="260"/>
      <c r="E819" s="260"/>
      <c r="F819" s="260"/>
      <c r="G819" s="260"/>
      <c r="H819" s="262"/>
      <c r="I819" s="262"/>
      <c r="J819" s="262"/>
      <c r="K819" s="262"/>
      <c r="L819" s="260"/>
      <c r="M819" s="260"/>
      <c r="N819" s="263"/>
      <c r="O819" s="263"/>
      <c r="P819" s="260"/>
      <c r="Q819" s="260"/>
      <c r="R819" s="260"/>
      <c r="S819" s="260"/>
    </row>
    <row r="820" spans="1:19" ht="10.199999999999999" customHeight="1">
      <c r="A820" s="260">
        <v>805</v>
      </c>
      <c r="B820" s="260"/>
      <c r="C820" s="260"/>
      <c r="D820" s="260"/>
      <c r="E820" s="260"/>
      <c r="F820" s="260"/>
      <c r="G820" s="260"/>
      <c r="H820" s="262"/>
      <c r="I820" s="262"/>
      <c r="J820" s="262"/>
      <c r="K820" s="262"/>
      <c r="L820" s="260"/>
      <c r="M820" s="260"/>
      <c r="N820" s="263"/>
      <c r="O820" s="263"/>
      <c r="P820" s="260"/>
      <c r="Q820" s="260"/>
      <c r="R820" s="260"/>
      <c r="S820" s="260"/>
    </row>
    <row r="821" spans="1:19" ht="10.199999999999999" customHeight="1">
      <c r="A821" s="260">
        <v>806</v>
      </c>
      <c r="B821" s="260"/>
      <c r="C821" s="260"/>
      <c r="D821" s="260"/>
      <c r="E821" s="260"/>
      <c r="F821" s="260"/>
      <c r="G821" s="260"/>
      <c r="H821" s="262"/>
      <c r="I821" s="262"/>
      <c r="J821" s="262"/>
      <c r="K821" s="262"/>
      <c r="L821" s="260"/>
      <c r="M821" s="260"/>
      <c r="N821" s="263"/>
      <c r="O821" s="263"/>
      <c r="P821" s="260"/>
      <c r="Q821" s="260"/>
      <c r="R821" s="260"/>
      <c r="S821" s="260"/>
    </row>
    <row r="822" spans="1:19" ht="10.199999999999999" customHeight="1">
      <c r="A822" s="260">
        <v>807</v>
      </c>
      <c r="B822" s="260"/>
      <c r="C822" s="260"/>
      <c r="D822" s="260"/>
      <c r="E822" s="260"/>
      <c r="F822" s="260"/>
      <c r="G822" s="260"/>
      <c r="H822" s="262"/>
      <c r="I822" s="262"/>
      <c r="J822" s="262"/>
      <c r="K822" s="262"/>
      <c r="L822" s="260"/>
      <c r="M822" s="260"/>
      <c r="N822" s="263"/>
      <c r="O822" s="263"/>
      <c r="P822" s="260"/>
      <c r="Q822" s="260"/>
      <c r="R822" s="260"/>
      <c r="S822" s="260"/>
    </row>
    <row r="823" spans="1:19" ht="10.199999999999999" customHeight="1">
      <c r="A823" s="260">
        <v>808</v>
      </c>
      <c r="B823" s="260"/>
      <c r="C823" s="260"/>
      <c r="D823" s="260"/>
      <c r="E823" s="260"/>
      <c r="F823" s="260"/>
      <c r="G823" s="260"/>
      <c r="H823" s="262"/>
      <c r="I823" s="262"/>
      <c r="J823" s="262"/>
      <c r="K823" s="262"/>
      <c r="L823" s="260"/>
      <c r="M823" s="260"/>
      <c r="N823" s="263"/>
      <c r="O823" s="263"/>
      <c r="P823" s="260"/>
      <c r="Q823" s="260"/>
      <c r="R823" s="260"/>
      <c r="S823" s="260"/>
    </row>
    <row r="824" spans="1:19" ht="10.199999999999999" customHeight="1">
      <c r="A824" s="260">
        <v>809</v>
      </c>
      <c r="B824" s="260"/>
      <c r="C824" s="260"/>
      <c r="D824" s="260"/>
      <c r="E824" s="260"/>
      <c r="F824" s="260"/>
      <c r="G824" s="260"/>
      <c r="H824" s="262"/>
      <c r="I824" s="262"/>
      <c r="J824" s="262"/>
      <c r="K824" s="262"/>
      <c r="L824" s="260"/>
      <c r="M824" s="260"/>
      <c r="N824" s="263"/>
      <c r="O824" s="263"/>
      <c r="P824" s="260"/>
      <c r="Q824" s="260"/>
      <c r="R824" s="260"/>
      <c r="S824" s="260"/>
    </row>
    <row r="825" spans="1:19" ht="10.199999999999999" customHeight="1">
      <c r="A825" s="260">
        <v>810</v>
      </c>
      <c r="B825" s="260"/>
      <c r="C825" s="260"/>
      <c r="D825" s="260"/>
      <c r="E825" s="260"/>
      <c r="F825" s="260"/>
      <c r="G825" s="260"/>
      <c r="H825" s="262"/>
      <c r="I825" s="262"/>
      <c r="J825" s="262"/>
      <c r="K825" s="262"/>
      <c r="L825" s="260"/>
      <c r="M825" s="260"/>
      <c r="N825" s="263"/>
      <c r="O825" s="263"/>
      <c r="P825" s="260"/>
      <c r="Q825" s="260"/>
      <c r="R825" s="260"/>
      <c r="S825" s="260"/>
    </row>
    <row r="826" spans="1:19" ht="10.199999999999999" customHeight="1">
      <c r="A826" s="260">
        <v>811</v>
      </c>
      <c r="B826" s="260"/>
      <c r="C826" s="260"/>
      <c r="D826" s="260"/>
      <c r="E826" s="260"/>
      <c r="F826" s="260"/>
      <c r="G826" s="260"/>
      <c r="H826" s="262"/>
      <c r="I826" s="262"/>
      <c r="J826" s="262"/>
      <c r="K826" s="262"/>
      <c r="L826" s="260"/>
      <c r="M826" s="260"/>
      <c r="N826" s="263"/>
      <c r="O826" s="263"/>
      <c r="P826" s="260"/>
      <c r="Q826" s="260"/>
      <c r="R826" s="260"/>
      <c r="S826" s="260"/>
    </row>
    <row r="827" spans="1:19" ht="10.199999999999999" customHeight="1">
      <c r="A827" s="260">
        <v>812</v>
      </c>
      <c r="B827" s="260"/>
      <c r="C827" s="260"/>
      <c r="D827" s="260"/>
      <c r="E827" s="260"/>
      <c r="F827" s="260"/>
      <c r="G827" s="260"/>
      <c r="H827" s="262"/>
      <c r="I827" s="262"/>
      <c r="J827" s="262"/>
      <c r="K827" s="262"/>
      <c r="L827" s="260"/>
      <c r="M827" s="260"/>
      <c r="N827" s="263"/>
      <c r="O827" s="263"/>
      <c r="P827" s="260"/>
      <c r="Q827" s="260"/>
      <c r="R827" s="260"/>
      <c r="S827" s="260"/>
    </row>
    <row r="828" spans="1:19" ht="10.199999999999999" customHeight="1">
      <c r="A828" s="260">
        <v>813</v>
      </c>
      <c r="B828" s="260"/>
      <c r="C828" s="260"/>
      <c r="D828" s="260"/>
      <c r="E828" s="260"/>
      <c r="F828" s="260"/>
      <c r="G828" s="260"/>
      <c r="H828" s="262"/>
      <c r="I828" s="262"/>
      <c r="J828" s="262"/>
      <c r="K828" s="262"/>
      <c r="L828" s="260"/>
      <c r="M828" s="260"/>
      <c r="N828" s="263"/>
      <c r="O828" s="263"/>
      <c r="P828" s="260"/>
      <c r="Q828" s="260"/>
      <c r="R828" s="260"/>
      <c r="S828" s="260"/>
    </row>
    <row r="829" spans="1:19" ht="10.199999999999999" customHeight="1">
      <c r="A829" s="260">
        <v>814</v>
      </c>
      <c r="B829" s="260"/>
      <c r="C829" s="260"/>
      <c r="D829" s="260"/>
      <c r="E829" s="260"/>
      <c r="F829" s="260"/>
      <c r="G829" s="260"/>
      <c r="H829" s="262"/>
      <c r="I829" s="262"/>
      <c r="J829" s="262"/>
      <c r="K829" s="262"/>
      <c r="L829" s="260"/>
      <c r="M829" s="260"/>
      <c r="N829" s="263"/>
      <c r="O829" s="263"/>
      <c r="P829" s="260"/>
      <c r="Q829" s="260"/>
      <c r="R829" s="260"/>
      <c r="S829" s="260"/>
    </row>
    <row r="830" spans="1:19" ht="10.199999999999999" customHeight="1">
      <c r="A830" s="260">
        <v>815</v>
      </c>
      <c r="B830" s="260"/>
      <c r="C830" s="260"/>
      <c r="D830" s="260"/>
      <c r="E830" s="260"/>
      <c r="F830" s="260"/>
      <c r="G830" s="260"/>
      <c r="H830" s="262"/>
      <c r="I830" s="262"/>
      <c r="J830" s="262"/>
      <c r="K830" s="262"/>
      <c r="L830" s="260"/>
      <c r="M830" s="260"/>
      <c r="N830" s="263"/>
      <c r="O830" s="263"/>
      <c r="P830" s="260"/>
      <c r="Q830" s="260"/>
      <c r="R830" s="260"/>
      <c r="S830" s="260"/>
    </row>
    <row r="831" spans="1:19" ht="10.199999999999999" customHeight="1">
      <c r="A831" s="260">
        <v>816</v>
      </c>
      <c r="B831" s="260"/>
      <c r="C831" s="260"/>
      <c r="D831" s="260"/>
      <c r="E831" s="260"/>
      <c r="F831" s="260"/>
      <c r="G831" s="260"/>
      <c r="H831" s="262"/>
      <c r="I831" s="262"/>
      <c r="J831" s="262"/>
      <c r="K831" s="262"/>
      <c r="L831" s="260"/>
      <c r="M831" s="260"/>
      <c r="N831" s="263"/>
      <c r="O831" s="263"/>
      <c r="P831" s="260"/>
      <c r="Q831" s="260"/>
      <c r="R831" s="260"/>
      <c r="S831" s="260"/>
    </row>
    <row r="832" spans="1:19" ht="10.199999999999999" customHeight="1">
      <c r="A832" s="260">
        <v>817</v>
      </c>
      <c r="B832" s="260"/>
      <c r="C832" s="260"/>
      <c r="D832" s="260"/>
      <c r="E832" s="260"/>
      <c r="F832" s="260"/>
      <c r="G832" s="260"/>
      <c r="H832" s="262"/>
      <c r="I832" s="262"/>
      <c r="J832" s="262"/>
      <c r="K832" s="262"/>
      <c r="L832" s="260"/>
      <c r="M832" s="260"/>
      <c r="N832" s="263"/>
      <c r="O832" s="263"/>
      <c r="P832" s="260"/>
      <c r="Q832" s="260"/>
      <c r="R832" s="260"/>
      <c r="S832" s="260"/>
    </row>
    <row r="833" spans="1:19" ht="10.199999999999999" customHeight="1">
      <c r="A833" s="260">
        <v>818</v>
      </c>
      <c r="B833" s="260"/>
      <c r="C833" s="260"/>
      <c r="D833" s="260"/>
      <c r="E833" s="260"/>
      <c r="F833" s="260"/>
      <c r="G833" s="260"/>
      <c r="H833" s="262"/>
      <c r="I833" s="262"/>
      <c r="J833" s="262"/>
      <c r="K833" s="262"/>
      <c r="L833" s="260"/>
      <c r="M833" s="260"/>
      <c r="N833" s="263"/>
      <c r="O833" s="263"/>
      <c r="P833" s="260"/>
      <c r="Q833" s="260"/>
      <c r="R833" s="260"/>
      <c r="S833" s="260"/>
    </row>
    <row r="834" spans="1:19" ht="10.199999999999999" customHeight="1">
      <c r="A834" s="260">
        <v>819</v>
      </c>
      <c r="B834" s="260"/>
      <c r="C834" s="260"/>
      <c r="D834" s="260"/>
      <c r="E834" s="260"/>
      <c r="F834" s="260"/>
      <c r="G834" s="260"/>
      <c r="H834" s="262"/>
      <c r="I834" s="262"/>
      <c r="J834" s="262"/>
      <c r="K834" s="262"/>
      <c r="L834" s="260"/>
      <c r="M834" s="260"/>
      <c r="N834" s="263"/>
      <c r="O834" s="263"/>
      <c r="P834" s="260"/>
      <c r="Q834" s="260"/>
      <c r="R834" s="260"/>
      <c r="S834" s="260"/>
    </row>
    <row r="835" spans="1:19" ht="10.199999999999999" customHeight="1">
      <c r="A835" s="260">
        <v>820</v>
      </c>
      <c r="B835" s="260"/>
      <c r="C835" s="260"/>
      <c r="D835" s="260"/>
      <c r="E835" s="260"/>
      <c r="F835" s="260"/>
      <c r="G835" s="260"/>
      <c r="H835" s="262"/>
      <c r="I835" s="262"/>
      <c r="J835" s="262"/>
      <c r="K835" s="262"/>
      <c r="L835" s="260"/>
      <c r="M835" s="260"/>
      <c r="N835" s="263"/>
      <c r="O835" s="263"/>
      <c r="P835" s="260"/>
      <c r="Q835" s="260"/>
      <c r="R835" s="260"/>
      <c r="S835" s="260"/>
    </row>
    <row r="836" spans="1:19" ht="10.199999999999999" customHeight="1">
      <c r="A836" s="260">
        <v>821</v>
      </c>
      <c r="B836" s="260"/>
      <c r="C836" s="260"/>
      <c r="D836" s="260"/>
      <c r="E836" s="260"/>
      <c r="F836" s="260"/>
      <c r="G836" s="260"/>
      <c r="H836" s="262"/>
      <c r="I836" s="262"/>
      <c r="J836" s="262"/>
      <c r="K836" s="262"/>
      <c r="L836" s="260"/>
      <c r="M836" s="260"/>
      <c r="N836" s="263"/>
      <c r="O836" s="263"/>
      <c r="P836" s="260"/>
      <c r="Q836" s="260"/>
      <c r="R836" s="260"/>
      <c r="S836" s="260"/>
    </row>
    <row r="837" spans="1:19" ht="10.199999999999999" customHeight="1">
      <c r="A837" s="260">
        <v>822</v>
      </c>
      <c r="B837" s="260"/>
      <c r="C837" s="260"/>
      <c r="D837" s="260"/>
      <c r="E837" s="260"/>
      <c r="F837" s="260"/>
      <c r="G837" s="260"/>
      <c r="H837" s="262"/>
      <c r="I837" s="262"/>
      <c r="J837" s="262"/>
      <c r="K837" s="262"/>
      <c r="L837" s="260"/>
      <c r="M837" s="260"/>
      <c r="N837" s="263"/>
      <c r="O837" s="263"/>
      <c r="P837" s="260"/>
      <c r="Q837" s="260"/>
      <c r="R837" s="260"/>
      <c r="S837" s="260"/>
    </row>
    <row r="838" spans="1:19" ht="10.199999999999999" customHeight="1">
      <c r="A838" s="260">
        <v>823</v>
      </c>
      <c r="B838" s="260"/>
      <c r="C838" s="260"/>
      <c r="D838" s="260"/>
      <c r="E838" s="260"/>
      <c r="F838" s="260"/>
      <c r="G838" s="260"/>
      <c r="H838" s="262"/>
      <c r="I838" s="262"/>
      <c r="J838" s="262"/>
      <c r="K838" s="262"/>
      <c r="L838" s="260"/>
      <c r="M838" s="260"/>
      <c r="N838" s="263"/>
      <c r="O838" s="263"/>
      <c r="P838" s="260"/>
      <c r="Q838" s="260"/>
      <c r="R838" s="260"/>
      <c r="S838" s="260"/>
    </row>
    <row r="839" spans="1:19" ht="10.199999999999999" customHeight="1">
      <c r="A839" s="260">
        <v>824</v>
      </c>
      <c r="B839" s="260"/>
      <c r="C839" s="260"/>
      <c r="D839" s="260"/>
      <c r="E839" s="260"/>
      <c r="F839" s="260"/>
      <c r="G839" s="260"/>
      <c r="H839" s="262"/>
      <c r="I839" s="262"/>
      <c r="J839" s="262"/>
      <c r="K839" s="262"/>
      <c r="L839" s="260"/>
      <c r="M839" s="260"/>
      <c r="N839" s="263"/>
      <c r="O839" s="263"/>
      <c r="P839" s="260"/>
      <c r="Q839" s="260"/>
      <c r="R839" s="260"/>
      <c r="S839" s="260"/>
    </row>
    <row r="840" spans="1:19" ht="10.199999999999999" customHeight="1">
      <c r="A840" s="260">
        <v>825</v>
      </c>
      <c r="B840" s="260"/>
      <c r="C840" s="260"/>
      <c r="D840" s="260"/>
      <c r="E840" s="260"/>
      <c r="F840" s="260"/>
      <c r="G840" s="260"/>
      <c r="H840" s="262"/>
      <c r="I840" s="262"/>
      <c r="J840" s="262"/>
      <c r="K840" s="262"/>
      <c r="L840" s="260"/>
      <c r="M840" s="260"/>
      <c r="N840" s="263"/>
      <c r="O840" s="263"/>
      <c r="P840" s="260"/>
      <c r="Q840" s="260"/>
      <c r="R840" s="260"/>
      <c r="S840" s="260"/>
    </row>
    <row r="841" spans="1:19" ht="10.199999999999999" customHeight="1">
      <c r="A841" s="260">
        <v>826</v>
      </c>
      <c r="B841" s="260"/>
      <c r="C841" s="260"/>
      <c r="D841" s="260"/>
      <c r="E841" s="260"/>
      <c r="F841" s="260"/>
      <c r="G841" s="260"/>
      <c r="H841" s="262"/>
      <c r="I841" s="262"/>
      <c r="J841" s="262"/>
      <c r="K841" s="262"/>
      <c r="L841" s="260"/>
      <c r="M841" s="260"/>
      <c r="N841" s="263"/>
      <c r="O841" s="263"/>
      <c r="P841" s="260"/>
      <c r="Q841" s="260"/>
      <c r="R841" s="260"/>
      <c r="S841" s="260"/>
    </row>
    <row r="842" spans="1:19" ht="10.199999999999999" customHeight="1">
      <c r="A842" s="260">
        <v>827</v>
      </c>
      <c r="B842" s="260"/>
      <c r="C842" s="260"/>
      <c r="D842" s="260"/>
      <c r="E842" s="260"/>
      <c r="F842" s="260"/>
      <c r="G842" s="260"/>
      <c r="H842" s="262"/>
      <c r="I842" s="262"/>
      <c r="J842" s="262"/>
      <c r="K842" s="262"/>
      <c r="L842" s="260"/>
      <c r="M842" s="260"/>
      <c r="N842" s="263"/>
      <c r="O842" s="263"/>
      <c r="P842" s="260"/>
      <c r="Q842" s="260"/>
      <c r="R842" s="260"/>
      <c r="S842" s="260"/>
    </row>
    <row r="843" spans="1:19" ht="10.199999999999999" customHeight="1">
      <c r="A843" s="260">
        <v>828</v>
      </c>
      <c r="B843" s="260"/>
      <c r="C843" s="260"/>
      <c r="D843" s="260"/>
      <c r="E843" s="260"/>
      <c r="F843" s="260"/>
      <c r="G843" s="260"/>
      <c r="H843" s="262"/>
      <c r="I843" s="262"/>
      <c r="J843" s="262"/>
      <c r="K843" s="262"/>
      <c r="L843" s="260"/>
      <c r="M843" s="260"/>
      <c r="N843" s="263"/>
      <c r="O843" s="263"/>
      <c r="P843" s="260"/>
      <c r="Q843" s="260"/>
      <c r="R843" s="260"/>
      <c r="S843" s="260"/>
    </row>
    <row r="844" spans="1:19" ht="10.199999999999999" customHeight="1">
      <c r="A844" s="260">
        <v>829</v>
      </c>
      <c r="B844" s="260"/>
      <c r="C844" s="260"/>
      <c r="D844" s="260"/>
      <c r="E844" s="260"/>
      <c r="F844" s="260"/>
      <c r="G844" s="260"/>
      <c r="H844" s="262"/>
      <c r="I844" s="262"/>
      <c r="J844" s="262"/>
      <c r="K844" s="262"/>
      <c r="L844" s="260"/>
      <c r="M844" s="260"/>
      <c r="N844" s="263"/>
      <c r="O844" s="263"/>
      <c r="P844" s="260"/>
      <c r="Q844" s="260"/>
      <c r="R844" s="260"/>
      <c r="S844" s="260"/>
    </row>
    <row r="845" spans="1:19" ht="10.199999999999999" customHeight="1">
      <c r="A845" s="260">
        <v>830</v>
      </c>
      <c r="B845" s="260"/>
      <c r="C845" s="260"/>
      <c r="D845" s="260"/>
      <c r="E845" s="260"/>
      <c r="F845" s="260"/>
      <c r="G845" s="260"/>
      <c r="H845" s="262"/>
      <c r="I845" s="262"/>
      <c r="J845" s="262"/>
      <c r="K845" s="262"/>
      <c r="L845" s="260"/>
      <c r="M845" s="260"/>
      <c r="N845" s="263"/>
      <c r="O845" s="263"/>
      <c r="P845" s="260"/>
      <c r="Q845" s="260"/>
      <c r="R845" s="260"/>
      <c r="S845" s="260"/>
    </row>
    <row r="846" spans="1:19" ht="10.199999999999999" customHeight="1">
      <c r="A846" s="260">
        <v>831</v>
      </c>
      <c r="B846" s="260"/>
      <c r="C846" s="260"/>
      <c r="D846" s="260"/>
      <c r="E846" s="260"/>
      <c r="F846" s="260"/>
      <c r="G846" s="260"/>
      <c r="H846" s="262"/>
      <c r="I846" s="262"/>
      <c r="J846" s="262"/>
      <c r="K846" s="262"/>
      <c r="L846" s="260"/>
      <c r="M846" s="260"/>
      <c r="N846" s="263"/>
      <c r="O846" s="263"/>
      <c r="P846" s="260"/>
      <c r="Q846" s="260"/>
      <c r="R846" s="260"/>
      <c r="S846" s="260"/>
    </row>
    <row r="847" spans="1:19" ht="10.199999999999999" customHeight="1">
      <c r="A847" s="260">
        <v>832</v>
      </c>
      <c r="B847" s="260"/>
      <c r="C847" s="260"/>
      <c r="D847" s="260"/>
      <c r="E847" s="260"/>
      <c r="F847" s="260"/>
      <c r="G847" s="260"/>
      <c r="H847" s="262"/>
      <c r="I847" s="262"/>
      <c r="J847" s="262"/>
      <c r="K847" s="262"/>
      <c r="L847" s="260"/>
      <c r="M847" s="260"/>
      <c r="N847" s="263"/>
      <c r="O847" s="263"/>
      <c r="P847" s="260"/>
      <c r="Q847" s="260"/>
      <c r="R847" s="260"/>
      <c r="S847" s="260"/>
    </row>
    <row r="848" spans="1:19" ht="10.199999999999999" customHeight="1">
      <c r="A848" s="260">
        <v>833</v>
      </c>
      <c r="B848" s="260"/>
      <c r="C848" s="260"/>
      <c r="D848" s="260"/>
      <c r="E848" s="260"/>
      <c r="F848" s="260"/>
      <c r="G848" s="260"/>
      <c r="H848" s="262"/>
      <c r="I848" s="262"/>
      <c r="J848" s="262"/>
      <c r="K848" s="262"/>
      <c r="L848" s="260"/>
      <c r="M848" s="260"/>
      <c r="N848" s="263"/>
      <c r="O848" s="263"/>
      <c r="P848" s="260"/>
      <c r="Q848" s="260"/>
      <c r="R848" s="260"/>
      <c r="S848" s="260"/>
    </row>
    <row r="849" spans="1:19" ht="10.199999999999999" customHeight="1">
      <c r="A849" s="260">
        <v>834</v>
      </c>
      <c r="B849" s="260"/>
      <c r="C849" s="260"/>
      <c r="D849" s="260"/>
      <c r="E849" s="260"/>
      <c r="F849" s="260"/>
      <c r="G849" s="260"/>
      <c r="H849" s="262"/>
      <c r="I849" s="262"/>
      <c r="J849" s="262"/>
      <c r="K849" s="262"/>
      <c r="L849" s="260"/>
      <c r="M849" s="260"/>
      <c r="N849" s="263"/>
      <c r="O849" s="263"/>
      <c r="P849" s="260"/>
      <c r="Q849" s="260"/>
      <c r="R849" s="260"/>
      <c r="S849" s="260"/>
    </row>
    <row r="850" spans="1:19" ht="10.199999999999999" customHeight="1">
      <c r="A850" s="260">
        <v>835</v>
      </c>
      <c r="B850" s="260"/>
      <c r="C850" s="260"/>
      <c r="D850" s="260"/>
      <c r="E850" s="260"/>
      <c r="F850" s="260"/>
      <c r="G850" s="260"/>
      <c r="H850" s="262"/>
      <c r="I850" s="262"/>
      <c r="J850" s="262"/>
      <c r="K850" s="262"/>
      <c r="L850" s="260"/>
      <c r="M850" s="260"/>
      <c r="N850" s="263"/>
      <c r="O850" s="263"/>
      <c r="P850" s="260"/>
      <c r="Q850" s="260"/>
      <c r="R850" s="260"/>
      <c r="S850" s="260"/>
    </row>
    <row r="851" spans="1:19" ht="10.199999999999999" customHeight="1">
      <c r="A851" s="260">
        <v>836</v>
      </c>
      <c r="B851" s="260"/>
      <c r="C851" s="260"/>
      <c r="D851" s="260"/>
      <c r="E851" s="260"/>
      <c r="F851" s="260"/>
      <c r="G851" s="260"/>
      <c r="H851" s="262"/>
      <c r="I851" s="262"/>
      <c r="J851" s="262"/>
      <c r="K851" s="262"/>
      <c r="L851" s="260"/>
      <c r="M851" s="260"/>
      <c r="N851" s="263"/>
      <c r="O851" s="263"/>
      <c r="P851" s="260"/>
      <c r="Q851" s="260"/>
      <c r="R851" s="260"/>
      <c r="S851" s="260"/>
    </row>
    <row r="852" spans="1:19" ht="10.199999999999999" customHeight="1">
      <c r="A852" s="260">
        <v>837</v>
      </c>
      <c r="B852" s="260"/>
      <c r="C852" s="260"/>
      <c r="D852" s="260"/>
      <c r="E852" s="260"/>
      <c r="F852" s="260"/>
      <c r="G852" s="260"/>
      <c r="H852" s="262"/>
      <c r="I852" s="262"/>
      <c r="J852" s="262"/>
      <c r="K852" s="262"/>
      <c r="L852" s="260"/>
      <c r="M852" s="260"/>
      <c r="N852" s="263"/>
      <c r="O852" s="263"/>
      <c r="P852" s="260"/>
      <c r="Q852" s="260"/>
      <c r="R852" s="260"/>
      <c r="S852" s="260"/>
    </row>
    <row r="853" spans="1:19" ht="10.199999999999999" customHeight="1">
      <c r="A853" s="260">
        <v>838</v>
      </c>
      <c r="B853" s="260"/>
      <c r="C853" s="260"/>
      <c r="D853" s="260"/>
      <c r="E853" s="260"/>
      <c r="F853" s="260"/>
      <c r="G853" s="260"/>
      <c r="H853" s="262"/>
      <c r="I853" s="262"/>
      <c r="J853" s="262"/>
      <c r="K853" s="262"/>
      <c r="L853" s="260"/>
      <c r="M853" s="260"/>
      <c r="N853" s="263"/>
      <c r="O853" s="263"/>
      <c r="P853" s="260"/>
      <c r="Q853" s="260"/>
      <c r="R853" s="260"/>
      <c r="S853" s="260"/>
    </row>
    <row r="854" spans="1:19" ht="10.199999999999999" customHeight="1">
      <c r="A854" s="260">
        <v>839</v>
      </c>
      <c r="B854" s="260"/>
      <c r="C854" s="260"/>
      <c r="D854" s="260"/>
      <c r="E854" s="260"/>
      <c r="F854" s="260"/>
      <c r="G854" s="260"/>
      <c r="H854" s="262"/>
      <c r="I854" s="262"/>
      <c r="J854" s="262"/>
      <c r="K854" s="262"/>
      <c r="L854" s="260"/>
      <c r="M854" s="260"/>
      <c r="N854" s="263"/>
      <c r="O854" s="263"/>
      <c r="P854" s="260"/>
      <c r="Q854" s="260"/>
      <c r="R854" s="260"/>
      <c r="S854" s="260"/>
    </row>
    <row r="855" spans="1:19" ht="10.199999999999999" customHeight="1">
      <c r="A855" s="260">
        <v>840</v>
      </c>
      <c r="B855" s="260"/>
      <c r="C855" s="260"/>
      <c r="D855" s="260"/>
      <c r="E855" s="260"/>
      <c r="F855" s="260"/>
      <c r="G855" s="260"/>
      <c r="H855" s="262"/>
      <c r="I855" s="262"/>
      <c r="J855" s="262"/>
      <c r="K855" s="262"/>
      <c r="L855" s="260"/>
      <c r="M855" s="260"/>
      <c r="N855" s="263"/>
      <c r="O855" s="263"/>
      <c r="P855" s="260"/>
      <c r="Q855" s="260"/>
      <c r="R855" s="260"/>
      <c r="S855" s="260"/>
    </row>
    <row r="856" spans="1:19" ht="10.199999999999999" customHeight="1">
      <c r="A856" s="260">
        <v>841</v>
      </c>
      <c r="B856" s="260"/>
      <c r="C856" s="260"/>
      <c r="D856" s="260"/>
      <c r="E856" s="260"/>
      <c r="F856" s="260"/>
      <c r="G856" s="260"/>
      <c r="H856" s="262"/>
      <c r="I856" s="262"/>
      <c r="J856" s="262"/>
      <c r="K856" s="262"/>
      <c r="L856" s="260"/>
      <c r="M856" s="260"/>
      <c r="N856" s="263"/>
      <c r="O856" s="263"/>
      <c r="P856" s="260"/>
      <c r="Q856" s="260"/>
      <c r="R856" s="260"/>
      <c r="S856" s="260"/>
    </row>
    <row r="857" spans="1:19" ht="10.199999999999999" customHeight="1">
      <c r="A857" s="260">
        <v>842</v>
      </c>
      <c r="B857" s="260"/>
      <c r="C857" s="260"/>
      <c r="D857" s="260"/>
      <c r="E857" s="260"/>
      <c r="F857" s="260"/>
      <c r="G857" s="260"/>
      <c r="H857" s="262"/>
      <c r="I857" s="262"/>
      <c r="J857" s="262"/>
      <c r="K857" s="262"/>
      <c r="L857" s="260"/>
      <c r="M857" s="260"/>
      <c r="N857" s="263"/>
      <c r="O857" s="263"/>
      <c r="P857" s="260"/>
      <c r="Q857" s="260"/>
      <c r="R857" s="260"/>
      <c r="S857" s="260"/>
    </row>
    <row r="858" spans="1:19" ht="10.199999999999999" customHeight="1">
      <c r="A858" s="260">
        <v>843</v>
      </c>
      <c r="B858" s="260"/>
      <c r="C858" s="260"/>
      <c r="D858" s="260"/>
      <c r="E858" s="260"/>
      <c r="F858" s="260"/>
      <c r="G858" s="260"/>
      <c r="H858" s="262"/>
      <c r="I858" s="262"/>
      <c r="J858" s="262"/>
      <c r="K858" s="262"/>
      <c r="L858" s="260"/>
      <c r="M858" s="260"/>
      <c r="N858" s="263"/>
      <c r="O858" s="263"/>
      <c r="P858" s="260"/>
      <c r="Q858" s="260"/>
      <c r="R858" s="260"/>
      <c r="S858" s="260"/>
    </row>
    <row r="859" spans="1:19" ht="10.199999999999999" customHeight="1">
      <c r="A859" s="260">
        <v>844</v>
      </c>
      <c r="B859" s="260"/>
      <c r="C859" s="260"/>
      <c r="D859" s="260"/>
      <c r="E859" s="260"/>
      <c r="F859" s="260"/>
      <c r="G859" s="260"/>
      <c r="H859" s="262"/>
      <c r="I859" s="262"/>
      <c r="J859" s="262"/>
      <c r="K859" s="262"/>
      <c r="L859" s="260"/>
      <c r="M859" s="260"/>
      <c r="N859" s="263"/>
      <c r="O859" s="263"/>
      <c r="P859" s="260"/>
      <c r="Q859" s="260"/>
      <c r="R859" s="260"/>
      <c r="S859" s="260"/>
    </row>
    <row r="860" spans="1:19" ht="10.199999999999999" customHeight="1">
      <c r="A860" s="260">
        <v>845</v>
      </c>
      <c r="B860" s="260"/>
      <c r="C860" s="260"/>
      <c r="D860" s="260"/>
      <c r="E860" s="260"/>
      <c r="F860" s="260"/>
      <c r="G860" s="260"/>
      <c r="H860" s="262"/>
      <c r="I860" s="262"/>
      <c r="J860" s="262"/>
      <c r="K860" s="262"/>
      <c r="L860" s="260"/>
      <c r="M860" s="260"/>
      <c r="N860" s="263"/>
      <c r="O860" s="263"/>
      <c r="P860" s="260"/>
      <c r="Q860" s="260"/>
      <c r="R860" s="260"/>
      <c r="S860" s="260"/>
    </row>
    <row r="861" spans="1:19" ht="10.199999999999999" customHeight="1">
      <c r="A861" s="260">
        <v>846</v>
      </c>
      <c r="B861" s="260"/>
      <c r="C861" s="260"/>
      <c r="D861" s="260"/>
      <c r="E861" s="260"/>
      <c r="F861" s="260"/>
      <c r="G861" s="260"/>
      <c r="H861" s="262"/>
      <c r="I861" s="262"/>
      <c r="J861" s="262"/>
      <c r="K861" s="262"/>
      <c r="L861" s="260"/>
      <c r="M861" s="260"/>
      <c r="N861" s="263"/>
      <c r="O861" s="263"/>
      <c r="P861" s="260"/>
      <c r="Q861" s="260"/>
      <c r="R861" s="260"/>
      <c r="S861" s="260"/>
    </row>
    <row r="862" spans="1:19" ht="10.199999999999999" customHeight="1">
      <c r="A862" s="260">
        <v>847</v>
      </c>
      <c r="B862" s="260"/>
      <c r="C862" s="260"/>
      <c r="D862" s="260"/>
      <c r="E862" s="260"/>
      <c r="F862" s="260"/>
      <c r="G862" s="260"/>
      <c r="H862" s="262"/>
      <c r="I862" s="262"/>
      <c r="J862" s="262"/>
      <c r="K862" s="262"/>
      <c r="L862" s="260"/>
      <c r="M862" s="260"/>
      <c r="N862" s="263"/>
      <c r="O862" s="263"/>
      <c r="P862" s="260"/>
      <c r="Q862" s="260"/>
      <c r="R862" s="260"/>
      <c r="S862" s="260"/>
    </row>
    <row r="863" spans="1:19" ht="10.199999999999999" customHeight="1">
      <c r="A863" s="260">
        <v>848</v>
      </c>
      <c r="B863" s="260"/>
      <c r="C863" s="260"/>
      <c r="D863" s="260"/>
      <c r="E863" s="260"/>
      <c r="F863" s="260"/>
      <c r="G863" s="260"/>
      <c r="H863" s="262"/>
      <c r="I863" s="262"/>
      <c r="J863" s="262"/>
      <c r="K863" s="262"/>
      <c r="L863" s="260"/>
      <c r="M863" s="260"/>
      <c r="N863" s="263"/>
      <c r="O863" s="263"/>
      <c r="P863" s="260"/>
      <c r="Q863" s="260"/>
      <c r="R863" s="260"/>
      <c r="S863" s="260"/>
    </row>
    <row r="864" spans="1:19" ht="10.199999999999999" customHeight="1">
      <c r="A864" s="260">
        <v>849</v>
      </c>
      <c r="B864" s="260"/>
      <c r="C864" s="260"/>
      <c r="D864" s="260"/>
      <c r="E864" s="260"/>
      <c r="F864" s="260"/>
      <c r="G864" s="260"/>
      <c r="H864" s="262"/>
      <c r="I864" s="262"/>
      <c r="J864" s="262"/>
      <c r="K864" s="262"/>
      <c r="L864" s="260"/>
      <c r="M864" s="260"/>
      <c r="N864" s="263"/>
      <c r="O864" s="263"/>
      <c r="P864" s="260"/>
      <c r="Q864" s="260"/>
      <c r="R864" s="260"/>
      <c r="S864" s="260"/>
    </row>
    <row r="865" spans="1:19" ht="10.199999999999999" customHeight="1">
      <c r="A865" s="260">
        <v>850</v>
      </c>
      <c r="B865" s="260"/>
      <c r="C865" s="260"/>
      <c r="D865" s="260"/>
      <c r="E865" s="260"/>
      <c r="F865" s="260"/>
      <c r="G865" s="260"/>
      <c r="H865" s="262"/>
      <c r="I865" s="262"/>
      <c r="J865" s="262"/>
      <c r="K865" s="262"/>
      <c r="L865" s="260"/>
      <c r="M865" s="260"/>
      <c r="N865" s="263"/>
      <c r="O865" s="263"/>
      <c r="P865" s="260"/>
      <c r="Q865" s="260"/>
      <c r="R865" s="260"/>
      <c r="S865" s="260"/>
    </row>
    <row r="866" spans="1:19" ht="10.199999999999999" customHeight="1">
      <c r="A866" s="260">
        <v>851</v>
      </c>
      <c r="B866" s="260"/>
      <c r="C866" s="260"/>
      <c r="D866" s="260"/>
      <c r="E866" s="260"/>
      <c r="F866" s="260"/>
      <c r="G866" s="260"/>
      <c r="H866" s="262"/>
      <c r="I866" s="262"/>
      <c r="J866" s="262"/>
      <c r="K866" s="262"/>
      <c r="L866" s="260"/>
      <c r="M866" s="260"/>
      <c r="N866" s="263"/>
      <c r="O866" s="263"/>
      <c r="P866" s="260"/>
      <c r="Q866" s="260"/>
      <c r="R866" s="260"/>
      <c r="S866" s="260"/>
    </row>
    <row r="867" spans="1:19" ht="10.199999999999999" customHeight="1">
      <c r="A867" s="260">
        <v>852</v>
      </c>
      <c r="B867" s="260"/>
      <c r="C867" s="260"/>
      <c r="D867" s="260"/>
      <c r="E867" s="260"/>
      <c r="F867" s="260"/>
      <c r="G867" s="260"/>
      <c r="H867" s="262"/>
      <c r="I867" s="262"/>
      <c r="J867" s="262"/>
      <c r="K867" s="262"/>
      <c r="L867" s="260"/>
      <c r="M867" s="260"/>
      <c r="N867" s="263"/>
      <c r="O867" s="263"/>
      <c r="P867" s="260"/>
      <c r="Q867" s="260"/>
      <c r="R867" s="260"/>
      <c r="S867" s="260"/>
    </row>
    <row r="868" spans="1:19" ht="10.199999999999999" customHeight="1">
      <c r="A868" s="260">
        <v>853</v>
      </c>
      <c r="B868" s="260"/>
      <c r="C868" s="260"/>
      <c r="D868" s="260"/>
      <c r="E868" s="260"/>
      <c r="F868" s="260"/>
      <c r="G868" s="260"/>
      <c r="H868" s="262"/>
      <c r="I868" s="262"/>
      <c r="J868" s="262"/>
      <c r="K868" s="262"/>
      <c r="L868" s="260"/>
      <c r="M868" s="260"/>
      <c r="N868" s="263"/>
      <c r="O868" s="263"/>
      <c r="P868" s="260"/>
      <c r="Q868" s="260"/>
      <c r="R868" s="260"/>
      <c r="S868" s="260"/>
    </row>
    <row r="869" spans="1:19" ht="10.199999999999999" customHeight="1">
      <c r="A869" s="260">
        <v>854</v>
      </c>
      <c r="B869" s="260"/>
      <c r="C869" s="260"/>
      <c r="D869" s="260"/>
      <c r="E869" s="260"/>
      <c r="F869" s="260"/>
      <c r="G869" s="260"/>
      <c r="H869" s="262"/>
      <c r="I869" s="262"/>
      <c r="J869" s="262"/>
      <c r="K869" s="262"/>
      <c r="L869" s="260"/>
      <c r="M869" s="260"/>
      <c r="N869" s="263"/>
      <c r="O869" s="263"/>
      <c r="P869" s="260"/>
      <c r="Q869" s="260"/>
      <c r="R869" s="260"/>
      <c r="S869" s="260"/>
    </row>
    <row r="870" spans="1:19" ht="10.199999999999999" customHeight="1">
      <c r="A870" s="260">
        <v>855</v>
      </c>
      <c r="B870" s="260"/>
      <c r="C870" s="260"/>
      <c r="D870" s="260"/>
      <c r="E870" s="260"/>
      <c r="F870" s="260"/>
      <c r="G870" s="260"/>
      <c r="H870" s="262"/>
      <c r="I870" s="262"/>
      <c r="J870" s="262"/>
      <c r="K870" s="262"/>
      <c r="L870" s="260"/>
      <c r="M870" s="260"/>
      <c r="N870" s="263"/>
      <c r="O870" s="263"/>
      <c r="P870" s="260"/>
      <c r="Q870" s="260"/>
      <c r="R870" s="260"/>
      <c r="S870" s="260"/>
    </row>
    <row r="871" spans="1:19" ht="10.199999999999999" customHeight="1">
      <c r="A871" s="260">
        <v>856</v>
      </c>
      <c r="B871" s="260"/>
      <c r="C871" s="260"/>
      <c r="D871" s="260"/>
      <c r="E871" s="260"/>
      <c r="F871" s="260"/>
      <c r="G871" s="260"/>
      <c r="H871" s="262"/>
      <c r="I871" s="262"/>
      <c r="J871" s="262"/>
      <c r="K871" s="262"/>
      <c r="L871" s="260"/>
      <c r="M871" s="260"/>
      <c r="N871" s="263"/>
      <c r="O871" s="263"/>
      <c r="P871" s="260"/>
      <c r="Q871" s="260"/>
      <c r="R871" s="260"/>
      <c r="S871" s="260"/>
    </row>
    <row r="872" spans="1:19" ht="10.199999999999999" customHeight="1">
      <c r="A872" s="260">
        <v>857</v>
      </c>
      <c r="B872" s="260"/>
      <c r="C872" s="260"/>
      <c r="D872" s="260"/>
      <c r="E872" s="260"/>
      <c r="F872" s="260"/>
      <c r="G872" s="260"/>
      <c r="H872" s="262"/>
      <c r="I872" s="262"/>
      <c r="J872" s="262"/>
      <c r="K872" s="262"/>
      <c r="L872" s="260"/>
      <c r="M872" s="260"/>
      <c r="N872" s="263"/>
      <c r="O872" s="263"/>
      <c r="P872" s="260"/>
      <c r="Q872" s="260"/>
      <c r="R872" s="260"/>
      <c r="S872" s="260"/>
    </row>
    <row r="873" spans="1:19" ht="10.199999999999999" customHeight="1">
      <c r="A873" s="260">
        <v>858</v>
      </c>
      <c r="B873" s="260"/>
      <c r="C873" s="260"/>
      <c r="D873" s="260"/>
      <c r="E873" s="260"/>
      <c r="F873" s="260"/>
      <c r="G873" s="260"/>
      <c r="H873" s="262"/>
      <c r="I873" s="262"/>
      <c r="J873" s="262"/>
      <c r="K873" s="262"/>
      <c r="L873" s="260"/>
      <c r="M873" s="260"/>
      <c r="N873" s="263"/>
      <c r="O873" s="263"/>
      <c r="P873" s="260"/>
      <c r="Q873" s="260"/>
      <c r="R873" s="260"/>
      <c r="S873" s="260"/>
    </row>
    <row r="874" spans="1:19" ht="10.199999999999999" customHeight="1">
      <c r="A874" s="260">
        <v>859</v>
      </c>
      <c r="B874" s="260"/>
      <c r="C874" s="260"/>
      <c r="D874" s="260"/>
      <c r="E874" s="260"/>
      <c r="F874" s="260"/>
      <c r="G874" s="260"/>
      <c r="H874" s="262"/>
      <c r="I874" s="262"/>
      <c r="J874" s="262"/>
      <c r="K874" s="262"/>
      <c r="L874" s="260"/>
      <c r="M874" s="260"/>
      <c r="N874" s="263"/>
      <c r="O874" s="263"/>
      <c r="P874" s="260"/>
      <c r="Q874" s="260"/>
      <c r="R874" s="260"/>
      <c r="S874" s="260"/>
    </row>
    <row r="875" spans="1:19" ht="10.199999999999999" customHeight="1">
      <c r="A875" s="260">
        <v>860</v>
      </c>
      <c r="B875" s="260"/>
      <c r="C875" s="260"/>
      <c r="D875" s="260"/>
      <c r="E875" s="260"/>
      <c r="F875" s="260"/>
      <c r="G875" s="260"/>
      <c r="H875" s="262"/>
      <c r="I875" s="262"/>
      <c r="J875" s="262"/>
      <c r="K875" s="262"/>
      <c r="L875" s="260"/>
      <c r="M875" s="260"/>
      <c r="N875" s="263"/>
      <c r="O875" s="263"/>
      <c r="P875" s="260"/>
      <c r="Q875" s="260"/>
      <c r="R875" s="260"/>
      <c r="S875" s="260"/>
    </row>
    <row r="876" spans="1:19" ht="10.199999999999999" customHeight="1">
      <c r="A876" s="260">
        <v>861</v>
      </c>
      <c r="B876" s="260"/>
      <c r="C876" s="260"/>
      <c r="D876" s="260"/>
      <c r="E876" s="260"/>
      <c r="F876" s="260"/>
      <c r="G876" s="260"/>
      <c r="H876" s="262"/>
      <c r="I876" s="262"/>
      <c r="J876" s="262"/>
      <c r="K876" s="262"/>
      <c r="L876" s="260"/>
      <c r="M876" s="260"/>
      <c r="N876" s="263"/>
      <c r="O876" s="263"/>
      <c r="P876" s="260"/>
      <c r="Q876" s="260"/>
      <c r="R876" s="260"/>
      <c r="S876" s="260"/>
    </row>
    <row r="877" spans="1:19" ht="10.199999999999999" customHeight="1">
      <c r="A877" s="260">
        <v>862</v>
      </c>
      <c r="B877" s="260"/>
      <c r="C877" s="260"/>
      <c r="D877" s="260"/>
      <c r="E877" s="260"/>
      <c r="F877" s="260"/>
      <c r="G877" s="260"/>
      <c r="H877" s="262"/>
      <c r="I877" s="262"/>
      <c r="J877" s="262"/>
      <c r="K877" s="262"/>
      <c r="L877" s="260"/>
      <c r="M877" s="260"/>
      <c r="N877" s="263"/>
      <c r="O877" s="263"/>
      <c r="P877" s="260"/>
      <c r="Q877" s="260"/>
      <c r="R877" s="260"/>
      <c r="S877" s="260"/>
    </row>
    <row r="878" spans="1:19" ht="10.199999999999999" customHeight="1">
      <c r="A878" s="260">
        <v>863</v>
      </c>
      <c r="B878" s="260"/>
      <c r="C878" s="260"/>
      <c r="D878" s="260"/>
      <c r="E878" s="260"/>
      <c r="F878" s="260"/>
      <c r="G878" s="260"/>
      <c r="H878" s="262"/>
      <c r="I878" s="262"/>
      <c r="J878" s="262"/>
      <c r="K878" s="262"/>
      <c r="L878" s="260"/>
      <c r="M878" s="260"/>
      <c r="N878" s="263"/>
      <c r="O878" s="263"/>
      <c r="P878" s="260"/>
      <c r="Q878" s="260"/>
      <c r="R878" s="260"/>
      <c r="S878" s="260"/>
    </row>
    <row r="879" spans="1:19" ht="10.199999999999999" customHeight="1">
      <c r="A879" s="260">
        <v>864</v>
      </c>
      <c r="B879" s="260"/>
      <c r="C879" s="260"/>
      <c r="D879" s="260"/>
      <c r="E879" s="260"/>
      <c r="F879" s="260"/>
      <c r="G879" s="260"/>
      <c r="H879" s="262"/>
      <c r="I879" s="262"/>
      <c r="J879" s="262"/>
      <c r="K879" s="262"/>
      <c r="L879" s="260"/>
      <c r="M879" s="260"/>
      <c r="N879" s="263"/>
      <c r="O879" s="263"/>
      <c r="P879" s="260"/>
      <c r="Q879" s="260"/>
      <c r="R879" s="260"/>
      <c r="S879" s="260"/>
    </row>
    <row r="880" spans="1:19" ht="10.199999999999999" customHeight="1">
      <c r="A880" s="260">
        <v>865</v>
      </c>
      <c r="B880" s="260"/>
      <c r="C880" s="260"/>
      <c r="D880" s="260"/>
      <c r="E880" s="260"/>
      <c r="F880" s="260"/>
      <c r="G880" s="260"/>
      <c r="H880" s="262"/>
      <c r="I880" s="262"/>
      <c r="J880" s="262"/>
      <c r="K880" s="262"/>
      <c r="L880" s="260"/>
      <c r="M880" s="260"/>
      <c r="N880" s="263"/>
      <c r="O880" s="263"/>
      <c r="P880" s="260"/>
      <c r="Q880" s="260"/>
      <c r="R880" s="260"/>
      <c r="S880" s="260"/>
    </row>
    <row r="881" spans="1:19" ht="10.199999999999999" customHeight="1">
      <c r="A881" s="260">
        <v>866</v>
      </c>
      <c r="B881" s="260"/>
      <c r="C881" s="260"/>
      <c r="D881" s="260"/>
      <c r="E881" s="260"/>
      <c r="F881" s="260"/>
      <c r="G881" s="260"/>
      <c r="H881" s="262"/>
      <c r="I881" s="262"/>
      <c r="J881" s="262"/>
      <c r="K881" s="262"/>
      <c r="L881" s="260"/>
      <c r="M881" s="260"/>
      <c r="N881" s="263"/>
      <c r="O881" s="263"/>
      <c r="P881" s="260"/>
      <c r="Q881" s="260"/>
      <c r="R881" s="260"/>
      <c r="S881" s="260"/>
    </row>
    <row r="882" spans="1:19" ht="10.199999999999999" customHeight="1">
      <c r="A882" s="260">
        <v>867</v>
      </c>
      <c r="B882" s="260"/>
      <c r="C882" s="260"/>
      <c r="D882" s="260"/>
      <c r="E882" s="260"/>
      <c r="F882" s="260"/>
      <c r="G882" s="260"/>
      <c r="H882" s="262"/>
      <c r="I882" s="262"/>
      <c r="J882" s="262"/>
      <c r="K882" s="262"/>
      <c r="L882" s="260"/>
      <c r="M882" s="260"/>
      <c r="N882" s="263"/>
      <c r="O882" s="263"/>
      <c r="P882" s="260"/>
      <c r="Q882" s="260"/>
      <c r="R882" s="260"/>
      <c r="S882" s="260"/>
    </row>
    <row r="883" spans="1:19" ht="10.199999999999999" customHeight="1">
      <c r="A883" s="260">
        <v>868</v>
      </c>
      <c r="B883" s="260"/>
      <c r="C883" s="260"/>
      <c r="D883" s="260"/>
      <c r="E883" s="260"/>
      <c r="F883" s="260"/>
      <c r="G883" s="260"/>
      <c r="H883" s="262"/>
      <c r="I883" s="262"/>
      <c r="J883" s="262"/>
      <c r="K883" s="262"/>
      <c r="L883" s="260"/>
      <c r="M883" s="260"/>
      <c r="N883" s="263"/>
      <c r="O883" s="263"/>
      <c r="P883" s="260"/>
      <c r="Q883" s="260"/>
      <c r="R883" s="260"/>
      <c r="S883" s="260"/>
    </row>
    <row r="884" spans="1:19" ht="10.199999999999999" customHeight="1">
      <c r="A884" s="260">
        <v>869</v>
      </c>
      <c r="B884" s="260"/>
      <c r="C884" s="260"/>
      <c r="D884" s="260"/>
      <c r="E884" s="260"/>
      <c r="F884" s="260"/>
      <c r="G884" s="260"/>
      <c r="H884" s="262"/>
      <c r="I884" s="262"/>
      <c r="J884" s="262"/>
      <c r="K884" s="262"/>
      <c r="L884" s="260"/>
      <c r="M884" s="260"/>
      <c r="N884" s="263"/>
      <c r="O884" s="263"/>
      <c r="P884" s="260"/>
      <c r="Q884" s="260"/>
      <c r="R884" s="260"/>
      <c r="S884" s="260"/>
    </row>
    <row r="885" spans="1:19" ht="10.199999999999999" customHeight="1">
      <c r="A885" s="260">
        <v>870</v>
      </c>
      <c r="B885" s="260"/>
      <c r="C885" s="260"/>
      <c r="D885" s="260"/>
      <c r="E885" s="260"/>
      <c r="F885" s="260"/>
      <c r="G885" s="260"/>
      <c r="H885" s="262"/>
      <c r="I885" s="262"/>
      <c r="J885" s="262"/>
      <c r="K885" s="262"/>
      <c r="L885" s="260"/>
      <c r="M885" s="260"/>
      <c r="N885" s="263"/>
      <c r="O885" s="263"/>
      <c r="P885" s="260"/>
      <c r="Q885" s="260"/>
      <c r="R885" s="260"/>
      <c r="S885" s="260"/>
    </row>
    <row r="886" spans="1:19" ht="10.199999999999999" customHeight="1">
      <c r="A886" s="260">
        <v>871</v>
      </c>
      <c r="B886" s="260"/>
      <c r="C886" s="260"/>
      <c r="D886" s="260"/>
      <c r="E886" s="260"/>
      <c r="F886" s="260"/>
      <c r="G886" s="260"/>
      <c r="H886" s="262"/>
      <c r="I886" s="262"/>
      <c r="J886" s="262"/>
      <c r="K886" s="262"/>
      <c r="L886" s="260"/>
      <c r="M886" s="260"/>
      <c r="N886" s="263"/>
      <c r="O886" s="263"/>
      <c r="P886" s="260"/>
      <c r="Q886" s="260"/>
      <c r="R886" s="260"/>
      <c r="S886" s="260"/>
    </row>
    <row r="887" spans="1:19" ht="10.199999999999999" customHeight="1">
      <c r="A887" s="260">
        <v>872</v>
      </c>
      <c r="B887" s="260"/>
      <c r="C887" s="260"/>
      <c r="D887" s="260"/>
      <c r="E887" s="260"/>
      <c r="F887" s="260"/>
      <c r="G887" s="260"/>
      <c r="H887" s="262"/>
      <c r="I887" s="262"/>
      <c r="J887" s="262"/>
      <c r="K887" s="262"/>
      <c r="L887" s="260"/>
      <c r="M887" s="260"/>
      <c r="N887" s="263"/>
      <c r="O887" s="263"/>
      <c r="P887" s="260"/>
      <c r="Q887" s="260"/>
      <c r="R887" s="260"/>
      <c r="S887" s="260"/>
    </row>
    <row r="888" spans="1:19" ht="10.199999999999999" customHeight="1">
      <c r="A888" s="260">
        <v>873</v>
      </c>
      <c r="B888" s="260"/>
      <c r="C888" s="260"/>
      <c r="D888" s="260"/>
      <c r="E888" s="260"/>
      <c r="F888" s="260"/>
      <c r="G888" s="260"/>
      <c r="H888" s="262"/>
      <c r="I888" s="262"/>
      <c r="J888" s="262"/>
      <c r="K888" s="262"/>
      <c r="L888" s="260"/>
      <c r="M888" s="260"/>
      <c r="N888" s="263"/>
      <c r="O888" s="263"/>
      <c r="P888" s="260"/>
      <c r="Q888" s="260"/>
      <c r="R888" s="260"/>
      <c r="S888" s="260"/>
    </row>
    <row r="889" spans="1:19" ht="10.199999999999999" customHeight="1">
      <c r="A889" s="260">
        <v>874</v>
      </c>
      <c r="B889" s="260"/>
      <c r="C889" s="260"/>
      <c r="D889" s="260"/>
      <c r="E889" s="260"/>
      <c r="F889" s="260"/>
      <c r="G889" s="260"/>
      <c r="H889" s="262"/>
      <c r="I889" s="262"/>
      <c r="J889" s="262"/>
      <c r="K889" s="262"/>
      <c r="L889" s="260"/>
      <c r="M889" s="260"/>
      <c r="N889" s="263"/>
      <c r="O889" s="263"/>
      <c r="P889" s="260"/>
      <c r="Q889" s="260"/>
      <c r="R889" s="260"/>
      <c r="S889" s="260"/>
    </row>
    <row r="890" spans="1:19" ht="10.199999999999999" customHeight="1">
      <c r="A890" s="260">
        <v>875</v>
      </c>
      <c r="B890" s="260"/>
      <c r="C890" s="260"/>
      <c r="D890" s="260"/>
      <c r="E890" s="260"/>
      <c r="F890" s="260"/>
      <c r="G890" s="260"/>
      <c r="H890" s="262"/>
      <c r="I890" s="262"/>
      <c r="J890" s="262"/>
      <c r="K890" s="262"/>
      <c r="L890" s="260"/>
      <c r="M890" s="260"/>
      <c r="N890" s="263"/>
      <c r="O890" s="263"/>
      <c r="P890" s="260"/>
      <c r="Q890" s="260"/>
      <c r="R890" s="260"/>
      <c r="S890" s="260"/>
    </row>
    <row r="891" spans="1:19" ht="10.199999999999999" customHeight="1">
      <c r="A891" s="260">
        <v>876</v>
      </c>
      <c r="B891" s="260"/>
      <c r="C891" s="260"/>
      <c r="D891" s="260"/>
      <c r="E891" s="260"/>
      <c r="F891" s="260"/>
      <c r="G891" s="260"/>
      <c r="H891" s="262"/>
      <c r="I891" s="262"/>
      <c r="J891" s="262"/>
      <c r="K891" s="262"/>
      <c r="L891" s="260"/>
      <c r="M891" s="260"/>
      <c r="N891" s="263"/>
      <c r="O891" s="263"/>
      <c r="P891" s="260"/>
      <c r="Q891" s="260"/>
      <c r="R891" s="260"/>
      <c r="S891" s="260"/>
    </row>
    <row r="892" spans="1:19" ht="10.199999999999999" customHeight="1">
      <c r="A892" s="260">
        <v>877</v>
      </c>
      <c r="B892" s="260"/>
      <c r="C892" s="260"/>
      <c r="D892" s="260"/>
      <c r="E892" s="260"/>
      <c r="F892" s="260"/>
      <c r="G892" s="260"/>
      <c r="H892" s="262"/>
      <c r="I892" s="262"/>
      <c r="J892" s="262"/>
      <c r="K892" s="262"/>
      <c r="L892" s="260"/>
      <c r="M892" s="260"/>
      <c r="N892" s="263"/>
      <c r="O892" s="263"/>
      <c r="P892" s="260"/>
      <c r="Q892" s="260"/>
      <c r="R892" s="260"/>
      <c r="S892" s="260"/>
    </row>
    <row r="893" spans="1:19" ht="10.199999999999999" customHeight="1">
      <c r="A893" s="260">
        <v>878</v>
      </c>
      <c r="B893" s="260"/>
      <c r="C893" s="260"/>
      <c r="D893" s="260"/>
      <c r="E893" s="260"/>
      <c r="F893" s="260"/>
      <c r="G893" s="260"/>
      <c r="H893" s="262"/>
      <c r="I893" s="262"/>
      <c r="J893" s="262"/>
      <c r="K893" s="262"/>
      <c r="L893" s="260"/>
      <c r="M893" s="260"/>
      <c r="N893" s="263"/>
      <c r="O893" s="263"/>
      <c r="P893" s="260"/>
      <c r="Q893" s="260"/>
      <c r="R893" s="260"/>
      <c r="S893" s="260"/>
    </row>
    <row r="894" spans="1:19" ht="10.199999999999999" customHeight="1">
      <c r="A894" s="260">
        <v>879</v>
      </c>
      <c r="B894" s="260"/>
      <c r="C894" s="260"/>
      <c r="D894" s="260"/>
      <c r="E894" s="260"/>
      <c r="F894" s="260"/>
      <c r="G894" s="260"/>
      <c r="H894" s="262"/>
      <c r="I894" s="262"/>
      <c r="J894" s="262"/>
      <c r="K894" s="262"/>
      <c r="L894" s="260"/>
      <c r="M894" s="260"/>
      <c r="N894" s="263"/>
      <c r="O894" s="263"/>
      <c r="P894" s="260"/>
      <c r="Q894" s="260"/>
      <c r="R894" s="260"/>
      <c r="S894" s="260"/>
    </row>
    <row r="895" spans="1:19" ht="10.199999999999999" customHeight="1">
      <c r="A895" s="260">
        <v>880</v>
      </c>
      <c r="B895" s="260"/>
      <c r="C895" s="260"/>
      <c r="D895" s="260"/>
      <c r="E895" s="260"/>
      <c r="F895" s="260"/>
      <c r="G895" s="260"/>
      <c r="H895" s="262"/>
      <c r="I895" s="262"/>
      <c r="J895" s="262"/>
      <c r="K895" s="262"/>
      <c r="L895" s="260"/>
      <c r="M895" s="260"/>
      <c r="N895" s="263"/>
      <c r="O895" s="263"/>
      <c r="P895" s="260"/>
      <c r="Q895" s="260"/>
      <c r="R895" s="260"/>
      <c r="S895" s="260"/>
    </row>
    <row r="896" spans="1:19" ht="10.199999999999999" customHeight="1">
      <c r="A896" s="260">
        <v>881</v>
      </c>
      <c r="B896" s="260"/>
      <c r="C896" s="260"/>
      <c r="D896" s="260"/>
      <c r="E896" s="260"/>
      <c r="F896" s="260"/>
      <c r="G896" s="260"/>
      <c r="H896" s="262"/>
      <c r="I896" s="262"/>
      <c r="J896" s="262"/>
      <c r="K896" s="262"/>
      <c r="L896" s="260"/>
      <c r="M896" s="260"/>
      <c r="N896" s="263"/>
      <c r="O896" s="263"/>
      <c r="P896" s="260"/>
      <c r="Q896" s="260"/>
      <c r="R896" s="260"/>
      <c r="S896" s="260"/>
    </row>
    <row r="897" spans="1:19" ht="10.199999999999999" customHeight="1">
      <c r="A897" s="260">
        <v>882</v>
      </c>
      <c r="B897" s="260"/>
      <c r="C897" s="260"/>
      <c r="D897" s="260"/>
      <c r="E897" s="260"/>
      <c r="F897" s="260"/>
      <c r="G897" s="260"/>
      <c r="H897" s="262"/>
      <c r="I897" s="262"/>
      <c r="J897" s="262"/>
      <c r="K897" s="262"/>
      <c r="L897" s="260"/>
      <c r="M897" s="260"/>
      <c r="N897" s="263"/>
      <c r="O897" s="263"/>
      <c r="P897" s="260"/>
      <c r="Q897" s="260"/>
      <c r="R897" s="260"/>
      <c r="S897" s="260"/>
    </row>
    <row r="898" spans="1:19" ht="10.199999999999999" customHeight="1">
      <c r="A898" s="260">
        <v>883</v>
      </c>
      <c r="B898" s="260"/>
      <c r="C898" s="260"/>
      <c r="D898" s="260"/>
      <c r="E898" s="260"/>
      <c r="F898" s="260"/>
      <c r="G898" s="260"/>
      <c r="H898" s="262"/>
      <c r="I898" s="262"/>
      <c r="J898" s="262"/>
      <c r="K898" s="262"/>
      <c r="L898" s="260"/>
      <c r="M898" s="260"/>
      <c r="N898" s="263"/>
      <c r="O898" s="263"/>
      <c r="P898" s="260"/>
      <c r="Q898" s="260"/>
      <c r="R898" s="260"/>
      <c r="S898" s="260"/>
    </row>
    <row r="899" spans="1:19" ht="10.199999999999999" customHeight="1">
      <c r="A899" s="260">
        <v>884</v>
      </c>
      <c r="B899" s="260"/>
      <c r="C899" s="260"/>
      <c r="D899" s="260"/>
      <c r="E899" s="260"/>
      <c r="F899" s="260"/>
      <c r="G899" s="260"/>
      <c r="H899" s="262"/>
      <c r="I899" s="262"/>
      <c r="J899" s="262"/>
      <c r="K899" s="262"/>
      <c r="L899" s="260"/>
      <c r="M899" s="260"/>
      <c r="N899" s="263"/>
      <c r="O899" s="263"/>
      <c r="P899" s="260"/>
      <c r="Q899" s="260"/>
      <c r="R899" s="260"/>
      <c r="S899" s="260"/>
    </row>
    <row r="900" spans="1:19" ht="10.199999999999999" customHeight="1">
      <c r="A900" s="260">
        <v>885</v>
      </c>
      <c r="B900" s="260"/>
      <c r="C900" s="260"/>
      <c r="D900" s="260"/>
      <c r="E900" s="260"/>
      <c r="F900" s="260"/>
      <c r="G900" s="260"/>
      <c r="H900" s="262"/>
      <c r="I900" s="262"/>
      <c r="J900" s="262"/>
      <c r="K900" s="262"/>
      <c r="L900" s="260"/>
      <c r="M900" s="260"/>
      <c r="N900" s="263"/>
      <c r="O900" s="263"/>
      <c r="P900" s="260"/>
      <c r="Q900" s="260"/>
      <c r="R900" s="260"/>
      <c r="S900" s="260"/>
    </row>
    <row r="901" spans="1:19" ht="10.199999999999999" customHeight="1">
      <c r="A901" s="260">
        <v>886</v>
      </c>
      <c r="B901" s="260"/>
      <c r="C901" s="260"/>
      <c r="D901" s="260"/>
      <c r="E901" s="260"/>
      <c r="F901" s="260"/>
      <c r="G901" s="260"/>
      <c r="H901" s="262"/>
      <c r="I901" s="262"/>
      <c r="J901" s="262"/>
      <c r="K901" s="262"/>
      <c r="L901" s="260"/>
      <c r="M901" s="260"/>
      <c r="N901" s="263"/>
      <c r="O901" s="263"/>
      <c r="P901" s="260"/>
      <c r="Q901" s="260"/>
      <c r="R901" s="260"/>
      <c r="S901" s="260"/>
    </row>
    <row r="902" spans="1:19" ht="10.199999999999999" customHeight="1">
      <c r="A902" s="260">
        <v>887</v>
      </c>
      <c r="B902" s="260"/>
      <c r="C902" s="260"/>
      <c r="D902" s="260"/>
      <c r="E902" s="260"/>
      <c r="F902" s="260"/>
      <c r="G902" s="260"/>
      <c r="H902" s="262"/>
      <c r="I902" s="262"/>
      <c r="J902" s="262"/>
      <c r="K902" s="262"/>
      <c r="L902" s="260"/>
      <c r="M902" s="260"/>
      <c r="N902" s="263"/>
      <c r="O902" s="263"/>
      <c r="P902" s="260"/>
      <c r="Q902" s="260"/>
      <c r="R902" s="260"/>
      <c r="S902" s="260"/>
    </row>
    <row r="903" spans="1:19" ht="10.199999999999999" customHeight="1">
      <c r="A903" s="260">
        <v>888</v>
      </c>
      <c r="B903" s="260"/>
      <c r="C903" s="260"/>
      <c r="D903" s="260"/>
      <c r="E903" s="260"/>
      <c r="F903" s="260"/>
      <c r="G903" s="260"/>
      <c r="H903" s="262"/>
      <c r="I903" s="262"/>
      <c r="J903" s="262"/>
      <c r="K903" s="262"/>
      <c r="L903" s="260"/>
      <c r="M903" s="260"/>
      <c r="N903" s="263"/>
      <c r="O903" s="263"/>
      <c r="P903" s="260"/>
      <c r="Q903" s="260"/>
      <c r="R903" s="260"/>
      <c r="S903" s="260"/>
    </row>
    <row r="904" spans="1:19" ht="10.199999999999999" customHeight="1">
      <c r="A904" s="260">
        <v>889</v>
      </c>
      <c r="B904" s="260"/>
      <c r="C904" s="260"/>
      <c r="D904" s="260"/>
      <c r="E904" s="260"/>
      <c r="F904" s="260"/>
      <c r="G904" s="260"/>
      <c r="H904" s="262"/>
      <c r="I904" s="262"/>
      <c r="J904" s="262"/>
      <c r="K904" s="262"/>
      <c r="L904" s="260"/>
      <c r="M904" s="260"/>
      <c r="N904" s="263"/>
      <c r="O904" s="263"/>
      <c r="P904" s="260"/>
      <c r="Q904" s="260"/>
      <c r="R904" s="260"/>
      <c r="S904" s="260"/>
    </row>
    <row r="905" spans="1:19" ht="10.199999999999999" customHeight="1">
      <c r="A905" s="260">
        <v>890</v>
      </c>
      <c r="B905" s="260"/>
      <c r="C905" s="260"/>
      <c r="D905" s="260"/>
      <c r="E905" s="260"/>
      <c r="F905" s="260"/>
      <c r="G905" s="260"/>
      <c r="H905" s="262"/>
      <c r="I905" s="262"/>
      <c r="J905" s="262"/>
      <c r="K905" s="262"/>
      <c r="L905" s="260"/>
      <c r="M905" s="260"/>
      <c r="N905" s="263"/>
      <c r="O905" s="263"/>
      <c r="P905" s="260"/>
      <c r="Q905" s="260"/>
      <c r="R905" s="260"/>
      <c r="S905" s="260"/>
    </row>
    <row r="906" spans="1:19" ht="10.199999999999999" customHeight="1">
      <c r="A906" s="260">
        <v>891</v>
      </c>
      <c r="B906" s="260"/>
      <c r="C906" s="260"/>
      <c r="D906" s="260"/>
      <c r="E906" s="260"/>
      <c r="F906" s="260"/>
      <c r="G906" s="260"/>
      <c r="H906" s="262"/>
      <c r="I906" s="262"/>
      <c r="J906" s="262"/>
      <c r="K906" s="262"/>
      <c r="L906" s="260"/>
      <c r="M906" s="260"/>
      <c r="N906" s="263"/>
      <c r="O906" s="263"/>
      <c r="P906" s="260"/>
      <c r="Q906" s="260"/>
      <c r="R906" s="260"/>
      <c r="S906" s="260"/>
    </row>
    <row r="907" spans="1:19" ht="10.199999999999999" customHeight="1">
      <c r="A907" s="260">
        <v>892</v>
      </c>
      <c r="B907" s="260"/>
      <c r="C907" s="260"/>
      <c r="D907" s="260"/>
      <c r="E907" s="260"/>
      <c r="F907" s="260"/>
      <c r="G907" s="260"/>
      <c r="H907" s="262"/>
      <c r="I907" s="262"/>
      <c r="J907" s="262"/>
      <c r="K907" s="262"/>
      <c r="L907" s="260"/>
      <c r="M907" s="260"/>
      <c r="N907" s="263"/>
      <c r="O907" s="263"/>
      <c r="P907" s="260"/>
      <c r="Q907" s="260"/>
      <c r="R907" s="260"/>
      <c r="S907" s="260"/>
    </row>
    <row r="908" spans="1:19" ht="10.199999999999999" customHeight="1">
      <c r="A908" s="260">
        <v>893</v>
      </c>
      <c r="B908" s="260"/>
      <c r="C908" s="260"/>
      <c r="D908" s="260"/>
      <c r="E908" s="260"/>
      <c r="F908" s="260"/>
      <c r="G908" s="260"/>
      <c r="H908" s="262"/>
      <c r="I908" s="262"/>
      <c r="J908" s="262"/>
      <c r="K908" s="262"/>
      <c r="L908" s="260"/>
      <c r="M908" s="260"/>
      <c r="N908" s="263"/>
      <c r="O908" s="263"/>
      <c r="P908" s="260"/>
      <c r="Q908" s="260"/>
      <c r="R908" s="260"/>
      <c r="S908" s="260"/>
    </row>
    <row r="909" spans="1:19" ht="10.199999999999999" customHeight="1">
      <c r="A909" s="260">
        <v>894</v>
      </c>
      <c r="B909" s="260"/>
      <c r="C909" s="260"/>
      <c r="D909" s="260"/>
      <c r="E909" s="260"/>
      <c r="F909" s="260"/>
      <c r="G909" s="260"/>
      <c r="H909" s="262"/>
      <c r="I909" s="262"/>
      <c r="J909" s="262"/>
      <c r="K909" s="262"/>
      <c r="L909" s="260"/>
      <c r="M909" s="260"/>
      <c r="N909" s="263"/>
      <c r="O909" s="263"/>
      <c r="P909" s="260"/>
      <c r="Q909" s="260"/>
      <c r="R909" s="260"/>
      <c r="S909" s="260"/>
    </row>
    <row r="910" spans="1:19" ht="10.199999999999999" customHeight="1">
      <c r="A910" s="260">
        <v>895</v>
      </c>
      <c r="B910" s="260"/>
      <c r="C910" s="260"/>
      <c r="D910" s="260"/>
      <c r="E910" s="260"/>
      <c r="F910" s="260"/>
      <c r="G910" s="260"/>
      <c r="H910" s="262"/>
      <c r="I910" s="262"/>
      <c r="J910" s="262"/>
      <c r="K910" s="262"/>
      <c r="L910" s="260"/>
      <c r="M910" s="260"/>
      <c r="N910" s="263"/>
      <c r="O910" s="263"/>
      <c r="P910" s="260"/>
      <c r="Q910" s="260"/>
      <c r="R910" s="260"/>
      <c r="S910" s="260"/>
    </row>
    <row r="911" spans="1:19" ht="10.199999999999999" customHeight="1">
      <c r="A911" s="260">
        <v>896</v>
      </c>
      <c r="B911" s="260"/>
      <c r="C911" s="260"/>
      <c r="D911" s="260"/>
      <c r="E911" s="260"/>
      <c r="F911" s="260"/>
      <c r="G911" s="260"/>
      <c r="H911" s="262"/>
      <c r="I911" s="262"/>
      <c r="J911" s="262"/>
      <c r="K911" s="262"/>
      <c r="L911" s="260"/>
      <c r="M911" s="260"/>
      <c r="N911" s="263"/>
      <c r="O911" s="263"/>
      <c r="P911" s="260"/>
      <c r="Q911" s="260"/>
      <c r="R911" s="260"/>
      <c r="S911" s="260"/>
    </row>
    <row r="912" spans="1:19" ht="10.199999999999999" customHeight="1">
      <c r="A912" s="260">
        <v>897</v>
      </c>
      <c r="B912" s="260"/>
      <c r="C912" s="260"/>
      <c r="D912" s="260"/>
      <c r="E912" s="260"/>
      <c r="F912" s="260"/>
      <c r="G912" s="260"/>
      <c r="H912" s="262"/>
      <c r="I912" s="262"/>
      <c r="J912" s="262"/>
      <c r="K912" s="262"/>
      <c r="L912" s="260"/>
      <c r="M912" s="260"/>
      <c r="N912" s="263"/>
      <c r="O912" s="263"/>
      <c r="P912" s="260"/>
      <c r="Q912" s="260"/>
      <c r="R912" s="260"/>
      <c r="S912" s="260"/>
    </row>
    <row r="913" spans="1:19" ht="10.199999999999999" customHeight="1">
      <c r="A913" s="260">
        <v>898</v>
      </c>
      <c r="B913" s="260"/>
      <c r="C913" s="260"/>
      <c r="D913" s="260"/>
      <c r="E913" s="260"/>
      <c r="F913" s="260"/>
      <c r="G913" s="260"/>
      <c r="H913" s="262"/>
      <c r="I913" s="262"/>
      <c r="J913" s="262"/>
      <c r="K913" s="262"/>
      <c r="L913" s="260"/>
      <c r="M913" s="260"/>
      <c r="N913" s="263"/>
      <c r="O913" s="263"/>
      <c r="P913" s="260"/>
      <c r="Q913" s="260"/>
      <c r="R913" s="260"/>
      <c r="S913" s="260"/>
    </row>
    <row r="914" spans="1:19" ht="10.199999999999999" customHeight="1">
      <c r="A914" s="260">
        <v>899</v>
      </c>
      <c r="B914" s="260"/>
      <c r="C914" s="260"/>
      <c r="D914" s="260"/>
      <c r="E914" s="260"/>
      <c r="F914" s="260"/>
      <c r="G914" s="260"/>
      <c r="H914" s="262"/>
      <c r="I914" s="262"/>
      <c r="J914" s="262"/>
      <c r="K914" s="262"/>
      <c r="L914" s="260"/>
      <c r="M914" s="260"/>
      <c r="N914" s="263"/>
      <c r="O914" s="263"/>
      <c r="P914" s="260"/>
      <c r="Q914" s="260"/>
      <c r="R914" s="260"/>
      <c r="S914" s="260"/>
    </row>
    <row r="915" spans="1:19" ht="10.199999999999999" customHeight="1">
      <c r="A915" s="260">
        <v>900</v>
      </c>
      <c r="B915" s="260"/>
      <c r="C915" s="260"/>
      <c r="D915" s="260"/>
      <c r="E915" s="260"/>
      <c r="F915" s="260"/>
      <c r="G915" s="260"/>
      <c r="H915" s="262"/>
      <c r="I915" s="262"/>
      <c r="J915" s="262"/>
      <c r="K915" s="262"/>
      <c r="L915" s="260"/>
      <c r="M915" s="260"/>
      <c r="N915" s="263"/>
      <c r="O915" s="263"/>
      <c r="P915" s="260"/>
      <c r="Q915" s="260"/>
      <c r="R915" s="260"/>
      <c r="S915" s="260"/>
    </row>
    <row r="916" spans="1:19" ht="10.199999999999999" customHeight="1">
      <c r="A916" s="260">
        <v>901</v>
      </c>
      <c r="B916" s="260"/>
      <c r="C916" s="260"/>
      <c r="D916" s="260"/>
      <c r="E916" s="260"/>
      <c r="F916" s="260"/>
      <c r="G916" s="260"/>
      <c r="H916" s="262"/>
      <c r="I916" s="262"/>
      <c r="J916" s="262"/>
      <c r="K916" s="262"/>
      <c r="L916" s="260"/>
      <c r="M916" s="260"/>
      <c r="N916" s="263"/>
      <c r="O916" s="263"/>
      <c r="P916" s="260"/>
      <c r="Q916" s="260"/>
      <c r="R916" s="260"/>
      <c r="S916" s="260"/>
    </row>
    <row r="917" spans="1:19" ht="10.199999999999999" customHeight="1">
      <c r="A917" s="260">
        <v>902</v>
      </c>
      <c r="B917" s="260"/>
      <c r="C917" s="260"/>
      <c r="D917" s="260"/>
      <c r="E917" s="260"/>
      <c r="F917" s="260"/>
      <c r="G917" s="260"/>
      <c r="H917" s="262"/>
      <c r="I917" s="262"/>
      <c r="J917" s="262"/>
      <c r="K917" s="262"/>
      <c r="L917" s="260"/>
      <c r="M917" s="260"/>
      <c r="N917" s="263"/>
      <c r="O917" s="263"/>
      <c r="P917" s="260"/>
      <c r="Q917" s="260"/>
      <c r="R917" s="260"/>
      <c r="S917" s="260"/>
    </row>
    <row r="918" spans="1:19" ht="10.199999999999999" customHeight="1">
      <c r="A918" s="260">
        <v>903</v>
      </c>
      <c r="B918" s="260"/>
      <c r="C918" s="260"/>
      <c r="D918" s="260"/>
      <c r="E918" s="260"/>
      <c r="F918" s="260"/>
      <c r="G918" s="260"/>
      <c r="H918" s="262"/>
      <c r="I918" s="262"/>
      <c r="J918" s="262"/>
      <c r="K918" s="262"/>
      <c r="L918" s="260"/>
      <c r="M918" s="260"/>
      <c r="N918" s="263"/>
      <c r="O918" s="263"/>
      <c r="P918" s="260"/>
      <c r="Q918" s="260"/>
      <c r="R918" s="260"/>
      <c r="S918" s="260"/>
    </row>
    <row r="919" spans="1:19" ht="10.199999999999999" customHeight="1">
      <c r="A919" s="260">
        <v>904</v>
      </c>
      <c r="B919" s="260"/>
      <c r="C919" s="260"/>
      <c r="D919" s="260"/>
      <c r="E919" s="260"/>
      <c r="F919" s="260"/>
      <c r="G919" s="260"/>
      <c r="H919" s="262"/>
      <c r="I919" s="262"/>
      <c r="J919" s="262"/>
      <c r="K919" s="262"/>
      <c r="L919" s="260"/>
      <c r="M919" s="260"/>
      <c r="N919" s="263"/>
      <c r="O919" s="263"/>
      <c r="P919" s="260"/>
      <c r="Q919" s="260"/>
      <c r="R919" s="260"/>
      <c r="S919" s="260"/>
    </row>
    <row r="920" spans="1:19" ht="10.199999999999999" customHeight="1">
      <c r="A920" s="260">
        <v>905</v>
      </c>
      <c r="B920" s="260"/>
      <c r="C920" s="260"/>
      <c r="D920" s="260"/>
      <c r="E920" s="260"/>
      <c r="F920" s="260"/>
      <c r="G920" s="260"/>
      <c r="H920" s="262"/>
      <c r="I920" s="262"/>
      <c r="J920" s="262"/>
      <c r="K920" s="262"/>
      <c r="L920" s="260"/>
      <c r="M920" s="260"/>
      <c r="N920" s="263"/>
      <c r="O920" s="263"/>
      <c r="P920" s="260"/>
      <c r="Q920" s="260"/>
      <c r="R920" s="260"/>
      <c r="S920" s="260"/>
    </row>
    <row r="921" spans="1:19" ht="10.199999999999999" customHeight="1">
      <c r="A921" s="260">
        <v>906</v>
      </c>
      <c r="B921" s="260"/>
      <c r="C921" s="260"/>
      <c r="D921" s="260"/>
      <c r="E921" s="260"/>
      <c r="F921" s="260"/>
      <c r="G921" s="260"/>
      <c r="H921" s="262"/>
      <c r="I921" s="262"/>
      <c r="J921" s="262"/>
      <c r="K921" s="262"/>
      <c r="L921" s="260"/>
      <c r="M921" s="260"/>
      <c r="N921" s="263"/>
      <c r="O921" s="263"/>
      <c r="P921" s="260"/>
      <c r="Q921" s="260"/>
      <c r="R921" s="260"/>
      <c r="S921" s="260"/>
    </row>
    <row r="922" spans="1:19" ht="10.199999999999999" customHeight="1">
      <c r="A922" s="260">
        <v>907</v>
      </c>
      <c r="B922" s="260"/>
      <c r="C922" s="260"/>
      <c r="D922" s="260"/>
      <c r="E922" s="260"/>
      <c r="F922" s="260"/>
      <c r="G922" s="260"/>
      <c r="H922" s="262"/>
      <c r="I922" s="262"/>
      <c r="J922" s="262"/>
      <c r="K922" s="262"/>
      <c r="L922" s="260"/>
      <c r="M922" s="260"/>
      <c r="N922" s="263"/>
      <c r="O922" s="263"/>
      <c r="P922" s="260"/>
      <c r="Q922" s="260"/>
      <c r="R922" s="260"/>
      <c r="S922" s="260"/>
    </row>
    <row r="923" spans="1:19" ht="10.199999999999999" customHeight="1">
      <c r="A923" s="260">
        <v>908</v>
      </c>
      <c r="B923" s="260"/>
      <c r="C923" s="260"/>
      <c r="D923" s="260"/>
      <c r="E923" s="260"/>
      <c r="F923" s="260"/>
      <c r="G923" s="260"/>
      <c r="H923" s="262"/>
      <c r="I923" s="262"/>
      <c r="J923" s="262"/>
      <c r="K923" s="262"/>
      <c r="L923" s="260"/>
      <c r="M923" s="260"/>
      <c r="N923" s="263"/>
      <c r="O923" s="263"/>
      <c r="P923" s="260"/>
      <c r="Q923" s="260"/>
      <c r="R923" s="260"/>
      <c r="S923" s="260"/>
    </row>
    <row r="924" spans="1:19" ht="10.199999999999999" customHeight="1">
      <c r="A924" s="260">
        <v>909</v>
      </c>
      <c r="B924" s="260"/>
      <c r="C924" s="260"/>
      <c r="D924" s="260"/>
      <c r="E924" s="260"/>
      <c r="F924" s="260"/>
      <c r="G924" s="260"/>
      <c r="H924" s="262"/>
      <c r="I924" s="262"/>
      <c r="J924" s="262"/>
      <c r="K924" s="262"/>
      <c r="L924" s="260"/>
      <c r="M924" s="260"/>
      <c r="N924" s="263"/>
      <c r="O924" s="263"/>
      <c r="P924" s="260"/>
      <c r="Q924" s="260"/>
      <c r="R924" s="260"/>
      <c r="S924" s="260"/>
    </row>
    <row r="925" spans="1:19" ht="10.199999999999999" customHeight="1">
      <c r="A925" s="260">
        <v>910</v>
      </c>
      <c r="B925" s="260"/>
      <c r="C925" s="260"/>
      <c r="D925" s="260"/>
      <c r="E925" s="260"/>
      <c r="F925" s="260"/>
      <c r="G925" s="260"/>
      <c r="H925" s="262"/>
      <c r="I925" s="262"/>
      <c r="J925" s="262"/>
      <c r="K925" s="262"/>
      <c r="L925" s="260"/>
      <c r="M925" s="260"/>
      <c r="N925" s="263"/>
      <c r="O925" s="263"/>
      <c r="P925" s="260"/>
      <c r="Q925" s="260"/>
      <c r="R925" s="260"/>
      <c r="S925" s="260"/>
    </row>
    <row r="926" spans="1:19" ht="10.199999999999999" customHeight="1">
      <c r="A926" s="260">
        <v>911</v>
      </c>
      <c r="B926" s="260"/>
      <c r="C926" s="260"/>
      <c r="D926" s="260"/>
      <c r="E926" s="260"/>
      <c r="F926" s="260"/>
      <c r="G926" s="260"/>
      <c r="H926" s="262"/>
      <c r="I926" s="262"/>
      <c r="J926" s="262"/>
      <c r="K926" s="262"/>
      <c r="L926" s="260"/>
      <c r="M926" s="260"/>
      <c r="N926" s="263"/>
      <c r="O926" s="263"/>
      <c r="P926" s="260"/>
      <c r="Q926" s="260"/>
      <c r="R926" s="260"/>
      <c r="S926" s="260"/>
    </row>
    <row r="927" spans="1:19" ht="10.199999999999999" customHeight="1">
      <c r="A927" s="260">
        <v>912</v>
      </c>
      <c r="B927" s="260"/>
      <c r="C927" s="260"/>
      <c r="D927" s="260"/>
      <c r="E927" s="260"/>
      <c r="F927" s="260"/>
      <c r="G927" s="260"/>
      <c r="H927" s="262"/>
      <c r="I927" s="262"/>
      <c r="J927" s="262"/>
      <c r="K927" s="262"/>
      <c r="L927" s="260"/>
      <c r="M927" s="260"/>
      <c r="N927" s="263"/>
      <c r="O927" s="263"/>
      <c r="P927" s="260"/>
      <c r="Q927" s="260"/>
      <c r="R927" s="260"/>
      <c r="S927" s="260"/>
    </row>
    <row r="928" spans="1:19" ht="10.199999999999999" customHeight="1">
      <c r="A928" s="260">
        <v>913</v>
      </c>
      <c r="B928" s="260"/>
      <c r="C928" s="260"/>
      <c r="D928" s="260"/>
      <c r="E928" s="260"/>
      <c r="F928" s="260"/>
      <c r="G928" s="260"/>
      <c r="H928" s="262"/>
      <c r="I928" s="262"/>
      <c r="J928" s="262"/>
      <c r="K928" s="262"/>
      <c r="L928" s="260"/>
      <c r="M928" s="260"/>
      <c r="N928" s="263"/>
      <c r="O928" s="263"/>
      <c r="P928" s="260"/>
      <c r="Q928" s="260"/>
      <c r="R928" s="260"/>
      <c r="S928" s="260"/>
    </row>
    <row r="929" spans="1:19" ht="10.199999999999999" customHeight="1">
      <c r="A929" s="260">
        <v>914</v>
      </c>
      <c r="B929" s="260"/>
      <c r="C929" s="260"/>
      <c r="D929" s="260"/>
      <c r="E929" s="260"/>
      <c r="F929" s="260"/>
      <c r="G929" s="260"/>
      <c r="H929" s="262"/>
      <c r="I929" s="262"/>
      <c r="J929" s="262"/>
      <c r="K929" s="262"/>
      <c r="L929" s="260"/>
      <c r="M929" s="260"/>
      <c r="N929" s="263"/>
      <c r="O929" s="263"/>
      <c r="P929" s="260"/>
      <c r="Q929" s="260"/>
      <c r="R929" s="260"/>
      <c r="S929" s="260"/>
    </row>
    <row r="930" spans="1:19" ht="10.199999999999999" customHeight="1">
      <c r="A930" s="260">
        <v>915</v>
      </c>
      <c r="B930" s="260"/>
      <c r="C930" s="260"/>
      <c r="D930" s="260"/>
      <c r="E930" s="260"/>
      <c r="F930" s="260"/>
      <c r="G930" s="260"/>
      <c r="H930" s="262"/>
      <c r="I930" s="262"/>
      <c r="J930" s="262"/>
      <c r="K930" s="262"/>
      <c r="L930" s="260"/>
      <c r="M930" s="260"/>
      <c r="N930" s="263"/>
      <c r="O930" s="263"/>
      <c r="P930" s="260"/>
      <c r="Q930" s="260"/>
      <c r="R930" s="260"/>
      <c r="S930" s="260"/>
    </row>
    <row r="931" spans="1:19" ht="10.199999999999999" customHeight="1">
      <c r="A931" s="260">
        <v>916</v>
      </c>
      <c r="B931" s="260"/>
      <c r="C931" s="260"/>
      <c r="D931" s="260"/>
      <c r="E931" s="260"/>
      <c r="F931" s="260"/>
      <c r="G931" s="260"/>
      <c r="H931" s="262"/>
      <c r="I931" s="262"/>
      <c r="J931" s="262"/>
      <c r="K931" s="262"/>
      <c r="L931" s="260"/>
      <c r="M931" s="260"/>
      <c r="N931" s="263"/>
      <c r="O931" s="263"/>
      <c r="P931" s="260"/>
      <c r="Q931" s="260"/>
      <c r="R931" s="260"/>
      <c r="S931" s="260"/>
    </row>
    <row r="932" spans="1:19" ht="10.199999999999999" customHeight="1">
      <c r="A932" s="260">
        <v>917</v>
      </c>
      <c r="B932" s="260"/>
      <c r="C932" s="260"/>
      <c r="D932" s="260"/>
      <c r="E932" s="260"/>
      <c r="F932" s="260"/>
      <c r="G932" s="260"/>
      <c r="H932" s="262"/>
      <c r="I932" s="262"/>
      <c r="J932" s="262"/>
      <c r="K932" s="262"/>
      <c r="L932" s="260"/>
      <c r="M932" s="260"/>
      <c r="N932" s="263"/>
      <c r="O932" s="263"/>
      <c r="P932" s="260"/>
      <c r="Q932" s="260"/>
      <c r="R932" s="260"/>
      <c r="S932" s="260"/>
    </row>
    <row r="933" spans="1:19" ht="10.199999999999999" customHeight="1">
      <c r="A933" s="260">
        <v>918</v>
      </c>
      <c r="B933" s="260"/>
      <c r="C933" s="260"/>
      <c r="D933" s="260"/>
      <c r="E933" s="260"/>
      <c r="F933" s="260"/>
      <c r="G933" s="260"/>
      <c r="H933" s="262"/>
      <c r="I933" s="262"/>
      <c r="J933" s="262"/>
      <c r="K933" s="262"/>
      <c r="L933" s="260"/>
      <c r="M933" s="260"/>
      <c r="N933" s="263"/>
      <c r="O933" s="263"/>
      <c r="P933" s="260"/>
      <c r="Q933" s="260"/>
      <c r="R933" s="260"/>
      <c r="S933" s="260"/>
    </row>
    <row r="934" spans="1:19" ht="10.199999999999999" customHeight="1">
      <c r="A934" s="260">
        <v>919</v>
      </c>
      <c r="B934" s="260"/>
      <c r="C934" s="260"/>
      <c r="D934" s="260"/>
      <c r="E934" s="260"/>
      <c r="F934" s="260"/>
      <c r="G934" s="260"/>
      <c r="H934" s="262"/>
      <c r="I934" s="262"/>
      <c r="J934" s="262"/>
      <c r="K934" s="262"/>
      <c r="L934" s="260"/>
      <c r="M934" s="260"/>
      <c r="N934" s="263"/>
      <c r="O934" s="263"/>
      <c r="P934" s="260"/>
      <c r="Q934" s="260"/>
      <c r="R934" s="260"/>
      <c r="S934" s="260"/>
    </row>
    <row r="935" spans="1:19" ht="10.199999999999999" customHeight="1">
      <c r="A935" s="260">
        <v>920</v>
      </c>
      <c r="B935" s="260"/>
      <c r="C935" s="260"/>
      <c r="D935" s="260"/>
      <c r="E935" s="260"/>
      <c r="F935" s="260"/>
      <c r="G935" s="260"/>
      <c r="H935" s="262"/>
      <c r="I935" s="262"/>
      <c r="J935" s="262"/>
      <c r="K935" s="262"/>
      <c r="L935" s="260"/>
      <c r="M935" s="260"/>
      <c r="N935" s="263"/>
      <c r="O935" s="263"/>
      <c r="P935" s="260"/>
      <c r="Q935" s="260"/>
      <c r="R935" s="260"/>
      <c r="S935" s="260"/>
    </row>
    <row r="936" spans="1:19" ht="10.199999999999999" customHeight="1">
      <c r="A936" s="260">
        <v>921</v>
      </c>
      <c r="B936" s="260"/>
      <c r="C936" s="260"/>
      <c r="D936" s="260"/>
      <c r="E936" s="260"/>
      <c r="F936" s="260"/>
      <c r="G936" s="260"/>
      <c r="H936" s="262"/>
      <c r="I936" s="262"/>
      <c r="J936" s="262"/>
      <c r="K936" s="262"/>
      <c r="L936" s="260"/>
      <c r="M936" s="260"/>
      <c r="N936" s="263"/>
      <c r="O936" s="263"/>
      <c r="P936" s="260"/>
      <c r="Q936" s="260"/>
      <c r="R936" s="260"/>
      <c r="S936" s="260"/>
    </row>
    <row r="937" spans="1:19" ht="10.199999999999999" customHeight="1">
      <c r="A937" s="260">
        <v>922</v>
      </c>
      <c r="B937" s="260"/>
      <c r="C937" s="260"/>
      <c r="D937" s="260"/>
      <c r="E937" s="260"/>
      <c r="F937" s="260"/>
      <c r="G937" s="260"/>
      <c r="H937" s="262"/>
      <c r="I937" s="262"/>
      <c r="J937" s="262"/>
      <c r="K937" s="262"/>
      <c r="L937" s="260"/>
      <c r="M937" s="260"/>
      <c r="N937" s="263"/>
      <c r="O937" s="263"/>
      <c r="P937" s="260"/>
      <c r="Q937" s="260"/>
      <c r="R937" s="260"/>
      <c r="S937" s="260"/>
    </row>
    <row r="938" spans="1:19" ht="10.199999999999999" customHeight="1">
      <c r="A938" s="260">
        <v>923</v>
      </c>
      <c r="B938" s="260"/>
      <c r="C938" s="260"/>
      <c r="D938" s="260"/>
      <c r="E938" s="260"/>
      <c r="F938" s="260"/>
      <c r="G938" s="260"/>
      <c r="H938" s="262"/>
      <c r="I938" s="262"/>
      <c r="J938" s="262"/>
      <c r="K938" s="262"/>
      <c r="L938" s="260"/>
      <c r="M938" s="260"/>
      <c r="N938" s="263"/>
      <c r="O938" s="263"/>
      <c r="P938" s="260"/>
      <c r="Q938" s="260"/>
      <c r="R938" s="260"/>
      <c r="S938" s="260"/>
    </row>
    <row r="939" spans="1:19" ht="10.199999999999999" customHeight="1">
      <c r="A939" s="260">
        <v>924</v>
      </c>
      <c r="B939" s="260"/>
      <c r="C939" s="260"/>
      <c r="D939" s="260"/>
      <c r="E939" s="260"/>
      <c r="F939" s="260"/>
      <c r="G939" s="260"/>
      <c r="H939" s="262"/>
      <c r="I939" s="262"/>
      <c r="J939" s="262"/>
      <c r="K939" s="262"/>
      <c r="L939" s="260"/>
      <c r="M939" s="260"/>
      <c r="N939" s="263"/>
      <c r="O939" s="263"/>
      <c r="P939" s="260"/>
      <c r="Q939" s="260"/>
      <c r="R939" s="260"/>
      <c r="S939" s="260"/>
    </row>
    <row r="940" spans="1:19" ht="10.199999999999999" customHeight="1">
      <c r="A940" s="260">
        <v>925</v>
      </c>
      <c r="B940" s="260"/>
      <c r="C940" s="260"/>
      <c r="D940" s="260"/>
      <c r="E940" s="260"/>
      <c r="F940" s="260"/>
      <c r="G940" s="260"/>
      <c r="H940" s="262"/>
      <c r="I940" s="262"/>
      <c r="J940" s="262"/>
      <c r="K940" s="262"/>
      <c r="L940" s="260"/>
      <c r="M940" s="260"/>
      <c r="N940" s="263"/>
      <c r="O940" s="263"/>
      <c r="P940" s="260"/>
      <c r="Q940" s="260"/>
      <c r="R940" s="260"/>
      <c r="S940" s="260"/>
    </row>
    <row r="941" spans="1:19" ht="10.199999999999999" customHeight="1">
      <c r="A941" s="47"/>
      <c r="B941" s="47"/>
      <c r="C941" s="47"/>
      <c r="D941" s="47"/>
      <c r="E941" s="47"/>
      <c r="F941" s="40"/>
      <c r="G941" s="260" t="s">
        <v>6936</v>
      </c>
      <c r="H941" s="264"/>
      <c r="I941" s="264"/>
      <c r="J941" s="264"/>
      <c r="K941" s="264"/>
      <c r="L941" s="238"/>
      <c r="M941" s="39"/>
      <c r="N941" s="39"/>
      <c r="O941" s="39"/>
      <c r="P941" s="39"/>
      <c r="Q941" s="39"/>
      <c r="R941" s="39"/>
      <c r="S941" s="39"/>
    </row>
    <row r="944" spans="1:19">
      <c r="A944" s="265" t="s">
        <v>7650</v>
      </c>
    </row>
    <row r="945" spans="1:3" ht="9.75" customHeight="1">
      <c r="A945" s="260" t="s">
        <v>446</v>
      </c>
      <c r="B945" s="260" t="s">
        <v>7924</v>
      </c>
      <c r="C945" s="260" t="s">
        <v>6831</v>
      </c>
    </row>
    <row r="946" spans="1:3" ht="9.75" customHeight="1">
      <c r="A946" s="260" t="s">
        <v>7925</v>
      </c>
      <c r="B946" s="260"/>
      <c r="C946" s="262"/>
    </row>
    <row r="947" spans="1:3" ht="9.75" customHeight="1">
      <c r="A947" s="260" t="s">
        <v>7926</v>
      </c>
      <c r="B947" s="260"/>
      <c r="C947" s="262"/>
    </row>
    <row r="948" spans="1:3" ht="9.75" customHeight="1">
      <c r="A948" s="260" t="s">
        <v>7927</v>
      </c>
      <c r="B948" s="260"/>
      <c r="C948" s="262"/>
    </row>
    <row r="949" spans="1:3" ht="9.75" customHeight="1">
      <c r="A949" s="260" t="s">
        <v>7928</v>
      </c>
      <c r="B949" s="260"/>
      <c r="C949" s="262"/>
    </row>
    <row r="950" spans="1:3" ht="9.75" customHeight="1">
      <c r="A950" s="260" t="s">
        <v>7929</v>
      </c>
      <c r="B950" s="260"/>
      <c r="C950" s="262"/>
    </row>
    <row r="951" spans="1:3" ht="9.75" customHeight="1">
      <c r="A951" s="260" t="s">
        <v>7930</v>
      </c>
      <c r="B951" s="260"/>
      <c r="C951" s="262"/>
    </row>
    <row r="952" spans="1:3" ht="9.75" customHeight="1">
      <c r="A952" s="260" t="s">
        <v>7931</v>
      </c>
      <c r="B952" s="260"/>
      <c r="C952" s="262"/>
    </row>
    <row r="953" spans="1:3" ht="9.75" customHeight="1">
      <c r="A953" s="260" t="s">
        <v>7932</v>
      </c>
      <c r="B953" s="260"/>
      <c r="C953" s="262"/>
    </row>
    <row r="954" spans="1:3" ht="9.75" customHeight="1">
      <c r="A954" s="260" t="s">
        <v>7933</v>
      </c>
      <c r="B954" s="260"/>
      <c r="C954" s="262"/>
    </row>
    <row r="955" spans="1:3" ht="9.75" customHeight="1">
      <c r="A955" s="260" t="s">
        <v>7934</v>
      </c>
      <c r="B955" s="260"/>
      <c r="C955" s="262"/>
    </row>
    <row r="956" spans="1:3" ht="9.75" customHeight="1">
      <c r="A956" s="260" t="s">
        <v>7935</v>
      </c>
      <c r="B956" s="260"/>
      <c r="C956" s="262"/>
    </row>
    <row r="957" spans="1:3" ht="9.75" customHeight="1">
      <c r="A957" s="260" t="s">
        <v>7936</v>
      </c>
      <c r="B957" s="260"/>
      <c r="C957" s="262"/>
    </row>
    <row r="958" spans="1:3" ht="9.75" customHeight="1">
      <c r="A958" s="260" t="s">
        <v>7937</v>
      </c>
      <c r="B958" s="260"/>
      <c r="C958" s="262"/>
    </row>
    <row r="959" spans="1:3" ht="9.75" customHeight="1">
      <c r="A959" s="260" t="s">
        <v>7938</v>
      </c>
      <c r="B959" s="260"/>
      <c r="C959" s="262"/>
    </row>
    <row r="960" spans="1:3" ht="9.75" customHeight="1">
      <c r="A960" s="260" t="s">
        <v>7939</v>
      </c>
      <c r="B960" s="260"/>
      <c r="C960" s="262"/>
    </row>
    <row r="961" spans="1:3" ht="9.75" customHeight="1">
      <c r="A961" s="260" t="s">
        <v>7940</v>
      </c>
      <c r="B961" s="260"/>
      <c r="C961" s="262"/>
    </row>
    <row r="962" spans="1:3" ht="9.75" customHeight="1">
      <c r="A962" s="260" t="s">
        <v>7941</v>
      </c>
      <c r="B962" s="260"/>
      <c r="C962" s="262"/>
    </row>
    <row r="963" spans="1:3" ht="9.75" customHeight="1">
      <c r="A963" s="260" t="s">
        <v>7942</v>
      </c>
      <c r="B963" s="260"/>
      <c r="C963" s="262"/>
    </row>
    <row r="964" spans="1:3" ht="9.75" customHeight="1">
      <c r="A964" s="260" t="s">
        <v>7943</v>
      </c>
      <c r="B964" s="260"/>
      <c r="C964" s="262"/>
    </row>
    <row r="965" spans="1:3" ht="9.75" customHeight="1">
      <c r="A965" s="260" t="s">
        <v>7944</v>
      </c>
      <c r="B965" s="260"/>
      <c r="C965" s="262"/>
    </row>
    <row r="966" spans="1:3" ht="9.75" customHeight="1">
      <c r="A966" s="260" t="s">
        <v>7945</v>
      </c>
      <c r="B966" s="260"/>
      <c r="C966" s="262"/>
    </row>
    <row r="967" spans="1:3" ht="9.75" customHeight="1">
      <c r="A967" s="260" t="s">
        <v>7946</v>
      </c>
      <c r="B967" s="260"/>
      <c r="C967" s="262"/>
    </row>
    <row r="968" spans="1:3" ht="9.75" customHeight="1">
      <c r="A968" s="260" t="s">
        <v>7947</v>
      </c>
      <c r="B968" s="260"/>
      <c r="C968" s="262"/>
    </row>
    <row r="969" spans="1:3" ht="9.75" customHeight="1">
      <c r="A969" s="260" t="s">
        <v>7948</v>
      </c>
      <c r="B969" s="260"/>
      <c r="C969" s="262"/>
    </row>
    <row r="970" spans="1:3" ht="9.75" customHeight="1">
      <c r="A970" s="260" t="s">
        <v>7949</v>
      </c>
      <c r="B970" s="260"/>
      <c r="C970" s="262"/>
    </row>
  </sheetData>
  <mergeCells count="12">
    <mergeCell ref="C12:L12"/>
    <mergeCell ref="A1:B1"/>
    <mergeCell ref="B2:L2"/>
    <mergeCell ref="B3:L3"/>
    <mergeCell ref="A4:M4"/>
    <mergeCell ref="C5:L5"/>
    <mergeCell ref="C6:L6"/>
    <mergeCell ref="C7:L7"/>
    <mergeCell ref="C8:L8"/>
    <mergeCell ref="C9:L9"/>
    <mergeCell ref="C10:L10"/>
    <mergeCell ref="C11:L11"/>
  </mergeCells>
  <pageMargins left="0.75" right="0.75" top="1" bottom="1" header="0.5" footer="0.5"/>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7A8FA-1EE5-4FD1-851E-0E0DC7E7EC5C}">
  <dimension ref="A1:Z989"/>
  <sheetViews>
    <sheetView showGridLines="0" topLeftCell="O1" workbookViewId="0">
      <selection activeCell="B985" sqref="B985:C989"/>
    </sheetView>
  </sheetViews>
  <sheetFormatPr defaultRowHeight="14.4"/>
  <cols>
    <col min="1" max="1" width="13.77734375" bestFit="1" customWidth="1"/>
    <col min="2" max="2" width="17.44140625" bestFit="1" customWidth="1"/>
    <col min="3" max="3" width="36.5546875" bestFit="1" customWidth="1"/>
    <col min="4" max="4" width="11.44140625" bestFit="1" customWidth="1"/>
    <col min="5" max="5" width="11.77734375" bestFit="1" customWidth="1"/>
    <col min="6" max="6" width="16.5546875" bestFit="1" customWidth="1"/>
    <col min="7" max="7" width="5.21875" customWidth="1"/>
    <col min="8" max="9" width="10.77734375" style="32" bestFit="1" customWidth="1"/>
    <col min="10" max="10" width="11.44140625" style="32" bestFit="1" customWidth="1"/>
    <col min="11" max="11" width="11.77734375" style="32" bestFit="1" customWidth="1"/>
    <col min="12" max="12" width="15.77734375" bestFit="1" customWidth="1"/>
    <col min="13" max="13" width="16.5546875" bestFit="1" customWidth="1"/>
    <col min="14" max="14" width="14" bestFit="1" customWidth="1"/>
    <col min="15" max="15" width="11.5546875" bestFit="1" customWidth="1"/>
    <col min="16" max="16" width="8" customWidth="1"/>
    <col min="17" max="17" width="19.77734375" bestFit="1" customWidth="1"/>
    <col min="18" max="18" width="9.44140625" bestFit="1" customWidth="1"/>
    <col min="19" max="19" width="30.77734375" style="32" bestFit="1" customWidth="1"/>
    <col min="20" max="21" width="21.77734375" bestFit="1" customWidth="1"/>
    <col min="22" max="22" width="15.77734375" bestFit="1" customWidth="1"/>
    <col min="23" max="23" width="18.77734375" bestFit="1" customWidth="1"/>
    <col min="24" max="25" width="12.77734375" bestFit="1" customWidth="1"/>
    <col min="26" max="26" width="10.77734375" bestFit="1" customWidth="1"/>
  </cols>
  <sheetData>
    <row r="1" spans="1:26" ht="9.4499999999999993" customHeight="1">
      <c r="A1" s="720" t="s">
        <v>346</v>
      </c>
      <c r="B1" s="720"/>
      <c r="C1" s="17"/>
      <c r="D1" s="17"/>
      <c r="E1" s="17"/>
      <c r="F1" s="17"/>
      <c r="G1" s="17"/>
      <c r="H1" s="21"/>
      <c r="I1" s="21"/>
      <c r="J1" s="21"/>
      <c r="K1" s="21"/>
      <c r="L1" s="17"/>
      <c r="M1" s="17"/>
      <c r="N1" s="17"/>
      <c r="O1" s="17"/>
      <c r="P1" s="17"/>
      <c r="Q1" s="266" t="s">
        <v>7950</v>
      </c>
    </row>
    <row r="2" spans="1:26" ht="9.4499999999999993" customHeight="1">
      <c r="A2" s="256" t="s">
        <v>6832</v>
      </c>
      <c r="B2" s="389"/>
      <c r="C2" s="389"/>
      <c r="D2" s="389"/>
      <c r="E2" s="389"/>
      <c r="F2" s="389"/>
      <c r="G2" s="389"/>
      <c r="H2" s="389"/>
      <c r="I2" s="389"/>
      <c r="J2" s="389"/>
      <c r="K2" s="389"/>
      <c r="L2" s="389"/>
      <c r="M2" s="389"/>
      <c r="N2" s="389"/>
      <c r="O2" s="389"/>
      <c r="P2" s="389"/>
      <c r="Q2" s="17"/>
    </row>
    <row r="3" spans="1:26" ht="8.1" customHeight="1">
      <c r="A3" s="17"/>
      <c r="B3" s="389"/>
      <c r="C3" s="389"/>
      <c r="D3" s="389"/>
      <c r="E3" s="389"/>
      <c r="F3" s="389"/>
      <c r="G3" s="389"/>
      <c r="H3" s="389"/>
      <c r="I3" s="389"/>
      <c r="J3" s="389"/>
      <c r="K3" s="389"/>
      <c r="L3" s="389"/>
      <c r="M3" s="389"/>
      <c r="N3" s="389"/>
      <c r="O3" s="389"/>
      <c r="P3" s="389"/>
      <c r="Q3" s="17"/>
    </row>
    <row r="4" spans="1:26" ht="14.25" customHeight="1">
      <c r="A4" s="721" t="s">
        <v>24</v>
      </c>
      <c r="B4" s="721"/>
      <c r="C4" s="721"/>
      <c r="D4" s="721"/>
      <c r="E4" s="721"/>
      <c r="F4" s="721"/>
      <c r="G4" s="721"/>
      <c r="H4" s="721"/>
      <c r="I4" s="721"/>
      <c r="J4" s="721"/>
      <c r="K4" s="721"/>
      <c r="L4" s="721"/>
      <c r="M4" s="721"/>
      <c r="N4" s="721"/>
      <c r="O4" s="721"/>
      <c r="P4" s="721"/>
      <c r="Q4" s="721"/>
    </row>
    <row r="5" spans="1:26" ht="14.25" customHeight="1">
      <c r="A5" s="257" t="s">
        <v>6833</v>
      </c>
      <c r="B5" s="17"/>
      <c r="C5" s="389"/>
      <c r="D5" s="389"/>
      <c r="E5" s="389"/>
      <c r="F5" s="389"/>
      <c r="G5" s="389"/>
      <c r="H5" s="389"/>
      <c r="I5" s="389"/>
      <c r="J5" s="389"/>
      <c r="K5" s="389"/>
      <c r="L5" s="389"/>
      <c r="M5" s="389"/>
      <c r="N5" s="389"/>
      <c r="O5" s="389"/>
      <c r="P5" s="389"/>
      <c r="Q5" s="17"/>
    </row>
    <row r="6" spans="1:26" ht="14.25" customHeight="1">
      <c r="A6" s="258" t="s">
        <v>7901</v>
      </c>
      <c r="B6" s="259"/>
      <c r="C6" s="389"/>
      <c r="D6" s="389"/>
      <c r="E6" s="389"/>
      <c r="F6" s="389"/>
      <c r="G6" s="389"/>
      <c r="H6" s="389"/>
      <c r="I6" s="389"/>
      <c r="J6" s="389"/>
      <c r="K6" s="389"/>
      <c r="L6" s="389"/>
      <c r="M6" s="389"/>
      <c r="N6" s="389"/>
      <c r="O6" s="389"/>
      <c r="P6" s="389"/>
      <c r="Q6" s="17"/>
    </row>
    <row r="7" spans="1:26" ht="14.25" customHeight="1">
      <c r="A7" s="258" t="s">
        <v>7902</v>
      </c>
      <c r="B7" s="256" t="s">
        <v>7903</v>
      </c>
      <c r="C7" s="389"/>
      <c r="D7" s="389"/>
      <c r="E7" s="389"/>
      <c r="F7" s="389"/>
      <c r="G7" s="389"/>
      <c r="H7" s="389"/>
      <c r="I7" s="389"/>
      <c r="J7" s="389"/>
      <c r="K7" s="389"/>
      <c r="L7" s="389"/>
      <c r="M7" s="389"/>
      <c r="N7" s="389"/>
      <c r="O7" s="389"/>
      <c r="P7" s="389"/>
      <c r="Q7" s="17"/>
    </row>
    <row r="8" spans="1:26" ht="14.25" customHeight="1">
      <c r="A8" s="258" t="s">
        <v>7904</v>
      </c>
      <c r="B8" s="17"/>
      <c r="C8" s="389"/>
      <c r="D8" s="389"/>
      <c r="E8" s="389"/>
      <c r="F8" s="389"/>
      <c r="G8" s="389"/>
      <c r="H8" s="389"/>
      <c r="I8" s="389"/>
      <c r="J8" s="389"/>
      <c r="K8" s="389"/>
      <c r="L8" s="389"/>
      <c r="M8" s="389"/>
      <c r="N8" s="389"/>
      <c r="O8" s="389"/>
      <c r="P8" s="389"/>
      <c r="Q8" s="17"/>
    </row>
    <row r="9" spans="1:26" ht="14.25" customHeight="1">
      <c r="A9" s="258" t="s">
        <v>7905</v>
      </c>
      <c r="B9" s="17"/>
      <c r="C9" s="389"/>
      <c r="D9" s="389"/>
      <c r="E9" s="389"/>
      <c r="F9" s="389"/>
      <c r="G9" s="389"/>
      <c r="H9" s="389"/>
      <c r="I9" s="389"/>
      <c r="J9" s="389"/>
      <c r="K9" s="389"/>
      <c r="L9" s="389"/>
      <c r="M9" s="389"/>
      <c r="N9" s="389"/>
      <c r="O9" s="389"/>
      <c r="P9" s="389"/>
      <c r="Q9" s="17"/>
    </row>
    <row r="10" spans="1:26" ht="14.25" customHeight="1">
      <c r="A10" s="258" t="s">
        <v>7951</v>
      </c>
      <c r="B10" s="17"/>
      <c r="C10" s="389"/>
      <c r="D10" s="389"/>
      <c r="E10" s="389"/>
      <c r="F10" s="389"/>
      <c r="G10" s="389"/>
      <c r="H10" s="389"/>
      <c r="I10" s="389"/>
      <c r="J10" s="389"/>
      <c r="K10" s="389"/>
      <c r="L10" s="389"/>
      <c r="M10" s="389"/>
      <c r="N10" s="389"/>
      <c r="O10" s="389"/>
      <c r="P10" s="389"/>
      <c r="Q10" s="17"/>
    </row>
    <row r="11" spans="1:26" ht="14.25" customHeight="1">
      <c r="A11" s="258" t="s">
        <v>7952</v>
      </c>
      <c r="B11" s="17"/>
      <c r="C11" s="389"/>
      <c r="D11" s="389"/>
      <c r="E11" s="389"/>
      <c r="F11" s="389"/>
      <c r="G11" s="389"/>
      <c r="H11" s="389"/>
      <c r="I11" s="389"/>
      <c r="J11" s="389"/>
      <c r="K11" s="389"/>
      <c r="L11" s="389"/>
      <c r="M11" s="389"/>
      <c r="N11" s="389"/>
      <c r="O11" s="389"/>
      <c r="P11" s="389"/>
      <c r="Q11" s="17"/>
    </row>
    <row r="14" spans="1:26" ht="34.950000000000003" customHeight="1">
      <c r="A14" s="260" t="s">
        <v>7910</v>
      </c>
      <c r="B14" s="260" t="s">
        <v>399</v>
      </c>
      <c r="C14" s="260" t="s">
        <v>324</v>
      </c>
      <c r="D14" s="260" t="s">
        <v>7911</v>
      </c>
      <c r="E14" s="260" t="s">
        <v>446</v>
      </c>
      <c r="F14" s="260" t="s">
        <v>394</v>
      </c>
      <c r="G14" s="260" t="s">
        <v>318</v>
      </c>
      <c r="H14" s="261" t="s">
        <v>7912</v>
      </c>
      <c r="I14" s="261" t="s">
        <v>7913</v>
      </c>
      <c r="J14" s="261" t="s">
        <v>7914</v>
      </c>
      <c r="K14" s="261" t="s">
        <v>7915</v>
      </c>
      <c r="L14" s="260" t="s">
        <v>7916</v>
      </c>
      <c r="M14" s="260" t="s">
        <v>7917</v>
      </c>
      <c r="N14" s="260" t="s">
        <v>7918</v>
      </c>
      <c r="O14" s="260" t="s">
        <v>7919</v>
      </c>
      <c r="P14" s="260" t="s">
        <v>7920</v>
      </c>
      <c r="Q14" s="260" t="s">
        <v>7921</v>
      </c>
      <c r="R14" s="260" t="s">
        <v>7922</v>
      </c>
      <c r="S14" s="267" t="s">
        <v>7953</v>
      </c>
      <c r="T14" s="268" t="s">
        <v>7954</v>
      </c>
      <c r="U14" s="268" t="s">
        <v>7955</v>
      </c>
      <c r="V14" s="260" t="s">
        <v>7956</v>
      </c>
      <c r="W14" s="260" t="s">
        <v>7957</v>
      </c>
      <c r="X14" s="260" t="s">
        <v>7958</v>
      </c>
      <c r="Y14" s="260" t="s">
        <v>7959</v>
      </c>
      <c r="Z14" s="260" t="s">
        <v>7960</v>
      </c>
    </row>
    <row r="15" spans="1:26" ht="10.199999999999999" customHeight="1">
      <c r="A15" s="260">
        <v>1</v>
      </c>
      <c r="B15" s="260"/>
      <c r="C15" s="260"/>
      <c r="D15" s="260"/>
      <c r="E15" s="260"/>
      <c r="F15" s="260"/>
      <c r="G15" s="260"/>
      <c r="H15" s="262"/>
      <c r="I15" s="262"/>
      <c r="J15" s="262"/>
      <c r="K15" s="262"/>
      <c r="L15" s="260"/>
      <c r="M15" s="260"/>
      <c r="N15" s="263"/>
      <c r="O15" s="263"/>
      <c r="P15" s="260"/>
      <c r="Q15" s="260"/>
      <c r="R15" s="260"/>
      <c r="S15" s="262"/>
      <c r="T15" s="260"/>
      <c r="U15" s="263"/>
      <c r="V15" s="269"/>
      <c r="W15" s="260"/>
      <c r="X15" s="260"/>
      <c r="Y15" s="260"/>
      <c r="Z15" s="260"/>
    </row>
    <row r="16" spans="1:26" ht="10.199999999999999" customHeight="1">
      <c r="A16" s="260">
        <v>2</v>
      </c>
      <c r="B16" s="260"/>
      <c r="C16" s="260"/>
      <c r="D16" s="260"/>
      <c r="E16" s="260"/>
      <c r="F16" s="260"/>
      <c r="G16" s="260"/>
      <c r="H16" s="262"/>
      <c r="I16" s="262"/>
      <c r="J16" s="262"/>
      <c r="K16" s="262"/>
      <c r="L16" s="260"/>
      <c r="M16" s="260"/>
      <c r="N16" s="263"/>
      <c r="O16" s="263"/>
      <c r="P16" s="260"/>
      <c r="Q16" s="260"/>
      <c r="R16" s="260"/>
      <c r="S16" s="262"/>
      <c r="T16" s="260"/>
      <c r="U16" s="263"/>
      <c r="V16" s="269"/>
      <c r="W16" s="260"/>
      <c r="X16" s="260"/>
      <c r="Y16" s="260"/>
      <c r="Z16" s="260"/>
    </row>
    <row r="17" spans="1:26" ht="10.199999999999999" customHeight="1">
      <c r="A17" s="260">
        <v>3</v>
      </c>
      <c r="B17" s="260"/>
      <c r="C17" s="260"/>
      <c r="D17" s="260"/>
      <c r="E17" s="260"/>
      <c r="F17" s="260"/>
      <c r="G17" s="260"/>
      <c r="H17" s="262"/>
      <c r="I17" s="262"/>
      <c r="J17" s="262"/>
      <c r="K17" s="262"/>
      <c r="L17" s="260"/>
      <c r="M17" s="260"/>
      <c r="N17" s="263"/>
      <c r="O17" s="263"/>
      <c r="P17" s="260"/>
      <c r="Q17" s="260"/>
      <c r="R17" s="260"/>
      <c r="S17" s="262"/>
      <c r="T17" s="260"/>
      <c r="U17" s="263"/>
      <c r="V17" s="269"/>
      <c r="W17" s="260"/>
      <c r="X17" s="260"/>
      <c r="Y17" s="260"/>
      <c r="Z17" s="260"/>
    </row>
    <row r="18" spans="1:26" ht="10.199999999999999" customHeight="1">
      <c r="A18" s="260">
        <v>4</v>
      </c>
      <c r="B18" s="260"/>
      <c r="C18" s="260"/>
      <c r="D18" s="260"/>
      <c r="E18" s="260"/>
      <c r="F18" s="260"/>
      <c r="G18" s="260"/>
      <c r="H18" s="262"/>
      <c r="I18" s="262"/>
      <c r="J18" s="262"/>
      <c r="K18" s="262"/>
      <c r="L18" s="260"/>
      <c r="M18" s="260"/>
      <c r="N18" s="263"/>
      <c r="O18" s="263"/>
      <c r="P18" s="260"/>
      <c r="Q18" s="260"/>
      <c r="R18" s="260"/>
      <c r="S18" s="262"/>
      <c r="T18" s="260"/>
      <c r="U18" s="263"/>
      <c r="V18" s="269"/>
      <c r="W18" s="260"/>
      <c r="X18" s="260"/>
      <c r="Y18" s="260"/>
      <c r="Z18" s="260"/>
    </row>
    <row r="19" spans="1:26" ht="10.199999999999999" customHeight="1">
      <c r="A19" s="260">
        <v>5</v>
      </c>
      <c r="B19" s="260"/>
      <c r="C19" s="260"/>
      <c r="D19" s="260"/>
      <c r="E19" s="260"/>
      <c r="F19" s="260"/>
      <c r="G19" s="260"/>
      <c r="H19" s="262"/>
      <c r="I19" s="262"/>
      <c r="J19" s="262"/>
      <c r="K19" s="262"/>
      <c r="L19" s="260"/>
      <c r="M19" s="260"/>
      <c r="N19" s="263"/>
      <c r="O19" s="263"/>
      <c r="P19" s="260"/>
      <c r="Q19" s="260"/>
      <c r="R19" s="260"/>
      <c r="S19" s="262"/>
      <c r="T19" s="260"/>
      <c r="U19" s="263"/>
      <c r="V19" s="269"/>
      <c r="W19" s="260"/>
      <c r="X19" s="260"/>
      <c r="Y19" s="260"/>
      <c r="Z19" s="260"/>
    </row>
    <row r="20" spans="1:26" ht="10.199999999999999" customHeight="1">
      <c r="A20" s="260">
        <v>6</v>
      </c>
      <c r="B20" s="260"/>
      <c r="C20" s="260"/>
      <c r="D20" s="260"/>
      <c r="E20" s="260"/>
      <c r="F20" s="260"/>
      <c r="G20" s="260"/>
      <c r="H20" s="262"/>
      <c r="I20" s="262"/>
      <c r="J20" s="262"/>
      <c r="K20" s="262"/>
      <c r="L20" s="260"/>
      <c r="M20" s="260"/>
      <c r="N20" s="263"/>
      <c r="O20" s="263"/>
      <c r="P20" s="260"/>
      <c r="Q20" s="260"/>
      <c r="R20" s="260"/>
      <c r="S20" s="262"/>
      <c r="T20" s="260"/>
      <c r="U20" s="263"/>
      <c r="V20" s="269"/>
      <c r="W20" s="260"/>
      <c r="X20" s="260"/>
      <c r="Y20" s="260"/>
      <c r="Z20" s="260"/>
    </row>
    <row r="21" spans="1:26" ht="10.199999999999999" customHeight="1">
      <c r="A21" s="260">
        <v>7</v>
      </c>
      <c r="B21" s="260"/>
      <c r="C21" s="260"/>
      <c r="D21" s="260"/>
      <c r="E21" s="260"/>
      <c r="F21" s="260"/>
      <c r="G21" s="260"/>
      <c r="H21" s="262"/>
      <c r="I21" s="262"/>
      <c r="J21" s="262"/>
      <c r="K21" s="262"/>
      <c r="L21" s="260"/>
      <c r="M21" s="260"/>
      <c r="N21" s="263"/>
      <c r="O21" s="263"/>
      <c r="P21" s="260"/>
      <c r="Q21" s="260"/>
      <c r="R21" s="260"/>
      <c r="S21" s="262"/>
      <c r="T21" s="260"/>
      <c r="U21" s="263"/>
      <c r="V21" s="269"/>
      <c r="W21" s="260"/>
      <c r="X21" s="260"/>
      <c r="Y21" s="260"/>
      <c r="Z21" s="260"/>
    </row>
    <row r="22" spans="1:26" ht="10.199999999999999" customHeight="1">
      <c r="A22" s="260">
        <v>8</v>
      </c>
      <c r="B22" s="260"/>
      <c r="C22" s="260"/>
      <c r="D22" s="260"/>
      <c r="E22" s="260"/>
      <c r="F22" s="260"/>
      <c r="G22" s="260"/>
      <c r="H22" s="262"/>
      <c r="I22" s="262"/>
      <c r="J22" s="262"/>
      <c r="K22" s="262"/>
      <c r="L22" s="260"/>
      <c r="M22" s="260"/>
      <c r="N22" s="263"/>
      <c r="O22" s="263"/>
      <c r="P22" s="260"/>
      <c r="Q22" s="260"/>
      <c r="R22" s="260"/>
      <c r="S22" s="262"/>
      <c r="T22" s="260"/>
      <c r="U22" s="263"/>
      <c r="V22" s="269"/>
      <c r="W22" s="260"/>
      <c r="X22" s="260"/>
      <c r="Y22" s="260"/>
      <c r="Z22" s="260"/>
    </row>
    <row r="23" spans="1:26" ht="10.199999999999999" customHeight="1">
      <c r="A23" s="260">
        <v>9</v>
      </c>
      <c r="B23" s="260"/>
      <c r="C23" s="260"/>
      <c r="D23" s="260"/>
      <c r="E23" s="260"/>
      <c r="F23" s="260"/>
      <c r="G23" s="260"/>
      <c r="H23" s="262"/>
      <c r="I23" s="262"/>
      <c r="J23" s="262"/>
      <c r="K23" s="262"/>
      <c r="L23" s="260"/>
      <c r="M23" s="260"/>
      <c r="N23" s="263"/>
      <c r="O23" s="263"/>
      <c r="P23" s="260"/>
      <c r="Q23" s="260"/>
      <c r="R23" s="260"/>
      <c r="S23" s="262"/>
      <c r="T23" s="260"/>
      <c r="U23" s="263"/>
      <c r="V23" s="269"/>
      <c r="W23" s="260"/>
      <c r="X23" s="260"/>
      <c r="Y23" s="260"/>
      <c r="Z23" s="260"/>
    </row>
    <row r="24" spans="1:26" ht="10.199999999999999" customHeight="1">
      <c r="A24" s="260">
        <v>10</v>
      </c>
      <c r="B24" s="260"/>
      <c r="C24" s="260"/>
      <c r="D24" s="260"/>
      <c r="E24" s="260"/>
      <c r="F24" s="260"/>
      <c r="G24" s="260"/>
      <c r="H24" s="262"/>
      <c r="I24" s="262"/>
      <c r="J24" s="262"/>
      <c r="K24" s="262"/>
      <c r="L24" s="260"/>
      <c r="M24" s="260"/>
      <c r="N24" s="263"/>
      <c r="O24" s="263"/>
      <c r="P24" s="260"/>
      <c r="Q24" s="260"/>
      <c r="R24" s="260"/>
      <c r="S24" s="262"/>
      <c r="T24" s="260"/>
      <c r="U24" s="263"/>
      <c r="V24" s="269"/>
      <c r="W24" s="260"/>
      <c r="X24" s="260"/>
      <c r="Y24" s="260"/>
      <c r="Z24" s="260"/>
    </row>
    <row r="25" spans="1:26" ht="10.199999999999999" customHeight="1">
      <c r="A25" s="260">
        <v>11</v>
      </c>
      <c r="B25" s="260"/>
      <c r="C25" s="260"/>
      <c r="D25" s="260"/>
      <c r="E25" s="260"/>
      <c r="F25" s="260"/>
      <c r="G25" s="260"/>
      <c r="H25" s="262"/>
      <c r="I25" s="262"/>
      <c r="J25" s="262"/>
      <c r="K25" s="262"/>
      <c r="L25" s="260"/>
      <c r="M25" s="260"/>
      <c r="N25" s="263"/>
      <c r="O25" s="263"/>
      <c r="P25" s="260"/>
      <c r="Q25" s="260"/>
      <c r="R25" s="260"/>
      <c r="S25" s="262"/>
      <c r="T25" s="260"/>
      <c r="U25" s="263"/>
      <c r="V25" s="269"/>
      <c r="W25" s="260"/>
      <c r="X25" s="260"/>
      <c r="Y25" s="260"/>
      <c r="Z25" s="260"/>
    </row>
    <row r="26" spans="1:26" ht="10.199999999999999" customHeight="1">
      <c r="A26" s="260">
        <v>12</v>
      </c>
      <c r="B26" s="260"/>
      <c r="C26" s="260"/>
      <c r="D26" s="260"/>
      <c r="E26" s="260"/>
      <c r="F26" s="260"/>
      <c r="G26" s="260"/>
      <c r="H26" s="262"/>
      <c r="I26" s="262"/>
      <c r="J26" s="262"/>
      <c r="K26" s="262"/>
      <c r="L26" s="260"/>
      <c r="M26" s="260"/>
      <c r="N26" s="263"/>
      <c r="O26" s="263"/>
      <c r="P26" s="260"/>
      <c r="Q26" s="260"/>
      <c r="R26" s="260"/>
      <c r="S26" s="262"/>
      <c r="T26" s="260"/>
      <c r="U26" s="263"/>
      <c r="V26" s="269"/>
      <c r="W26" s="260"/>
      <c r="X26" s="260"/>
      <c r="Y26" s="260"/>
      <c r="Z26" s="260"/>
    </row>
    <row r="27" spans="1:26" ht="10.199999999999999" customHeight="1">
      <c r="A27" s="260">
        <v>13</v>
      </c>
      <c r="B27" s="260"/>
      <c r="C27" s="260"/>
      <c r="D27" s="260"/>
      <c r="E27" s="260"/>
      <c r="F27" s="260"/>
      <c r="G27" s="260"/>
      <c r="H27" s="262"/>
      <c r="I27" s="262"/>
      <c r="J27" s="262"/>
      <c r="K27" s="262"/>
      <c r="L27" s="260"/>
      <c r="M27" s="260"/>
      <c r="N27" s="263"/>
      <c r="O27" s="263"/>
      <c r="P27" s="260"/>
      <c r="Q27" s="260"/>
      <c r="R27" s="260"/>
      <c r="S27" s="262"/>
      <c r="T27" s="260"/>
      <c r="U27" s="263"/>
      <c r="V27" s="269"/>
      <c r="W27" s="260"/>
      <c r="X27" s="260"/>
      <c r="Y27" s="260"/>
      <c r="Z27" s="260"/>
    </row>
    <row r="28" spans="1:26" ht="10.199999999999999" customHeight="1">
      <c r="A28" s="260">
        <v>14</v>
      </c>
      <c r="B28" s="260"/>
      <c r="C28" s="260"/>
      <c r="D28" s="260"/>
      <c r="E28" s="260"/>
      <c r="F28" s="260"/>
      <c r="G28" s="260"/>
      <c r="H28" s="262"/>
      <c r="I28" s="262"/>
      <c r="J28" s="262"/>
      <c r="K28" s="262"/>
      <c r="L28" s="260"/>
      <c r="M28" s="260"/>
      <c r="N28" s="263"/>
      <c r="O28" s="263"/>
      <c r="P28" s="260"/>
      <c r="Q28" s="260"/>
      <c r="R28" s="260"/>
      <c r="S28" s="262"/>
      <c r="T28" s="260"/>
      <c r="U28" s="263"/>
      <c r="V28" s="269"/>
      <c r="W28" s="260"/>
      <c r="X28" s="260"/>
      <c r="Y28" s="260"/>
      <c r="Z28" s="260"/>
    </row>
    <row r="29" spans="1:26" ht="10.199999999999999" customHeight="1">
      <c r="A29" s="260">
        <v>15</v>
      </c>
      <c r="B29" s="260"/>
      <c r="C29" s="260"/>
      <c r="D29" s="260"/>
      <c r="E29" s="260"/>
      <c r="F29" s="260"/>
      <c r="G29" s="260"/>
      <c r="H29" s="262"/>
      <c r="I29" s="262"/>
      <c r="J29" s="262"/>
      <c r="K29" s="262"/>
      <c r="L29" s="260"/>
      <c r="M29" s="260"/>
      <c r="N29" s="263"/>
      <c r="O29" s="263"/>
      <c r="P29" s="260"/>
      <c r="Q29" s="260"/>
      <c r="R29" s="260"/>
      <c r="S29" s="262"/>
      <c r="T29" s="260"/>
      <c r="U29" s="263"/>
      <c r="V29" s="269"/>
      <c r="W29" s="260"/>
      <c r="X29" s="260"/>
      <c r="Y29" s="260"/>
      <c r="Z29" s="260"/>
    </row>
    <row r="30" spans="1:26" ht="10.199999999999999" customHeight="1">
      <c r="A30" s="260">
        <v>16</v>
      </c>
      <c r="B30" s="260"/>
      <c r="C30" s="260"/>
      <c r="D30" s="260"/>
      <c r="E30" s="260"/>
      <c r="F30" s="260"/>
      <c r="G30" s="260"/>
      <c r="H30" s="262"/>
      <c r="I30" s="262"/>
      <c r="J30" s="262"/>
      <c r="K30" s="262"/>
      <c r="L30" s="260"/>
      <c r="M30" s="260"/>
      <c r="N30" s="263"/>
      <c r="O30" s="263"/>
      <c r="P30" s="260"/>
      <c r="Q30" s="260"/>
      <c r="R30" s="260"/>
      <c r="S30" s="262"/>
      <c r="T30" s="260"/>
      <c r="U30" s="263"/>
      <c r="V30" s="269"/>
      <c r="W30" s="260"/>
      <c r="X30" s="260"/>
      <c r="Y30" s="260"/>
      <c r="Z30" s="260"/>
    </row>
    <row r="31" spans="1:26" ht="10.199999999999999" customHeight="1">
      <c r="A31" s="260">
        <v>17</v>
      </c>
      <c r="B31" s="260"/>
      <c r="C31" s="260"/>
      <c r="D31" s="260"/>
      <c r="E31" s="260"/>
      <c r="F31" s="260"/>
      <c r="G31" s="260"/>
      <c r="H31" s="262"/>
      <c r="I31" s="262"/>
      <c r="J31" s="262"/>
      <c r="K31" s="262"/>
      <c r="L31" s="260"/>
      <c r="M31" s="260"/>
      <c r="N31" s="263"/>
      <c r="O31" s="263"/>
      <c r="P31" s="260"/>
      <c r="Q31" s="260"/>
      <c r="R31" s="260"/>
      <c r="S31" s="262"/>
      <c r="T31" s="260"/>
      <c r="U31" s="263"/>
      <c r="V31" s="269"/>
      <c r="W31" s="260"/>
      <c r="X31" s="260"/>
      <c r="Y31" s="260"/>
      <c r="Z31" s="260"/>
    </row>
    <row r="32" spans="1:26" ht="10.199999999999999" customHeight="1">
      <c r="A32" s="260">
        <v>18</v>
      </c>
      <c r="B32" s="260"/>
      <c r="C32" s="260"/>
      <c r="D32" s="260"/>
      <c r="E32" s="260"/>
      <c r="F32" s="260"/>
      <c r="G32" s="260"/>
      <c r="H32" s="262"/>
      <c r="I32" s="262"/>
      <c r="J32" s="262"/>
      <c r="K32" s="262"/>
      <c r="L32" s="260"/>
      <c r="M32" s="260"/>
      <c r="N32" s="263"/>
      <c r="O32" s="263"/>
      <c r="P32" s="260"/>
      <c r="Q32" s="260"/>
      <c r="R32" s="260"/>
      <c r="S32" s="262"/>
      <c r="T32" s="260"/>
      <c r="U32" s="263"/>
      <c r="V32" s="269"/>
      <c r="W32" s="260"/>
      <c r="X32" s="260"/>
      <c r="Y32" s="260"/>
      <c r="Z32" s="260"/>
    </row>
    <row r="33" spans="1:26" ht="10.199999999999999" customHeight="1">
      <c r="A33" s="260">
        <v>19</v>
      </c>
      <c r="B33" s="260"/>
      <c r="C33" s="260"/>
      <c r="D33" s="260"/>
      <c r="E33" s="260"/>
      <c r="F33" s="260"/>
      <c r="G33" s="260"/>
      <c r="H33" s="262"/>
      <c r="I33" s="262"/>
      <c r="J33" s="262"/>
      <c r="K33" s="262"/>
      <c r="L33" s="260"/>
      <c r="M33" s="260"/>
      <c r="N33" s="263"/>
      <c r="O33" s="263"/>
      <c r="P33" s="260"/>
      <c r="Q33" s="260"/>
      <c r="R33" s="260"/>
      <c r="S33" s="262"/>
      <c r="T33" s="260"/>
      <c r="U33" s="263"/>
      <c r="V33" s="269"/>
      <c r="W33" s="260"/>
      <c r="X33" s="260"/>
      <c r="Y33" s="260"/>
      <c r="Z33" s="260"/>
    </row>
    <row r="34" spans="1:26" ht="10.199999999999999" customHeight="1">
      <c r="A34" s="260">
        <v>20</v>
      </c>
      <c r="B34" s="260"/>
      <c r="C34" s="260"/>
      <c r="D34" s="260"/>
      <c r="E34" s="260"/>
      <c r="F34" s="260"/>
      <c r="G34" s="260"/>
      <c r="H34" s="262"/>
      <c r="I34" s="262"/>
      <c r="J34" s="262"/>
      <c r="K34" s="262"/>
      <c r="L34" s="260"/>
      <c r="M34" s="260"/>
      <c r="N34" s="263"/>
      <c r="O34" s="263"/>
      <c r="P34" s="260"/>
      <c r="Q34" s="260"/>
      <c r="R34" s="260"/>
      <c r="S34" s="262"/>
      <c r="T34" s="260"/>
      <c r="U34" s="263"/>
      <c r="V34" s="269"/>
      <c r="W34" s="260"/>
      <c r="X34" s="260"/>
      <c r="Y34" s="260"/>
      <c r="Z34" s="260"/>
    </row>
    <row r="35" spans="1:26" ht="10.199999999999999" customHeight="1">
      <c r="A35" s="260">
        <v>21</v>
      </c>
      <c r="B35" s="260"/>
      <c r="C35" s="260"/>
      <c r="D35" s="260"/>
      <c r="E35" s="260"/>
      <c r="F35" s="260"/>
      <c r="G35" s="260"/>
      <c r="H35" s="262"/>
      <c r="I35" s="262"/>
      <c r="J35" s="262"/>
      <c r="K35" s="262"/>
      <c r="L35" s="260"/>
      <c r="M35" s="260"/>
      <c r="N35" s="263"/>
      <c r="O35" s="263"/>
      <c r="P35" s="260"/>
      <c r="Q35" s="260"/>
      <c r="R35" s="260"/>
      <c r="S35" s="262"/>
      <c r="T35" s="260"/>
      <c r="U35" s="263"/>
      <c r="V35" s="269"/>
      <c r="W35" s="260"/>
      <c r="X35" s="260"/>
      <c r="Y35" s="260"/>
      <c r="Z35" s="260"/>
    </row>
    <row r="36" spans="1:26" ht="10.199999999999999" customHeight="1">
      <c r="A36" s="260">
        <v>22</v>
      </c>
      <c r="B36" s="260"/>
      <c r="C36" s="260"/>
      <c r="D36" s="260"/>
      <c r="E36" s="260"/>
      <c r="F36" s="260"/>
      <c r="G36" s="260"/>
      <c r="H36" s="262"/>
      <c r="I36" s="262"/>
      <c r="J36" s="262"/>
      <c r="K36" s="262"/>
      <c r="L36" s="260"/>
      <c r="M36" s="260"/>
      <c r="N36" s="263"/>
      <c r="O36" s="263"/>
      <c r="P36" s="260"/>
      <c r="Q36" s="260"/>
      <c r="R36" s="260"/>
      <c r="S36" s="262"/>
      <c r="T36" s="260"/>
      <c r="U36" s="263"/>
      <c r="V36" s="269"/>
      <c r="W36" s="260"/>
      <c r="X36" s="260"/>
      <c r="Y36" s="260"/>
      <c r="Z36" s="260"/>
    </row>
    <row r="37" spans="1:26" ht="10.199999999999999" customHeight="1">
      <c r="A37" s="260">
        <v>23</v>
      </c>
      <c r="B37" s="260"/>
      <c r="C37" s="260"/>
      <c r="D37" s="260"/>
      <c r="E37" s="260"/>
      <c r="F37" s="260"/>
      <c r="G37" s="260"/>
      <c r="H37" s="262"/>
      <c r="I37" s="262"/>
      <c r="J37" s="262"/>
      <c r="K37" s="262"/>
      <c r="L37" s="260"/>
      <c r="M37" s="260"/>
      <c r="N37" s="263"/>
      <c r="O37" s="263"/>
      <c r="P37" s="260"/>
      <c r="Q37" s="260"/>
      <c r="R37" s="260"/>
      <c r="S37" s="262"/>
      <c r="T37" s="260"/>
      <c r="U37" s="263"/>
      <c r="V37" s="269"/>
      <c r="W37" s="260"/>
      <c r="X37" s="260"/>
      <c r="Y37" s="260"/>
      <c r="Z37" s="260"/>
    </row>
    <row r="38" spans="1:26" ht="10.199999999999999" customHeight="1">
      <c r="A38" s="260">
        <v>24</v>
      </c>
      <c r="B38" s="260"/>
      <c r="C38" s="260"/>
      <c r="D38" s="260"/>
      <c r="E38" s="260"/>
      <c r="F38" s="260"/>
      <c r="G38" s="260"/>
      <c r="H38" s="262"/>
      <c r="I38" s="262"/>
      <c r="J38" s="262"/>
      <c r="K38" s="262"/>
      <c r="L38" s="260"/>
      <c r="M38" s="260"/>
      <c r="N38" s="263"/>
      <c r="O38" s="263"/>
      <c r="P38" s="260"/>
      <c r="Q38" s="260"/>
      <c r="R38" s="260"/>
      <c r="S38" s="262"/>
      <c r="T38" s="260"/>
      <c r="U38" s="263"/>
      <c r="V38" s="269"/>
      <c r="W38" s="260"/>
      <c r="X38" s="260"/>
      <c r="Y38" s="260"/>
      <c r="Z38" s="260"/>
    </row>
    <row r="39" spans="1:26" ht="10.199999999999999" customHeight="1">
      <c r="A39" s="260">
        <v>25</v>
      </c>
      <c r="B39" s="260"/>
      <c r="C39" s="260"/>
      <c r="D39" s="260"/>
      <c r="E39" s="260"/>
      <c r="F39" s="260"/>
      <c r="G39" s="260"/>
      <c r="H39" s="262"/>
      <c r="I39" s="262"/>
      <c r="J39" s="262"/>
      <c r="K39" s="262"/>
      <c r="L39" s="260"/>
      <c r="M39" s="260"/>
      <c r="N39" s="263"/>
      <c r="O39" s="263"/>
      <c r="P39" s="260"/>
      <c r="Q39" s="260"/>
      <c r="R39" s="260"/>
      <c r="S39" s="262"/>
      <c r="T39" s="260"/>
      <c r="U39" s="263"/>
      <c r="V39" s="269"/>
      <c r="W39" s="260"/>
      <c r="X39" s="260"/>
      <c r="Y39" s="260"/>
      <c r="Z39" s="260"/>
    </row>
    <row r="40" spans="1:26" ht="10.199999999999999" customHeight="1">
      <c r="A40" s="260">
        <v>26</v>
      </c>
      <c r="B40" s="260"/>
      <c r="C40" s="260"/>
      <c r="D40" s="260"/>
      <c r="E40" s="260"/>
      <c r="F40" s="260"/>
      <c r="G40" s="260"/>
      <c r="H40" s="262"/>
      <c r="I40" s="262"/>
      <c r="J40" s="262"/>
      <c r="K40" s="262"/>
      <c r="L40" s="260"/>
      <c r="M40" s="260"/>
      <c r="N40" s="263"/>
      <c r="O40" s="263"/>
      <c r="P40" s="260"/>
      <c r="Q40" s="260"/>
      <c r="R40" s="260"/>
      <c r="S40" s="262"/>
      <c r="T40" s="260"/>
      <c r="U40" s="263"/>
      <c r="V40" s="269"/>
      <c r="W40" s="260"/>
      <c r="X40" s="260"/>
      <c r="Y40" s="260"/>
      <c r="Z40" s="260"/>
    </row>
    <row r="41" spans="1:26" ht="10.199999999999999" customHeight="1">
      <c r="A41" s="260">
        <v>27</v>
      </c>
      <c r="B41" s="260"/>
      <c r="C41" s="260"/>
      <c r="D41" s="260"/>
      <c r="E41" s="260"/>
      <c r="F41" s="260"/>
      <c r="G41" s="260"/>
      <c r="H41" s="262"/>
      <c r="I41" s="262"/>
      <c r="J41" s="262"/>
      <c r="K41" s="262"/>
      <c r="L41" s="260"/>
      <c r="M41" s="260"/>
      <c r="N41" s="263"/>
      <c r="O41" s="263"/>
      <c r="P41" s="260"/>
      <c r="Q41" s="260"/>
      <c r="R41" s="260"/>
      <c r="S41" s="262"/>
      <c r="T41" s="260"/>
      <c r="U41" s="263"/>
      <c r="V41" s="269"/>
      <c r="W41" s="260"/>
      <c r="X41" s="260"/>
      <c r="Y41" s="260"/>
      <c r="Z41" s="260"/>
    </row>
    <row r="42" spans="1:26" ht="10.199999999999999" customHeight="1">
      <c r="A42" s="260">
        <v>28</v>
      </c>
      <c r="B42" s="260"/>
      <c r="C42" s="260"/>
      <c r="D42" s="260"/>
      <c r="E42" s="260"/>
      <c r="F42" s="260"/>
      <c r="G42" s="260"/>
      <c r="H42" s="262"/>
      <c r="I42" s="262"/>
      <c r="J42" s="262"/>
      <c r="K42" s="262"/>
      <c r="L42" s="260"/>
      <c r="M42" s="260"/>
      <c r="N42" s="263"/>
      <c r="O42" s="263"/>
      <c r="P42" s="260"/>
      <c r="Q42" s="260"/>
      <c r="R42" s="260"/>
      <c r="S42" s="262"/>
      <c r="T42" s="260"/>
      <c r="U42" s="263"/>
      <c r="V42" s="269"/>
      <c r="W42" s="260"/>
      <c r="X42" s="260"/>
      <c r="Y42" s="260"/>
      <c r="Z42" s="260"/>
    </row>
    <row r="43" spans="1:26" ht="10.199999999999999" customHeight="1">
      <c r="A43" s="260">
        <v>29</v>
      </c>
      <c r="B43" s="260"/>
      <c r="C43" s="260"/>
      <c r="D43" s="260"/>
      <c r="E43" s="260"/>
      <c r="F43" s="260"/>
      <c r="G43" s="260"/>
      <c r="H43" s="262"/>
      <c r="I43" s="262"/>
      <c r="J43" s="262"/>
      <c r="K43" s="262"/>
      <c r="L43" s="260"/>
      <c r="M43" s="260"/>
      <c r="N43" s="263"/>
      <c r="O43" s="263"/>
      <c r="P43" s="260"/>
      <c r="Q43" s="260"/>
      <c r="R43" s="260"/>
      <c r="S43" s="262"/>
      <c r="T43" s="260"/>
      <c r="U43" s="263"/>
      <c r="V43" s="269"/>
      <c r="W43" s="260"/>
      <c r="X43" s="260"/>
      <c r="Y43" s="260"/>
      <c r="Z43" s="260"/>
    </row>
    <row r="44" spans="1:26" ht="10.199999999999999" customHeight="1">
      <c r="A44" s="260">
        <v>30</v>
      </c>
      <c r="B44" s="260"/>
      <c r="C44" s="260"/>
      <c r="D44" s="260"/>
      <c r="E44" s="260"/>
      <c r="F44" s="260"/>
      <c r="G44" s="260"/>
      <c r="H44" s="262"/>
      <c r="I44" s="262"/>
      <c r="J44" s="262"/>
      <c r="K44" s="262"/>
      <c r="L44" s="260"/>
      <c r="M44" s="260"/>
      <c r="N44" s="263"/>
      <c r="O44" s="263"/>
      <c r="P44" s="260"/>
      <c r="Q44" s="260"/>
      <c r="R44" s="260"/>
      <c r="S44" s="262"/>
      <c r="T44" s="260"/>
      <c r="U44" s="263"/>
      <c r="V44" s="269"/>
      <c r="W44" s="260"/>
      <c r="X44" s="260"/>
      <c r="Y44" s="260"/>
      <c r="Z44" s="260"/>
    </row>
    <row r="45" spans="1:26" ht="10.199999999999999" customHeight="1">
      <c r="A45" s="260">
        <v>31</v>
      </c>
      <c r="B45" s="260"/>
      <c r="C45" s="260"/>
      <c r="D45" s="260"/>
      <c r="E45" s="260"/>
      <c r="F45" s="260"/>
      <c r="G45" s="260"/>
      <c r="H45" s="262"/>
      <c r="I45" s="262"/>
      <c r="J45" s="262"/>
      <c r="K45" s="262"/>
      <c r="L45" s="260"/>
      <c r="M45" s="260"/>
      <c r="N45" s="263"/>
      <c r="O45" s="263"/>
      <c r="P45" s="260"/>
      <c r="Q45" s="260"/>
      <c r="R45" s="260"/>
      <c r="S45" s="262"/>
      <c r="T45" s="260"/>
      <c r="U45" s="263"/>
      <c r="V45" s="269"/>
      <c r="W45" s="260"/>
      <c r="X45" s="260"/>
      <c r="Y45" s="260"/>
      <c r="Z45" s="260"/>
    </row>
    <row r="46" spans="1:26" ht="10.199999999999999" customHeight="1">
      <c r="A46" s="260">
        <v>32</v>
      </c>
      <c r="B46" s="260"/>
      <c r="C46" s="260"/>
      <c r="D46" s="260"/>
      <c r="E46" s="260"/>
      <c r="F46" s="260"/>
      <c r="G46" s="260"/>
      <c r="H46" s="262"/>
      <c r="I46" s="262"/>
      <c r="J46" s="262"/>
      <c r="K46" s="262"/>
      <c r="L46" s="260"/>
      <c r="M46" s="260"/>
      <c r="N46" s="263"/>
      <c r="O46" s="263"/>
      <c r="P46" s="260"/>
      <c r="Q46" s="260"/>
      <c r="R46" s="260"/>
      <c r="S46" s="262"/>
      <c r="T46" s="260"/>
      <c r="U46" s="263"/>
      <c r="V46" s="269"/>
      <c r="W46" s="260"/>
      <c r="X46" s="260"/>
      <c r="Y46" s="260"/>
      <c r="Z46" s="260"/>
    </row>
    <row r="47" spans="1:26" ht="10.199999999999999" customHeight="1">
      <c r="A47" s="260">
        <v>33</v>
      </c>
      <c r="B47" s="260"/>
      <c r="C47" s="260"/>
      <c r="D47" s="260"/>
      <c r="E47" s="260"/>
      <c r="F47" s="260"/>
      <c r="G47" s="260"/>
      <c r="H47" s="262"/>
      <c r="I47" s="262"/>
      <c r="J47" s="262"/>
      <c r="K47" s="262"/>
      <c r="L47" s="260"/>
      <c r="M47" s="260"/>
      <c r="N47" s="263"/>
      <c r="O47" s="263"/>
      <c r="P47" s="260"/>
      <c r="Q47" s="260"/>
      <c r="R47" s="260"/>
      <c r="S47" s="262"/>
      <c r="T47" s="260"/>
      <c r="U47" s="263"/>
      <c r="V47" s="269"/>
      <c r="W47" s="260"/>
      <c r="X47" s="260"/>
      <c r="Y47" s="260"/>
      <c r="Z47" s="260"/>
    </row>
    <row r="48" spans="1:26" ht="10.199999999999999" customHeight="1">
      <c r="A48" s="260">
        <v>34</v>
      </c>
      <c r="B48" s="260"/>
      <c r="C48" s="260"/>
      <c r="D48" s="260"/>
      <c r="E48" s="260"/>
      <c r="F48" s="260"/>
      <c r="G48" s="260"/>
      <c r="H48" s="262"/>
      <c r="I48" s="262"/>
      <c r="J48" s="262"/>
      <c r="K48" s="262"/>
      <c r="L48" s="260"/>
      <c r="M48" s="260"/>
      <c r="N48" s="263"/>
      <c r="O48" s="263"/>
      <c r="P48" s="260"/>
      <c r="Q48" s="260"/>
      <c r="R48" s="260"/>
      <c r="S48" s="262"/>
      <c r="T48" s="260"/>
      <c r="U48" s="263"/>
      <c r="V48" s="269"/>
      <c r="W48" s="260"/>
      <c r="X48" s="260"/>
      <c r="Y48" s="260"/>
      <c r="Z48" s="260"/>
    </row>
    <row r="49" spans="1:26" ht="10.199999999999999" customHeight="1">
      <c r="A49" s="260">
        <v>35</v>
      </c>
      <c r="B49" s="260"/>
      <c r="C49" s="260"/>
      <c r="D49" s="260"/>
      <c r="E49" s="260"/>
      <c r="F49" s="260"/>
      <c r="G49" s="260"/>
      <c r="H49" s="262"/>
      <c r="I49" s="262"/>
      <c r="J49" s="262"/>
      <c r="K49" s="262"/>
      <c r="L49" s="260"/>
      <c r="M49" s="260"/>
      <c r="N49" s="263"/>
      <c r="O49" s="263"/>
      <c r="P49" s="260"/>
      <c r="Q49" s="260"/>
      <c r="R49" s="260"/>
      <c r="S49" s="262"/>
      <c r="T49" s="260"/>
      <c r="U49" s="263"/>
      <c r="V49" s="269"/>
      <c r="W49" s="260"/>
      <c r="X49" s="260"/>
      <c r="Y49" s="260"/>
      <c r="Z49" s="260"/>
    </row>
    <row r="50" spans="1:26" ht="10.199999999999999" customHeight="1">
      <c r="A50" s="260">
        <v>36</v>
      </c>
      <c r="B50" s="260"/>
      <c r="C50" s="260"/>
      <c r="D50" s="260"/>
      <c r="E50" s="260"/>
      <c r="F50" s="260"/>
      <c r="G50" s="260"/>
      <c r="H50" s="262"/>
      <c r="I50" s="262"/>
      <c r="J50" s="262"/>
      <c r="K50" s="262"/>
      <c r="L50" s="260"/>
      <c r="M50" s="260"/>
      <c r="N50" s="263"/>
      <c r="O50" s="263"/>
      <c r="P50" s="260"/>
      <c r="Q50" s="260"/>
      <c r="R50" s="260"/>
      <c r="S50" s="262"/>
      <c r="T50" s="260"/>
      <c r="U50" s="263"/>
      <c r="V50" s="269"/>
      <c r="W50" s="260"/>
      <c r="X50" s="260"/>
      <c r="Y50" s="260"/>
      <c r="Z50" s="260"/>
    </row>
    <row r="51" spans="1:26" ht="10.199999999999999" customHeight="1">
      <c r="A51" s="260">
        <v>37</v>
      </c>
      <c r="B51" s="260"/>
      <c r="C51" s="260"/>
      <c r="D51" s="260"/>
      <c r="E51" s="260"/>
      <c r="F51" s="260"/>
      <c r="G51" s="260"/>
      <c r="H51" s="262"/>
      <c r="I51" s="262"/>
      <c r="J51" s="262"/>
      <c r="K51" s="262"/>
      <c r="L51" s="260"/>
      <c r="M51" s="260"/>
      <c r="N51" s="263"/>
      <c r="O51" s="263"/>
      <c r="P51" s="260"/>
      <c r="Q51" s="260"/>
      <c r="R51" s="260"/>
      <c r="S51" s="262"/>
      <c r="T51" s="260"/>
      <c r="U51" s="263"/>
      <c r="V51" s="269"/>
      <c r="W51" s="260"/>
      <c r="X51" s="260"/>
      <c r="Y51" s="260"/>
      <c r="Z51" s="260"/>
    </row>
    <row r="52" spans="1:26" ht="10.199999999999999" customHeight="1">
      <c r="A52" s="260">
        <v>38</v>
      </c>
      <c r="B52" s="260"/>
      <c r="C52" s="260"/>
      <c r="D52" s="260"/>
      <c r="E52" s="260"/>
      <c r="F52" s="260"/>
      <c r="G52" s="260"/>
      <c r="H52" s="262"/>
      <c r="I52" s="262"/>
      <c r="J52" s="262"/>
      <c r="K52" s="262"/>
      <c r="L52" s="260"/>
      <c r="M52" s="260"/>
      <c r="N52" s="263"/>
      <c r="O52" s="263"/>
      <c r="P52" s="260"/>
      <c r="Q52" s="260"/>
      <c r="R52" s="260"/>
      <c r="S52" s="262"/>
      <c r="T52" s="260"/>
      <c r="U52" s="263"/>
      <c r="V52" s="269"/>
      <c r="W52" s="260"/>
      <c r="X52" s="260"/>
      <c r="Y52" s="260"/>
      <c r="Z52" s="260"/>
    </row>
    <row r="53" spans="1:26" ht="10.199999999999999" customHeight="1">
      <c r="A53" s="260">
        <v>39</v>
      </c>
      <c r="B53" s="260"/>
      <c r="C53" s="260"/>
      <c r="D53" s="260"/>
      <c r="E53" s="260"/>
      <c r="F53" s="260"/>
      <c r="G53" s="260"/>
      <c r="H53" s="262"/>
      <c r="I53" s="262"/>
      <c r="J53" s="262"/>
      <c r="K53" s="262"/>
      <c r="L53" s="260"/>
      <c r="M53" s="260"/>
      <c r="N53" s="263"/>
      <c r="O53" s="263"/>
      <c r="P53" s="260"/>
      <c r="Q53" s="260"/>
      <c r="R53" s="260"/>
      <c r="S53" s="262"/>
      <c r="T53" s="260"/>
      <c r="U53" s="263"/>
      <c r="V53" s="269"/>
      <c r="W53" s="260"/>
      <c r="X53" s="260"/>
      <c r="Y53" s="260"/>
      <c r="Z53" s="260"/>
    </row>
    <row r="54" spans="1:26" ht="10.199999999999999" customHeight="1">
      <c r="A54" s="260">
        <v>40</v>
      </c>
      <c r="B54" s="260"/>
      <c r="C54" s="260"/>
      <c r="D54" s="260"/>
      <c r="E54" s="260"/>
      <c r="F54" s="260"/>
      <c r="G54" s="260"/>
      <c r="H54" s="262"/>
      <c r="I54" s="262"/>
      <c r="J54" s="262"/>
      <c r="K54" s="262"/>
      <c r="L54" s="260"/>
      <c r="M54" s="260"/>
      <c r="N54" s="263"/>
      <c r="O54" s="263"/>
      <c r="P54" s="260"/>
      <c r="Q54" s="260"/>
      <c r="R54" s="260"/>
      <c r="S54" s="262"/>
      <c r="T54" s="260"/>
      <c r="U54" s="263"/>
      <c r="V54" s="269"/>
      <c r="W54" s="260"/>
      <c r="X54" s="260"/>
      <c r="Y54" s="260"/>
      <c r="Z54" s="260"/>
    </row>
    <row r="55" spans="1:26" ht="10.199999999999999" customHeight="1">
      <c r="A55" s="260">
        <v>41</v>
      </c>
      <c r="B55" s="260"/>
      <c r="C55" s="260"/>
      <c r="D55" s="260"/>
      <c r="E55" s="260"/>
      <c r="F55" s="260"/>
      <c r="G55" s="260"/>
      <c r="H55" s="262"/>
      <c r="I55" s="262"/>
      <c r="J55" s="262"/>
      <c r="K55" s="262"/>
      <c r="L55" s="260"/>
      <c r="M55" s="260"/>
      <c r="N55" s="263"/>
      <c r="O55" s="263"/>
      <c r="P55" s="260"/>
      <c r="Q55" s="260"/>
      <c r="R55" s="260"/>
      <c r="S55" s="262"/>
      <c r="T55" s="260"/>
      <c r="U55" s="263"/>
      <c r="V55" s="269"/>
      <c r="W55" s="260"/>
      <c r="X55" s="260"/>
      <c r="Y55" s="260"/>
      <c r="Z55" s="260"/>
    </row>
    <row r="56" spans="1:26" ht="10.199999999999999" customHeight="1">
      <c r="A56" s="260">
        <v>42</v>
      </c>
      <c r="B56" s="260"/>
      <c r="C56" s="260"/>
      <c r="D56" s="260"/>
      <c r="E56" s="260"/>
      <c r="F56" s="260"/>
      <c r="G56" s="260"/>
      <c r="H56" s="262"/>
      <c r="I56" s="262"/>
      <c r="J56" s="262"/>
      <c r="K56" s="262"/>
      <c r="L56" s="260"/>
      <c r="M56" s="260"/>
      <c r="N56" s="263"/>
      <c r="O56" s="263"/>
      <c r="P56" s="260"/>
      <c r="Q56" s="260"/>
      <c r="R56" s="260"/>
      <c r="S56" s="262"/>
      <c r="T56" s="260"/>
      <c r="U56" s="263"/>
      <c r="V56" s="269"/>
      <c r="W56" s="260"/>
      <c r="X56" s="260"/>
      <c r="Y56" s="260"/>
      <c r="Z56" s="260"/>
    </row>
    <row r="57" spans="1:26" ht="10.199999999999999" customHeight="1">
      <c r="A57" s="260">
        <v>43</v>
      </c>
      <c r="B57" s="260"/>
      <c r="C57" s="260"/>
      <c r="D57" s="260"/>
      <c r="E57" s="260"/>
      <c r="F57" s="260"/>
      <c r="G57" s="260"/>
      <c r="H57" s="262"/>
      <c r="I57" s="262"/>
      <c r="J57" s="262"/>
      <c r="K57" s="262"/>
      <c r="L57" s="260"/>
      <c r="M57" s="260"/>
      <c r="N57" s="263"/>
      <c r="O57" s="263"/>
      <c r="P57" s="260"/>
      <c r="Q57" s="260"/>
      <c r="R57" s="260"/>
      <c r="S57" s="262"/>
      <c r="T57" s="260"/>
      <c r="U57" s="263"/>
      <c r="V57" s="269"/>
      <c r="W57" s="260"/>
      <c r="X57" s="260"/>
      <c r="Y57" s="260"/>
      <c r="Z57" s="260"/>
    </row>
    <row r="58" spans="1:26" ht="10.199999999999999" customHeight="1">
      <c r="A58" s="260">
        <v>44</v>
      </c>
      <c r="B58" s="260"/>
      <c r="C58" s="260"/>
      <c r="D58" s="260"/>
      <c r="E58" s="260"/>
      <c r="F58" s="260"/>
      <c r="G58" s="260"/>
      <c r="H58" s="262"/>
      <c r="I58" s="262"/>
      <c r="J58" s="262"/>
      <c r="K58" s="262"/>
      <c r="L58" s="260"/>
      <c r="M58" s="260"/>
      <c r="N58" s="263"/>
      <c r="O58" s="263"/>
      <c r="P58" s="260"/>
      <c r="Q58" s="260"/>
      <c r="R58" s="260"/>
      <c r="S58" s="262"/>
      <c r="T58" s="260"/>
      <c r="U58" s="263"/>
      <c r="V58" s="269"/>
      <c r="W58" s="260"/>
      <c r="X58" s="260"/>
      <c r="Y58" s="260"/>
      <c r="Z58" s="260"/>
    </row>
    <row r="59" spans="1:26" ht="10.199999999999999" customHeight="1">
      <c r="A59" s="260">
        <v>45</v>
      </c>
      <c r="B59" s="260"/>
      <c r="C59" s="260"/>
      <c r="D59" s="260"/>
      <c r="E59" s="260"/>
      <c r="F59" s="260"/>
      <c r="G59" s="260"/>
      <c r="H59" s="262"/>
      <c r="I59" s="262"/>
      <c r="J59" s="262"/>
      <c r="K59" s="262"/>
      <c r="L59" s="260"/>
      <c r="M59" s="260"/>
      <c r="N59" s="263"/>
      <c r="O59" s="263"/>
      <c r="P59" s="260"/>
      <c r="Q59" s="260"/>
      <c r="R59" s="260"/>
      <c r="S59" s="262"/>
      <c r="T59" s="260"/>
      <c r="U59" s="263"/>
      <c r="V59" s="269"/>
      <c r="W59" s="260"/>
      <c r="X59" s="260"/>
      <c r="Y59" s="260"/>
      <c r="Z59" s="260"/>
    </row>
    <row r="60" spans="1:26" ht="10.199999999999999" customHeight="1">
      <c r="A60" s="260">
        <v>46</v>
      </c>
      <c r="B60" s="260"/>
      <c r="C60" s="260"/>
      <c r="D60" s="260"/>
      <c r="E60" s="260"/>
      <c r="F60" s="260"/>
      <c r="G60" s="260"/>
      <c r="H60" s="262"/>
      <c r="I60" s="262"/>
      <c r="J60" s="262"/>
      <c r="K60" s="262"/>
      <c r="L60" s="260"/>
      <c r="M60" s="260"/>
      <c r="N60" s="263"/>
      <c r="O60" s="263"/>
      <c r="P60" s="260"/>
      <c r="Q60" s="260"/>
      <c r="R60" s="260"/>
      <c r="S60" s="262"/>
      <c r="T60" s="260"/>
      <c r="U60" s="263"/>
      <c r="V60" s="269"/>
      <c r="W60" s="260"/>
      <c r="X60" s="260"/>
      <c r="Y60" s="260"/>
      <c r="Z60" s="260"/>
    </row>
    <row r="61" spans="1:26" ht="10.199999999999999" customHeight="1">
      <c r="A61" s="260">
        <v>47</v>
      </c>
      <c r="B61" s="260"/>
      <c r="C61" s="260"/>
      <c r="D61" s="260"/>
      <c r="E61" s="260"/>
      <c r="F61" s="260"/>
      <c r="G61" s="260"/>
      <c r="H61" s="262"/>
      <c r="I61" s="262"/>
      <c r="J61" s="262"/>
      <c r="K61" s="262"/>
      <c r="L61" s="260"/>
      <c r="M61" s="260"/>
      <c r="N61" s="263"/>
      <c r="O61" s="263"/>
      <c r="P61" s="260"/>
      <c r="Q61" s="260"/>
      <c r="R61" s="260"/>
      <c r="S61" s="262"/>
      <c r="T61" s="260"/>
      <c r="U61" s="263"/>
      <c r="V61" s="269"/>
      <c r="W61" s="260"/>
      <c r="X61" s="260"/>
      <c r="Y61" s="260"/>
      <c r="Z61" s="260"/>
    </row>
    <row r="62" spans="1:26" ht="10.199999999999999" customHeight="1">
      <c r="A62" s="260">
        <v>48</v>
      </c>
      <c r="B62" s="260"/>
      <c r="C62" s="260"/>
      <c r="D62" s="260"/>
      <c r="E62" s="260"/>
      <c r="F62" s="260"/>
      <c r="G62" s="260"/>
      <c r="H62" s="262"/>
      <c r="I62" s="262"/>
      <c r="J62" s="262"/>
      <c r="K62" s="262"/>
      <c r="L62" s="260"/>
      <c r="M62" s="260"/>
      <c r="N62" s="263"/>
      <c r="O62" s="263"/>
      <c r="P62" s="260"/>
      <c r="Q62" s="260"/>
      <c r="R62" s="260"/>
      <c r="S62" s="262"/>
      <c r="T62" s="260"/>
      <c r="U62" s="263"/>
      <c r="V62" s="269"/>
      <c r="W62" s="260"/>
      <c r="X62" s="260"/>
      <c r="Y62" s="260"/>
      <c r="Z62" s="260"/>
    </row>
    <row r="63" spans="1:26" ht="10.199999999999999" customHeight="1">
      <c r="A63" s="260">
        <v>49</v>
      </c>
      <c r="B63" s="260"/>
      <c r="C63" s="260"/>
      <c r="D63" s="260"/>
      <c r="E63" s="260"/>
      <c r="F63" s="260"/>
      <c r="G63" s="260"/>
      <c r="H63" s="262"/>
      <c r="I63" s="262"/>
      <c r="J63" s="262"/>
      <c r="K63" s="262"/>
      <c r="L63" s="260"/>
      <c r="M63" s="260"/>
      <c r="N63" s="263"/>
      <c r="O63" s="263"/>
      <c r="P63" s="260"/>
      <c r="Q63" s="260"/>
      <c r="R63" s="260"/>
      <c r="S63" s="262"/>
      <c r="T63" s="260"/>
      <c r="U63" s="263"/>
      <c r="V63" s="269"/>
      <c r="W63" s="260"/>
      <c r="X63" s="260"/>
      <c r="Y63" s="260"/>
      <c r="Z63" s="260"/>
    </row>
    <row r="64" spans="1:26" ht="10.199999999999999" customHeight="1">
      <c r="A64" s="260">
        <v>50</v>
      </c>
      <c r="B64" s="260"/>
      <c r="C64" s="260"/>
      <c r="D64" s="260"/>
      <c r="E64" s="260"/>
      <c r="F64" s="260"/>
      <c r="G64" s="260"/>
      <c r="H64" s="262"/>
      <c r="I64" s="262"/>
      <c r="J64" s="262"/>
      <c r="K64" s="262"/>
      <c r="L64" s="260"/>
      <c r="M64" s="260"/>
      <c r="N64" s="263"/>
      <c r="O64" s="263"/>
      <c r="P64" s="260"/>
      <c r="Q64" s="260"/>
      <c r="R64" s="260"/>
      <c r="S64" s="262"/>
      <c r="T64" s="260"/>
      <c r="U64" s="263"/>
      <c r="V64" s="269"/>
      <c r="W64" s="260"/>
      <c r="X64" s="260"/>
      <c r="Y64" s="260"/>
      <c r="Z64" s="260"/>
    </row>
    <row r="65" spans="1:26" ht="10.199999999999999" customHeight="1">
      <c r="A65" s="260">
        <v>51</v>
      </c>
      <c r="B65" s="260"/>
      <c r="C65" s="260"/>
      <c r="D65" s="260"/>
      <c r="E65" s="260"/>
      <c r="F65" s="260"/>
      <c r="G65" s="260"/>
      <c r="H65" s="262"/>
      <c r="I65" s="262"/>
      <c r="J65" s="262"/>
      <c r="K65" s="262"/>
      <c r="L65" s="260"/>
      <c r="M65" s="260"/>
      <c r="N65" s="263"/>
      <c r="O65" s="263"/>
      <c r="P65" s="260"/>
      <c r="Q65" s="260"/>
      <c r="R65" s="260"/>
      <c r="S65" s="262"/>
      <c r="T65" s="260"/>
      <c r="U65" s="263"/>
      <c r="V65" s="269"/>
      <c r="W65" s="260"/>
      <c r="X65" s="260"/>
      <c r="Y65" s="260"/>
      <c r="Z65" s="260"/>
    </row>
    <row r="66" spans="1:26" ht="10.199999999999999" customHeight="1">
      <c r="A66" s="260">
        <v>52</v>
      </c>
      <c r="B66" s="260"/>
      <c r="C66" s="260"/>
      <c r="D66" s="260"/>
      <c r="E66" s="260"/>
      <c r="F66" s="260"/>
      <c r="G66" s="260"/>
      <c r="H66" s="262"/>
      <c r="I66" s="262"/>
      <c r="J66" s="262"/>
      <c r="K66" s="262"/>
      <c r="L66" s="260"/>
      <c r="M66" s="260"/>
      <c r="N66" s="263"/>
      <c r="O66" s="263"/>
      <c r="P66" s="260"/>
      <c r="Q66" s="260"/>
      <c r="R66" s="260"/>
      <c r="S66" s="262"/>
      <c r="T66" s="260"/>
      <c r="U66" s="263"/>
      <c r="V66" s="269"/>
      <c r="W66" s="260"/>
      <c r="X66" s="260"/>
      <c r="Y66" s="260"/>
      <c r="Z66" s="260"/>
    </row>
    <row r="67" spans="1:26" ht="10.199999999999999" customHeight="1">
      <c r="A67" s="260">
        <v>53</v>
      </c>
      <c r="B67" s="260"/>
      <c r="C67" s="260"/>
      <c r="D67" s="260"/>
      <c r="E67" s="260"/>
      <c r="F67" s="260"/>
      <c r="G67" s="260"/>
      <c r="H67" s="262"/>
      <c r="I67" s="262"/>
      <c r="J67" s="262"/>
      <c r="K67" s="262"/>
      <c r="L67" s="260"/>
      <c r="M67" s="260"/>
      <c r="N67" s="263"/>
      <c r="O67" s="263"/>
      <c r="P67" s="260"/>
      <c r="Q67" s="260"/>
      <c r="R67" s="260"/>
      <c r="S67" s="262"/>
      <c r="T67" s="260"/>
      <c r="U67" s="263"/>
      <c r="V67" s="269"/>
      <c r="W67" s="260"/>
      <c r="X67" s="260"/>
      <c r="Y67" s="260"/>
      <c r="Z67" s="260"/>
    </row>
    <row r="68" spans="1:26" ht="10.199999999999999" customHeight="1">
      <c r="A68" s="260">
        <v>54</v>
      </c>
      <c r="B68" s="260"/>
      <c r="C68" s="260"/>
      <c r="D68" s="260"/>
      <c r="E68" s="260"/>
      <c r="F68" s="260"/>
      <c r="G68" s="260"/>
      <c r="H68" s="262"/>
      <c r="I68" s="262"/>
      <c r="J68" s="262"/>
      <c r="K68" s="262"/>
      <c r="L68" s="260"/>
      <c r="M68" s="260"/>
      <c r="N68" s="263"/>
      <c r="O68" s="263"/>
      <c r="P68" s="260"/>
      <c r="Q68" s="260"/>
      <c r="R68" s="260"/>
      <c r="S68" s="262"/>
      <c r="T68" s="260"/>
      <c r="U68" s="263"/>
      <c r="V68" s="269"/>
      <c r="W68" s="260"/>
      <c r="X68" s="260"/>
      <c r="Y68" s="260"/>
      <c r="Z68" s="260"/>
    </row>
    <row r="69" spans="1:26" ht="10.199999999999999" customHeight="1">
      <c r="A69" s="260">
        <v>55</v>
      </c>
      <c r="B69" s="260"/>
      <c r="C69" s="260"/>
      <c r="D69" s="260"/>
      <c r="E69" s="260"/>
      <c r="F69" s="260"/>
      <c r="G69" s="260"/>
      <c r="H69" s="262"/>
      <c r="I69" s="262"/>
      <c r="J69" s="262"/>
      <c r="K69" s="262"/>
      <c r="L69" s="260"/>
      <c r="M69" s="260"/>
      <c r="N69" s="263"/>
      <c r="O69" s="263"/>
      <c r="P69" s="260"/>
      <c r="Q69" s="260"/>
      <c r="R69" s="260"/>
      <c r="S69" s="262"/>
      <c r="T69" s="260"/>
      <c r="U69" s="263"/>
      <c r="V69" s="269"/>
      <c r="W69" s="260"/>
      <c r="X69" s="260"/>
      <c r="Y69" s="260"/>
      <c r="Z69" s="260"/>
    </row>
    <row r="70" spans="1:26" ht="10.199999999999999" customHeight="1">
      <c r="A70" s="260">
        <v>56</v>
      </c>
      <c r="B70" s="260"/>
      <c r="C70" s="260"/>
      <c r="D70" s="260"/>
      <c r="E70" s="260"/>
      <c r="F70" s="260"/>
      <c r="G70" s="260"/>
      <c r="H70" s="262"/>
      <c r="I70" s="262"/>
      <c r="J70" s="262"/>
      <c r="K70" s="262"/>
      <c r="L70" s="260"/>
      <c r="M70" s="260"/>
      <c r="N70" s="263"/>
      <c r="O70" s="263"/>
      <c r="P70" s="260"/>
      <c r="Q70" s="260"/>
      <c r="R70" s="260"/>
      <c r="S70" s="262"/>
      <c r="T70" s="260"/>
      <c r="U70" s="263"/>
      <c r="V70" s="269"/>
      <c r="W70" s="260"/>
      <c r="X70" s="260"/>
      <c r="Y70" s="260"/>
      <c r="Z70" s="260"/>
    </row>
    <row r="71" spans="1:26" ht="10.199999999999999" customHeight="1">
      <c r="A71" s="260">
        <v>57</v>
      </c>
      <c r="B71" s="260"/>
      <c r="C71" s="260"/>
      <c r="D71" s="260"/>
      <c r="E71" s="260"/>
      <c r="F71" s="260"/>
      <c r="G71" s="260"/>
      <c r="H71" s="262"/>
      <c r="I71" s="262"/>
      <c r="J71" s="262"/>
      <c r="K71" s="262"/>
      <c r="L71" s="260"/>
      <c r="M71" s="260"/>
      <c r="N71" s="263"/>
      <c r="O71" s="263"/>
      <c r="P71" s="260"/>
      <c r="Q71" s="260"/>
      <c r="R71" s="260"/>
      <c r="S71" s="262"/>
      <c r="T71" s="260"/>
      <c r="U71" s="263"/>
      <c r="V71" s="269"/>
      <c r="W71" s="260"/>
      <c r="X71" s="260"/>
      <c r="Y71" s="260"/>
      <c r="Z71" s="260"/>
    </row>
    <row r="72" spans="1:26" ht="10.199999999999999" customHeight="1">
      <c r="A72" s="260">
        <v>58</v>
      </c>
      <c r="B72" s="260"/>
      <c r="C72" s="260"/>
      <c r="D72" s="260"/>
      <c r="E72" s="260"/>
      <c r="F72" s="260"/>
      <c r="G72" s="260"/>
      <c r="H72" s="262"/>
      <c r="I72" s="262"/>
      <c r="J72" s="262"/>
      <c r="K72" s="262"/>
      <c r="L72" s="260"/>
      <c r="M72" s="260"/>
      <c r="N72" s="263"/>
      <c r="O72" s="263"/>
      <c r="P72" s="260"/>
      <c r="Q72" s="260"/>
      <c r="R72" s="260"/>
      <c r="S72" s="262"/>
      <c r="T72" s="260"/>
      <c r="U72" s="263"/>
      <c r="V72" s="269"/>
      <c r="W72" s="260"/>
      <c r="X72" s="260"/>
      <c r="Y72" s="260"/>
      <c r="Z72" s="260"/>
    </row>
    <row r="73" spans="1:26" ht="10.199999999999999" customHeight="1">
      <c r="A73" s="260">
        <v>59</v>
      </c>
      <c r="B73" s="260"/>
      <c r="C73" s="260"/>
      <c r="D73" s="260"/>
      <c r="E73" s="260"/>
      <c r="F73" s="260"/>
      <c r="G73" s="260"/>
      <c r="H73" s="262"/>
      <c r="I73" s="262"/>
      <c r="J73" s="262"/>
      <c r="K73" s="262"/>
      <c r="L73" s="260"/>
      <c r="M73" s="260"/>
      <c r="N73" s="263"/>
      <c r="O73" s="263"/>
      <c r="P73" s="260"/>
      <c r="Q73" s="260"/>
      <c r="R73" s="260"/>
      <c r="S73" s="262"/>
      <c r="T73" s="260"/>
      <c r="U73" s="263"/>
      <c r="V73" s="269"/>
      <c r="W73" s="260"/>
      <c r="X73" s="260"/>
      <c r="Y73" s="260"/>
      <c r="Z73" s="260"/>
    </row>
    <row r="74" spans="1:26" ht="10.199999999999999" customHeight="1">
      <c r="A74" s="260">
        <v>60</v>
      </c>
      <c r="B74" s="260"/>
      <c r="C74" s="260"/>
      <c r="D74" s="260"/>
      <c r="E74" s="260"/>
      <c r="F74" s="260"/>
      <c r="G74" s="260"/>
      <c r="H74" s="262"/>
      <c r="I74" s="262"/>
      <c r="J74" s="262"/>
      <c r="K74" s="262"/>
      <c r="L74" s="260"/>
      <c r="M74" s="260"/>
      <c r="N74" s="263"/>
      <c r="O74" s="263"/>
      <c r="P74" s="260"/>
      <c r="Q74" s="260"/>
      <c r="R74" s="260"/>
      <c r="S74" s="262"/>
      <c r="T74" s="260"/>
      <c r="U74" s="263"/>
      <c r="V74" s="269"/>
      <c r="W74" s="260"/>
      <c r="X74" s="260"/>
      <c r="Y74" s="260"/>
      <c r="Z74" s="260"/>
    </row>
    <row r="75" spans="1:26" ht="10.199999999999999" customHeight="1">
      <c r="A75" s="260">
        <v>61</v>
      </c>
      <c r="B75" s="260"/>
      <c r="C75" s="260"/>
      <c r="D75" s="260"/>
      <c r="E75" s="260"/>
      <c r="F75" s="260"/>
      <c r="G75" s="260"/>
      <c r="H75" s="262"/>
      <c r="I75" s="262"/>
      <c r="J75" s="262"/>
      <c r="K75" s="262"/>
      <c r="L75" s="260"/>
      <c r="M75" s="260"/>
      <c r="N75" s="263"/>
      <c r="O75" s="263"/>
      <c r="P75" s="260"/>
      <c r="Q75" s="260"/>
      <c r="R75" s="260"/>
      <c r="S75" s="262"/>
      <c r="T75" s="260"/>
      <c r="U75" s="263"/>
      <c r="V75" s="269"/>
      <c r="W75" s="260"/>
      <c r="X75" s="260"/>
      <c r="Y75" s="260"/>
      <c r="Z75" s="260"/>
    </row>
    <row r="76" spans="1:26" ht="10.199999999999999" customHeight="1">
      <c r="A76" s="260">
        <v>62</v>
      </c>
      <c r="B76" s="260"/>
      <c r="C76" s="260"/>
      <c r="D76" s="260"/>
      <c r="E76" s="260"/>
      <c r="F76" s="260"/>
      <c r="G76" s="260"/>
      <c r="H76" s="262"/>
      <c r="I76" s="262"/>
      <c r="J76" s="262"/>
      <c r="K76" s="262"/>
      <c r="L76" s="260"/>
      <c r="M76" s="260"/>
      <c r="N76" s="263"/>
      <c r="O76" s="263"/>
      <c r="P76" s="260"/>
      <c r="Q76" s="260"/>
      <c r="R76" s="260"/>
      <c r="S76" s="262"/>
      <c r="T76" s="260"/>
      <c r="U76" s="263"/>
      <c r="V76" s="269"/>
      <c r="W76" s="260"/>
      <c r="X76" s="260"/>
      <c r="Y76" s="260"/>
      <c r="Z76" s="260"/>
    </row>
    <row r="77" spans="1:26" ht="10.199999999999999" customHeight="1">
      <c r="A77" s="260">
        <v>63</v>
      </c>
      <c r="B77" s="260"/>
      <c r="C77" s="260"/>
      <c r="D77" s="260"/>
      <c r="E77" s="260"/>
      <c r="F77" s="260"/>
      <c r="G77" s="260"/>
      <c r="H77" s="262"/>
      <c r="I77" s="262"/>
      <c r="J77" s="262"/>
      <c r="K77" s="262"/>
      <c r="L77" s="260"/>
      <c r="M77" s="260"/>
      <c r="N77" s="263"/>
      <c r="O77" s="263"/>
      <c r="P77" s="260"/>
      <c r="Q77" s="260"/>
      <c r="R77" s="260"/>
      <c r="S77" s="262"/>
      <c r="T77" s="260"/>
      <c r="U77" s="263"/>
      <c r="V77" s="269"/>
      <c r="W77" s="260"/>
      <c r="X77" s="260"/>
      <c r="Y77" s="260"/>
      <c r="Z77" s="260"/>
    </row>
    <row r="78" spans="1:26" ht="10.199999999999999" customHeight="1">
      <c r="A78" s="260">
        <v>64</v>
      </c>
      <c r="B78" s="260"/>
      <c r="C78" s="260"/>
      <c r="D78" s="260"/>
      <c r="E78" s="260"/>
      <c r="F78" s="260"/>
      <c r="G78" s="260"/>
      <c r="H78" s="262"/>
      <c r="I78" s="262"/>
      <c r="J78" s="262"/>
      <c r="K78" s="262"/>
      <c r="L78" s="260"/>
      <c r="M78" s="260"/>
      <c r="N78" s="263"/>
      <c r="O78" s="263"/>
      <c r="P78" s="260"/>
      <c r="Q78" s="260"/>
      <c r="R78" s="260"/>
      <c r="S78" s="262"/>
      <c r="T78" s="260"/>
      <c r="U78" s="263"/>
      <c r="V78" s="269"/>
      <c r="W78" s="260"/>
      <c r="X78" s="260"/>
      <c r="Y78" s="260"/>
      <c r="Z78" s="260"/>
    </row>
    <row r="79" spans="1:26" ht="10.199999999999999" customHeight="1">
      <c r="A79" s="260">
        <v>65</v>
      </c>
      <c r="B79" s="260"/>
      <c r="C79" s="260"/>
      <c r="D79" s="260"/>
      <c r="E79" s="260"/>
      <c r="F79" s="260"/>
      <c r="G79" s="260"/>
      <c r="H79" s="262"/>
      <c r="I79" s="262"/>
      <c r="J79" s="262"/>
      <c r="K79" s="262"/>
      <c r="L79" s="260"/>
      <c r="M79" s="260"/>
      <c r="N79" s="263"/>
      <c r="O79" s="263"/>
      <c r="P79" s="260"/>
      <c r="Q79" s="260"/>
      <c r="R79" s="260"/>
      <c r="S79" s="262"/>
      <c r="T79" s="260"/>
      <c r="U79" s="263"/>
      <c r="V79" s="269"/>
      <c r="W79" s="260"/>
      <c r="X79" s="260"/>
      <c r="Y79" s="260"/>
      <c r="Z79" s="260"/>
    </row>
    <row r="80" spans="1:26" ht="10.199999999999999" customHeight="1">
      <c r="A80" s="260">
        <v>66</v>
      </c>
      <c r="B80" s="260"/>
      <c r="C80" s="260"/>
      <c r="D80" s="260"/>
      <c r="E80" s="260"/>
      <c r="F80" s="260"/>
      <c r="G80" s="260"/>
      <c r="H80" s="262"/>
      <c r="I80" s="262"/>
      <c r="J80" s="262"/>
      <c r="K80" s="262"/>
      <c r="L80" s="260"/>
      <c r="M80" s="260"/>
      <c r="N80" s="263"/>
      <c r="O80" s="263"/>
      <c r="P80" s="260"/>
      <c r="Q80" s="260"/>
      <c r="R80" s="260"/>
      <c r="S80" s="262"/>
      <c r="T80" s="260"/>
      <c r="U80" s="263"/>
      <c r="V80" s="269"/>
      <c r="W80" s="260"/>
      <c r="X80" s="260"/>
      <c r="Y80" s="260"/>
      <c r="Z80" s="260"/>
    </row>
    <row r="81" spans="1:26" ht="10.199999999999999" customHeight="1">
      <c r="A81" s="260">
        <v>67</v>
      </c>
      <c r="B81" s="260"/>
      <c r="C81" s="260"/>
      <c r="D81" s="260"/>
      <c r="E81" s="260"/>
      <c r="F81" s="260"/>
      <c r="G81" s="260"/>
      <c r="H81" s="262"/>
      <c r="I81" s="262"/>
      <c r="J81" s="262"/>
      <c r="K81" s="262"/>
      <c r="L81" s="260"/>
      <c r="M81" s="260"/>
      <c r="N81" s="263"/>
      <c r="O81" s="263"/>
      <c r="P81" s="260"/>
      <c r="Q81" s="260"/>
      <c r="R81" s="260"/>
      <c r="S81" s="262"/>
      <c r="T81" s="260"/>
      <c r="U81" s="263"/>
      <c r="V81" s="269"/>
      <c r="W81" s="260"/>
      <c r="X81" s="260"/>
      <c r="Y81" s="260"/>
      <c r="Z81" s="260"/>
    </row>
    <row r="82" spans="1:26" ht="10.199999999999999" customHeight="1">
      <c r="A82" s="260">
        <v>68</v>
      </c>
      <c r="B82" s="260"/>
      <c r="C82" s="260"/>
      <c r="D82" s="260"/>
      <c r="E82" s="260"/>
      <c r="F82" s="260"/>
      <c r="G82" s="260"/>
      <c r="H82" s="262"/>
      <c r="I82" s="262"/>
      <c r="J82" s="262"/>
      <c r="K82" s="262"/>
      <c r="L82" s="260"/>
      <c r="M82" s="260"/>
      <c r="N82" s="263"/>
      <c r="O82" s="263"/>
      <c r="P82" s="260"/>
      <c r="Q82" s="260"/>
      <c r="R82" s="260"/>
      <c r="S82" s="262"/>
      <c r="T82" s="260"/>
      <c r="U82" s="263"/>
      <c r="V82" s="269"/>
      <c r="W82" s="260"/>
      <c r="X82" s="260"/>
      <c r="Y82" s="260"/>
      <c r="Z82" s="260"/>
    </row>
    <row r="83" spans="1:26" ht="10.199999999999999" customHeight="1">
      <c r="A83" s="260">
        <v>69</v>
      </c>
      <c r="B83" s="260"/>
      <c r="C83" s="260"/>
      <c r="D83" s="260"/>
      <c r="E83" s="260"/>
      <c r="F83" s="260"/>
      <c r="G83" s="260"/>
      <c r="H83" s="262"/>
      <c r="I83" s="262"/>
      <c r="J83" s="262"/>
      <c r="K83" s="262"/>
      <c r="L83" s="260"/>
      <c r="M83" s="260"/>
      <c r="N83" s="263"/>
      <c r="O83" s="263"/>
      <c r="P83" s="260"/>
      <c r="Q83" s="260"/>
      <c r="R83" s="260"/>
      <c r="S83" s="262"/>
      <c r="T83" s="260"/>
      <c r="U83" s="263"/>
      <c r="V83" s="269"/>
      <c r="W83" s="260"/>
      <c r="X83" s="260"/>
      <c r="Y83" s="260"/>
      <c r="Z83" s="260"/>
    </row>
    <row r="84" spans="1:26" ht="10.199999999999999" customHeight="1">
      <c r="A84" s="260">
        <v>70</v>
      </c>
      <c r="B84" s="260"/>
      <c r="C84" s="260"/>
      <c r="D84" s="260"/>
      <c r="E84" s="260"/>
      <c r="F84" s="260"/>
      <c r="G84" s="260"/>
      <c r="H84" s="262"/>
      <c r="I84" s="262"/>
      <c r="J84" s="262"/>
      <c r="K84" s="262"/>
      <c r="L84" s="260"/>
      <c r="M84" s="260"/>
      <c r="N84" s="263"/>
      <c r="O84" s="263"/>
      <c r="P84" s="260"/>
      <c r="Q84" s="260"/>
      <c r="R84" s="260"/>
      <c r="S84" s="262"/>
      <c r="T84" s="260"/>
      <c r="U84" s="263"/>
      <c r="V84" s="269"/>
      <c r="W84" s="260"/>
      <c r="X84" s="260"/>
      <c r="Y84" s="260"/>
      <c r="Z84" s="260"/>
    </row>
    <row r="85" spans="1:26" ht="10.199999999999999" customHeight="1">
      <c r="A85" s="260">
        <v>71</v>
      </c>
      <c r="B85" s="260"/>
      <c r="C85" s="260"/>
      <c r="D85" s="260"/>
      <c r="E85" s="260"/>
      <c r="F85" s="260"/>
      <c r="G85" s="260"/>
      <c r="H85" s="262"/>
      <c r="I85" s="262"/>
      <c r="J85" s="262"/>
      <c r="K85" s="262"/>
      <c r="L85" s="260"/>
      <c r="M85" s="260"/>
      <c r="N85" s="263"/>
      <c r="O85" s="263"/>
      <c r="P85" s="260"/>
      <c r="Q85" s="260"/>
      <c r="R85" s="260"/>
      <c r="S85" s="262"/>
      <c r="T85" s="260"/>
      <c r="U85" s="263"/>
      <c r="V85" s="269"/>
      <c r="W85" s="260"/>
      <c r="X85" s="260"/>
      <c r="Y85" s="260"/>
      <c r="Z85" s="260"/>
    </row>
    <row r="86" spans="1:26" ht="10.199999999999999" customHeight="1">
      <c r="A86" s="260">
        <v>72</v>
      </c>
      <c r="B86" s="260"/>
      <c r="C86" s="260"/>
      <c r="D86" s="260"/>
      <c r="E86" s="260"/>
      <c r="F86" s="260"/>
      <c r="G86" s="260"/>
      <c r="H86" s="262"/>
      <c r="I86" s="262"/>
      <c r="J86" s="262"/>
      <c r="K86" s="262"/>
      <c r="L86" s="260"/>
      <c r="M86" s="260"/>
      <c r="N86" s="263"/>
      <c r="O86" s="263"/>
      <c r="P86" s="260"/>
      <c r="Q86" s="260"/>
      <c r="R86" s="260"/>
      <c r="S86" s="262"/>
      <c r="T86" s="260"/>
      <c r="U86" s="263"/>
      <c r="V86" s="269"/>
      <c r="W86" s="260"/>
      <c r="X86" s="260"/>
      <c r="Y86" s="260"/>
      <c r="Z86" s="260"/>
    </row>
    <row r="87" spans="1:26" ht="10.199999999999999" customHeight="1">
      <c r="A87" s="260">
        <v>73</v>
      </c>
      <c r="B87" s="260"/>
      <c r="C87" s="260"/>
      <c r="D87" s="260"/>
      <c r="E87" s="260"/>
      <c r="F87" s="260"/>
      <c r="G87" s="260"/>
      <c r="H87" s="262"/>
      <c r="I87" s="262"/>
      <c r="J87" s="262"/>
      <c r="K87" s="262"/>
      <c r="L87" s="260"/>
      <c r="M87" s="260"/>
      <c r="N87" s="263"/>
      <c r="O87" s="263"/>
      <c r="P87" s="260"/>
      <c r="Q87" s="260"/>
      <c r="R87" s="260"/>
      <c r="S87" s="262"/>
      <c r="T87" s="260"/>
      <c r="U87" s="263"/>
      <c r="V87" s="269"/>
      <c r="W87" s="260"/>
      <c r="X87" s="260"/>
      <c r="Y87" s="260"/>
      <c r="Z87" s="260"/>
    </row>
    <row r="88" spans="1:26" ht="10.199999999999999" customHeight="1">
      <c r="A88" s="260">
        <v>74</v>
      </c>
      <c r="B88" s="260"/>
      <c r="C88" s="260"/>
      <c r="D88" s="260"/>
      <c r="E88" s="260"/>
      <c r="F88" s="260"/>
      <c r="G88" s="260"/>
      <c r="H88" s="262"/>
      <c r="I88" s="262"/>
      <c r="J88" s="262"/>
      <c r="K88" s="262"/>
      <c r="L88" s="260"/>
      <c r="M88" s="260"/>
      <c r="N88" s="263"/>
      <c r="O88" s="263"/>
      <c r="P88" s="260"/>
      <c r="Q88" s="260"/>
      <c r="R88" s="260"/>
      <c r="S88" s="262"/>
      <c r="T88" s="260"/>
      <c r="U88" s="263"/>
      <c r="V88" s="269"/>
      <c r="W88" s="260"/>
      <c r="X88" s="260"/>
      <c r="Y88" s="260"/>
      <c r="Z88" s="260"/>
    </row>
    <row r="89" spans="1:26" ht="10.199999999999999" customHeight="1">
      <c r="A89" s="260">
        <v>75</v>
      </c>
      <c r="B89" s="260"/>
      <c r="C89" s="260"/>
      <c r="D89" s="260"/>
      <c r="E89" s="260"/>
      <c r="F89" s="260"/>
      <c r="G89" s="260"/>
      <c r="H89" s="262"/>
      <c r="I89" s="262"/>
      <c r="J89" s="262"/>
      <c r="K89" s="262"/>
      <c r="L89" s="260"/>
      <c r="M89" s="260"/>
      <c r="N89" s="263"/>
      <c r="O89" s="263"/>
      <c r="P89" s="260"/>
      <c r="Q89" s="260"/>
      <c r="R89" s="260"/>
      <c r="S89" s="262"/>
      <c r="T89" s="260"/>
      <c r="U89" s="263"/>
      <c r="V89" s="269"/>
      <c r="W89" s="260"/>
      <c r="X89" s="260"/>
      <c r="Y89" s="260"/>
      <c r="Z89" s="260"/>
    </row>
    <row r="90" spans="1:26" ht="10.199999999999999" customHeight="1">
      <c r="A90" s="260">
        <v>76</v>
      </c>
      <c r="B90" s="260"/>
      <c r="C90" s="260"/>
      <c r="D90" s="260"/>
      <c r="E90" s="260"/>
      <c r="F90" s="260"/>
      <c r="G90" s="260"/>
      <c r="H90" s="262"/>
      <c r="I90" s="262"/>
      <c r="J90" s="262"/>
      <c r="K90" s="262"/>
      <c r="L90" s="260"/>
      <c r="M90" s="260"/>
      <c r="N90" s="263"/>
      <c r="O90" s="263"/>
      <c r="P90" s="260"/>
      <c r="Q90" s="260"/>
      <c r="R90" s="260"/>
      <c r="S90" s="262"/>
      <c r="T90" s="260"/>
      <c r="U90" s="263"/>
      <c r="V90" s="269"/>
      <c r="W90" s="260"/>
      <c r="X90" s="260"/>
      <c r="Y90" s="260"/>
      <c r="Z90" s="260"/>
    </row>
    <row r="91" spans="1:26" ht="10.199999999999999" customHeight="1">
      <c r="A91" s="260">
        <v>77</v>
      </c>
      <c r="B91" s="260"/>
      <c r="C91" s="260"/>
      <c r="D91" s="260"/>
      <c r="E91" s="260"/>
      <c r="F91" s="260"/>
      <c r="G91" s="260"/>
      <c r="H91" s="262"/>
      <c r="I91" s="262"/>
      <c r="J91" s="262"/>
      <c r="K91" s="262"/>
      <c r="L91" s="260"/>
      <c r="M91" s="260"/>
      <c r="N91" s="263"/>
      <c r="O91" s="263"/>
      <c r="P91" s="260"/>
      <c r="Q91" s="260"/>
      <c r="R91" s="260"/>
      <c r="S91" s="262"/>
      <c r="T91" s="260"/>
      <c r="U91" s="263"/>
      <c r="V91" s="269"/>
      <c r="W91" s="260"/>
      <c r="X91" s="260"/>
      <c r="Y91" s="260"/>
      <c r="Z91" s="260"/>
    </row>
    <row r="92" spans="1:26" ht="10.199999999999999" customHeight="1">
      <c r="A92" s="260">
        <v>78</v>
      </c>
      <c r="B92" s="260"/>
      <c r="C92" s="260"/>
      <c r="D92" s="260"/>
      <c r="E92" s="260"/>
      <c r="F92" s="260"/>
      <c r="G92" s="260"/>
      <c r="H92" s="262"/>
      <c r="I92" s="262"/>
      <c r="J92" s="262"/>
      <c r="K92" s="262"/>
      <c r="L92" s="260"/>
      <c r="M92" s="260"/>
      <c r="N92" s="263"/>
      <c r="O92" s="263"/>
      <c r="P92" s="260"/>
      <c r="Q92" s="260"/>
      <c r="R92" s="260"/>
      <c r="S92" s="262"/>
      <c r="T92" s="260"/>
      <c r="U92" s="263"/>
      <c r="V92" s="269"/>
      <c r="W92" s="260"/>
      <c r="X92" s="260"/>
      <c r="Y92" s="260"/>
      <c r="Z92" s="260"/>
    </row>
    <row r="93" spans="1:26" ht="10.199999999999999" customHeight="1">
      <c r="A93" s="260">
        <v>79</v>
      </c>
      <c r="B93" s="260"/>
      <c r="C93" s="260"/>
      <c r="D93" s="260"/>
      <c r="E93" s="260"/>
      <c r="F93" s="260"/>
      <c r="G93" s="260"/>
      <c r="H93" s="262"/>
      <c r="I93" s="262"/>
      <c r="J93" s="262"/>
      <c r="K93" s="262"/>
      <c r="L93" s="260"/>
      <c r="M93" s="260"/>
      <c r="N93" s="263"/>
      <c r="O93" s="263"/>
      <c r="P93" s="260"/>
      <c r="Q93" s="260"/>
      <c r="R93" s="260"/>
      <c r="S93" s="262"/>
      <c r="T93" s="260"/>
      <c r="U93" s="263"/>
      <c r="V93" s="269"/>
      <c r="W93" s="260"/>
      <c r="X93" s="260"/>
      <c r="Y93" s="260"/>
      <c r="Z93" s="260"/>
    </row>
    <row r="94" spans="1:26" ht="10.199999999999999" customHeight="1">
      <c r="A94" s="260">
        <v>80</v>
      </c>
      <c r="B94" s="260"/>
      <c r="C94" s="260"/>
      <c r="D94" s="260"/>
      <c r="E94" s="260"/>
      <c r="F94" s="260"/>
      <c r="G94" s="260"/>
      <c r="H94" s="262"/>
      <c r="I94" s="262"/>
      <c r="J94" s="262"/>
      <c r="K94" s="262"/>
      <c r="L94" s="260"/>
      <c r="M94" s="260"/>
      <c r="N94" s="263"/>
      <c r="O94" s="263"/>
      <c r="P94" s="260"/>
      <c r="Q94" s="260"/>
      <c r="R94" s="260"/>
      <c r="S94" s="262"/>
      <c r="T94" s="260"/>
      <c r="U94" s="263"/>
      <c r="V94" s="269"/>
      <c r="W94" s="260"/>
      <c r="X94" s="260"/>
      <c r="Y94" s="260"/>
      <c r="Z94" s="260"/>
    </row>
    <row r="95" spans="1:26" ht="10.199999999999999" customHeight="1">
      <c r="A95" s="260">
        <v>81</v>
      </c>
      <c r="B95" s="260"/>
      <c r="C95" s="260"/>
      <c r="D95" s="260"/>
      <c r="E95" s="260"/>
      <c r="F95" s="260"/>
      <c r="G95" s="260"/>
      <c r="H95" s="262"/>
      <c r="I95" s="262"/>
      <c r="J95" s="262"/>
      <c r="K95" s="262"/>
      <c r="L95" s="260"/>
      <c r="M95" s="260"/>
      <c r="N95" s="263"/>
      <c r="O95" s="263"/>
      <c r="P95" s="260"/>
      <c r="Q95" s="260"/>
      <c r="R95" s="260"/>
      <c r="S95" s="262"/>
      <c r="T95" s="260"/>
      <c r="U95" s="263"/>
      <c r="V95" s="269"/>
      <c r="W95" s="260"/>
      <c r="X95" s="260"/>
      <c r="Y95" s="260"/>
      <c r="Z95" s="260"/>
    </row>
    <row r="96" spans="1:26" ht="10.199999999999999" customHeight="1">
      <c r="A96" s="260">
        <v>82</v>
      </c>
      <c r="B96" s="260"/>
      <c r="C96" s="260"/>
      <c r="D96" s="260"/>
      <c r="E96" s="260"/>
      <c r="F96" s="260"/>
      <c r="G96" s="260"/>
      <c r="H96" s="262"/>
      <c r="I96" s="262"/>
      <c r="J96" s="262"/>
      <c r="K96" s="262"/>
      <c r="L96" s="260"/>
      <c r="M96" s="260"/>
      <c r="N96" s="263"/>
      <c r="O96" s="263"/>
      <c r="P96" s="260"/>
      <c r="Q96" s="260"/>
      <c r="R96" s="260"/>
      <c r="S96" s="262"/>
      <c r="T96" s="260"/>
      <c r="U96" s="263"/>
      <c r="V96" s="269"/>
      <c r="W96" s="260"/>
      <c r="X96" s="260"/>
      <c r="Y96" s="260"/>
      <c r="Z96" s="260"/>
    </row>
    <row r="97" spans="1:26" ht="10.199999999999999" customHeight="1">
      <c r="A97" s="260">
        <v>83</v>
      </c>
      <c r="B97" s="260"/>
      <c r="C97" s="260"/>
      <c r="D97" s="260"/>
      <c r="E97" s="260"/>
      <c r="F97" s="260"/>
      <c r="G97" s="260"/>
      <c r="H97" s="262"/>
      <c r="I97" s="262"/>
      <c r="J97" s="262"/>
      <c r="K97" s="262"/>
      <c r="L97" s="260"/>
      <c r="M97" s="260"/>
      <c r="N97" s="263"/>
      <c r="O97" s="263"/>
      <c r="P97" s="260"/>
      <c r="Q97" s="260"/>
      <c r="R97" s="260"/>
      <c r="S97" s="262"/>
      <c r="T97" s="260"/>
      <c r="U97" s="263"/>
      <c r="V97" s="269"/>
      <c r="W97" s="260"/>
      <c r="X97" s="260"/>
      <c r="Y97" s="260"/>
      <c r="Z97" s="260"/>
    </row>
    <row r="98" spans="1:26" ht="10.199999999999999" customHeight="1">
      <c r="A98" s="260">
        <v>84</v>
      </c>
      <c r="B98" s="260"/>
      <c r="C98" s="260"/>
      <c r="D98" s="260"/>
      <c r="E98" s="260"/>
      <c r="F98" s="260"/>
      <c r="G98" s="260"/>
      <c r="H98" s="262"/>
      <c r="I98" s="262"/>
      <c r="J98" s="262"/>
      <c r="K98" s="262"/>
      <c r="L98" s="260"/>
      <c r="M98" s="260"/>
      <c r="N98" s="263"/>
      <c r="O98" s="263"/>
      <c r="P98" s="260"/>
      <c r="Q98" s="260"/>
      <c r="R98" s="260"/>
      <c r="S98" s="262"/>
      <c r="T98" s="260"/>
      <c r="U98" s="263"/>
      <c r="V98" s="269"/>
      <c r="W98" s="260"/>
      <c r="X98" s="260"/>
      <c r="Y98" s="260"/>
      <c r="Z98" s="260"/>
    </row>
    <row r="99" spans="1:26" ht="10.199999999999999" customHeight="1">
      <c r="A99" s="260">
        <v>85</v>
      </c>
      <c r="B99" s="260"/>
      <c r="C99" s="260"/>
      <c r="D99" s="260"/>
      <c r="E99" s="260"/>
      <c r="F99" s="260"/>
      <c r="G99" s="260"/>
      <c r="H99" s="262"/>
      <c r="I99" s="262"/>
      <c r="J99" s="262"/>
      <c r="K99" s="262"/>
      <c r="L99" s="260"/>
      <c r="M99" s="260"/>
      <c r="N99" s="263"/>
      <c r="O99" s="263"/>
      <c r="P99" s="260"/>
      <c r="Q99" s="260"/>
      <c r="R99" s="260"/>
      <c r="S99" s="262"/>
      <c r="T99" s="260"/>
      <c r="U99" s="263"/>
      <c r="V99" s="269"/>
      <c r="W99" s="260"/>
      <c r="X99" s="260"/>
      <c r="Y99" s="260"/>
      <c r="Z99" s="260"/>
    </row>
    <row r="100" spans="1:26" ht="10.199999999999999" customHeight="1">
      <c r="A100" s="260">
        <v>86</v>
      </c>
      <c r="B100" s="260"/>
      <c r="C100" s="260"/>
      <c r="D100" s="260"/>
      <c r="E100" s="260"/>
      <c r="F100" s="260"/>
      <c r="G100" s="260"/>
      <c r="H100" s="262"/>
      <c r="I100" s="262"/>
      <c r="J100" s="262"/>
      <c r="K100" s="262"/>
      <c r="L100" s="260"/>
      <c r="M100" s="260"/>
      <c r="N100" s="263"/>
      <c r="O100" s="263"/>
      <c r="P100" s="260"/>
      <c r="Q100" s="260"/>
      <c r="R100" s="260"/>
      <c r="S100" s="262"/>
      <c r="T100" s="260"/>
      <c r="U100" s="263"/>
      <c r="V100" s="269"/>
      <c r="W100" s="260"/>
      <c r="X100" s="260"/>
      <c r="Y100" s="260"/>
      <c r="Z100" s="260"/>
    </row>
    <row r="101" spans="1:26" ht="10.199999999999999" customHeight="1">
      <c r="A101" s="260">
        <v>87</v>
      </c>
      <c r="B101" s="260"/>
      <c r="C101" s="260"/>
      <c r="D101" s="260"/>
      <c r="E101" s="260"/>
      <c r="F101" s="260"/>
      <c r="G101" s="260"/>
      <c r="H101" s="262"/>
      <c r="I101" s="262"/>
      <c r="J101" s="262"/>
      <c r="K101" s="262"/>
      <c r="L101" s="260"/>
      <c r="M101" s="260"/>
      <c r="N101" s="263"/>
      <c r="O101" s="263"/>
      <c r="P101" s="260"/>
      <c r="Q101" s="260"/>
      <c r="R101" s="260"/>
      <c r="S101" s="262"/>
      <c r="T101" s="260"/>
      <c r="U101" s="263"/>
      <c r="V101" s="269"/>
      <c r="W101" s="260"/>
      <c r="X101" s="260"/>
      <c r="Y101" s="260"/>
      <c r="Z101" s="260"/>
    </row>
    <row r="102" spans="1:26" ht="10.199999999999999" customHeight="1">
      <c r="A102" s="260">
        <v>88</v>
      </c>
      <c r="B102" s="260"/>
      <c r="C102" s="260"/>
      <c r="D102" s="260"/>
      <c r="E102" s="260"/>
      <c r="F102" s="260"/>
      <c r="G102" s="260"/>
      <c r="H102" s="262"/>
      <c r="I102" s="262"/>
      <c r="J102" s="262"/>
      <c r="K102" s="262"/>
      <c r="L102" s="260"/>
      <c r="M102" s="260"/>
      <c r="N102" s="263"/>
      <c r="O102" s="263"/>
      <c r="P102" s="260"/>
      <c r="Q102" s="260"/>
      <c r="R102" s="260"/>
      <c r="S102" s="262"/>
      <c r="T102" s="260"/>
      <c r="U102" s="263"/>
      <c r="V102" s="269"/>
      <c r="W102" s="260"/>
      <c r="X102" s="260"/>
      <c r="Y102" s="260"/>
      <c r="Z102" s="260"/>
    </row>
    <row r="103" spans="1:26" ht="10.199999999999999" customHeight="1">
      <c r="A103" s="260">
        <v>89</v>
      </c>
      <c r="B103" s="260"/>
      <c r="C103" s="260"/>
      <c r="D103" s="260"/>
      <c r="E103" s="260"/>
      <c r="F103" s="260"/>
      <c r="G103" s="260"/>
      <c r="H103" s="262"/>
      <c r="I103" s="262"/>
      <c r="J103" s="262"/>
      <c r="K103" s="262"/>
      <c r="L103" s="260"/>
      <c r="M103" s="260"/>
      <c r="N103" s="263"/>
      <c r="O103" s="263"/>
      <c r="P103" s="260"/>
      <c r="Q103" s="260"/>
      <c r="R103" s="260"/>
      <c r="S103" s="262"/>
      <c r="T103" s="260"/>
      <c r="U103" s="263"/>
      <c r="V103" s="269"/>
      <c r="W103" s="260"/>
      <c r="X103" s="260"/>
      <c r="Y103" s="260"/>
      <c r="Z103" s="260"/>
    </row>
    <row r="104" spans="1:26" ht="10.199999999999999" customHeight="1">
      <c r="A104" s="260">
        <v>90</v>
      </c>
      <c r="B104" s="260"/>
      <c r="C104" s="260"/>
      <c r="D104" s="260"/>
      <c r="E104" s="260"/>
      <c r="F104" s="260"/>
      <c r="G104" s="260"/>
      <c r="H104" s="262"/>
      <c r="I104" s="262"/>
      <c r="J104" s="262"/>
      <c r="K104" s="262"/>
      <c r="L104" s="260"/>
      <c r="M104" s="260"/>
      <c r="N104" s="263"/>
      <c r="O104" s="263"/>
      <c r="P104" s="260"/>
      <c r="Q104" s="260"/>
      <c r="R104" s="260"/>
      <c r="S104" s="262"/>
      <c r="T104" s="260"/>
      <c r="U104" s="263"/>
      <c r="V104" s="269"/>
      <c r="W104" s="260"/>
      <c r="X104" s="260"/>
      <c r="Y104" s="260"/>
      <c r="Z104" s="260"/>
    </row>
    <row r="105" spans="1:26" ht="10.199999999999999" customHeight="1">
      <c r="A105" s="260">
        <v>91</v>
      </c>
      <c r="B105" s="260"/>
      <c r="C105" s="260"/>
      <c r="D105" s="260"/>
      <c r="E105" s="260"/>
      <c r="F105" s="260"/>
      <c r="G105" s="260"/>
      <c r="H105" s="262"/>
      <c r="I105" s="262"/>
      <c r="J105" s="262"/>
      <c r="K105" s="262"/>
      <c r="L105" s="260"/>
      <c r="M105" s="260"/>
      <c r="N105" s="263"/>
      <c r="O105" s="263"/>
      <c r="P105" s="260"/>
      <c r="Q105" s="260"/>
      <c r="R105" s="260"/>
      <c r="S105" s="262"/>
      <c r="T105" s="260"/>
      <c r="U105" s="263"/>
      <c r="V105" s="269"/>
      <c r="W105" s="260"/>
      <c r="X105" s="260"/>
      <c r="Y105" s="260"/>
      <c r="Z105" s="260"/>
    </row>
    <row r="106" spans="1:26" ht="10.199999999999999" customHeight="1">
      <c r="A106" s="260">
        <v>92</v>
      </c>
      <c r="B106" s="260"/>
      <c r="C106" s="260"/>
      <c r="D106" s="260"/>
      <c r="E106" s="260"/>
      <c r="F106" s="260"/>
      <c r="G106" s="260"/>
      <c r="H106" s="262"/>
      <c r="I106" s="262"/>
      <c r="J106" s="262"/>
      <c r="K106" s="262"/>
      <c r="L106" s="260"/>
      <c r="M106" s="260"/>
      <c r="N106" s="263"/>
      <c r="O106" s="263"/>
      <c r="P106" s="260"/>
      <c r="Q106" s="260"/>
      <c r="R106" s="260"/>
      <c r="S106" s="262"/>
      <c r="T106" s="260"/>
      <c r="U106" s="263"/>
      <c r="V106" s="269"/>
      <c r="W106" s="260"/>
      <c r="X106" s="260"/>
      <c r="Y106" s="260"/>
      <c r="Z106" s="260"/>
    </row>
    <row r="107" spans="1:26" ht="10.199999999999999" customHeight="1">
      <c r="A107" s="260">
        <v>93</v>
      </c>
      <c r="B107" s="260"/>
      <c r="C107" s="260"/>
      <c r="D107" s="260"/>
      <c r="E107" s="260"/>
      <c r="F107" s="260"/>
      <c r="G107" s="260"/>
      <c r="H107" s="262"/>
      <c r="I107" s="262"/>
      <c r="J107" s="262"/>
      <c r="K107" s="262"/>
      <c r="L107" s="260"/>
      <c r="M107" s="260"/>
      <c r="N107" s="263"/>
      <c r="O107" s="263"/>
      <c r="P107" s="260"/>
      <c r="Q107" s="260"/>
      <c r="R107" s="260"/>
      <c r="S107" s="262"/>
      <c r="T107" s="260"/>
      <c r="U107" s="263"/>
      <c r="V107" s="269"/>
      <c r="W107" s="260"/>
      <c r="X107" s="260"/>
      <c r="Y107" s="260"/>
      <c r="Z107" s="260"/>
    </row>
    <row r="108" spans="1:26" ht="10.199999999999999" customHeight="1">
      <c r="A108" s="260">
        <v>94</v>
      </c>
      <c r="B108" s="260"/>
      <c r="C108" s="260"/>
      <c r="D108" s="260"/>
      <c r="E108" s="260"/>
      <c r="F108" s="260"/>
      <c r="G108" s="260"/>
      <c r="H108" s="262"/>
      <c r="I108" s="262"/>
      <c r="J108" s="262"/>
      <c r="K108" s="262"/>
      <c r="L108" s="260"/>
      <c r="M108" s="260"/>
      <c r="N108" s="263"/>
      <c r="O108" s="263"/>
      <c r="P108" s="260"/>
      <c r="Q108" s="260"/>
      <c r="R108" s="260"/>
      <c r="S108" s="262"/>
      <c r="T108" s="260"/>
      <c r="U108" s="263"/>
      <c r="V108" s="269"/>
      <c r="W108" s="260"/>
      <c r="X108" s="260"/>
      <c r="Y108" s="260"/>
      <c r="Z108" s="260"/>
    </row>
    <row r="109" spans="1:26" ht="10.199999999999999" customHeight="1">
      <c r="A109" s="260">
        <v>95</v>
      </c>
      <c r="B109" s="260"/>
      <c r="C109" s="260"/>
      <c r="D109" s="260"/>
      <c r="E109" s="260"/>
      <c r="F109" s="260"/>
      <c r="G109" s="260"/>
      <c r="H109" s="262"/>
      <c r="I109" s="262"/>
      <c r="J109" s="262"/>
      <c r="K109" s="262"/>
      <c r="L109" s="260"/>
      <c r="M109" s="260"/>
      <c r="N109" s="263"/>
      <c r="O109" s="263"/>
      <c r="P109" s="260"/>
      <c r="Q109" s="260"/>
      <c r="R109" s="260"/>
      <c r="S109" s="262"/>
      <c r="T109" s="260"/>
      <c r="U109" s="263"/>
      <c r="V109" s="269"/>
      <c r="W109" s="260"/>
      <c r="X109" s="260"/>
      <c r="Y109" s="260"/>
      <c r="Z109" s="260"/>
    </row>
    <row r="110" spans="1:26" ht="10.199999999999999" customHeight="1">
      <c r="A110" s="260">
        <v>96</v>
      </c>
      <c r="B110" s="260"/>
      <c r="C110" s="260"/>
      <c r="D110" s="260"/>
      <c r="E110" s="260"/>
      <c r="F110" s="260"/>
      <c r="G110" s="260"/>
      <c r="H110" s="262"/>
      <c r="I110" s="262"/>
      <c r="J110" s="262"/>
      <c r="K110" s="262"/>
      <c r="L110" s="260"/>
      <c r="M110" s="260"/>
      <c r="N110" s="263"/>
      <c r="O110" s="263"/>
      <c r="P110" s="260"/>
      <c r="Q110" s="260"/>
      <c r="R110" s="260"/>
      <c r="S110" s="262"/>
      <c r="T110" s="260"/>
      <c r="U110" s="263"/>
      <c r="V110" s="269"/>
      <c r="W110" s="260"/>
      <c r="X110" s="260"/>
      <c r="Y110" s="260"/>
      <c r="Z110" s="260"/>
    </row>
    <row r="111" spans="1:26" ht="10.199999999999999" customHeight="1">
      <c r="A111" s="260">
        <v>97</v>
      </c>
      <c r="B111" s="260"/>
      <c r="C111" s="260"/>
      <c r="D111" s="260"/>
      <c r="E111" s="260"/>
      <c r="F111" s="260"/>
      <c r="G111" s="260"/>
      <c r="H111" s="262"/>
      <c r="I111" s="262"/>
      <c r="J111" s="262"/>
      <c r="K111" s="262"/>
      <c r="L111" s="260"/>
      <c r="M111" s="260"/>
      <c r="N111" s="263"/>
      <c r="O111" s="263"/>
      <c r="P111" s="260"/>
      <c r="Q111" s="260"/>
      <c r="R111" s="260"/>
      <c r="S111" s="262"/>
      <c r="T111" s="260"/>
      <c r="U111" s="263"/>
      <c r="V111" s="269"/>
      <c r="W111" s="260"/>
      <c r="X111" s="260"/>
      <c r="Y111" s="260"/>
      <c r="Z111" s="260"/>
    </row>
    <row r="112" spans="1:26" ht="10.199999999999999" customHeight="1">
      <c r="A112" s="260">
        <v>98</v>
      </c>
      <c r="B112" s="260"/>
      <c r="C112" s="260"/>
      <c r="D112" s="260"/>
      <c r="E112" s="260"/>
      <c r="F112" s="260"/>
      <c r="G112" s="260"/>
      <c r="H112" s="262"/>
      <c r="I112" s="262"/>
      <c r="J112" s="262"/>
      <c r="K112" s="262"/>
      <c r="L112" s="260"/>
      <c r="M112" s="260"/>
      <c r="N112" s="263"/>
      <c r="O112" s="263"/>
      <c r="P112" s="260"/>
      <c r="Q112" s="260"/>
      <c r="R112" s="260"/>
      <c r="S112" s="262"/>
      <c r="T112" s="260"/>
      <c r="U112" s="263"/>
      <c r="V112" s="269"/>
      <c r="W112" s="260"/>
      <c r="X112" s="260"/>
      <c r="Y112" s="260"/>
      <c r="Z112" s="260"/>
    </row>
    <row r="113" spans="1:26" ht="10.199999999999999" customHeight="1">
      <c r="A113" s="260">
        <v>99</v>
      </c>
      <c r="B113" s="260"/>
      <c r="C113" s="260"/>
      <c r="D113" s="260"/>
      <c r="E113" s="260"/>
      <c r="F113" s="260"/>
      <c r="G113" s="260"/>
      <c r="H113" s="262"/>
      <c r="I113" s="262"/>
      <c r="J113" s="262"/>
      <c r="K113" s="262"/>
      <c r="L113" s="260"/>
      <c r="M113" s="260"/>
      <c r="N113" s="263"/>
      <c r="O113" s="263"/>
      <c r="P113" s="260"/>
      <c r="Q113" s="260"/>
      <c r="R113" s="260"/>
      <c r="S113" s="262"/>
      <c r="T113" s="260"/>
      <c r="U113" s="263"/>
      <c r="V113" s="269"/>
      <c r="W113" s="260"/>
      <c r="X113" s="260"/>
      <c r="Y113" s="260"/>
      <c r="Z113" s="260"/>
    </row>
    <row r="114" spans="1:26" ht="10.199999999999999" customHeight="1">
      <c r="A114" s="260">
        <v>100</v>
      </c>
      <c r="B114" s="260"/>
      <c r="C114" s="260"/>
      <c r="D114" s="260"/>
      <c r="E114" s="260"/>
      <c r="F114" s="260"/>
      <c r="G114" s="260"/>
      <c r="H114" s="262"/>
      <c r="I114" s="262"/>
      <c r="J114" s="262"/>
      <c r="K114" s="262"/>
      <c r="L114" s="260"/>
      <c r="M114" s="260"/>
      <c r="N114" s="263"/>
      <c r="O114" s="263"/>
      <c r="P114" s="260"/>
      <c r="Q114" s="260"/>
      <c r="R114" s="260"/>
      <c r="S114" s="262"/>
      <c r="T114" s="260"/>
      <c r="U114" s="263"/>
      <c r="V114" s="269"/>
      <c r="W114" s="260"/>
      <c r="X114" s="260"/>
      <c r="Y114" s="260"/>
      <c r="Z114" s="260"/>
    </row>
    <row r="115" spans="1:26" ht="10.199999999999999" customHeight="1">
      <c r="A115" s="260">
        <v>101</v>
      </c>
      <c r="B115" s="260"/>
      <c r="C115" s="260"/>
      <c r="D115" s="260"/>
      <c r="E115" s="260"/>
      <c r="F115" s="260"/>
      <c r="G115" s="260"/>
      <c r="H115" s="262"/>
      <c r="I115" s="262"/>
      <c r="J115" s="262"/>
      <c r="K115" s="262"/>
      <c r="L115" s="260"/>
      <c r="M115" s="260"/>
      <c r="N115" s="263"/>
      <c r="O115" s="263"/>
      <c r="P115" s="260"/>
      <c r="Q115" s="260"/>
      <c r="R115" s="260"/>
      <c r="S115" s="262"/>
      <c r="T115" s="260"/>
      <c r="U115" s="263"/>
      <c r="V115" s="269"/>
      <c r="W115" s="260"/>
      <c r="X115" s="260"/>
      <c r="Y115" s="260"/>
      <c r="Z115" s="260"/>
    </row>
    <row r="116" spans="1:26" ht="10.199999999999999" customHeight="1">
      <c r="A116" s="260">
        <v>102</v>
      </c>
      <c r="B116" s="260"/>
      <c r="C116" s="260"/>
      <c r="D116" s="260"/>
      <c r="E116" s="260"/>
      <c r="F116" s="260"/>
      <c r="G116" s="260"/>
      <c r="H116" s="262"/>
      <c r="I116" s="262"/>
      <c r="J116" s="262"/>
      <c r="K116" s="262"/>
      <c r="L116" s="260"/>
      <c r="M116" s="260"/>
      <c r="N116" s="263"/>
      <c r="O116" s="263"/>
      <c r="P116" s="260"/>
      <c r="Q116" s="260"/>
      <c r="R116" s="260"/>
      <c r="S116" s="262"/>
      <c r="T116" s="260"/>
      <c r="U116" s="263"/>
      <c r="V116" s="269"/>
      <c r="W116" s="260"/>
      <c r="X116" s="260"/>
      <c r="Y116" s="260"/>
      <c r="Z116" s="260"/>
    </row>
    <row r="117" spans="1:26" ht="10.199999999999999" customHeight="1">
      <c r="A117" s="260">
        <v>103</v>
      </c>
      <c r="B117" s="260"/>
      <c r="C117" s="260"/>
      <c r="D117" s="260"/>
      <c r="E117" s="260"/>
      <c r="F117" s="260"/>
      <c r="G117" s="260"/>
      <c r="H117" s="262"/>
      <c r="I117" s="262"/>
      <c r="J117" s="262"/>
      <c r="K117" s="262"/>
      <c r="L117" s="260"/>
      <c r="M117" s="260"/>
      <c r="N117" s="263"/>
      <c r="O117" s="263"/>
      <c r="P117" s="260"/>
      <c r="Q117" s="260"/>
      <c r="R117" s="260"/>
      <c r="S117" s="262"/>
      <c r="T117" s="260"/>
      <c r="U117" s="263"/>
      <c r="V117" s="269"/>
      <c r="W117" s="260"/>
      <c r="X117" s="260"/>
      <c r="Y117" s="260"/>
      <c r="Z117" s="260"/>
    </row>
    <row r="118" spans="1:26" ht="10.199999999999999" customHeight="1">
      <c r="A118" s="260">
        <v>104</v>
      </c>
      <c r="B118" s="260"/>
      <c r="C118" s="260"/>
      <c r="D118" s="260"/>
      <c r="E118" s="260"/>
      <c r="F118" s="260"/>
      <c r="G118" s="260"/>
      <c r="H118" s="262"/>
      <c r="I118" s="262"/>
      <c r="J118" s="262"/>
      <c r="K118" s="262"/>
      <c r="L118" s="260"/>
      <c r="M118" s="260"/>
      <c r="N118" s="263"/>
      <c r="O118" s="263"/>
      <c r="P118" s="260"/>
      <c r="Q118" s="260"/>
      <c r="R118" s="260"/>
      <c r="S118" s="262"/>
      <c r="T118" s="260"/>
      <c r="U118" s="263"/>
      <c r="V118" s="269"/>
      <c r="W118" s="260"/>
      <c r="X118" s="260"/>
      <c r="Y118" s="260"/>
      <c r="Z118" s="260"/>
    </row>
    <row r="119" spans="1:26" ht="10.199999999999999" customHeight="1">
      <c r="A119" s="260">
        <v>105</v>
      </c>
      <c r="B119" s="260"/>
      <c r="C119" s="260"/>
      <c r="D119" s="260"/>
      <c r="E119" s="260"/>
      <c r="F119" s="260"/>
      <c r="G119" s="260"/>
      <c r="H119" s="262"/>
      <c r="I119" s="262"/>
      <c r="J119" s="262"/>
      <c r="K119" s="262"/>
      <c r="L119" s="260"/>
      <c r="M119" s="260"/>
      <c r="N119" s="263"/>
      <c r="O119" s="263"/>
      <c r="P119" s="260"/>
      <c r="Q119" s="260"/>
      <c r="R119" s="260"/>
      <c r="S119" s="262"/>
      <c r="T119" s="260"/>
      <c r="U119" s="263"/>
      <c r="V119" s="269"/>
      <c r="W119" s="260"/>
      <c r="X119" s="260"/>
      <c r="Y119" s="260"/>
      <c r="Z119" s="260"/>
    </row>
    <row r="120" spans="1:26" ht="10.199999999999999" customHeight="1">
      <c r="A120" s="260">
        <v>106</v>
      </c>
      <c r="B120" s="260"/>
      <c r="C120" s="260"/>
      <c r="D120" s="260"/>
      <c r="E120" s="260"/>
      <c r="F120" s="260"/>
      <c r="G120" s="260"/>
      <c r="H120" s="262"/>
      <c r="I120" s="262"/>
      <c r="J120" s="262"/>
      <c r="K120" s="262"/>
      <c r="L120" s="260"/>
      <c r="M120" s="260"/>
      <c r="N120" s="263"/>
      <c r="O120" s="263"/>
      <c r="P120" s="260"/>
      <c r="Q120" s="260"/>
      <c r="R120" s="260"/>
      <c r="S120" s="262"/>
      <c r="T120" s="260"/>
      <c r="U120" s="263"/>
      <c r="V120" s="269"/>
      <c r="W120" s="260"/>
      <c r="X120" s="260"/>
      <c r="Y120" s="260"/>
      <c r="Z120" s="260"/>
    </row>
    <row r="121" spans="1:26" ht="10.199999999999999" customHeight="1">
      <c r="A121" s="260">
        <v>107</v>
      </c>
      <c r="B121" s="260"/>
      <c r="C121" s="260"/>
      <c r="D121" s="260"/>
      <c r="E121" s="260"/>
      <c r="F121" s="260"/>
      <c r="G121" s="260"/>
      <c r="H121" s="262"/>
      <c r="I121" s="262"/>
      <c r="J121" s="262"/>
      <c r="K121" s="262"/>
      <c r="L121" s="260"/>
      <c r="M121" s="260"/>
      <c r="N121" s="263"/>
      <c r="O121" s="263"/>
      <c r="P121" s="260"/>
      <c r="Q121" s="260"/>
      <c r="R121" s="260"/>
      <c r="S121" s="262"/>
      <c r="T121" s="260"/>
      <c r="U121" s="263"/>
      <c r="V121" s="269"/>
      <c r="W121" s="260"/>
      <c r="X121" s="260"/>
      <c r="Y121" s="260"/>
      <c r="Z121" s="260"/>
    </row>
    <row r="122" spans="1:26" ht="10.199999999999999" customHeight="1">
      <c r="A122" s="260">
        <v>108</v>
      </c>
      <c r="B122" s="260"/>
      <c r="C122" s="260"/>
      <c r="D122" s="260"/>
      <c r="E122" s="260"/>
      <c r="F122" s="260"/>
      <c r="G122" s="260"/>
      <c r="H122" s="262"/>
      <c r="I122" s="262"/>
      <c r="J122" s="262"/>
      <c r="K122" s="262"/>
      <c r="L122" s="260"/>
      <c r="M122" s="260"/>
      <c r="N122" s="263"/>
      <c r="O122" s="263"/>
      <c r="P122" s="260"/>
      <c r="Q122" s="260"/>
      <c r="R122" s="260"/>
      <c r="S122" s="262"/>
      <c r="T122" s="260"/>
      <c r="U122" s="263"/>
      <c r="V122" s="269"/>
      <c r="W122" s="260"/>
      <c r="X122" s="260"/>
      <c r="Y122" s="260"/>
      <c r="Z122" s="260"/>
    </row>
    <row r="123" spans="1:26" ht="10.199999999999999" customHeight="1">
      <c r="A123" s="260">
        <v>109</v>
      </c>
      <c r="B123" s="260"/>
      <c r="C123" s="260"/>
      <c r="D123" s="260"/>
      <c r="E123" s="260"/>
      <c r="F123" s="260"/>
      <c r="G123" s="260"/>
      <c r="H123" s="262"/>
      <c r="I123" s="262"/>
      <c r="J123" s="262"/>
      <c r="K123" s="262"/>
      <c r="L123" s="260"/>
      <c r="M123" s="260"/>
      <c r="N123" s="263"/>
      <c r="O123" s="263"/>
      <c r="P123" s="260"/>
      <c r="Q123" s="260"/>
      <c r="R123" s="260"/>
      <c r="S123" s="262"/>
      <c r="T123" s="260"/>
      <c r="U123" s="263"/>
      <c r="V123" s="269"/>
      <c r="W123" s="260"/>
      <c r="X123" s="260"/>
      <c r="Y123" s="260"/>
      <c r="Z123" s="260"/>
    </row>
    <row r="124" spans="1:26" ht="10.199999999999999" customHeight="1">
      <c r="A124" s="260">
        <v>110</v>
      </c>
      <c r="B124" s="260"/>
      <c r="C124" s="260"/>
      <c r="D124" s="260"/>
      <c r="E124" s="260"/>
      <c r="F124" s="260"/>
      <c r="G124" s="260"/>
      <c r="H124" s="262"/>
      <c r="I124" s="262"/>
      <c r="J124" s="262"/>
      <c r="K124" s="262"/>
      <c r="L124" s="260"/>
      <c r="M124" s="260"/>
      <c r="N124" s="263"/>
      <c r="O124" s="263"/>
      <c r="P124" s="260"/>
      <c r="Q124" s="260"/>
      <c r="R124" s="260"/>
      <c r="S124" s="262"/>
      <c r="T124" s="260"/>
      <c r="U124" s="263"/>
      <c r="V124" s="269"/>
      <c r="W124" s="260"/>
      <c r="X124" s="260"/>
      <c r="Y124" s="260"/>
      <c r="Z124" s="260"/>
    </row>
    <row r="125" spans="1:26" ht="10.199999999999999" customHeight="1">
      <c r="A125" s="260">
        <v>111</v>
      </c>
      <c r="B125" s="260"/>
      <c r="C125" s="260"/>
      <c r="D125" s="260"/>
      <c r="E125" s="260"/>
      <c r="F125" s="260"/>
      <c r="G125" s="260"/>
      <c r="H125" s="262"/>
      <c r="I125" s="262"/>
      <c r="J125" s="262"/>
      <c r="K125" s="262"/>
      <c r="L125" s="260"/>
      <c r="M125" s="260"/>
      <c r="N125" s="263"/>
      <c r="O125" s="263"/>
      <c r="P125" s="260"/>
      <c r="Q125" s="260"/>
      <c r="R125" s="260"/>
      <c r="S125" s="262"/>
      <c r="T125" s="260"/>
      <c r="U125" s="263"/>
      <c r="V125" s="269"/>
      <c r="W125" s="260"/>
      <c r="X125" s="260"/>
      <c r="Y125" s="260"/>
      <c r="Z125" s="260"/>
    </row>
    <row r="126" spans="1:26" ht="10.199999999999999" customHeight="1">
      <c r="A126" s="260">
        <v>112</v>
      </c>
      <c r="B126" s="260"/>
      <c r="C126" s="260"/>
      <c r="D126" s="260"/>
      <c r="E126" s="260"/>
      <c r="F126" s="260"/>
      <c r="G126" s="260"/>
      <c r="H126" s="262"/>
      <c r="I126" s="262"/>
      <c r="J126" s="262"/>
      <c r="K126" s="262"/>
      <c r="L126" s="260"/>
      <c r="M126" s="260"/>
      <c r="N126" s="263"/>
      <c r="O126" s="263"/>
      <c r="P126" s="260"/>
      <c r="Q126" s="260"/>
      <c r="R126" s="260"/>
      <c r="S126" s="262"/>
      <c r="T126" s="260"/>
      <c r="U126" s="263"/>
      <c r="V126" s="269"/>
      <c r="W126" s="260"/>
      <c r="X126" s="260"/>
      <c r="Y126" s="260"/>
      <c r="Z126" s="260"/>
    </row>
    <row r="127" spans="1:26" ht="10.199999999999999" customHeight="1">
      <c r="A127" s="260">
        <v>113</v>
      </c>
      <c r="B127" s="260"/>
      <c r="C127" s="260"/>
      <c r="D127" s="260"/>
      <c r="E127" s="260"/>
      <c r="F127" s="260"/>
      <c r="G127" s="260"/>
      <c r="H127" s="262"/>
      <c r="I127" s="262"/>
      <c r="J127" s="262"/>
      <c r="K127" s="262"/>
      <c r="L127" s="260"/>
      <c r="M127" s="260"/>
      <c r="N127" s="263"/>
      <c r="O127" s="263"/>
      <c r="P127" s="260"/>
      <c r="Q127" s="260"/>
      <c r="R127" s="260"/>
      <c r="S127" s="262"/>
      <c r="T127" s="260"/>
      <c r="U127" s="263"/>
      <c r="V127" s="269"/>
      <c r="W127" s="260"/>
      <c r="X127" s="260"/>
      <c r="Y127" s="260"/>
      <c r="Z127" s="260"/>
    </row>
    <row r="128" spans="1:26" ht="10.199999999999999" customHeight="1">
      <c r="A128" s="260">
        <v>114</v>
      </c>
      <c r="B128" s="260"/>
      <c r="C128" s="260"/>
      <c r="D128" s="260"/>
      <c r="E128" s="260"/>
      <c r="F128" s="260"/>
      <c r="G128" s="260"/>
      <c r="H128" s="262"/>
      <c r="I128" s="262"/>
      <c r="J128" s="262"/>
      <c r="K128" s="262"/>
      <c r="L128" s="260"/>
      <c r="M128" s="260"/>
      <c r="N128" s="263"/>
      <c r="O128" s="263"/>
      <c r="P128" s="260"/>
      <c r="Q128" s="260"/>
      <c r="R128" s="260"/>
      <c r="S128" s="262"/>
      <c r="T128" s="260"/>
      <c r="U128" s="263"/>
      <c r="V128" s="269"/>
      <c r="W128" s="260"/>
      <c r="X128" s="260"/>
      <c r="Y128" s="260"/>
      <c r="Z128" s="260"/>
    </row>
    <row r="129" spans="1:26" ht="10.199999999999999" customHeight="1">
      <c r="A129" s="260">
        <v>115</v>
      </c>
      <c r="B129" s="260"/>
      <c r="C129" s="260"/>
      <c r="D129" s="260"/>
      <c r="E129" s="260"/>
      <c r="F129" s="260"/>
      <c r="G129" s="260"/>
      <c r="H129" s="262"/>
      <c r="I129" s="262"/>
      <c r="J129" s="262"/>
      <c r="K129" s="262"/>
      <c r="L129" s="260"/>
      <c r="M129" s="260"/>
      <c r="N129" s="263"/>
      <c r="O129" s="263"/>
      <c r="P129" s="260"/>
      <c r="Q129" s="260"/>
      <c r="R129" s="260"/>
      <c r="S129" s="262"/>
      <c r="T129" s="260"/>
      <c r="U129" s="263"/>
      <c r="V129" s="269"/>
      <c r="W129" s="260"/>
      <c r="X129" s="260"/>
      <c r="Y129" s="260"/>
      <c r="Z129" s="260"/>
    </row>
    <row r="130" spans="1:26" ht="10.199999999999999" customHeight="1">
      <c r="A130" s="260">
        <v>116</v>
      </c>
      <c r="B130" s="260"/>
      <c r="C130" s="260"/>
      <c r="D130" s="260"/>
      <c r="E130" s="260"/>
      <c r="F130" s="260"/>
      <c r="G130" s="260"/>
      <c r="H130" s="262"/>
      <c r="I130" s="262"/>
      <c r="J130" s="262"/>
      <c r="K130" s="262"/>
      <c r="L130" s="260"/>
      <c r="M130" s="260"/>
      <c r="N130" s="263"/>
      <c r="O130" s="263"/>
      <c r="P130" s="260"/>
      <c r="Q130" s="260"/>
      <c r="R130" s="260"/>
      <c r="S130" s="262"/>
      <c r="T130" s="260"/>
      <c r="U130" s="263"/>
      <c r="V130" s="269"/>
      <c r="W130" s="260"/>
      <c r="X130" s="260"/>
      <c r="Y130" s="260"/>
      <c r="Z130" s="260"/>
    </row>
    <row r="131" spans="1:26" ht="10.199999999999999" customHeight="1">
      <c r="A131" s="260">
        <v>117</v>
      </c>
      <c r="B131" s="260"/>
      <c r="C131" s="260"/>
      <c r="D131" s="260"/>
      <c r="E131" s="260"/>
      <c r="F131" s="260"/>
      <c r="G131" s="260"/>
      <c r="H131" s="262"/>
      <c r="I131" s="262"/>
      <c r="J131" s="262"/>
      <c r="K131" s="262"/>
      <c r="L131" s="260"/>
      <c r="M131" s="260"/>
      <c r="N131" s="263"/>
      <c r="O131" s="263"/>
      <c r="P131" s="260"/>
      <c r="Q131" s="260"/>
      <c r="R131" s="260"/>
      <c r="S131" s="262"/>
      <c r="T131" s="260"/>
      <c r="U131" s="263"/>
      <c r="V131" s="269"/>
      <c r="W131" s="260"/>
      <c r="X131" s="260"/>
      <c r="Y131" s="260"/>
      <c r="Z131" s="260"/>
    </row>
    <row r="132" spans="1:26" ht="10.199999999999999" customHeight="1">
      <c r="A132" s="260">
        <v>118</v>
      </c>
      <c r="B132" s="260"/>
      <c r="C132" s="260"/>
      <c r="D132" s="260"/>
      <c r="E132" s="260"/>
      <c r="F132" s="260"/>
      <c r="G132" s="260"/>
      <c r="H132" s="262"/>
      <c r="I132" s="262"/>
      <c r="J132" s="262"/>
      <c r="K132" s="262"/>
      <c r="L132" s="260"/>
      <c r="M132" s="260"/>
      <c r="N132" s="263"/>
      <c r="O132" s="263"/>
      <c r="P132" s="260"/>
      <c r="Q132" s="260"/>
      <c r="R132" s="260"/>
      <c r="S132" s="262"/>
      <c r="T132" s="260"/>
      <c r="U132" s="263"/>
      <c r="V132" s="269"/>
      <c r="W132" s="260"/>
      <c r="X132" s="260"/>
      <c r="Y132" s="260"/>
      <c r="Z132" s="260"/>
    </row>
    <row r="133" spans="1:26" ht="10.199999999999999" customHeight="1">
      <c r="A133" s="260">
        <v>119</v>
      </c>
      <c r="B133" s="260"/>
      <c r="C133" s="260"/>
      <c r="D133" s="260"/>
      <c r="E133" s="260"/>
      <c r="F133" s="260"/>
      <c r="G133" s="260"/>
      <c r="H133" s="262"/>
      <c r="I133" s="262"/>
      <c r="J133" s="262"/>
      <c r="K133" s="262"/>
      <c r="L133" s="260"/>
      <c r="M133" s="260"/>
      <c r="N133" s="263"/>
      <c r="O133" s="263"/>
      <c r="P133" s="260"/>
      <c r="Q133" s="260"/>
      <c r="R133" s="260"/>
      <c r="S133" s="262"/>
      <c r="T133" s="260"/>
      <c r="U133" s="263"/>
      <c r="V133" s="269"/>
      <c r="W133" s="260"/>
      <c r="X133" s="260"/>
      <c r="Y133" s="260"/>
      <c r="Z133" s="260"/>
    </row>
    <row r="134" spans="1:26" ht="10.199999999999999" customHeight="1">
      <c r="A134" s="260">
        <v>120</v>
      </c>
      <c r="B134" s="260"/>
      <c r="C134" s="260"/>
      <c r="D134" s="260"/>
      <c r="E134" s="260"/>
      <c r="F134" s="260"/>
      <c r="G134" s="260"/>
      <c r="H134" s="262"/>
      <c r="I134" s="262"/>
      <c r="J134" s="262"/>
      <c r="K134" s="262"/>
      <c r="L134" s="260"/>
      <c r="M134" s="260"/>
      <c r="N134" s="263"/>
      <c r="O134" s="263"/>
      <c r="P134" s="260"/>
      <c r="Q134" s="260"/>
      <c r="R134" s="260"/>
      <c r="S134" s="262"/>
      <c r="T134" s="260"/>
      <c r="U134" s="263"/>
      <c r="V134" s="269"/>
      <c r="W134" s="260"/>
      <c r="X134" s="260"/>
      <c r="Y134" s="260"/>
      <c r="Z134" s="260"/>
    </row>
    <row r="135" spans="1:26" ht="10.199999999999999" customHeight="1">
      <c r="A135" s="260">
        <v>121</v>
      </c>
      <c r="B135" s="260"/>
      <c r="C135" s="260"/>
      <c r="D135" s="260"/>
      <c r="E135" s="260"/>
      <c r="F135" s="260"/>
      <c r="G135" s="260"/>
      <c r="H135" s="262"/>
      <c r="I135" s="262"/>
      <c r="J135" s="262"/>
      <c r="K135" s="262"/>
      <c r="L135" s="260"/>
      <c r="M135" s="260"/>
      <c r="N135" s="263"/>
      <c r="O135" s="263"/>
      <c r="P135" s="260"/>
      <c r="Q135" s="260"/>
      <c r="R135" s="260"/>
      <c r="S135" s="262"/>
      <c r="T135" s="260"/>
      <c r="U135" s="263"/>
      <c r="V135" s="269"/>
      <c r="W135" s="260"/>
      <c r="X135" s="260"/>
      <c r="Y135" s="260"/>
      <c r="Z135" s="260"/>
    </row>
    <row r="136" spans="1:26" ht="10.199999999999999" customHeight="1">
      <c r="A136" s="260">
        <v>122</v>
      </c>
      <c r="B136" s="260"/>
      <c r="C136" s="260"/>
      <c r="D136" s="260"/>
      <c r="E136" s="260"/>
      <c r="F136" s="260"/>
      <c r="G136" s="260"/>
      <c r="H136" s="262"/>
      <c r="I136" s="262"/>
      <c r="J136" s="262"/>
      <c r="K136" s="262"/>
      <c r="L136" s="260"/>
      <c r="M136" s="260"/>
      <c r="N136" s="263"/>
      <c r="O136" s="263"/>
      <c r="P136" s="260"/>
      <c r="Q136" s="260"/>
      <c r="R136" s="260"/>
      <c r="S136" s="262"/>
      <c r="T136" s="260"/>
      <c r="U136" s="263"/>
      <c r="V136" s="269"/>
      <c r="W136" s="260"/>
      <c r="X136" s="260"/>
      <c r="Y136" s="260"/>
      <c r="Z136" s="260"/>
    </row>
    <row r="137" spans="1:26" ht="10.199999999999999" customHeight="1">
      <c r="A137" s="260">
        <v>123</v>
      </c>
      <c r="B137" s="260"/>
      <c r="C137" s="260"/>
      <c r="D137" s="260"/>
      <c r="E137" s="260"/>
      <c r="F137" s="260"/>
      <c r="G137" s="260"/>
      <c r="H137" s="262"/>
      <c r="I137" s="262"/>
      <c r="J137" s="262"/>
      <c r="K137" s="262"/>
      <c r="L137" s="260"/>
      <c r="M137" s="260"/>
      <c r="N137" s="263"/>
      <c r="O137" s="263"/>
      <c r="P137" s="260"/>
      <c r="Q137" s="260"/>
      <c r="R137" s="260"/>
      <c r="S137" s="262"/>
      <c r="T137" s="260"/>
      <c r="U137" s="263"/>
      <c r="V137" s="269"/>
      <c r="W137" s="260"/>
      <c r="X137" s="260"/>
      <c r="Y137" s="260"/>
      <c r="Z137" s="260"/>
    </row>
    <row r="138" spans="1:26" ht="10.199999999999999" customHeight="1">
      <c r="A138" s="260">
        <v>124</v>
      </c>
      <c r="B138" s="260"/>
      <c r="C138" s="260"/>
      <c r="D138" s="260"/>
      <c r="E138" s="260"/>
      <c r="F138" s="260"/>
      <c r="G138" s="260"/>
      <c r="H138" s="262"/>
      <c r="I138" s="262"/>
      <c r="J138" s="262"/>
      <c r="K138" s="262"/>
      <c r="L138" s="260"/>
      <c r="M138" s="260"/>
      <c r="N138" s="263"/>
      <c r="O138" s="263"/>
      <c r="P138" s="260"/>
      <c r="Q138" s="260"/>
      <c r="R138" s="260"/>
      <c r="S138" s="262"/>
      <c r="T138" s="260"/>
      <c r="U138" s="263"/>
      <c r="V138" s="269"/>
      <c r="W138" s="260"/>
      <c r="X138" s="260"/>
      <c r="Y138" s="260"/>
      <c r="Z138" s="260"/>
    </row>
    <row r="139" spans="1:26" ht="10.199999999999999" customHeight="1">
      <c r="A139" s="260">
        <v>125</v>
      </c>
      <c r="B139" s="260"/>
      <c r="C139" s="260"/>
      <c r="D139" s="260"/>
      <c r="E139" s="260"/>
      <c r="F139" s="260"/>
      <c r="G139" s="260"/>
      <c r="H139" s="262"/>
      <c r="I139" s="262"/>
      <c r="J139" s="262"/>
      <c r="K139" s="262"/>
      <c r="L139" s="260"/>
      <c r="M139" s="260"/>
      <c r="N139" s="263"/>
      <c r="O139" s="263"/>
      <c r="P139" s="260"/>
      <c r="Q139" s="260"/>
      <c r="R139" s="260"/>
      <c r="S139" s="262"/>
      <c r="T139" s="260"/>
      <c r="U139" s="263"/>
      <c r="V139" s="269"/>
      <c r="W139" s="260"/>
      <c r="X139" s="260"/>
      <c r="Y139" s="260"/>
      <c r="Z139" s="260"/>
    </row>
    <row r="140" spans="1:26" ht="10.199999999999999" customHeight="1">
      <c r="A140" s="260">
        <v>126</v>
      </c>
      <c r="B140" s="260"/>
      <c r="C140" s="260"/>
      <c r="D140" s="260"/>
      <c r="E140" s="260"/>
      <c r="F140" s="260"/>
      <c r="G140" s="260"/>
      <c r="H140" s="262"/>
      <c r="I140" s="262"/>
      <c r="J140" s="262"/>
      <c r="K140" s="262"/>
      <c r="L140" s="260"/>
      <c r="M140" s="260"/>
      <c r="N140" s="263"/>
      <c r="O140" s="263"/>
      <c r="P140" s="260"/>
      <c r="Q140" s="260"/>
      <c r="R140" s="260"/>
      <c r="S140" s="262"/>
      <c r="T140" s="260"/>
      <c r="U140" s="263"/>
      <c r="V140" s="269"/>
      <c r="W140" s="260"/>
      <c r="X140" s="260"/>
      <c r="Y140" s="260"/>
      <c r="Z140" s="260"/>
    </row>
    <row r="141" spans="1:26" ht="10.199999999999999" customHeight="1">
      <c r="A141" s="260">
        <v>127</v>
      </c>
      <c r="B141" s="260"/>
      <c r="C141" s="260"/>
      <c r="D141" s="260"/>
      <c r="E141" s="260"/>
      <c r="F141" s="260"/>
      <c r="G141" s="260"/>
      <c r="H141" s="262"/>
      <c r="I141" s="262"/>
      <c r="J141" s="262"/>
      <c r="K141" s="262"/>
      <c r="L141" s="260"/>
      <c r="M141" s="260"/>
      <c r="N141" s="263"/>
      <c r="O141" s="263"/>
      <c r="P141" s="260"/>
      <c r="Q141" s="260"/>
      <c r="R141" s="260"/>
      <c r="S141" s="262"/>
      <c r="T141" s="260"/>
      <c r="U141" s="263"/>
      <c r="V141" s="269"/>
      <c r="W141" s="260"/>
      <c r="X141" s="260"/>
      <c r="Y141" s="260"/>
      <c r="Z141" s="260"/>
    </row>
    <row r="142" spans="1:26" ht="10.199999999999999" customHeight="1">
      <c r="A142" s="260">
        <v>128</v>
      </c>
      <c r="B142" s="260"/>
      <c r="C142" s="260"/>
      <c r="D142" s="260"/>
      <c r="E142" s="260"/>
      <c r="F142" s="260"/>
      <c r="G142" s="260"/>
      <c r="H142" s="262"/>
      <c r="I142" s="262"/>
      <c r="J142" s="262"/>
      <c r="K142" s="262"/>
      <c r="L142" s="260"/>
      <c r="M142" s="260"/>
      <c r="N142" s="263"/>
      <c r="O142" s="263"/>
      <c r="P142" s="260"/>
      <c r="Q142" s="260"/>
      <c r="R142" s="260"/>
      <c r="S142" s="262"/>
      <c r="T142" s="260"/>
      <c r="U142" s="263"/>
      <c r="V142" s="269"/>
      <c r="W142" s="260"/>
      <c r="X142" s="260"/>
      <c r="Y142" s="260"/>
      <c r="Z142" s="260"/>
    </row>
    <row r="143" spans="1:26" ht="10.199999999999999" customHeight="1">
      <c r="A143" s="260">
        <v>129</v>
      </c>
      <c r="B143" s="260"/>
      <c r="C143" s="260"/>
      <c r="D143" s="260"/>
      <c r="E143" s="260"/>
      <c r="F143" s="260"/>
      <c r="G143" s="260"/>
      <c r="H143" s="262"/>
      <c r="I143" s="262"/>
      <c r="J143" s="262"/>
      <c r="K143" s="262"/>
      <c r="L143" s="260"/>
      <c r="M143" s="260"/>
      <c r="N143" s="263"/>
      <c r="O143" s="263"/>
      <c r="P143" s="260"/>
      <c r="Q143" s="260"/>
      <c r="R143" s="260"/>
      <c r="S143" s="262"/>
      <c r="T143" s="260"/>
      <c r="U143" s="263"/>
      <c r="V143" s="269"/>
      <c r="W143" s="260"/>
      <c r="X143" s="260"/>
      <c r="Y143" s="260"/>
      <c r="Z143" s="260"/>
    </row>
    <row r="144" spans="1:26" ht="10.199999999999999" customHeight="1">
      <c r="A144" s="260">
        <v>130</v>
      </c>
      <c r="B144" s="260"/>
      <c r="C144" s="260"/>
      <c r="D144" s="260"/>
      <c r="E144" s="260"/>
      <c r="F144" s="260"/>
      <c r="G144" s="260"/>
      <c r="H144" s="262"/>
      <c r="I144" s="262"/>
      <c r="J144" s="262"/>
      <c r="K144" s="262"/>
      <c r="L144" s="260"/>
      <c r="M144" s="260"/>
      <c r="N144" s="263"/>
      <c r="O144" s="263"/>
      <c r="P144" s="260"/>
      <c r="Q144" s="260"/>
      <c r="R144" s="260"/>
      <c r="S144" s="262"/>
      <c r="T144" s="260"/>
      <c r="U144" s="263"/>
      <c r="V144" s="269"/>
      <c r="W144" s="260"/>
      <c r="X144" s="260"/>
      <c r="Y144" s="260"/>
      <c r="Z144" s="260"/>
    </row>
    <row r="145" spans="1:26" ht="10.199999999999999" customHeight="1">
      <c r="A145" s="260">
        <v>131</v>
      </c>
      <c r="B145" s="260"/>
      <c r="C145" s="260"/>
      <c r="D145" s="260"/>
      <c r="E145" s="260"/>
      <c r="F145" s="260"/>
      <c r="G145" s="260"/>
      <c r="H145" s="262"/>
      <c r="I145" s="262"/>
      <c r="J145" s="262"/>
      <c r="K145" s="262"/>
      <c r="L145" s="260"/>
      <c r="M145" s="260"/>
      <c r="N145" s="263"/>
      <c r="O145" s="263"/>
      <c r="P145" s="260"/>
      <c r="Q145" s="260"/>
      <c r="R145" s="260"/>
      <c r="S145" s="262"/>
      <c r="T145" s="260"/>
      <c r="U145" s="263"/>
      <c r="V145" s="269"/>
      <c r="W145" s="260"/>
      <c r="X145" s="260"/>
      <c r="Y145" s="260"/>
      <c r="Z145" s="260"/>
    </row>
    <row r="146" spans="1:26" ht="10.199999999999999" customHeight="1">
      <c r="A146" s="260">
        <v>132</v>
      </c>
      <c r="B146" s="260"/>
      <c r="C146" s="260"/>
      <c r="D146" s="260"/>
      <c r="E146" s="260"/>
      <c r="F146" s="260"/>
      <c r="G146" s="260"/>
      <c r="H146" s="262"/>
      <c r="I146" s="262"/>
      <c r="J146" s="262"/>
      <c r="K146" s="262"/>
      <c r="L146" s="260"/>
      <c r="M146" s="260"/>
      <c r="N146" s="263"/>
      <c r="O146" s="263"/>
      <c r="P146" s="260"/>
      <c r="Q146" s="260"/>
      <c r="R146" s="260"/>
      <c r="S146" s="262"/>
      <c r="T146" s="260"/>
      <c r="U146" s="263"/>
      <c r="V146" s="269"/>
      <c r="W146" s="260"/>
      <c r="X146" s="260"/>
      <c r="Y146" s="260"/>
      <c r="Z146" s="260"/>
    </row>
    <row r="147" spans="1:26" ht="10.199999999999999" customHeight="1">
      <c r="A147" s="260">
        <v>133</v>
      </c>
      <c r="B147" s="260"/>
      <c r="C147" s="260"/>
      <c r="D147" s="260"/>
      <c r="E147" s="260"/>
      <c r="F147" s="260"/>
      <c r="G147" s="260"/>
      <c r="H147" s="262"/>
      <c r="I147" s="262"/>
      <c r="J147" s="262"/>
      <c r="K147" s="262"/>
      <c r="L147" s="260"/>
      <c r="M147" s="260"/>
      <c r="N147" s="263"/>
      <c r="O147" s="263"/>
      <c r="P147" s="260"/>
      <c r="Q147" s="260"/>
      <c r="R147" s="260"/>
      <c r="S147" s="262"/>
      <c r="T147" s="260"/>
      <c r="U147" s="263"/>
      <c r="V147" s="269"/>
      <c r="W147" s="260"/>
      <c r="X147" s="260"/>
      <c r="Y147" s="260"/>
      <c r="Z147" s="260"/>
    </row>
    <row r="148" spans="1:26" ht="10.199999999999999" customHeight="1">
      <c r="A148" s="260">
        <v>134</v>
      </c>
      <c r="B148" s="260"/>
      <c r="C148" s="260"/>
      <c r="D148" s="260"/>
      <c r="E148" s="260"/>
      <c r="F148" s="260"/>
      <c r="G148" s="260"/>
      <c r="H148" s="262"/>
      <c r="I148" s="262"/>
      <c r="J148" s="262"/>
      <c r="K148" s="262"/>
      <c r="L148" s="260"/>
      <c r="M148" s="260"/>
      <c r="N148" s="263"/>
      <c r="O148" s="263"/>
      <c r="P148" s="260"/>
      <c r="Q148" s="260"/>
      <c r="R148" s="260"/>
      <c r="S148" s="262"/>
      <c r="T148" s="260"/>
      <c r="U148" s="263"/>
      <c r="V148" s="269"/>
      <c r="W148" s="260"/>
      <c r="X148" s="260"/>
      <c r="Y148" s="260"/>
      <c r="Z148" s="260"/>
    </row>
    <row r="149" spans="1:26" ht="10.199999999999999" customHeight="1">
      <c r="A149" s="260">
        <v>135</v>
      </c>
      <c r="B149" s="260"/>
      <c r="C149" s="260"/>
      <c r="D149" s="260"/>
      <c r="E149" s="260"/>
      <c r="F149" s="260"/>
      <c r="G149" s="260"/>
      <c r="H149" s="262"/>
      <c r="I149" s="262"/>
      <c r="J149" s="262"/>
      <c r="K149" s="262"/>
      <c r="L149" s="260"/>
      <c r="M149" s="260"/>
      <c r="N149" s="263"/>
      <c r="O149" s="263"/>
      <c r="P149" s="260"/>
      <c r="Q149" s="260"/>
      <c r="R149" s="260"/>
      <c r="S149" s="262"/>
      <c r="T149" s="260"/>
      <c r="U149" s="263"/>
      <c r="V149" s="269"/>
      <c r="W149" s="260"/>
      <c r="X149" s="260"/>
      <c r="Y149" s="260"/>
      <c r="Z149" s="260"/>
    </row>
    <row r="150" spans="1:26" ht="10.199999999999999" customHeight="1">
      <c r="A150" s="260">
        <v>136</v>
      </c>
      <c r="B150" s="260"/>
      <c r="C150" s="260"/>
      <c r="D150" s="260"/>
      <c r="E150" s="260"/>
      <c r="F150" s="260"/>
      <c r="G150" s="260"/>
      <c r="H150" s="262"/>
      <c r="I150" s="262"/>
      <c r="J150" s="262"/>
      <c r="K150" s="262"/>
      <c r="L150" s="260"/>
      <c r="M150" s="260"/>
      <c r="N150" s="263"/>
      <c r="O150" s="263"/>
      <c r="P150" s="260"/>
      <c r="Q150" s="260"/>
      <c r="R150" s="260"/>
      <c r="S150" s="262"/>
      <c r="T150" s="260"/>
      <c r="U150" s="263"/>
      <c r="V150" s="269"/>
      <c r="W150" s="260"/>
      <c r="X150" s="260"/>
      <c r="Y150" s="260"/>
      <c r="Z150" s="260"/>
    </row>
    <row r="151" spans="1:26" ht="10.199999999999999" customHeight="1">
      <c r="A151" s="260">
        <v>137</v>
      </c>
      <c r="B151" s="260"/>
      <c r="C151" s="260"/>
      <c r="D151" s="260"/>
      <c r="E151" s="260"/>
      <c r="F151" s="260"/>
      <c r="G151" s="260"/>
      <c r="H151" s="262"/>
      <c r="I151" s="262"/>
      <c r="J151" s="262"/>
      <c r="K151" s="262"/>
      <c r="L151" s="260"/>
      <c r="M151" s="260"/>
      <c r="N151" s="263"/>
      <c r="O151" s="263"/>
      <c r="P151" s="260"/>
      <c r="Q151" s="260"/>
      <c r="R151" s="260"/>
      <c r="S151" s="262"/>
      <c r="T151" s="260"/>
      <c r="U151" s="263"/>
      <c r="V151" s="269"/>
      <c r="W151" s="260"/>
      <c r="X151" s="260"/>
      <c r="Y151" s="260"/>
      <c r="Z151" s="260"/>
    </row>
    <row r="152" spans="1:26" ht="10.199999999999999" customHeight="1">
      <c r="A152" s="260">
        <v>138</v>
      </c>
      <c r="B152" s="260"/>
      <c r="C152" s="260"/>
      <c r="D152" s="260"/>
      <c r="E152" s="260"/>
      <c r="F152" s="260"/>
      <c r="G152" s="260"/>
      <c r="H152" s="262"/>
      <c r="I152" s="262"/>
      <c r="J152" s="262"/>
      <c r="K152" s="262"/>
      <c r="L152" s="260"/>
      <c r="M152" s="260"/>
      <c r="N152" s="263"/>
      <c r="O152" s="263"/>
      <c r="P152" s="260"/>
      <c r="Q152" s="260"/>
      <c r="R152" s="260"/>
      <c r="S152" s="262"/>
      <c r="T152" s="260"/>
      <c r="U152" s="263"/>
      <c r="V152" s="269"/>
      <c r="W152" s="260"/>
      <c r="X152" s="260"/>
      <c r="Y152" s="260"/>
      <c r="Z152" s="260"/>
    </row>
    <row r="153" spans="1:26" ht="10.199999999999999" customHeight="1">
      <c r="A153" s="260">
        <v>139</v>
      </c>
      <c r="B153" s="260"/>
      <c r="C153" s="260"/>
      <c r="D153" s="260"/>
      <c r="E153" s="260"/>
      <c r="F153" s="260"/>
      <c r="G153" s="260"/>
      <c r="H153" s="262"/>
      <c r="I153" s="262"/>
      <c r="J153" s="262"/>
      <c r="K153" s="262"/>
      <c r="L153" s="260"/>
      <c r="M153" s="260"/>
      <c r="N153" s="263"/>
      <c r="O153" s="263"/>
      <c r="P153" s="260"/>
      <c r="Q153" s="260"/>
      <c r="R153" s="260"/>
      <c r="S153" s="262"/>
      <c r="T153" s="260"/>
      <c r="U153" s="263"/>
      <c r="V153" s="269"/>
      <c r="W153" s="260"/>
      <c r="X153" s="260"/>
      <c r="Y153" s="260"/>
      <c r="Z153" s="260"/>
    </row>
    <row r="154" spans="1:26" ht="10.199999999999999" customHeight="1">
      <c r="A154" s="260">
        <v>140</v>
      </c>
      <c r="B154" s="260"/>
      <c r="C154" s="260"/>
      <c r="D154" s="260"/>
      <c r="E154" s="260"/>
      <c r="F154" s="260"/>
      <c r="G154" s="260"/>
      <c r="H154" s="262"/>
      <c r="I154" s="262"/>
      <c r="J154" s="262"/>
      <c r="K154" s="262"/>
      <c r="L154" s="260"/>
      <c r="M154" s="260"/>
      <c r="N154" s="263"/>
      <c r="O154" s="263"/>
      <c r="P154" s="260"/>
      <c r="Q154" s="260"/>
      <c r="R154" s="260"/>
      <c r="S154" s="262"/>
      <c r="T154" s="260"/>
      <c r="U154" s="263"/>
      <c r="V154" s="269"/>
      <c r="W154" s="260"/>
      <c r="X154" s="260"/>
      <c r="Y154" s="260"/>
      <c r="Z154" s="260"/>
    </row>
    <row r="155" spans="1:26" ht="10.199999999999999" customHeight="1">
      <c r="A155" s="260">
        <v>141</v>
      </c>
      <c r="B155" s="260"/>
      <c r="C155" s="260"/>
      <c r="D155" s="260"/>
      <c r="E155" s="260"/>
      <c r="F155" s="260"/>
      <c r="G155" s="260"/>
      <c r="H155" s="262"/>
      <c r="I155" s="262"/>
      <c r="J155" s="262"/>
      <c r="K155" s="262"/>
      <c r="L155" s="260"/>
      <c r="M155" s="260"/>
      <c r="N155" s="263"/>
      <c r="O155" s="263"/>
      <c r="P155" s="260"/>
      <c r="Q155" s="260"/>
      <c r="R155" s="260"/>
      <c r="S155" s="262"/>
      <c r="T155" s="260"/>
      <c r="U155" s="263"/>
      <c r="V155" s="269"/>
      <c r="W155" s="260"/>
      <c r="X155" s="260"/>
      <c r="Y155" s="260"/>
      <c r="Z155" s="260"/>
    </row>
    <row r="156" spans="1:26" ht="10.199999999999999" customHeight="1">
      <c r="A156" s="260">
        <v>142</v>
      </c>
      <c r="B156" s="260"/>
      <c r="C156" s="260"/>
      <c r="D156" s="260"/>
      <c r="E156" s="260"/>
      <c r="F156" s="260"/>
      <c r="G156" s="260"/>
      <c r="H156" s="262"/>
      <c r="I156" s="262"/>
      <c r="J156" s="262"/>
      <c r="K156" s="262"/>
      <c r="L156" s="260"/>
      <c r="M156" s="260"/>
      <c r="N156" s="263"/>
      <c r="O156" s="263"/>
      <c r="P156" s="260"/>
      <c r="Q156" s="260"/>
      <c r="R156" s="260"/>
      <c r="S156" s="262"/>
      <c r="T156" s="260"/>
      <c r="U156" s="263"/>
      <c r="V156" s="269"/>
      <c r="W156" s="260"/>
      <c r="X156" s="260"/>
      <c r="Y156" s="260"/>
      <c r="Z156" s="260"/>
    </row>
    <row r="157" spans="1:26" ht="10.199999999999999" customHeight="1">
      <c r="A157" s="260">
        <v>143</v>
      </c>
      <c r="B157" s="260"/>
      <c r="C157" s="260"/>
      <c r="D157" s="260"/>
      <c r="E157" s="260"/>
      <c r="F157" s="260"/>
      <c r="G157" s="260"/>
      <c r="H157" s="262"/>
      <c r="I157" s="262"/>
      <c r="J157" s="262"/>
      <c r="K157" s="262"/>
      <c r="L157" s="260"/>
      <c r="M157" s="260"/>
      <c r="N157" s="263"/>
      <c r="O157" s="263"/>
      <c r="P157" s="260"/>
      <c r="Q157" s="260"/>
      <c r="R157" s="260"/>
      <c r="S157" s="262"/>
      <c r="T157" s="260"/>
      <c r="U157" s="263"/>
      <c r="V157" s="269"/>
      <c r="W157" s="260"/>
      <c r="X157" s="260"/>
      <c r="Y157" s="260"/>
      <c r="Z157" s="260"/>
    </row>
    <row r="158" spans="1:26" ht="10.199999999999999" customHeight="1">
      <c r="A158" s="260">
        <v>144</v>
      </c>
      <c r="B158" s="260"/>
      <c r="C158" s="260"/>
      <c r="D158" s="260"/>
      <c r="E158" s="260"/>
      <c r="F158" s="260"/>
      <c r="G158" s="260"/>
      <c r="H158" s="262"/>
      <c r="I158" s="262"/>
      <c r="J158" s="262"/>
      <c r="K158" s="262"/>
      <c r="L158" s="260"/>
      <c r="M158" s="260"/>
      <c r="N158" s="263"/>
      <c r="O158" s="263"/>
      <c r="P158" s="260"/>
      <c r="Q158" s="260"/>
      <c r="R158" s="260"/>
      <c r="S158" s="262"/>
      <c r="T158" s="260"/>
      <c r="U158" s="263"/>
      <c r="V158" s="269"/>
      <c r="W158" s="260"/>
      <c r="X158" s="260"/>
      <c r="Y158" s="260"/>
      <c r="Z158" s="260"/>
    </row>
    <row r="159" spans="1:26" ht="10.199999999999999" customHeight="1">
      <c r="A159" s="260">
        <v>145</v>
      </c>
      <c r="B159" s="260"/>
      <c r="C159" s="260"/>
      <c r="D159" s="260"/>
      <c r="E159" s="260"/>
      <c r="F159" s="260"/>
      <c r="G159" s="260"/>
      <c r="H159" s="262"/>
      <c r="I159" s="262"/>
      <c r="J159" s="262"/>
      <c r="K159" s="262"/>
      <c r="L159" s="260"/>
      <c r="M159" s="260"/>
      <c r="N159" s="263"/>
      <c r="O159" s="263"/>
      <c r="P159" s="260"/>
      <c r="Q159" s="260"/>
      <c r="R159" s="260"/>
      <c r="S159" s="262"/>
      <c r="T159" s="260"/>
      <c r="U159" s="263"/>
      <c r="V159" s="269"/>
      <c r="W159" s="260"/>
      <c r="X159" s="260"/>
      <c r="Y159" s="260"/>
      <c r="Z159" s="260"/>
    </row>
    <row r="160" spans="1:26" ht="10.199999999999999" customHeight="1">
      <c r="A160" s="260">
        <v>146</v>
      </c>
      <c r="B160" s="260"/>
      <c r="C160" s="260"/>
      <c r="D160" s="260"/>
      <c r="E160" s="260"/>
      <c r="F160" s="260"/>
      <c r="G160" s="260"/>
      <c r="H160" s="262"/>
      <c r="I160" s="262"/>
      <c r="J160" s="262"/>
      <c r="K160" s="262"/>
      <c r="L160" s="260"/>
      <c r="M160" s="260"/>
      <c r="N160" s="263"/>
      <c r="O160" s="263"/>
      <c r="P160" s="260"/>
      <c r="Q160" s="260"/>
      <c r="R160" s="260"/>
      <c r="S160" s="262"/>
      <c r="T160" s="260"/>
      <c r="U160" s="263"/>
      <c r="V160" s="269"/>
      <c r="W160" s="260"/>
      <c r="X160" s="260"/>
      <c r="Y160" s="260"/>
      <c r="Z160" s="260"/>
    </row>
    <row r="161" spans="1:26" ht="10.199999999999999" customHeight="1">
      <c r="A161" s="260">
        <v>147</v>
      </c>
      <c r="B161" s="260"/>
      <c r="C161" s="260"/>
      <c r="D161" s="260"/>
      <c r="E161" s="260"/>
      <c r="F161" s="260"/>
      <c r="G161" s="260"/>
      <c r="H161" s="262"/>
      <c r="I161" s="262"/>
      <c r="J161" s="262"/>
      <c r="K161" s="262"/>
      <c r="L161" s="260"/>
      <c r="M161" s="260"/>
      <c r="N161" s="263"/>
      <c r="O161" s="263"/>
      <c r="P161" s="260"/>
      <c r="Q161" s="260"/>
      <c r="R161" s="260"/>
      <c r="S161" s="262"/>
      <c r="T161" s="260"/>
      <c r="U161" s="263"/>
      <c r="V161" s="269"/>
      <c r="W161" s="260"/>
      <c r="X161" s="260"/>
      <c r="Y161" s="260"/>
      <c r="Z161" s="260"/>
    </row>
    <row r="162" spans="1:26" ht="10.199999999999999" customHeight="1">
      <c r="A162" s="260">
        <v>148</v>
      </c>
      <c r="B162" s="260"/>
      <c r="C162" s="260"/>
      <c r="D162" s="260"/>
      <c r="E162" s="260"/>
      <c r="F162" s="260"/>
      <c r="G162" s="260"/>
      <c r="H162" s="262"/>
      <c r="I162" s="262"/>
      <c r="J162" s="262"/>
      <c r="K162" s="262"/>
      <c r="L162" s="260"/>
      <c r="M162" s="260"/>
      <c r="N162" s="263"/>
      <c r="O162" s="263"/>
      <c r="P162" s="260"/>
      <c r="Q162" s="260"/>
      <c r="R162" s="260"/>
      <c r="S162" s="262"/>
      <c r="T162" s="260"/>
      <c r="U162" s="263"/>
      <c r="V162" s="269"/>
      <c r="W162" s="260"/>
      <c r="X162" s="260"/>
      <c r="Y162" s="260"/>
      <c r="Z162" s="260"/>
    </row>
    <row r="163" spans="1:26" ht="10.199999999999999" customHeight="1">
      <c r="A163" s="260">
        <v>149</v>
      </c>
      <c r="B163" s="260"/>
      <c r="C163" s="260"/>
      <c r="D163" s="260"/>
      <c r="E163" s="260"/>
      <c r="F163" s="260"/>
      <c r="G163" s="260"/>
      <c r="H163" s="262"/>
      <c r="I163" s="262"/>
      <c r="J163" s="262"/>
      <c r="K163" s="262"/>
      <c r="L163" s="260"/>
      <c r="M163" s="260"/>
      <c r="N163" s="263"/>
      <c r="O163" s="263"/>
      <c r="P163" s="260"/>
      <c r="Q163" s="260"/>
      <c r="R163" s="260"/>
      <c r="S163" s="262"/>
      <c r="T163" s="260"/>
      <c r="U163" s="263"/>
      <c r="V163" s="269"/>
      <c r="W163" s="260"/>
      <c r="X163" s="260"/>
      <c r="Y163" s="260"/>
      <c r="Z163" s="260"/>
    </row>
    <row r="164" spans="1:26" ht="10.199999999999999" customHeight="1">
      <c r="A164" s="260">
        <v>150</v>
      </c>
      <c r="B164" s="260"/>
      <c r="C164" s="260"/>
      <c r="D164" s="260"/>
      <c r="E164" s="260"/>
      <c r="F164" s="260"/>
      <c r="G164" s="260"/>
      <c r="H164" s="262"/>
      <c r="I164" s="262"/>
      <c r="J164" s="262"/>
      <c r="K164" s="262"/>
      <c r="L164" s="260"/>
      <c r="M164" s="260"/>
      <c r="N164" s="263"/>
      <c r="O164" s="263"/>
      <c r="P164" s="260"/>
      <c r="Q164" s="260"/>
      <c r="R164" s="260"/>
      <c r="S164" s="262"/>
      <c r="T164" s="260"/>
      <c r="U164" s="263"/>
      <c r="V164" s="269"/>
      <c r="W164" s="260"/>
      <c r="X164" s="260"/>
      <c r="Y164" s="260"/>
      <c r="Z164" s="260"/>
    </row>
    <row r="165" spans="1:26" ht="10.199999999999999" customHeight="1">
      <c r="A165" s="260">
        <v>151</v>
      </c>
      <c r="B165" s="260"/>
      <c r="C165" s="260"/>
      <c r="D165" s="260"/>
      <c r="E165" s="260"/>
      <c r="F165" s="260"/>
      <c r="G165" s="260"/>
      <c r="H165" s="262"/>
      <c r="I165" s="262"/>
      <c r="J165" s="262"/>
      <c r="K165" s="262"/>
      <c r="L165" s="260"/>
      <c r="M165" s="260"/>
      <c r="N165" s="263"/>
      <c r="O165" s="263"/>
      <c r="P165" s="260"/>
      <c r="Q165" s="260"/>
      <c r="R165" s="260"/>
      <c r="S165" s="262"/>
      <c r="T165" s="260"/>
      <c r="U165" s="263"/>
      <c r="V165" s="269"/>
      <c r="W165" s="260"/>
      <c r="X165" s="260"/>
      <c r="Y165" s="260"/>
      <c r="Z165" s="260"/>
    </row>
    <row r="166" spans="1:26" ht="10.199999999999999" customHeight="1">
      <c r="A166" s="260">
        <v>152</v>
      </c>
      <c r="B166" s="260"/>
      <c r="C166" s="260"/>
      <c r="D166" s="260"/>
      <c r="E166" s="260"/>
      <c r="F166" s="260"/>
      <c r="G166" s="260"/>
      <c r="H166" s="262"/>
      <c r="I166" s="262"/>
      <c r="J166" s="262"/>
      <c r="K166" s="262"/>
      <c r="L166" s="260"/>
      <c r="M166" s="260"/>
      <c r="N166" s="263"/>
      <c r="O166" s="263"/>
      <c r="P166" s="260"/>
      <c r="Q166" s="260"/>
      <c r="R166" s="260"/>
      <c r="S166" s="262"/>
      <c r="T166" s="260"/>
      <c r="U166" s="263"/>
      <c r="V166" s="269"/>
      <c r="W166" s="260"/>
      <c r="X166" s="260"/>
      <c r="Y166" s="260"/>
      <c r="Z166" s="260"/>
    </row>
    <row r="167" spans="1:26" ht="10.199999999999999" customHeight="1">
      <c r="A167" s="260">
        <v>153</v>
      </c>
      <c r="B167" s="260"/>
      <c r="C167" s="260"/>
      <c r="D167" s="260"/>
      <c r="E167" s="260"/>
      <c r="F167" s="260"/>
      <c r="G167" s="260"/>
      <c r="H167" s="262"/>
      <c r="I167" s="262"/>
      <c r="J167" s="262"/>
      <c r="K167" s="262"/>
      <c r="L167" s="260"/>
      <c r="M167" s="260"/>
      <c r="N167" s="263"/>
      <c r="O167" s="263"/>
      <c r="P167" s="260"/>
      <c r="Q167" s="260"/>
      <c r="R167" s="260"/>
      <c r="S167" s="262"/>
      <c r="T167" s="260"/>
      <c r="U167" s="263"/>
      <c r="V167" s="269"/>
      <c r="W167" s="260"/>
      <c r="X167" s="260"/>
      <c r="Y167" s="260"/>
      <c r="Z167" s="260"/>
    </row>
    <row r="168" spans="1:26" ht="10.199999999999999" customHeight="1">
      <c r="A168" s="260">
        <v>154</v>
      </c>
      <c r="B168" s="260"/>
      <c r="C168" s="260"/>
      <c r="D168" s="260"/>
      <c r="E168" s="260"/>
      <c r="F168" s="260"/>
      <c r="G168" s="260"/>
      <c r="H168" s="262"/>
      <c r="I168" s="262"/>
      <c r="J168" s="262"/>
      <c r="K168" s="262"/>
      <c r="L168" s="260"/>
      <c r="M168" s="260"/>
      <c r="N168" s="263"/>
      <c r="O168" s="263"/>
      <c r="P168" s="260"/>
      <c r="Q168" s="260"/>
      <c r="R168" s="260"/>
      <c r="S168" s="262"/>
      <c r="T168" s="260"/>
      <c r="U168" s="263"/>
      <c r="V168" s="269"/>
      <c r="W168" s="260"/>
      <c r="X168" s="260"/>
      <c r="Y168" s="260"/>
      <c r="Z168" s="260"/>
    </row>
    <row r="169" spans="1:26" ht="10.199999999999999" customHeight="1">
      <c r="A169" s="260">
        <v>155</v>
      </c>
      <c r="B169" s="260"/>
      <c r="C169" s="260"/>
      <c r="D169" s="260"/>
      <c r="E169" s="260"/>
      <c r="F169" s="260"/>
      <c r="G169" s="260"/>
      <c r="H169" s="262"/>
      <c r="I169" s="262"/>
      <c r="J169" s="262"/>
      <c r="K169" s="262"/>
      <c r="L169" s="260"/>
      <c r="M169" s="260"/>
      <c r="N169" s="263"/>
      <c r="O169" s="263"/>
      <c r="P169" s="260"/>
      <c r="Q169" s="260"/>
      <c r="R169" s="260"/>
      <c r="S169" s="262"/>
      <c r="T169" s="260"/>
      <c r="U169" s="263"/>
      <c r="V169" s="269"/>
      <c r="W169" s="260"/>
      <c r="X169" s="260"/>
      <c r="Y169" s="260"/>
      <c r="Z169" s="260"/>
    </row>
    <row r="170" spans="1:26" ht="10.199999999999999" customHeight="1">
      <c r="A170" s="260">
        <v>156</v>
      </c>
      <c r="B170" s="260"/>
      <c r="C170" s="260"/>
      <c r="D170" s="260"/>
      <c r="E170" s="260"/>
      <c r="F170" s="260"/>
      <c r="G170" s="260"/>
      <c r="H170" s="262"/>
      <c r="I170" s="262"/>
      <c r="J170" s="262"/>
      <c r="K170" s="262"/>
      <c r="L170" s="260"/>
      <c r="M170" s="260"/>
      <c r="N170" s="263"/>
      <c r="O170" s="263"/>
      <c r="P170" s="260"/>
      <c r="Q170" s="260"/>
      <c r="R170" s="260"/>
      <c r="S170" s="262"/>
      <c r="T170" s="260"/>
      <c r="U170" s="263"/>
      <c r="V170" s="269"/>
      <c r="W170" s="260"/>
      <c r="X170" s="260"/>
      <c r="Y170" s="260"/>
      <c r="Z170" s="260"/>
    </row>
    <row r="171" spans="1:26" ht="10.199999999999999" customHeight="1">
      <c r="A171" s="260">
        <v>157</v>
      </c>
      <c r="B171" s="260"/>
      <c r="C171" s="260"/>
      <c r="D171" s="260"/>
      <c r="E171" s="260"/>
      <c r="F171" s="260"/>
      <c r="G171" s="260"/>
      <c r="H171" s="262"/>
      <c r="I171" s="262"/>
      <c r="J171" s="262"/>
      <c r="K171" s="262"/>
      <c r="L171" s="260"/>
      <c r="M171" s="260"/>
      <c r="N171" s="263"/>
      <c r="O171" s="263"/>
      <c r="P171" s="260"/>
      <c r="Q171" s="260"/>
      <c r="R171" s="260"/>
      <c r="S171" s="262"/>
      <c r="T171" s="260"/>
      <c r="U171" s="263"/>
      <c r="V171" s="269"/>
      <c r="W171" s="260"/>
      <c r="X171" s="260"/>
      <c r="Y171" s="260"/>
      <c r="Z171" s="260"/>
    </row>
    <row r="172" spans="1:26" ht="10.199999999999999" customHeight="1">
      <c r="A172" s="260">
        <v>158</v>
      </c>
      <c r="B172" s="260"/>
      <c r="C172" s="260"/>
      <c r="D172" s="260"/>
      <c r="E172" s="260"/>
      <c r="F172" s="260"/>
      <c r="G172" s="260"/>
      <c r="H172" s="262"/>
      <c r="I172" s="262"/>
      <c r="J172" s="262"/>
      <c r="K172" s="262"/>
      <c r="L172" s="260"/>
      <c r="M172" s="260"/>
      <c r="N172" s="263"/>
      <c r="O172" s="263"/>
      <c r="P172" s="260"/>
      <c r="Q172" s="260"/>
      <c r="R172" s="260"/>
      <c r="S172" s="262"/>
      <c r="T172" s="260"/>
      <c r="U172" s="263"/>
      <c r="V172" s="269"/>
      <c r="W172" s="260"/>
      <c r="X172" s="260"/>
      <c r="Y172" s="260"/>
      <c r="Z172" s="260"/>
    </row>
    <row r="173" spans="1:26" ht="10.199999999999999" customHeight="1">
      <c r="A173" s="260">
        <v>159</v>
      </c>
      <c r="B173" s="260"/>
      <c r="C173" s="260"/>
      <c r="D173" s="260"/>
      <c r="E173" s="260"/>
      <c r="F173" s="260"/>
      <c r="G173" s="260"/>
      <c r="H173" s="262"/>
      <c r="I173" s="262"/>
      <c r="J173" s="262"/>
      <c r="K173" s="262"/>
      <c r="L173" s="260"/>
      <c r="M173" s="260"/>
      <c r="N173" s="263"/>
      <c r="O173" s="263"/>
      <c r="P173" s="260"/>
      <c r="Q173" s="260"/>
      <c r="R173" s="260"/>
      <c r="S173" s="262"/>
      <c r="T173" s="260"/>
      <c r="U173" s="263"/>
      <c r="V173" s="269"/>
      <c r="W173" s="260"/>
      <c r="X173" s="260"/>
      <c r="Y173" s="260"/>
      <c r="Z173" s="260"/>
    </row>
    <row r="174" spans="1:26" ht="10.199999999999999" customHeight="1">
      <c r="A174" s="260">
        <v>160</v>
      </c>
      <c r="B174" s="260"/>
      <c r="C174" s="260"/>
      <c r="D174" s="260"/>
      <c r="E174" s="260"/>
      <c r="F174" s="260"/>
      <c r="G174" s="260"/>
      <c r="H174" s="262"/>
      <c r="I174" s="262"/>
      <c r="J174" s="262"/>
      <c r="K174" s="262"/>
      <c r="L174" s="260"/>
      <c r="M174" s="260"/>
      <c r="N174" s="263"/>
      <c r="O174" s="263"/>
      <c r="P174" s="260"/>
      <c r="Q174" s="260"/>
      <c r="R174" s="260"/>
      <c r="S174" s="262"/>
      <c r="T174" s="260"/>
      <c r="U174" s="263"/>
      <c r="V174" s="269"/>
      <c r="W174" s="260"/>
      <c r="X174" s="260"/>
      <c r="Y174" s="260"/>
      <c r="Z174" s="260"/>
    </row>
    <row r="175" spans="1:26" ht="10.199999999999999" customHeight="1">
      <c r="A175" s="260">
        <v>161</v>
      </c>
      <c r="B175" s="260"/>
      <c r="C175" s="260"/>
      <c r="D175" s="260"/>
      <c r="E175" s="260"/>
      <c r="F175" s="260"/>
      <c r="G175" s="260"/>
      <c r="H175" s="262"/>
      <c r="I175" s="262"/>
      <c r="J175" s="262"/>
      <c r="K175" s="262"/>
      <c r="L175" s="260"/>
      <c r="M175" s="260"/>
      <c r="N175" s="263"/>
      <c r="O175" s="263"/>
      <c r="P175" s="260"/>
      <c r="Q175" s="260"/>
      <c r="R175" s="260"/>
      <c r="S175" s="262"/>
      <c r="T175" s="260"/>
      <c r="U175" s="263"/>
      <c r="V175" s="269"/>
      <c r="W175" s="260"/>
      <c r="X175" s="260"/>
      <c r="Y175" s="260"/>
      <c r="Z175" s="260"/>
    </row>
    <row r="176" spans="1:26" ht="10.199999999999999" customHeight="1">
      <c r="A176" s="260">
        <v>162</v>
      </c>
      <c r="B176" s="260"/>
      <c r="C176" s="260"/>
      <c r="D176" s="260"/>
      <c r="E176" s="260"/>
      <c r="F176" s="260"/>
      <c r="G176" s="260"/>
      <c r="H176" s="262"/>
      <c r="I176" s="262"/>
      <c r="J176" s="262"/>
      <c r="K176" s="262"/>
      <c r="L176" s="260"/>
      <c r="M176" s="260"/>
      <c r="N176" s="263"/>
      <c r="O176" s="263"/>
      <c r="P176" s="260"/>
      <c r="Q176" s="260"/>
      <c r="R176" s="260"/>
      <c r="S176" s="262"/>
      <c r="T176" s="260"/>
      <c r="U176" s="263"/>
      <c r="V176" s="269"/>
      <c r="W176" s="260"/>
      <c r="X176" s="260"/>
      <c r="Y176" s="260"/>
      <c r="Z176" s="260"/>
    </row>
    <row r="177" spans="1:26" ht="10.199999999999999" customHeight="1">
      <c r="A177" s="260">
        <v>163</v>
      </c>
      <c r="B177" s="260"/>
      <c r="C177" s="260"/>
      <c r="D177" s="260"/>
      <c r="E177" s="260"/>
      <c r="F177" s="260"/>
      <c r="G177" s="260"/>
      <c r="H177" s="262"/>
      <c r="I177" s="262"/>
      <c r="J177" s="262"/>
      <c r="K177" s="262"/>
      <c r="L177" s="260"/>
      <c r="M177" s="260"/>
      <c r="N177" s="263"/>
      <c r="O177" s="263"/>
      <c r="P177" s="260"/>
      <c r="Q177" s="260"/>
      <c r="R177" s="260"/>
      <c r="S177" s="262"/>
      <c r="T177" s="260"/>
      <c r="U177" s="263"/>
      <c r="V177" s="269"/>
      <c r="W177" s="260"/>
      <c r="X177" s="260"/>
      <c r="Y177" s="260"/>
      <c r="Z177" s="260"/>
    </row>
    <row r="178" spans="1:26" ht="10.199999999999999" customHeight="1">
      <c r="A178" s="260">
        <v>164</v>
      </c>
      <c r="B178" s="260"/>
      <c r="C178" s="260"/>
      <c r="D178" s="260"/>
      <c r="E178" s="260"/>
      <c r="F178" s="260"/>
      <c r="G178" s="260"/>
      <c r="H178" s="262"/>
      <c r="I178" s="262"/>
      <c r="J178" s="262"/>
      <c r="K178" s="262"/>
      <c r="L178" s="260"/>
      <c r="M178" s="260"/>
      <c r="N178" s="263"/>
      <c r="O178" s="263"/>
      <c r="P178" s="260"/>
      <c r="Q178" s="260"/>
      <c r="R178" s="260"/>
      <c r="S178" s="262"/>
      <c r="T178" s="260"/>
      <c r="U178" s="263"/>
      <c r="V178" s="269"/>
      <c r="W178" s="260"/>
      <c r="X178" s="260"/>
      <c r="Y178" s="260"/>
      <c r="Z178" s="260"/>
    </row>
    <row r="179" spans="1:26" ht="10.199999999999999" customHeight="1">
      <c r="A179" s="260">
        <v>165</v>
      </c>
      <c r="B179" s="260"/>
      <c r="C179" s="260"/>
      <c r="D179" s="260"/>
      <c r="E179" s="260"/>
      <c r="F179" s="260"/>
      <c r="G179" s="260"/>
      <c r="H179" s="262"/>
      <c r="I179" s="262"/>
      <c r="J179" s="262"/>
      <c r="K179" s="262"/>
      <c r="L179" s="260"/>
      <c r="M179" s="260"/>
      <c r="N179" s="263"/>
      <c r="O179" s="263"/>
      <c r="P179" s="260"/>
      <c r="Q179" s="260"/>
      <c r="R179" s="260"/>
      <c r="S179" s="262"/>
      <c r="T179" s="260"/>
      <c r="U179" s="263"/>
      <c r="V179" s="269"/>
      <c r="W179" s="260"/>
      <c r="X179" s="260"/>
      <c r="Y179" s="260"/>
      <c r="Z179" s="260"/>
    </row>
    <row r="180" spans="1:26" ht="10.199999999999999" customHeight="1">
      <c r="A180" s="260">
        <v>166</v>
      </c>
      <c r="B180" s="260"/>
      <c r="C180" s="260"/>
      <c r="D180" s="260"/>
      <c r="E180" s="260"/>
      <c r="F180" s="260"/>
      <c r="G180" s="260"/>
      <c r="H180" s="262"/>
      <c r="I180" s="262"/>
      <c r="J180" s="262"/>
      <c r="K180" s="262"/>
      <c r="L180" s="260"/>
      <c r="M180" s="260"/>
      <c r="N180" s="263"/>
      <c r="O180" s="263"/>
      <c r="P180" s="260"/>
      <c r="Q180" s="260"/>
      <c r="R180" s="260"/>
      <c r="S180" s="262"/>
      <c r="T180" s="260"/>
      <c r="U180" s="263"/>
      <c r="V180" s="269"/>
      <c r="W180" s="260"/>
      <c r="X180" s="260"/>
      <c r="Y180" s="260"/>
      <c r="Z180" s="260"/>
    </row>
    <row r="181" spans="1:26" ht="10.199999999999999" customHeight="1">
      <c r="A181" s="260">
        <v>167</v>
      </c>
      <c r="B181" s="260"/>
      <c r="C181" s="260"/>
      <c r="D181" s="260"/>
      <c r="E181" s="260"/>
      <c r="F181" s="260"/>
      <c r="G181" s="260"/>
      <c r="H181" s="262"/>
      <c r="I181" s="262"/>
      <c r="J181" s="262"/>
      <c r="K181" s="262"/>
      <c r="L181" s="260"/>
      <c r="M181" s="260"/>
      <c r="N181" s="263"/>
      <c r="O181" s="263"/>
      <c r="P181" s="260"/>
      <c r="Q181" s="260"/>
      <c r="R181" s="260"/>
      <c r="S181" s="262"/>
      <c r="T181" s="260"/>
      <c r="U181" s="263"/>
      <c r="V181" s="269"/>
      <c r="W181" s="260"/>
      <c r="X181" s="260"/>
      <c r="Y181" s="260"/>
      <c r="Z181" s="260"/>
    </row>
    <row r="182" spans="1:26" ht="10.199999999999999" customHeight="1">
      <c r="A182" s="260">
        <v>168</v>
      </c>
      <c r="B182" s="260"/>
      <c r="C182" s="260"/>
      <c r="D182" s="260"/>
      <c r="E182" s="260"/>
      <c r="F182" s="260"/>
      <c r="G182" s="260"/>
      <c r="H182" s="262"/>
      <c r="I182" s="262"/>
      <c r="J182" s="262"/>
      <c r="K182" s="262"/>
      <c r="L182" s="260"/>
      <c r="M182" s="260"/>
      <c r="N182" s="263"/>
      <c r="O182" s="263"/>
      <c r="P182" s="260"/>
      <c r="Q182" s="260"/>
      <c r="R182" s="260"/>
      <c r="S182" s="262"/>
      <c r="T182" s="260"/>
      <c r="U182" s="263"/>
      <c r="V182" s="269"/>
      <c r="W182" s="260"/>
      <c r="X182" s="260"/>
      <c r="Y182" s="260"/>
      <c r="Z182" s="260"/>
    </row>
    <row r="183" spans="1:26" ht="10.199999999999999" customHeight="1">
      <c r="A183" s="260">
        <v>169</v>
      </c>
      <c r="B183" s="260"/>
      <c r="C183" s="260"/>
      <c r="D183" s="260"/>
      <c r="E183" s="260"/>
      <c r="F183" s="260"/>
      <c r="G183" s="260"/>
      <c r="H183" s="262"/>
      <c r="I183" s="262"/>
      <c r="J183" s="262"/>
      <c r="K183" s="262"/>
      <c r="L183" s="260"/>
      <c r="M183" s="260"/>
      <c r="N183" s="263"/>
      <c r="O183" s="263"/>
      <c r="P183" s="260"/>
      <c r="Q183" s="260"/>
      <c r="R183" s="260"/>
      <c r="S183" s="262"/>
      <c r="T183" s="260"/>
      <c r="U183" s="263"/>
      <c r="V183" s="269"/>
      <c r="W183" s="260"/>
      <c r="X183" s="260"/>
      <c r="Y183" s="260"/>
      <c r="Z183" s="260"/>
    </row>
    <row r="184" spans="1:26" ht="10.199999999999999" customHeight="1">
      <c r="A184" s="260">
        <v>170</v>
      </c>
      <c r="B184" s="260"/>
      <c r="C184" s="260"/>
      <c r="D184" s="260"/>
      <c r="E184" s="260"/>
      <c r="F184" s="260"/>
      <c r="G184" s="260"/>
      <c r="H184" s="262"/>
      <c r="I184" s="262"/>
      <c r="J184" s="262"/>
      <c r="K184" s="262"/>
      <c r="L184" s="260"/>
      <c r="M184" s="260"/>
      <c r="N184" s="263"/>
      <c r="O184" s="263"/>
      <c r="P184" s="260"/>
      <c r="Q184" s="260"/>
      <c r="R184" s="260"/>
      <c r="S184" s="262"/>
      <c r="T184" s="260"/>
      <c r="U184" s="263"/>
      <c r="V184" s="269"/>
      <c r="W184" s="260"/>
      <c r="X184" s="260"/>
      <c r="Y184" s="260"/>
      <c r="Z184" s="260"/>
    </row>
    <row r="185" spans="1:26" ht="10.199999999999999" customHeight="1">
      <c r="A185" s="260">
        <v>171</v>
      </c>
      <c r="B185" s="260"/>
      <c r="C185" s="260"/>
      <c r="D185" s="260"/>
      <c r="E185" s="260"/>
      <c r="F185" s="260"/>
      <c r="G185" s="260"/>
      <c r="H185" s="262"/>
      <c r="I185" s="262"/>
      <c r="J185" s="262"/>
      <c r="K185" s="262"/>
      <c r="L185" s="260"/>
      <c r="M185" s="260"/>
      <c r="N185" s="263"/>
      <c r="O185" s="263"/>
      <c r="P185" s="260"/>
      <c r="Q185" s="260"/>
      <c r="R185" s="260"/>
      <c r="S185" s="262"/>
      <c r="T185" s="260"/>
      <c r="U185" s="263"/>
      <c r="V185" s="269"/>
      <c r="W185" s="260"/>
      <c r="X185" s="260"/>
      <c r="Y185" s="260"/>
      <c r="Z185" s="260"/>
    </row>
    <row r="186" spans="1:26" ht="10.199999999999999" customHeight="1">
      <c r="A186" s="260">
        <v>172</v>
      </c>
      <c r="B186" s="260"/>
      <c r="C186" s="260"/>
      <c r="D186" s="260"/>
      <c r="E186" s="260"/>
      <c r="F186" s="260"/>
      <c r="G186" s="260"/>
      <c r="H186" s="262"/>
      <c r="I186" s="262"/>
      <c r="J186" s="262"/>
      <c r="K186" s="262"/>
      <c r="L186" s="260"/>
      <c r="M186" s="260"/>
      <c r="N186" s="263"/>
      <c r="O186" s="263"/>
      <c r="P186" s="260"/>
      <c r="Q186" s="260"/>
      <c r="R186" s="260"/>
      <c r="S186" s="262"/>
      <c r="T186" s="260"/>
      <c r="U186" s="263"/>
      <c r="V186" s="269"/>
      <c r="W186" s="260"/>
      <c r="X186" s="260"/>
      <c r="Y186" s="260"/>
      <c r="Z186" s="260"/>
    </row>
    <row r="187" spans="1:26" ht="10.199999999999999" customHeight="1">
      <c r="A187" s="260">
        <v>173</v>
      </c>
      <c r="B187" s="260"/>
      <c r="C187" s="260"/>
      <c r="D187" s="260"/>
      <c r="E187" s="260"/>
      <c r="F187" s="260"/>
      <c r="G187" s="260"/>
      <c r="H187" s="262"/>
      <c r="I187" s="262"/>
      <c r="J187" s="262"/>
      <c r="K187" s="262"/>
      <c r="L187" s="260"/>
      <c r="M187" s="260"/>
      <c r="N187" s="263"/>
      <c r="O187" s="263"/>
      <c r="P187" s="260"/>
      <c r="Q187" s="260"/>
      <c r="R187" s="260"/>
      <c r="S187" s="262"/>
      <c r="T187" s="260"/>
      <c r="U187" s="263"/>
      <c r="V187" s="269"/>
      <c r="W187" s="260"/>
      <c r="X187" s="260"/>
      <c r="Y187" s="260"/>
      <c r="Z187" s="260"/>
    </row>
    <row r="188" spans="1:26" ht="10.199999999999999" customHeight="1">
      <c r="A188" s="260">
        <v>174</v>
      </c>
      <c r="B188" s="260"/>
      <c r="C188" s="260"/>
      <c r="D188" s="260"/>
      <c r="E188" s="260"/>
      <c r="F188" s="260"/>
      <c r="G188" s="260"/>
      <c r="H188" s="262"/>
      <c r="I188" s="262"/>
      <c r="J188" s="262"/>
      <c r="K188" s="262"/>
      <c r="L188" s="260"/>
      <c r="M188" s="260"/>
      <c r="N188" s="263"/>
      <c r="O188" s="263"/>
      <c r="P188" s="260"/>
      <c r="Q188" s="260"/>
      <c r="R188" s="260"/>
      <c r="S188" s="262"/>
      <c r="T188" s="260"/>
      <c r="U188" s="263"/>
      <c r="V188" s="269"/>
      <c r="W188" s="260"/>
      <c r="X188" s="260"/>
      <c r="Y188" s="260"/>
      <c r="Z188" s="260"/>
    </row>
    <row r="189" spans="1:26" ht="10.199999999999999" customHeight="1">
      <c r="A189" s="260">
        <v>175</v>
      </c>
      <c r="B189" s="260"/>
      <c r="C189" s="260"/>
      <c r="D189" s="260"/>
      <c r="E189" s="260"/>
      <c r="F189" s="260"/>
      <c r="G189" s="260"/>
      <c r="H189" s="262"/>
      <c r="I189" s="262"/>
      <c r="J189" s="262"/>
      <c r="K189" s="262"/>
      <c r="L189" s="260"/>
      <c r="M189" s="260"/>
      <c r="N189" s="263"/>
      <c r="O189" s="263"/>
      <c r="P189" s="260"/>
      <c r="Q189" s="260"/>
      <c r="R189" s="260"/>
      <c r="S189" s="262"/>
      <c r="T189" s="260"/>
      <c r="U189" s="263"/>
      <c r="V189" s="269"/>
      <c r="W189" s="260"/>
      <c r="X189" s="260"/>
      <c r="Y189" s="260"/>
      <c r="Z189" s="260"/>
    </row>
    <row r="190" spans="1:26" ht="10.199999999999999" customHeight="1">
      <c r="A190" s="260">
        <v>176</v>
      </c>
      <c r="B190" s="260"/>
      <c r="C190" s="260"/>
      <c r="D190" s="260"/>
      <c r="E190" s="260"/>
      <c r="F190" s="260"/>
      <c r="G190" s="260"/>
      <c r="H190" s="262"/>
      <c r="I190" s="262"/>
      <c r="J190" s="262"/>
      <c r="K190" s="262"/>
      <c r="L190" s="260"/>
      <c r="M190" s="260"/>
      <c r="N190" s="263"/>
      <c r="O190" s="263"/>
      <c r="P190" s="260"/>
      <c r="Q190" s="260"/>
      <c r="R190" s="260"/>
      <c r="S190" s="262"/>
      <c r="T190" s="260"/>
      <c r="U190" s="263"/>
      <c r="V190" s="269"/>
      <c r="W190" s="260"/>
      <c r="X190" s="260"/>
      <c r="Y190" s="260"/>
      <c r="Z190" s="260"/>
    </row>
    <row r="191" spans="1:26" ht="10.199999999999999" customHeight="1">
      <c r="A191" s="260">
        <v>177</v>
      </c>
      <c r="B191" s="260"/>
      <c r="C191" s="260"/>
      <c r="D191" s="260"/>
      <c r="E191" s="260"/>
      <c r="F191" s="260"/>
      <c r="G191" s="260"/>
      <c r="H191" s="262"/>
      <c r="I191" s="262"/>
      <c r="J191" s="262"/>
      <c r="K191" s="262"/>
      <c r="L191" s="260"/>
      <c r="M191" s="260"/>
      <c r="N191" s="263"/>
      <c r="O191" s="263"/>
      <c r="P191" s="260"/>
      <c r="Q191" s="260"/>
      <c r="R191" s="260"/>
      <c r="S191" s="262"/>
      <c r="T191" s="260"/>
      <c r="U191" s="263"/>
      <c r="V191" s="269"/>
      <c r="W191" s="260"/>
      <c r="X191" s="260"/>
      <c r="Y191" s="260"/>
      <c r="Z191" s="260"/>
    </row>
    <row r="192" spans="1:26" ht="10.199999999999999" customHeight="1">
      <c r="A192" s="260">
        <v>178</v>
      </c>
      <c r="B192" s="260"/>
      <c r="C192" s="260"/>
      <c r="D192" s="260"/>
      <c r="E192" s="260"/>
      <c r="F192" s="260"/>
      <c r="G192" s="260"/>
      <c r="H192" s="262"/>
      <c r="I192" s="262"/>
      <c r="J192" s="262"/>
      <c r="K192" s="262"/>
      <c r="L192" s="260"/>
      <c r="M192" s="260"/>
      <c r="N192" s="263"/>
      <c r="O192" s="263"/>
      <c r="P192" s="260"/>
      <c r="Q192" s="260"/>
      <c r="R192" s="260"/>
      <c r="S192" s="262"/>
      <c r="T192" s="260"/>
      <c r="U192" s="263"/>
      <c r="V192" s="269"/>
      <c r="W192" s="260"/>
      <c r="X192" s="260"/>
      <c r="Y192" s="260"/>
      <c r="Z192" s="260"/>
    </row>
    <row r="193" spans="1:26" ht="10.199999999999999" customHeight="1">
      <c r="A193" s="260">
        <v>179</v>
      </c>
      <c r="B193" s="260"/>
      <c r="C193" s="260"/>
      <c r="D193" s="260"/>
      <c r="E193" s="260"/>
      <c r="F193" s="260"/>
      <c r="G193" s="260"/>
      <c r="H193" s="262"/>
      <c r="I193" s="262"/>
      <c r="J193" s="262"/>
      <c r="K193" s="262"/>
      <c r="L193" s="260"/>
      <c r="M193" s="260"/>
      <c r="N193" s="263"/>
      <c r="O193" s="263"/>
      <c r="P193" s="260"/>
      <c r="Q193" s="260"/>
      <c r="R193" s="260"/>
      <c r="S193" s="262"/>
      <c r="T193" s="260"/>
      <c r="U193" s="263"/>
      <c r="V193" s="269"/>
      <c r="W193" s="260"/>
      <c r="X193" s="260"/>
      <c r="Y193" s="260"/>
      <c r="Z193" s="260"/>
    </row>
    <row r="194" spans="1:26" ht="10.199999999999999" customHeight="1">
      <c r="A194" s="260">
        <v>180</v>
      </c>
      <c r="B194" s="260"/>
      <c r="C194" s="260"/>
      <c r="D194" s="260"/>
      <c r="E194" s="260"/>
      <c r="F194" s="260"/>
      <c r="G194" s="260"/>
      <c r="H194" s="262"/>
      <c r="I194" s="262"/>
      <c r="J194" s="262"/>
      <c r="K194" s="262"/>
      <c r="L194" s="260"/>
      <c r="M194" s="260"/>
      <c r="N194" s="263"/>
      <c r="O194" s="263"/>
      <c r="P194" s="260"/>
      <c r="Q194" s="260"/>
      <c r="R194" s="260"/>
      <c r="S194" s="262"/>
      <c r="T194" s="260"/>
      <c r="U194" s="263"/>
      <c r="V194" s="269"/>
      <c r="W194" s="260"/>
      <c r="X194" s="260"/>
      <c r="Y194" s="260"/>
      <c r="Z194" s="260"/>
    </row>
    <row r="195" spans="1:26" ht="10.199999999999999" customHeight="1">
      <c r="A195" s="260">
        <v>181</v>
      </c>
      <c r="B195" s="260"/>
      <c r="C195" s="260"/>
      <c r="D195" s="260"/>
      <c r="E195" s="260"/>
      <c r="F195" s="260"/>
      <c r="G195" s="260"/>
      <c r="H195" s="262"/>
      <c r="I195" s="262"/>
      <c r="J195" s="262"/>
      <c r="K195" s="262"/>
      <c r="L195" s="260"/>
      <c r="M195" s="260"/>
      <c r="N195" s="263"/>
      <c r="O195" s="263"/>
      <c r="P195" s="260"/>
      <c r="Q195" s="260"/>
      <c r="R195" s="260"/>
      <c r="S195" s="262"/>
      <c r="T195" s="260"/>
      <c r="U195" s="263"/>
      <c r="V195" s="269"/>
      <c r="W195" s="260"/>
      <c r="X195" s="260"/>
      <c r="Y195" s="260"/>
      <c r="Z195" s="260"/>
    </row>
    <row r="196" spans="1:26" ht="10.199999999999999" customHeight="1">
      <c r="A196" s="260">
        <v>182</v>
      </c>
      <c r="B196" s="260"/>
      <c r="C196" s="260"/>
      <c r="D196" s="260"/>
      <c r="E196" s="260"/>
      <c r="F196" s="260"/>
      <c r="G196" s="260"/>
      <c r="H196" s="262"/>
      <c r="I196" s="262"/>
      <c r="J196" s="262"/>
      <c r="K196" s="262"/>
      <c r="L196" s="260"/>
      <c r="M196" s="260"/>
      <c r="N196" s="263"/>
      <c r="O196" s="263"/>
      <c r="P196" s="260"/>
      <c r="Q196" s="260"/>
      <c r="R196" s="260"/>
      <c r="S196" s="262"/>
      <c r="T196" s="260"/>
      <c r="U196" s="263"/>
      <c r="V196" s="269"/>
      <c r="W196" s="260"/>
      <c r="X196" s="260"/>
      <c r="Y196" s="260"/>
      <c r="Z196" s="260"/>
    </row>
    <row r="197" spans="1:26" ht="10.199999999999999" customHeight="1">
      <c r="A197" s="260">
        <v>183</v>
      </c>
      <c r="B197" s="260"/>
      <c r="C197" s="260"/>
      <c r="D197" s="260"/>
      <c r="E197" s="260"/>
      <c r="F197" s="260"/>
      <c r="G197" s="260"/>
      <c r="H197" s="262"/>
      <c r="I197" s="262"/>
      <c r="J197" s="262"/>
      <c r="K197" s="262"/>
      <c r="L197" s="260"/>
      <c r="M197" s="260"/>
      <c r="N197" s="263"/>
      <c r="O197" s="263"/>
      <c r="P197" s="260"/>
      <c r="Q197" s="260"/>
      <c r="R197" s="260"/>
      <c r="S197" s="262"/>
      <c r="T197" s="260"/>
      <c r="U197" s="263"/>
      <c r="V197" s="269"/>
      <c r="W197" s="260"/>
      <c r="X197" s="260"/>
      <c r="Y197" s="260"/>
      <c r="Z197" s="260"/>
    </row>
    <row r="198" spans="1:26" ht="10.199999999999999" customHeight="1">
      <c r="A198" s="260">
        <v>184</v>
      </c>
      <c r="B198" s="260"/>
      <c r="C198" s="260"/>
      <c r="D198" s="260"/>
      <c r="E198" s="260"/>
      <c r="F198" s="260"/>
      <c r="G198" s="260"/>
      <c r="H198" s="262"/>
      <c r="I198" s="262"/>
      <c r="J198" s="262"/>
      <c r="K198" s="262"/>
      <c r="L198" s="260"/>
      <c r="M198" s="260"/>
      <c r="N198" s="263"/>
      <c r="O198" s="263"/>
      <c r="P198" s="260"/>
      <c r="Q198" s="260"/>
      <c r="R198" s="260"/>
      <c r="S198" s="262"/>
      <c r="T198" s="260"/>
      <c r="U198" s="263"/>
      <c r="V198" s="269"/>
      <c r="W198" s="260"/>
      <c r="X198" s="260"/>
      <c r="Y198" s="260"/>
      <c r="Z198" s="260"/>
    </row>
    <row r="199" spans="1:26" ht="10.199999999999999" customHeight="1">
      <c r="A199" s="260">
        <v>185</v>
      </c>
      <c r="B199" s="260"/>
      <c r="C199" s="260"/>
      <c r="D199" s="260"/>
      <c r="E199" s="260"/>
      <c r="F199" s="260"/>
      <c r="G199" s="260"/>
      <c r="H199" s="262"/>
      <c r="I199" s="262"/>
      <c r="J199" s="262"/>
      <c r="K199" s="262"/>
      <c r="L199" s="260"/>
      <c r="M199" s="260"/>
      <c r="N199" s="263"/>
      <c r="O199" s="263"/>
      <c r="P199" s="260"/>
      <c r="Q199" s="260"/>
      <c r="R199" s="260"/>
      <c r="S199" s="262"/>
      <c r="T199" s="260"/>
      <c r="U199" s="263"/>
      <c r="V199" s="269"/>
      <c r="W199" s="260"/>
      <c r="X199" s="260"/>
      <c r="Y199" s="260"/>
      <c r="Z199" s="260"/>
    </row>
    <row r="200" spans="1:26" ht="10.199999999999999" customHeight="1">
      <c r="A200" s="260">
        <v>186</v>
      </c>
      <c r="B200" s="260"/>
      <c r="C200" s="260"/>
      <c r="D200" s="260"/>
      <c r="E200" s="260"/>
      <c r="F200" s="260"/>
      <c r="G200" s="260"/>
      <c r="H200" s="262"/>
      <c r="I200" s="262"/>
      <c r="J200" s="262"/>
      <c r="K200" s="262"/>
      <c r="L200" s="260"/>
      <c r="M200" s="260"/>
      <c r="N200" s="263"/>
      <c r="O200" s="263"/>
      <c r="P200" s="260"/>
      <c r="Q200" s="260"/>
      <c r="R200" s="260"/>
      <c r="S200" s="262"/>
      <c r="T200" s="260"/>
      <c r="U200" s="263"/>
      <c r="V200" s="269"/>
      <c r="W200" s="260"/>
      <c r="X200" s="260"/>
      <c r="Y200" s="260"/>
      <c r="Z200" s="260"/>
    </row>
    <row r="201" spans="1:26" ht="10.199999999999999" customHeight="1">
      <c r="A201" s="260">
        <v>187</v>
      </c>
      <c r="B201" s="260"/>
      <c r="C201" s="260"/>
      <c r="D201" s="260"/>
      <c r="E201" s="260"/>
      <c r="F201" s="260"/>
      <c r="G201" s="260"/>
      <c r="H201" s="262"/>
      <c r="I201" s="262"/>
      <c r="J201" s="262"/>
      <c r="K201" s="262"/>
      <c r="L201" s="260"/>
      <c r="M201" s="260"/>
      <c r="N201" s="263"/>
      <c r="O201" s="263"/>
      <c r="P201" s="260"/>
      <c r="Q201" s="260"/>
      <c r="R201" s="260"/>
      <c r="S201" s="262"/>
      <c r="T201" s="260"/>
      <c r="U201" s="263"/>
      <c r="V201" s="269"/>
      <c r="W201" s="260"/>
      <c r="X201" s="260"/>
      <c r="Y201" s="260"/>
      <c r="Z201" s="260"/>
    </row>
    <row r="202" spans="1:26" ht="10.199999999999999" customHeight="1">
      <c r="A202" s="260">
        <v>188</v>
      </c>
      <c r="B202" s="260"/>
      <c r="C202" s="260"/>
      <c r="D202" s="260"/>
      <c r="E202" s="260"/>
      <c r="F202" s="260"/>
      <c r="G202" s="260"/>
      <c r="H202" s="262"/>
      <c r="I202" s="262"/>
      <c r="J202" s="262"/>
      <c r="K202" s="262"/>
      <c r="L202" s="260"/>
      <c r="M202" s="260"/>
      <c r="N202" s="263"/>
      <c r="O202" s="263"/>
      <c r="P202" s="260"/>
      <c r="Q202" s="260"/>
      <c r="R202" s="260"/>
      <c r="S202" s="262"/>
      <c r="T202" s="260"/>
      <c r="U202" s="263"/>
      <c r="V202" s="269"/>
      <c r="W202" s="260"/>
      <c r="X202" s="260"/>
      <c r="Y202" s="260"/>
      <c r="Z202" s="260"/>
    </row>
    <row r="203" spans="1:26" ht="10.199999999999999" customHeight="1">
      <c r="A203" s="260">
        <v>189</v>
      </c>
      <c r="B203" s="260"/>
      <c r="C203" s="260"/>
      <c r="D203" s="260"/>
      <c r="E203" s="260"/>
      <c r="F203" s="260"/>
      <c r="G203" s="260"/>
      <c r="H203" s="262"/>
      <c r="I203" s="262"/>
      <c r="J203" s="262"/>
      <c r="K203" s="262"/>
      <c r="L203" s="260"/>
      <c r="M203" s="260"/>
      <c r="N203" s="263"/>
      <c r="O203" s="263"/>
      <c r="P203" s="260"/>
      <c r="Q203" s="260"/>
      <c r="R203" s="260"/>
      <c r="S203" s="262"/>
      <c r="T203" s="260"/>
      <c r="U203" s="263"/>
      <c r="V203" s="269"/>
      <c r="W203" s="260"/>
      <c r="X203" s="260"/>
      <c r="Y203" s="260"/>
      <c r="Z203" s="260"/>
    </row>
    <row r="204" spans="1:26" ht="10.199999999999999" customHeight="1">
      <c r="A204" s="260">
        <v>190</v>
      </c>
      <c r="B204" s="260"/>
      <c r="C204" s="260"/>
      <c r="D204" s="260"/>
      <c r="E204" s="260"/>
      <c r="F204" s="260"/>
      <c r="G204" s="260"/>
      <c r="H204" s="262"/>
      <c r="I204" s="262"/>
      <c r="J204" s="262"/>
      <c r="K204" s="262"/>
      <c r="L204" s="260"/>
      <c r="M204" s="260"/>
      <c r="N204" s="263"/>
      <c r="O204" s="263"/>
      <c r="P204" s="260"/>
      <c r="Q204" s="260"/>
      <c r="R204" s="260"/>
      <c r="S204" s="262"/>
      <c r="T204" s="260"/>
      <c r="U204" s="263"/>
      <c r="V204" s="269"/>
      <c r="W204" s="260"/>
      <c r="X204" s="260"/>
      <c r="Y204" s="260"/>
      <c r="Z204" s="260"/>
    </row>
    <row r="205" spans="1:26" ht="10.199999999999999" customHeight="1">
      <c r="A205" s="260">
        <v>191</v>
      </c>
      <c r="B205" s="260"/>
      <c r="C205" s="260"/>
      <c r="D205" s="260"/>
      <c r="E205" s="260"/>
      <c r="F205" s="260"/>
      <c r="G205" s="260"/>
      <c r="H205" s="262"/>
      <c r="I205" s="262"/>
      <c r="J205" s="262"/>
      <c r="K205" s="262"/>
      <c r="L205" s="260"/>
      <c r="M205" s="260"/>
      <c r="N205" s="263"/>
      <c r="O205" s="263"/>
      <c r="P205" s="260"/>
      <c r="Q205" s="260"/>
      <c r="R205" s="260"/>
      <c r="S205" s="262"/>
      <c r="T205" s="260"/>
      <c r="U205" s="263"/>
      <c r="V205" s="269"/>
      <c r="W205" s="260"/>
      <c r="X205" s="260"/>
      <c r="Y205" s="260"/>
      <c r="Z205" s="260"/>
    </row>
    <row r="206" spans="1:26" ht="10.199999999999999" customHeight="1">
      <c r="A206" s="260">
        <v>192</v>
      </c>
      <c r="B206" s="260"/>
      <c r="C206" s="260"/>
      <c r="D206" s="260"/>
      <c r="E206" s="260"/>
      <c r="F206" s="260"/>
      <c r="G206" s="260"/>
      <c r="H206" s="262"/>
      <c r="I206" s="262"/>
      <c r="J206" s="262"/>
      <c r="K206" s="262"/>
      <c r="L206" s="260"/>
      <c r="M206" s="260"/>
      <c r="N206" s="263"/>
      <c r="O206" s="263"/>
      <c r="P206" s="260"/>
      <c r="Q206" s="260"/>
      <c r="R206" s="260"/>
      <c r="S206" s="262"/>
      <c r="T206" s="260"/>
      <c r="U206" s="263"/>
      <c r="V206" s="269"/>
      <c r="W206" s="260"/>
      <c r="X206" s="260"/>
      <c r="Y206" s="260"/>
      <c r="Z206" s="260"/>
    </row>
    <row r="207" spans="1:26" ht="10.199999999999999" customHeight="1">
      <c r="A207" s="260">
        <v>193</v>
      </c>
      <c r="B207" s="260"/>
      <c r="C207" s="260"/>
      <c r="D207" s="260"/>
      <c r="E207" s="260"/>
      <c r="F207" s="260"/>
      <c r="G207" s="260"/>
      <c r="H207" s="262"/>
      <c r="I207" s="262"/>
      <c r="J207" s="262"/>
      <c r="K207" s="262"/>
      <c r="L207" s="260"/>
      <c r="M207" s="260"/>
      <c r="N207" s="263"/>
      <c r="O207" s="263"/>
      <c r="P207" s="260"/>
      <c r="Q207" s="260"/>
      <c r="R207" s="260"/>
      <c r="S207" s="262"/>
      <c r="T207" s="260"/>
      <c r="U207" s="263"/>
      <c r="V207" s="269"/>
      <c r="W207" s="260"/>
      <c r="X207" s="260"/>
      <c r="Y207" s="260"/>
      <c r="Z207" s="260"/>
    </row>
    <row r="208" spans="1:26" ht="10.199999999999999" customHeight="1">
      <c r="A208" s="260">
        <v>194</v>
      </c>
      <c r="B208" s="260"/>
      <c r="C208" s="260"/>
      <c r="D208" s="260"/>
      <c r="E208" s="260"/>
      <c r="F208" s="260"/>
      <c r="G208" s="260"/>
      <c r="H208" s="262"/>
      <c r="I208" s="262"/>
      <c r="J208" s="262"/>
      <c r="K208" s="262"/>
      <c r="L208" s="260"/>
      <c r="M208" s="260"/>
      <c r="N208" s="263"/>
      <c r="O208" s="263"/>
      <c r="P208" s="260"/>
      <c r="Q208" s="260"/>
      <c r="R208" s="260"/>
      <c r="S208" s="262"/>
      <c r="T208" s="260"/>
      <c r="U208" s="263"/>
      <c r="V208" s="269"/>
      <c r="W208" s="260"/>
      <c r="X208" s="260"/>
      <c r="Y208" s="260"/>
      <c r="Z208" s="260"/>
    </row>
    <row r="209" spans="1:26" ht="10.199999999999999" customHeight="1">
      <c r="A209" s="260">
        <v>195</v>
      </c>
      <c r="B209" s="260"/>
      <c r="C209" s="260"/>
      <c r="D209" s="260"/>
      <c r="E209" s="260"/>
      <c r="F209" s="260"/>
      <c r="G209" s="260"/>
      <c r="H209" s="262"/>
      <c r="I209" s="262"/>
      <c r="J209" s="262"/>
      <c r="K209" s="262"/>
      <c r="L209" s="260"/>
      <c r="M209" s="260"/>
      <c r="N209" s="263"/>
      <c r="O209" s="263"/>
      <c r="P209" s="260"/>
      <c r="Q209" s="260"/>
      <c r="R209" s="260"/>
      <c r="S209" s="262"/>
      <c r="T209" s="260"/>
      <c r="U209" s="263"/>
      <c r="V209" s="269"/>
      <c r="W209" s="260"/>
      <c r="X209" s="260"/>
      <c r="Y209" s="260"/>
      <c r="Z209" s="260"/>
    </row>
    <row r="210" spans="1:26" ht="10.199999999999999" customHeight="1">
      <c r="A210" s="260">
        <v>196</v>
      </c>
      <c r="B210" s="260"/>
      <c r="C210" s="260"/>
      <c r="D210" s="260"/>
      <c r="E210" s="260"/>
      <c r="F210" s="260"/>
      <c r="G210" s="260"/>
      <c r="H210" s="262"/>
      <c r="I210" s="262"/>
      <c r="J210" s="262"/>
      <c r="K210" s="262"/>
      <c r="L210" s="260"/>
      <c r="M210" s="260"/>
      <c r="N210" s="263"/>
      <c r="O210" s="263"/>
      <c r="P210" s="260"/>
      <c r="Q210" s="260"/>
      <c r="R210" s="260"/>
      <c r="S210" s="262"/>
      <c r="T210" s="260"/>
      <c r="U210" s="263"/>
      <c r="V210" s="269"/>
      <c r="W210" s="260"/>
      <c r="X210" s="260"/>
      <c r="Y210" s="260"/>
      <c r="Z210" s="260"/>
    </row>
    <row r="211" spans="1:26" ht="10.199999999999999" customHeight="1">
      <c r="A211" s="260">
        <v>197</v>
      </c>
      <c r="B211" s="260"/>
      <c r="C211" s="260"/>
      <c r="D211" s="260"/>
      <c r="E211" s="260"/>
      <c r="F211" s="260"/>
      <c r="G211" s="260"/>
      <c r="H211" s="262"/>
      <c r="I211" s="262"/>
      <c r="J211" s="262"/>
      <c r="K211" s="262"/>
      <c r="L211" s="260"/>
      <c r="M211" s="260"/>
      <c r="N211" s="263"/>
      <c r="O211" s="263"/>
      <c r="P211" s="260"/>
      <c r="Q211" s="260"/>
      <c r="R211" s="260"/>
      <c r="S211" s="262"/>
      <c r="T211" s="260"/>
      <c r="U211" s="263"/>
      <c r="V211" s="269"/>
      <c r="W211" s="260"/>
      <c r="X211" s="260"/>
      <c r="Y211" s="260"/>
      <c r="Z211" s="260"/>
    </row>
    <row r="212" spans="1:26" ht="10.199999999999999" customHeight="1">
      <c r="A212" s="260">
        <v>198</v>
      </c>
      <c r="B212" s="260"/>
      <c r="C212" s="260"/>
      <c r="D212" s="260"/>
      <c r="E212" s="260"/>
      <c r="F212" s="260"/>
      <c r="G212" s="260"/>
      <c r="H212" s="262"/>
      <c r="I212" s="262"/>
      <c r="J212" s="262"/>
      <c r="K212" s="262"/>
      <c r="L212" s="260"/>
      <c r="M212" s="260"/>
      <c r="N212" s="263"/>
      <c r="O212" s="263"/>
      <c r="P212" s="260"/>
      <c r="Q212" s="260"/>
      <c r="R212" s="260"/>
      <c r="S212" s="262"/>
      <c r="T212" s="260"/>
      <c r="U212" s="263"/>
      <c r="V212" s="269"/>
      <c r="W212" s="260"/>
      <c r="X212" s="260"/>
      <c r="Y212" s="260"/>
      <c r="Z212" s="260"/>
    </row>
    <row r="213" spans="1:26" ht="10.199999999999999" customHeight="1">
      <c r="A213" s="260">
        <v>199</v>
      </c>
      <c r="B213" s="260"/>
      <c r="C213" s="260"/>
      <c r="D213" s="260"/>
      <c r="E213" s="260"/>
      <c r="F213" s="260"/>
      <c r="G213" s="260"/>
      <c r="H213" s="262"/>
      <c r="I213" s="262"/>
      <c r="J213" s="262"/>
      <c r="K213" s="262"/>
      <c r="L213" s="260"/>
      <c r="M213" s="260"/>
      <c r="N213" s="263"/>
      <c r="O213" s="263"/>
      <c r="P213" s="260"/>
      <c r="Q213" s="260"/>
      <c r="R213" s="260"/>
      <c r="S213" s="262"/>
      <c r="T213" s="260"/>
      <c r="U213" s="263"/>
      <c r="V213" s="269"/>
      <c r="W213" s="260"/>
      <c r="X213" s="260"/>
      <c r="Y213" s="260"/>
      <c r="Z213" s="260"/>
    </row>
    <row r="214" spans="1:26" ht="10.199999999999999" customHeight="1">
      <c r="A214" s="260">
        <v>200</v>
      </c>
      <c r="B214" s="260"/>
      <c r="C214" s="260"/>
      <c r="D214" s="260"/>
      <c r="E214" s="260"/>
      <c r="F214" s="260"/>
      <c r="G214" s="260"/>
      <c r="H214" s="262"/>
      <c r="I214" s="262"/>
      <c r="J214" s="262"/>
      <c r="K214" s="262"/>
      <c r="L214" s="260"/>
      <c r="M214" s="260"/>
      <c r="N214" s="263"/>
      <c r="O214" s="263"/>
      <c r="P214" s="260"/>
      <c r="Q214" s="260"/>
      <c r="R214" s="260"/>
      <c r="S214" s="262"/>
      <c r="T214" s="260"/>
      <c r="U214" s="263"/>
      <c r="V214" s="269"/>
      <c r="W214" s="260"/>
      <c r="X214" s="260"/>
      <c r="Y214" s="260"/>
      <c r="Z214" s="260"/>
    </row>
    <row r="215" spans="1:26" ht="10.199999999999999" customHeight="1">
      <c r="A215" s="260">
        <v>201</v>
      </c>
      <c r="B215" s="260"/>
      <c r="C215" s="260"/>
      <c r="D215" s="260"/>
      <c r="E215" s="260"/>
      <c r="F215" s="260"/>
      <c r="G215" s="260"/>
      <c r="H215" s="262"/>
      <c r="I215" s="262"/>
      <c r="J215" s="262"/>
      <c r="K215" s="262"/>
      <c r="L215" s="260"/>
      <c r="M215" s="260"/>
      <c r="N215" s="263"/>
      <c r="O215" s="263"/>
      <c r="P215" s="260"/>
      <c r="Q215" s="260"/>
      <c r="R215" s="260"/>
      <c r="S215" s="262"/>
      <c r="T215" s="260"/>
      <c r="U215" s="263"/>
      <c r="V215" s="269"/>
      <c r="W215" s="260"/>
      <c r="X215" s="260"/>
      <c r="Y215" s="260"/>
      <c r="Z215" s="260"/>
    </row>
    <row r="216" spans="1:26" ht="10.199999999999999" customHeight="1">
      <c r="A216" s="260">
        <v>202</v>
      </c>
      <c r="B216" s="260"/>
      <c r="C216" s="260"/>
      <c r="D216" s="260"/>
      <c r="E216" s="260"/>
      <c r="F216" s="260"/>
      <c r="G216" s="260"/>
      <c r="H216" s="262"/>
      <c r="I216" s="262"/>
      <c r="J216" s="262"/>
      <c r="K216" s="262"/>
      <c r="L216" s="260"/>
      <c r="M216" s="260"/>
      <c r="N216" s="263"/>
      <c r="O216" s="263"/>
      <c r="P216" s="260"/>
      <c r="Q216" s="260"/>
      <c r="R216" s="260"/>
      <c r="S216" s="262"/>
      <c r="T216" s="260"/>
      <c r="U216" s="263"/>
      <c r="V216" s="269"/>
      <c r="W216" s="260"/>
      <c r="X216" s="260"/>
      <c r="Y216" s="260"/>
      <c r="Z216" s="260"/>
    </row>
    <row r="217" spans="1:26" ht="10.199999999999999" customHeight="1">
      <c r="A217" s="260">
        <v>203</v>
      </c>
      <c r="B217" s="260"/>
      <c r="C217" s="260"/>
      <c r="D217" s="260"/>
      <c r="E217" s="260"/>
      <c r="F217" s="260"/>
      <c r="G217" s="260"/>
      <c r="H217" s="262"/>
      <c r="I217" s="262"/>
      <c r="J217" s="262"/>
      <c r="K217" s="262"/>
      <c r="L217" s="260"/>
      <c r="M217" s="260"/>
      <c r="N217" s="263"/>
      <c r="O217" s="263"/>
      <c r="P217" s="260"/>
      <c r="Q217" s="260"/>
      <c r="R217" s="260"/>
      <c r="S217" s="262"/>
      <c r="T217" s="260"/>
      <c r="U217" s="263"/>
      <c r="V217" s="269"/>
      <c r="W217" s="260"/>
      <c r="X217" s="260"/>
      <c r="Y217" s="260"/>
      <c r="Z217" s="260"/>
    </row>
    <row r="218" spans="1:26" ht="10.199999999999999" customHeight="1">
      <c r="A218" s="260">
        <v>204</v>
      </c>
      <c r="B218" s="260"/>
      <c r="C218" s="260"/>
      <c r="D218" s="260"/>
      <c r="E218" s="260"/>
      <c r="F218" s="260"/>
      <c r="G218" s="260"/>
      <c r="H218" s="262"/>
      <c r="I218" s="262"/>
      <c r="J218" s="262"/>
      <c r="K218" s="262"/>
      <c r="L218" s="260"/>
      <c r="M218" s="260"/>
      <c r="N218" s="263"/>
      <c r="O218" s="263"/>
      <c r="P218" s="260"/>
      <c r="Q218" s="260"/>
      <c r="R218" s="260"/>
      <c r="S218" s="262"/>
      <c r="T218" s="260"/>
      <c r="U218" s="263"/>
      <c r="V218" s="269"/>
      <c r="W218" s="260"/>
      <c r="X218" s="260"/>
      <c r="Y218" s="260"/>
      <c r="Z218" s="260"/>
    </row>
    <row r="219" spans="1:26" ht="10.199999999999999" customHeight="1">
      <c r="A219" s="260">
        <v>205</v>
      </c>
      <c r="B219" s="260"/>
      <c r="C219" s="260"/>
      <c r="D219" s="260"/>
      <c r="E219" s="260"/>
      <c r="F219" s="260"/>
      <c r="G219" s="260"/>
      <c r="H219" s="262"/>
      <c r="I219" s="262"/>
      <c r="J219" s="262"/>
      <c r="K219" s="262"/>
      <c r="L219" s="260"/>
      <c r="M219" s="260"/>
      <c r="N219" s="263"/>
      <c r="O219" s="263"/>
      <c r="P219" s="260"/>
      <c r="Q219" s="260"/>
      <c r="R219" s="260"/>
      <c r="S219" s="262"/>
      <c r="T219" s="260"/>
      <c r="U219" s="263"/>
      <c r="V219" s="269"/>
      <c r="W219" s="260"/>
      <c r="X219" s="260"/>
      <c r="Y219" s="260"/>
      <c r="Z219" s="260"/>
    </row>
    <row r="220" spans="1:26" ht="10.199999999999999" customHeight="1">
      <c r="A220" s="260">
        <v>206</v>
      </c>
      <c r="B220" s="260"/>
      <c r="C220" s="260"/>
      <c r="D220" s="260"/>
      <c r="E220" s="260"/>
      <c r="F220" s="260"/>
      <c r="G220" s="260"/>
      <c r="H220" s="262"/>
      <c r="I220" s="262"/>
      <c r="J220" s="262"/>
      <c r="K220" s="262"/>
      <c r="L220" s="260"/>
      <c r="M220" s="260"/>
      <c r="N220" s="263"/>
      <c r="O220" s="263"/>
      <c r="P220" s="260"/>
      <c r="Q220" s="260"/>
      <c r="R220" s="260"/>
      <c r="S220" s="262"/>
      <c r="T220" s="260"/>
      <c r="U220" s="263"/>
      <c r="V220" s="269"/>
      <c r="W220" s="260"/>
      <c r="X220" s="260"/>
      <c r="Y220" s="260"/>
      <c r="Z220" s="260"/>
    </row>
    <row r="221" spans="1:26" ht="10.199999999999999" customHeight="1">
      <c r="A221" s="260">
        <v>207</v>
      </c>
      <c r="B221" s="260"/>
      <c r="C221" s="260"/>
      <c r="D221" s="260"/>
      <c r="E221" s="260"/>
      <c r="F221" s="260"/>
      <c r="G221" s="260"/>
      <c r="H221" s="262"/>
      <c r="I221" s="262"/>
      <c r="J221" s="262"/>
      <c r="K221" s="262"/>
      <c r="L221" s="260"/>
      <c r="M221" s="260"/>
      <c r="N221" s="263"/>
      <c r="O221" s="263"/>
      <c r="P221" s="260"/>
      <c r="Q221" s="260"/>
      <c r="R221" s="260"/>
      <c r="S221" s="262"/>
      <c r="T221" s="260"/>
      <c r="U221" s="263"/>
      <c r="V221" s="269"/>
      <c r="W221" s="260"/>
      <c r="X221" s="260"/>
      <c r="Y221" s="260"/>
      <c r="Z221" s="260"/>
    </row>
    <row r="222" spans="1:26" ht="10.199999999999999" customHeight="1">
      <c r="A222" s="260">
        <v>208</v>
      </c>
      <c r="B222" s="260"/>
      <c r="C222" s="260"/>
      <c r="D222" s="260"/>
      <c r="E222" s="260"/>
      <c r="F222" s="260"/>
      <c r="G222" s="260"/>
      <c r="H222" s="262"/>
      <c r="I222" s="262"/>
      <c r="J222" s="262"/>
      <c r="K222" s="262"/>
      <c r="L222" s="260"/>
      <c r="M222" s="260"/>
      <c r="N222" s="263"/>
      <c r="O222" s="263"/>
      <c r="P222" s="260"/>
      <c r="Q222" s="260"/>
      <c r="R222" s="260"/>
      <c r="S222" s="262"/>
      <c r="T222" s="260"/>
      <c r="U222" s="263"/>
      <c r="V222" s="269"/>
      <c r="W222" s="260"/>
      <c r="X222" s="260"/>
      <c r="Y222" s="260"/>
      <c r="Z222" s="260"/>
    </row>
    <row r="223" spans="1:26" ht="10.199999999999999" customHeight="1">
      <c r="A223" s="260">
        <v>209</v>
      </c>
      <c r="B223" s="260"/>
      <c r="C223" s="260"/>
      <c r="D223" s="260"/>
      <c r="E223" s="260"/>
      <c r="F223" s="260"/>
      <c r="G223" s="260"/>
      <c r="H223" s="262"/>
      <c r="I223" s="262"/>
      <c r="J223" s="262"/>
      <c r="K223" s="262"/>
      <c r="L223" s="260"/>
      <c r="M223" s="260"/>
      <c r="N223" s="263"/>
      <c r="O223" s="263"/>
      <c r="P223" s="260"/>
      <c r="Q223" s="260"/>
      <c r="R223" s="260"/>
      <c r="S223" s="262"/>
      <c r="T223" s="260"/>
      <c r="U223" s="263"/>
      <c r="V223" s="269"/>
      <c r="W223" s="260"/>
      <c r="X223" s="260"/>
      <c r="Y223" s="260"/>
      <c r="Z223" s="260"/>
    </row>
    <row r="224" spans="1:26" ht="10.199999999999999" customHeight="1">
      <c r="A224" s="260">
        <v>210</v>
      </c>
      <c r="B224" s="260"/>
      <c r="C224" s="260"/>
      <c r="D224" s="260"/>
      <c r="E224" s="260"/>
      <c r="F224" s="260"/>
      <c r="G224" s="260"/>
      <c r="H224" s="262"/>
      <c r="I224" s="262"/>
      <c r="J224" s="262"/>
      <c r="K224" s="262"/>
      <c r="L224" s="260"/>
      <c r="M224" s="260"/>
      <c r="N224" s="263"/>
      <c r="O224" s="263"/>
      <c r="P224" s="260"/>
      <c r="Q224" s="260"/>
      <c r="R224" s="260"/>
      <c r="S224" s="262"/>
      <c r="T224" s="260"/>
      <c r="U224" s="263"/>
      <c r="V224" s="269"/>
      <c r="W224" s="260"/>
      <c r="X224" s="260"/>
      <c r="Y224" s="260"/>
      <c r="Z224" s="260"/>
    </row>
    <row r="225" spans="1:26" ht="10.199999999999999" customHeight="1">
      <c r="A225" s="260">
        <v>211</v>
      </c>
      <c r="B225" s="260"/>
      <c r="C225" s="260"/>
      <c r="D225" s="260"/>
      <c r="E225" s="260"/>
      <c r="F225" s="260"/>
      <c r="G225" s="260"/>
      <c r="H225" s="262"/>
      <c r="I225" s="262"/>
      <c r="J225" s="262"/>
      <c r="K225" s="262"/>
      <c r="L225" s="260"/>
      <c r="M225" s="260"/>
      <c r="N225" s="263"/>
      <c r="O225" s="263"/>
      <c r="P225" s="260"/>
      <c r="Q225" s="260"/>
      <c r="R225" s="260"/>
      <c r="S225" s="262"/>
      <c r="T225" s="260"/>
      <c r="U225" s="263"/>
      <c r="V225" s="269"/>
      <c r="W225" s="260"/>
      <c r="X225" s="260"/>
      <c r="Y225" s="260"/>
      <c r="Z225" s="260"/>
    </row>
    <row r="226" spans="1:26" ht="10.199999999999999" customHeight="1">
      <c r="A226" s="260">
        <v>212</v>
      </c>
      <c r="B226" s="260"/>
      <c r="C226" s="260"/>
      <c r="D226" s="260"/>
      <c r="E226" s="260"/>
      <c r="F226" s="260"/>
      <c r="G226" s="260"/>
      <c r="H226" s="262"/>
      <c r="I226" s="262"/>
      <c r="J226" s="262"/>
      <c r="K226" s="262"/>
      <c r="L226" s="260"/>
      <c r="M226" s="260"/>
      <c r="N226" s="263"/>
      <c r="O226" s="263"/>
      <c r="P226" s="260"/>
      <c r="Q226" s="260"/>
      <c r="R226" s="260"/>
      <c r="S226" s="262"/>
      <c r="T226" s="260"/>
      <c r="U226" s="263"/>
      <c r="V226" s="269"/>
      <c r="W226" s="260"/>
      <c r="X226" s="260"/>
      <c r="Y226" s="260"/>
      <c r="Z226" s="260"/>
    </row>
    <row r="227" spans="1:26" ht="10.199999999999999" customHeight="1">
      <c r="A227" s="260">
        <v>213</v>
      </c>
      <c r="B227" s="260"/>
      <c r="C227" s="260"/>
      <c r="D227" s="260"/>
      <c r="E227" s="260"/>
      <c r="F227" s="260"/>
      <c r="G227" s="260"/>
      <c r="H227" s="262"/>
      <c r="I227" s="262"/>
      <c r="J227" s="262"/>
      <c r="K227" s="262"/>
      <c r="L227" s="260"/>
      <c r="M227" s="260"/>
      <c r="N227" s="263"/>
      <c r="O227" s="263"/>
      <c r="P227" s="260"/>
      <c r="Q227" s="260"/>
      <c r="R227" s="260"/>
      <c r="S227" s="262"/>
      <c r="T227" s="260"/>
      <c r="U227" s="263"/>
      <c r="V227" s="269"/>
      <c r="W227" s="260"/>
      <c r="X227" s="260"/>
      <c r="Y227" s="260"/>
      <c r="Z227" s="260"/>
    </row>
    <row r="228" spans="1:26" ht="10.199999999999999" customHeight="1">
      <c r="A228" s="260">
        <v>214</v>
      </c>
      <c r="B228" s="260"/>
      <c r="C228" s="260"/>
      <c r="D228" s="260"/>
      <c r="E228" s="260"/>
      <c r="F228" s="260"/>
      <c r="G228" s="260"/>
      <c r="H228" s="262"/>
      <c r="I228" s="262"/>
      <c r="J228" s="262"/>
      <c r="K228" s="262"/>
      <c r="L228" s="260"/>
      <c r="M228" s="260"/>
      <c r="N228" s="263"/>
      <c r="O228" s="263"/>
      <c r="P228" s="260"/>
      <c r="Q228" s="260"/>
      <c r="R228" s="260"/>
      <c r="S228" s="262"/>
      <c r="T228" s="260"/>
      <c r="U228" s="263"/>
      <c r="V228" s="269"/>
      <c r="W228" s="260"/>
      <c r="X228" s="260"/>
      <c r="Y228" s="260"/>
      <c r="Z228" s="260"/>
    </row>
    <row r="229" spans="1:26" ht="10.199999999999999" customHeight="1">
      <c r="A229" s="260">
        <v>215</v>
      </c>
      <c r="B229" s="260"/>
      <c r="C229" s="260"/>
      <c r="D229" s="260"/>
      <c r="E229" s="260"/>
      <c r="F229" s="260"/>
      <c r="G229" s="260"/>
      <c r="H229" s="262"/>
      <c r="I229" s="262"/>
      <c r="J229" s="262"/>
      <c r="K229" s="262"/>
      <c r="L229" s="260"/>
      <c r="M229" s="260"/>
      <c r="N229" s="263"/>
      <c r="O229" s="263"/>
      <c r="P229" s="260"/>
      <c r="Q229" s="260"/>
      <c r="R229" s="260"/>
      <c r="S229" s="262"/>
      <c r="T229" s="260"/>
      <c r="U229" s="263"/>
      <c r="V229" s="269"/>
      <c r="W229" s="260"/>
      <c r="X229" s="260"/>
      <c r="Y229" s="260"/>
      <c r="Z229" s="260"/>
    </row>
    <row r="230" spans="1:26" ht="10.199999999999999" customHeight="1">
      <c r="A230" s="260">
        <v>216</v>
      </c>
      <c r="B230" s="260"/>
      <c r="C230" s="260"/>
      <c r="D230" s="260"/>
      <c r="E230" s="260"/>
      <c r="F230" s="260"/>
      <c r="G230" s="260"/>
      <c r="H230" s="262"/>
      <c r="I230" s="262"/>
      <c r="J230" s="262"/>
      <c r="K230" s="262"/>
      <c r="L230" s="260"/>
      <c r="M230" s="260"/>
      <c r="N230" s="263"/>
      <c r="O230" s="263"/>
      <c r="P230" s="260"/>
      <c r="Q230" s="260"/>
      <c r="R230" s="260"/>
      <c r="S230" s="262"/>
      <c r="T230" s="260"/>
      <c r="U230" s="263"/>
      <c r="V230" s="269"/>
      <c r="W230" s="260"/>
      <c r="X230" s="260"/>
      <c r="Y230" s="260"/>
      <c r="Z230" s="260"/>
    </row>
    <row r="231" spans="1:26" ht="10.199999999999999" customHeight="1">
      <c r="A231" s="260">
        <v>217</v>
      </c>
      <c r="B231" s="260"/>
      <c r="C231" s="260"/>
      <c r="D231" s="260"/>
      <c r="E231" s="260"/>
      <c r="F231" s="260"/>
      <c r="G231" s="260"/>
      <c r="H231" s="262"/>
      <c r="I231" s="262"/>
      <c r="J231" s="262"/>
      <c r="K231" s="262"/>
      <c r="L231" s="260"/>
      <c r="M231" s="260"/>
      <c r="N231" s="263"/>
      <c r="O231" s="263"/>
      <c r="P231" s="260"/>
      <c r="Q231" s="260"/>
      <c r="R231" s="260"/>
      <c r="S231" s="262"/>
      <c r="T231" s="260"/>
      <c r="U231" s="263"/>
      <c r="V231" s="269"/>
      <c r="W231" s="260"/>
      <c r="X231" s="260"/>
      <c r="Y231" s="260"/>
      <c r="Z231" s="260"/>
    </row>
    <row r="232" spans="1:26" ht="10.199999999999999" customHeight="1">
      <c r="A232" s="260">
        <v>218</v>
      </c>
      <c r="B232" s="260"/>
      <c r="C232" s="260"/>
      <c r="D232" s="260"/>
      <c r="E232" s="260"/>
      <c r="F232" s="260"/>
      <c r="G232" s="260"/>
      <c r="H232" s="262"/>
      <c r="I232" s="262"/>
      <c r="J232" s="262"/>
      <c r="K232" s="262"/>
      <c r="L232" s="260"/>
      <c r="M232" s="260"/>
      <c r="N232" s="263"/>
      <c r="O232" s="263"/>
      <c r="P232" s="260"/>
      <c r="Q232" s="260"/>
      <c r="R232" s="260"/>
      <c r="S232" s="262"/>
      <c r="T232" s="260"/>
      <c r="U232" s="263"/>
      <c r="V232" s="269"/>
      <c r="W232" s="260"/>
      <c r="X232" s="260"/>
      <c r="Y232" s="260"/>
      <c r="Z232" s="260"/>
    </row>
    <row r="233" spans="1:26" ht="10.199999999999999" customHeight="1">
      <c r="A233" s="260">
        <v>219</v>
      </c>
      <c r="B233" s="260"/>
      <c r="C233" s="260"/>
      <c r="D233" s="260"/>
      <c r="E233" s="260"/>
      <c r="F233" s="260"/>
      <c r="G233" s="260"/>
      <c r="H233" s="262"/>
      <c r="I233" s="262"/>
      <c r="J233" s="262"/>
      <c r="K233" s="262"/>
      <c r="L233" s="260"/>
      <c r="M233" s="260"/>
      <c r="N233" s="263"/>
      <c r="O233" s="263"/>
      <c r="P233" s="260"/>
      <c r="Q233" s="260"/>
      <c r="R233" s="260"/>
      <c r="S233" s="262"/>
      <c r="T233" s="260"/>
      <c r="U233" s="263"/>
      <c r="V233" s="269"/>
      <c r="W233" s="260"/>
      <c r="X233" s="260"/>
      <c r="Y233" s="260"/>
      <c r="Z233" s="260"/>
    </row>
    <row r="234" spans="1:26" ht="10.199999999999999" customHeight="1">
      <c r="A234" s="260">
        <v>220</v>
      </c>
      <c r="B234" s="260"/>
      <c r="C234" s="260"/>
      <c r="D234" s="260"/>
      <c r="E234" s="260"/>
      <c r="F234" s="260"/>
      <c r="G234" s="260"/>
      <c r="H234" s="262"/>
      <c r="I234" s="262"/>
      <c r="J234" s="262"/>
      <c r="K234" s="262"/>
      <c r="L234" s="260"/>
      <c r="M234" s="260"/>
      <c r="N234" s="263"/>
      <c r="O234" s="263"/>
      <c r="P234" s="260"/>
      <c r="Q234" s="260"/>
      <c r="R234" s="260"/>
      <c r="S234" s="262"/>
      <c r="T234" s="260"/>
      <c r="U234" s="263"/>
      <c r="V234" s="269"/>
      <c r="W234" s="260"/>
      <c r="X234" s="260"/>
      <c r="Y234" s="260"/>
      <c r="Z234" s="260"/>
    </row>
    <row r="235" spans="1:26" ht="10.199999999999999" customHeight="1">
      <c r="A235" s="260">
        <v>221</v>
      </c>
      <c r="B235" s="260"/>
      <c r="C235" s="260"/>
      <c r="D235" s="260"/>
      <c r="E235" s="260"/>
      <c r="F235" s="260"/>
      <c r="G235" s="260"/>
      <c r="H235" s="262"/>
      <c r="I235" s="262"/>
      <c r="J235" s="262"/>
      <c r="K235" s="262"/>
      <c r="L235" s="260"/>
      <c r="M235" s="260"/>
      <c r="N235" s="263"/>
      <c r="O235" s="263"/>
      <c r="P235" s="260"/>
      <c r="Q235" s="260"/>
      <c r="R235" s="260"/>
      <c r="S235" s="262"/>
      <c r="T235" s="260"/>
      <c r="U235" s="263"/>
      <c r="V235" s="269"/>
      <c r="W235" s="260"/>
      <c r="X235" s="260"/>
      <c r="Y235" s="260"/>
      <c r="Z235" s="260"/>
    </row>
    <row r="236" spans="1:26" ht="10.199999999999999" customHeight="1">
      <c r="A236" s="260">
        <v>222</v>
      </c>
      <c r="B236" s="260"/>
      <c r="C236" s="260"/>
      <c r="D236" s="260"/>
      <c r="E236" s="260"/>
      <c r="F236" s="260"/>
      <c r="G236" s="260"/>
      <c r="H236" s="262"/>
      <c r="I236" s="262"/>
      <c r="J236" s="262"/>
      <c r="K236" s="262"/>
      <c r="L236" s="260"/>
      <c r="M236" s="260"/>
      <c r="N236" s="263"/>
      <c r="O236" s="263"/>
      <c r="P236" s="260"/>
      <c r="Q236" s="260"/>
      <c r="R236" s="260"/>
      <c r="S236" s="262"/>
      <c r="T236" s="260"/>
      <c r="U236" s="263"/>
      <c r="V236" s="269"/>
      <c r="W236" s="260"/>
      <c r="X236" s="260"/>
      <c r="Y236" s="260"/>
      <c r="Z236" s="260"/>
    </row>
    <row r="237" spans="1:26" ht="10.199999999999999" customHeight="1">
      <c r="A237" s="260">
        <v>223</v>
      </c>
      <c r="B237" s="260"/>
      <c r="C237" s="260"/>
      <c r="D237" s="260"/>
      <c r="E237" s="260"/>
      <c r="F237" s="260"/>
      <c r="G237" s="260"/>
      <c r="H237" s="262"/>
      <c r="I237" s="262"/>
      <c r="J237" s="262"/>
      <c r="K237" s="262"/>
      <c r="L237" s="260"/>
      <c r="M237" s="260"/>
      <c r="N237" s="263"/>
      <c r="O237" s="263"/>
      <c r="P237" s="260"/>
      <c r="Q237" s="260"/>
      <c r="R237" s="260"/>
      <c r="S237" s="262"/>
      <c r="T237" s="260"/>
      <c r="U237" s="263"/>
      <c r="V237" s="269"/>
      <c r="W237" s="260"/>
      <c r="X237" s="260"/>
      <c r="Y237" s="260"/>
      <c r="Z237" s="260"/>
    </row>
    <row r="238" spans="1:26" ht="10.199999999999999" customHeight="1">
      <c r="A238" s="260">
        <v>224</v>
      </c>
      <c r="B238" s="260"/>
      <c r="C238" s="260"/>
      <c r="D238" s="260"/>
      <c r="E238" s="260"/>
      <c r="F238" s="260"/>
      <c r="G238" s="260"/>
      <c r="H238" s="262"/>
      <c r="I238" s="262"/>
      <c r="J238" s="262"/>
      <c r="K238" s="262"/>
      <c r="L238" s="260"/>
      <c r="M238" s="260"/>
      <c r="N238" s="263"/>
      <c r="O238" s="263"/>
      <c r="P238" s="260"/>
      <c r="Q238" s="260"/>
      <c r="R238" s="260"/>
      <c r="S238" s="262"/>
      <c r="T238" s="260"/>
      <c r="U238" s="263"/>
      <c r="V238" s="269"/>
      <c r="W238" s="260"/>
      <c r="X238" s="260"/>
      <c r="Y238" s="260"/>
      <c r="Z238" s="260"/>
    </row>
    <row r="239" spans="1:26" ht="10.199999999999999" customHeight="1">
      <c r="A239" s="260">
        <v>225</v>
      </c>
      <c r="B239" s="260"/>
      <c r="C239" s="260"/>
      <c r="D239" s="260"/>
      <c r="E239" s="260"/>
      <c r="F239" s="260"/>
      <c r="G239" s="260"/>
      <c r="H239" s="262"/>
      <c r="I239" s="262"/>
      <c r="J239" s="262"/>
      <c r="K239" s="262"/>
      <c r="L239" s="260"/>
      <c r="M239" s="260"/>
      <c r="N239" s="263"/>
      <c r="O239" s="263"/>
      <c r="P239" s="260"/>
      <c r="Q239" s="260"/>
      <c r="R239" s="260"/>
      <c r="S239" s="262"/>
      <c r="T239" s="260"/>
      <c r="U239" s="263"/>
      <c r="V239" s="269"/>
      <c r="W239" s="260"/>
      <c r="X239" s="260"/>
      <c r="Y239" s="260"/>
      <c r="Z239" s="260"/>
    </row>
    <row r="240" spans="1:26" ht="10.199999999999999" customHeight="1">
      <c r="A240" s="260">
        <v>226</v>
      </c>
      <c r="B240" s="260"/>
      <c r="C240" s="260"/>
      <c r="D240" s="260"/>
      <c r="E240" s="260"/>
      <c r="F240" s="260"/>
      <c r="G240" s="260"/>
      <c r="H240" s="262"/>
      <c r="I240" s="262"/>
      <c r="J240" s="262"/>
      <c r="K240" s="262"/>
      <c r="L240" s="260"/>
      <c r="M240" s="260"/>
      <c r="N240" s="263"/>
      <c r="O240" s="263"/>
      <c r="P240" s="260"/>
      <c r="Q240" s="260"/>
      <c r="R240" s="260"/>
      <c r="S240" s="262"/>
      <c r="T240" s="260"/>
      <c r="U240" s="263"/>
      <c r="V240" s="269"/>
      <c r="W240" s="260"/>
      <c r="X240" s="260"/>
      <c r="Y240" s="260"/>
      <c r="Z240" s="260"/>
    </row>
    <row r="241" spans="1:26" ht="10.199999999999999" customHeight="1">
      <c r="A241" s="260">
        <v>227</v>
      </c>
      <c r="B241" s="260"/>
      <c r="C241" s="260"/>
      <c r="D241" s="260"/>
      <c r="E241" s="260"/>
      <c r="F241" s="260"/>
      <c r="G241" s="260"/>
      <c r="H241" s="262"/>
      <c r="I241" s="262"/>
      <c r="J241" s="262"/>
      <c r="K241" s="262"/>
      <c r="L241" s="260"/>
      <c r="M241" s="260"/>
      <c r="N241" s="263"/>
      <c r="O241" s="263"/>
      <c r="P241" s="260"/>
      <c r="Q241" s="260"/>
      <c r="R241" s="260"/>
      <c r="S241" s="262"/>
      <c r="T241" s="260"/>
      <c r="U241" s="263"/>
      <c r="V241" s="269"/>
      <c r="W241" s="260"/>
      <c r="X241" s="260"/>
      <c r="Y241" s="260"/>
      <c r="Z241" s="260"/>
    </row>
    <row r="242" spans="1:26" ht="10.199999999999999" customHeight="1">
      <c r="A242" s="260">
        <v>228</v>
      </c>
      <c r="B242" s="260"/>
      <c r="C242" s="260"/>
      <c r="D242" s="260"/>
      <c r="E242" s="260"/>
      <c r="F242" s="260"/>
      <c r="G242" s="260"/>
      <c r="H242" s="262"/>
      <c r="I242" s="262"/>
      <c r="J242" s="262"/>
      <c r="K242" s="262"/>
      <c r="L242" s="260"/>
      <c r="M242" s="260"/>
      <c r="N242" s="263"/>
      <c r="O242" s="263"/>
      <c r="P242" s="260"/>
      <c r="Q242" s="260"/>
      <c r="R242" s="260"/>
      <c r="S242" s="262"/>
      <c r="T242" s="260"/>
      <c r="U242" s="263"/>
      <c r="V242" s="269"/>
      <c r="W242" s="260"/>
      <c r="X242" s="260"/>
      <c r="Y242" s="260"/>
      <c r="Z242" s="260"/>
    </row>
    <row r="243" spans="1:26" ht="10.199999999999999" customHeight="1">
      <c r="A243" s="260">
        <v>229</v>
      </c>
      <c r="B243" s="260"/>
      <c r="C243" s="260"/>
      <c r="D243" s="260"/>
      <c r="E243" s="260"/>
      <c r="F243" s="260"/>
      <c r="G243" s="260"/>
      <c r="H243" s="262"/>
      <c r="I243" s="262"/>
      <c r="J243" s="262"/>
      <c r="K243" s="262"/>
      <c r="L243" s="260"/>
      <c r="M243" s="260"/>
      <c r="N243" s="263"/>
      <c r="O243" s="263"/>
      <c r="P243" s="260"/>
      <c r="Q243" s="260"/>
      <c r="R243" s="260"/>
      <c r="S243" s="262"/>
      <c r="T243" s="260"/>
      <c r="U243" s="263"/>
      <c r="V243" s="269"/>
      <c r="W243" s="260"/>
      <c r="X243" s="260"/>
      <c r="Y243" s="260"/>
      <c r="Z243" s="260"/>
    </row>
    <row r="244" spans="1:26" ht="10.199999999999999" customHeight="1">
      <c r="A244" s="260">
        <v>230</v>
      </c>
      <c r="B244" s="260"/>
      <c r="C244" s="260"/>
      <c r="D244" s="260"/>
      <c r="E244" s="260"/>
      <c r="F244" s="260"/>
      <c r="G244" s="260"/>
      <c r="H244" s="262"/>
      <c r="I244" s="262"/>
      <c r="J244" s="262"/>
      <c r="K244" s="262"/>
      <c r="L244" s="260"/>
      <c r="M244" s="260"/>
      <c r="N244" s="263"/>
      <c r="O244" s="263"/>
      <c r="P244" s="260"/>
      <c r="Q244" s="260"/>
      <c r="R244" s="260"/>
      <c r="S244" s="262"/>
      <c r="T244" s="260"/>
      <c r="U244" s="263"/>
      <c r="V244" s="269"/>
      <c r="W244" s="260"/>
      <c r="X244" s="260"/>
      <c r="Y244" s="260"/>
      <c r="Z244" s="260"/>
    </row>
    <row r="245" spans="1:26" ht="10.199999999999999" customHeight="1">
      <c r="A245" s="260">
        <v>231</v>
      </c>
      <c r="B245" s="260"/>
      <c r="C245" s="260"/>
      <c r="D245" s="260"/>
      <c r="E245" s="260"/>
      <c r="F245" s="260"/>
      <c r="G245" s="260"/>
      <c r="H245" s="262"/>
      <c r="I245" s="262"/>
      <c r="J245" s="262"/>
      <c r="K245" s="262"/>
      <c r="L245" s="260"/>
      <c r="M245" s="260"/>
      <c r="N245" s="263"/>
      <c r="O245" s="263"/>
      <c r="P245" s="260"/>
      <c r="Q245" s="260"/>
      <c r="R245" s="260"/>
      <c r="S245" s="262"/>
      <c r="T245" s="260"/>
      <c r="U245" s="263"/>
      <c r="V245" s="269"/>
      <c r="W245" s="260"/>
      <c r="X245" s="260"/>
      <c r="Y245" s="260"/>
      <c r="Z245" s="260"/>
    </row>
    <row r="246" spans="1:26" ht="10.199999999999999" customHeight="1">
      <c r="A246" s="260">
        <v>232</v>
      </c>
      <c r="B246" s="260"/>
      <c r="C246" s="260"/>
      <c r="D246" s="260"/>
      <c r="E246" s="260"/>
      <c r="F246" s="260"/>
      <c r="G246" s="260"/>
      <c r="H246" s="262"/>
      <c r="I246" s="262"/>
      <c r="J246" s="262"/>
      <c r="K246" s="262"/>
      <c r="L246" s="260"/>
      <c r="M246" s="260"/>
      <c r="N246" s="263"/>
      <c r="O246" s="263"/>
      <c r="P246" s="260"/>
      <c r="Q246" s="260"/>
      <c r="R246" s="260"/>
      <c r="S246" s="262"/>
      <c r="T246" s="260"/>
      <c r="U246" s="263"/>
      <c r="V246" s="269"/>
      <c r="W246" s="260"/>
      <c r="X246" s="260"/>
      <c r="Y246" s="260"/>
      <c r="Z246" s="260"/>
    </row>
    <row r="247" spans="1:26" ht="10.199999999999999" customHeight="1">
      <c r="A247" s="260">
        <v>233</v>
      </c>
      <c r="B247" s="260"/>
      <c r="C247" s="260"/>
      <c r="D247" s="260"/>
      <c r="E247" s="260"/>
      <c r="F247" s="260"/>
      <c r="G247" s="260"/>
      <c r="H247" s="262"/>
      <c r="I247" s="262"/>
      <c r="J247" s="262"/>
      <c r="K247" s="262"/>
      <c r="L247" s="260"/>
      <c r="M247" s="260"/>
      <c r="N247" s="263"/>
      <c r="O247" s="263"/>
      <c r="P247" s="260"/>
      <c r="Q247" s="260"/>
      <c r="R247" s="260"/>
      <c r="S247" s="262"/>
      <c r="T247" s="260"/>
      <c r="U247" s="263"/>
      <c r="V247" s="269"/>
      <c r="W247" s="260"/>
      <c r="X247" s="260"/>
      <c r="Y247" s="260"/>
      <c r="Z247" s="260"/>
    </row>
    <row r="248" spans="1:26" ht="10.199999999999999" customHeight="1">
      <c r="A248" s="260">
        <v>234</v>
      </c>
      <c r="B248" s="260"/>
      <c r="C248" s="260"/>
      <c r="D248" s="260"/>
      <c r="E248" s="260"/>
      <c r="F248" s="260"/>
      <c r="G248" s="260"/>
      <c r="H248" s="262"/>
      <c r="I248" s="262"/>
      <c r="J248" s="262"/>
      <c r="K248" s="262"/>
      <c r="L248" s="260"/>
      <c r="M248" s="260"/>
      <c r="N248" s="263"/>
      <c r="O248" s="263"/>
      <c r="P248" s="260"/>
      <c r="Q248" s="260"/>
      <c r="R248" s="260"/>
      <c r="S248" s="262"/>
      <c r="T248" s="260"/>
      <c r="U248" s="263"/>
      <c r="V248" s="269"/>
      <c r="W248" s="260"/>
      <c r="X248" s="260"/>
      <c r="Y248" s="260"/>
      <c r="Z248" s="260"/>
    </row>
    <row r="249" spans="1:26" ht="10.199999999999999" customHeight="1">
      <c r="A249" s="260">
        <v>235</v>
      </c>
      <c r="B249" s="260"/>
      <c r="C249" s="260"/>
      <c r="D249" s="260"/>
      <c r="E249" s="260"/>
      <c r="F249" s="260"/>
      <c r="G249" s="260"/>
      <c r="H249" s="262"/>
      <c r="I249" s="262"/>
      <c r="J249" s="262"/>
      <c r="K249" s="262"/>
      <c r="L249" s="260"/>
      <c r="M249" s="260"/>
      <c r="N249" s="263"/>
      <c r="O249" s="263"/>
      <c r="P249" s="260"/>
      <c r="Q249" s="260"/>
      <c r="R249" s="260"/>
      <c r="S249" s="262"/>
      <c r="T249" s="260"/>
      <c r="U249" s="263"/>
      <c r="V249" s="269"/>
      <c r="W249" s="260"/>
      <c r="X249" s="260"/>
      <c r="Y249" s="260"/>
      <c r="Z249" s="260"/>
    </row>
    <row r="250" spans="1:26" ht="10.199999999999999" customHeight="1">
      <c r="A250" s="260">
        <v>236</v>
      </c>
      <c r="B250" s="260"/>
      <c r="C250" s="260"/>
      <c r="D250" s="260"/>
      <c r="E250" s="260"/>
      <c r="F250" s="260"/>
      <c r="G250" s="260"/>
      <c r="H250" s="262"/>
      <c r="I250" s="262"/>
      <c r="J250" s="262"/>
      <c r="K250" s="262"/>
      <c r="L250" s="260"/>
      <c r="M250" s="260"/>
      <c r="N250" s="263"/>
      <c r="O250" s="263"/>
      <c r="P250" s="260"/>
      <c r="Q250" s="260"/>
      <c r="R250" s="260"/>
      <c r="S250" s="262"/>
      <c r="T250" s="260"/>
      <c r="U250" s="263"/>
      <c r="V250" s="269"/>
      <c r="W250" s="260"/>
      <c r="X250" s="260"/>
      <c r="Y250" s="260"/>
      <c r="Z250" s="260"/>
    </row>
    <row r="251" spans="1:26" ht="10.199999999999999" customHeight="1">
      <c r="A251" s="260">
        <v>237</v>
      </c>
      <c r="B251" s="260"/>
      <c r="C251" s="260"/>
      <c r="D251" s="260"/>
      <c r="E251" s="260"/>
      <c r="F251" s="260"/>
      <c r="G251" s="260"/>
      <c r="H251" s="262"/>
      <c r="I251" s="262"/>
      <c r="J251" s="262"/>
      <c r="K251" s="262"/>
      <c r="L251" s="260"/>
      <c r="M251" s="260"/>
      <c r="N251" s="263"/>
      <c r="O251" s="263"/>
      <c r="P251" s="260"/>
      <c r="Q251" s="260"/>
      <c r="R251" s="260"/>
      <c r="S251" s="262"/>
      <c r="T251" s="260"/>
      <c r="U251" s="263"/>
      <c r="V251" s="269"/>
      <c r="W251" s="260"/>
      <c r="X251" s="260"/>
      <c r="Y251" s="260"/>
      <c r="Z251" s="260"/>
    </row>
    <row r="252" spans="1:26" ht="10.199999999999999" customHeight="1">
      <c r="A252" s="260">
        <v>238</v>
      </c>
      <c r="B252" s="260"/>
      <c r="C252" s="260"/>
      <c r="D252" s="260"/>
      <c r="E252" s="260"/>
      <c r="F252" s="260"/>
      <c r="G252" s="260"/>
      <c r="H252" s="262"/>
      <c r="I252" s="262"/>
      <c r="J252" s="262"/>
      <c r="K252" s="262"/>
      <c r="L252" s="260"/>
      <c r="M252" s="260"/>
      <c r="N252" s="263"/>
      <c r="O252" s="263"/>
      <c r="P252" s="260"/>
      <c r="Q252" s="260"/>
      <c r="R252" s="260"/>
      <c r="S252" s="262"/>
      <c r="T252" s="260"/>
      <c r="U252" s="263"/>
      <c r="V252" s="269"/>
      <c r="W252" s="260"/>
      <c r="X252" s="260"/>
      <c r="Y252" s="260"/>
      <c r="Z252" s="260"/>
    </row>
    <row r="253" spans="1:26" ht="10.199999999999999" customHeight="1">
      <c r="A253" s="260">
        <v>239</v>
      </c>
      <c r="B253" s="260"/>
      <c r="C253" s="260"/>
      <c r="D253" s="260"/>
      <c r="E253" s="260"/>
      <c r="F253" s="260"/>
      <c r="G253" s="260"/>
      <c r="H253" s="262"/>
      <c r="I253" s="262"/>
      <c r="J253" s="262"/>
      <c r="K253" s="262"/>
      <c r="L253" s="260"/>
      <c r="M253" s="260"/>
      <c r="N253" s="263"/>
      <c r="O253" s="263"/>
      <c r="P253" s="260"/>
      <c r="Q253" s="260"/>
      <c r="R253" s="260"/>
      <c r="S253" s="262"/>
      <c r="T253" s="260"/>
      <c r="U253" s="263"/>
      <c r="V253" s="269"/>
      <c r="W253" s="260"/>
      <c r="X253" s="260"/>
      <c r="Y253" s="260"/>
      <c r="Z253" s="260"/>
    </row>
    <row r="254" spans="1:26" ht="10.199999999999999" customHeight="1">
      <c r="A254" s="260">
        <v>240</v>
      </c>
      <c r="B254" s="260"/>
      <c r="C254" s="260"/>
      <c r="D254" s="260"/>
      <c r="E254" s="260"/>
      <c r="F254" s="260"/>
      <c r="G254" s="260"/>
      <c r="H254" s="262"/>
      <c r="I254" s="262"/>
      <c r="J254" s="262"/>
      <c r="K254" s="262"/>
      <c r="L254" s="260"/>
      <c r="M254" s="260"/>
      <c r="N254" s="263"/>
      <c r="O254" s="263"/>
      <c r="P254" s="260"/>
      <c r="Q254" s="260"/>
      <c r="R254" s="260"/>
      <c r="S254" s="262"/>
      <c r="T254" s="260"/>
      <c r="U254" s="263"/>
      <c r="V254" s="269"/>
      <c r="W254" s="260"/>
      <c r="X254" s="260"/>
      <c r="Y254" s="260"/>
      <c r="Z254" s="260"/>
    </row>
    <row r="255" spans="1:26" ht="10.199999999999999" customHeight="1">
      <c r="A255" s="260">
        <v>241</v>
      </c>
      <c r="B255" s="260"/>
      <c r="C255" s="260"/>
      <c r="D255" s="260"/>
      <c r="E255" s="260"/>
      <c r="F255" s="260"/>
      <c r="G255" s="260"/>
      <c r="H255" s="262"/>
      <c r="I255" s="262"/>
      <c r="J255" s="262"/>
      <c r="K255" s="262"/>
      <c r="L255" s="260"/>
      <c r="M255" s="260"/>
      <c r="N255" s="263"/>
      <c r="O255" s="263"/>
      <c r="P255" s="260"/>
      <c r="Q255" s="260"/>
      <c r="R255" s="260"/>
      <c r="S255" s="262"/>
      <c r="T255" s="260"/>
      <c r="U255" s="263"/>
      <c r="V255" s="269"/>
      <c r="W255" s="260"/>
      <c r="X255" s="260"/>
      <c r="Y255" s="260"/>
      <c r="Z255" s="260"/>
    </row>
    <row r="256" spans="1:26" ht="10.199999999999999" customHeight="1">
      <c r="A256" s="260">
        <v>242</v>
      </c>
      <c r="B256" s="260"/>
      <c r="C256" s="260"/>
      <c r="D256" s="260"/>
      <c r="E256" s="260"/>
      <c r="F256" s="260"/>
      <c r="G256" s="260"/>
      <c r="H256" s="262"/>
      <c r="I256" s="262"/>
      <c r="J256" s="262"/>
      <c r="K256" s="262"/>
      <c r="L256" s="260"/>
      <c r="M256" s="260"/>
      <c r="N256" s="263"/>
      <c r="O256" s="263"/>
      <c r="P256" s="260"/>
      <c r="Q256" s="260"/>
      <c r="R256" s="260"/>
      <c r="S256" s="262"/>
      <c r="T256" s="260"/>
      <c r="U256" s="263"/>
      <c r="V256" s="269"/>
      <c r="W256" s="260"/>
      <c r="X256" s="260"/>
      <c r="Y256" s="260"/>
      <c r="Z256" s="260"/>
    </row>
    <row r="257" spans="1:26" ht="10.199999999999999" customHeight="1">
      <c r="A257" s="260">
        <v>243</v>
      </c>
      <c r="B257" s="260"/>
      <c r="C257" s="260"/>
      <c r="D257" s="260"/>
      <c r="E257" s="260"/>
      <c r="F257" s="260"/>
      <c r="G257" s="260"/>
      <c r="H257" s="262"/>
      <c r="I257" s="262"/>
      <c r="J257" s="262"/>
      <c r="K257" s="262"/>
      <c r="L257" s="260"/>
      <c r="M257" s="260"/>
      <c r="N257" s="263"/>
      <c r="O257" s="263"/>
      <c r="P257" s="260"/>
      <c r="Q257" s="260"/>
      <c r="R257" s="260"/>
      <c r="S257" s="262"/>
      <c r="T257" s="260"/>
      <c r="U257" s="263"/>
      <c r="V257" s="269"/>
      <c r="W257" s="260"/>
      <c r="X257" s="260"/>
      <c r="Y257" s="260"/>
      <c r="Z257" s="260"/>
    </row>
    <row r="258" spans="1:26" ht="10.199999999999999" customHeight="1">
      <c r="A258" s="260">
        <v>244</v>
      </c>
      <c r="B258" s="260"/>
      <c r="C258" s="260"/>
      <c r="D258" s="260"/>
      <c r="E258" s="260"/>
      <c r="F258" s="260"/>
      <c r="G258" s="260"/>
      <c r="H258" s="262"/>
      <c r="I258" s="262"/>
      <c r="J258" s="262"/>
      <c r="K258" s="262"/>
      <c r="L258" s="260"/>
      <c r="M258" s="260"/>
      <c r="N258" s="263"/>
      <c r="O258" s="263"/>
      <c r="P258" s="260"/>
      <c r="Q258" s="260"/>
      <c r="R258" s="260"/>
      <c r="S258" s="262"/>
      <c r="T258" s="260"/>
      <c r="U258" s="263"/>
      <c r="V258" s="269"/>
      <c r="W258" s="260"/>
      <c r="X258" s="260"/>
      <c r="Y258" s="260"/>
      <c r="Z258" s="260"/>
    </row>
    <row r="259" spans="1:26" ht="10.199999999999999" customHeight="1">
      <c r="A259" s="260">
        <v>245</v>
      </c>
      <c r="B259" s="260"/>
      <c r="C259" s="260"/>
      <c r="D259" s="260"/>
      <c r="E259" s="260"/>
      <c r="F259" s="260"/>
      <c r="G259" s="260"/>
      <c r="H259" s="262"/>
      <c r="I259" s="262"/>
      <c r="J259" s="262"/>
      <c r="K259" s="262"/>
      <c r="L259" s="260"/>
      <c r="M259" s="260"/>
      <c r="N259" s="263"/>
      <c r="O259" s="263"/>
      <c r="P259" s="260"/>
      <c r="Q259" s="260"/>
      <c r="R259" s="260"/>
      <c r="S259" s="262"/>
      <c r="T259" s="260"/>
      <c r="U259" s="263"/>
      <c r="V259" s="269"/>
      <c r="W259" s="260"/>
      <c r="X259" s="260"/>
      <c r="Y259" s="260"/>
      <c r="Z259" s="260"/>
    </row>
    <row r="260" spans="1:26" ht="10.199999999999999" customHeight="1">
      <c r="A260" s="260">
        <v>246</v>
      </c>
      <c r="B260" s="260"/>
      <c r="C260" s="260"/>
      <c r="D260" s="260"/>
      <c r="E260" s="260"/>
      <c r="F260" s="260"/>
      <c r="G260" s="260"/>
      <c r="H260" s="262"/>
      <c r="I260" s="262"/>
      <c r="J260" s="262"/>
      <c r="K260" s="262"/>
      <c r="L260" s="260"/>
      <c r="M260" s="260"/>
      <c r="N260" s="263"/>
      <c r="O260" s="263"/>
      <c r="P260" s="260"/>
      <c r="Q260" s="260"/>
      <c r="R260" s="260"/>
      <c r="S260" s="262"/>
      <c r="T260" s="260"/>
      <c r="U260" s="263"/>
      <c r="V260" s="269"/>
      <c r="W260" s="260"/>
      <c r="X260" s="260"/>
      <c r="Y260" s="260"/>
      <c r="Z260" s="260"/>
    </row>
    <row r="261" spans="1:26" ht="10.199999999999999" customHeight="1">
      <c r="A261" s="260">
        <v>247</v>
      </c>
      <c r="B261" s="260"/>
      <c r="C261" s="260"/>
      <c r="D261" s="260"/>
      <c r="E261" s="260"/>
      <c r="F261" s="260"/>
      <c r="G261" s="260"/>
      <c r="H261" s="262"/>
      <c r="I261" s="262"/>
      <c r="J261" s="262"/>
      <c r="K261" s="262"/>
      <c r="L261" s="260"/>
      <c r="M261" s="260"/>
      <c r="N261" s="263"/>
      <c r="O261" s="263"/>
      <c r="P261" s="260"/>
      <c r="Q261" s="260"/>
      <c r="R261" s="260"/>
      <c r="S261" s="262"/>
      <c r="T261" s="260"/>
      <c r="U261" s="263"/>
      <c r="V261" s="269"/>
      <c r="W261" s="260"/>
      <c r="X261" s="260"/>
      <c r="Y261" s="260"/>
      <c r="Z261" s="260"/>
    </row>
    <row r="262" spans="1:26" ht="10.199999999999999" customHeight="1">
      <c r="A262" s="260">
        <v>248</v>
      </c>
      <c r="B262" s="260"/>
      <c r="C262" s="260"/>
      <c r="D262" s="260"/>
      <c r="E262" s="260"/>
      <c r="F262" s="260"/>
      <c r="G262" s="260"/>
      <c r="H262" s="262"/>
      <c r="I262" s="262"/>
      <c r="J262" s="262"/>
      <c r="K262" s="262"/>
      <c r="L262" s="260"/>
      <c r="M262" s="260"/>
      <c r="N262" s="263"/>
      <c r="O262" s="263"/>
      <c r="P262" s="260"/>
      <c r="Q262" s="260"/>
      <c r="R262" s="260"/>
      <c r="S262" s="262"/>
      <c r="T262" s="260"/>
      <c r="U262" s="263"/>
      <c r="V262" s="269"/>
      <c r="W262" s="260"/>
      <c r="X262" s="260"/>
      <c r="Y262" s="260"/>
      <c r="Z262" s="260"/>
    </row>
    <row r="263" spans="1:26" ht="10.199999999999999" customHeight="1">
      <c r="A263" s="260">
        <v>249</v>
      </c>
      <c r="B263" s="260"/>
      <c r="C263" s="260"/>
      <c r="D263" s="260"/>
      <c r="E263" s="260"/>
      <c r="F263" s="260"/>
      <c r="G263" s="260"/>
      <c r="H263" s="262"/>
      <c r="I263" s="262"/>
      <c r="J263" s="262"/>
      <c r="K263" s="262"/>
      <c r="L263" s="260"/>
      <c r="M263" s="260"/>
      <c r="N263" s="263"/>
      <c r="O263" s="263"/>
      <c r="P263" s="260"/>
      <c r="Q263" s="260"/>
      <c r="R263" s="260"/>
      <c r="S263" s="262"/>
      <c r="T263" s="260"/>
      <c r="U263" s="263"/>
      <c r="V263" s="269"/>
      <c r="W263" s="260"/>
      <c r="X263" s="260"/>
      <c r="Y263" s="260"/>
      <c r="Z263" s="260"/>
    </row>
    <row r="264" spans="1:26" ht="10.199999999999999" customHeight="1">
      <c r="A264" s="260">
        <v>250</v>
      </c>
      <c r="B264" s="260"/>
      <c r="C264" s="260"/>
      <c r="D264" s="260"/>
      <c r="E264" s="260"/>
      <c r="F264" s="260"/>
      <c r="G264" s="260"/>
      <c r="H264" s="262"/>
      <c r="I264" s="262"/>
      <c r="J264" s="262"/>
      <c r="K264" s="262"/>
      <c r="L264" s="260"/>
      <c r="M264" s="260"/>
      <c r="N264" s="263"/>
      <c r="O264" s="263"/>
      <c r="P264" s="260"/>
      <c r="Q264" s="260"/>
      <c r="R264" s="260"/>
      <c r="S264" s="262"/>
      <c r="T264" s="260"/>
      <c r="U264" s="263"/>
      <c r="V264" s="269"/>
      <c r="W264" s="260"/>
      <c r="X264" s="260"/>
      <c r="Y264" s="260"/>
      <c r="Z264" s="260"/>
    </row>
    <row r="265" spans="1:26" ht="10.199999999999999" customHeight="1">
      <c r="A265" s="260">
        <v>251</v>
      </c>
      <c r="B265" s="260"/>
      <c r="C265" s="260"/>
      <c r="D265" s="260"/>
      <c r="E265" s="260"/>
      <c r="F265" s="260"/>
      <c r="G265" s="260"/>
      <c r="H265" s="262"/>
      <c r="I265" s="262"/>
      <c r="J265" s="262"/>
      <c r="K265" s="262"/>
      <c r="L265" s="260"/>
      <c r="M265" s="260"/>
      <c r="N265" s="263"/>
      <c r="O265" s="263"/>
      <c r="P265" s="260"/>
      <c r="Q265" s="260"/>
      <c r="R265" s="260"/>
      <c r="S265" s="262"/>
      <c r="T265" s="260"/>
      <c r="U265" s="263"/>
      <c r="V265" s="269"/>
      <c r="W265" s="260"/>
      <c r="X265" s="260"/>
      <c r="Y265" s="260"/>
      <c r="Z265" s="260"/>
    </row>
    <row r="266" spans="1:26" ht="10.199999999999999" customHeight="1">
      <c r="A266" s="260">
        <v>252</v>
      </c>
      <c r="B266" s="260"/>
      <c r="C266" s="260"/>
      <c r="D266" s="260"/>
      <c r="E266" s="260"/>
      <c r="F266" s="260"/>
      <c r="G266" s="260"/>
      <c r="H266" s="262"/>
      <c r="I266" s="262"/>
      <c r="J266" s="262"/>
      <c r="K266" s="262"/>
      <c r="L266" s="260"/>
      <c r="M266" s="260"/>
      <c r="N266" s="263"/>
      <c r="O266" s="263"/>
      <c r="P266" s="260"/>
      <c r="Q266" s="260"/>
      <c r="R266" s="260"/>
      <c r="S266" s="262"/>
      <c r="T266" s="260"/>
      <c r="U266" s="263"/>
      <c r="V266" s="269"/>
      <c r="W266" s="260"/>
      <c r="X266" s="260"/>
      <c r="Y266" s="260"/>
      <c r="Z266" s="260"/>
    </row>
    <row r="267" spans="1:26" ht="10.199999999999999" customHeight="1">
      <c r="A267" s="260">
        <v>253</v>
      </c>
      <c r="B267" s="260"/>
      <c r="C267" s="260"/>
      <c r="D267" s="260"/>
      <c r="E267" s="260"/>
      <c r="F267" s="260"/>
      <c r="G267" s="260"/>
      <c r="H267" s="262"/>
      <c r="I267" s="262"/>
      <c r="J267" s="262"/>
      <c r="K267" s="262"/>
      <c r="L267" s="260"/>
      <c r="M267" s="260"/>
      <c r="N267" s="263"/>
      <c r="O267" s="263"/>
      <c r="P267" s="260"/>
      <c r="Q267" s="260"/>
      <c r="R267" s="260"/>
      <c r="S267" s="262"/>
      <c r="T267" s="260"/>
      <c r="U267" s="263"/>
      <c r="V267" s="269"/>
      <c r="W267" s="260"/>
      <c r="X267" s="260"/>
      <c r="Y267" s="260"/>
      <c r="Z267" s="260"/>
    </row>
    <row r="268" spans="1:26" ht="10.199999999999999" customHeight="1">
      <c r="A268" s="260">
        <v>254</v>
      </c>
      <c r="B268" s="260"/>
      <c r="C268" s="260"/>
      <c r="D268" s="260"/>
      <c r="E268" s="260"/>
      <c r="F268" s="260"/>
      <c r="G268" s="260"/>
      <c r="H268" s="262"/>
      <c r="I268" s="262"/>
      <c r="J268" s="262"/>
      <c r="K268" s="262"/>
      <c r="L268" s="260"/>
      <c r="M268" s="260"/>
      <c r="N268" s="263"/>
      <c r="O268" s="263"/>
      <c r="P268" s="260"/>
      <c r="Q268" s="260"/>
      <c r="R268" s="260"/>
      <c r="S268" s="262"/>
      <c r="T268" s="260"/>
      <c r="U268" s="263"/>
      <c r="V268" s="269"/>
      <c r="W268" s="260"/>
      <c r="X268" s="260"/>
      <c r="Y268" s="260"/>
      <c r="Z268" s="260"/>
    </row>
    <row r="269" spans="1:26" ht="10.199999999999999" customHeight="1">
      <c r="A269" s="260">
        <v>255</v>
      </c>
      <c r="B269" s="260"/>
      <c r="C269" s="260"/>
      <c r="D269" s="260"/>
      <c r="E269" s="260"/>
      <c r="F269" s="260"/>
      <c r="G269" s="260"/>
      <c r="H269" s="262"/>
      <c r="I269" s="262"/>
      <c r="J269" s="262"/>
      <c r="K269" s="262"/>
      <c r="L269" s="260"/>
      <c r="M269" s="260"/>
      <c r="N269" s="263"/>
      <c r="O269" s="263"/>
      <c r="P269" s="260"/>
      <c r="Q269" s="260"/>
      <c r="R269" s="260"/>
      <c r="S269" s="262"/>
      <c r="T269" s="260"/>
      <c r="U269" s="263"/>
      <c r="V269" s="269"/>
      <c r="W269" s="260"/>
      <c r="X269" s="260"/>
      <c r="Y269" s="260"/>
      <c r="Z269" s="260"/>
    </row>
    <row r="270" spans="1:26" ht="10.199999999999999" customHeight="1">
      <c r="A270" s="260">
        <v>256</v>
      </c>
      <c r="B270" s="260"/>
      <c r="C270" s="260"/>
      <c r="D270" s="260"/>
      <c r="E270" s="260"/>
      <c r="F270" s="260"/>
      <c r="G270" s="260"/>
      <c r="H270" s="262"/>
      <c r="I270" s="262"/>
      <c r="J270" s="262"/>
      <c r="K270" s="262"/>
      <c r="L270" s="260"/>
      <c r="M270" s="260"/>
      <c r="N270" s="263"/>
      <c r="O270" s="263"/>
      <c r="P270" s="260"/>
      <c r="Q270" s="260"/>
      <c r="R270" s="260"/>
      <c r="S270" s="262"/>
      <c r="T270" s="260"/>
      <c r="U270" s="263"/>
      <c r="V270" s="269"/>
      <c r="W270" s="260"/>
      <c r="X270" s="260"/>
      <c r="Y270" s="260"/>
      <c r="Z270" s="260"/>
    </row>
    <row r="271" spans="1:26" ht="10.199999999999999" customHeight="1">
      <c r="A271" s="260">
        <v>257</v>
      </c>
      <c r="B271" s="260"/>
      <c r="C271" s="260"/>
      <c r="D271" s="260"/>
      <c r="E271" s="260"/>
      <c r="F271" s="260"/>
      <c r="G271" s="260"/>
      <c r="H271" s="262"/>
      <c r="I271" s="262"/>
      <c r="J271" s="262"/>
      <c r="K271" s="262"/>
      <c r="L271" s="260"/>
      <c r="M271" s="260"/>
      <c r="N271" s="263"/>
      <c r="O271" s="263"/>
      <c r="P271" s="260"/>
      <c r="Q271" s="260"/>
      <c r="R271" s="260"/>
      <c r="S271" s="262"/>
      <c r="T271" s="260"/>
      <c r="U271" s="263"/>
      <c r="V271" s="269"/>
      <c r="W271" s="260"/>
      <c r="X271" s="260"/>
      <c r="Y271" s="260"/>
      <c r="Z271" s="260"/>
    </row>
    <row r="272" spans="1:26" ht="10.199999999999999" customHeight="1">
      <c r="A272" s="260">
        <v>258</v>
      </c>
      <c r="B272" s="260"/>
      <c r="C272" s="260"/>
      <c r="D272" s="260"/>
      <c r="E272" s="260"/>
      <c r="F272" s="260"/>
      <c r="G272" s="260"/>
      <c r="H272" s="262"/>
      <c r="I272" s="262"/>
      <c r="J272" s="262"/>
      <c r="K272" s="262"/>
      <c r="L272" s="260"/>
      <c r="M272" s="260"/>
      <c r="N272" s="263"/>
      <c r="O272" s="263"/>
      <c r="P272" s="260"/>
      <c r="Q272" s="260"/>
      <c r="R272" s="260"/>
      <c r="S272" s="262"/>
      <c r="T272" s="260"/>
      <c r="U272" s="263"/>
      <c r="V272" s="269"/>
      <c r="W272" s="260"/>
      <c r="X272" s="260"/>
      <c r="Y272" s="260"/>
      <c r="Z272" s="260"/>
    </row>
    <row r="273" spans="1:26" ht="10.199999999999999" customHeight="1">
      <c r="A273" s="260">
        <v>259</v>
      </c>
      <c r="B273" s="260"/>
      <c r="C273" s="260"/>
      <c r="D273" s="260"/>
      <c r="E273" s="260"/>
      <c r="F273" s="260"/>
      <c r="G273" s="260"/>
      <c r="H273" s="262"/>
      <c r="I273" s="262"/>
      <c r="J273" s="262"/>
      <c r="K273" s="262"/>
      <c r="L273" s="260"/>
      <c r="M273" s="260"/>
      <c r="N273" s="263"/>
      <c r="O273" s="263"/>
      <c r="P273" s="260"/>
      <c r="Q273" s="260"/>
      <c r="R273" s="260"/>
      <c r="S273" s="262"/>
      <c r="T273" s="260"/>
      <c r="U273" s="263"/>
      <c r="V273" s="269"/>
      <c r="W273" s="260"/>
      <c r="X273" s="260"/>
      <c r="Y273" s="260"/>
      <c r="Z273" s="260"/>
    </row>
    <row r="274" spans="1:26" ht="10.199999999999999" customHeight="1">
      <c r="A274" s="260">
        <v>260</v>
      </c>
      <c r="B274" s="260"/>
      <c r="C274" s="260"/>
      <c r="D274" s="260"/>
      <c r="E274" s="260"/>
      <c r="F274" s="260"/>
      <c r="G274" s="260"/>
      <c r="H274" s="262"/>
      <c r="I274" s="262"/>
      <c r="J274" s="262"/>
      <c r="K274" s="262"/>
      <c r="L274" s="260"/>
      <c r="M274" s="260"/>
      <c r="N274" s="263"/>
      <c r="O274" s="263"/>
      <c r="P274" s="260"/>
      <c r="Q274" s="260"/>
      <c r="R274" s="260"/>
      <c r="S274" s="262"/>
      <c r="T274" s="260"/>
      <c r="U274" s="263"/>
      <c r="V274" s="269"/>
      <c r="W274" s="260"/>
      <c r="X274" s="260"/>
      <c r="Y274" s="260"/>
      <c r="Z274" s="260"/>
    </row>
    <row r="275" spans="1:26" ht="10.199999999999999" customHeight="1">
      <c r="A275" s="260">
        <v>261</v>
      </c>
      <c r="B275" s="260"/>
      <c r="C275" s="260"/>
      <c r="D275" s="260"/>
      <c r="E275" s="260"/>
      <c r="F275" s="260"/>
      <c r="G275" s="260"/>
      <c r="H275" s="262"/>
      <c r="I275" s="262"/>
      <c r="J275" s="262"/>
      <c r="K275" s="262"/>
      <c r="L275" s="260"/>
      <c r="M275" s="260"/>
      <c r="N275" s="263"/>
      <c r="O275" s="263"/>
      <c r="P275" s="260"/>
      <c r="Q275" s="260"/>
      <c r="R275" s="260"/>
      <c r="S275" s="262"/>
      <c r="T275" s="260"/>
      <c r="U275" s="263"/>
      <c r="V275" s="269"/>
      <c r="W275" s="260"/>
      <c r="X275" s="260"/>
      <c r="Y275" s="260"/>
      <c r="Z275" s="260"/>
    </row>
    <row r="276" spans="1:26" ht="10.199999999999999" customHeight="1">
      <c r="A276" s="260">
        <v>262</v>
      </c>
      <c r="B276" s="260"/>
      <c r="C276" s="260"/>
      <c r="D276" s="260"/>
      <c r="E276" s="260"/>
      <c r="F276" s="260"/>
      <c r="G276" s="260"/>
      <c r="H276" s="262"/>
      <c r="I276" s="262"/>
      <c r="J276" s="262"/>
      <c r="K276" s="262"/>
      <c r="L276" s="260"/>
      <c r="M276" s="260"/>
      <c r="N276" s="263"/>
      <c r="O276" s="263"/>
      <c r="P276" s="260"/>
      <c r="Q276" s="260"/>
      <c r="R276" s="260"/>
      <c r="S276" s="262"/>
      <c r="T276" s="260"/>
      <c r="U276" s="263"/>
      <c r="V276" s="269"/>
      <c r="W276" s="260"/>
      <c r="X276" s="260"/>
      <c r="Y276" s="260"/>
      <c r="Z276" s="260"/>
    </row>
    <row r="277" spans="1:26" ht="10.199999999999999" customHeight="1">
      <c r="A277" s="260">
        <v>263</v>
      </c>
      <c r="B277" s="260"/>
      <c r="C277" s="260"/>
      <c r="D277" s="260"/>
      <c r="E277" s="260"/>
      <c r="F277" s="260"/>
      <c r="G277" s="260"/>
      <c r="H277" s="262"/>
      <c r="I277" s="262"/>
      <c r="J277" s="262"/>
      <c r="K277" s="262"/>
      <c r="L277" s="260"/>
      <c r="M277" s="260"/>
      <c r="N277" s="263"/>
      <c r="O277" s="263"/>
      <c r="P277" s="260"/>
      <c r="Q277" s="260"/>
      <c r="R277" s="260"/>
      <c r="S277" s="262"/>
      <c r="T277" s="260"/>
      <c r="U277" s="263"/>
      <c r="V277" s="269"/>
      <c r="W277" s="260"/>
      <c r="X277" s="260"/>
      <c r="Y277" s="260"/>
      <c r="Z277" s="260"/>
    </row>
    <row r="278" spans="1:26" ht="10.199999999999999" customHeight="1">
      <c r="A278" s="260">
        <v>264</v>
      </c>
      <c r="B278" s="260"/>
      <c r="C278" s="260"/>
      <c r="D278" s="260"/>
      <c r="E278" s="260"/>
      <c r="F278" s="260"/>
      <c r="G278" s="260"/>
      <c r="H278" s="262"/>
      <c r="I278" s="262"/>
      <c r="J278" s="262"/>
      <c r="K278" s="262"/>
      <c r="L278" s="260"/>
      <c r="M278" s="260"/>
      <c r="N278" s="263"/>
      <c r="O278" s="263"/>
      <c r="P278" s="260"/>
      <c r="Q278" s="260"/>
      <c r="R278" s="260"/>
      <c r="S278" s="262"/>
      <c r="T278" s="260"/>
      <c r="U278" s="263"/>
      <c r="V278" s="269"/>
      <c r="W278" s="260"/>
      <c r="X278" s="260"/>
      <c r="Y278" s="260"/>
      <c r="Z278" s="260"/>
    </row>
    <row r="279" spans="1:26" ht="10.199999999999999" customHeight="1">
      <c r="A279" s="260">
        <v>265</v>
      </c>
      <c r="B279" s="260"/>
      <c r="C279" s="260"/>
      <c r="D279" s="260"/>
      <c r="E279" s="260"/>
      <c r="F279" s="260"/>
      <c r="G279" s="260"/>
      <c r="H279" s="262"/>
      <c r="I279" s="262"/>
      <c r="J279" s="262"/>
      <c r="K279" s="262"/>
      <c r="L279" s="260"/>
      <c r="M279" s="260"/>
      <c r="N279" s="263"/>
      <c r="O279" s="263"/>
      <c r="P279" s="260"/>
      <c r="Q279" s="260"/>
      <c r="R279" s="260"/>
      <c r="S279" s="262"/>
      <c r="T279" s="260"/>
      <c r="U279" s="263"/>
      <c r="V279" s="269"/>
      <c r="W279" s="260"/>
      <c r="X279" s="260"/>
      <c r="Y279" s="260"/>
      <c r="Z279" s="260"/>
    </row>
    <row r="280" spans="1:26" ht="10.199999999999999" customHeight="1">
      <c r="A280" s="260">
        <v>266</v>
      </c>
      <c r="B280" s="260"/>
      <c r="C280" s="260"/>
      <c r="D280" s="260"/>
      <c r="E280" s="260"/>
      <c r="F280" s="260"/>
      <c r="G280" s="260"/>
      <c r="H280" s="262"/>
      <c r="I280" s="262"/>
      <c r="J280" s="262"/>
      <c r="K280" s="262"/>
      <c r="L280" s="260"/>
      <c r="M280" s="260"/>
      <c r="N280" s="263"/>
      <c r="O280" s="263"/>
      <c r="P280" s="260"/>
      <c r="Q280" s="260"/>
      <c r="R280" s="260"/>
      <c r="S280" s="262"/>
      <c r="T280" s="260"/>
      <c r="U280" s="263"/>
      <c r="V280" s="269"/>
      <c r="W280" s="260"/>
      <c r="X280" s="260"/>
      <c r="Y280" s="260"/>
      <c r="Z280" s="260"/>
    </row>
    <row r="281" spans="1:26" ht="10.199999999999999" customHeight="1">
      <c r="A281" s="260">
        <v>267</v>
      </c>
      <c r="B281" s="260"/>
      <c r="C281" s="260"/>
      <c r="D281" s="260"/>
      <c r="E281" s="260"/>
      <c r="F281" s="260"/>
      <c r="G281" s="260"/>
      <c r="H281" s="262"/>
      <c r="I281" s="262"/>
      <c r="J281" s="262"/>
      <c r="K281" s="262"/>
      <c r="L281" s="260"/>
      <c r="M281" s="260"/>
      <c r="N281" s="263"/>
      <c r="O281" s="263"/>
      <c r="P281" s="260"/>
      <c r="Q281" s="260"/>
      <c r="R281" s="260"/>
      <c r="S281" s="262"/>
      <c r="T281" s="260"/>
      <c r="U281" s="263"/>
      <c r="V281" s="269"/>
      <c r="W281" s="260"/>
      <c r="X281" s="260"/>
      <c r="Y281" s="260"/>
      <c r="Z281" s="260"/>
    </row>
    <row r="282" spans="1:26" ht="10.199999999999999" customHeight="1">
      <c r="A282" s="260">
        <v>268</v>
      </c>
      <c r="B282" s="260"/>
      <c r="C282" s="260"/>
      <c r="D282" s="260"/>
      <c r="E282" s="260"/>
      <c r="F282" s="260"/>
      <c r="G282" s="260"/>
      <c r="H282" s="262"/>
      <c r="I282" s="262"/>
      <c r="J282" s="262"/>
      <c r="K282" s="262"/>
      <c r="L282" s="260"/>
      <c r="M282" s="260"/>
      <c r="N282" s="263"/>
      <c r="O282" s="263"/>
      <c r="P282" s="260"/>
      <c r="Q282" s="260"/>
      <c r="R282" s="260"/>
      <c r="S282" s="262"/>
      <c r="T282" s="260"/>
      <c r="U282" s="263"/>
      <c r="V282" s="269"/>
      <c r="W282" s="260"/>
      <c r="X282" s="260"/>
      <c r="Y282" s="260"/>
      <c r="Z282" s="260"/>
    </row>
    <row r="283" spans="1:26" ht="10.199999999999999" customHeight="1">
      <c r="A283" s="260">
        <v>269</v>
      </c>
      <c r="B283" s="260"/>
      <c r="C283" s="260"/>
      <c r="D283" s="260"/>
      <c r="E283" s="260"/>
      <c r="F283" s="260"/>
      <c r="G283" s="260"/>
      <c r="H283" s="262"/>
      <c r="I283" s="262"/>
      <c r="J283" s="262"/>
      <c r="K283" s="262"/>
      <c r="L283" s="260"/>
      <c r="M283" s="260"/>
      <c r="N283" s="263"/>
      <c r="O283" s="263"/>
      <c r="P283" s="260"/>
      <c r="Q283" s="260"/>
      <c r="R283" s="260"/>
      <c r="S283" s="262"/>
      <c r="T283" s="260"/>
      <c r="U283" s="263"/>
      <c r="V283" s="269"/>
      <c r="W283" s="260"/>
      <c r="X283" s="260"/>
      <c r="Y283" s="260"/>
      <c r="Z283" s="260"/>
    </row>
    <row r="284" spans="1:26" ht="10.199999999999999" customHeight="1">
      <c r="A284" s="260">
        <v>270</v>
      </c>
      <c r="B284" s="260"/>
      <c r="C284" s="260"/>
      <c r="D284" s="260"/>
      <c r="E284" s="260"/>
      <c r="F284" s="260"/>
      <c r="G284" s="260"/>
      <c r="H284" s="262"/>
      <c r="I284" s="262"/>
      <c r="J284" s="262"/>
      <c r="K284" s="262"/>
      <c r="L284" s="260"/>
      <c r="M284" s="260"/>
      <c r="N284" s="263"/>
      <c r="O284" s="263"/>
      <c r="P284" s="260"/>
      <c r="Q284" s="260"/>
      <c r="R284" s="260"/>
      <c r="S284" s="262"/>
      <c r="T284" s="260"/>
      <c r="U284" s="263"/>
      <c r="V284" s="269"/>
      <c r="W284" s="260"/>
      <c r="X284" s="260"/>
      <c r="Y284" s="260"/>
      <c r="Z284" s="260"/>
    </row>
    <row r="285" spans="1:26" ht="10.199999999999999" customHeight="1">
      <c r="A285" s="260">
        <v>271</v>
      </c>
      <c r="B285" s="260"/>
      <c r="C285" s="260"/>
      <c r="D285" s="260"/>
      <c r="E285" s="260"/>
      <c r="F285" s="260"/>
      <c r="G285" s="260"/>
      <c r="H285" s="262"/>
      <c r="I285" s="262"/>
      <c r="J285" s="262"/>
      <c r="K285" s="262"/>
      <c r="L285" s="260"/>
      <c r="M285" s="260"/>
      <c r="N285" s="263"/>
      <c r="O285" s="263"/>
      <c r="P285" s="260"/>
      <c r="Q285" s="260"/>
      <c r="R285" s="260"/>
      <c r="S285" s="262"/>
      <c r="T285" s="260"/>
      <c r="U285" s="263"/>
      <c r="V285" s="269"/>
      <c r="W285" s="260"/>
      <c r="X285" s="260"/>
      <c r="Y285" s="260"/>
      <c r="Z285" s="260"/>
    </row>
    <row r="286" spans="1:26" ht="10.199999999999999" customHeight="1">
      <c r="A286" s="260">
        <v>272</v>
      </c>
      <c r="B286" s="260"/>
      <c r="C286" s="260"/>
      <c r="D286" s="260"/>
      <c r="E286" s="260"/>
      <c r="F286" s="260"/>
      <c r="G286" s="260"/>
      <c r="H286" s="262"/>
      <c r="I286" s="262"/>
      <c r="J286" s="262"/>
      <c r="K286" s="262"/>
      <c r="L286" s="260"/>
      <c r="M286" s="260"/>
      <c r="N286" s="263"/>
      <c r="O286" s="263"/>
      <c r="P286" s="260"/>
      <c r="Q286" s="260"/>
      <c r="R286" s="260"/>
      <c r="S286" s="262"/>
      <c r="T286" s="260"/>
      <c r="U286" s="263"/>
      <c r="V286" s="269"/>
      <c r="W286" s="260"/>
      <c r="X286" s="260"/>
      <c r="Y286" s="260"/>
      <c r="Z286" s="260"/>
    </row>
    <row r="287" spans="1:26" ht="10.199999999999999" customHeight="1">
      <c r="A287" s="260">
        <v>273</v>
      </c>
      <c r="B287" s="260"/>
      <c r="C287" s="260"/>
      <c r="D287" s="260"/>
      <c r="E287" s="260"/>
      <c r="F287" s="260"/>
      <c r="G287" s="260"/>
      <c r="H287" s="262"/>
      <c r="I287" s="262"/>
      <c r="J287" s="262"/>
      <c r="K287" s="262"/>
      <c r="L287" s="260"/>
      <c r="M287" s="260"/>
      <c r="N287" s="263"/>
      <c r="O287" s="263"/>
      <c r="P287" s="260"/>
      <c r="Q287" s="260"/>
      <c r="R287" s="260"/>
      <c r="S287" s="262"/>
      <c r="T287" s="260"/>
      <c r="U287" s="263"/>
      <c r="V287" s="269"/>
      <c r="W287" s="260"/>
      <c r="X287" s="260"/>
      <c r="Y287" s="260"/>
      <c r="Z287" s="260"/>
    </row>
    <row r="288" spans="1:26" ht="10.199999999999999" customHeight="1">
      <c r="A288" s="260">
        <v>274</v>
      </c>
      <c r="B288" s="260"/>
      <c r="C288" s="260"/>
      <c r="D288" s="260"/>
      <c r="E288" s="260"/>
      <c r="F288" s="260"/>
      <c r="G288" s="260"/>
      <c r="H288" s="262"/>
      <c r="I288" s="262"/>
      <c r="J288" s="262"/>
      <c r="K288" s="262"/>
      <c r="L288" s="260"/>
      <c r="M288" s="260"/>
      <c r="N288" s="263"/>
      <c r="O288" s="263"/>
      <c r="P288" s="260"/>
      <c r="Q288" s="260"/>
      <c r="R288" s="260"/>
      <c r="S288" s="262"/>
      <c r="T288" s="260"/>
      <c r="U288" s="263"/>
      <c r="V288" s="269"/>
      <c r="W288" s="260"/>
      <c r="X288" s="260"/>
      <c r="Y288" s="260"/>
      <c r="Z288" s="260"/>
    </row>
    <row r="289" spans="1:26" ht="10.199999999999999" customHeight="1">
      <c r="A289" s="260">
        <v>275</v>
      </c>
      <c r="B289" s="260"/>
      <c r="C289" s="260"/>
      <c r="D289" s="260"/>
      <c r="E289" s="260"/>
      <c r="F289" s="260"/>
      <c r="G289" s="260"/>
      <c r="H289" s="262"/>
      <c r="I289" s="262"/>
      <c r="J289" s="262"/>
      <c r="K289" s="262"/>
      <c r="L289" s="260"/>
      <c r="M289" s="260"/>
      <c r="N289" s="263"/>
      <c r="O289" s="263"/>
      <c r="P289" s="260"/>
      <c r="Q289" s="260"/>
      <c r="R289" s="260"/>
      <c r="S289" s="262"/>
      <c r="T289" s="260"/>
      <c r="U289" s="263"/>
      <c r="V289" s="269"/>
      <c r="W289" s="260"/>
      <c r="X289" s="260"/>
      <c r="Y289" s="260"/>
      <c r="Z289" s="260"/>
    </row>
    <row r="290" spans="1:26" ht="10.199999999999999" customHeight="1">
      <c r="A290" s="260">
        <v>276</v>
      </c>
      <c r="B290" s="260"/>
      <c r="C290" s="260"/>
      <c r="D290" s="260"/>
      <c r="E290" s="260"/>
      <c r="F290" s="260"/>
      <c r="G290" s="260"/>
      <c r="H290" s="262"/>
      <c r="I290" s="262"/>
      <c r="J290" s="262"/>
      <c r="K290" s="262"/>
      <c r="L290" s="260"/>
      <c r="M290" s="260"/>
      <c r="N290" s="263"/>
      <c r="O290" s="263"/>
      <c r="P290" s="260"/>
      <c r="Q290" s="260"/>
      <c r="R290" s="260"/>
      <c r="S290" s="262"/>
      <c r="T290" s="260"/>
      <c r="U290" s="263"/>
      <c r="V290" s="269"/>
      <c r="W290" s="260"/>
      <c r="X290" s="260"/>
      <c r="Y290" s="260"/>
      <c r="Z290" s="260"/>
    </row>
    <row r="291" spans="1:26" ht="10.199999999999999" customHeight="1">
      <c r="A291" s="260">
        <v>277</v>
      </c>
      <c r="B291" s="260"/>
      <c r="C291" s="260"/>
      <c r="D291" s="260"/>
      <c r="E291" s="260"/>
      <c r="F291" s="260"/>
      <c r="G291" s="260"/>
      <c r="H291" s="262"/>
      <c r="I291" s="262"/>
      <c r="J291" s="262"/>
      <c r="K291" s="262"/>
      <c r="L291" s="260"/>
      <c r="M291" s="260"/>
      <c r="N291" s="263"/>
      <c r="O291" s="263"/>
      <c r="P291" s="260"/>
      <c r="Q291" s="260"/>
      <c r="R291" s="260"/>
      <c r="S291" s="262"/>
      <c r="T291" s="260"/>
      <c r="U291" s="263"/>
      <c r="V291" s="269"/>
      <c r="W291" s="260"/>
      <c r="X291" s="260"/>
      <c r="Y291" s="260"/>
      <c r="Z291" s="260"/>
    </row>
    <row r="292" spans="1:26" ht="10.199999999999999" customHeight="1">
      <c r="A292" s="260">
        <v>278</v>
      </c>
      <c r="B292" s="260"/>
      <c r="C292" s="260"/>
      <c r="D292" s="260"/>
      <c r="E292" s="260"/>
      <c r="F292" s="260"/>
      <c r="G292" s="260"/>
      <c r="H292" s="262"/>
      <c r="I292" s="262"/>
      <c r="J292" s="262"/>
      <c r="K292" s="262"/>
      <c r="L292" s="260"/>
      <c r="M292" s="260"/>
      <c r="N292" s="263"/>
      <c r="O292" s="263"/>
      <c r="P292" s="260"/>
      <c r="Q292" s="260"/>
      <c r="R292" s="260"/>
      <c r="S292" s="262"/>
      <c r="T292" s="260"/>
      <c r="U292" s="263"/>
      <c r="V292" s="269"/>
      <c r="W292" s="260"/>
      <c r="X292" s="260"/>
      <c r="Y292" s="260"/>
      <c r="Z292" s="260"/>
    </row>
    <row r="293" spans="1:26" ht="10.199999999999999" customHeight="1">
      <c r="A293" s="260">
        <v>279</v>
      </c>
      <c r="B293" s="260"/>
      <c r="C293" s="260"/>
      <c r="D293" s="260"/>
      <c r="E293" s="260"/>
      <c r="F293" s="260"/>
      <c r="G293" s="260"/>
      <c r="H293" s="262"/>
      <c r="I293" s="262"/>
      <c r="J293" s="262"/>
      <c r="K293" s="262"/>
      <c r="L293" s="260"/>
      <c r="M293" s="260"/>
      <c r="N293" s="263"/>
      <c r="O293" s="263"/>
      <c r="P293" s="260"/>
      <c r="Q293" s="260"/>
      <c r="R293" s="260"/>
      <c r="S293" s="262"/>
      <c r="T293" s="260"/>
      <c r="U293" s="263"/>
      <c r="V293" s="269"/>
      <c r="W293" s="260"/>
      <c r="X293" s="260"/>
      <c r="Y293" s="260"/>
      <c r="Z293" s="260"/>
    </row>
    <row r="294" spans="1:26" ht="10.199999999999999" customHeight="1">
      <c r="A294" s="260">
        <v>280</v>
      </c>
      <c r="B294" s="260"/>
      <c r="C294" s="260"/>
      <c r="D294" s="260"/>
      <c r="E294" s="260"/>
      <c r="F294" s="260"/>
      <c r="G294" s="260"/>
      <c r="H294" s="262"/>
      <c r="I294" s="262"/>
      <c r="J294" s="262"/>
      <c r="K294" s="262"/>
      <c r="L294" s="260"/>
      <c r="M294" s="260"/>
      <c r="N294" s="263"/>
      <c r="O294" s="263"/>
      <c r="P294" s="260"/>
      <c r="Q294" s="260"/>
      <c r="R294" s="260"/>
      <c r="S294" s="262"/>
      <c r="T294" s="260"/>
      <c r="U294" s="263"/>
      <c r="V294" s="269"/>
      <c r="W294" s="260"/>
      <c r="X294" s="260"/>
      <c r="Y294" s="260"/>
      <c r="Z294" s="260"/>
    </row>
    <row r="295" spans="1:26" ht="10.199999999999999" customHeight="1">
      <c r="A295" s="260">
        <v>281</v>
      </c>
      <c r="B295" s="260"/>
      <c r="C295" s="260"/>
      <c r="D295" s="260"/>
      <c r="E295" s="260"/>
      <c r="F295" s="260"/>
      <c r="G295" s="260"/>
      <c r="H295" s="262"/>
      <c r="I295" s="262"/>
      <c r="J295" s="262"/>
      <c r="K295" s="262"/>
      <c r="L295" s="260"/>
      <c r="M295" s="260"/>
      <c r="N295" s="263"/>
      <c r="O295" s="263"/>
      <c r="P295" s="260"/>
      <c r="Q295" s="260"/>
      <c r="R295" s="260"/>
      <c r="S295" s="262"/>
      <c r="T295" s="260"/>
      <c r="U295" s="263"/>
      <c r="V295" s="269"/>
      <c r="W295" s="260"/>
      <c r="X295" s="260"/>
      <c r="Y295" s="260"/>
      <c r="Z295" s="260"/>
    </row>
    <row r="296" spans="1:26" ht="10.199999999999999" customHeight="1">
      <c r="A296" s="260">
        <v>282</v>
      </c>
      <c r="B296" s="260"/>
      <c r="C296" s="260"/>
      <c r="D296" s="260"/>
      <c r="E296" s="260"/>
      <c r="F296" s="260"/>
      <c r="G296" s="260"/>
      <c r="H296" s="262"/>
      <c r="I296" s="262"/>
      <c r="J296" s="262"/>
      <c r="K296" s="262"/>
      <c r="L296" s="260"/>
      <c r="M296" s="260"/>
      <c r="N296" s="263"/>
      <c r="O296" s="263"/>
      <c r="P296" s="260"/>
      <c r="Q296" s="260"/>
      <c r="R296" s="260"/>
      <c r="S296" s="262"/>
      <c r="T296" s="260"/>
      <c r="U296" s="263"/>
      <c r="V296" s="269"/>
      <c r="W296" s="260"/>
      <c r="X296" s="260"/>
      <c r="Y296" s="260"/>
      <c r="Z296" s="260"/>
    </row>
    <row r="297" spans="1:26" ht="10.199999999999999" customHeight="1">
      <c r="A297" s="260">
        <v>283</v>
      </c>
      <c r="B297" s="260"/>
      <c r="C297" s="260"/>
      <c r="D297" s="260"/>
      <c r="E297" s="260"/>
      <c r="F297" s="260"/>
      <c r="G297" s="260"/>
      <c r="H297" s="262"/>
      <c r="I297" s="262"/>
      <c r="J297" s="262"/>
      <c r="K297" s="262"/>
      <c r="L297" s="260"/>
      <c r="M297" s="260"/>
      <c r="N297" s="263"/>
      <c r="O297" s="263"/>
      <c r="P297" s="260"/>
      <c r="Q297" s="260"/>
      <c r="R297" s="260"/>
      <c r="S297" s="262"/>
      <c r="T297" s="260"/>
      <c r="U297" s="263"/>
      <c r="V297" s="269"/>
      <c r="W297" s="260"/>
      <c r="X297" s="260"/>
      <c r="Y297" s="260"/>
      <c r="Z297" s="260"/>
    </row>
    <row r="298" spans="1:26" ht="10.199999999999999" customHeight="1">
      <c r="A298" s="260">
        <v>284</v>
      </c>
      <c r="B298" s="260"/>
      <c r="C298" s="260"/>
      <c r="D298" s="260"/>
      <c r="E298" s="260"/>
      <c r="F298" s="260"/>
      <c r="G298" s="260"/>
      <c r="H298" s="262"/>
      <c r="I298" s="262"/>
      <c r="J298" s="262"/>
      <c r="K298" s="262"/>
      <c r="L298" s="260"/>
      <c r="M298" s="260"/>
      <c r="N298" s="263"/>
      <c r="O298" s="263"/>
      <c r="P298" s="260"/>
      <c r="Q298" s="260"/>
      <c r="R298" s="260"/>
      <c r="S298" s="262"/>
      <c r="T298" s="260"/>
      <c r="U298" s="263"/>
      <c r="V298" s="269"/>
      <c r="W298" s="260"/>
      <c r="X298" s="260"/>
      <c r="Y298" s="260"/>
      <c r="Z298" s="260"/>
    </row>
    <row r="299" spans="1:26" ht="10.199999999999999" customHeight="1">
      <c r="A299" s="260">
        <v>285</v>
      </c>
      <c r="B299" s="260"/>
      <c r="C299" s="260"/>
      <c r="D299" s="260"/>
      <c r="E299" s="260"/>
      <c r="F299" s="260"/>
      <c r="G299" s="260"/>
      <c r="H299" s="262"/>
      <c r="I299" s="262"/>
      <c r="J299" s="262"/>
      <c r="K299" s="262"/>
      <c r="L299" s="260"/>
      <c r="M299" s="260"/>
      <c r="N299" s="263"/>
      <c r="O299" s="263"/>
      <c r="P299" s="260"/>
      <c r="Q299" s="260"/>
      <c r="R299" s="260"/>
      <c r="S299" s="262"/>
      <c r="T299" s="260"/>
      <c r="U299" s="263"/>
      <c r="V299" s="269"/>
      <c r="W299" s="260"/>
      <c r="X299" s="260"/>
      <c r="Y299" s="260"/>
      <c r="Z299" s="260"/>
    </row>
    <row r="300" spans="1:26" ht="10.199999999999999" customHeight="1">
      <c r="A300" s="260">
        <v>286</v>
      </c>
      <c r="B300" s="260"/>
      <c r="C300" s="260"/>
      <c r="D300" s="260"/>
      <c r="E300" s="260"/>
      <c r="F300" s="260"/>
      <c r="G300" s="260"/>
      <c r="H300" s="262"/>
      <c r="I300" s="262"/>
      <c r="J300" s="262"/>
      <c r="K300" s="262"/>
      <c r="L300" s="260"/>
      <c r="M300" s="260"/>
      <c r="N300" s="263"/>
      <c r="O300" s="263"/>
      <c r="P300" s="260"/>
      <c r="Q300" s="260"/>
      <c r="R300" s="260"/>
      <c r="S300" s="262"/>
      <c r="T300" s="260"/>
      <c r="U300" s="263"/>
      <c r="V300" s="269"/>
      <c r="W300" s="260"/>
      <c r="X300" s="260"/>
      <c r="Y300" s="260"/>
      <c r="Z300" s="260"/>
    </row>
    <row r="301" spans="1:26" ht="10.199999999999999" customHeight="1">
      <c r="A301" s="260">
        <v>287</v>
      </c>
      <c r="B301" s="260"/>
      <c r="C301" s="260"/>
      <c r="D301" s="260"/>
      <c r="E301" s="260"/>
      <c r="F301" s="260"/>
      <c r="G301" s="260"/>
      <c r="H301" s="262"/>
      <c r="I301" s="262"/>
      <c r="J301" s="262"/>
      <c r="K301" s="262"/>
      <c r="L301" s="260"/>
      <c r="M301" s="260"/>
      <c r="N301" s="263"/>
      <c r="O301" s="263"/>
      <c r="P301" s="260"/>
      <c r="Q301" s="260"/>
      <c r="R301" s="260"/>
      <c r="S301" s="262"/>
      <c r="T301" s="260"/>
      <c r="U301" s="263"/>
      <c r="V301" s="269"/>
      <c r="W301" s="260"/>
      <c r="X301" s="260"/>
      <c r="Y301" s="260"/>
      <c r="Z301" s="260"/>
    </row>
    <row r="302" spans="1:26" ht="10.199999999999999" customHeight="1">
      <c r="A302" s="260">
        <v>288</v>
      </c>
      <c r="B302" s="260"/>
      <c r="C302" s="260"/>
      <c r="D302" s="260"/>
      <c r="E302" s="260"/>
      <c r="F302" s="260"/>
      <c r="G302" s="260"/>
      <c r="H302" s="262"/>
      <c r="I302" s="262"/>
      <c r="J302" s="262"/>
      <c r="K302" s="262"/>
      <c r="L302" s="260"/>
      <c r="M302" s="260"/>
      <c r="N302" s="263"/>
      <c r="O302" s="263"/>
      <c r="P302" s="260"/>
      <c r="Q302" s="260"/>
      <c r="R302" s="260"/>
      <c r="S302" s="262"/>
      <c r="T302" s="260"/>
      <c r="U302" s="263"/>
      <c r="V302" s="269"/>
      <c r="W302" s="260"/>
      <c r="X302" s="260"/>
      <c r="Y302" s="260"/>
      <c r="Z302" s="260"/>
    </row>
    <row r="303" spans="1:26" ht="10.199999999999999" customHeight="1">
      <c r="A303" s="260">
        <v>289</v>
      </c>
      <c r="B303" s="260"/>
      <c r="C303" s="260"/>
      <c r="D303" s="260"/>
      <c r="E303" s="260"/>
      <c r="F303" s="260"/>
      <c r="G303" s="260"/>
      <c r="H303" s="262"/>
      <c r="I303" s="262"/>
      <c r="J303" s="262"/>
      <c r="K303" s="262"/>
      <c r="L303" s="260"/>
      <c r="M303" s="260"/>
      <c r="N303" s="263"/>
      <c r="O303" s="263"/>
      <c r="P303" s="260"/>
      <c r="Q303" s="260"/>
      <c r="R303" s="260"/>
      <c r="S303" s="262"/>
      <c r="T303" s="260"/>
      <c r="U303" s="263"/>
      <c r="V303" s="269"/>
      <c r="W303" s="260"/>
      <c r="X303" s="260"/>
      <c r="Y303" s="260"/>
      <c r="Z303" s="260"/>
    </row>
    <row r="304" spans="1:26" ht="10.199999999999999" customHeight="1">
      <c r="A304" s="260">
        <v>290</v>
      </c>
      <c r="B304" s="260"/>
      <c r="C304" s="260"/>
      <c r="D304" s="260"/>
      <c r="E304" s="260"/>
      <c r="F304" s="260"/>
      <c r="G304" s="260"/>
      <c r="H304" s="262"/>
      <c r="I304" s="262"/>
      <c r="J304" s="262"/>
      <c r="K304" s="262"/>
      <c r="L304" s="260"/>
      <c r="M304" s="260"/>
      <c r="N304" s="263"/>
      <c r="O304" s="263"/>
      <c r="P304" s="260"/>
      <c r="Q304" s="260"/>
      <c r="R304" s="260"/>
      <c r="S304" s="262"/>
      <c r="T304" s="260"/>
      <c r="U304" s="263"/>
      <c r="V304" s="269"/>
      <c r="W304" s="260"/>
      <c r="X304" s="260"/>
      <c r="Y304" s="260"/>
      <c r="Z304" s="260"/>
    </row>
    <row r="305" spans="1:26" ht="10.199999999999999" customHeight="1">
      <c r="A305" s="260">
        <v>291</v>
      </c>
      <c r="B305" s="260"/>
      <c r="C305" s="260"/>
      <c r="D305" s="260"/>
      <c r="E305" s="260"/>
      <c r="F305" s="260"/>
      <c r="G305" s="260"/>
      <c r="H305" s="262"/>
      <c r="I305" s="262"/>
      <c r="J305" s="262"/>
      <c r="K305" s="262"/>
      <c r="L305" s="260"/>
      <c r="M305" s="260"/>
      <c r="N305" s="263"/>
      <c r="O305" s="263"/>
      <c r="P305" s="260"/>
      <c r="Q305" s="260"/>
      <c r="R305" s="260"/>
      <c r="S305" s="262"/>
      <c r="T305" s="260"/>
      <c r="U305" s="263"/>
      <c r="V305" s="269"/>
      <c r="W305" s="260"/>
      <c r="X305" s="260"/>
      <c r="Y305" s="260"/>
      <c r="Z305" s="260"/>
    </row>
    <row r="306" spans="1:26" ht="10.199999999999999" customHeight="1">
      <c r="A306" s="260">
        <v>292</v>
      </c>
      <c r="B306" s="260"/>
      <c r="C306" s="260"/>
      <c r="D306" s="260"/>
      <c r="E306" s="260"/>
      <c r="F306" s="260"/>
      <c r="G306" s="260"/>
      <c r="H306" s="262"/>
      <c r="I306" s="262"/>
      <c r="J306" s="262"/>
      <c r="K306" s="262"/>
      <c r="L306" s="260"/>
      <c r="M306" s="260"/>
      <c r="N306" s="263"/>
      <c r="O306" s="263"/>
      <c r="P306" s="260"/>
      <c r="Q306" s="260"/>
      <c r="R306" s="260"/>
      <c r="S306" s="262"/>
      <c r="T306" s="260"/>
      <c r="U306" s="263"/>
      <c r="V306" s="269"/>
      <c r="W306" s="260"/>
      <c r="X306" s="260"/>
      <c r="Y306" s="260"/>
      <c r="Z306" s="260"/>
    </row>
    <row r="307" spans="1:26" ht="10.199999999999999" customHeight="1">
      <c r="A307" s="260">
        <v>293</v>
      </c>
      <c r="B307" s="260"/>
      <c r="C307" s="260"/>
      <c r="D307" s="260"/>
      <c r="E307" s="260"/>
      <c r="F307" s="260"/>
      <c r="G307" s="260"/>
      <c r="H307" s="262"/>
      <c r="I307" s="262"/>
      <c r="J307" s="262"/>
      <c r="K307" s="262"/>
      <c r="L307" s="260"/>
      <c r="M307" s="260"/>
      <c r="N307" s="263"/>
      <c r="O307" s="263"/>
      <c r="P307" s="260"/>
      <c r="Q307" s="260"/>
      <c r="R307" s="260"/>
      <c r="S307" s="262"/>
      <c r="T307" s="260"/>
      <c r="U307" s="263"/>
      <c r="V307" s="269"/>
      <c r="W307" s="260"/>
      <c r="X307" s="260"/>
      <c r="Y307" s="260"/>
      <c r="Z307" s="260"/>
    </row>
    <row r="308" spans="1:26" ht="10.199999999999999" customHeight="1">
      <c r="A308" s="260">
        <v>294</v>
      </c>
      <c r="B308" s="260"/>
      <c r="C308" s="260"/>
      <c r="D308" s="260"/>
      <c r="E308" s="260"/>
      <c r="F308" s="260"/>
      <c r="G308" s="260"/>
      <c r="H308" s="262"/>
      <c r="I308" s="262"/>
      <c r="J308" s="262"/>
      <c r="K308" s="262"/>
      <c r="L308" s="260"/>
      <c r="M308" s="260"/>
      <c r="N308" s="263"/>
      <c r="O308" s="263"/>
      <c r="P308" s="260"/>
      <c r="Q308" s="260"/>
      <c r="R308" s="260"/>
      <c r="S308" s="262"/>
      <c r="T308" s="260"/>
      <c r="U308" s="263"/>
      <c r="V308" s="269"/>
      <c r="W308" s="260"/>
      <c r="X308" s="260"/>
      <c r="Y308" s="260"/>
      <c r="Z308" s="260"/>
    </row>
    <row r="309" spans="1:26" ht="10.199999999999999" customHeight="1">
      <c r="A309" s="260">
        <v>295</v>
      </c>
      <c r="B309" s="260"/>
      <c r="C309" s="260"/>
      <c r="D309" s="260"/>
      <c r="E309" s="260"/>
      <c r="F309" s="260"/>
      <c r="G309" s="260"/>
      <c r="H309" s="262"/>
      <c r="I309" s="262"/>
      <c r="J309" s="262"/>
      <c r="K309" s="262"/>
      <c r="L309" s="260"/>
      <c r="M309" s="260"/>
      <c r="N309" s="263"/>
      <c r="O309" s="263"/>
      <c r="P309" s="260"/>
      <c r="Q309" s="260"/>
      <c r="R309" s="260"/>
      <c r="S309" s="262"/>
      <c r="T309" s="260"/>
      <c r="U309" s="263"/>
      <c r="V309" s="269"/>
      <c r="W309" s="260"/>
      <c r="X309" s="260"/>
      <c r="Y309" s="260"/>
      <c r="Z309" s="260"/>
    </row>
    <row r="310" spans="1:26" ht="10.199999999999999" customHeight="1">
      <c r="A310" s="260">
        <v>296</v>
      </c>
      <c r="B310" s="260"/>
      <c r="C310" s="260"/>
      <c r="D310" s="260"/>
      <c r="E310" s="260"/>
      <c r="F310" s="260"/>
      <c r="G310" s="260"/>
      <c r="H310" s="262"/>
      <c r="I310" s="262"/>
      <c r="J310" s="262"/>
      <c r="K310" s="262"/>
      <c r="L310" s="260"/>
      <c r="M310" s="260"/>
      <c r="N310" s="263"/>
      <c r="O310" s="263"/>
      <c r="P310" s="260"/>
      <c r="Q310" s="260"/>
      <c r="R310" s="260"/>
      <c r="S310" s="262"/>
      <c r="T310" s="260"/>
      <c r="U310" s="263"/>
      <c r="V310" s="269"/>
      <c r="W310" s="260"/>
      <c r="X310" s="260"/>
      <c r="Y310" s="260"/>
      <c r="Z310" s="260"/>
    </row>
    <row r="311" spans="1:26" ht="10.199999999999999" customHeight="1">
      <c r="A311" s="260">
        <v>297</v>
      </c>
      <c r="B311" s="260"/>
      <c r="C311" s="260"/>
      <c r="D311" s="260"/>
      <c r="E311" s="260"/>
      <c r="F311" s="260"/>
      <c r="G311" s="260"/>
      <c r="H311" s="262"/>
      <c r="I311" s="262"/>
      <c r="J311" s="262"/>
      <c r="K311" s="262"/>
      <c r="L311" s="260"/>
      <c r="M311" s="260"/>
      <c r="N311" s="263"/>
      <c r="O311" s="263"/>
      <c r="P311" s="260"/>
      <c r="Q311" s="260"/>
      <c r="R311" s="260"/>
      <c r="S311" s="262"/>
      <c r="T311" s="260"/>
      <c r="U311" s="263"/>
      <c r="V311" s="269"/>
      <c r="W311" s="260"/>
      <c r="X311" s="260"/>
      <c r="Y311" s="260"/>
      <c r="Z311" s="260"/>
    </row>
    <row r="312" spans="1:26" ht="10.199999999999999" customHeight="1">
      <c r="A312" s="260">
        <v>298</v>
      </c>
      <c r="B312" s="260"/>
      <c r="C312" s="260"/>
      <c r="D312" s="260"/>
      <c r="E312" s="260"/>
      <c r="F312" s="260"/>
      <c r="G312" s="260"/>
      <c r="H312" s="262"/>
      <c r="I312" s="262"/>
      <c r="J312" s="262"/>
      <c r="K312" s="262"/>
      <c r="L312" s="260"/>
      <c r="M312" s="260"/>
      <c r="N312" s="263"/>
      <c r="O312" s="263"/>
      <c r="P312" s="260"/>
      <c r="Q312" s="260"/>
      <c r="R312" s="260"/>
      <c r="S312" s="262"/>
      <c r="T312" s="260"/>
      <c r="U312" s="263"/>
      <c r="V312" s="269"/>
      <c r="W312" s="260"/>
      <c r="X312" s="260"/>
      <c r="Y312" s="260"/>
      <c r="Z312" s="260"/>
    </row>
    <row r="313" spans="1:26" ht="10.199999999999999" customHeight="1">
      <c r="A313" s="260">
        <v>299</v>
      </c>
      <c r="B313" s="260"/>
      <c r="C313" s="260"/>
      <c r="D313" s="260"/>
      <c r="E313" s="260"/>
      <c r="F313" s="260"/>
      <c r="G313" s="260"/>
      <c r="H313" s="262"/>
      <c r="I313" s="262"/>
      <c r="J313" s="262"/>
      <c r="K313" s="262"/>
      <c r="L313" s="260"/>
      <c r="M313" s="260"/>
      <c r="N313" s="263"/>
      <c r="O313" s="263"/>
      <c r="P313" s="260"/>
      <c r="Q313" s="260"/>
      <c r="R313" s="260"/>
      <c r="S313" s="262"/>
      <c r="T313" s="260"/>
      <c r="U313" s="263"/>
      <c r="V313" s="269"/>
      <c r="W313" s="260"/>
      <c r="X313" s="260"/>
      <c r="Y313" s="260"/>
      <c r="Z313" s="260"/>
    </row>
    <row r="314" spans="1:26" ht="10.199999999999999" customHeight="1">
      <c r="A314" s="260">
        <v>300</v>
      </c>
      <c r="B314" s="260"/>
      <c r="C314" s="260"/>
      <c r="D314" s="260"/>
      <c r="E314" s="260"/>
      <c r="F314" s="260"/>
      <c r="G314" s="260"/>
      <c r="H314" s="262"/>
      <c r="I314" s="262"/>
      <c r="J314" s="262"/>
      <c r="K314" s="262"/>
      <c r="L314" s="260"/>
      <c r="M314" s="260"/>
      <c r="N314" s="263"/>
      <c r="O314" s="263"/>
      <c r="P314" s="260"/>
      <c r="Q314" s="260"/>
      <c r="R314" s="260"/>
      <c r="S314" s="262"/>
      <c r="T314" s="260"/>
      <c r="U314" s="263"/>
      <c r="V314" s="269"/>
      <c r="W314" s="260"/>
      <c r="X314" s="260"/>
      <c r="Y314" s="260"/>
      <c r="Z314" s="260"/>
    </row>
    <row r="315" spans="1:26" ht="10.199999999999999" customHeight="1">
      <c r="A315" s="260">
        <v>301</v>
      </c>
      <c r="B315" s="260"/>
      <c r="C315" s="260"/>
      <c r="D315" s="260"/>
      <c r="E315" s="260"/>
      <c r="F315" s="260"/>
      <c r="G315" s="260"/>
      <c r="H315" s="262"/>
      <c r="I315" s="262"/>
      <c r="J315" s="262"/>
      <c r="K315" s="262"/>
      <c r="L315" s="260"/>
      <c r="M315" s="260"/>
      <c r="N315" s="263"/>
      <c r="O315" s="263"/>
      <c r="P315" s="260"/>
      <c r="Q315" s="260"/>
      <c r="R315" s="260"/>
      <c r="S315" s="262"/>
      <c r="T315" s="260"/>
      <c r="U315" s="263"/>
      <c r="V315" s="269"/>
      <c r="W315" s="260"/>
      <c r="X315" s="260"/>
      <c r="Y315" s="260"/>
      <c r="Z315" s="260"/>
    </row>
    <row r="316" spans="1:26" ht="10.199999999999999" customHeight="1">
      <c r="A316" s="260">
        <v>302</v>
      </c>
      <c r="B316" s="260"/>
      <c r="C316" s="260"/>
      <c r="D316" s="260"/>
      <c r="E316" s="260"/>
      <c r="F316" s="260"/>
      <c r="G316" s="260"/>
      <c r="H316" s="262"/>
      <c r="I316" s="262"/>
      <c r="J316" s="262"/>
      <c r="K316" s="262"/>
      <c r="L316" s="260"/>
      <c r="M316" s="260"/>
      <c r="N316" s="263"/>
      <c r="O316" s="263"/>
      <c r="P316" s="260"/>
      <c r="Q316" s="260"/>
      <c r="R316" s="260"/>
      <c r="S316" s="262"/>
      <c r="T316" s="260"/>
      <c r="U316" s="263"/>
      <c r="V316" s="269"/>
      <c r="W316" s="260"/>
      <c r="X316" s="260"/>
      <c r="Y316" s="260"/>
      <c r="Z316" s="260"/>
    </row>
    <row r="317" spans="1:26" ht="10.199999999999999" customHeight="1">
      <c r="A317" s="260">
        <v>303</v>
      </c>
      <c r="B317" s="260"/>
      <c r="C317" s="260"/>
      <c r="D317" s="260"/>
      <c r="E317" s="260"/>
      <c r="F317" s="260"/>
      <c r="G317" s="260"/>
      <c r="H317" s="262"/>
      <c r="I317" s="262"/>
      <c r="J317" s="262"/>
      <c r="K317" s="262"/>
      <c r="L317" s="260"/>
      <c r="M317" s="260"/>
      <c r="N317" s="263"/>
      <c r="O317" s="263"/>
      <c r="P317" s="260"/>
      <c r="Q317" s="260"/>
      <c r="R317" s="260"/>
      <c r="S317" s="262"/>
      <c r="T317" s="260"/>
      <c r="U317" s="263"/>
      <c r="V317" s="269"/>
      <c r="W317" s="260"/>
      <c r="X317" s="260"/>
      <c r="Y317" s="260"/>
      <c r="Z317" s="260"/>
    </row>
    <row r="318" spans="1:26" ht="10.199999999999999" customHeight="1">
      <c r="A318" s="260">
        <v>304</v>
      </c>
      <c r="B318" s="260"/>
      <c r="C318" s="260"/>
      <c r="D318" s="260"/>
      <c r="E318" s="260"/>
      <c r="F318" s="260"/>
      <c r="G318" s="260"/>
      <c r="H318" s="262"/>
      <c r="I318" s="262"/>
      <c r="J318" s="262"/>
      <c r="K318" s="262"/>
      <c r="L318" s="260"/>
      <c r="M318" s="260"/>
      <c r="N318" s="263"/>
      <c r="O318" s="263"/>
      <c r="P318" s="260"/>
      <c r="Q318" s="260"/>
      <c r="R318" s="260"/>
      <c r="S318" s="262"/>
      <c r="T318" s="260"/>
      <c r="U318" s="263"/>
      <c r="V318" s="269"/>
      <c r="W318" s="260"/>
      <c r="X318" s="260"/>
      <c r="Y318" s="260"/>
      <c r="Z318" s="260"/>
    </row>
    <row r="319" spans="1:26" ht="10.199999999999999" customHeight="1">
      <c r="A319" s="260">
        <v>305</v>
      </c>
      <c r="B319" s="260"/>
      <c r="C319" s="260"/>
      <c r="D319" s="260"/>
      <c r="E319" s="260"/>
      <c r="F319" s="260"/>
      <c r="G319" s="260"/>
      <c r="H319" s="262"/>
      <c r="I319" s="262"/>
      <c r="J319" s="262"/>
      <c r="K319" s="262"/>
      <c r="L319" s="260"/>
      <c r="M319" s="260"/>
      <c r="N319" s="263"/>
      <c r="O319" s="263"/>
      <c r="P319" s="260"/>
      <c r="Q319" s="260"/>
      <c r="R319" s="260"/>
      <c r="S319" s="262"/>
      <c r="T319" s="260"/>
      <c r="U319" s="263"/>
      <c r="V319" s="269"/>
      <c r="W319" s="260"/>
      <c r="X319" s="260"/>
      <c r="Y319" s="260"/>
      <c r="Z319" s="260"/>
    </row>
    <row r="320" spans="1:26" ht="10.199999999999999" customHeight="1">
      <c r="A320" s="260">
        <v>306</v>
      </c>
      <c r="B320" s="260"/>
      <c r="C320" s="260"/>
      <c r="D320" s="260"/>
      <c r="E320" s="260"/>
      <c r="F320" s="260"/>
      <c r="G320" s="260"/>
      <c r="H320" s="262"/>
      <c r="I320" s="262"/>
      <c r="J320" s="262"/>
      <c r="K320" s="262"/>
      <c r="L320" s="260"/>
      <c r="M320" s="260"/>
      <c r="N320" s="263"/>
      <c r="O320" s="263"/>
      <c r="P320" s="260"/>
      <c r="Q320" s="260"/>
      <c r="R320" s="260"/>
      <c r="S320" s="262"/>
      <c r="T320" s="260"/>
      <c r="U320" s="263"/>
      <c r="V320" s="269"/>
      <c r="W320" s="260"/>
      <c r="X320" s="260"/>
      <c r="Y320" s="260"/>
      <c r="Z320" s="260"/>
    </row>
    <row r="321" spans="1:26" ht="10.199999999999999" customHeight="1">
      <c r="A321" s="260">
        <v>307</v>
      </c>
      <c r="B321" s="260"/>
      <c r="C321" s="260"/>
      <c r="D321" s="260"/>
      <c r="E321" s="260"/>
      <c r="F321" s="260"/>
      <c r="G321" s="260"/>
      <c r="H321" s="262"/>
      <c r="I321" s="262"/>
      <c r="J321" s="262"/>
      <c r="K321" s="262"/>
      <c r="L321" s="260"/>
      <c r="M321" s="260"/>
      <c r="N321" s="263"/>
      <c r="O321" s="263"/>
      <c r="P321" s="260"/>
      <c r="Q321" s="260"/>
      <c r="R321" s="260"/>
      <c r="S321" s="262"/>
      <c r="T321" s="260"/>
      <c r="U321" s="263"/>
      <c r="V321" s="269"/>
      <c r="W321" s="260"/>
      <c r="X321" s="260"/>
      <c r="Y321" s="260"/>
      <c r="Z321" s="260"/>
    </row>
    <row r="322" spans="1:26" ht="10.199999999999999" customHeight="1">
      <c r="A322" s="260">
        <v>308</v>
      </c>
      <c r="B322" s="260"/>
      <c r="C322" s="260"/>
      <c r="D322" s="260"/>
      <c r="E322" s="260"/>
      <c r="F322" s="260"/>
      <c r="G322" s="260"/>
      <c r="H322" s="262"/>
      <c r="I322" s="262"/>
      <c r="J322" s="262"/>
      <c r="K322" s="262"/>
      <c r="L322" s="260"/>
      <c r="M322" s="260"/>
      <c r="N322" s="263"/>
      <c r="O322" s="263"/>
      <c r="P322" s="260"/>
      <c r="Q322" s="260"/>
      <c r="R322" s="260"/>
      <c r="S322" s="262"/>
      <c r="T322" s="260"/>
      <c r="U322" s="263"/>
      <c r="V322" s="269"/>
      <c r="W322" s="260"/>
      <c r="X322" s="260"/>
      <c r="Y322" s="260"/>
      <c r="Z322" s="260"/>
    </row>
    <row r="323" spans="1:26" ht="10.199999999999999" customHeight="1">
      <c r="A323" s="260">
        <v>309</v>
      </c>
      <c r="B323" s="260"/>
      <c r="C323" s="260"/>
      <c r="D323" s="260"/>
      <c r="E323" s="260"/>
      <c r="F323" s="260"/>
      <c r="G323" s="260"/>
      <c r="H323" s="262"/>
      <c r="I323" s="262"/>
      <c r="J323" s="262"/>
      <c r="K323" s="262"/>
      <c r="L323" s="260"/>
      <c r="M323" s="260"/>
      <c r="N323" s="263"/>
      <c r="O323" s="263"/>
      <c r="P323" s="260"/>
      <c r="Q323" s="260"/>
      <c r="R323" s="260"/>
      <c r="S323" s="262"/>
      <c r="T323" s="260"/>
      <c r="U323" s="263"/>
      <c r="V323" s="269"/>
      <c r="W323" s="260"/>
      <c r="X323" s="260"/>
      <c r="Y323" s="260"/>
      <c r="Z323" s="260"/>
    </row>
    <row r="324" spans="1:26" ht="10.199999999999999" customHeight="1">
      <c r="A324" s="260">
        <v>310</v>
      </c>
      <c r="B324" s="260"/>
      <c r="C324" s="260"/>
      <c r="D324" s="260"/>
      <c r="E324" s="260"/>
      <c r="F324" s="260"/>
      <c r="G324" s="260"/>
      <c r="H324" s="262"/>
      <c r="I324" s="262"/>
      <c r="J324" s="262"/>
      <c r="K324" s="262"/>
      <c r="L324" s="260"/>
      <c r="M324" s="260"/>
      <c r="N324" s="263"/>
      <c r="O324" s="263"/>
      <c r="P324" s="260"/>
      <c r="Q324" s="260"/>
      <c r="R324" s="260"/>
      <c r="S324" s="262"/>
      <c r="T324" s="260"/>
      <c r="U324" s="263"/>
      <c r="V324" s="269"/>
      <c r="W324" s="260"/>
      <c r="X324" s="260"/>
      <c r="Y324" s="260"/>
      <c r="Z324" s="260"/>
    </row>
    <row r="325" spans="1:26" ht="10.199999999999999" customHeight="1">
      <c r="A325" s="260">
        <v>311</v>
      </c>
      <c r="B325" s="260"/>
      <c r="C325" s="260"/>
      <c r="D325" s="260"/>
      <c r="E325" s="260"/>
      <c r="F325" s="260"/>
      <c r="G325" s="260"/>
      <c r="H325" s="262"/>
      <c r="I325" s="262"/>
      <c r="J325" s="262"/>
      <c r="K325" s="262"/>
      <c r="L325" s="260"/>
      <c r="M325" s="260"/>
      <c r="N325" s="263"/>
      <c r="O325" s="263"/>
      <c r="P325" s="260"/>
      <c r="Q325" s="260"/>
      <c r="R325" s="260"/>
      <c r="S325" s="262"/>
      <c r="T325" s="260"/>
      <c r="U325" s="263"/>
      <c r="V325" s="269"/>
      <c r="W325" s="260"/>
      <c r="X325" s="260"/>
      <c r="Y325" s="260"/>
      <c r="Z325" s="260"/>
    </row>
    <row r="326" spans="1:26" ht="10.199999999999999" customHeight="1">
      <c r="A326" s="260">
        <v>312</v>
      </c>
      <c r="B326" s="260"/>
      <c r="C326" s="260"/>
      <c r="D326" s="260"/>
      <c r="E326" s="260"/>
      <c r="F326" s="260"/>
      <c r="G326" s="260"/>
      <c r="H326" s="262"/>
      <c r="I326" s="262"/>
      <c r="J326" s="262"/>
      <c r="K326" s="262"/>
      <c r="L326" s="260"/>
      <c r="M326" s="260"/>
      <c r="N326" s="263"/>
      <c r="O326" s="263"/>
      <c r="P326" s="260"/>
      <c r="Q326" s="260"/>
      <c r="R326" s="260"/>
      <c r="S326" s="262"/>
      <c r="T326" s="260"/>
      <c r="U326" s="263"/>
      <c r="V326" s="269"/>
      <c r="W326" s="260"/>
      <c r="X326" s="260"/>
      <c r="Y326" s="260"/>
      <c r="Z326" s="260"/>
    </row>
    <row r="327" spans="1:26" ht="10.199999999999999" customHeight="1">
      <c r="A327" s="260">
        <v>313</v>
      </c>
      <c r="B327" s="260"/>
      <c r="C327" s="260"/>
      <c r="D327" s="260"/>
      <c r="E327" s="260"/>
      <c r="F327" s="260"/>
      <c r="G327" s="260"/>
      <c r="H327" s="262"/>
      <c r="I327" s="262"/>
      <c r="J327" s="262"/>
      <c r="K327" s="262"/>
      <c r="L327" s="260"/>
      <c r="M327" s="260"/>
      <c r="N327" s="263"/>
      <c r="O327" s="263"/>
      <c r="P327" s="260"/>
      <c r="Q327" s="260"/>
      <c r="R327" s="260"/>
      <c r="S327" s="262"/>
      <c r="T327" s="260"/>
      <c r="U327" s="263"/>
      <c r="V327" s="269"/>
      <c r="W327" s="260"/>
      <c r="X327" s="260"/>
      <c r="Y327" s="260"/>
      <c r="Z327" s="260"/>
    </row>
    <row r="328" spans="1:26" ht="10.199999999999999" customHeight="1">
      <c r="A328" s="260">
        <v>314</v>
      </c>
      <c r="B328" s="260"/>
      <c r="C328" s="260"/>
      <c r="D328" s="260"/>
      <c r="E328" s="260"/>
      <c r="F328" s="260"/>
      <c r="G328" s="260"/>
      <c r="H328" s="262"/>
      <c r="I328" s="262"/>
      <c r="J328" s="262"/>
      <c r="K328" s="262"/>
      <c r="L328" s="260"/>
      <c r="M328" s="260"/>
      <c r="N328" s="263"/>
      <c r="O328" s="263"/>
      <c r="P328" s="260"/>
      <c r="Q328" s="260"/>
      <c r="R328" s="260"/>
      <c r="S328" s="262"/>
      <c r="T328" s="260"/>
      <c r="U328" s="263"/>
      <c r="V328" s="269"/>
      <c r="W328" s="260"/>
      <c r="X328" s="260"/>
      <c r="Y328" s="260"/>
      <c r="Z328" s="260"/>
    </row>
    <row r="329" spans="1:26" ht="10.199999999999999" customHeight="1">
      <c r="A329" s="260">
        <v>315</v>
      </c>
      <c r="B329" s="260"/>
      <c r="C329" s="260"/>
      <c r="D329" s="260"/>
      <c r="E329" s="260"/>
      <c r="F329" s="260"/>
      <c r="G329" s="260"/>
      <c r="H329" s="262"/>
      <c r="I329" s="262"/>
      <c r="J329" s="262"/>
      <c r="K329" s="262"/>
      <c r="L329" s="260"/>
      <c r="M329" s="260"/>
      <c r="N329" s="263"/>
      <c r="O329" s="263"/>
      <c r="P329" s="260"/>
      <c r="Q329" s="260"/>
      <c r="R329" s="260"/>
      <c r="S329" s="262"/>
      <c r="T329" s="260"/>
      <c r="U329" s="263"/>
      <c r="V329" s="269"/>
      <c r="W329" s="260"/>
      <c r="X329" s="260"/>
      <c r="Y329" s="260"/>
      <c r="Z329" s="260"/>
    </row>
    <row r="330" spans="1:26" ht="10.199999999999999" customHeight="1">
      <c r="A330" s="260">
        <v>316</v>
      </c>
      <c r="B330" s="260"/>
      <c r="C330" s="260"/>
      <c r="D330" s="260"/>
      <c r="E330" s="260"/>
      <c r="F330" s="260"/>
      <c r="G330" s="260"/>
      <c r="H330" s="262"/>
      <c r="I330" s="262"/>
      <c r="J330" s="262"/>
      <c r="K330" s="262"/>
      <c r="L330" s="260"/>
      <c r="M330" s="260"/>
      <c r="N330" s="263"/>
      <c r="O330" s="263"/>
      <c r="P330" s="260"/>
      <c r="Q330" s="260"/>
      <c r="R330" s="260"/>
      <c r="S330" s="262"/>
      <c r="T330" s="260"/>
      <c r="U330" s="263"/>
      <c r="V330" s="269"/>
      <c r="W330" s="260"/>
      <c r="X330" s="260"/>
      <c r="Y330" s="260"/>
      <c r="Z330" s="260"/>
    </row>
    <row r="331" spans="1:26" ht="10.199999999999999" customHeight="1">
      <c r="A331" s="260">
        <v>317</v>
      </c>
      <c r="B331" s="260"/>
      <c r="C331" s="260"/>
      <c r="D331" s="260"/>
      <c r="E331" s="260"/>
      <c r="F331" s="260"/>
      <c r="G331" s="260"/>
      <c r="H331" s="262"/>
      <c r="I331" s="262"/>
      <c r="J331" s="262"/>
      <c r="K331" s="262"/>
      <c r="L331" s="260"/>
      <c r="M331" s="260"/>
      <c r="N331" s="263"/>
      <c r="O331" s="263"/>
      <c r="P331" s="260"/>
      <c r="Q331" s="260"/>
      <c r="R331" s="260"/>
      <c r="S331" s="262"/>
      <c r="T331" s="260"/>
      <c r="U331" s="263"/>
      <c r="V331" s="269"/>
      <c r="W331" s="260"/>
      <c r="X331" s="260"/>
      <c r="Y331" s="260"/>
      <c r="Z331" s="260"/>
    </row>
    <row r="332" spans="1:26" ht="10.199999999999999" customHeight="1">
      <c r="A332" s="260">
        <v>318</v>
      </c>
      <c r="B332" s="260"/>
      <c r="C332" s="260"/>
      <c r="D332" s="260"/>
      <c r="E332" s="260"/>
      <c r="F332" s="260"/>
      <c r="G332" s="260"/>
      <c r="H332" s="262"/>
      <c r="I332" s="262"/>
      <c r="J332" s="262"/>
      <c r="K332" s="262"/>
      <c r="L332" s="260"/>
      <c r="M332" s="260"/>
      <c r="N332" s="263"/>
      <c r="O332" s="263"/>
      <c r="P332" s="260"/>
      <c r="Q332" s="260"/>
      <c r="R332" s="260"/>
      <c r="S332" s="262"/>
      <c r="T332" s="260"/>
      <c r="U332" s="263"/>
      <c r="V332" s="269"/>
      <c r="W332" s="260"/>
      <c r="X332" s="260"/>
      <c r="Y332" s="260"/>
      <c r="Z332" s="260"/>
    </row>
    <row r="333" spans="1:26" ht="10.199999999999999" customHeight="1">
      <c r="A333" s="260">
        <v>319</v>
      </c>
      <c r="B333" s="260"/>
      <c r="C333" s="260"/>
      <c r="D333" s="260"/>
      <c r="E333" s="260"/>
      <c r="F333" s="260"/>
      <c r="G333" s="260"/>
      <c r="H333" s="262"/>
      <c r="I333" s="262"/>
      <c r="J333" s="262"/>
      <c r="K333" s="262"/>
      <c r="L333" s="260"/>
      <c r="M333" s="260"/>
      <c r="N333" s="263"/>
      <c r="O333" s="263"/>
      <c r="P333" s="260"/>
      <c r="Q333" s="260"/>
      <c r="R333" s="260"/>
      <c r="S333" s="262"/>
      <c r="T333" s="260"/>
      <c r="U333" s="263"/>
      <c r="V333" s="269"/>
      <c r="W333" s="260"/>
      <c r="X333" s="260"/>
      <c r="Y333" s="260"/>
      <c r="Z333" s="260"/>
    </row>
    <row r="334" spans="1:26" ht="10.199999999999999" customHeight="1">
      <c r="A334" s="260">
        <v>320</v>
      </c>
      <c r="B334" s="260"/>
      <c r="C334" s="260"/>
      <c r="D334" s="260"/>
      <c r="E334" s="260"/>
      <c r="F334" s="260"/>
      <c r="G334" s="260"/>
      <c r="H334" s="262"/>
      <c r="I334" s="262"/>
      <c r="J334" s="262"/>
      <c r="K334" s="262"/>
      <c r="L334" s="260"/>
      <c r="M334" s="260"/>
      <c r="N334" s="263"/>
      <c r="O334" s="263"/>
      <c r="P334" s="260"/>
      <c r="Q334" s="260"/>
      <c r="R334" s="260"/>
      <c r="S334" s="262"/>
      <c r="T334" s="260"/>
      <c r="U334" s="263"/>
      <c r="V334" s="269"/>
      <c r="W334" s="260"/>
      <c r="X334" s="260"/>
      <c r="Y334" s="260"/>
      <c r="Z334" s="260"/>
    </row>
    <row r="335" spans="1:26" ht="10.199999999999999" customHeight="1">
      <c r="A335" s="260">
        <v>321</v>
      </c>
      <c r="B335" s="260"/>
      <c r="C335" s="260"/>
      <c r="D335" s="260"/>
      <c r="E335" s="260"/>
      <c r="F335" s="260"/>
      <c r="G335" s="260"/>
      <c r="H335" s="262"/>
      <c r="I335" s="262"/>
      <c r="J335" s="262"/>
      <c r="K335" s="262"/>
      <c r="L335" s="260"/>
      <c r="M335" s="260"/>
      <c r="N335" s="263"/>
      <c r="O335" s="263"/>
      <c r="P335" s="260"/>
      <c r="Q335" s="260"/>
      <c r="R335" s="260"/>
      <c r="S335" s="262"/>
      <c r="T335" s="260"/>
      <c r="U335" s="263"/>
      <c r="V335" s="269"/>
      <c r="W335" s="260"/>
      <c r="X335" s="260"/>
      <c r="Y335" s="260"/>
      <c r="Z335" s="260"/>
    </row>
    <row r="336" spans="1:26" ht="10.199999999999999" customHeight="1">
      <c r="A336" s="260">
        <v>322</v>
      </c>
      <c r="B336" s="260"/>
      <c r="C336" s="260"/>
      <c r="D336" s="260"/>
      <c r="E336" s="260"/>
      <c r="F336" s="260"/>
      <c r="G336" s="260"/>
      <c r="H336" s="262"/>
      <c r="I336" s="262"/>
      <c r="J336" s="262"/>
      <c r="K336" s="262"/>
      <c r="L336" s="260"/>
      <c r="M336" s="260"/>
      <c r="N336" s="263"/>
      <c r="O336" s="263"/>
      <c r="P336" s="260"/>
      <c r="Q336" s="260"/>
      <c r="R336" s="260"/>
      <c r="S336" s="262"/>
      <c r="T336" s="260"/>
      <c r="U336" s="263"/>
      <c r="V336" s="269"/>
      <c r="W336" s="260"/>
      <c r="X336" s="260"/>
      <c r="Y336" s="260"/>
      <c r="Z336" s="260"/>
    </row>
    <row r="337" spans="1:26" ht="10.199999999999999" customHeight="1">
      <c r="A337" s="260">
        <v>323</v>
      </c>
      <c r="B337" s="260"/>
      <c r="C337" s="260"/>
      <c r="D337" s="260"/>
      <c r="E337" s="260"/>
      <c r="F337" s="260"/>
      <c r="G337" s="260"/>
      <c r="H337" s="262"/>
      <c r="I337" s="262"/>
      <c r="J337" s="262"/>
      <c r="K337" s="262"/>
      <c r="L337" s="260"/>
      <c r="M337" s="260"/>
      <c r="N337" s="263"/>
      <c r="O337" s="263"/>
      <c r="P337" s="260"/>
      <c r="Q337" s="260"/>
      <c r="R337" s="260"/>
      <c r="S337" s="262"/>
      <c r="T337" s="260"/>
      <c r="U337" s="263"/>
      <c r="V337" s="269"/>
      <c r="W337" s="260"/>
      <c r="X337" s="260"/>
      <c r="Y337" s="260"/>
      <c r="Z337" s="260"/>
    </row>
    <row r="338" spans="1:26" ht="10.199999999999999" customHeight="1">
      <c r="A338" s="260">
        <v>324</v>
      </c>
      <c r="B338" s="260"/>
      <c r="C338" s="260"/>
      <c r="D338" s="260"/>
      <c r="E338" s="260"/>
      <c r="F338" s="260"/>
      <c r="G338" s="260"/>
      <c r="H338" s="262"/>
      <c r="I338" s="262"/>
      <c r="J338" s="262"/>
      <c r="K338" s="262"/>
      <c r="L338" s="260"/>
      <c r="M338" s="260"/>
      <c r="N338" s="263"/>
      <c r="O338" s="263"/>
      <c r="P338" s="260"/>
      <c r="Q338" s="260"/>
      <c r="R338" s="260"/>
      <c r="S338" s="262"/>
      <c r="T338" s="260"/>
      <c r="U338" s="263"/>
      <c r="V338" s="269"/>
      <c r="W338" s="260"/>
      <c r="X338" s="260"/>
      <c r="Y338" s="260"/>
      <c r="Z338" s="260"/>
    </row>
    <row r="339" spans="1:26" ht="10.199999999999999" customHeight="1">
      <c r="A339" s="260">
        <v>325</v>
      </c>
      <c r="B339" s="260"/>
      <c r="C339" s="260"/>
      <c r="D339" s="260"/>
      <c r="E339" s="260"/>
      <c r="F339" s="260"/>
      <c r="G339" s="260"/>
      <c r="H339" s="262"/>
      <c r="I339" s="262"/>
      <c r="J339" s="262"/>
      <c r="K339" s="262"/>
      <c r="L339" s="260"/>
      <c r="M339" s="260"/>
      <c r="N339" s="263"/>
      <c r="O339" s="263"/>
      <c r="P339" s="260"/>
      <c r="Q339" s="260"/>
      <c r="R339" s="260"/>
      <c r="S339" s="262"/>
      <c r="T339" s="260"/>
      <c r="U339" s="263"/>
      <c r="V339" s="269"/>
      <c r="W339" s="260"/>
      <c r="X339" s="260"/>
      <c r="Y339" s="260"/>
      <c r="Z339" s="260"/>
    </row>
    <row r="340" spans="1:26" ht="10.199999999999999" customHeight="1">
      <c r="A340" s="260">
        <v>326</v>
      </c>
      <c r="B340" s="260"/>
      <c r="C340" s="260"/>
      <c r="D340" s="260"/>
      <c r="E340" s="260"/>
      <c r="F340" s="260"/>
      <c r="G340" s="260"/>
      <c r="H340" s="262"/>
      <c r="I340" s="262"/>
      <c r="J340" s="262"/>
      <c r="K340" s="262"/>
      <c r="L340" s="260"/>
      <c r="M340" s="260"/>
      <c r="N340" s="263"/>
      <c r="O340" s="263"/>
      <c r="P340" s="260"/>
      <c r="Q340" s="260"/>
      <c r="R340" s="260"/>
      <c r="S340" s="262"/>
      <c r="T340" s="260"/>
      <c r="U340" s="263"/>
      <c r="V340" s="269"/>
      <c r="W340" s="260"/>
      <c r="X340" s="260"/>
      <c r="Y340" s="260"/>
      <c r="Z340" s="260"/>
    </row>
    <row r="341" spans="1:26" ht="10.199999999999999" customHeight="1">
      <c r="A341" s="260">
        <v>327</v>
      </c>
      <c r="B341" s="260"/>
      <c r="C341" s="260"/>
      <c r="D341" s="260"/>
      <c r="E341" s="260"/>
      <c r="F341" s="260"/>
      <c r="G341" s="260"/>
      <c r="H341" s="262"/>
      <c r="I341" s="262"/>
      <c r="J341" s="262"/>
      <c r="K341" s="262"/>
      <c r="L341" s="260"/>
      <c r="M341" s="260"/>
      <c r="N341" s="263"/>
      <c r="O341" s="263"/>
      <c r="P341" s="260"/>
      <c r="Q341" s="260"/>
      <c r="R341" s="260"/>
      <c r="S341" s="262"/>
      <c r="T341" s="260"/>
      <c r="U341" s="263"/>
      <c r="V341" s="269"/>
      <c r="W341" s="260"/>
      <c r="X341" s="260"/>
      <c r="Y341" s="260"/>
      <c r="Z341" s="260"/>
    </row>
    <row r="342" spans="1:26" ht="10.199999999999999" customHeight="1">
      <c r="A342" s="260">
        <v>328</v>
      </c>
      <c r="B342" s="260"/>
      <c r="C342" s="260"/>
      <c r="D342" s="260"/>
      <c r="E342" s="260"/>
      <c r="F342" s="260"/>
      <c r="G342" s="260"/>
      <c r="H342" s="262"/>
      <c r="I342" s="262"/>
      <c r="J342" s="262"/>
      <c r="K342" s="262"/>
      <c r="L342" s="260"/>
      <c r="M342" s="260"/>
      <c r="N342" s="263"/>
      <c r="O342" s="263"/>
      <c r="P342" s="260"/>
      <c r="Q342" s="260"/>
      <c r="R342" s="260"/>
      <c r="S342" s="262"/>
      <c r="T342" s="260"/>
      <c r="U342" s="263"/>
      <c r="V342" s="269"/>
      <c r="W342" s="260"/>
      <c r="X342" s="260"/>
      <c r="Y342" s="260"/>
      <c r="Z342" s="260"/>
    </row>
    <row r="343" spans="1:26" ht="10.199999999999999" customHeight="1">
      <c r="A343" s="260">
        <v>329</v>
      </c>
      <c r="B343" s="260"/>
      <c r="C343" s="260"/>
      <c r="D343" s="260"/>
      <c r="E343" s="260"/>
      <c r="F343" s="260"/>
      <c r="G343" s="260"/>
      <c r="H343" s="262"/>
      <c r="I343" s="262"/>
      <c r="J343" s="262"/>
      <c r="K343" s="262"/>
      <c r="L343" s="260"/>
      <c r="M343" s="260"/>
      <c r="N343" s="263"/>
      <c r="O343" s="263"/>
      <c r="P343" s="260"/>
      <c r="Q343" s="260"/>
      <c r="R343" s="260"/>
      <c r="S343" s="262"/>
      <c r="T343" s="260"/>
      <c r="U343" s="263"/>
      <c r="V343" s="269"/>
      <c r="W343" s="260"/>
      <c r="X343" s="260"/>
      <c r="Y343" s="260"/>
      <c r="Z343" s="260"/>
    </row>
    <row r="344" spans="1:26" ht="10.199999999999999" customHeight="1">
      <c r="A344" s="260">
        <v>330</v>
      </c>
      <c r="B344" s="260"/>
      <c r="C344" s="260"/>
      <c r="D344" s="260"/>
      <c r="E344" s="260"/>
      <c r="F344" s="260"/>
      <c r="G344" s="260"/>
      <c r="H344" s="262"/>
      <c r="I344" s="262"/>
      <c r="J344" s="262"/>
      <c r="K344" s="262"/>
      <c r="L344" s="260"/>
      <c r="M344" s="260"/>
      <c r="N344" s="263"/>
      <c r="O344" s="263"/>
      <c r="P344" s="260"/>
      <c r="Q344" s="260"/>
      <c r="R344" s="260"/>
      <c r="S344" s="262"/>
      <c r="T344" s="260"/>
      <c r="U344" s="263"/>
      <c r="V344" s="269"/>
      <c r="W344" s="260"/>
      <c r="X344" s="260"/>
      <c r="Y344" s="260"/>
      <c r="Z344" s="260"/>
    </row>
    <row r="345" spans="1:26" ht="10.199999999999999" customHeight="1">
      <c r="A345" s="260">
        <v>331</v>
      </c>
      <c r="B345" s="260"/>
      <c r="C345" s="260"/>
      <c r="D345" s="260"/>
      <c r="E345" s="260"/>
      <c r="F345" s="260"/>
      <c r="G345" s="260"/>
      <c r="H345" s="262"/>
      <c r="I345" s="262"/>
      <c r="J345" s="262"/>
      <c r="K345" s="262"/>
      <c r="L345" s="260"/>
      <c r="M345" s="260"/>
      <c r="N345" s="263"/>
      <c r="O345" s="263"/>
      <c r="P345" s="260"/>
      <c r="Q345" s="260"/>
      <c r="R345" s="260"/>
      <c r="S345" s="262"/>
      <c r="T345" s="260"/>
      <c r="U345" s="263"/>
      <c r="V345" s="269"/>
      <c r="W345" s="260"/>
      <c r="X345" s="260"/>
      <c r="Y345" s="260"/>
      <c r="Z345" s="260"/>
    </row>
    <row r="346" spans="1:26" ht="10.199999999999999" customHeight="1">
      <c r="A346" s="260">
        <v>332</v>
      </c>
      <c r="B346" s="260"/>
      <c r="C346" s="260"/>
      <c r="D346" s="260"/>
      <c r="E346" s="260"/>
      <c r="F346" s="260"/>
      <c r="G346" s="260"/>
      <c r="H346" s="262"/>
      <c r="I346" s="262"/>
      <c r="J346" s="262"/>
      <c r="K346" s="262"/>
      <c r="L346" s="260"/>
      <c r="M346" s="260"/>
      <c r="N346" s="263"/>
      <c r="O346" s="263"/>
      <c r="P346" s="260"/>
      <c r="Q346" s="260"/>
      <c r="R346" s="260"/>
      <c r="S346" s="262"/>
      <c r="T346" s="260"/>
      <c r="U346" s="263"/>
      <c r="V346" s="269"/>
      <c r="W346" s="260"/>
      <c r="X346" s="260"/>
      <c r="Y346" s="260"/>
      <c r="Z346" s="260"/>
    </row>
    <row r="347" spans="1:26" ht="10.199999999999999" customHeight="1">
      <c r="A347" s="260">
        <v>333</v>
      </c>
      <c r="B347" s="260"/>
      <c r="C347" s="260"/>
      <c r="D347" s="260"/>
      <c r="E347" s="260"/>
      <c r="F347" s="260"/>
      <c r="G347" s="260"/>
      <c r="H347" s="262"/>
      <c r="I347" s="262"/>
      <c r="J347" s="262"/>
      <c r="K347" s="262"/>
      <c r="L347" s="260"/>
      <c r="M347" s="260"/>
      <c r="N347" s="263"/>
      <c r="O347" s="263"/>
      <c r="P347" s="260"/>
      <c r="Q347" s="260"/>
      <c r="R347" s="260"/>
      <c r="S347" s="262"/>
      <c r="T347" s="260"/>
      <c r="U347" s="263"/>
      <c r="V347" s="269"/>
      <c r="W347" s="260"/>
      <c r="X347" s="260"/>
      <c r="Y347" s="260"/>
      <c r="Z347" s="260"/>
    </row>
    <row r="348" spans="1:26" ht="10.199999999999999" customHeight="1">
      <c r="A348" s="260">
        <v>334</v>
      </c>
      <c r="B348" s="260"/>
      <c r="C348" s="260"/>
      <c r="D348" s="260"/>
      <c r="E348" s="260"/>
      <c r="F348" s="260"/>
      <c r="G348" s="260"/>
      <c r="H348" s="262"/>
      <c r="I348" s="262"/>
      <c r="J348" s="262"/>
      <c r="K348" s="262"/>
      <c r="L348" s="260"/>
      <c r="M348" s="260"/>
      <c r="N348" s="263"/>
      <c r="O348" s="263"/>
      <c r="P348" s="260"/>
      <c r="Q348" s="260"/>
      <c r="R348" s="260"/>
      <c r="S348" s="262"/>
      <c r="T348" s="260"/>
      <c r="U348" s="263"/>
      <c r="V348" s="269"/>
      <c r="W348" s="260"/>
      <c r="X348" s="260"/>
      <c r="Y348" s="260"/>
      <c r="Z348" s="260"/>
    </row>
    <row r="349" spans="1:26" ht="10.199999999999999" customHeight="1">
      <c r="A349" s="260">
        <v>335</v>
      </c>
      <c r="B349" s="260"/>
      <c r="C349" s="260"/>
      <c r="D349" s="260"/>
      <c r="E349" s="260"/>
      <c r="F349" s="260"/>
      <c r="G349" s="260"/>
      <c r="H349" s="262"/>
      <c r="I349" s="262"/>
      <c r="J349" s="262"/>
      <c r="K349" s="262"/>
      <c r="L349" s="260"/>
      <c r="M349" s="260"/>
      <c r="N349" s="263"/>
      <c r="O349" s="263"/>
      <c r="P349" s="260"/>
      <c r="Q349" s="260"/>
      <c r="R349" s="260"/>
      <c r="S349" s="262"/>
      <c r="T349" s="260"/>
      <c r="U349" s="263"/>
      <c r="V349" s="269"/>
      <c r="W349" s="260"/>
      <c r="X349" s="260"/>
      <c r="Y349" s="260"/>
      <c r="Z349" s="260"/>
    </row>
    <row r="350" spans="1:26" ht="10.199999999999999" customHeight="1">
      <c r="A350" s="260">
        <v>336</v>
      </c>
      <c r="B350" s="260"/>
      <c r="C350" s="260"/>
      <c r="D350" s="260"/>
      <c r="E350" s="260"/>
      <c r="F350" s="260"/>
      <c r="G350" s="260"/>
      <c r="H350" s="262"/>
      <c r="I350" s="262"/>
      <c r="J350" s="262"/>
      <c r="K350" s="262"/>
      <c r="L350" s="260"/>
      <c r="M350" s="260"/>
      <c r="N350" s="263"/>
      <c r="O350" s="263"/>
      <c r="P350" s="260"/>
      <c r="Q350" s="260"/>
      <c r="R350" s="260"/>
      <c r="S350" s="262"/>
      <c r="T350" s="260"/>
      <c r="U350" s="263"/>
      <c r="V350" s="269"/>
      <c r="W350" s="260"/>
      <c r="X350" s="260"/>
      <c r="Y350" s="260"/>
      <c r="Z350" s="260"/>
    </row>
    <row r="351" spans="1:26" ht="10.199999999999999" customHeight="1">
      <c r="A351" s="260">
        <v>337</v>
      </c>
      <c r="B351" s="260"/>
      <c r="C351" s="260"/>
      <c r="D351" s="260"/>
      <c r="E351" s="260"/>
      <c r="F351" s="260"/>
      <c r="G351" s="260"/>
      <c r="H351" s="262"/>
      <c r="I351" s="262"/>
      <c r="J351" s="262"/>
      <c r="K351" s="262"/>
      <c r="L351" s="260"/>
      <c r="M351" s="260"/>
      <c r="N351" s="263"/>
      <c r="O351" s="263"/>
      <c r="P351" s="260"/>
      <c r="Q351" s="260"/>
      <c r="R351" s="260"/>
      <c r="S351" s="262"/>
      <c r="T351" s="260"/>
      <c r="U351" s="263"/>
      <c r="V351" s="269"/>
      <c r="W351" s="260"/>
      <c r="X351" s="260"/>
      <c r="Y351" s="260"/>
      <c r="Z351" s="260"/>
    </row>
    <row r="352" spans="1:26" ht="10.199999999999999" customHeight="1">
      <c r="A352" s="260">
        <v>338</v>
      </c>
      <c r="B352" s="260"/>
      <c r="C352" s="260"/>
      <c r="D352" s="260"/>
      <c r="E352" s="260"/>
      <c r="F352" s="260"/>
      <c r="G352" s="260"/>
      <c r="H352" s="262"/>
      <c r="I352" s="262"/>
      <c r="J352" s="262"/>
      <c r="K352" s="262"/>
      <c r="L352" s="260"/>
      <c r="M352" s="260"/>
      <c r="N352" s="263"/>
      <c r="O352" s="263"/>
      <c r="P352" s="260"/>
      <c r="Q352" s="260"/>
      <c r="R352" s="260"/>
      <c r="S352" s="262"/>
      <c r="T352" s="260"/>
      <c r="U352" s="263"/>
      <c r="V352" s="269"/>
      <c r="W352" s="260"/>
      <c r="X352" s="260"/>
      <c r="Y352" s="260"/>
      <c r="Z352" s="260"/>
    </row>
    <row r="353" spans="1:26" ht="10.199999999999999" customHeight="1">
      <c r="A353" s="260">
        <v>339</v>
      </c>
      <c r="B353" s="260"/>
      <c r="C353" s="260"/>
      <c r="D353" s="260"/>
      <c r="E353" s="260"/>
      <c r="F353" s="260"/>
      <c r="G353" s="260"/>
      <c r="H353" s="262"/>
      <c r="I353" s="262"/>
      <c r="J353" s="262"/>
      <c r="K353" s="262"/>
      <c r="L353" s="260"/>
      <c r="M353" s="260"/>
      <c r="N353" s="263"/>
      <c r="O353" s="263"/>
      <c r="P353" s="260"/>
      <c r="Q353" s="260"/>
      <c r="R353" s="260"/>
      <c r="S353" s="262"/>
      <c r="T353" s="260"/>
      <c r="U353" s="263"/>
      <c r="V353" s="269"/>
      <c r="W353" s="260"/>
      <c r="X353" s="260"/>
      <c r="Y353" s="260"/>
      <c r="Z353" s="260"/>
    </row>
    <row r="354" spans="1:26" ht="10.199999999999999" customHeight="1">
      <c r="A354" s="260">
        <v>340</v>
      </c>
      <c r="B354" s="260"/>
      <c r="C354" s="260"/>
      <c r="D354" s="260"/>
      <c r="E354" s="260"/>
      <c r="F354" s="260"/>
      <c r="G354" s="260"/>
      <c r="H354" s="262"/>
      <c r="I354" s="262"/>
      <c r="J354" s="262"/>
      <c r="K354" s="262"/>
      <c r="L354" s="260"/>
      <c r="M354" s="260"/>
      <c r="N354" s="263"/>
      <c r="O354" s="263"/>
      <c r="P354" s="260"/>
      <c r="Q354" s="260"/>
      <c r="R354" s="260"/>
      <c r="S354" s="262"/>
      <c r="T354" s="260"/>
      <c r="U354" s="263"/>
      <c r="V354" s="269"/>
      <c r="W354" s="260"/>
      <c r="X354" s="260"/>
      <c r="Y354" s="260"/>
      <c r="Z354" s="260"/>
    </row>
    <row r="355" spans="1:26" ht="10.199999999999999" customHeight="1">
      <c r="A355" s="260">
        <v>341</v>
      </c>
      <c r="B355" s="260"/>
      <c r="C355" s="260"/>
      <c r="D355" s="260"/>
      <c r="E355" s="260"/>
      <c r="F355" s="260"/>
      <c r="G355" s="260"/>
      <c r="H355" s="262"/>
      <c r="I355" s="262"/>
      <c r="J355" s="262"/>
      <c r="K355" s="262"/>
      <c r="L355" s="260"/>
      <c r="M355" s="260"/>
      <c r="N355" s="263"/>
      <c r="O355" s="263"/>
      <c r="P355" s="260"/>
      <c r="Q355" s="260"/>
      <c r="R355" s="260"/>
      <c r="S355" s="262"/>
      <c r="T355" s="260"/>
      <c r="U355" s="263"/>
      <c r="V355" s="269"/>
      <c r="W355" s="260"/>
      <c r="X355" s="260"/>
      <c r="Y355" s="260"/>
      <c r="Z355" s="260"/>
    </row>
    <row r="356" spans="1:26" ht="10.199999999999999" customHeight="1">
      <c r="A356" s="260">
        <v>342</v>
      </c>
      <c r="B356" s="260"/>
      <c r="C356" s="260"/>
      <c r="D356" s="260"/>
      <c r="E356" s="260"/>
      <c r="F356" s="260"/>
      <c r="G356" s="260"/>
      <c r="H356" s="262"/>
      <c r="I356" s="262"/>
      <c r="J356" s="262"/>
      <c r="K356" s="262"/>
      <c r="L356" s="260"/>
      <c r="M356" s="260"/>
      <c r="N356" s="263"/>
      <c r="O356" s="263"/>
      <c r="P356" s="260"/>
      <c r="Q356" s="260"/>
      <c r="R356" s="260"/>
      <c r="S356" s="262"/>
      <c r="T356" s="260"/>
      <c r="U356" s="263"/>
      <c r="V356" s="269"/>
      <c r="W356" s="260"/>
      <c r="X356" s="260"/>
      <c r="Y356" s="260"/>
      <c r="Z356" s="260"/>
    </row>
    <row r="357" spans="1:26" ht="10.199999999999999" customHeight="1">
      <c r="A357" s="260">
        <v>343</v>
      </c>
      <c r="B357" s="260"/>
      <c r="C357" s="260"/>
      <c r="D357" s="260"/>
      <c r="E357" s="260"/>
      <c r="F357" s="260"/>
      <c r="G357" s="260"/>
      <c r="H357" s="262"/>
      <c r="I357" s="262"/>
      <c r="J357" s="262"/>
      <c r="K357" s="262"/>
      <c r="L357" s="260"/>
      <c r="M357" s="260"/>
      <c r="N357" s="263"/>
      <c r="O357" s="263"/>
      <c r="P357" s="260"/>
      <c r="Q357" s="260"/>
      <c r="R357" s="260"/>
      <c r="S357" s="262"/>
      <c r="T357" s="260"/>
      <c r="U357" s="263"/>
      <c r="V357" s="269"/>
      <c r="W357" s="260"/>
      <c r="X357" s="260"/>
      <c r="Y357" s="260"/>
      <c r="Z357" s="260"/>
    </row>
    <row r="358" spans="1:26" ht="10.199999999999999" customHeight="1">
      <c r="A358" s="260">
        <v>344</v>
      </c>
      <c r="B358" s="260"/>
      <c r="C358" s="260"/>
      <c r="D358" s="260"/>
      <c r="E358" s="260"/>
      <c r="F358" s="260"/>
      <c r="G358" s="260"/>
      <c r="H358" s="262"/>
      <c r="I358" s="262"/>
      <c r="J358" s="262"/>
      <c r="K358" s="262"/>
      <c r="L358" s="260"/>
      <c r="M358" s="260"/>
      <c r="N358" s="263"/>
      <c r="O358" s="263"/>
      <c r="P358" s="260"/>
      <c r="Q358" s="260"/>
      <c r="R358" s="260"/>
      <c r="S358" s="262"/>
      <c r="T358" s="260"/>
      <c r="U358" s="263"/>
      <c r="V358" s="269"/>
      <c r="W358" s="260"/>
      <c r="X358" s="260"/>
      <c r="Y358" s="260"/>
      <c r="Z358" s="260"/>
    </row>
    <row r="359" spans="1:26" ht="10.199999999999999" customHeight="1">
      <c r="A359" s="260">
        <v>345</v>
      </c>
      <c r="B359" s="260"/>
      <c r="C359" s="260"/>
      <c r="D359" s="260"/>
      <c r="E359" s="260"/>
      <c r="F359" s="260"/>
      <c r="G359" s="260"/>
      <c r="H359" s="262"/>
      <c r="I359" s="262"/>
      <c r="J359" s="262"/>
      <c r="K359" s="262"/>
      <c r="L359" s="260"/>
      <c r="M359" s="260"/>
      <c r="N359" s="263"/>
      <c r="O359" s="263"/>
      <c r="P359" s="260"/>
      <c r="Q359" s="260"/>
      <c r="R359" s="260"/>
      <c r="S359" s="262"/>
      <c r="T359" s="260"/>
      <c r="U359" s="263"/>
      <c r="V359" s="269"/>
      <c r="W359" s="260"/>
      <c r="X359" s="260"/>
      <c r="Y359" s="260"/>
      <c r="Z359" s="260"/>
    </row>
    <row r="360" spans="1:26" ht="10.199999999999999" customHeight="1">
      <c r="A360" s="260">
        <v>346</v>
      </c>
      <c r="B360" s="260"/>
      <c r="C360" s="260"/>
      <c r="D360" s="260"/>
      <c r="E360" s="260"/>
      <c r="F360" s="260"/>
      <c r="G360" s="260"/>
      <c r="H360" s="262"/>
      <c r="I360" s="262"/>
      <c r="J360" s="262"/>
      <c r="K360" s="262"/>
      <c r="L360" s="260"/>
      <c r="M360" s="260"/>
      <c r="N360" s="263"/>
      <c r="O360" s="263"/>
      <c r="P360" s="260"/>
      <c r="Q360" s="260"/>
      <c r="R360" s="260"/>
      <c r="S360" s="262"/>
      <c r="T360" s="260"/>
      <c r="U360" s="263"/>
      <c r="V360" s="269"/>
      <c r="W360" s="260"/>
      <c r="X360" s="260"/>
      <c r="Y360" s="260"/>
      <c r="Z360" s="260"/>
    </row>
    <row r="361" spans="1:26" ht="10.199999999999999" customHeight="1">
      <c r="A361" s="260">
        <v>347</v>
      </c>
      <c r="B361" s="260"/>
      <c r="C361" s="260"/>
      <c r="D361" s="260"/>
      <c r="E361" s="260"/>
      <c r="F361" s="260"/>
      <c r="G361" s="260"/>
      <c r="H361" s="262"/>
      <c r="I361" s="262"/>
      <c r="J361" s="262"/>
      <c r="K361" s="262"/>
      <c r="L361" s="260"/>
      <c r="M361" s="260"/>
      <c r="N361" s="263"/>
      <c r="O361" s="263"/>
      <c r="P361" s="260"/>
      <c r="Q361" s="260"/>
      <c r="R361" s="260"/>
      <c r="S361" s="262"/>
      <c r="T361" s="260"/>
      <c r="U361" s="263"/>
      <c r="V361" s="269"/>
      <c r="W361" s="260"/>
      <c r="X361" s="260"/>
      <c r="Y361" s="260"/>
      <c r="Z361" s="260"/>
    </row>
    <row r="362" spans="1:26" ht="10.199999999999999" customHeight="1">
      <c r="A362" s="260">
        <v>348</v>
      </c>
      <c r="B362" s="260"/>
      <c r="C362" s="260"/>
      <c r="D362" s="260"/>
      <c r="E362" s="260"/>
      <c r="F362" s="260"/>
      <c r="G362" s="260"/>
      <c r="H362" s="262"/>
      <c r="I362" s="262"/>
      <c r="J362" s="262"/>
      <c r="K362" s="262"/>
      <c r="L362" s="260"/>
      <c r="M362" s="260"/>
      <c r="N362" s="263"/>
      <c r="O362" s="263"/>
      <c r="P362" s="260"/>
      <c r="Q362" s="260"/>
      <c r="R362" s="260"/>
      <c r="S362" s="262"/>
      <c r="T362" s="260"/>
      <c r="U362" s="263"/>
      <c r="V362" s="269"/>
      <c r="W362" s="260"/>
      <c r="X362" s="260"/>
      <c r="Y362" s="260"/>
      <c r="Z362" s="260"/>
    </row>
    <row r="363" spans="1:26" ht="10.199999999999999" customHeight="1">
      <c r="A363" s="260">
        <v>349</v>
      </c>
      <c r="B363" s="260"/>
      <c r="C363" s="260"/>
      <c r="D363" s="260"/>
      <c r="E363" s="260"/>
      <c r="F363" s="260"/>
      <c r="G363" s="260"/>
      <c r="H363" s="262"/>
      <c r="I363" s="262"/>
      <c r="J363" s="262"/>
      <c r="K363" s="262"/>
      <c r="L363" s="260"/>
      <c r="M363" s="260"/>
      <c r="N363" s="263"/>
      <c r="O363" s="263"/>
      <c r="P363" s="260"/>
      <c r="Q363" s="260"/>
      <c r="R363" s="260"/>
      <c r="S363" s="262"/>
      <c r="T363" s="260"/>
      <c r="U363" s="263"/>
      <c r="V363" s="269"/>
      <c r="W363" s="260"/>
      <c r="X363" s="260"/>
      <c r="Y363" s="260"/>
      <c r="Z363" s="260"/>
    </row>
    <row r="364" spans="1:26" ht="10.199999999999999" customHeight="1">
      <c r="A364" s="260">
        <v>350</v>
      </c>
      <c r="B364" s="260"/>
      <c r="C364" s="260"/>
      <c r="D364" s="260"/>
      <c r="E364" s="260"/>
      <c r="F364" s="260"/>
      <c r="G364" s="260"/>
      <c r="H364" s="262"/>
      <c r="I364" s="262"/>
      <c r="J364" s="262"/>
      <c r="K364" s="262"/>
      <c r="L364" s="260"/>
      <c r="M364" s="260"/>
      <c r="N364" s="263"/>
      <c r="O364" s="263"/>
      <c r="P364" s="260"/>
      <c r="Q364" s="260"/>
      <c r="R364" s="260"/>
      <c r="S364" s="262"/>
      <c r="T364" s="260"/>
      <c r="U364" s="263"/>
      <c r="V364" s="269"/>
      <c r="W364" s="260"/>
      <c r="X364" s="260"/>
      <c r="Y364" s="260"/>
      <c r="Z364" s="260"/>
    </row>
    <row r="365" spans="1:26" ht="10.199999999999999" customHeight="1">
      <c r="A365" s="260">
        <v>351</v>
      </c>
      <c r="B365" s="260"/>
      <c r="C365" s="260"/>
      <c r="D365" s="260"/>
      <c r="E365" s="260"/>
      <c r="F365" s="260"/>
      <c r="G365" s="260"/>
      <c r="H365" s="262"/>
      <c r="I365" s="262"/>
      <c r="J365" s="262"/>
      <c r="K365" s="262"/>
      <c r="L365" s="260"/>
      <c r="M365" s="260"/>
      <c r="N365" s="263"/>
      <c r="O365" s="263"/>
      <c r="P365" s="260"/>
      <c r="Q365" s="260"/>
      <c r="R365" s="260"/>
      <c r="S365" s="262"/>
      <c r="T365" s="260"/>
      <c r="U365" s="263"/>
      <c r="V365" s="269"/>
      <c r="W365" s="260"/>
      <c r="X365" s="260"/>
      <c r="Y365" s="260"/>
      <c r="Z365" s="260"/>
    </row>
    <row r="366" spans="1:26" ht="10.199999999999999" customHeight="1">
      <c r="A366" s="260">
        <v>352</v>
      </c>
      <c r="B366" s="260"/>
      <c r="C366" s="260"/>
      <c r="D366" s="260"/>
      <c r="E366" s="260"/>
      <c r="F366" s="260"/>
      <c r="G366" s="260"/>
      <c r="H366" s="262"/>
      <c r="I366" s="262"/>
      <c r="J366" s="262"/>
      <c r="K366" s="262"/>
      <c r="L366" s="260"/>
      <c r="M366" s="260"/>
      <c r="N366" s="263"/>
      <c r="O366" s="263"/>
      <c r="P366" s="260"/>
      <c r="Q366" s="260"/>
      <c r="R366" s="260"/>
      <c r="S366" s="262"/>
      <c r="T366" s="260"/>
      <c r="U366" s="263"/>
      <c r="V366" s="269"/>
      <c r="W366" s="260"/>
      <c r="X366" s="260"/>
      <c r="Y366" s="260"/>
      <c r="Z366" s="260"/>
    </row>
    <row r="367" spans="1:26" ht="10.199999999999999" customHeight="1">
      <c r="A367" s="260">
        <v>353</v>
      </c>
      <c r="B367" s="260"/>
      <c r="C367" s="260"/>
      <c r="D367" s="260"/>
      <c r="E367" s="260"/>
      <c r="F367" s="260"/>
      <c r="G367" s="260"/>
      <c r="H367" s="262"/>
      <c r="I367" s="262"/>
      <c r="J367" s="262"/>
      <c r="K367" s="262"/>
      <c r="L367" s="260"/>
      <c r="M367" s="260"/>
      <c r="N367" s="263"/>
      <c r="O367" s="263"/>
      <c r="P367" s="260"/>
      <c r="Q367" s="260"/>
      <c r="R367" s="260"/>
      <c r="S367" s="262"/>
      <c r="T367" s="260"/>
      <c r="U367" s="263"/>
      <c r="V367" s="269"/>
      <c r="W367" s="260"/>
      <c r="X367" s="260"/>
      <c r="Y367" s="260"/>
      <c r="Z367" s="260"/>
    </row>
    <row r="368" spans="1:26" ht="10.199999999999999" customHeight="1">
      <c r="A368" s="260">
        <v>354</v>
      </c>
      <c r="B368" s="260"/>
      <c r="C368" s="260"/>
      <c r="D368" s="260"/>
      <c r="E368" s="260"/>
      <c r="F368" s="260"/>
      <c r="G368" s="260"/>
      <c r="H368" s="262"/>
      <c r="I368" s="262"/>
      <c r="J368" s="262"/>
      <c r="K368" s="262"/>
      <c r="L368" s="260"/>
      <c r="M368" s="260"/>
      <c r="N368" s="263"/>
      <c r="O368" s="263"/>
      <c r="P368" s="260"/>
      <c r="Q368" s="260"/>
      <c r="R368" s="260"/>
      <c r="S368" s="262"/>
      <c r="T368" s="260"/>
      <c r="U368" s="263"/>
      <c r="V368" s="269"/>
      <c r="W368" s="260"/>
      <c r="X368" s="260"/>
      <c r="Y368" s="260"/>
      <c r="Z368" s="260"/>
    </row>
    <row r="369" spans="1:26" ht="10.199999999999999" customHeight="1">
      <c r="A369" s="260">
        <v>355</v>
      </c>
      <c r="B369" s="260"/>
      <c r="C369" s="260"/>
      <c r="D369" s="260"/>
      <c r="E369" s="260"/>
      <c r="F369" s="260"/>
      <c r="G369" s="260"/>
      <c r="H369" s="262"/>
      <c r="I369" s="262"/>
      <c r="J369" s="262"/>
      <c r="K369" s="262"/>
      <c r="L369" s="260"/>
      <c r="M369" s="260"/>
      <c r="N369" s="263"/>
      <c r="O369" s="263"/>
      <c r="P369" s="260"/>
      <c r="Q369" s="260"/>
      <c r="R369" s="260"/>
      <c r="S369" s="262"/>
      <c r="T369" s="260"/>
      <c r="U369" s="263"/>
      <c r="V369" s="269"/>
      <c r="W369" s="260"/>
      <c r="X369" s="260"/>
      <c r="Y369" s="260"/>
      <c r="Z369" s="260"/>
    </row>
    <row r="370" spans="1:26" ht="10.199999999999999" customHeight="1">
      <c r="A370" s="260">
        <v>356</v>
      </c>
      <c r="B370" s="260"/>
      <c r="C370" s="260"/>
      <c r="D370" s="260"/>
      <c r="E370" s="260"/>
      <c r="F370" s="260"/>
      <c r="G370" s="260"/>
      <c r="H370" s="262"/>
      <c r="I370" s="262"/>
      <c r="J370" s="262"/>
      <c r="K370" s="262"/>
      <c r="L370" s="260"/>
      <c r="M370" s="260"/>
      <c r="N370" s="263"/>
      <c r="O370" s="263"/>
      <c r="P370" s="260"/>
      <c r="Q370" s="260"/>
      <c r="R370" s="260"/>
      <c r="S370" s="262"/>
      <c r="T370" s="260"/>
      <c r="U370" s="263"/>
      <c r="V370" s="269"/>
      <c r="W370" s="260"/>
      <c r="X370" s="260"/>
      <c r="Y370" s="260"/>
      <c r="Z370" s="260"/>
    </row>
    <row r="371" spans="1:26" ht="10.199999999999999" customHeight="1">
      <c r="A371" s="260">
        <v>357</v>
      </c>
      <c r="B371" s="260"/>
      <c r="C371" s="260"/>
      <c r="D371" s="260"/>
      <c r="E371" s="260"/>
      <c r="F371" s="260"/>
      <c r="G371" s="260"/>
      <c r="H371" s="262"/>
      <c r="I371" s="262"/>
      <c r="J371" s="262"/>
      <c r="K371" s="262"/>
      <c r="L371" s="260"/>
      <c r="M371" s="260"/>
      <c r="N371" s="263"/>
      <c r="O371" s="263"/>
      <c r="P371" s="260"/>
      <c r="Q371" s="260"/>
      <c r="R371" s="260"/>
      <c r="S371" s="262"/>
      <c r="T371" s="260"/>
      <c r="U371" s="263"/>
      <c r="V371" s="269"/>
      <c r="W371" s="260"/>
      <c r="X371" s="260"/>
      <c r="Y371" s="260"/>
      <c r="Z371" s="260"/>
    </row>
    <row r="372" spans="1:26" ht="10.199999999999999" customHeight="1">
      <c r="A372" s="260">
        <v>358</v>
      </c>
      <c r="B372" s="260"/>
      <c r="C372" s="260"/>
      <c r="D372" s="260"/>
      <c r="E372" s="260"/>
      <c r="F372" s="260"/>
      <c r="G372" s="260"/>
      <c r="H372" s="262"/>
      <c r="I372" s="262"/>
      <c r="J372" s="262"/>
      <c r="K372" s="262"/>
      <c r="L372" s="260"/>
      <c r="M372" s="260"/>
      <c r="N372" s="263"/>
      <c r="O372" s="263"/>
      <c r="P372" s="260"/>
      <c r="Q372" s="260"/>
      <c r="R372" s="260"/>
      <c r="S372" s="262"/>
      <c r="T372" s="260"/>
      <c r="U372" s="263"/>
      <c r="V372" s="269"/>
      <c r="W372" s="260"/>
      <c r="X372" s="260"/>
      <c r="Y372" s="260"/>
      <c r="Z372" s="260"/>
    </row>
    <row r="373" spans="1:26" ht="10.199999999999999" customHeight="1">
      <c r="A373" s="260">
        <v>359</v>
      </c>
      <c r="B373" s="260"/>
      <c r="C373" s="260"/>
      <c r="D373" s="260"/>
      <c r="E373" s="260"/>
      <c r="F373" s="260"/>
      <c r="G373" s="260"/>
      <c r="H373" s="262"/>
      <c r="I373" s="262"/>
      <c r="J373" s="262"/>
      <c r="K373" s="262"/>
      <c r="L373" s="260"/>
      <c r="M373" s="260"/>
      <c r="N373" s="263"/>
      <c r="O373" s="263"/>
      <c r="P373" s="260"/>
      <c r="Q373" s="260"/>
      <c r="R373" s="260"/>
      <c r="S373" s="262"/>
      <c r="T373" s="260"/>
      <c r="U373" s="263"/>
      <c r="V373" s="269"/>
      <c r="W373" s="260"/>
      <c r="X373" s="260"/>
      <c r="Y373" s="260"/>
      <c r="Z373" s="260"/>
    </row>
    <row r="374" spans="1:26" ht="10.199999999999999" customHeight="1">
      <c r="A374" s="260">
        <v>360</v>
      </c>
      <c r="B374" s="260"/>
      <c r="C374" s="260"/>
      <c r="D374" s="260"/>
      <c r="E374" s="260"/>
      <c r="F374" s="260"/>
      <c r="G374" s="260"/>
      <c r="H374" s="262"/>
      <c r="I374" s="262"/>
      <c r="J374" s="262"/>
      <c r="K374" s="262"/>
      <c r="L374" s="260"/>
      <c r="M374" s="260"/>
      <c r="N374" s="263"/>
      <c r="O374" s="263"/>
      <c r="P374" s="260"/>
      <c r="Q374" s="260"/>
      <c r="R374" s="260"/>
      <c r="S374" s="262"/>
      <c r="T374" s="260"/>
      <c r="U374" s="263"/>
      <c r="V374" s="269"/>
      <c r="W374" s="260"/>
      <c r="X374" s="260"/>
      <c r="Y374" s="260"/>
      <c r="Z374" s="260"/>
    </row>
    <row r="375" spans="1:26" ht="10.199999999999999" customHeight="1">
      <c r="A375" s="260">
        <v>361</v>
      </c>
      <c r="B375" s="260"/>
      <c r="C375" s="260"/>
      <c r="D375" s="260"/>
      <c r="E375" s="260"/>
      <c r="F375" s="260"/>
      <c r="G375" s="260"/>
      <c r="H375" s="262"/>
      <c r="I375" s="262"/>
      <c r="J375" s="262"/>
      <c r="K375" s="262"/>
      <c r="L375" s="260"/>
      <c r="M375" s="260"/>
      <c r="N375" s="263"/>
      <c r="O375" s="263"/>
      <c r="P375" s="260"/>
      <c r="Q375" s="260"/>
      <c r="R375" s="260"/>
      <c r="S375" s="262"/>
      <c r="T375" s="260"/>
      <c r="U375" s="263"/>
      <c r="V375" s="269"/>
      <c r="W375" s="260"/>
      <c r="X375" s="260"/>
      <c r="Y375" s="260"/>
      <c r="Z375" s="260"/>
    </row>
    <row r="376" spans="1:26" ht="10.199999999999999" customHeight="1">
      <c r="A376" s="260">
        <v>362</v>
      </c>
      <c r="B376" s="260"/>
      <c r="C376" s="260"/>
      <c r="D376" s="260"/>
      <c r="E376" s="260"/>
      <c r="F376" s="260"/>
      <c r="G376" s="260"/>
      <c r="H376" s="262"/>
      <c r="I376" s="262"/>
      <c r="J376" s="262"/>
      <c r="K376" s="262"/>
      <c r="L376" s="260"/>
      <c r="M376" s="260"/>
      <c r="N376" s="263"/>
      <c r="O376" s="263"/>
      <c r="P376" s="260"/>
      <c r="Q376" s="260"/>
      <c r="R376" s="260"/>
      <c r="S376" s="262"/>
      <c r="T376" s="260"/>
      <c r="U376" s="263"/>
      <c r="V376" s="269"/>
      <c r="W376" s="260"/>
      <c r="X376" s="260"/>
      <c r="Y376" s="260"/>
      <c r="Z376" s="260"/>
    </row>
    <row r="377" spans="1:26" ht="10.199999999999999" customHeight="1">
      <c r="A377" s="260">
        <v>363</v>
      </c>
      <c r="B377" s="260"/>
      <c r="C377" s="260"/>
      <c r="D377" s="260"/>
      <c r="E377" s="260"/>
      <c r="F377" s="260"/>
      <c r="G377" s="260"/>
      <c r="H377" s="262"/>
      <c r="I377" s="262"/>
      <c r="J377" s="262"/>
      <c r="K377" s="262"/>
      <c r="L377" s="260"/>
      <c r="M377" s="260"/>
      <c r="N377" s="263"/>
      <c r="O377" s="263"/>
      <c r="P377" s="260"/>
      <c r="Q377" s="260"/>
      <c r="R377" s="260"/>
      <c r="S377" s="262"/>
      <c r="T377" s="260"/>
      <c r="U377" s="263"/>
      <c r="V377" s="269"/>
      <c r="W377" s="260"/>
      <c r="X377" s="260"/>
      <c r="Y377" s="260"/>
      <c r="Z377" s="260"/>
    </row>
    <row r="378" spans="1:26" ht="10.199999999999999" customHeight="1">
      <c r="A378" s="260">
        <v>364</v>
      </c>
      <c r="B378" s="260"/>
      <c r="C378" s="260"/>
      <c r="D378" s="260"/>
      <c r="E378" s="260"/>
      <c r="F378" s="260"/>
      <c r="G378" s="260"/>
      <c r="H378" s="262"/>
      <c r="I378" s="262"/>
      <c r="J378" s="262"/>
      <c r="K378" s="262"/>
      <c r="L378" s="260"/>
      <c r="M378" s="260"/>
      <c r="N378" s="263"/>
      <c r="O378" s="263"/>
      <c r="P378" s="260"/>
      <c r="Q378" s="260"/>
      <c r="R378" s="260"/>
      <c r="S378" s="262"/>
      <c r="T378" s="260"/>
      <c r="U378" s="263"/>
      <c r="V378" s="269"/>
      <c r="W378" s="260"/>
      <c r="X378" s="260"/>
      <c r="Y378" s="260"/>
      <c r="Z378" s="260"/>
    </row>
    <row r="379" spans="1:26" ht="10.199999999999999" customHeight="1">
      <c r="A379" s="260">
        <v>365</v>
      </c>
      <c r="B379" s="260"/>
      <c r="C379" s="260"/>
      <c r="D379" s="260"/>
      <c r="E379" s="260"/>
      <c r="F379" s="260"/>
      <c r="G379" s="260"/>
      <c r="H379" s="262"/>
      <c r="I379" s="262"/>
      <c r="J379" s="262"/>
      <c r="K379" s="262"/>
      <c r="L379" s="260"/>
      <c r="M379" s="260"/>
      <c r="N379" s="263"/>
      <c r="O379" s="263"/>
      <c r="P379" s="260"/>
      <c r="Q379" s="260"/>
      <c r="R379" s="260"/>
      <c r="S379" s="262"/>
      <c r="T379" s="260"/>
      <c r="U379" s="263"/>
      <c r="V379" s="269"/>
      <c r="W379" s="260"/>
      <c r="X379" s="260"/>
      <c r="Y379" s="260"/>
      <c r="Z379" s="260"/>
    </row>
    <row r="380" spans="1:26" ht="10.199999999999999" customHeight="1">
      <c r="A380" s="260">
        <v>366</v>
      </c>
      <c r="B380" s="260"/>
      <c r="C380" s="260"/>
      <c r="D380" s="260"/>
      <c r="E380" s="260"/>
      <c r="F380" s="260"/>
      <c r="G380" s="260"/>
      <c r="H380" s="262"/>
      <c r="I380" s="262"/>
      <c r="J380" s="262"/>
      <c r="K380" s="262"/>
      <c r="L380" s="260"/>
      <c r="M380" s="260"/>
      <c r="N380" s="263"/>
      <c r="O380" s="263"/>
      <c r="P380" s="260"/>
      <c r="Q380" s="260"/>
      <c r="R380" s="260"/>
      <c r="S380" s="262"/>
      <c r="T380" s="260"/>
      <c r="U380" s="263"/>
      <c r="V380" s="269"/>
      <c r="W380" s="260"/>
      <c r="X380" s="260"/>
      <c r="Y380" s="260"/>
      <c r="Z380" s="260"/>
    </row>
    <row r="381" spans="1:26" ht="10.199999999999999" customHeight="1">
      <c r="A381" s="260">
        <v>367</v>
      </c>
      <c r="B381" s="260"/>
      <c r="C381" s="260"/>
      <c r="D381" s="260"/>
      <c r="E381" s="260"/>
      <c r="F381" s="260"/>
      <c r="G381" s="260"/>
      <c r="H381" s="262"/>
      <c r="I381" s="262"/>
      <c r="J381" s="262"/>
      <c r="K381" s="262"/>
      <c r="L381" s="260"/>
      <c r="M381" s="260"/>
      <c r="N381" s="263"/>
      <c r="O381" s="263"/>
      <c r="P381" s="260"/>
      <c r="Q381" s="260"/>
      <c r="R381" s="260"/>
      <c r="S381" s="262"/>
      <c r="T381" s="260"/>
      <c r="U381" s="263"/>
      <c r="V381" s="269"/>
      <c r="W381" s="260"/>
      <c r="X381" s="260"/>
      <c r="Y381" s="260"/>
      <c r="Z381" s="260"/>
    </row>
    <row r="382" spans="1:26" ht="10.199999999999999" customHeight="1">
      <c r="A382" s="260">
        <v>368</v>
      </c>
      <c r="B382" s="260"/>
      <c r="C382" s="260"/>
      <c r="D382" s="260"/>
      <c r="E382" s="260"/>
      <c r="F382" s="260"/>
      <c r="G382" s="260"/>
      <c r="H382" s="262"/>
      <c r="I382" s="262"/>
      <c r="J382" s="262"/>
      <c r="K382" s="262"/>
      <c r="L382" s="260"/>
      <c r="M382" s="260"/>
      <c r="N382" s="263"/>
      <c r="O382" s="263"/>
      <c r="P382" s="260"/>
      <c r="Q382" s="260"/>
      <c r="R382" s="260"/>
      <c r="S382" s="262"/>
      <c r="T382" s="260"/>
      <c r="U382" s="263"/>
      <c r="V382" s="269"/>
      <c r="W382" s="260"/>
      <c r="X382" s="260"/>
      <c r="Y382" s="260"/>
      <c r="Z382" s="260"/>
    </row>
    <row r="383" spans="1:26" ht="10.199999999999999" customHeight="1">
      <c r="A383" s="260">
        <v>369</v>
      </c>
      <c r="B383" s="260"/>
      <c r="C383" s="260"/>
      <c r="D383" s="260"/>
      <c r="E383" s="260"/>
      <c r="F383" s="260"/>
      <c r="G383" s="260"/>
      <c r="H383" s="262"/>
      <c r="I383" s="262"/>
      <c r="J383" s="262"/>
      <c r="K383" s="262"/>
      <c r="L383" s="260"/>
      <c r="M383" s="260"/>
      <c r="N383" s="263"/>
      <c r="O383" s="263"/>
      <c r="P383" s="260"/>
      <c r="Q383" s="260"/>
      <c r="R383" s="260"/>
      <c r="S383" s="262"/>
      <c r="T383" s="260"/>
      <c r="U383" s="263"/>
      <c r="V383" s="269"/>
      <c r="W383" s="260"/>
      <c r="X383" s="260"/>
      <c r="Y383" s="260"/>
      <c r="Z383" s="260"/>
    </row>
    <row r="384" spans="1:26" ht="10.199999999999999" customHeight="1">
      <c r="A384" s="260">
        <v>370</v>
      </c>
      <c r="B384" s="260"/>
      <c r="C384" s="260"/>
      <c r="D384" s="260"/>
      <c r="E384" s="260"/>
      <c r="F384" s="260"/>
      <c r="G384" s="260"/>
      <c r="H384" s="262"/>
      <c r="I384" s="262"/>
      <c r="J384" s="262"/>
      <c r="K384" s="262"/>
      <c r="L384" s="260"/>
      <c r="M384" s="260"/>
      <c r="N384" s="263"/>
      <c r="O384" s="263"/>
      <c r="P384" s="260"/>
      <c r="Q384" s="260"/>
      <c r="R384" s="260"/>
      <c r="S384" s="262"/>
      <c r="T384" s="260"/>
      <c r="U384" s="263"/>
      <c r="V384" s="269"/>
      <c r="W384" s="260"/>
      <c r="X384" s="260"/>
      <c r="Y384" s="260"/>
      <c r="Z384" s="260"/>
    </row>
    <row r="385" spans="1:26" ht="10.199999999999999" customHeight="1">
      <c r="A385" s="260">
        <v>371</v>
      </c>
      <c r="B385" s="260"/>
      <c r="C385" s="260"/>
      <c r="D385" s="260"/>
      <c r="E385" s="260"/>
      <c r="F385" s="260"/>
      <c r="G385" s="260"/>
      <c r="H385" s="262"/>
      <c r="I385" s="262"/>
      <c r="J385" s="262"/>
      <c r="K385" s="262"/>
      <c r="L385" s="260"/>
      <c r="M385" s="260"/>
      <c r="N385" s="263"/>
      <c r="O385" s="263"/>
      <c r="P385" s="260"/>
      <c r="Q385" s="260"/>
      <c r="R385" s="260"/>
      <c r="S385" s="262"/>
      <c r="T385" s="260"/>
      <c r="U385" s="263"/>
      <c r="V385" s="269"/>
      <c r="W385" s="260"/>
      <c r="X385" s="260"/>
      <c r="Y385" s="260"/>
      <c r="Z385" s="260"/>
    </row>
    <row r="386" spans="1:26" ht="10.199999999999999" customHeight="1">
      <c r="A386" s="260">
        <v>372</v>
      </c>
      <c r="B386" s="260"/>
      <c r="C386" s="260"/>
      <c r="D386" s="260"/>
      <c r="E386" s="260"/>
      <c r="F386" s="260"/>
      <c r="G386" s="260"/>
      <c r="H386" s="262"/>
      <c r="I386" s="262"/>
      <c r="J386" s="262"/>
      <c r="K386" s="262"/>
      <c r="L386" s="260"/>
      <c r="M386" s="260"/>
      <c r="N386" s="263"/>
      <c r="O386" s="263"/>
      <c r="P386" s="260"/>
      <c r="Q386" s="260"/>
      <c r="R386" s="260"/>
      <c r="S386" s="262"/>
      <c r="T386" s="260"/>
      <c r="U386" s="263"/>
      <c r="V386" s="269"/>
      <c r="W386" s="260"/>
      <c r="X386" s="260"/>
      <c r="Y386" s="260"/>
      <c r="Z386" s="260"/>
    </row>
    <row r="387" spans="1:26" ht="10.199999999999999" customHeight="1">
      <c r="A387" s="260">
        <v>373</v>
      </c>
      <c r="B387" s="260"/>
      <c r="C387" s="260"/>
      <c r="D387" s="260"/>
      <c r="E387" s="260"/>
      <c r="F387" s="260"/>
      <c r="G387" s="260"/>
      <c r="H387" s="262"/>
      <c r="I387" s="262"/>
      <c r="J387" s="262"/>
      <c r="K387" s="262"/>
      <c r="L387" s="260"/>
      <c r="M387" s="260"/>
      <c r="N387" s="263"/>
      <c r="O387" s="263"/>
      <c r="P387" s="260"/>
      <c r="Q387" s="260"/>
      <c r="R387" s="260"/>
      <c r="S387" s="262"/>
      <c r="T387" s="260"/>
      <c r="U387" s="263"/>
      <c r="V387" s="269"/>
      <c r="W387" s="260"/>
      <c r="X387" s="260"/>
      <c r="Y387" s="260"/>
      <c r="Z387" s="260"/>
    </row>
    <row r="388" spans="1:26" ht="10.199999999999999" customHeight="1">
      <c r="A388" s="260">
        <v>374</v>
      </c>
      <c r="B388" s="260"/>
      <c r="C388" s="260"/>
      <c r="D388" s="260"/>
      <c r="E388" s="260"/>
      <c r="F388" s="260"/>
      <c r="G388" s="260"/>
      <c r="H388" s="262"/>
      <c r="I388" s="262"/>
      <c r="J388" s="262"/>
      <c r="K388" s="262"/>
      <c r="L388" s="260"/>
      <c r="M388" s="260"/>
      <c r="N388" s="263"/>
      <c r="O388" s="263"/>
      <c r="P388" s="260"/>
      <c r="Q388" s="260"/>
      <c r="R388" s="260"/>
      <c r="S388" s="262"/>
      <c r="T388" s="260"/>
      <c r="U388" s="263"/>
      <c r="V388" s="269"/>
      <c r="W388" s="260"/>
      <c r="X388" s="260"/>
      <c r="Y388" s="260"/>
      <c r="Z388" s="260"/>
    </row>
    <row r="389" spans="1:26" ht="10.199999999999999" customHeight="1">
      <c r="A389" s="260">
        <v>375</v>
      </c>
      <c r="B389" s="260"/>
      <c r="C389" s="260"/>
      <c r="D389" s="260"/>
      <c r="E389" s="260"/>
      <c r="F389" s="260"/>
      <c r="G389" s="260"/>
      <c r="H389" s="262"/>
      <c r="I389" s="262"/>
      <c r="J389" s="262"/>
      <c r="K389" s="262"/>
      <c r="L389" s="260"/>
      <c r="M389" s="260"/>
      <c r="N389" s="263"/>
      <c r="O389" s="263"/>
      <c r="P389" s="260"/>
      <c r="Q389" s="260"/>
      <c r="R389" s="260"/>
      <c r="S389" s="262"/>
      <c r="T389" s="260"/>
      <c r="U389" s="263"/>
      <c r="V389" s="269"/>
      <c r="W389" s="260"/>
      <c r="X389" s="260"/>
      <c r="Y389" s="260"/>
      <c r="Z389" s="260"/>
    </row>
    <row r="390" spans="1:26" ht="10.199999999999999" customHeight="1">
      <c r="A390" s="260">
        <v>376</v>
      </c>
      <c r="B390" s="260"/>
      <c r="C390" s="260"/>
      <c r="D390" s="260"/>
      <c r="E390" s="260"/>
      <c r="F390" s="260"/>
      <c r="G390" s="260"/>
      <c r="H390" s="262"/>
      <c r="I390" s="262"/>
      <c r="J390" s="262"/>
      <c r="K390" s="262"/>
      <c r="L390" s="260"/>
      <c r="M390" s="260"/>
      <c r="N390" s="263"/>
      <c r="O390" s="263"/>
      <c r="P390" s="260"/>
      <c r="Q390" s="260"/>
      <c r="R390" s="260"/>
      <c r="S390" s="262"/>
      <c r="T390" s="260"/>
      <c r="U390" s="263"/>
      <c r="V390" s="269"/>
      <c r="W390" s="260"/>
      <c r="X390" s="260"/>
      <c r="Y390" s="260"/>
      <c r="Z390" s="260"/>
    </row>
    <row r="391" spans="1:26" ht="10.199999999999999" customHeight="1">
      <c r="A391" s="260">
        <v>377</v>
      </c>
      <c r="B391" s="260"/>
      <c r="C391" s="260"/>
      <c r="D391" s="260"/>
      <c r="E391" s="260"/>
      <c r="F391" s="260"/>
      <c r="G391" s="260"/>
      <c r="H391" s="262"/>
      <c r="I391" s="262"/>
      <c r="J391" s="262"/>
      <c r="K391" s="262"/>
      <c r="L391" s="260"/>
      <c r="M391" s="260"/>
      <c r="N391" s="263"/>
      <c r="O391" s="263"/>
      <c r="P391" s="260"/>
      <c r="Q391" s="260"/>
      <c r="R391" s="260"/>
      <c r="S391" s="262"/>
      <c r="T391" s="260"/>
      <c r="U391" s="263"/>
      <c r="V391" s="269"/>
      <c r="W391" s="260"/>
      <c r="X391" s="260"/>
      <c r="Y391" s="260"/>
      <c r="Z391" s="260"/>
    </row>
    <row r="392" spans="1:26" ht="10.199999999999999" customHeight="1">
      <c r="A392" s="260">
        <v>378</v>
      </c>
      <c r="B392" s="260"/>
      <c r="C392" s="260"/>
      <c r="D392" s="260"/>
      <c r="E392" s="260"/>
      <c r="F392" s="260"/>
      <c r="G392" s="260"/>
      <c r="H392" s="262"/>
      <c r="I392" s="262"/>
      <c r="J392" s="262"/>
      <c r="K392" s="262"/>
      <c r="L392" s="260"/>
      <c r="M392" s="260"/>
      <c r="N392" s="263"/>
      <c r="O392" s="263"/>
      <c r="P392" s="260"/>
      <c r="Q392" s="260"/>
      <c r="R392" s="260"/>
      <c r="S392" s="262"/>
      <c r="T392" s="260"/>
      <c r="U392" s="263"/>
      <c r="V392" s="269"/>
      <c r="W392" s="260"/>
      <c r="X392" s="260"/>
      <c r="Y392" s="260"/>
      <c r="Z392" s="260"/>
    </row>
    <row r="393" spans="1:26" ht="10.199999999999999" customHeight="1">
      <c r="A393" s="260">
        <v>379</v>
      </c>
      <c r="B393" s="260"/>
      <c r="C393" s="260"/>
      <c r="D393" s="260"/>
      <c r="E393" s="260"/>
      <c r="F393" s="260"/>
      <c r="G393" s="260"/>
      <c r="H393" s="262"/>
      <c r="I393" s="262"/>
      <c r="J393" s="262"/>
      <c r="K393" s="262"/>
      <c r="L393" s="260"/>
      <c r="M393" s="260"/>
      <c r="N393" s="263"/>
      <c r="O393" s="263"/>
      <c r="P393" s="260"/>
      <c r="Q393" s="260"/>
      <c r="R393" s="260"/>
      <c r="S393" s="262"/>
      <c r="T393" s="260"/>
      <c r="U393" s="263"/>
      <c r="V393" s="269"/>
      <c r="W393" s="260"/>
      <c r="X393" s="260"/>
      <c r="Y393" s="260"/>
      <c r="Z393" s="260"/>
    </row>
    <row r="394" spans="1:26" ht="10.199999999999999" customHeight="1">
      <c r="A394" s="260">
        <v>380</v>
      </c>
      <c r="B394" s="260"/>
      <c r="C394" s="260"/>
      <c r="D394" s="260"/>
      <c r="E394" s="260"/>
      <c r="F394" s="260"/>
      <c r="G394" s="260"/>
      <c r="H394" s="262"/>
      <c r="I394" s="262"/>
      <c r="J394" s="262"/>
      <c r="K394" s="262"/>
      <c r="L394" s="260"/>
      <c r="M394" s="260"/>
      <c r="N394" s="263"/>
      <c r="O394" s="263"/>
      <c r="P394" s="260"/>
      <c r="Q394" s="260"/>
      <c r="R394" s="260"/>
      <c r="S394" s="262"/>
      <c r="T394" s="260"/>
      <c r="U394" s="263"/>
      <c r="V394" s="269"/>
      <c r="W394" s="260"/>
      <c r="X394" s="260"/>
      <c r="Y394" s="260"/>
      <c r="Z394" s="260"/>
    </row>
    <row r="395" spans="1:26" ht="10.199999999999999" customHeight="1">
      <c r="A395" s="260">
        <v>381</v>
      </c>
      <c r="B395" s="260"/>
      <c r="C395" s="260"/>
      <c r="D395" s="260"/>
      <c r="E395" s="260"/>
      <c r="F395" s="260"/>
      <c r="G395" s="260"/>
      <c r="H395" s="262"/>
      <c r="I395" s="262"/>
      <c r="J395" s="262"/>
      <c r="K395" s="262"/>
      <c r="L395" s="260"/>
      <c r="M395" s="260"/>
      <c r="N395" s="263"/>
      <c r="O395" s="263"/>
      <c r="P395" s="260"/>
      <c r="Q395" s="260"/>
      <c r="R395" s="260"/>
      <c r="S395" s="262"/>
      <c r="T395" s="260"/>
      <c r="U395" s="263"/>
      <c r="V395" s="269"/>
      <c r="W395" s="260"/>
      <c r="X395" s="260"/>
      <c r="Y395" s="260"/>
      <c r="Z395" s="260"/>
    </row>
    <row r="396" spans="1:26" ht="10.199999999999999" customHeight="1">
      <c r="A396" s="260">
        <v>382</v>
      </c>
      <c r="B396" s="260"/>
      <c r="C396" s="260"/>
      <c r="D396" s="260"/>
      <c r="E396" s="260"/>
      <c r="F396" s="260"/>
      <c r="G396" s="260"/>
      <c r="H396" s="262"/>
      <c r="I396" s="262"/>
      <c r="J396" s="262"/>
      <c r="K396" s="262"/>
      <c r="L396" s="260"/>
      <c r="M396" s="260"/>
      <c r="N396" s="263"/>
      <c r="O396" s="263"/>
      <c r="P396" s="260"/>
      <c r="Q396" s="260"/>
      <c r="R396" s="260"/>
      <c r="S396" s="262"/>
      <c r="T396" s="260"/>
      <c r="U396" s="263"/>
      <c r="V396" s="269"/>
      <c r="W396" s="260"/>
      <c r="X396" s="260"/>
      <c r="Y396" s="260"/>
      <c r="Z396" s="260"/>
    </row>
    <row r="397" spans="1:26" ht="10.199999999999999" customHeight="1">
      <c r="A397" s="260">
        <v>383</v>
      </c>
      <c r="B397" s="260"/>
      <c r="C397" s="260"/>
      <c r="D397" s="260"/>
      <c r="E397" s="260"/>
      <c r="F397" s="260"/>
      <c r="G397" s="260"/>
      <c r="H397" s="262"/>
      <c r="I397" s="262"/>
      <c r="J397" s="262"/>
      <c r="K397" s="262"/>
      <c r="L397" s="260"/>
      <c r="M397" s="260"/>
      <c r="N397" s="263"/>
      <c r="O397" s="263"/>
      <c r="P397" s="260"/>
      <c r="Q397" s="260"/>
      <c r="R397" s="260"/>
      <c r="S397" s="262"/>
      <c r="T397" s="260"/>
      <c r="U397" s="263"/>
      <c r="V397" s="269"/>
      <c r="W397" s="260"/>
      <c r="X397" s="260"/>
      <c r="Y397" s="260"/>
      <c r="Z397" s="260"/>
    </row>
    <row r="398" spans="1:26" ht="10.199999999999999" customHeight="1">
      <c r="A398" s="260">
        <v>384</v>
      </c>
      <c r="B398" s="260"/>
      <c r="C398" s="260"/>
      <c r="D398" s="260"/>
      <c r="E398" s="260"/>
      <c r="F398" s="260"/>
      <c r="G398" s="260"/>
      <c r="H398" s="262"/>
      <c r="I398" s="262"/>
      <c r="J398" s="262"/>
      <c r="K398" s="262"/>
      <c r="L398" s="260"/>
      <c r="M398" s="260"/>
      <c r="N398" s="263"/>
      <c r="O398" s="263"/>
      <c r="P398" s="260"/>
      <c r="Q398" s="260"/>
      <c r="R398" s="260"/>
      <c r="S398" s="262"/>
      <c r="T398" s="260"/>
      <c r="U398" s="263"/>
      <c r="V398" s="269"/>
      <c r="W398" s="260"/>
      <c r="X398" s="260"/>
      <c r="Y398" s="260"/>
      <c r="Z398" s="260"/>
    </row>
    <row r="399" spans="1:26" ht="10.199999999999999" customHeight="1">
      <c r="A399" s="260">
        <v>385</v>
      </c>
      <c r="B399" s="260"/>
      <c r="C399" s="260"/>
      <c r="D399" s="260"/>
      <c r="E399" s="260"/>
      <c r="F399" s="260"/>
      <c r="G399" s="260"/>
      <c r="H399" s="262"/>
      <c r="I399" s="262"/>
      <c r="J399" s="262"/>
      <c r="K399" s="262"/>
      <c r="L399" s="260"/>
      <c r="M399" s="260"/>
      <c r="N399" s="263"/>
      <c r="O399" s="263"/>
      <c r="P399" s="260"/>
      <c r="Q399" s="260"/>
      <c r="R399" s="260"/>
      <c r="S399" s="262"/>
      <c r="T399" s="260"/>
      <c r="U399" s="263"/>
      <c r="V399" s="269"/>
      <c r="W399" s="260"/>
      <c r="X399" s="260"/>
      <c r="Y399" s="260"/>
      <c r="Z399" s="260"/>
    </row>
    <row r="400" spans="1:26" ht="10.199999999999999" customHeight="1">
      <c r="A400" s="260">
        <v>386</v>
      </c>
      <c r="B400" s="260"/>
      <c r="C400" s="260"/>
      <c r="D400" s="260"/>
      <c r="E400" s="260"/>
      <c r="F400" s="260"/>
      <c r="G400" s="260"/>
      <c r="H400" s="262"/>
      <c r="I400" s="262"/>
      <c r="J400" s="262"/>
      <c r="K400" s="262"/>
      <c r="L400" s="260"/>
      <c r="M400" s="260"/>
      <c r="N400" s="263"/>
      <c r="O400" s="263"/>
      <c r="P400" s="260"/>
      <c r="Q400" s="260"/>
      <c r="R400" s="260"/>
      <c r="S400" s="262"/>
      <c r="T400" s="260"/>
      <c r="U400" s="263"/>
      <c r="V400" s="269"/>
      <c r="W400" s="260"/>
      <c r="X400" s="260"/>
      <c r="Y400" s="260"/>
      <c r="Z400" s="260"/>
    </row>
    <row r="401" spans="1:26" ht="10.199999999999999" customHeight="1">
      <c r="A401" s="260">
        <v>387</v>
      </c>
      <c r="B401" s="260"/>
      <c r="C401" s="260"/>
      <c r="D401" s="260"/>
      <c r="E401" s="260"/>
      <c r="F401" s="260"/>
      <c r="G401" s="260"/>
      <c r="H401" s="262"/>
      <c r="I401" s="262"/>
      <c r="J401" s="262"/>
      <c r="K401" s="262"/>
      <c r="L401" s="260"/>
      <c r="M401" s="260"/>
      <c r="N401" s="263"/>
      <c r="O401" s="263"/>
      <c r="P401" s="260"/>
      <c r="Q401" s="260"/>
      <c r="R401" s="260"/>
      <c r="S401" s="262"/>
      <c r="T401" s="260"/>
      <c r="U401" s="263"/>
      <c r="V401" s="269"/>
      <c r="W401" s="260"/>
      <c r="X401" s="260"/>
      <c r="Y401" s="260"/>
      <c r="Z401" s="260"/>
    </row>
    <row r="402" spans="1:26" ht="10.199999999999999" customHeight="1">
      <c r="A402" s="260">
        <v>388</v>
      </c>
      <c r="B402" s="260"/>
      <c r="C402" s="260"/>
      <c r="D402" s="260"/>
      <c r="E402" s="260"/>
      <c r="F402" s="260"/>
      <c r="G402" s="260"/>
      <c r="H402" s="262"/>
      <c r="I402" s="262"/>
      <c r="J402" s="262"/>
      <c r="K402" s="262"/>
      <c r="L402" s="260"/>
      <c r="M402" s="260"/>
      <c r="N402" s="263"/>
      <c r="O402" s="263"/>
      <c r="P402" s="260"/>
      <c r="Q402" s="260"/>
      <c r="R402" s="260"/>
      <c r="S402" s="262"/>
      <c r="T402" s="260"/>
      <c r="U402" s="263"/>
      <c r="V402" s="269"/>
      <c r="W402" s="260"/>
      <c r="X402" s="260"/>
      <c r="Y402" s="260"/>
      <c r="Z402" s="260"/>
    </row>
    <row r="403" spans="1:26" ht="10.199999999999999" customHeight="1">
      <c r="A403" s="260">
        <v>389</v>
      </c>
      <c r="B403" s="260"/>
      <c r="C403" s="260"/>
      <c r="D403" s="260"/>
      <c r="E403" s="260"/>
      <c r="F403" s="260"/>
      <c r="G403" s="260"/>
      <c r="H403" s="262"/>
      <c r="I403" s="262"/>
      <c r="J403" s="262"/>
      <c r="K403" s="262"/>
      <c r="L403" s="260"/>
      <c r="M403" s="260"/>
      <c r="N403" s="263"/>
      <c r="O403" s="263"/>
      <c r="P403" s="260"/>
      <c r="Q403" s="260"/>
      <c r="R403" s="260"/>
      <c r="S403" s="262"/>
      <c r="T403" s="260"/>
      <c r="U403" s="263"/>
      <c r="V403" s="269"/>
      <c r="W403" s="260"/>
      <c r="X403" s="260"/>
      <c r="Y403" s="260"/>
      <c r="Z403" s="260"/>
    </row>
    <row r="404" spans="1:26" ht="10.199999999999999" customHeight="1">
      <c r="A404" s="260">
        <v>390</v>
      </c>
      <c r="B404" s="260"/>
      <c r="C404" s="260"/>
      <c r="D404" s="260"/>
      <c r="E404" s="260"/>
      <c r="F404" s="260"/>
      <c r="G404" s="260"/>
      <c r="H404" s="262"/>
      <c r="I404" s="262"/>
      <c r="J404" s="262"/>
      <c r="K404" s="262"/>
      <c r="L404" s="260"/>
      <c r="M404" s="260"/>
      <c r="N404" s="263"/>
      <c r="O404" s="263"/>
      <c r="P404" s="260"/>
      <c r="Q404" s="260"/>
      <c r="R404" s="260"/>
      <c r="S404" s="262"/>
      <c r="T404" s="260"/>
      <c r="U404" s="263"/>
      <c r="V404" s="269"/>
      <c r="W404" s="260"/>
      <c r="X404" s="260"/>
      <c r="Y404" s="260"/>
      <c r="Z404" s="260"/>
    </row>
    <row r="405" spans="1:26" ht="10.199999999999999" customHeight="1">
      <c r="A405" s="260">
        <v>391</v>
      </c>
      <c r="B405" s="260"/>
      <c r="C405" s="260"/>
      <c r="D405" s="260"/>
      <c r="E405" s="260"/>
      <c r="F405" s="260"/>
      <c r="G405" s="260"/>
      <c r="H405" s="262"/>
      <c r="I405" s="262"/>
      <c r="J405" s="262"/>
      <c r="K405" s="262"/>
      <c r="L405" s="260"/>
      <c r="M405" s="260"/>
      <c r="N405" s="263"/>
      <c r="O405" s="263"/>
      <c r="P405" s="260"/>
      <c r="Q405" s="260"/>
      <c r="R405" s="260"/>
      <c r="S405" s="262"/>
      <c r="T405" s="260"/>
      <c r="U405" s="263"/>
      <c r="V405" s="269"/>
      <c r="W405" s="260"/>
      <c r="X405" s="260"/>
      <c r="Y405" s="260"/>
      <c r="Z405" s="260"/>
    </row>
    <row r="406" spans="1:26" ht="10.199999999999999" customHeight="1">
      <c r="A406" s="260">
        <v>392</v>
      </c>
      <c r="B406" s="260"/>
      <c r="C406" s="260"/>
      <c r="D406" s="260"/>
      <c r="E406" s="260"/>
      <c r="F406" s="260"/>
      <c r="G406" s="260"/>
      <c r="H406" s="262"/>
      <c r="I406" s="262"/>
      <c r="J406" s="262"/>
      <c r="K406" s="262"/>
      <c r="L406" s="260"/>
      <c r="M406" s="260"/>
      <c r="N406" s="263"/>
      <c r="O406" s="263"/>
      <c r="P406" s="260"/>
      <c r="Q406" s="260"/>
      <c r="R406" s="260"/>
      <c r="S406" s="262"/>
      <c r="T406" s="260"/>
      <c r="U406" s="263"/>
      <c r="V406" s="269"/>
      <c r="W406" s="260"/>
      <c r="X406" s="260"/>
      <c r="Y406" s="260"/>
      <c r="Z406" s="260"/>
    </row>
    <row r="407" spans="1:26" ht="10.199999999999999" customHeight="1">
      <c r="A407" s="260">
        <v>393</v>
      </c>
      <c r="B407" s="260"/>
      <c r="C407" s="260"/>
      <c r="D407" s="260"/>
      <c r="E407" s="260"/>
      <c r="F407" s="260"/>
      <c r="G407" s="260"/>
      <c r="H407" s="262"/>
      <c r="I407" s="262"/>
      <c r="J407" s="262"/>
      <c r="K407" s="262"/>
      <c r="L407" s="260"/>
      <c r="M407" s="260"/>
      <c r="N407" s="263"/>
      <c r="O407" s="263"/>
      <c r="P407" s="260"/>
      <c r="Q407" s="260"/>
      <c r="R407" s="260"/>
      <c r="S407" s="262"/>
      <c r="T407" s="260"/>
      <c r="U407" s="263"/>
      <c r="V407" s="269"/>
      <c r="W407" s="260"/>
      <c r="X407" s="260"/>
      <c r="Y407" s="260"/>
      <c r="Z407" s="260"/>
    </row>
    <row r="408" spans="1:26" ht="10.199999999999999" customHeight="1">
      <c r="A408" s="260">
        <v>394</v>
      </c>
      <c r="B408" s="260"/>
      <c r="C408" s="260"/>
      <c r="D408" s="260"/>
      <c r="E408" s="260"/>
      <c r="F408" s="260"/>
      <c r="G408" s="260"/>
      <c r="H408" s="262"/>
      <c r="I408" s="262"/>
      <c r="J408" s="262"/>
      <c r="K408" s="262"/>
      <c r="L408" s="260"/>
      <c r="M408" s="260"/>
      <c r="N408" s="263"/>
      <c r="O408" s="263"/>
      <c r="P408" s="260"/>
      <c r="Q408" s="260"/>
      <c r="R408" s="260"/>
      <c r="S408" s="262"/>
      <c r="T408" s="260"/>
      <c r="U408" s="263"/>
      <c r="V408" s="269"/>
      <c r="W408" s="260"/>
      <c r="X408" s="260"/>
      <c r="Y408" s="260"/>
      <c r="Z408" s="260"/>
    </row>
    <row r="409" spans="1:26" ht="10.199999999999999" customHeight="1">
      <c r="A409" s="260">
        <v>395</v>
      </c>
      <c r="B409" s="260"/>
      <c r="C409" s="260"/>
      <c r="D409" s="260"/>
      <c r="E409" s="260"/>
      <c r="F409" s="260"/>
      <c r="G409" s="260"/>
      <c r="H409" s="262"/>
      <c r="I409" s="262"/>
      <c r="J409" s="262"/>
      <c r="K409" s="262"/>
      <c r="L409" s="260"/>
      <c r="M409" s="260"/>
      <c r="N409" s="263"/>
      <c r="O409" s="263"/>
      <c r="P409" s="260"/>
      <c r="Q409" s="260"/>
      <c r="R409" s="260"/>
      <c r="S409" s="262"/>
      <c r="T409" s="260"/>
      <c r="U409" s="263"/>
      <c r="V409" s="269"/>
      <c r="W409" s="260"/>
      <c r="X409" s="260"/>
      <c r="Y409" s="260"/>
      <c r="Z409" s="260"/>
    </row>
    <row r="410" spans="1:26" ht="10.199999999999999" customHeight="1">
      <c r="A410" s="260">
        <v>396</v>
      </c>
      <c r="B410" s="260"/>
      <c r="C410" s="260"/>
      <c r="D410" s="260"/>
      <c r="E410" s="260"/>
      <c r="F410" s="260"/>
      <c r="G410" s="260"/>
      <c r="H410" s="262"/>
      <c r="I410" s="262"/>
      <c r="J410" s="262"/>
      <c r="K410" s="262"/>
      <c r="L410" s="260"/>
      <c r="M410" s="260"/>
      <c r="N410" s="263"/>
      <c r="O410" s="263"/>
      <c r="P410" s="260"/>
      <c r="Q410" s="260"/>
      <c r="R410" s="260"/>
      <c r="S410" s="262"/>
      <c r="T410" s="260"/>
      <c r="U410" s="263"/>
      <c r="V410" s="269"/>
      <c r="W410" s="260"/>
      <c r="X410" s="260"/>
      <c r="Y410" s="260"/>
      <c r="Z410" s="260"/>
    </row>
    <row r="411" spans="1:26" ht="10.199999999999999" customHeight="1">
      <c r="A411" s="260">
        <v>397</v>
      </c>
      <c r="B411" s="260"/>
      <c r="C411" s="260"/>
      <c r="D411" s="260"/>
      <c r="E411" s="260"/>
      <c r="F411" s="260"/>
      <c r="G411" s="260"/>
      <c r="H411" s="262"/>
      <c r="I411" s="262"/>
      <c r="J411" s="262"/>
      <c r="K411" s="262"/>
      <c r="L411" s="260"/>
      <c r="M411" s="260"/>
      <c r="N411" s="263"/>
      <c r="O411" s="263"/>
      <c r="P411" s="260"/>
      <c r="Q411" s="260"/>
      <c r="R411" s="260"/>
      <c r="S411" s="262"/>
      <c r="T411" s="260"/>
      <c r="U411" s="263"/>
      <c r="V411" s="269"/>
      <c r="W411" s="260"/>
      <c r="X411" s="260"/>
      <c r="Y411" s="260"/>
      <c r="Z411" s="260"/>
    </row>
    <row r="412" spans="1:26" ht="10.199999999999999" customHeight="1">
      <c r="A412" s="260">
        <v>398</v>
      </c>
      <c r="B412" s="260"/>
      <c r="C412" s="260"/>
      <c r="D412" s="260"/>
      <c r="E412" s="260"/>
      <c r="F412" s="260"/>
      <c r="G412" s="260"/>
      <c r="H412" s="262"/>
      <c r="I412" s="262"/>
      <c r="J412" s="262"/>
      <c r="K412" s="262"/>
      <c r="L412" s="260"/>
      <c r="M412" s="260"/>
      <c r="N412" s="263"/>
      <c r="O412" s="263"/>
      <c r="P412" s="260"/>
      <c r="Q412" s="260"/>
      <c r="R412" s="260"/>
      <c r="S412" s="262"/>
      <c r="T412" s="260"/>
      <c r="U412" s="263"/>
      <c r="V412" s="269"/>
      <c r="W412" s="260"/>
      <c r="X412" s="260"/>
      <c r="Y412" s="260"/>
      <c r="Z412" s="260"/>
    </row>
    <row r="413" spans="1:26" ht="10.199999999999999" customHeight="1">
      <c r="A413" s="260">
        <v>399</v>
      </c>
      <c r="B413" s="260"/>
      <c r="C413" s="260"/>
      <c r="D413" s="260"/>
      <c r="E413" s="260"/>
      <c r="F413" s="260"/>
      <c r="G413" s="260"/>
      <c r="H413" s="262"/>
      <c r="I413" s="262"/>
      <c r="J413" s="262"/>
      <c r="K413" s="262"/>
      <c r="L413" s="260"/>
      <c r="M413" s="260"/>
      <c r="N413" s="263"/>
      <c r="O413" s="263"/>
      <c r="P413" s="260"/>
      <c r="Q413" s="260"/>
      <c r="R413" s="260"/>
      <c r="S413" s="262"/>
      <c r="T413" s="260"/>
      <c r="U413" s="263"/>
      <c r="V413" s="269"/>
      <c r="W413" s="260"/>
      <c r="X413" s="260"/>
      <c r="Y413" s="260"/>
      <c r="Z413" s="260"/>
    </row>
    <row r="414" spans="1:26" ht="10.199999999999999" customHeight="1">
      <c r="A414" s="260">
        <v>400</v>
      </c>
      <c r="B414" s="260"/>
      <c r="C414" s="260"/>
      <c r="D414" s="260"/>
      <c r="E414" s="260"/>
      <c r="F414" s="260"/>
      <c r="G414" s="260"/>
      <c r="H414" s="262"/>
      <c r="I414" s="262"/>
      <c r="J414" s="262"/>
      <c r="K414" s="262"/>
      <c r="L414" s="260"/>
      <c r="M414" s="260"/>
      <c r="N414" s="263"/>
      <c r="O414" s="263"/>
      <c r="P414" s="260"/>
      <c r="Q414" s="260"/>
      <c r="R414" s="260"/>
      <c r="S414" s="262"/>
      <c r="T414" s="260"/>
      <c r="U414" s="263"/>
      <c r="V414" s="269"/>
      <c r="W414" s="260"/>
      <c r="X414" s="260"/>
      <c r="Y414" s="260"/>
      <c r="Z414" s="260"/>
    </row>
    <row r="415" spans="1:26" ht="10.199999999999999" customHeight="1">
      <c r="A415" s="260">
        <v>401</v>
      </c>
      <c r="B415" s="260"/>
      <c r="C415" s="260"/>
      <c r="D415" s="260"/>
      <c r="E415" s="260"/>
      <c r="F415" s="260"/>
      <c r="G415" s="260"/>
      <c r="H415" s="262"/>
      <c r="I415" s="262"/>
      <c r="J415" s="262"/>
      <c r="K415" s="262"/>
      <c r="L415" s="260"/>
      <c r="M415" s="260"/>
      <c r="N415" s="263"/>
      <c r="O415" s="263"/>
      <c r="P415" s="260"/>
      <c r="Q415" s="260"/>
      <c r="R415" s="260"/>
      <c r="S415" s="262"/>
      <c r="T415" s="260"/>
      <c r="U415" s="263"/>
      <c r="V415" s="269"/>
      <c r="W415" s="260"/>
      <c r="X415" s="260"/>
      <c r="Y415" s="260"/>
      <c r="Z415" s="260"/>
    </row>
    <row r="416" spans="1:26" ht="10.199999999999999" customHeight="1">
      <c r="A416" s="260">
        <v>402</v>
      </c>
      <c r="B416" s="260"/>
      <c r="C416" s="260"/>
      <c r="D416" s="260"/>
      <c r="E416" s="260"/>
      <c r="F416" s="260"/>
      <c r="G416" s="260"/>
      <c r="H416" s="262"/>
      <c r="I416" s="262"/>
      <c r="J416" s="262"/>
      <c r="K416" s="262"/>
      <c r="L416" s="260"/>
      <c r="M416" s="260"/>
      <c r="N416" s="263"/>
      <c r="O416" s="263"/>
      <c r="P416" s="260"/>
      <c r="Q416" s="260"/>
      <c r="R416" s="260"/>
      <c r="S416" s="262"/>
      <c r="T416" s="260"/>
      <c r="U416" s="263"/>
      <c r="V416" s="269"/>
      <c r="W416" s="260"/>
      <c r="X416" s="260"/>
      <c r="Y416" s="260"/>
      <c r="Z416" s="260"/>
    </row>
    <row r="417" spans="1:26" ht="10.199999999999999" customHeight="1">
      <c r="A417" s="260">
        <v>403</v>
      </c>
      <c r="B417" s="260"/>
      <c r="C417" s="260"/>
      <c r="D417" s="260"/>
      <c r="E417" s="260"/>
      <c r="F417" s="260"/>
      <c r="G417" s="260"/>
      <c r="H417" s="262"/>
      <c r="I417" s="262"/>
      <c r="J417" s="262"/>
      <c r="K417" s="262"/>
      <c r="L417" s="260"/>
      <c r="M417" s="260"/>
      <c r="N417" s="263"/>
      <c r="O417" s="263"/>
      <c r="P417" s="260"/>
      <c r="Q417" s="260"/>
      <c r="R417" s="260"/>
      <c r="S417" s="262"/>
      <c r="T417" s="260"/>
      <c r="U417" s="263"/>
      <c r="V417" s="269"/>
      <c r="W417" s="260"/>
      <c r="X417" s="260"/>
      <c r="Y417" s="260"/>
      <c r="Z417" s="260"/>
    </row>
    <row r="418" spans="1:26" ht="10.199999999999999" customHeight="1">
      <c r="A418" s="260">
        <v>404</v>
      </c>
      <c r="B418" s="260"/>
      <c r="C418" s="260"/>
      <c r="D418" s="260"/>
      <c r="E418" s="260"/>
      <c r="F418" s="260"/>
      <c r="G418" s="260"/>
      <c r="H418" s="262"/>
      <c r="I418" s="262"/>
      <c r="J418" s="262"/>
      <c r="K418" s="262"/>
      <c r="L418" s="260"/>
      <c r="M418" s="260"/>
      <c r="N418" s="263"/>
      <c r="O418" s="263"/>
      <c r="P418" s="260"/>
      <c r="Q418" s="260"/>
      <c r="R418" s="260"/>
      <c r="S418" s="262"/>
      <c r="T418" s="260"/>
      <c r="U418" s="263"/>
      <c r="V418" s="269"/>
      <c r="W418" s="260"/>
      <c r="X418" s="260"/>
      <c r="Y418" s="260"/>
      <c r="Z418" s="260"/>
    </row>
    <row r="419" spans="1:26" ht="10.199999999999999" customHeight="1">
      <c r="A419" s="260">
        <v>405</v>
      </c>
      <c r="B419" s="260"/>
      <c r="C419" s="260"/>
      <c r="D419" s="260"/>
      <c r="E419" s="260"/>
      <c r="F419" s="260"/>
      <c r="G419" s="260"/>
      <c r="H419" s="262"/>
      <c r="I419" s="262"/>
      <c r="J419" s="262"/>
      <c r="K419" s="262"/>
      <c r="L419" s="260"/>
      <c r="M419" s="260"/>
      <c r="N419" s="263"/>
      <c r="O419" s="263"/>
      <c r="P419" s="260"/>
      <c r="Q419" s="260"/>
      <c r="R419" s="260"/>
      <c r="S419" s="262"/>
      <c r="T419" s="260"/>
      <c r="U419" s="263"/>
      <c r="V419" s="269"/>
      <c r="W419" s="260"/>
      <c r="X419" s="260"/>
      <c r="Y419" s="260"/>
      <c r="Z419" s="260"/>
    </row>
    <row r="420" spans="1:26" ht="10.199999999999999" customHeight="1">
      <c r="A420" s="260">
        <v>406</v>
      </c>
      <c r="B420" s="260"/>
      <c r="C420" s="260"/>
      <c r="D420" s="260"/>
      <c r="E420" s="260"/>
      <c r="F420" s="260"/>
      <c r="G420" s="260"/>
      <c r="H420" s="262"/>
      <c r="I420" s="262"/>
      <c r="J420" s="262"/>
      <c r="K420" s="262"/>
      <c r="L420" s="260"/>
      <c r="M420" s="260"/>
      <c r="N420" s="263"/>
      <c r="O420" s="263"/>
      <c r="P420" s="260"/>
      <c r="Q420" s="260"/>
      <c r="R420" s="260"/>
      <c r="S420" s="262"/>
      <c r="T420" s="260"/>
      <c r="U420" s="263"/>
      <c r="V420" s="269"/>
      <c r="W420" s="260"/>
      <c r="X420" s="260"/>
      <c r="Y420" s="260"/>
      <c r="Z420" s="260"/>
    </row>
    <row r="421" spans="1:26" ht="10.199999999999999" customHeight="1">
      <c r="A421" s="260">
        <v>407</v>
      </c>
      <c r="B421" s="260"/>
      <c r="C421" s="260"/>
      <c r="D421" s="260"/>
      <c r="E421" s="260"/>
      <c r="F421" s="260"/>
      <c r="G421" s="260"/>
      <c r="H421" s="262"/>
      <c r="I421" s="262"/>
      <c r="J421" s="262"/>
      <c r="K421" s="262"/>
      <c r="L421" s="260"/>
      <c r="M421" s="260"/>
      <c r="N421" s="263"/>
      <c r="O421" s="263"/>
      <c r="P421" s="260"/>
      <c r="Q421" s="260"/>
      <c r="R421" s="260"/>
      <c r="S421" s="262"/>
      <c r="T421" s="260"/>
      <c r="U421" s="263"/>
      <c r="V421" s="269"/>
      <c r="W421" s="260"/>
      <c r="X421" s="260"/>
      <c r="Y421" s="260"/>
      <c r="Z421" s="260"/>
    </row>
    <row r="422" spans="1:26" ht="10.199999999999999" customHeight="1">
      <c r="A422" s="260">
        <v>408</v>
      </c>
      <c r="B422" s="260"/>
      <c r="C422" s="260"/>
      <c r="D422" s="260"/>
      <c r="E422" s="260"/>
      <c r="F422" s="260"/>
      <c r="G422" s="260"/>
      <c r="H422" s="262"/>
      <c r="I422" s="262"/>
      <c r="J422" s="262"/>
      <c r="K422" s="262"/>
      <c r="L422" s="260"/>
      <c r="M422" s="260"/>
      <c r="N422" s="263"/>
      <c r="O422" s="263"/>
      <c r="P422" s="260"/>
      <c r="Q422" s="260"/>
      <c r="R422" s="260"/>
      <c r="S422" s="262"/>
      <c r="T422" s="260"/>
      <c r="U422" s="263"/>
      <c r="V422" s="269"/>
      <c r="W422" s="260"/>
      <c r="X422" s="260"/>
      <c r="Y422" s="260"/>
      <c r="Z422" s="260"/>
    </row>
    <row r="423" spans="1:26" ht="10.199999999999999" customHeight="1">
      <c r="A423" s="260">
        <v>409</v>
      </c>
      <c r="B423" s="260"/>
      <c r="C423" s="260"/>
      <c r="D423" s="260"/>
      <c r="E423" s="260"/>
      <c r="F423" s="260"/>
      <c r="G423" s="260"/>
      <c r="H423" s="262"/>
      <c r="I423" s="262"/>
      <c r="J423" s="262"/>
      <c r="K423" s="262"/>
      <c r="L423" s="260"/>
      <c r="M423" s="260"/>
      <c r="N423" s="263"/>
      <c r="O423" s="263"/>
      <c r="P423" s="260"/>
      <c r="Q423" s="260"/>
      <c r="R423" s="260"/>
      <c r="S423" s="262"/>
      <c r="T423" s="260"/>
      <c r="U423" s="263"/>
      <c r="V423" s="269"/>
      <c r="W423" s="260"/>
      <c r="X423" s="260"/>
      <c r="Y423" s="260"/>
      <c r="Z423" s="260"/>
    </row>
    <row r="424" spans="1:26" ht="10.199999999999999" customHeight="1">
      <c r="A424" s="260">
        <v>410</v>
      </c>
      <c r="B424" s="260"/>
      <c r="C424" s="260"/>
      <c r="D424" s="260"/>
      <c r="E424" s="260"/>
      <c r="F424" s="260"/>
      <c r="G424" s="260"/>
      <c r="H424" s="262"/>
      <c r="I424" s="262"/>
      <c r="J424" s="262"/>
      <c r="K424" s="262"/>
      <c r="L424" s="260"/>
      <c r="M424" s="260"/>
      <c r="N424" s="263"/>
      <c r="O424" s="263"/>
      <c r="P424" s="260"/>
      <c r="Q424" s="260"/>
      <c r="R424" s="260"/>
      <c r="S424" s="262"/>
      <c r="T424" s="260"/>
      <c r="U424" s="263"/>
      <c r="V424" s="269"/>
      <c r="W424" s="260"/>
      <c r="X424" s="260"/>
      <c r="Y424" s="260"/>
      <c r="Z424" s="260"/>
    </row>
    <row r="425" spans="1:26" ht="10.199999999999999" customHeight="1">
      <c r="A425" s="260">
        <v>411</v>
      </c>
      <c r="B425" s="260"/>
      <c r="C425" s="260"/>
      <c r="D425" s="260"/>
      <c r="E425" s="260"/>
      <c r="F425" s="260"/>
      <c r="G425" s="260"/>
      <c r="H425" s="262"/>
      <c r="I425" s="262"/>
      <c r="J425" s="262"/>
      <c r="K425" s="262"/>
      <c r="L425" s="260"/>
      <c r="M425" s="260"/>
      <c r="N425" s="263"/>
      <c r="O425" s="263"/>
      <c r="P425" s="260"/>
      <c r="Q425" s="260"/>
      <c r="R425" s="260"/>
      <c r="S425" s="262"/>
      <c r="T425" s="260"/>
      <c r="U425" s="263"/>
      <c r="V425" s="269"/>
      <c r="W425" s="260"/>
      <c r="X425" s="260"/>
      <c r="Y425" s="260"/>
      <c r="Z425" s="260"/>
    </row>
    <row r="426" spans="1:26" ht="10.199999999999999" customHeight="1">
      <c r="A426" s="260">
        <v>412</v>
      </c>
      <c r="B426" s="260"/>
      <c r="C426" s="260"/>
      <c r="D426" s="260"/>
      <c r="E426" s="260"/>
      <c r="F426" s="260"/>
      <c r="G426" s="260"/>
      <c r="H426" s="262"/>
      <c r="I426" s="262"/>
      <c r="J426" s="262"/>
      <c r="K426" s="262"/>
      <c r="L426" s="260"/>
      <c r="M426" s="260"/>
      <c r="N426" s="263"/>
      <c r="O426" s="263"/>
      <c r="P426" s="260"/>
      <c r="Q426" s="260"/>
      <c r="R426" s="260"/>
      <c r="S426" s="262"/>
      <c r="T426" s="260"/>
      <c r="U426" s="263"/>
      <c r="V426" s="269"/>
      <c r="W426" s="260"/>
      <c r="X426" s="260"/>
      <c r="Y426" s="260"/>
      <c r="Z426" s="260"/>
    </row>
    <row r="427" spans="1:26" ht="10.199999999999999" customHeight="1">
      <c r="A427" s="260">
        <v>413</v>
      </c>
      <c r="B427" s="260"/>
      <c r="C427" s="260"/>
      <c r="D427" s="260"/>
      <c r="E427" s="260"/>
      <c r="F427" s="260"/>
      <c r="G427" s="260"/>
      <c r="H427" s="262"/>
      <c r="I427" s="262"/>
      <c r="J427" s="262"/>
      <c r="K427" s="262"/>
      <c r="L427" s="260"/>
      <c r="M427" s="260"/>
      <c r="N427" s="263"/>
      <c r="O427" s="263"/>
      <c r="P427" s="260"/>
      <c r="Q427" s="260"/>
      <c r="R427" s="260"/>
      <c r="S427" s="262"/>
      <c r="T427" s="260"/>
      <c r="U427" s="263"/>
      <c r="V427" s="269"/>
      <c r="W427" s="260"/>
      <c r="X427" s="260"/>
      <c r="Y427" s="260"/>
      <c r="Z427" s="260"/>
    </row>
    <row r="428" spans="1:26" ht="10.199999999999999" customHeight="1">
      <c r="A428" s="260">
        <v>414</v>
      </c>
      <c r="B428" s="260"/>
      <c r="C428" s="260"/>
      <c r="D428" s="260"/>
      <c r="E428" s="260"/>
      <c r="F428" s="260"/>
      <c r="G428" s="260"/>
      <c r="H428" s="262"/>
      <c r="I428" s="262"/>
      <c r="J428" s="262"/>
      <c r="K428" s="262"/>
      <c r="L428" s="260"/>
      <c r="M428" s="260"/>
      <c r="N428" s="263"/>
      <c r="O428" s="263"/>
      <c r="P428" s="260"/>
      <c r="Q428" s="260"/>
      <c r="R428" s="260"/>
      <c r="S428" s="262"/>
      <c r="T428" s="260"/>
      <c r="U428" s="263"/>
      <c r="V428" s="269"/>
      <c r="W428" s="260"/>
      <c r="X428" s="260"/>
      <c r="Y428" s="260"/>
      <c r="Z428" s="260"/>
    </row>
    <row r="429" spans="1:26" ht="10.199999999999999" customHeight="1">
      <c r="A429" s="260">
        <v>415</v>
      </c>
      <c r="B429" s="260"/>
      <c r="C429" s="260"/>
      <c r="D429" s="260"/>
      <c r="E429" s="260"/>
      <c r="F429" s="260"/>
      <c r="G429" s="260"/>
      <c r="H429" s="262"/>
      <c r="I429" s="262"/>
      <c r="J429" s="262"/>
      <c r="K429" s="262"/>
      <c r="L429" s="260"/>
      <c r="M429" s="260"/>
      <c r="N429" s="263"/>
      <c r="O429" s="263"/>
      <c r="P429" s="260"/>
      <c r="Q429" s="260"/>
      <c r="R429" s="260"/>
      <c r="S429" s="262"/>
      <c r="T429" s="260"/>
      <c r="U429" s="263"/>
      <c r="V429" s="269"/>
      <c r="W429" s="260"/>
      <c r="X429" s="260"/>
      <c r="Y429" s="260"/>
      <c r="Z429" s="260"/>
    </row>
    <row r="430" spans="1:26" ht="10.199999999999999" customHeight="1">
      <c r="A430" s="260">
        <v>416</v>
      </c>
      <c r="B430" s="260"/>
      <c r="C430" s="260"/>
      <c r="D430" s="260"/>
      <c r="E430" s="260"/>
      <c r="F430" s="260"/>
      <c r="G430" s="260"/>
      <c r="H430" s="262"/>
      <c r="I430" s="262"/>
      <c r="J430" s="262"/>
      <c r="K430" s="262"/>
      <c r="L430" s="260"/>
      <c r="M430" s="260"/>
      <c r="N430" s="263"/>
      <c r="O430" s="263"/>
      <c r="P430" s="260"/>
      <c r="Q430" s="260"/>
      <c r="R430" s="260"/>
      <c r="S430" s="262"/>
      <c r="T430" s="260"/>
      <c r="U430" s="263"/>
      <c r="V430" s="269"/>
      <c r="W430" s="260"/>
      <c r="X430" s="260"/>
      <c r="Y430" s="260"/>
      <c r="Z430" s="260"/>
    </row>
    <row r="431" spans="1:26" ht="10.199999999999999" customHeight="1">
      <c r="A431" s="260">
        <v>417</v>
      </c>
      <c r="B431" s="260"/>
      <c r="C431" s="260"/>
      <c r="D431" s="260"/>
      <c r="E431" s="260"/>
      <c r="F431" s="260"/>
      <c r="G431" s="260"/>
      <c r="H431" s="262"/>
      <c r="I431" s="262"/>
      <c r="J431" s="262"/>
      <c r="K431" s="262"/>
      <c r="L431" s="260"/>
      <c r="M431" s="260"/>
      <c r="N431" s="263"/>
      <c r="O431" s="263"/>
      <c r="P431" s="260"/>
      <c r="Q431" s="260"/>
      <c r="R431" s="260"/>
      <c r="S431" s="262"/>
      <c r="T431" s="260"/>
      <c r="U431" s="263"/>
      <c r="V431" s="269"/>
      <c r="W431" s="260"/>
      <c r="X431" s="260"/>
      <c r="Y431" s="260"/>
      <c r="Z431" s="260"/>
    </row>
    <row r="432" spans="1:26" ht="10.199999999999999" customHeight="1">
      <c r="A432" s="260">
        <v>418</v>
      </c>
      <c r="B432" s="260"/>
      <c r="C432" s="260"/>
      <c r="D432" s="260"/>
      <c r="E432" s="260"/>
      <c r="F432" s="260"/>
      <c r="G432" s="260"/>
      <c r="H432" s="262"/>
      <c r="I432" s="262"/>
      <c r="J432" s="262"/>
      <c r="K432" s="262"/>
      <c r="L432" s="260"/>
      <c r="M432" s="260"/>
      <c r="N432" s="263"/>
      <c r="O432" s="263"/>
      <c r="P432" s="260"/>
      <c r="Q432" s="260"/>
      <c r="R432" s="260"/>
      <c r="S432" s="262"/>
      <c r="T432" s="260"/>
      <c r="U432" s="263"/>
      <c r="V432" s="269"/>
      <c r="W432" s="260"/>
      <c r="X432" s="260"/>
      <c r="Y432" s="260"/>
      <c r="Z432" s="260"/>
    </row>
    <row r="433" spans="1:26" ht="10.199999999999999" customHeight="1">
      <c r="A433" s="260">
        <v>419</v>
      </c>
      <c r="B433" s="260"/>
      <c r="C433" s="260"/>
      <c r="D433" s="260"/>
      <c r="E433" s="260"/>
      <c r="F433" s="260"/>
      <c r="G433" s="260"/>
      <c r="H433" s="262"/>
      <c r="I433" s="262"/>
      <c r="J433" s="262"/>
      <c r="K433" s="262"/>
      <c r="L433" s="260"/>
      <c r="M433" s="260"/>
      <c r="N433" s="263"/>
      <c r="O433" s="263"/>
      <c r="P433" s="260"/>
      <c r="Q433" s="260"/>
      <c r="R433" s="260"/>
      <c r="S433" s="262"/>
      <c r="T433" s="260"/>
      <c r="U433" s="263"/>
      <c r="V433" s="269"/>
      <c r="W433" s="260"/>
      <c r="X433" s="260"/>
      <c r="Y433" s="260"/>
      <c r="Z433" s="260"/>
    </row>
    <row r="434" spans="1:26" ht="10.199999999999999" customHeight="1">
      <c r="A434" s="260">
        <v>420</v>
      </c>
      <c r="B434" s="260"/>
      <c r="C434" s="260"/>
      <c r="D434" s="260"/>
      <c r="E434" s="260"/>
      <c r="F434" s="260"/>
      <c r="G434" s="260"/>
      <c r="H434" s="262"/>
      <c r="I434" s="262"/>
      <c r="J434" s="262"/>
      <c r="K434" s="262"/>
      <c r="L434" s="260"/>
      <c r="M434" s="260"/>
      <c r="N434" s="263"/>
      <c r="O434" s="263"/>
      <c r="P434" s="260"/>
      <c r="Q434" s="260"/>
      <c r="R434" s="260"/>
      <c r="S434" s="262"/>
      <c r="T434" s="260"/>
      <c r="U434" s="263"/>
      <c r="V434" s="269"/>
      <c r="W434" s="260"/>
      <c r="X434" s="260"/>
      <c r="Y434" s="260"/>
      <c r="Z434" s="260"/>
    </row>
    <row r="435" spans="1:26" ht="10.199999999999999" customHeight="1">
      <c r="A435" s="260">
        <v>421</v>
      </c>
      <c r="B435" s="260"/>
      <c r="C435" s="260"/>
      <c r="D435" s="260"/>
      <c r="E435" s="260"/>
      <c r="F435" s="260"/>
      <c r="G435" s="260"/>
      <c r="H435" s="262"/>
      <c r="I435" s="262"/>
      <c r="J435" s="262"/>
      <c r="K435" s="262"/>
      <c r="L435" s="260"/>
      <c r="M435" s="260"/>
      <c r="N435" s="263"/>
      <c r="O435" s="263"/>
      <c r="P435" s="260"/>
      <c r="Q435" s="260"/>
      <c r="R435" s="260"/>
      <c r="S435" s="262"/>
      <c r="T435" s="260"/>
      <c r="U435" s="263"/>
      <c r="V435" s="269"/>
      <c r="W435" s="260"/>
      <c r="X435" s="260"/>
      <c r="Y435" s="260"/>
      <c r="Z435" s="260"/>
    </row>
    <row r="436" spans="1:26" ht="10.199999999999999" customHeight="1">
      <c r="A436" s="260">
        <v>422</v>
      </c>
      <c r="B436" s="260"/>
      <c r="C436" s="260"/>
      <c r="D436" s="260"/>
      <c r="E436" s="260"/>
      <c r="F436" s="260"/>
      <c r="G436" s="260"/>
      <c r="H436" s="262"/>
      <c r="I436" s="262"/>
      <c r="J436" s="262"/>
      <c r="K436" s="262"/>
      <c r="L436" s="260"/>
      <c r="M436" s="260"/>
      <c r="N436" s="263"/>
      <c r="O436" s="263"/>
      <c r="P436" s="260"/>
      <c r="Q436" s="260"/>
      <c r="R436" s="260"/>
      <c r="S436" s="262"/>
      <c r="T436" s="260"/>
      <c r="U436" s="263"/>
      <c r="V436" s="269"/>
      <c r="W436" s="260"/>
      <c r="X436" s="260"/>
      <c r="Y436" s="260"/>
      <c r="Z436" s="260"/>
    </row>
    <row r="437" spans="1:26" ht="10.199999999999999" customHeight="1">
      <c r="A437" s="260">
        <v>423</v>
      </c>
      <c r="B437" s="260"/>
      <c r="C437" s="260"/>
      <c r="D437" s="260"/>
      <c r="E437" s="260"/>
      <c r="F437" s="260"/>
      <c r="G437" s="260"/>
      <c r="H437" s="262"/>
      <c r="I437" s="262"/>
      <c r="J437" s="262"/>
      <c r="K437" s="262"/>
      <c r="L437" s="260"/>
      <c r="M437" s="260"/>
      <c r="N437" s="263"/>
      <c r="O437" s="263"/>
      <c r="P437" s="260"/>
      <c r="Q437" s="260"/>
      <c r="R437" s="260"/>
      <c r="S437" s="262"/>
      <c r="T437" s="260"/>
      <c r="U437" s="263"/>
      <c r="V437" s="269"/>
      <c r="W437" s="260"/>
      <c r="X437" s="260"/>
      <c r="Y437" s="260"/>
      <c r="Z437" s="260"/>
    </row>
    <row r="438" spans="1:26" ht="10.199999999999999" customHeight="1">
      <c r="A438" s="260">
        <v>424</v>
      </c>
      <c r="B438" s="260"/>
      <c r="C438" s="260"/>
      <c r="D438" s="260"/>
      <c r="E438" s="260"/>
      <c r="F438" s="260"/>
      <c r="G438" s="260"/>
      <c r="H438" s="262"/>
      <c r="I438" s="262"/>
      <c r="J438" s="262"/>
      <c r="K438" s="262"/>
      <c r="L438" s="260"/>
      <c r="M438" s="260"/>
      <c r="N438" s="263"/>
      <c r="O438" s="263"/>
      <c r="P438" s="260"/>
      <c r="Q438" s="260"/>
      <c r="R438" s="260"/>
      <c r="S438" s="262"/>
      <c r="T438" s="260"/>
      <c r="U438" s="263"/>
      <c r="V438" s="269"/>
      <c r="W438" s="260"/>
      <c r="X438" s="260"/>
      <c r="Y438" s="260"/>
      <c r="Z438" s="260"/>
    </row>
    <row r="439" spans="1:26" ht="10.199999999999999" customHeight="1">
      <c r="A439" s="260">
        <v>425</v>
      </c>
      <c r="B439" s="260"/>
      <c r="C439" s="260"/>
      <c r="D439" s="260"/>
      <c r="E439" s="260"/>
      <c r="F439" s="260"/>
      <c r="G439" s="260"/>
      <c r="H439" s="262"/>
      <c r="I439" s="262"/>
      <c r="J439" s="262"/>
      <c r="K439" s="262"/>
      <c r="L439" s="260"/>
      <c r="M439" s="260"/>
      <c r="N439" s="263"/>
      <c r="O439" s="263"/>
      <c r="P439" s="260"/>
      <c r="Q439" s="260"/>
      <c r="R439" s="260"/>
      <c r="S439" s="262"/>
      <c r="T439" s="260"/>
      <c r="U439" s="263"/>
      <c r="V439" s="269"/>
      <c r="W439" s="260"/>
      <c r="X439" s="260"/>
      <c r="Y439" s="260"/>
      <c r="Z439" s="260"/>
    </row>
    <row r="440" spans="1:26" ht="10.199999999999999" customHeight="1">
      <c r="A440" s="260">
        <v>426</v>
      </c>
      <c r="B440" s="260"/>
      <c r="C440" s="260"/>
      <c r="D440" s="260"/>
      <c r="E440" s="260"/>
      <c r="F440" s="260"/>
      <c r="G440" s="260"/>
      <c r="H440" s="262"/>
      <c r="I440" s="262"/>
      <c r="J440" s="262"/>
      <c r="K440" s="262"/>
      <c r="L440" s="260"/>
      <c r="M440" s="260"/>
      <c r="N440" s="263"/>
      <c r="O440" s="263"/>
      <c r="P440" s="260"/>
      <c r="Q440" s="260"/>
      <c r="R440" s="260"/>
      <c r="S440" s="262"/>
      <c r="T440" s="260"/>
      <c r="U440" s="263"/>
      <c r="V440" s="269"/>
      <c r="W440" s="260"/>
      <c r="X440" s="260"/>
      <c r="Y440" s="260"/>
      <c r="Z440" s="260"/>
    </row>
    <row r="441" spans="1:26" ht="10.199999999999999" customHeight="1">
      <c r="A441" s="260">
        <v>427</v>
      </c>
      <c r="B441" s="260"/>
      <c r="C441" s="260"/>
      <c r="D441" s="260"/>
      <c r="E441" s="260"/>
      <c r="F441" s="260"/>
      <c r="G441" s="260"/>
      <c r="H441" s="262"/>
      <c r="I441" s="262"/>
      <c r="J441" s="262"/>
      <c r="K441" s="262"/>
      <c r="L441" s="260"/>
      <c r="M441" s="260"/>
      <c r="N441" s="263"/>
      <c r="O441" s="263"/>
      <c r="P441" s="260"/>
      <c r="Q441" s="260"/>
      <c r="R441" s="260"/>
      <c r="S441" s="262"/>
      <c r="T441" s="260"/>
      <c r="U441" s="263"/>
      <c r="V441" s="269"/>
      <c r="W441" s="260"/>
      <c r="X441" s="260"/>
      <c r="Y441" s="260"/>
      <c r="Z441" s="260"/>
    </row>
    <row r="442" spans="1:26" ht="10.199999999999999" customHeight="1">
      <c r="A442" s="260">
        <v>428</v>
      </c>
      <c r="B442" s="260"/>
      <c r="C442" s="260"/>
      <c r="D442" s="260"/>
      <c r="E442" s="260"/>
      <c r="F442" s="260"/>
      <c r="G442" s="260"/>
      <c r="H442" s="262"/>
      <c r="I442" s="262"/>
      <c r="J442" s="262"/>
      <c r="K442" s="262"/>
      <c r="L442" s="260"/>
      <c r="M442" s="260"/>
      <c r="N442" s="263"/>
      <c r="O442" s="263"/>
      <c r="P442" s="260"/>
      <c r="Q442" s="260"/>
      <c r="R442" s="260"/>
      <c r="S442" s="262"/>
      <c r="T442" s="260"/>
      <c r="U442" s="263"/>
      <c r="V442" s="269"/>
      <c r="W442" s="260"/>
      <c r="X442" s="260"/>
      <c r="Y442" s="260"/>
      <c r="Z442" s="260"/>
    </row>
    <row r="443" spans="1:26" ht="10.199999999999999" customHeight="1">
      <c r="A443" s="260">
        <v>429</v>
      </c>
      <c r="B443" s="260"/>
      <c r="C443" s="260"/>
      <c r="D443" s="260"/>
      <c r="E443" s="260"/>
      <c r="F443" s="260"/>
      <c r="G443" s="260"/>
      <c r="H443" s="262"/>
      <c r="I443" s="262"/>
      <c r="J443" s="262"/>
      <c r="K443" s="262"/>
      <c r="L443" s="260"/>
      <c r="M443" s="260"/>
      <c r="N443" s="263"/>
      <c r="O443" s="263"/>
      <c r="P443" s="260"/>
      <c r="Q443" s="260"/>
      <c r="R443" s="260"/>
      <c r="S443" s="262"/>
      <c r="T443" s="260"/>
      <c r="U443" s="263"/>
      <c r="V443" s="269"/>
      <c r="W443" s="260"/>
      <c r="X443" s="260"/>
      <c r="Y443" s="260"/>
      <c r="Z443" s="260"/>
    </row>
    <row r="444" spans="1:26" ht="10.199999999999999" customHeight="1">
      <c r="A444" s="260">
        <v>430</v>
      </c>
      <c r="B444" s="260"/>
      <c r="C444" s="260"/>
      <c r="D444" s="260"/>
      <c r="E444" s="260"/>
      <c r="F444" s="260"/>
      <c r="G444" s="260"/>
      <c r="H444" s="262"/>
      <c r="I444" s="262"/>
      <c r="J444" s="262"/>
      <c r="K444" s="262"/>
      <c r="L444" s="260"/>
      <c r="M444" s="260"/>
      <c r="N444" s="263"/>
      <c r="O444" s="263"/>
      <c r="P444" s="260"/>
      <c r="Q444" s="260"/>
      <c r="R444" s="260"/>
      <c r="S444" s="262"/>
      <c r="T444" s="260"/>
      <c r="U444" s="263"/>
      <c r="V444" s="269"/>
      <c r="W444" s="260"/>
      <c r="X444" s="260"/>
      <c r="Y444" s="260"/>
      <c r="Z444" s="260"/>
    </row>
    <row r="445" spans="1:26" ht="10.199999999999999" customHeight="1">
      <c r="A445" s="260">
        <v>431</v>
      </c>
      <c r="B445" s="260"/>
      <c r="C445" s="260"/>
      <c r="D445" s="260"/>
      <c r="E445" s="260"/>
      <c r="F445" s="260"/>
      <c r="G445" s="260"/>
      <c r="H445" s="262"/>
      <c r="I445" s="262"/>
      <c r="J445" s="262"/>
      <c r="K445" s="262"/>
      <c r="L445" s="260"/>
      <c r="M445" s="260"/>
      <c r="N445" s="263"/>
      <c r="O445" s="263"/>
      <c r="P445" s="260"/>
      <c r="Q445" s="260"/>
      <c r="R445" s="260"/>
      <c r="S445" s="262"/>
      <c r="T445" s="260"/>
      <c r="U445" s="263"/>
      <c r="V445" s="269"/>
      <c r="W445" s="260"/>
      <c r="X445" s="260"/>
      <c r="Y445" s="260"/>
      <c r="Z445" s="260"/>
    </row>
    <row r="446" spans="1:26" ht="10.199999999999999" customHeight="1">
      <c r="A446" s="260">
        <v>432</v>
      </c>
      <c r="B446" s="260"/>
      <c r="C446" s="260"/>
      <c r="D446" s="260"/>
      <c r="E446" s="260"/>
      <c r="F446" s="260"/>
      <c r="G446" s="260"/>
      <c r="H446" s="262"/>
      <c r="I446" s="262"/>
      <c r="J446" s="262"/>
      <c r="K446" s="262"/>
      <c r="L446" s="260"/>
      <c r="M446" s="260"/>
      <c r="N446" s="263"/>
      <c r="O446" s="263"/>
      <c r="P446" s="260"/>
      <c r="Q446" s="260"/>
      <c r="R446" s="260"/>
      <c r="S446" s="262"/>
      <c r="T446" s="260"/>
      <c r="U446" s="263"/>
      <c r="V446" s="269"/>
      <c r="W446" s="260"/>
      <c r="X446" s="260"/>
      <c r="Y446" s="260"/>
      <c r="Z446" s="260"/>
    </row>
    <row r="447" spans="1:26" ht="10.199999999999999" customHeight="1">
      <c r="A447" s="260">
        <v>433</v>
      </c>
      <c r="B447" s="260"/>
      <c r="C447" s="260"/>
      <c r="D447" s="260"/>
      <c r="E447" s="260"/>
      <c r="F447" s="260"/>
      <c r="G447" s="260"/>
      <c r="H447" s="262"/>
      <c r="I447" s="262"/>
      <c r="J447" s="262"/>
      <c r="K447" s="262"/>
      <c r="L447" s="260"/>
      <c r="M447" s="260"/>
      <c r="N447" s="263"/>
      <c r="O447" s="263"/>
      <c r="P447" s="260"/>
      <c r="Q447" s="260"/>
      <c r="R447" s="260"/>
      <c r="S447" s="262"/>
      <c r="T447" s="260"/>
      <c r="U447" s="263"/>
      <c r="V447" s="269"/>
      <c r="W447" s="260"/>
      <c r="X447" s="260"/>
      <c r="Y447" s="260"/>
      <c r="Z447" s="260"/>
    </row>
    <row r="448" spans="1:26" ht="10.199999999999999" customHeight="1">
      <c r="A448" s="260">
        <v>434</v>
      </c>
      <c r="B448" s="260"/>
      <c r="C448" s="260"/>
      <c r="D448" s="260"/>
      <c r="E448" s="260"/>
      <c r="F448" s="260"/>
      <c r="G448" s="260"/>
      <c r="H448" s="262"/>
      <c r="I448" s="262"/>
      <c r="J448" s="262"/>
      <c r="K448" s="262"/>
      <c r="L448" s="260"/>
      <c r="M448" s="260"/>
      <c r="N448" s="263"/>
      <c r="O448" s="263"/>
      <c r="P448" s="260"/>
      <c r="Q448" s="260"/>
      <c r="R448" s="260"/>
      <c r="S448" s="262"/>
      <c r="T448" s="260"/>
      <c r="U448" s="263"/>
      <c r="V448" s="269"/>
      <c r="W448" s="260"/>
      <c r="X448" s="260"/>
      <c r="Y448" s="260"/>
      <c r="Z448" s="260"/>
    </row>
    <row r="449" spans="1:26" ht="10.199999999999999" customHeight="1">
      <c r="A449" s="260">
        <v>435</v>
      </c>
      <c r="B449" s="260"/>
      <c r="C449" s="260"/>
      <c r="D449" s="260"/>
      <c r="E449" s="260"/>
      <c r="F449" s="260"/>
      <c r="G449" s="260"/>
      <c r="H449" s="262"/>
      <c r="I449" s="262"/>
      <c r="J449" s="262"/>
      <c r="K449" s="262"/>
      <c r="L449" s="260"/>
      <c r="M449" s="260"/>
      <c r="N449" s="263"/>
      <c r="O449" s="263"/>
      <c r="P449" s="260"/>
      <c r="Q449" s="260"/>
      <c r="R449" s="260"/>
      <c r="S449" s="262"/>
      <c r="T449" s="260"/>
      <c r="U449" s="263"/>
      <c r="V449" s="269"/>
      <c r="W449" s="260"/>
      <c r="X449" s="260"/>
      <c r="Y449" s="260"/>
      <c r="Z449" s="260"/>
    </row>
    <row r="450" spans="1:26" ht="10.199999999999999" customHeight="1">
      <c r="A450" s="260">
        <v>436</v>
      </c>
      <c r="B450" s="260"/>
      <c r="C450" s="260"/>
      <c r="D450" s="260"/>
      <c r="E450" s="260"/>
      <c r="F450" s="260"/>
      <c r="G450" s="260"/>
      <c r="H450" s="262"/>
      <c r="I450" s="262"/>
      <c r="J450" s="262"/>
      <c r="K450" s="262"/>
      <c r="L450" s="260"/>
      <c r="M450" s="260"/>
      <c r="N450" s="263"/>
      <c r="O450" s="263"/>
      <c r="P450" s="260"/>
      <c r="Q450" s="260"/>
      <c r="R450" s="260"/>
      <c r="S450" s="262"/>
      <c r="T450" s="260"/>
      <c r="U450" s="263"/>
      <c r="V450" s="269"/>
      <c r="W450" s="260"/>
      <c r="X450" s="260"/>
      <c r="Y450" s="260"/>
      <c r="Z450" s="260"/>
    </row>
    <row r="451" spans="1:26" ht="10.199999999999999" customHeight="1">
      <c r="A451" s="260">
        <v>437</v>
      </c>
      <c r="B451" s="260"/>
      <c r="C451" s="260"/>
      <c r="D451" s="260"/>
      <c r="E451" s="260"/>
      <c r="F451" s="260"/>
      <c r="G451" s="260"/>
      <c r="H451" s="262"/>
      <c r="I451" s="262"/>
      <c r="J451" s="262"/>
      <c r="K451" s="262"/>
      <c r="L451" s="260"/>
      <c r="M451" s="260"/>
      <c r="N451" s="263"/>
      <c r="O451" s="263"/>
      <c r="P451" s="260"/>
      <c r="Q451" s="260"/>
      <c r="R451" s="260"/>
      <c r="S451" s="262"/>
      <c r="T451" s="260"/>
      <c r="U451" s="263"/>
      <c r="V451" s="269"/>
      <c r="W451" s="260"/>
      <c r="X451" s="260"/>
      <c r="Y451" s="260"/>
      <c r="Z451" s="260"/>
    </row>
    <row r="452" spans="1:26" ht="10.199999999999999" customHeight="1">
      <c r="A452" s="260">
        <v>438</v>
      </c>
      <c r="B452" s="260"/>
      <c r="C452" s="260"/>
      <c r="D452" s="260"/>
      <c r="E452" s="260"/>
      <c r="F452" s="260"/>
      <c r="G452" s="260"/>
      <c r="H452" s="262"/>
      <c r="I452" s="262"/>
      <c r="J452" s="262"/>
      <c r="K452" s="262"/>
      <c r="L452" s="260"/>
      <c r="M452" s="260"/>
      <c r="N452" s="263"/>
      <c r="O452" s="263"/>
      <c r="P452" s="260"/>
      <c r="Q452" s="260"/>
      <c r="R452" s="260"/>
      <c r="S452" s="262"/>
      <c r="T452" s="260"/>
      <c r="U452" s="263"/>
      <c r="V452" s="269"/>
      <c r="W452" s="260"/>
      <c r="X452" s="260"/>
      <c r="Y452" s="260"/>
      <c r="Z452" s="260"/>
    </row>
    <row r="453" spans="1:26" ht="10.199999999999999" customHeight="1">
      <c r="A453" s="260">
        <v>439</v>
      </c>
      <c r="B453" s="260"/>
      <c r="C453" s="260"/>
      <c r="D453" s="260"/>
      <c r="E453" s="260"/>
      <c r="F453" s="260"/>
      <c r="G453" s="260"/>
      <c r="H453" s="262"/>
      <c r="I453" s="262"/>
      <c r="J453" s="262"/>
      <c r="K453" s="262"/>
      <c r="L453" s="260"/>
      <c r="M453" s="260"/>
      <c r="N453" s="263"/>
      <c r="O453" s="263"/>
      <c r="P453" s="260"/>
      <c r="Q453" s="260"/>
      <c r="R453" s="260"/>
      <c r="S453" s="262"/>
      <c r="T453" s="260"/>
      <c r="U453" s="263"/>
      <c r="V453" s="269"/>
      <c r="W453" s="260"/>
      <c r="X453" s="260"/>
      <c r="Y453" s="260"/>
      <c r="Z453" s="260"/>
    </row>
    <row r="454" spans="1:26" ht="10.199999999999999" customHeight="1">
      <c r="A454" s="260">
        <v>440</v>
      </c>
      <c r="B454" s="260"/>
      <c r="C454" s="260"/>
      <c r="D454" s="260"/>
      <c r="E454" s="260"/>
      <c r="F454" s="260"/>
      <c r="G454" s="260"/>
      <c r="H454" s="262"/>
      <c r="I454" s="262"/>
      <c r="J454" s="262"/>
      <c r="K454" s="262"/>
      <c r="L454" s="260"/>
      <c r="M454" s="260"/>
      <c r="N454" s="263"/>
      <c r="O454" s="263"/>
      <c r="P454" s="260"/>
      <c r="Q454" s="260"/>
      <c r="R454" s="260"/>
      <c r="S454" s="262"/>
      <c r="T454" s="260"/>
      <c r="U454" s="263"/>
      <c r="V454" s="269"/>
      <c r="W454" s="260"/>
      <c r="X454" s="260"/>
      <c r="Y454" s="260"/>
      <c r="Z454" s="260"/>
    </row>
    <row r="455" spans="1:26" ht="10.199999999999999" customHeight="1">
      <c r="A455" s="260">
        <v>441</v>
      </c>
      <c r="B455" s="260"/>
      <c r="C455" s="260"/>
      <c r="D455" s="260"/>
      <c r="E455" s="260"/>
      <c r="F455" s="260"/>
      <c r="G455" s="260"/>
      <c r="H455" s="262"/>
      <c r="I455" s="262"/>
      <c r="J455" s="262"/>
      <c r="K455" s="262"/>
      <c r="L455" s="260"/>
      <c r="M455" s="260"/>
      <c r="N455" s="263"/>
      <c r="O455" s="263"/>
      <c r="P455" s="260"/>
      <c r="Q455" s="260"/>
      <c r="R455" s="260"/>
      <c r="S455" s="262"/>
      <c r="T455" s="260"/>
      <c r="U455" s="263"/>
      <c r="V455" s="269"/>
      <c r="W455" s="260"/>
      <c r="X455" s="260"/>
      <c r="Y455" s="260"/>
      <c r="Z455" s="260"/>
    </row>
    <row r="456" spans="1:26" ht="10.199999999999999" customHeight="1">
      <c r="A456" s="260">
        <v>442</v>
      </c>
      <c r="B456" s="260"/>
      <c r="C456" s="260"/>
      <c r="D456" s="260"/>
      <c r="E456" s="260"/>
      <c r="F456" s="260"/>
      <c r="G456" s="260"/>
      <c r="H456" s="262"/>
      <c r="I456" s="262"/>
      <c r="J456" s="262"/>
      <c r="K456" s="262"/>
      <c r="L456" s="260"/>
      <c r="M456" s="260"/>
      <c r="N456" s="263"/>
      <c r="O456" s="263"/>
      <c r="P456" s="260"/>
      <c r="Q456" s="260"/>
      <c r="R456" s="260"/>
      <c r="S456" s="262"/>
      <c r="T456" s="260"/>
      <c r="U456" s="263"/>
      <c r="V456" s="269"/>
      <c r="W456" s="260"/>
      <c r="X456" s="260"/>
      <c r="Y456" s="260"/>
      <c r="Z456" s="260"/>
    </row>
    <row r="457" spans="1:26" ht="10.199999999999999" customHeight="1">
      <c r="A457" s="260">
        <v>443</v>
      </c>
      <c r="B457" s="260"/>
      <c r="C457" s="260"/>
      <c r="D457" s="260"/>
      <c r="E457" s="260"/>
      <c r="F457" s="260"/>
      <c r="G457" s="260"/>
      <c r="H457" s="262"/>
      <c r="I457" s="262"/>
      <c r="J457" s="262"/>
      <c r="K457" s="262"/>
      <c r="L457" s="260"/>
      <c r="M457" s="260"/>
      <c r="N457" s="263"/>
      <c r="O457" s="263"/>
      <c r="P457" s="260"/>
      <c r="Q457" s="260"/>
      <c r="R457" s="260"/>
      <c r="S457" s="262"/>
      <c r="T457" s="260"/>
      <c r="U457" s="263"/>
      <c r="V457" s="269"/>
      <c r="W457" s="260"/>
      <c r="X457" s="260"/>
      <c r="Y457" s="260"/>
      <c r="Z457" s="260"/>
    </row>
    <row r="458" spans="1:26" ht="10.199999999999999" customHeight="1">
      <c r="A458" s="260">
        <v>444</v>
      </c>
      <c r="B458" s="260"/>
      <c r="C458" s="260"/>
      <c r="D458" s="260"/>
      <c r="E458" s="260"/>
      <c r="F458" s="260"/>
      <c r="G458" s="260"/>
      <c r="H458" s="262"/>
      <c r="I458" s="262"/>
      <c r="J458" s="262"/>
      <c r="K458" s="262"/>
      <c r="L458" s="260"/>
      <c r="M458" s="260"/>
      <c r="N458" s="263"/>
      <c r="O458" s="263"/>
      <c r="P458" s="260"/>
      <c r="Q458" s="260"/>
      <c r="R458" s="260"/>
      <c r="S458" s="262"/>
      <c r="T458" s="260"/>
      <c r="U458" s="263"/>
      <c r="V458" s="269"/>
      <c r="W458" s="260"/>
      <c r="X458" s="260"/>
      <c r="Y458" s="260"/>
      <c r="Z458" s="260"/>
    </row>
    <row r="459" spans="1:26" ht="10.199999999999999" customHeight="1">
      <c r="A459" s="260">
        <v>445</v>
      </c>
      <c r="B459" s="260"/>
      <c r="C459" s="260"/>
      <c r="D459" s="260"/>
      <c r="E459" s="260"/>
      <c r="F459" s="260"/>
      <c r="G459" s="260"/>
      <c r="H459" s="262"/>
      <c r="I459" s="262"/>
      <c r="J459" s="262"/>
      <c r="K459" s="262"/>
      <c r="L459" s="260"/>
      <c r="M459" s="260"/>
      <c r="N459" s="263"/>
      <c r="O459" s="263"/>
      <c r="P459" s="260"/>
      <c r="Q459" s="260"/>
      <c r="R459" s="260"/>
      <c r="S459" s="262"/>
      <c r="T459" s="260"/>
      <c r="U459" s="263"/>
      <c r="V459" s="269"/>
      <c r="W459" s="260"/>
      <c r="X459" s="260"/>
      <c r="Y459" s="260"/>
      <c r="Z459" s="260"/>
    </row>
    <row r="460" spans="1:26" ht="10.199999999999999" customHeight="1">
      <c r="A460" s="260">
        <v>446</v>
      </c>
      <c r="B460" s="260"/>
      <c r="C460" s="260"/>
      <c r="D460" s="260"/>
      <c r="E460" s="260"/>
      <c r="F460" s="260"/>
      <c r="G460" s="260"/>
      <c r="H460" s="262"/>
      <c r="I460" s="262"/>
      <c r="J460" s="262"/>
      <c r="K460" s="262"/>
      <c r="L460" s="260"/>
      <c r="M460" s="260"/>
      <c r="N460" s="263"/>
      <c r="O460" s="263"/>
      <c r="P460" s="260"/>
      <c r="Q460" s="260"/>
      <c r="R460" s="260"/>
      <c r="S460" s="262"/>
      <c r="T460" s="260"/>
      <c r="U460" s="263"/>
      <c r="V460" s="269"/>
      <c r="W460" s="260"/>
      <c r="X460" s="260"/>
      <c r="Y460" s="260"/>
      <c r="Z460" s="260"/>
    </row>
    <row r="461" spans="1:26" ht="10.199999999999999" customHeight="1">
      <c r="A461" s="260">
        <v>447</v>
      </c>
      <c r="B461" s="260"/>
      <c r="C461" s="260"/>
      <c r="D461" s="260"/>
      <c r="E461" s="260"/>
      <c r="F461" s="260"/>
      <c r="G461" s="260"/>
      <c r="H461" s="262"/>
      <c r="I461" s="262"/>
      <c r="J461" s="262"/>
      <c r="K461" s="262"/>
      <c r="L461" s="260"/>
      <c r="M461" s="260"/>
      <c r="N461" s="263"/>
      <c r="O461" s="263"/>
      <c r="P461" s="260"/>
      <c r="Q461" s="260"/>
      <c r="R461" s="260"/>
      <c r="S461" s="262"/>
      <c r="T461" s="260"/>
      <c r="U461" s="263"/>
      <c r="V461" s="269"/>
      <c r="W461" s="260"/>
      <c r="X461" s="260"/>
      <c r="Y461" s="260"/>
      <c r="Z461" s="260"/>
    </row>
    <row r="462" spans="1:26" ht="10.199999999999999" customHeight="1">
      <c r="A462" s="260">
        <v>448</v>
      </c>
      <c r="B462" s="260"/>
      <c r="C462" s="260"/>
      <c r="D462" s="260"/>
      <c r="E462" s="260"/>
      <c r="F462" s="260"/>
      <c r="G462" s="260"/>
      <c r="H462" s="262"/>
      <c r="I462" s="262"/>
      <c r="J462" s="262"/>
      <c r="K462" s="262"/>
      <c r="L462" s="260"/>
      <c r="M462" s="260"/>
      <c r="N462" s="263"/>
      <c r="O462" s="263"/>
      <c r="P462" s="260"/>
      <c r="Q462" s="260"/>
      <c r="R462" s="260"/>
      <c r="S462" s="262"/>
      <c r="T462" s="260"/>
      <c r="U462" s="263"/>
      <c r="V462" s="269"/>
      <c r="W462" s="260"/>
      <c r="X462" s="260"/>
      <c r="Y462" s="260"/>
      <c r="Z462" s="260"/>
    </row>
    <row r="463" spans="1:26" ht="10.199999999999999" customHeight="1">
      <c r="A463" s="260">
        <v>449</v>
      </c>
      <c r="B463" s="260"/>
      <c r="C463" s="260"/>
      <c r="D463" s="260"/>
      <c r="E463" s="260"/>
      <c r="F463" s="260"/>
      <c r="G463" s="260"/>
      <c r="H463" s="262"/>
      <c r="I463" s="262"/>
      <c r="J463" s="262"/>
      <c r="K463" s="262"/>
      <c r="L463" s="260"/>
      <c r="M463" s="260"/>
      <c r="N463" s="263"/>
      <c r="O463" s="263"/>
      <c r="P463" s="260"/>
      <c r="Q463" s="260"/>
      <c r="R463" s="260"/>
      <c r="S463" s="262"/>
      <c r="T463" s="260"/>
      <c r="U463" s="263"/>
      <c r="V463" s="269"/>
      <c r="W463" s="260"/>
      <c r="X463" s="260"/>
      <c r="Y463" s="260"/>
      <c r="Z463" s="260"/>
    </row>
    <row r="464" spans="1:26" ht="10.199999999999999" customHeight="1">
      <c r="A464" s="260">
        <v>450</v>
      </c>
      <c r="B464" s="260"/>
      <c r="C464" s="260"/>
      <c r="D464" s="260"/>
      <c r="E464" s="260"/>
      <c r="F464" s="260"/>
      <c r="G464" s="260"/>
      <c r="H464" s="262"/>
      <c r="I464" s="262"/>
      <c r="J464" s="262"/>
      <c r="K464" s="262"/>
      <c r="L464" s="260"/>
      <c r="M464" s="260"/>
      <c r="N464" s="263"/>
      <c r="O464" s="263"/>
      <c r="P464" s="260"/>
      <c r="Q464" s="260"/>
      <c r="R464" s="260"/>
      <c r="S464" s="262"/>
      <c r="T464" s="260"/>
      <c r="U464" s="263"/>
      <c r="V464" s="269"/>
      <c r="W464" s="260"/>
      <c r="X464" s="260"/>
      <c r="Y464" s="260"/>
      <c r="Z464" s="260"/>
    </row>
    <row r="465" spans="1:26" ht="10.199999999999999" customHeight="1">
      <c r="A465" s="260">
        <v>451</v>
      </c>
      <c r="B465" s="260"/>
      <c r="C465" s="260"/>
      <c r="D465" s="260"/>
      <c r="E465" s="260"/>
      <c r="F465" s="260"/>
      <c r="G465" s="260"/>
      <c r="H465" s="262"/>
      <c r="I465" s="262"/>
      <c r="J465" s="262"/>
      <c r="K465" s="262"/>
      <c r="L465" s="260"/>
      <c r="M465" s="260"/>
      <c r="N465" s="263"/>
      <c r="O465" s="263"/>
      <c r="P465" s="260"/>
      <c r="Q465" s="260"/>
      <c r="R465" s="260"/>
      <c r="S465" s="262"/>
      <c r="T465" s="260"/>
      <c r="U465" s="263"/>
      <c r="V465" s="269"/>
      <c r="W465" s="260"/>
      <c r="X465" s="260"/>
      <c r="Y465" s="260"/>
      <c r="Z465" s="260"/>
    </row>
    <row r="466" spans="1:26" ht="10.199999999999999" customHeight="1">
      <c r="A466" s="260">
        <v>452</v>
      </c>
      <c r="B466" s="260"/>
      <c r="C466" s="260"/>
      <c r="D466" s="260"/>
      <c r="E466" s="260"/>
      <c r="F466" s="260"/>
      <c r="G466" s="260"/>
      <c r="H466" s="262"/>
      <c r="I466" s="262"/>
      <c r="J466" s="262"/>
      <c r="K466" s="262"/>
      <c r="L466" s="260"/>
      <c r="M466" s="260"/>
      <c r="N466" s="263"/>
      <c r="O466" s="263"/>
      <c r="P466" s="260"/>
      <c r="Q466" s="260"/>
      <c r="R466" s="260"/>
      <c r="S466" s="262"/>
      <c r="T466" s="260"/>
      <c r="U466" s="263"/>
      <c r="V466" s="269"/>
      <c r="W466" s="260"/>
      <c r="X466" s="260"/>
      <c r="Y466" s="260"/>
      <c r="Z466" s="260"/>
    </row>
    <row r="467" spans="1:26" ht="10.199999999999999" customHeight="1">
      <c r="A467" s="260">
        <v>453</v>
      </c>
      <c r="B467" s="260"/>
      <c r="C467" s="260"/>
      <c r="D467" s="260"/>
      <c r="E467" s="260"/>
      <c r="F467" s="260"/>
      <c r="G467" s="260"/>
      <c r="H467" s="262"/>
      <c r="I467" s="262"/>
      <c r="J467" s="262"/>
      <c r="K467" s="262"/>
      <c r="L467" s="260"/>
      <c r="M467" s="260"/>
      <c r="N467" s="263"/>
      <c r="O467" s="263"/>
      <c r="P467" s="260"/>
      <c r="Q467" s="260"/>
      <c r="R467" s="260"/>
      <c r="S467" s="262"/>
      <c r="T467" s="260"/>
      <c r="U467" s="263"/>
      <c r="V467" s="269"/>
      <c r="W467" s="260"/>
      <c r="X467" s="260"/>
      <c r="Y467" s="260"/>
      <c r="Z467" s="260"/>
    </row>
    <row r="468" spans="1:26" ht="10.199999999999999" customHeight="1">
      <c r="A468" s="260">
        <v>454</v>
      </c>
      <c r="B468" s="260"/>
      <c r="C468" s="260"/>
      <c r="D468" s="260"/>
      <c r="E468" s="260"/>
      <c r="F468" s="260"/>
      <c r="G468" s="260"/>
      <c r="H468" s="262"/>
      <c r="I468" s="262"/>
      <c r="J468" s="262"/>
      <c r="K468" s="262"/>
      <c r="L468" s="260"/>
      <c r="M468" s="260"/>
      <c r="N468" s="263"/>
      <c r="O468" s="263"/>
      <c r="P468" s="260"/>
      <c r="Q468" s="260"/>
      <c r="R468" s="260"/>
      <c r="S468" s="262"/>
      <c r="T468" s="260"/>
      <c r="U468" s="263"/>
      <c r="V468" s="269"/>
      <c r="W468" s="260"/>
      <c r="X468" s="260"/>
      <c r="Y468" s="260"/>
      <c r="Z468" s="260"/>
    </row>
    <row r="469" spans="1:26" ht="10.199999999999999" customHeight="1">
      <c r="A469" s="260">
        <v>455</v>
      </c>
      <c r="B469" s="260"/>
      <c r="C469" s="260"/>
      <c r="D469" s="260"/>
      <c r="E469" s="260"/>
      <c r="F469" s="260"/>
      <c r="G469" s="260"/>
      <c r="H469" s="262"/>
      <c r="I469" s="262"/>
      <c r="J469" s="262"/>
      <c r="K469" s="262"/>
      <c r="L469" s="260"/>
      <c r="M469" s="260"/>
      <c r="N469" s="263"/>
      <c r="O469" s="263"/>
      <c r="P469" s="260"/>
      <c r="Q469" s="260"/>
      <c r="R469" s="260"/>
      <c r="S469" s="262"/>
      <c r="T469" s="260"/>
      <c r="U469" s="263"/>
      <c r="V469" s="269"/>
      <c r="W469" s="260"/>
      <c r="X469" s="260"/>
      <c r="Y469" s="260"/>
      <c r="Z469" s="260"/>
    </row>
    <row r="470" spans="1:26" ht="10.199999999999999" customHeight="1">
      <c r="A470" s="260">
        <v>456</v>
      </c>
      <c r="B470" s="260"/>
      <c r="C470" s="260"/>
      <c r="D470" s="260"/>
      <c r="E470" s="260"/>
      <c r="F470" s="260"/>
      <c r="G470" s="260"/>
      <c r="H470" s="262"/>
      <c r="I470" s="262"/>
      <c r="J470" s="262"/>
      <c r="K470" s="262"/>
      <c r="L470" s="260"/>
      <c r="M470" s="260"/>
      <c r="N470" s="263"/>
      <c r="O470" s="263"/>
      <c r="P470" s="260"/>
      <c r="Q470" s="260"/>
      <c r="R470" s="260"/>
      <c r="S470" s="262"/>
      <c r="T470" s="260"/>
      <c r="U470" s="263"/>
      <c r="V470" s="269"/>
      <c r="W470" s="260"/>
      <c r="X470" s="260"/>
      <c r="Y470" s="260"/>
      <c r="Z470" s="260"/>
    </row>
    <row r="471" spans="1:26" ht="10.199999999999999" customHeight="1">
      <c r="A471" s="260">
        <v>457</v>
      </c>
      <c r="B471" s="260"/>
      <c r="C471" s="260"/>
      <c r="D471" s="260"/>
      <c r="E471" s="260"/>
      <c r="F471" s="260"/>
      <c r="G471" s="260"/>
      <c r="H471" s="262"/>
      <c r="I471" s="262"/>
      <c r="J471" s="262"/>
      <c r="K471" s="262"/>
      <c r="L471" s="260"/>
      <c r="M471" s="260"/>
      <c r="N471" s="263"/>
      <c r="O471" s="263"/>
      <c r="P471" s="260"/>
      <c r="Q471" s="260"/>
      <c r="R471" s="260"/>
      <c r="S471" s="262"/>
      <c r="T471" s="260"/>
      <c r="U471" s="263"/>
      <c r="V471" s="269"/>
      <c r="W471" s="260"/>
      <c r="X471" s="260"/>
      <c r="Y471" s="260"/>
      <c r="Z471" s="260"/>
    </row>
    <row r="472" spans="1:26" ht="10.199999999999999" customHeight="1">
      <c r="A472" s="260">
        <v>458</v>
      </c>
      <c r="B472" s="260"/>
      <c r="C472" s="260"/>
      <c r="D472" s="260"/>
      <c r="E472" s="260"/>
      <c r="F472" s="260"/>
      <c r="G472" s="260"/>
      <c r="H472" s="262"/>
      <c r="I472" s="262"/>
      <c r="J472" s="262"/>
      <c r="K472" s="262"/>
      <c r="L472" s="260"/>
      <c r="M472" s="260"/>
      <c r="N472" s="263"/>
      <c r="O472" s="263"/>
      <c r="P472" s="260"/>
      <c r="Q472" s="260"/>
      <c r="R472" s="260"/>
      <c r="S472" s="262"/>
      <c r="T472" s="260"/>
      <c r="U472" s="263"/>
      <c r="V472" s="269"/>
      <c r="W472" s="260"/>
      <c r="X472" s="260"/>
      <c r="Y472" s="260"/>
      <c r="Z472" s="260"/>
    </row>
    <row r="473" spans="1:26" ht="10.199999999999999" customHeight="1">
      <c r="A473" s="260">
        <v>459</v>
      </c>
      <c r="B473" s="260"/>
      <c r="C473" s="260"/>
      <c r="D473" s="260"/>
      <c r="E473" s="260"/>
      <c r="F473" s="260"/>
      <c r="G473" s="260"/>
      <c r="H473" s="262"/>
      <c r="I473" s="262"/>
      <c r="J473" s="262"/>
      <c r="K473" s="262"/>
      <c r="L473" s="260"/>
      <c r="M473" s="260"/>
      <c r="N473" s="263"/>
      <c r="O473" s="263"/>
      <c r="P473" s="260"/>
      <c r="Q473" s="260"/>
      <c r="R473" s="260"/>
      <c r="S473" s="262"/>
      <c r="T473" s="260"/>
      <c r="U473" s="263"/>
      <c r="V473" s="269"/>
      <c r="W473" s="260"/>
      <c r="X473" s="260"/>
      <c r="Y473" s="260"/>
      <c r="Z473" s="260"/>
    </row>
    <row r="474" spans="1:26" ht="10.199999999999999" customHeight="1">
      <c r="A474" s="260">
        <v>460</v>
      </c>
      <c r="B474" s="260"/>
      <c r="C474" s="260"/>
      <c r="D474" s="260"/>
      <c r="E474" s="260"/>
      <c r="F474" s="260"/>
      <c r="G474" s="260"/>
      <c r="H474" s="262"/>
      <c r="I474" s="262"/>
      <c r="J474" s="262"/>
      <c r="K474" s="262"/>
      <c r="L474" s="260"/>
      <c r="M474" s="260"/>
      <c r="N474" s="263"/>
      <c r="O474" s="263"/>
      <c r="P474" s="260"/>
      <c r="Q474" s="260"/>
      <c r="R474" s="260"/>
      <c r="S474" s="262"/>
      <c r="T474" s="260"/>
      <c r="U474" s="263"/>
      <c r="V474" s="269"/>
      <c r="W474" s="260"/>
      <c r="X474" s="260"/>
      <c r="Y474" s="260"/>
      <c r="Z474" s="260"/>
    </row>
    <row r="475" spans="1:26" ht="10.199999999999999" customHeight="1">
      <c r="A475" s="260">
        <v>461</v>
      </c>
      <c r="B475" s="260"/>
      <c r="C475" s="260"/>
      <c r="D475" s="260"/>
      <c r="E475" s="260"/>
      <c r="F475" s="260"/>
      <c r="G475" s="260"/>
      <c r="H475" s="262"/>
      <c r="I475" s="262"/>
      <c r="J475" s="262"/>
      <c r="K475" s="262"/>
      <c r="L475" s="260"/>
      <c r="M475" s="260"/>
      <c r="N475" s="263"/>
      <c r="O475" s="263"/>
      <c r="P475" s="260"/>
      <c r="Q475" s="260"/>
      <c r="R475" s="260"/>
      <c r="S475" s="262"/>
      <c r="T475" s="260"/>
      <c r="U475" s="263"/>
      <c r="V475" s="269"/>
      <c r="W475" s="260"/>
      <c r="X475" s="260"/>
      <c r="Y475" s="260"/>
      <c r="Z475" s="260"/>
    </row>
    <row r="476" spans="1:26" ht="10.199999999999999" customHeight="1">
      <c r="A476" s="260">
        <v>462</v>
      </c>
      <c r="B476" s="260"/>
      <c r="C476" s="260"/>
      <c r="D476" s="260"/>
      <c r="E476" s="260"/>
      <c r="F476" s="260"/>
      <c r="G476" s="260"/>
      <c r="H476" s="262"/>
      <c r="I476" s="262"/>
      <c r="J476" s="262"/>
      <c r="K476" s="262"/>
      <c r="L476" s="260"/>
      <c r="M476" s="260"/>
      <c r="N476" s="263"/>
      <c r="O476" s="263"/>
      <c r="P476" s="260"/>
      <c r="Q476" s="260"/>
      <c r="R476" s="260"/>
      <c r="S476" s="262"/>
      <c r="T476" s="260"/>
      <c r="U476" s="263"/>
      <c r="V476" s="269"/>
      <c r="W476" s="260"/>
      <c r="X476" s="260"/>
      <c r="Y476" s="260"/>
      <c r="Z476" s="260"/>
    </row>
    <row r="477" spans="1:26" ht="10.199999999999999" customHeight="1">
      <c r="A477" s="260">
        <v>463</v>
      </c>
      <c r="B477" s="260"/>
      <c r="C477" s="260"/>
      <c r="D477" s="260"/>
      <c r="E477" s="260"/>
      <c r="F477" s="260"/>
      <c r="G477" s="260"/>
      <c r="H477" s="262"/>
      <c r="I477" s="262"/>
      <c r="J477" s="262"/>
      <c r="K477" s="262"/>
      <c r="L477" s="260"/>
      <c r="M477" s="260"/>
      <c r="N477" s="263"/>
      <c r="O477" s="263"/>
      <c r="P477" s="260"/>
      <c r="Q477" s="260"/>
      <c r="R477" s="260"/>
      <c r="S477" s="262"/>
      <c r="T477" s="260"/>
      <c r="U477" s="263"/>
      <c r="V477" s="269"/>
      <c r="W477" s="260"/>
      <c r="X477" s="260"/>
      <c r="Y477" s="260"/>
      <c r="Z477" s="260"/>
    </row>
    <row r="478" spans="1:26" ht="10.199999999999999" customHeight="1">
      <c r="A478" s="260">
        <v>464</v>
      </c>
      <c r="B478" s="260"/>
      <c r="C478" s="260"/>
      <c r="D478" s="260"/>
      <c r="E478" s="260"/>
      <c r="F478" s="260"/>
      <c r="G478" s="260"/>
      <c r="H478" s="262"/>
      <c r="I478" s="262"/>
      <c r="J478" s="262"/>
      <c r="K478" s="262"/>
      <c r="L478" s="260"/>
      <c r="M478" s="260"/>
      <c r="N478" s="263"/>
      <c r="O478" s="263"/>
      <c r="P478" s="260"/>
      <c r="Q478" s="260"/>
      <c r="R478" s="260"/>
      <c r="S478" s="262"/>
      <c r="T478" s="260"/>
      <c r="U478" s="263"/>
      <c r="V478" s="269"/>
      <c r="W478" s="260"/>
      <c r="X478" s="260"/>
      <c r="Y478" s="260"/>
      <c r="Z478" s="260"/>
    </row>
    <row r="479" spans="1:26" ht="10.199999999999999" customHeight="1">
      <c r="A479" s="260">
        <v>465</v>
      </c>
      <c r="B479" s="260"/>
      <c r="C479" s="260"/>
      <c r="D479" s="260"/>
      <c r="E479" s="260"/>
      <c r="F479" s="260"/>
      <c r="G479" s="260"/>
      <c r="H479" s="262"/>
      <c r="I479" s="262"/>
      <c r="J479" s="262"/>
      <c r="K479" s="262"/>
      <c r="L479" s="260"/>
      <c r="M479" s="260"/>
      <c r="N479" s="263"/>
      <c r="O479" s="263"/>
      <c r="P479" s="260"/>
      <c r="Q479" s="260"/>
      <c r="R479" s="260"/>
      <c r="S479" s="262"/>
      <c r="T479" s="260"/>
      <c r="U479" s="263"/>
      <c r="V479" s="269"/>
      <c r="W479" s="260"/>
      <c r="X479" s="260"/>
      <c r="Y479" s="260"/>
      <c r="Z479" s="260"/>
    </row>
    <row r="480" spans="1:26" ht="10.199999999999999" customHeight="1">
      <c r="A480" s="260">
        <v>466</v>
      </c>
      <c r="B480" s="260"/>
      <c r="C480" s="260"/>
      <c r="D480" s="260"/>
      <c r="E480" s="260"/>
      <c r="F480" s="260"/>
      <c r="G480" s="260"/>
      <c r="H480" s="262"/>
      <c r="I480" s="262"/>
      <c r="J480" s="262"/>
      <c r="K480" s="262"/>
      <c r="L480" s="260"/>
      <c r="M480" s="260"/>
      <c r="N480" s="263"/>
      <c r="O480" s="263"/>
      <c r="P480" s="260"/>
      <c r="Q480" s="260"/>
      <c r="R480" s="260"/>
      <c r="S480" s="262"/>
      <c r="T480" s="260"/>
      <c r="U480" s="263"/>
      <c r="V480" s="269"/>
      <c r="W480" s="260"/>
      <c r="X480" s="260"/>
      <c r="Y480" s="260"/>
      <c r="Z480" s="260"/>
    </row>
    <row r="481" spans="1:26" ht="10.199999999999999" customHeight="1">
      <c r="A481" s="260">
        <v>467</v>
      </c>
      <c r="B481" s="260"/>
      <c r="C481" s="260"/>
      <c r="D481" s="260"/>
      <c r="E481" s="260"/>
      <c r="F481" s="260"/>
      <c r="G481" s="260"/>
      <c r="H481" s="262"/>
      <c r="I481" s="262"/>
      <c r="J481" s="262"/>
      <c r="K481" s="262"/>
      <c r="L481" s="260"/>
      <c r="M481" s="260"/>
      <c r="N481" s="263"/>
      <c r="O481" s="263"/>
      <c r="P481" s="260"/>
      <c r="Q481" s="260"/>
      <c r="R481" s="260"/>
      <c r="S481" s="262"/>
      <c r="T481" s="260"/>
      <c r="U481" s="263"/>
      <c r="V481" s="269"/>
      <c r="W481" s="260"/>
      <c r="X481" s="260"/>
      <c r="Y481" s="260"/>
      <c r="Z481" s="260"/>
    </row>
    <row r="482" spans="1:26" ht="10.199999999999999" customHeight="1">
      <c r="A482" s="260">
        <v>468</v>
      </c>
      <c r="B482" s="260"/>
      <c r="C482" s="260"/>
      <c r="D482" s="260"/>
      <c r="E482" s="260"/>
      <c r="F482" s="260"/>
      <c r="G482" s="260"/>
      <c r="H482" s="262"/>
      <c r="I482" s="262"/>
      <c r="J482" s="262"/>
      <c r="K482" s="262"/>
      <c r="L482" s="260"/>
      <c r="M482" s="260"/>
      <c r="N482" s="263"/>
      <c r="O482" s="263"/>
      <c r="P482" s="260"/>
      <c r="Q482" s="260"/>
      <c r="R482" s="260"/>
      <c r="S482" s="262"/>
      <c r="T482" s="260"/>
      <c r="U482" s="263"/>
      <c r="V482" s="269"/>
      <c r="W482" s="260"/>
      <c r="X482" s="260"/>
      <c r="Y482" s="260"/>
      <c r="Z482" s="260"/>
    </row>
    <row r="483" spans="1:26" ht="10.199999999999999" customHeight="1">
      <c r="A483" s="260">
        <v>469</v>
      </c>
      <c r="B483" s="260"/>
      <c r="C483" s="260"/>
      <c r="D483" s="260"/>
      <c r="E483" s="260"/>
      <c r="F483" s="260"/>
      <c r="G483" s="260"/>
      <c r="H483" s="262"/>
      <c r="I483" s="262"/>
      <c r="J483" s="262"/>
      <c r="K483" s="262"/>
      <c r="L483" s="260"/>
      <c r="M483" s="260"/>
      <c r="N483" s="263"/>
      <c r="O483" s="263"/>
      <c r="P483" s="260"/>
      <c r="Q483" s="260"/>
      <c r="R483" s="260"/>
      <c r="S483" s="262"/>
      <c r="T483" s="260"/>
      <c r="U483" s="263"/>
      <c r="V483" s="269"/>
      <c r="W483" s="260"/>
      <c r="X483" s="260"/>
      <c r="Y483" s="260"/>
      <c r="Z483" s="260"/>
    </row>
    <row r="484" spans="1:26" ht="10.199999999999999" customHeight="1">
      <c r="A484" s="260">
        <v>470</v>
      </c>
      <c r="B484" s="260"/>
      <c r="C484" s="260"/>
      <c r="D484" s="260"/>
      <c r="E484" s="260"/>
      <c r="F484" s="260"/>
      <c r="G484" s="260"/>
      <c r="H484" s="262"/>
      <c r="I484" s="262"/>
      <c r="J484" s="262"/>
      <c r="K484" s="262"/>
      <c r="L484" s="260"/>
      <c r="M484" s="260"/>
      <c r="N484" s="263"/>
      <c r="O484" s="263"/>
      <c r="P484" s="260"/>
      <c r="Q484" s="260"/>
      <c r="R484" s="260"/>
      <c r="S484" s="262"/>
      <c r="T484" s="260"/>
      <c r="U484" s="263"/>
      <c r="V484" s="269"/>
      <c r="W484" s="260"/>
      <c r="X484" s="260"/>
      <c r="Y484" s="260"/>
      <c r="Z484" s="260"/>
    </row>
    <row r="485" spans="1:26" ht="10.199999999999999" customHeight="1">
      <c r="A485" s="260">
        <v>471</v>
      </c>
      <c r="B485" s="260"/>
      <c r="C485" s="260"/>
      <c r="D485" s="260"/>
      <c r="E485" s="260"/>
      <c r="F485" s="260"/>
      <c r="G485" s="260"/>
      <c r="H485" s="262"/>
      <c r="I485" s="262"/>
      <c r="J485" s="262"/>
      <c r="K485" s="262"/>
      <c r="L485" s="260"/>
      <c r="M485" s="260"/>
      <c r="N485" s="263"/>
      <c r="O485" s="263"/>
      <c r="P485" s="260"/>
      <c r="Q485" s="260"/>
      <c r="R485" s="260"/>
      <c r="S485" s="262"/>
      <c r="T485" s="260"/>
      <c r="U485" s="263"/>
      <c r="V485" s="269"/>
      <c r="W485" s="260"/>
      <c r="X485" s="260"/>
      <c r="Y485" s="260"/>
      <c r="Z485" s="260"/>
    </row>
    <row r="486" spans="1:26" ht="10.199999999999999" customHeight="1">
      <c r="A486" s="260">
        <v>472</v>
      </c>
      <c r="B486" s="260"/>
      <c r="C486" s="260"/>
      <c r="D486" s="260"/>
      <c r="E486" s="260"/>
      <c r="F486" s="260"/>
      <c r="G486" s="260"/>
      <c r="H486" s="262"/>
      <c r="I486" s="262"/>
      <c r="J486" s="262"/>
      <c r="K486" s="262"/>
      <c r="L486" s="260"/>
      <c r="M486" s="260"/>
      <c r="N486" s="263"/>
      <c r="O486" s="263"/>
      <c r="P486" s="260"/>
      <c r="Q486" s="260"/>
      <c r="R486" s="260"/>
      <c r="S486" s="262"/>
      <c r="T486" s="260"/>
      <c r="U486" s="263"/>
      <c r="V486" s="269"/>
      <c r="W486" s="260"/>
      <c r="X486" s="260"/>
      <c r="Y486" s="260"/>
      <c r="Z486" s="260"/>
    </row>
    <row r="487" spans="1:26" ht="10.199999999999999" customHeight="1">
      <c r="A487" s="260">
        <v>473</v>
      </c>
      <c r="B487" s="260"/>
      <c r="C487" s="260"/>
      <c r="D487" s="260"/>
      <c r="E487" s="260"/>
      <c r="F487" s="260"/>
      <c r="G487" s="260"/>
      <c r="H487" s="262"/>
      <c r="I487" s="262"/>
      <c r="J487" s="262"/>
      <c r="K487" s="262"/>
      <c r="L487" s="260"/>
      <c r="M487" s="260"/>
      <c r="N487" s="263"/>
      <c r="O487" s="263"/>
      <c r="P487" s="260"/>
      <c r="Q487" s="260"/>
      <c r="R487" s="260"/>
      <c r="S487" s="262"/>
      <c r="T487" s="260"/>
      <c r="U487" s="263"/>
      <c r="V487" s="269"/>
      <c r="W487" s="260"/>
      <c r="X487" s="260"/>
      <c r="Y487" s="260"/>
      <c r="Z487" s="260"/>
    </row>
    <row r="488" spans="1:26" ht="10.199999999999999" customHeight="1">
      <c r="A488" s="260">
        <v>474</v>
      </c>
      <c r="B488" s="260"/>
      <c r="C488" s="260"/>
      <c r="D488" s="260"/>
      <c r="E488" s="260"/>
      <c r="F488" s="260"/>
      <c r="G488" s="260"/>
      <c r="H488" s="262"/>
      <c r="I488" s="262"/>
      <c r="J488" s="262"/>
      <c r="K488" s="262"/>
      <c r="L488" s="260"/>
      <c r="M488" s="260"/>
      <c r="N488" s="263"/>
      <c r="O488" s="263"/>
      <c r="P488" s="260"/>
      <c r="Q488" s="260"/>
      <c r="R488" s="260"/>
      <c r="S488" s="262"/>
      <c r="T488" s="260"/>
      <c r="U488" s="263"/>
      <c r="V488" s="269"/>
      <c r="W488" s="260"/>
      <c r="X488" s="260"/>
      <c r="Y488" s="260"/>
      <c r="Z488" s="260"/>
    </row>
    <row r="489" spans="1:26" ht="10.199999999999999" customHeight="1">
      <c r="A489" s="260">
        <v>475</v>
      </c>
      <c r="B489" s="260"/>
      <c r="C489" s="260"/>
      <c r="D489" s="260"/>
      <c r="E489" s="260"/>
      <c r="F489" s="260"/>
      <c r="G489" s="260"/>
      <c r="H489" s="262"/>
      <c r="I489" s="262"/>
      <c r="J489" s="262"/>
      <c r="K489" s="262"/>
      <c r="L489" s="260"/>
      <c r="M489" s="260"/>
      <c r="N489" s="263"/>
      <c r="O489" s="263"/>
      <c r="P489" s="260"/>
      <c r="Q489" s="260"/>
      <c r="R489" s="260"/>
      <c r="S489" s="262"/>
      <c r="T489" s="260"/>
      <c r="U489" s="263"/>
      <c r="V489" s="269"/>
      <c r="W489" s="260"/>
      <c r="X489" s="260"/>
      <c r="Y489" s="260"/>
      <c r="Z489" s="260"/>
    </row>
    <row r="490" spans="1:26" ht="10.199999999999999" customHeight="1">
      <c r="A490" s="260">
        <v>476</v>
      </c>
      <c r="B490" s="260"/>
      <c r="C490" s="260"/>
      <c r="D490" s="260"/>
      <c r="E490" s="260"/>
      <c r="F490" s="260"/>
      <c r="G490" s="260"/>
      <c r="H490" s="262"/>
      <c r="I490" s="262"/>
      <c r="J490" s="262"/>
      <c r="K490" s="262"/>
      <c r="L490" s="260"/>
      <c r="M490" s="260"/>
      <c r="N490" s="263"/>
      <c r="O490" s="263"/>
      <c r="P490" s="260"/>
      <c r="Q490" s="260"/>
      <c r="R490" s="260"/>
      <c r="S490" s="262"/>
      <c r="T490" s="260"/>
      <c r="U490" s="263"/>
      <c r="V490" s="269"/>
      <c r="W490" s="260"/>
      <c r="X490" s="260"/>
      <c r="Y490" s="260"/>
      <c r="Z490" s="260"/>
    </row>
    <row r="491" spans="1:26" ht="10.199999999999999" customHeight="1">
      <c r="A491" s="260">
        <v>477</v>
      </c>
      <c r="B491" s="260"/>
      <c r="C491" s="260"/>
      <c r="D491" s="260"/>
      <c r="E491" s="260"/>
      <c r="F491" s="260"/>
      <c r="G491" s="260"/>
      <c r="H491" s="262"/>
      <c r="I491" s="262"/>
      <c r="J491" s="262"/>
      <c r="K491" s="262"/>
      <c r="L491" s="260"/>
      <c r="M491" s="260"/>
      <c r="N491" s="263"/>
      <c r="O491" s="263"/>
      <c r="P491" s="260"/>
      <c r="Q491" s="260"/>
      <c r="R491" s="260"/>
      <c r="S491" s="262"/>
      <c r="T491" s="260"/>
      <c r="U491" s="263"/>
      <c r="V491" s="269"/>
      <c r="W491" s="260"/>
      <c r="X491" s="260"/>
      <c r="Y491" s="260"/>
      <c r="Z491" s="260"/>
    </row>
    <row r="492" spans="1:26" ht="10.199999999999999" customHeight="1">
      <c r="A492" s="260">
        <v>478</v>
      </c>
      <c r="B492" s="260"/>
      <c r="C492" s="260"/>
      <c r="D492" s="260"/>
      <c r="E492" s="260"/>
      <c r="F492" s="260"/>
      <c r="G492" s="260"/>
      <c r="H492" s="262"/>
      <c r="I492" s="262"/>
      <c r="J492" s="262"/>
      <c r="K492" s="262"/>
      <c r="L492" s="260"/>
      <c r="M492" s="260"/>
      <c r="N492" s="263"/>
      <c r="O492" s="263"/>
      <c r="P492" s="260"/>
      <c r="Q492" s="260"/>
      <c r="R492" s="260"/>
      <c r="S492" s="262"/>
      <c r="T492" s="260"/>
      <c r="U492" s="263"/>
      <c r="V492" s="269"/>
      <c r="W492" s="260"/>
      <c r="X492" s="260"/>
      <c r="Y492" s="260"/>
      <c r="Z492" s="260"/>
    </row>
    <row r="493" spans="1:26" ht="10.199999999999999" customHeight="1">
      <c r="A493" s="260">
        <v>479</v>
      </c>
      <c r="B493" s="260"/>
      <c r="C493" s="260"/>
      <c r="D493" s="260"/>
      <c r="E493" s="260"/>
      <c r="F493" s="260"/>
      <c r="G493" s="260"/>
      <c r="H493" s="262"/>
      <c r="I493" s="262"/>
      <c r="J493" s="262"/>
      <c r="K493" s="262"/>
      <c r="L493" s="260"/>
      <c r="M493" s="260"/>
      <c r="N493" s="263"/>
      <c r="O493" s="263"/>
      <c r="P493" s="260"/>
      <c r="Q493" s="260"/>
      <c r="R493" s="260"/>
      <c r="S493" s="262"/>
      <c r="T493" s="260"/>
      <c r="U493" s="263"/>
      <c r="V493" s="269"/>
      <c r="W493" s="260"/>
      <c r="X493" s="260"/>
      <c r="Y493" s="260"/>
      <c r="Z493" s="260"/>
    </row>
    <row r="494" spans="1:26" ht="10.199999999999999" customHeight="1">
      <c r="A494" s="260">
        <v>480</v>
      </c>
      <c r="B494" s="260"/>
      <c r="C494" s="260"/>
      <c r="D494" s="260"/>
      <c r="E494" s="260"/>
      <c r="F494" s="260"/>
      <c r="G494" s="260"/>
      <c r="H494" s="262"/>
      <c r="I494" s="262"/>
      <c r="J494" s="262"/>
      <c r="K494" s="262"/>
      <c r="L494" s="260"/>
      <c r="M494" s="260"/>
      <c r="N494" s="263"/>
      <c r="O494" s="263"/>
      <c r="P494" s="260"/>
      <c r="Q494" s="260"/>
      <c r="R494" s="260"/>
      <c r="S494" s="262"/>
      <c r="T494" s="260"/>
      <c r="U494" s="263"/>
      <c r="V494" s="269"/>
      <c r="W494" s="260"/>
      <c r="X494" s="260"/>
      <c r="Y494" s="260"/>
      <c r="Z494" s="260"/>
    </row>
    <row r="495" spans="1:26" ht="10.199999999999999" customHeight="1">
      <c r="A495" s="260">
        <v>481</v>
      </c>
      <c r="B495" s="260"/>
      <c r="C495" s="260"/>
      <c r="D495" s="260"/>
      <c r="E495" s="260"/>
      <c r="F495" s="260"/>
      <c r="G495" s="260"/>
      <c r="H495" s="262"/>
      <c r="I495" s="262"/>
      <c r="J495" s="262"/>
      <c r="K495" s="262"/>
      <c r="L495" s="260"/>
      <c r="M495" s="260"/>
      <c r="N495" s="263"/>
      <c r="O495" s="263"/>
      <c r="P495" s="260"/>
      <c r="Q495" s="260"/>
      <c r="R495" s="260"/>
      <c r="S495" s="262"/>
      <c r="T495" s="260"/>
      <c r="U495" s="263"/>
      <c r="V495" s="269"/>
      <c r="W495" s="260"/>
      <c r="X495" s="260"/>
      <c r="Y495" s="260"/>
      <c r="Z495" s="260"/>
    </row>
    <row r="496" spans="1:26" ht="10.199999999999999" customHeight="1">
      <c r="A496" s="260">
        <v>482</v>
      </c>
      <c r="B496" s="260"/>
      <c r="C496" s="260"/>
      <c r="D496" s="260"/>
      <c r="E496" s="260"/>
      <c r="F496" s="260"/>
      <c r="G496" s="260"/>
      <c r="H496" s="262"/>
      <c r="I496" s="262"/>
      <c r="J496" s="262"/>
      <c r="K496" s="262"/>
      <c r="L496" s="260"/>
      <c r="M496" s="260"/>
      <c r="N496" s="263"/>
      <c r="O496" s="263"/>
      <c r="P496" s="260"/>
      <c r="Q496" s="260"/>
      <c r="R496" s="260"/>
      <c r="S496" s="262"/>
      <c r="T496" s="260"/>
      <c r="U496" s="263"/>
      <c r="V496" s="269"/>
      <c r="W496" s="260"/>
      <c r="X496" s="260"/>
      <c r="Y496" s="260"/>
      <c r="Z496" s="260"/>
    </row>
    <row r="497" spans="1:26" ht="10.199999999999999" customHeight="1">
      <c r="A497" s="260">
        <v>483</v>
      </c>
      <c r="B497" s="260"/>
      <c r="C497" s="260"/>
      <c r="D497" s="260"/>
      <c r="E497" s="260"/>
      <c r="F497" s="260"/>
      <c r="G497" s="260"/>
      <c r="H497" s="262"/>
      <c r="I497" s="262"/>
      <c r="J497" s="262"/>
      <c r="K497" s="262"/>
      <c r="L497" s="260"/>
      <c r="M497" s="260"/>
      <c r="N497" s="263"/>
      <c r="O497" s="263"/>
      <c r="P497" s="260"/>
      <c r="Q497" s="260"/>
      <c r="R497" s="260"/>
      <c r="S497" s="262"/>
      <c r="T497" s="260"/>
      <c r="U497" s="263"/>
      <c r="V497" s="269"/>
      <c r="W497" s="260"/>
      <c r="X497" s="260"/>
      <c r="Y497" s="260"/>
      <c r="Z497" s="260"/>
    </row>
    <row r="498" spans="1:26" ht="10.199999999999999" customHeight="1">
      <c r="A498" s="260">
        <v>484</v>
      </c>
      <c r="B498" s="260"/>
      <c r="C498" s="260"/>
      <c r="D498" s="260"/>
      <c r="E498" s="260"/>
      <c r="F498" s="260"/>
      <c r="G498" s="260"/>
      <c r="H498" s="262"/>
      <c r="I498" s="262"/>
      <c r="J498" s="262"/>
      <c r="K498" s="262"/>
      <c r="L498" s="260"/>
      <c r="M498" s="260"/>
      <c r="N498" s="263"/>
      <c r="O498" s="263"/>
      <c r="P498" s="260"/>
      <c r="Q498" s="260"/>
      <c r="R498" s="260"/>
      <c r="S498" s="262"/>
      <c r="T498" s="260"/>
      <c r="U498" s="263"/>
      <c r="V498" s="269"/>
      <c r="W498" s="260"/>
      <c r="X498" s="260"/>
      <c r="Y498" s="260"/>
      <c r="Z498" s="260"/>
    </row>
    <row r="499" spans="1:26" ht="10.199999999999999" customHeight="1">
      <c r="A499" s="260">
        <v>485</v>
      </c>
      <c r="B499" s="260"/>
      <c r="C499" s="260"/>
      <c r="D499" s="260"/>
      <c r="E499" s="260"/>
      <c r="F499" s="260"/>
      <c r="G499" s="260"/>
      <c r="H499" s="262"/>
      <c r="I499" s="262"/>
      <c r="J499" s="262"/>
      <c r="K499" s="262"/>
      <c r="L499" s="260"/>
      <c r="M499" s="260"/>
      <c r="N499" s="263"/>
      <c r="O499" s="263"/>
      <c r="P499" s="260"/>
      <c r="Q499" s="260"/>
      <c r="R499" s="260"/>
      <c r="S499" s="262"/>
      <c r="T499" s="260"/>
      <c r="U499" s="263"/>
      <c r="V499" s="269"/>
      <c r="W499" s="260"/>
      <c r="X499" s="260"/>
      <c r="Y499" s="260"/>
      <c r="Z499" s="260"/>
    </row>
    <row r="500" spans="1:26" ht="10.199999999999999" customHeight="1">
      <c r="A500" s="260">
        <v>486</v>
      </c>
      <c r="B500" s="260"/>
      <c r="C500" s="260"/>
      <c r="D500" s="260"/>
      <c r="E500" s="260"/>
      <c r="F500" s="260"/>
      <c r="G500" s="260"/>
      <c r="H500" s="262"/>
      <c r="I500" s="262"/>
      <c r="J500" s="262"/>
      <c r="K500" s="262"/>
      <c r="L500" s="260"/>
      <c r="M500" s="260"/>
      <c r="N500" s="263"/>
      <c r="O500" s="263"/>
      <c r="P500" s="260"/>
      <c r="Q500" s="260"/>
      <c r="R500" s="260"/>
      <c r="S500" s="262"/>
      <c r="T500" s="260"/>
      <c r="U500" s="263"/>
      <c r="V500" s="269"/>
      <c r="W500" s="260"/>
      <c r="X500" s="260"/>
      <c r="Y500" s="260"/>
      <c r="Z500" s="260"/>
    </row>
    <row r="501" spans="1:26" ht="10.199999999999999" customHeight="1">
      <c r="A501" s="260">
        <v>487</v>
      </c>
      <c r="B501" s="260"/>
      <c r="C501" s="260"/>
      <c r="D501" s="260"/>
      <c r="E501" s="260"/>
      <c r="F501" s="260"/>
      <c r="G501" s="260"/>
      <c r="H501" s="262"/>
      <c r="I501" s="262"/>
      <c r="J501" s="262"/>
      <c r="K501" s="262"/>
      <c r="L501" s="260"/>
      <c r="M501" s="260"/>
      <c r="N501" s="263"/>
      <c r="O501" s="263"/>
      <c r="P501" s="260"/>
      <c r="Q501" s="260"/>
      <c r="R501" s="260"/>
      <c r="S501" s="262"/>
      <c r="T501" s="260"/>
      <c r="U501" s="263"/>
      <c r="V501" s="269"/>
      <c r="W501" s="260"/>
      <c r="X501" s="260"/>
      <c r="Y501" s="260"/>
      <c r="Z501" s="260"/>
    </row>
    <row r="502" spans="1:26" ht="10.199999999999999" customHeight="1">
      <c r="A502" s="260">
        <v>488</v>
      </c>
      <c r="B502" s="260"/>
      <c r="C502" s="260"/>
      <c r="D502" s="260"/>
      <c r="E502" s="260"/>
      <c r="F502" s="260"/>
      <c r="G502" s="260"/>
      <c r="H502" s="262"/>
      <c r="I502" s="262"/>
      <c r="J502" s="262"/>
      <c r="K502" s="262"/>
      <c r="L502" s="260"/>
      <c r="M502" s="260"/>
      <c r="N502" s="263"/>
      <c r="O502" s="263"/>
      <c r="P502" s="260"/>
      <c r="Q502" s="260"/>
      <c r="R502" s="260"/>
      <c r="S502" s="262"/>
      <c r="T502" s="260"/>
      <c r="U502" s="263"/>
      <c r="V502" s="269"/>
      <c r="W502" s="260"/>
      <c r="X502" s="260"/>
      <c r="Y502" s="260"/>
      <c r="Z502" s="260"/>
    </row>
    <row r="503" spans="1:26" ht="10.199999999999999" customHeight="1">
      <c r="A503" s="260">
        <v>489</v>
      </c>
      <c r="B503" s="260"/>
      <c r="C503" s="260"/>
      <c r="D503" s="260"/>
      <c r="E503" s="260"/>
      <c r="F503" s="260"/>
      <c r="G503" s="260"/>
      <c r="H503" s="262"/>
      <c r="I503" s="262"/>
      <c r="J503" s="262"/>
      <c r="K503" s="262"/>
      <c r="L503" s="260"/>
      <c r="M503" s="260"/>
      <c r="N503" s="263"/>
      <c r="O503" s="263"/>
      <c r="P503" s="260"/>
      <c r="Q503" s="260"/>
      <c r="R503" s="260"/>
      <c r="S503" s="262"/>
      <c r="T503" s="260"/>
      <c r="U503" s="263"/>
      <c r="V503" s="269"/>
      <c r="W503" s="260"/>
      <c r="X503" s="260"/>
      <c r="Y503" s="260"/>
      <c r="Z503" s="260"/>
    </row>
    <row r="504" spans="1:26" ht="10.199999999999999" customHeight="1">
      <c r="A504" s="260">
        <v>490</v>
      </c>
      <c r="B504" s="260"/>
      <c r="C504" s="260"/>
      <c r="D504" s="260"/>
      <c r="E504" s="260"/>
      <c r="F504" s="260"/>
      <c r="G504" s="260"/>
      <c r="H504" s="262"/>
      <c r="I504" s="262"/>
      <c r="J504" s="262"/>
      <c r="K504" s="262"/>
      <c r="L504" s="260"/>
      <c r="M504" s="260"/>
      <c r="N504" s="263"/>
      <c r="O504" s="263"/>
      <c r="P504" s="260"/>
      <c r="Q504" s="260"/>
      <c r="R504" s="260"/>
      <c r="S504" s="262"/>
      <c r="T504" s="260"/>
      <c r="U504" s="263"/>
      <c r="V504" s="269"/>
      <c r="W504" s="260"/>
      <c r="X504" s="260"/>
      <c r="Y504" s="260"/>
      <c r="Z504" s="260"/>
    </row>
    <row r="505" spans="1:26" ht="10.199999999999999" customHeight="1">
      <c r="A505" s="260">
        <v>491</v>
      </c>
      <c r="B505" s="260"/>
      <c r="C505" s="260"/>
      <c r="D505" s="260"/>
      <c r="E505" s="260"/>
      <c r="F505" s="260"/>
      <c r="G505" s="260"/>
      <c r="H505" s="262"/>
      <c r="I505" s="262"/>
      <c r="J505" s="262"/>
      <c r="K505" s="262"/>
      <c r="L505" s="260"/>
      <c r="M505" s="260"/>
      <c r="N505" s="263"/>
      <c r="O505" s="263"/>
      <c r="P505" s="260"/>
      <c r="Q505" s="260"/>
      <c r="R505" s="260"/>
      <c r="S505" s="262"/>
      <c r="T505" s="260"/>
      <c r="U505" s="263"/>
      <c r="V505" s="269"/>
      <c r="W505" s="260"/>
      <c r="X505" s="260"/>
      <c r="Y505" s="260"/>
      <c r="Z505" s="260"/>
    </row>
    <row r="506" spans="1:26" ht="10.199999999999999" customHeight="1">
      <c r="A506" s="260">
        <v>492</v>
      </c>
      <c r="B506" s="260"/>
      <c r="C506" s="260"/>
      <c r="D506" s="260"/>
      <c r="E506" s="260"/>
      <c r="F506" s="260"/>
      <c r="G506" s="260"/>
      <c r="H506" s="262"/>
      <c r="I506" s="262"/>
      <c r="J506" s="262"/>
      <c r="K506" s="262"/>
      <c r="L506" s="260"/>
      <c r="M506" s="260"/>
      <c r="N506" s="263"/>
      <c r="O506" s="263"/>
      <c r="P506" s="260"/>
      <c r="Q506" s="260"/>
      <c r="R506" s="260"/>
      <c r="S506" s="262"/>
      <c r="T506" s="260"/>
      <c r="U506" s="263"/>
      <c r="V506" s="269"/>
      <c r="W506" s="260"/>
      <c r="X506" s="260"/>
      <c r="Y506" s="260"/>
      <c r="Z506" s="260"/>
    </row>
    <row r="507" spans="1:26" ht="10.199999999999999" customHeight="1">
      <c r="A507" s="260">
        <v>493</v>
      </c>
      <c r="B507" s="260"/>
      <c r="C507" s="260"/>
      <c r="D507" s="260"/>
      <c r="E507" s="260"/>
      <c r="F507" s="260"/>
      <c r="G507" s="260"/>
      <c r="H507" s="262"/>
      <c r="I507" s="262"/>
      <c r="J507" s="262"/>
      <c r="K507" s="262"/>
      <c r="L507" s="260"/>
      <c r="M507" s="260"/>
      <c r="N507" s="263"/>
      <c r="O507" s="263"/>
      <c r="P507" s="260"/>
      <c r="Q507" s="260"/>
      <c r="R507" s="260"/>
      <c r="S507" s="262"/>
      <c r="T507" s="260"/>
      <c r="U507" s="263"/>
      <c r="V507" s="269"/>
      <c r="W507" s="260"/>
      <c r="X507" s="260"/>
      <c r="Y507" s="260"/>
      <c r="Z507" s="260"/>
    </row>
    <row r="508" spans="1:26" ht="10.199999999999999" customHeight="1">
      <c r="A508" s="260">
        <v>494</v>
      </c>
      <c r="B508" s="260"/>
      <c r="C508" s="260"/>
      <c r="D508" s="260"/>
      <c r="E508" s="260"/>
      <c r="F508" s="260"/>
      <c r="G508" s="260"/>
      <c r="H508" s="262"/>
      <c r="I508" s="262"/>
      <c r="J508" s="262"/>
      <c r="K508" s="262"/>
      <c r="L508" s="260"/>
      <c r="M508" s="260"/>
      <c r="N508" s="263"/>
      <c r="O508" s="263"/>
      <c r="P508" s="260"/>
      <c r="Q508" s="260"/>
      <c r="R508" s="260"/>
      <c r="S508" s="262"/>
      <c r="T508" s="260"/>
      <c r="U508" s="263"/>
      <c r="V508" s="269"/>
      <c r="W508" s="260"/>
      <c r="X508" s="260"/>
      <c r="Y508" s="260"/>
      <c r="Z508" s="260"/>
    </row>
    <row r="509" spans="1:26" ht="10.199999999999999" customHeight="1">
      <c r="A509" s="260">
        <v>495</v>
      </c>
      <c r="B509" s="260"/>
      <c r="C509" s="260"/>
      <c r="D509" s="260"/>
      <c r="E509" s="260"/>
      <c r="F509" s="260"/>
      <c r="G509" s="260"/>
      <c r="H509" s="262"/>
      <c r="I509" s="262"/>
      <c r="J509" s="262"/>
      <c r="K509" s="262"/>
      <c r="L509" s="260"/>
      <c r="M509" s="260"/>
      <c r="N509" s="263"/>
      <c r="O509" s="263"/>
      <c r="P509" s="260"/>
      <c r="Q509" s="260"/>
      <c r="R509" s="260"/>
      <c r="S509" s="262"/>
      <c r="T509" s="260"/>
      <c r="U509" s="263"/>
      <c r="V509" s="269"/>
      <c r="W509" s="260"/>
      <c r="X509" s="260"/>
      <c r="Y509" s="260"/>
      <c r="Z509" s="260"/>
    </row>
    <row r="510" spans="1:26" ht="10.199999999999999" customHeight="1">
      <c r="A510" s="260">
        <v>496</v>
      </c>
      <c r="B510" s="260"/>
      <c r="C510" s="260"/>
      <c r="D510" s="260"/>
      <c r="E510" s="260"/>
      <c r="F510" s="260"/>
      <c r="G510" s="260"/>
      <c r="H510" s="262"/>
      <c r="I510" s="262"/>
      <c r="J510" s="262"/>
      <c r="K510" s="262"/>
      <c r="L510" s="260"/>
      <c r="M510" s="260"/>
      <c r="N510" s="263"/>
      <c r="O510" s="263"/>
      <c r="P510" s="260"/>
      <c r="Q510" s="260"/>
      <c r="R510" s="260"/>
      <c r="S510" s="262"/>
      <c r="T510" s="260"/>
      <c r="U510" s="263"/>
      <c r="V510" s="269"/>
      <c r="W510" s="260"/>
      <c r="X510" s="260"/>
      <c r="Y510" s="260"/>
      <c r="Z510" s="260"/>
    </row>
    <row r="511" spans="1:26" ht="10.199999999999999" customHeight="1">
      <c r="A511" s="260">
        <v>497</v>
      </c>
      <c r="B511" s="260"/>
      <c r="C511" s="260"/>
      <c r="D511" s="260"/>
      <c r="E511" s="260"/>
      <c r="F511" s="260"/>
      <c r="G511" s="260"/>
      <c r="H511" s="262"/>
      <c r="I511" s="262"/>
      <c r="J511" s="262"/>
      <c r="K511" s="262"/>
      <c r="L511" s="260"/>
      <c r="M511" s="260"/>
      <c r="N511" s="263"/>
      <c r="O511" s="263"/>
      <c r="P511" s="260"/>
      <c r="Q511" s="260"/>
      <c r="R511" s="260"/>
      <c r="S511" s="262"/>
      <c r="T511" s="260"/>
      <c r="U511" s="263"/>
      <c r="V511" s="269"/>
      <c r="W511" s="260"/>
      <c r="X511" s="260"/>
      <c r="Y511" s="260"/>
      <c r="Z511" s="260"/>
    </row>
    <row r="512" spans="1:26" ht="10.199999999999999" customHeight="1">
      <c r="A512" s="260">
        <v>498</v>
      </c>
      <c r="B512" s="260"/>
      <c r="C512" s="260"/>
      <c r="D512" s="260"/>
      <c r="E512" s="260"/>
      <c r="F512" s="260"/>
      <c r="G512" s="260"/>
      <c r="H512" s="262"/>
      <c r="I512" s="262"/>
      <c r="J512" s="262"/>
      <c r="K512" s="262"/>
      <c r="L512" s="260"/>
      <c r="M512" s="260"/>
      <c r="N512" s="263"/>
      <c r="O512" s="263"/>
      <c r="P512" s="260"/>
      <c r="Q512" s="260"/>
      <c r="R512" s="260"/>
      <c r="S512" s="262"/>
      <c r="T512" s="260"/>
      <c r="U512" s="263"/>
      <c r="V512" s="269"/>
      <c r="W512" s="260"/>
      <c r="X512" s="260"/>
      <c r="Y512" s="260"/>
      <c r="Z512" s="260"/>
    </row>
    <row r="513" spans="1:26" ht="10.199999999999999" customHeight="1">
      <c r="A513" s="260">
        <v>499</v>
      </c>
      <c r="B513" s="260"/>
      <c r="C513" s="260"/>
      <c r="D513" s="260"/>
      <c r="E513" s="260"/>
      <c r="F513" s="260"/>
      <c r="G513" s="260"/>
      <c r="H513" s="262"/>
      <c r="I513" s="262"/>
      <c r="J513" s="262"/>
      <c r="K513" s="262"/>
      <c r="L513" s="260"/>
      <c r="M513" s="260"/>
      <c r="N513" s="263"/>
      <c r="O513" s="263"/>
      <c r="P513" s="260"/>
      <c r="Q513" s="260"/>
      <c r="R513" s="260"/>
      <c r="S513" s="262"/>
      <c r="T513" s="260"/>
      <c r="U513" s="263"/>
      <c r="V513" s="269"/>
      <c r="W513" s="260"/>
      <c r="X513" s="260"/>
      <c r="Y513" s="260"/>
      <c r="Z513" s="260"/>
    </row>
    <row r="514" spans="1:26" ht="10.199999999999999" customHeight="1">
      <c r="A514" s="260">
        <v>500</v>
      </c>
      <c r="B514" s="260"/>
      <c r="C514" s="260"/>
      <c r="D514" s="260"/>
      <c r="E514" s="260"/>
      <c r="F514" s="260"/>
      <c r="G514" s="260"/>
      <c r="H514" s="262"/>
      <c r="I514" s="262"/>
      <c r="J514" s="262"/>
      <c r="K514" s="262"/>
      <c r="L514" s="260"/>
      <c r="M514" s="260"/>
      <c r="N514" s="263"/>
      <c r="O514" s="263"/>
      <c r="P514" s="260"/>
      <c r="Q514" s="260"/>
      <c r="R514" s="260"/>
      <c r="S514" s="262"/>
      <c r="T514" s="260"/>
      <c r="U514" s="263"/>
      <c r="V514" s="269"/>
      <c r="W514" s="260"/>
      <c r="X514" s="260"/>
      <c r="Y514" s="260"/>
      <c r="Z514" s="260"/>
    </row>
    <row r="515" spans="1:26" ht="10.199999999999999" customHeight="1">
      <c r="A515" s="260">
        <v>501</v>
      </c>
      <c r="B515" s="260"/>
      <c r="C515" s="260"/>
      <c r="D515" s="260"/>
      <c r="E515" s="260"/>
      <c r="F515" s="260"/>
      <c r="G515" s="260"/>
      <c r="H515" s="262"/>
      <c r="I515" s="262"/>
      <c r="J515" s="262"/>
      <c r="K515" s="262"/>
      <c r="L515" s="260"/>
      <c r="M515" s="260"/>
      <c r="N515" s="263"/>
      <c r="O515" s="263"/>
      <c r="P515" s="260"/>
      <c r="Q515" s="260"/>
      <c r="R515" s="260"/>
      <c r="S515" s="262"/>
      <c r="T515" s="260"/>
      <c r="U515" s="263"/>
      <c r="V515" s="269"/>
      <c r="W515" s="260"/>
      <c r="X515" s="260"/>
      <c r="Y515" s="260"/>
      <c r="Z515" s="260"/>
    </row>
    <row r="516" spans="1:26" ht="10.199999999999999" customHeight="1">
      <c r="A516" s="260">
        <v>502</v>
      </c>
      <c r="B516" s="260"/>
      <c r="C516" s="260"/>
      <c r="D516" s="260"/>
      <c r="E516" s="260"/>
      <c r="F516" s="260"/>
      <c r="G516" s="260"/>
      <c r="H516" s="262"/>
      <c r="I516" s="262"/>
      <c r="J516" s="262"/>
      <c r="K516" s="262"/>
      <c r="L516" s="260"/>
      <c r="M516" s="260"/>
      <c r="N516" s="263"/>
      <c r="O516" s="263"/>
      <c r="P516" s="260"/>
      <c r="Q516" s="260"/>
      <c r="R516" s="260"/>
      <c r="S516" s="262"/>
      <c r="T516" s="260"/>
      <c r="U516" s="263"/>
      <c r="V516" s="269"/>
      <c r="W516" s="260"/>
      <c r="X516" s="260"/>
      <c r="Y516" s="260"/>
      <c r="Z516" s="260"/>
    </row>
    <row r="517" spans="1:26" ht="10.199999999999999" customHeight="1">
      <c r="A517" s="260">
        <v>503</v>
      </c>
      <c r="B517" s="260"/>
      <c r="C517" s="260"/>
      <c r="D517" s="260"/>
      <c r="E517" s="260"/>
      <c r="F517" s="260"/>
      <c r="G517" s="260"/>
      <c r="H517" s="262"/>
      <c r="I517" s="262"/>
      <c r="J517" s="262"/>
      <c r="K517" s="262"/>
      <c r="L517" s="260"/>
      <c r="M517" s="260"/>
      <c r="N517" s="263"/>
      <c r="O517" s="263"/>
      <c r="P517" s="260"/>
      <c r="Q517" s="260"/>
      <c r="R517" s="260"/>
      <c r="S517" s="262"/>
      <c r="T517" s="260"/>
      <c r="U517" s="263"/>
      <c r="V517" s="269"/>
      <c r="W517" s="260"/>
      <c r="X517" s="260"/>
      <c r="Y517" s="260"/>
      <c r="Z517" s="260"/>
    </row>
    <row r="518" spans="1:26" ht="10.199999999999999" customHeight="1">
      <c r="A518" s="260">
        <v>504</v>
      </c>
      <c r="B518" s="260"/>
      <c r="C518" s="260"/>
      <c r="D518" s="260"/>
      <c r="E518" s="260"/>
      <c r="F518" s="260"/>
      <c r="G518" s="260"/>
      <c r="H518" s="262"/>
      <c r="I518" s="262"/>
      <c r="J518" s="262"/>
      <c r="K518" s="262"/>
      <c r="L518" s="260"/>
      <c r="M518" s="260"/>
      <c r="N518" s="263"/>
      <c r="O518" s="263"/>
      <c r="P518" s="260"/>
      <c r="Q518" s="260"/>
      <c r="R518" s="260"/>
      <c r="S518" s="262"/>
      <c r="T518" s="260"/>
      <c r="U518" s="263"/>
      <c r="V518" s="269"/>
      <c r="W518" s="260"/>
      <c r="X518" s="260"/>
      <c r="Y518" s="260"/>
      <c r="Z518" s="260"/>
    </row>
    <row r="519" spans="1:26" ht="10.199999999999999" customHeight="1">
      <c r="A519" s="260">
        <v>505</v>
      </c>
      <c r="B519" s="260"/>
      <c r="C519" s="260"/>
      <c r="D519" s="260"/>
      <c r="E519" s="260"/>
      <c r="F519" s="260"/>
      <c r="G519" s="260"/>
      <c r="H519" s="262"/>
      <c r="I519" s="262"/>
      <c r="J519" s="262"/>
      <c r="K519" s="262"/>
      <c r="L519" s="260"/>
      <c r="M519" s="260"/>
      <c r="N519" s="263"/>
      <c r="O519" s="263"/>
      <c r="P519" s="260"/>
      <c r="Q519" s="260"/>
      <c r="R519" s="260"/>
      <c r="S519" s="262"/>
      <c r="T519" s="260"/>
      <c r="U519" s="263"/>
      <c r="V519" s="269"/>
      <c r="W519" s="260"/>
      <c r="X519" s="260"/>
      <c r="Y519" s="260"/>
      <c r="Z519" s="260"/>
    </row>
    <row r="520" spans="1:26" ht="10.199999999999999" customHeight="1">
      <c r="A520" s="260">
        <v>506</v>
      </c>
      <c r="B520" s="260"/>
      <c r="C520" s="260"/>
      <c r="D520" s="260"/>
      <c r="E520" s="260"/>
      <c r="F520" s="260"/>
      <c r="G520" s="260"/>
      <c r="H520" s="262"/>
      <c r="I520" s="262"/>
      <c r="J520" s="262"/>
      <c r="K520" s="262"/>
      <c r="L520" s="260"/>
      <c r="M520" s="260"/>
      <c r="N520" s="263"/>
      <c r="O520" s="263"/>
      <c r="P520" s="260"/>
      <c r="Q520" s="260"/>
      <c r="R520" s="260"/>
      <c r="S520" s="262"/>
      <c r="T520" s="260"/>
      <c r="U520" s="263"/>
      <c r="V520" s="269"/>
      <c r="W520" s="260"/>
      <c r="X520" s="260"/>
      <c r="Y520" s="260"/>
      <c r="Z520" s="260"/>
    </row>
    <row r="521" spans="1:26" ht="10.199999999999999" customHeight="1">
      <c r="A521" s="260">
        <v>507</v>
      </c>
      <c r="B521" s="260"/>
      <c r="C521" s="260"/>
      <c r="D521" s="260"/>
      <c r="E521" s="260"/>
      <c r="F521" s="260"/>
      <c r="G521" s="260"/>
      <c r="H521" s="262"/>
      <c r="I521" s="262"/>
      <c r="J521" s="262"/>
      <c r="K521" s="262"/>
      <c r="L521" s="260"/>
      <c r="M521" s="260"/>
      <c r="N521" s="263"/>
      <c r="O521" s="263"/>
      <c r="P521" s="260"/>
      <c r="Q521" s="260"/>
      <c r="R521" s="260"/>
      <c r="S521" s="262"/>
      <c r="T521" s="260"/>
      <c r="U521" s="263"/>
      <c r="V521" s="269"/>
      <c r="W521" s="260"/>
      <c r="X521" s="260"/>
      <c r="Y521" s="260"/>
      <c r="Z521" s="260"/>
    </row>
    <row r="522" spans="1:26" ht="10.199999999999999" customHeight="1">
      <c r="A522" s="260">
        <v>508</v>
      </c>
      <c r="B522" s="260"/>
      <c r="C522" s="260"/>
      <c r="D522" s="260"/>
      <c r="E522" s="260"/>
      <c r="F522" s="260"/>
      <c r="G522" s="260"/>
      <c r="H522" s="262"/>
      <c r="I522" s="262"/>
      <c r="J522" s="262"/>
      <c r="K522" s="262"/>
      <c r="L522" s="260"/>
      <c r="M522" s="260"/>
      <c r="N522" s="263"/>
      <c r="O522" s="263"/>
      <c r="P522" s="260"/>
      <c r="Q522" s="260"/>
      <c r="R522" s="260"/>
      <c r="S522" s="262"/>
      <c r="T522" s="260"/>
      <c r="U522" s="263"/>
      <c r="V522" s="269"/>
      <c r="W522" s="260"/>
      <c r="X522" s="260"/>
      <c r="Y522" s="260"/>
      <c r="Z522" s="260"/>
    </row>
    <row r="523" spans="1:26" ht="10.199999999999999" customHeight="1">
      <c r="A523" s="260">
        <v>509</v>
      </c>
      <c r="B523" s="260"/>
      <c r="C523" s="260"/>
      <c r="D523" s="260"/>
      <c r="E523" s="260"/>
      <c r="F523" s="260"/>
      <c r="G523" s="260"/>
      <c r="H523" s="262"/>
      <c r="I523" s="262"/>
      <c r="J523" s="262"/>
      <c r="K523" s="262"/>
      <c r="L523" s="260"/>
      <c r="M523" s="260"/>
      <c r="N523" s="263"/>
      <c r="O523" s="263"/>
      <c r="P523" s="260"/>
      <c r="Q523" s="260"/>
      <c r="R523" s="260"/>
      <c r="S523" s="262"/>
      <c r="T523" s="260"/>
      <c r="U523" s="263"/>
      <c r="V523" s="269"/>
      <c r="W523" s="260"/>
      <c r="X523" s="260"/>
      <c r="Y523" s="260"/>
      <c r="Z523" s="260"/>
    </row>
    <row r="524" spans="1:26" ht="10.199999999999999" customHeight="1">
      <c r="A524" s="260">
        <v>510</v>
      </c>
      <c r="B524" s="260"/>
      <c r="C524" s="260"/>
      <c r="D524" s="260"/>
      <c r="E524" s="260"/>
      <c r="F524" s="260"/>
      <c r="G524" s="260"/>
      <c r="H524" s="262"/>
      <c r="I524" s="262"/>
      <c r="J524" s="262"/>
      <c r="K524" s="262"/>
      <c r="L524" s="260"/>
      <c r="M524" s="260"/>
      <c r="N524" s="263"/>
      <c r="O524" s="263"/>
      <c r="P524" s="260"/>
      <c r="Q524" s="260"/>
      <c r="R524" s="260"/>
      <c r="S524" s="262"/>
      <c r="T524" s="260"/>
      <c r="U524" s="263"/>
      <c r="V524" s="269"/>
      <c r="W524" s="260"/>
      <c r="X524" s="260"/>
      <c r="Y524" s="260"/>
      <c r="Z524" s="260"/>
    </row>
    <row r="525" spans="1:26" ht="10.199999999999999" customHeight="1">
      <c r="A525" s="260">
        <v>511</v>
      </c>
      <c r="B525" s="260"/>
      <c r="C525" s="260"/>
      <c r="D525" s="260"/>
      <c r="E525" s="260"/>
      <c r="F525" s="260"/>
      <c r="G525" s="260"/>
      <c r="H525" s="262"/>
      <c r="I525" s="262"/>
      <c r="J525" s="262"/>
      <c r="K525" s="262"/>
      <c r="L525" s="260"/>
      <c r="M525" s="260"/>
      <c r="N525" s="263"/>
      <c r="O525" s="263"/>
      <c r="P525" s="260"/>
      <c r="Q525" s="260"/>
      <c r="R525" s="260"/>
      <c r="S525" s="262"/>
      <c r="T525" s="260"/>
      <c r="U525" s="263"/>
      <c r="V525" s="269"/>
      <c r="W525" s="260"/>
      <c r="X525" s="260"/>
      <c r="Y525" s="260"/>
      <c r="Z525" s="260"/>
    </row>
    <row r="526" spans="1:26" ht="10.199999999999999" customHeight="1">
      <c r="A526" s="260">
        <v>512</v>
      </c>
      <c r="B526" s="260"/>
      <c r="C526" s="260"/>
      <c r="D526" s="260"/>
      <c r="E526" s="260"/>
      <c r="F526" s="260"/>
      <c r="G526" s="260"/>
      <c r="H526" s="262"/>
      <c r="I526" s="262"/>
      <c r="J526" s="262"/>
      <c r="K526" s="262"/>
      <c r="L526" s="260"/>
      <c r="M526" s="260"/>
      <c r="N526" s="263"/>
      <c r="O526" s="263"/>
      <c r="P526" s="260"/>
      <c r="Q526" s="260"/>
      <c r="R526" s="260"/>
      <c r="S526" s="262"/>
      <c r="T526" s="260"/>
      <c r="U526" s="263"/>
      <c r="V526" s="269"/>
      <c r="W526" s="260"/>
      <c r="X526" s="260"/>
      <c r="Y526" s="260"/>
      <c r="Z526" s="260"/>
    </row>
    <row r="527" spans="1:26" ht="10.199999999999999" customHeight="1">
      <c r="A527" s="260">
        <v>513</v>
      </c>
      <c r="B527" s="260"/>
      <c r="C527" s="260"/>
      <c r="D527" s="260"/>
      <c r="E527" s="260"/>
      <c r="F527" s="260"/>
      <c r="G527" s="260"/>
      <c r="H527" s="262"/>
      <c r="I527" s="262"/>
      <c r="J527" s="262"/>
      <c r="K527" s="262"/>
      <c r="L527" s="260"/>
      <c r="M527" s="260"/>
      <c r="N527" s="263"/>
      <c r="O527" s="263"/>
      <c r="P527" s="260"/>
      <c r="Q527" s="260"/>
      <c r="R527" s="260"/>
      <c r="S527" s="262"/>
      <c r="T527" s="260"/>
      <c r="U527" s="263"/>
      <c r="V527" s="269"/>
      <c r="W527" s="260"/>
      <c r="X527" s="260"/>
      <c r="Y527" s="260"/>
      <c r="Z527" s="260"/>
    </row>
    <row r="528" spans="1:26" ht="10.199999999999999" customHeight="1">
      <c r="A528" s="260">
        <v>514</v>
      </c>
      <c r="B528" s="260"/>
      <c r="C528" s="260"/>
      <c r="D528" s="260"/>
      <c r="E528" s="260"/>
      <c r="F528" s="260"/>
      <c r="G528" s="260"/>
      <c r="H528" s="262"/>
      <c r="I528" s="262"/>
      <c r="J528" s="262"/>
      <c r="K528" s="262"/>
      <c r="L528" s="260"/>
      <c r="M528" s="260"/>
      <c r="N528" s="263"/>
      <c r="O528" s="263"/>
      <c r="P528" s="260"/>
      <c r="Q528" s="260"/>
      <c r="R528" s="260"/>
      <c r="S528" s="262"/>
      <c r="T528" s="260"/>
      <c r="U528" s="263"/>
      <c r="V528" s="269"/>
      <c r="W528" s="260"/>
      <c r="X528" s="260"/>
      <c r="Y528" s="260"/>
      <c r="Z528" s="260"/>
    </row>
    <row r="529" spans="1:26" ht="10.199999999999999" customHeight="1">
      <c r="A529" s="260">
        <v>515</v>
      </c>
      <c r="B529" s="260"/>
      <c r="C529" s="260"/>
      <c r="D529" s="260"/>
      <c r="E529" s="260"/>
      <c r="F529" s="260"/>
      <c r="G529" s="260"/>
      <c r="H529" s="262"/>
      <c r="I529" s="262"/>
      <c r="J529" s="262"/>
      <c r="K529" s="262"/>
      <c r="L529" s="260"/>
      <c r="M529" s="260"/>
      <c r="N529" s="263"/>
      <c r="O529" s="263"/>
      <c r="P529" s="260"/>
      <c r="Q529" s="260"/>
      <c r="R529" s="260"/>
      <c r="S529" s="262"/>
      <c r="T529" s="260"/>
      <c r="U529" s="263"/>
      <c r="V529" s="269"/>
      <c r="W529" s="260"/>
      <c r="X529" s="260"/>
      <c r="Y529" s="260"/>
      <c r="Z529" s="260"/>
    </row>
    <row r="530" spans="1:26" ht="10.199999999999999" customHeight="1">
      <c r="A530" s="260">
        <v>516</v>
      </c>
      <c r="B530" s="260"/>
      <c r="C530" s="260"/>
      <c r="D530" s="260"/>
      <c r="E530" s="260"/>
      <c r="F530" s="260"/>
      <c r="G530" s="260"/>
      <c r="H530" s="262"/>
      <c r="I530" s="262"/>
      <c r="J530" s="262"/>
      <c r="K530" s="262"/>
      <c r="L530" s="260"/>
      <c r="M530" s="260"/>
      <c r="N530" s="263"/>
      <c r="O530" s="263"/>
      <c r="P530" s="260"/>
      <c r="Q530" s="260"/>
      <c r="R530" s="260"/>
      <c r="S530" s="262"/>
      <c r="T530" s="260"/>
      <c r="U530" s="263"/>
      <c r="V530" s="269"/>
      <c r="W530" s="260"/>
      <c r="X530" s="260"/>
      <c r="Y530" s="260"/>
      <c r="Z530" s="260"/>
    </row>
    <row r="531" spans="1:26" ht="10.199999999999999" customHeight="1">
      <c r="A531" s="260">
        <v>517</v>
      </c>
      <c r="B531" s="260"/>
      <c r="C531" s="260"/>
      <c r="D531" s="260"/>
      <c r="E531" s="260"/>
      <c r="F531" s="260"/>
      <c r="G531" s="260"/>
      <c r="H531" s="262"/>
      <c r="I531" s="262"/>
      <c r="J531" s="262"/>
      <c r="K531" s="262"/>
      <c r="L531" s="260"/>
      <c r="M531" s="260"/>
      <c r="N531" s="263"/>
      <c r="O531" s="263"/>
      <c r="P531" s="260"/>
      <c r="Q531" s="260"/>
      <c r="R531" s="260"/>
      <c r="S531" s="262"/>
      <c r="T531" s="260"/>
      <c r="U531" s="263"/>
      <c r="V531" s="269"/>
      <c r="W531" s="260"/>
      <c r="X531" s="260"/>
      <c r="Y531" s="260"/>
      <c r="Z531" s="260"/>
    </row>
    <row r="532" spans="1:26" ht="10.199999999999999" customHeight="1">
      <c r="A532" s="260">
        <v>518</v>
      </c>
      <c r="B532" s="260"/>
      <c r="C532" s="260"/>
      <c r="D532" s="260"/>
      <c r="E532" s="260"/>
      <c r="F532" s="260"/>
      <c r="G532" s="260"/>
      <c r="H532" s="262"/>
      <c r="I532" s="262"/>
      <c r="J532" s="262"/>
      <c r="K532" s="262"/>
      <c r="L532" s="260"/>
      <c r="M532" s="260"/>
      <c r="N532" s="263"/>
      <c r="O532" s="263"/>
      <c r="P532" s="260"/>
      <c r="Q532" s="260"/>
      <c r="R532" s="260"/>
      <c r="S532" s="262"/>
      <c r="T532" s="260"/>
      <c r="U532" s="263"/>
      <c r="V532" s="269"/>
      <c r="W532" s="260"/>
      <c r="X532" s="260"/>
      <c r="Y532" s="260"/>
      <c r="Z532" s="260"/>
    </row>
    <row r="533" spans="1:26" ht="10.199999999999999" customHeight="1">
      <c r="A533" s="260">
        <v>519</v>
      </c>
      <c r="B533" s="260"/>
      <c r="C533" s="260"/>
      <c r="D533" s="260"/>
      <c r="E533" s="260"/>
      <c r="F533" s="260"/>
      <c r="G533" s="260"/>
      <c r="H533" s="262"/>
      <c r="I533" s="262"/>
      <c r="J533" s="262"/>
      <c r="K533" s="262"/>
      <c r="L533" s="260"/>
      <c r="M533" s="260"/>
      <c r="N533" s="263"/>
      <c r="O533" s="263"/>
      <c r="P533" s="260"/>
      <c r="Q533" s="260"/>
      <c r="R533" s="260"/>
      <c r="S533" s="262"/>
      <c r="T533" s="260"/>
      <c r="U533" s="263"/>
      <c r="V533" s="269"/>
      <c r="W533" s="260"/>
      <c r="X533" s="260"/>
      <c r="Y533" s="260"/>
      <c r="Z533" s="260"/>
    </row>
    <row r="534" spans="1:26" ht="10.199999999999999" customHeight="1">
      <c r="A534" s="260">
        <v>520</v>
      </c>
      <c r="B534" s="260"/>
      <c r="C534" s="260"/>
      <c r="D534" s="260"/>
      <c r="E534" s="260"/>
      <c r="F534" s="260"/>
      <c r="G534" s="260"/>
      <c r="H534" s="262"/>
      <c r="I534" s="262"/>
      <c r="J534" s="262"/>
      <c r="K534" s="262"/>
      <c r="L534" s="260"/>
      <c r="M534" s="260"/>
      <c r="N534" s="263"/>
      <c r="O534" s="263"/>
      <c r="P534" s="260"/>
      <c r="Q534" s="260"/>
      <c r="R534" s="260"/>
      <c r="S534" s="262"/>
      <c r="T534" s="260"/>
      <c r="U534" s="263"/>
      <c r="V534" s="269"/>
      <c r="W534" s="260"/>
      <c r="X534" s="260"/>
      <c r="Y534" s="260"/>
      <c r="Z534" s="260"/>
    </row>
    <row r="535" spans="1:26" ht="10.199999999999999" customHeight="1">
      <c r="A535" s="260">
        <v>521</v>
      </c>
      <c r="B535" s="260"/>
      <c r="C535" s="260"/>
      <c r="D535" s="260"/>
      <c r="E535" s="260"/>
      <c r="F535" s="260"/>
      <c r="G535" s="260"/>
      <c r="H535" s="262"/>
      <c r="I535" s="262"/>
      <c r="J535" s="262"/>
      <c r="K535" s="262"/>
      <c r="L535" s="260"/>
      <c r="M535" s="260"/>
      <c r="N535" s="263"/>
      <c r="O535" s="263"/>
      <c r="P535" s="260"/>
      <c r="Q535" s="260"/>
      <c r="R535" s="260"/>
      <c r="S535" s="262"/>
      <c r="T535" s="260"/>
      <c r="U535" s="263"/>
      <c r="V535" s="269"/>
      <c r="W535" s="260"/>
      <c r="X535" s="260"/>
      <c r="Y535" s="260"/>
      <c r="Z535" s="260"/>
    </row>
    <row r="536" spans="1:26" ht="10.199999999999999" customHeight="1">
      <c r="A536" s="260">
        <v>522</v>
      </c>
      <c r="B536" s="260"/>
      <c r="C536" s="260"/>
      <c r="D536" s="260"/>
      <c r="E536" s="260"/>
      <c r="F536" s="260"/>
      <c r="G536" s="260"/>
      <c r="H536" s="262"/>
      <c r="I536" s="262"/>
      <c r="J536" s="262"/>
      <c r="K536" s="262"/>
      <c r="L536" s="260"/>
      <c r="M536" s="260"/>
      <c r="N536" s="263"/>
      <c r="O536" s="263"/>
      <c r="P536" s="260"/>
      <c r="Q536" s="260"/>
      <c r="R536" s="260"/>
      <c r="S536" s="262"/>
      <c r="T536" s="260"/>
      <c r="U536" s="263"/>
      <c r="V536" s="269"/>
      <c r="W536" s="260"/>
      <c r="X536" s="260"/>
      <c r="Y536" s="260"/>
      <c r="Z536" s="260"/>
    </row>
    <row r="537" spans="1:26" ht="10.199999999999999" customHeight="1">
      <c r="A537" s="260">
        <v>523</v>
      </c>
      <c r="B537" s="260"/>
      <c r="C537" s="260"/>
      <c r="D537" s="260"/>
      <c r="E537" s="260"/>
      <c r="F537" s="260"/>
      <c r="G537" s="260"/>
      <c r="H537" s="262"/>
      <c r="I537" s="262"/>
      <c r="J537" s="262"/>
      <c r="K537" s="262"/>
      <c r="L537" s="260"/>
      <c r="M537" s="260"/>
      <c r="N537" s="263"/>
      <c r="O537" s="263"/>
      <c r="P537" s="260"/>
      <c r="Q537" s="260"/>
      <c r="R537" s="260"/>
      <c r="S537" s="262"/>
      <c r="T537" s="260"/>
      <c r="U537" s="263"/>
      <c r="V537" s="269"/>
      <c r="W537" s="260"/>
      <c r="X537" s="260"/>
      <c r="Y537" s="260"/>
      <c r="Z537" s="260"/>
    </row>
    <row r="538" spans="1:26" ht="10.199999999999999" customHeight="1">
      <c r="A538" s="260">
        <v>524</v>
      </c>
      <c r="B538" s="260"/>
      <c r="C538" s="260"/>
      <c r="D538" s="260"/>
      <c r="E538" s="260"/>
      <c r="F538" s="260"/>
      <c r="G538" s="260"/>
      <c r="H538" s="262"/>
      <c r="I538" s="262"/>
      <c r="J538" s="262"/>
      <c r="K538" s="262"/>
      <c r="L538" s="260"/>
      <c r="M538" s="260"/>
      <c r="N538" s="263"/>
      <c r="O538" s="263"/>
      <c r="P538" s="260"/>
      <c r="Q538" s="260"/>
      <c r="R538" s="260"/>
      <c r="S538" s="262"/>
      <c r="T538" s="260"/>
      <c r="U538" s="263"/>
      <c r="V538" s="269"/>
      <c r="W538" s="260"/>
      <c r="X538" s="260"/>
      <c r="Y538" s="260"/>
      <c r="Z538" s="260"/>
    </row>
    <row r="539" spans="1:26" ht="10.199999999999999" customHeight="1">
      <c r="A539" s="260">
        <v>525</v>
      </c>
      <c r="B539" s="260"/>
      <c r="C539" s="260"/>
      <c r="D539" s="260"/>
      <c r="E539" s="260"/>
      <c r="F539" s="260"/>
      <c r="G539" s="260"/>
      <c r="H539" s="262"/>
      <c r="I539" s="262"/>
      <c r="J539" s="262"/>
      <c r="K539" s="262"/>
      <c r="L539" s="260"/>
      <c r="M539" s="260"/>
      <c r="N539" s="263"/>
      <c r="O539" s="263"/>
      <c r="P539" s="260"/>
      <c r="Q539" s="260"/>
      <c r="R539" s="260"/>
      <c r="S539" s="262"/>
      <c r="T539" s="260"/>
      <c r="U539" s="263"/>
      <c r="V539" s="269"/>
      <c r="W539" s="260"/>
      <c r="X539" s="260"/>
      <c r="Y539" s="260"/>
      <c r="Z539" s="260"/>
    </row>
    <row r="540" spans="1:26" ht="10.199999999999999" customHeight="1">
      <c r="A540" s="260">
        <v>526</v>
      </c>
      <c r="B540" s="260"/>
      <c r="C540" s="260"/>
      <c r="D540" s="260"/>
      <c r="E540" s="260"/>
      <c r="F540" s="260"/>
      <c r="G540" s="260"/>
      <c r="H540" s="262"/>
      <c r="I540" s="262"/>
      <c r="J540" s="262"/>
      <c r="K540" s="262"/>
      <c r="L540" s="260"/>
      <c r="M540" s="260"/>
      <c r="N540" s="263"/>
      <c r="O540" s="263"/>
      <c r="P540" s="260"/>
      <c r="Q540" s="260"/>
      <c r="R540" s="260"/>
      <c r="S540" s="262"/>
      <c r="T540" s="260"/>
      <c r="U540" s="263"/>
      <c r="V540" s="269"/>
      <c r="W540" s="260"/>
      <c r="X540" s="260"/>
      <c r="Y540" s="260"/>
      <c r="Z540" s="260"/>
    </row>
    <row r="541" spans="1:26" ht="10.199999999999999" customHeight="1">
      <c r="A541" s="260">
        <v>527</v>
      </c>
      <c r="B541" s="260"/>
      <c r="C541" s="260"/>
      <c r="D541" s="260"/>
      <c r="E541" s="260"/>
      <c r="F541" s="260"/>
      <c r="G541" s="260"/>
      <c r="H541" s="262"/>
      <c r="I541" s="262"/>
      <c r="J541" s="262"/>
      <c r="K541" s="262"/>
      <c r="L541" s="260"/>
      <c r="M541" s="260"/>
      <c r="N541" s="263"/>
      <c r="O541" s="263"/>
      <c r="P541" s="260"/>
      <c r="Q541" s="260"/>
      <c r="R541" s="260"/>
      <c r="S541" s="262"/>
      <c r="T541" s="260"/>
      <c r="U541" s="263"/>
      <c r="V541" s="269"/>
      <c r="W541" s="260"/>
      <c r="X541" s="260"/>
      <c r="Y541" s="260"/>
      <c r="Z541" s="260"/>
    </row>
    <row r="542" spans="1:26" ht="10.199999999999999" customHeight="1">
      <c r="A542" s="260">
        <v>528</v>
      </c>
      <c r="B542" s="260"/>
      <c r="C542" s="260"/>
      <c r="D542" s="260"/>
      <c r="E542" s="260"/>
      <c r="F542" s="260"/>
      <c r="G542" s="260"/>
      <c r="H542" s="262"/>
      <c r="I542" s="262"/>
      <c r="J542" s="262"/>
      <c r="K542" s="262"/>
      <c r="L542" s="260"/>
      <c r="M542" s="260"/>
      <c r="N542" s="263"/>
      <c r="O542" s="263"/>
      <c r="P542" s="260"/>
      <c r="Q542" s="260"/>
      <c r="R542" s="260"/>
      <c r="S542" s="262"/>
      <c r="T542" s="260"/>
      <c r="U542" s="263"/>
      <c r="V542" s="269"/>
      <c r="W542" s="260"/>
      <c r="X542" s="260"/>
      <c r="Y542" s="260"/>
      <c r="Z542" s="260"/>
    </row>
    <row r="543" spans="1:26" ht="10.199999999999999" customHeight="1">
      <c r="A543" s="260">
        <v>529</v>
      </c>
      <c r="B543" s="260"/>
      <c r="C543" s="260"/>
      <c r="D543" s="260"/>
      <c r="E543" s="260"/>
      <c r="F543" s="260"/>
      <c r="G543" s="260"/>
      <c r="H543" s="262"/>
      <c r="I543" s="262"/>
      <c r="J543" s="262"/>
      <c r="K543" s="262"/>
      <c r="L543" s="260"/>
      <c r="M543" s="260"/>
      <c r="N543" s="263"/>
      <c r="O543" s="263"/>
      <c r="P543" s="260"/>
      <c r="Q543" s="260"/>
      <c r="R543" s="260"/>
      <c r="S543" s="262"/>
      <c r="T543" s="260"/>
      <c r="U543" s="263"/>
      <c r="V543" s="269"/>
      <c r="W543" s="260"/>
      <c r="X543" s="260"/>
      <c r="Y543" s="260"/>
      <c r="Z543" s="260"/>
    </row>
    <row r="544" spans="1:26" ht="10.199999999999999" customHeight="1">
      <c r="A544" s="260">
        <v>530</v>
      </c>
      <c r="B544" s="260"/>
      <c r="C544" s="260"/>
      <c r="D544" s="260"/>
      <c r="E544" s="260"/>
      <c r="F544" s="260"/>
      <c r="G544" s="260"/>
      <c r="H544" s="262"/>
      <c r="I544" s="262"/>
      <c r="J544" s="262"/>
      <c r="K544" s="262"/>
      <c r="L544" s="260"/>
      <c r="M544" s="260"/>
      <c r="N544" s="263"/>
      <c r="O544" s="263"/>
      <c r="P544" s="260"/>
      <c r="Q544" s="260"/>
      <c r="R544" s="260"/>
      <c r="S544" s="262"/>
      <c r="T544" s="260"/>
      <c r="U544" s="263"/>
      <c r="V544" s="269"/>
      <c r="W544" s="260"/>
      <c r="X544" s="260"/>
      <c r="Y544" s="260"/>
      <c r="Z544" s="260"/>
    </row>
    <row r="545" spans="1:26" ht="10.199999999999999" customHeight="1">
      <c r="A545" s="260">
        <v>531</v>
      </c>
      <c r="B545" s="260"/>
      <c r="C545" s="260"/>
      <c r="D545" s="260"/>
      <c r="E545" s="260"/>
      <c r="F545" s="260"/>
      <c r="G545" s="260"/>
      <c r="H545" s="262"/>
      <c r="I545" s="262"/>
      <c r="J545" s="262"/>
      <c r="K545" s="262"/>
      <c r="L545" s="260"/>
      <c r="M545" s="260"/>
      <c r="N545" s="263"/>
      <c r="O545" s="263"/>
      <c r="P545" s="260"/>
      <c r="Q545" s="260"/>
      <c r="R545" s="260"/>
      <c r="S545" s="262"/>
      <c r="T545" s="260"/>
      <c r="U545" s="263"/>
      <c r="V545" s="269"/>
      <c r="W545" s="260"/>
      <c r="X545" s="260"/>
      <c r="Y545" s="260"/>
      <c r="Z545" s="260"/>
    </row>
    <row r="546" spans="1:26" ht="10.199999999999999" customHeight="1">
      <c r="A546" s="260">
        <v>532</v>
      </c>
      <c r="B546" s="260"/>
      <c r="C546" s="260"/>
      <c r="D546" s="260"/>
      <c r="E546" s="260"/>
      <c r="F546" s="260"/>
      <c r="G546" s="260"/>
      <c r="H546" s="262"/>
      <c r="I546" s="262"/>
      <c r="J546" s="262"/>
      <c r="K546" s="262"/>
      <c r="L546" s="260"/>
      <c r="M546" s="260"/>
      <c r="N546" s="263"/>
      <c r="O546" s="263"/>
      <c r="P546" s="260"/>
      <c r="Q546" s="260"/>
      <c r="R546" s="260"/>
      <c r="S546" s="262"/>
      <c r="T546" s="260"/>
      <c r="U546" s="263"/>
      <c r="V546" s="269"/>
      <c r="W546" s="260"/>
      <c r="X546" s="260"/>
      <c r="Y546" s="260"/>
      <c r="Z546" s="260"/>
    </row>
    <row r="547" spans="1:26" ht="10.199999999999999" customHeight="1">
      <c r="A547" s="260">
        <v>533</v>
      </c>
      <c r="B547" s="260"/>
      <c r="C547" s="260"/>
      <c r="D547" s="260"/>
      <c r="E547" s="260"/>
      <c r="F547" s="260"/>
      <c r="G547" s="260"/>
      <c r="H547" s="262"/>
      <c r="I547" s="262"/>
      <c r="J547" s="262"/>
      <c r="K547" s="262"/>
      <c r="L547" s="260"/>
      <c r="M547" s="260"/>
      <c r="N547" s="263"/>
      <c r="O547" s="263"/>
      <c r="P547" s="260"/>
      <c r="Q547" s="260"/>
      <c r="R547" s="260"/>
      <c r="S547" s="262"/>
      <c r="T547" s="260"/>
      <c r="U547" s="263"/>
      <c r="V547" s="269"/>
      <c r="W547" s="260"/>
      <c r="X547" s="260"/>
      <c r="Y547" s="260"/>
      <c r="Z547" s="260"/>
    </row>
    <row r="548" spans="1:26" ht="10.199999999999999" customHeight="1">
      <c r="A548" s="260">
        <v>534</v>
      </c>
      <c r="B548" s="260"/>
      <c r="C548" s="260"/>
      <c r="D548" s="260"/>
      <c r="E548" s="260"/>
      <c r="F548" s="260"/>
      <c r="G548" s="260"/>
      <c r="H548" s="262"/>
      <c r="I548" s="262"/>
      <c r="J548" s="262"/>
      <c r="K548" s="262"/>
      <c r="L548" s="260"/>
      <c r="M548" s="260"/>
      <c r="N548" s="263"/>
      <c r="O548" s="263"/>
      <c r="P548" s="260"/>
      <c r="Q548" s="260"/>
      <c r="R548" s="260"/>
      <c r="S548" s="262"/>
      <c r="T548" s="260"/>
      <c r="U548" s="263"/>
      <c r="V548" s="269"/>
      <c r="W548" s="260"/>
      <c r="X548" s="260"/>
      <c r="Y548" s="260"/>
      <c r="Z548" s="260"/>
    </row>
    <row r="549" spans="1:26" ht="10.199999999999999" customHeight="1">
      <c r="A549" s="260">
        <v>535</v>
      </c>
      <c r="B549" s="260"/>
      <c r="C549" s="260"/>
      <c r="D549" s="260"/>
      <c r="E549" s="260"/>
      <c r="F549" s="260"/>
      <c r="G549" s="260"/>
      <c r="H549" s="262"/>
      <c r="I549" s="262"/>
      <c r="J549" s="262"/>
      <c r="K549" s="262"/>
      <c r="L549" s="260"/>
      <c r="M549" s="260"/>
      <c r="N549" s="263"/>
      <c r="O549" s="263"/>
      <c r="P549" s="260"/>
      <c r="Q549" s="260"/>
      <c r="R549" s="260"/>
      <c r="S549" s="262"/>
      <c r="T549" s="260"/>
      <c r="U549" s="263"/>
      <c r="V549" s="269"/>
      <c r="W549" s="260"/>
      <c r="X549" s="260"/>
      <c r="Y549" s="260"/>
      <c r="Z549" s="260"/>
    </row>
    <row r="550" spans="1:26" ht="10.199999999999999" customHeight="1">
      <c r="A550" s="260">
        <v>536</v>
      </c>
      <c r="B550" s="260"/>
      <c r="C550" s="260"/>
      <c r="D550" s="260"/>
      <c r="E550" s="260"/>
      <c r="F550" s="260"/>
      <c r="G550" s="260"/>
      <c r="H550" s="262"/>
      <c r="I550" s="262"/>
      <c r="J550" s="262"/>
      <c r="K550" s="262"/>
      <c r="L550" s="260"/>
      <c r="M550" s="260"/>
      <c r="N550" s="263"/>
      <c r="O550" s="263"/>
      <c r="P550" s="260"/>
      <c r="Q550" s="260"/>
      <c r="R550" s="260"/>
      <c r="S550" s="262"/>
      <c r="T550" s="260"/>
      <c r="U550" s="263"/>
      <c r="V550" s="269"/>
      <c r="W550" s="260"/>
      <c r="X550" s="260"/>
      <c r="Y550" s="260"/>
      <c r="Z550" s="260"/>
    </row>
    <row r="551" spans="1:26" ht="10.199999999999999" customHeight="1">
      <c r="A551" s="260">
        <v>537</v>
      </c>
      <c r="B551" s="260"/>
      <c r="C551" s="260"/>
      <c r="D551" s="260"/>
      <c r="E551" s="260"/>
      <c r="F551" s="260"/>
      <c r="G551" s="260"/>
      <c r="H551" s="262"/>
      <c r="I551" s="262"/>
      <c r="J551" s="262"/>
      <c r="K551" s="262"/>
      <c r="L551" s="260"/>
      <c r="M551" s="260"/>
      <c r="N551" s="263"/>
      <c r="O551" s="263"/>
      <c r="P551" s="260"/>
      <c r="Q551" s="260"/>
      <c r="R551" s="260"/>
      <c r="S551" s="262"/>
      <c r="T551" s="260"/>
      <c r="U551" s="263"/>
      <c r="V551" s="269"/>
      <c r="W551" s="260"/>
      <c r="X551" s="260"/>
      <c r="Y551" s="260"/>
      <c r="Z551" s="260"/>
    </row>
    <row r="552" spans="1:26" ht="10.199999999999999" customHeight="1">
      <c r="A552" s="260">
        <v>538</v>
      </c>
      <c r="B552" s="260"/>
      <c r="C552" s="260"/>
      <c r="D552" s="260"/>
      <c r="E552" s="260"/>
      <c r="F552" s="260"/>
      <c r="G552" s="260"/>
      <c r="H552" s="262"/>
      <c r="I552" s="262"/>
      <c r="J552" s="262"/>
      <c r="K552" s="262"/>
      <c r="L552" s="260"/>
      <c r="M552" s="260"/>
      <c r="N552" s="263"/>
      <c r="O552" s="263"/>
      <c r="P552" s="260"/>
      <c r="Q552" s="260"/>
      <c r="R552" s="260"/>
      <c r="S552" s="262"/>
      <c r="T552" s="260"/>
      <c r="U552" s="263"/>
      <c r="V552" s="269"/>
      <c r="W552" s="260"/>
      <c r="X552" s="260"/>
      <c r="Y552" s="260"/>
      <c r="Z552" s="260"/>
    </row>
    <row r="553" spans="1:26" ht="10.199999999999999" customHeight="1">
      <c r="A553" s="260">
        <v>539</v>
      </c>
      <c r="B553" s="260"/>
      <c r="C553" s="260"/>
      <c r="D553" s="260"/>
      <c r="E553" s="260"/>
      <c r="F553" s="260"/>
      <c r="G553" s="260"/>
      <c r="H553" s="262"/>
      <c r="I553" s="262"/>
      <c r="J553" s="262"/>
      <c r="K553" s="262"/>
      <c r="L553" s="260"/>
      <c r="M553" s="260"/>
      <c r="N553" s="263"/>
      <c r="O553" s="263"/>
      <c r="P553" s="260"/>
      <c r="Q553" s="260"/>
      <c r="R553" s="260"/>
      <c r="S553" s="262"/>
      <c r="T553" s="260"/>
      <c r="U553" s="263"/>
      <c r="V553" s="269"/>
      <c r="W553" s="260"/>
      <c r="X553" s="260"/>
      <c r="Y553" s="260"/>
      <c r="Z553" s="260"/>
    </row>
    <row r="554" spans="1:26" ht="10.199999999999999" customHeight="1">
      <c r="A554" s="260">
        <v>540</v>
      </c>
      <c r="B554" s="260"/>
      <c r="C554" s="260"/>
      <c r="D554" s="260"/>
      <c r="E554" s="260"/>
      <c r="F554" s="260"/>
      <c r="G554" s="260"/>
      <c r="H554" s="262"/>
      <c r="I554" s="262"/>
      <c r="J554" s="262"/>
      <c r="K554" s="262"/>
      <c r="L554" s="260"/>
      <c r="M554" s="260"/>
      <c r="N554" s="263"/>
      <c r="O554" s="263"/>
      <c r="P554" s="260"/>
      <c r="Q554" s="260"/>
      <c r="R554" s="260"/>
      <c r="S554" s="262"/>
      <c r="T554" s="260"/>
      <c r="U554" s="263"/>
      <c r="V554" s="269"/>
      <c r="W554" s="260"/>
      <c r="X554" s="260"/>
      <c r="Y554" s="260"/>
      <c r="Z554" s="260"/>
    </row>
    <row r="555" spans="1:26" ht="10.199999999999999" customHeight="1">
      <c r="A555" s="260">
        <v>541</v>
      </c>
      <c r="B555" s="260"/>
      <c r="C555" s="260"/>
      <c r="D555" s="260"/>
      <c r="E555" s="260"/>
      <c r="F555" s="260"/>
      <c r="G555" s="260"/>
      <c r="H555" s="262"/>
      <c r="I555" s="262"/>
      <c r="J555" s="262"/>
      <c r="K555" s="262"/>
      <c r="L555" s="260"/>
      <c r="M555" s="260"/>
      <c r="N555" s="263"/>
      <c r="O555" s="263"/>
      <c r="P555" s="260"/>
      <c r="Q555" s="260"/>
      <c r="R555" s="260"/>
      <c r="S555" s="262"/>
      <c r="T555" s="260"/>
      <c r="U555" s="263"/>
      <c r="V555" s="269"/>
      <c r="W555" s="260"/>
      <c r="X555" s="260"/>
      <c r="Y555" s="260"/>
      <c r="Z555" s="260"/>
    </row>
    <row r="556" spans="1:26" ht="10.199999999999999" customHeight="1">
      <c r="A556" s="260">
        <v>542</v>
      </c>
      <c r="B556" s="260"/>
      <c r="C556" s="260"/>
      <c r="D556" s="260"/>
      <c r="E556" s="260"/>
      <c r="F556" s="260"/>
      <c r="G556" s="260"/>
      <c r="H556" s="262"/>
      <c r="I556" s="262"/>
      <c r="J556" s="262"/>
      <c r="K556" s="262"/>
      <c r="L556" s="260"/>
      <c r="M556" s="260"/>
      <c r="N556" s="263"/>
      <c r="O556" s="263"/>
      <c r="P556" s="260"/>
      <c r="Q556" s="260"/>
      <c r="R556" s="260"/>
      <c r="S556" s="262"/>
      <c r="T556" s="260"/>
      <c r="U556" s="263"/>
      <c r="V556" s="269"/>
      <c r="W556" s="260"/>
      <c r="X556" s="260"/>
      <c r="Y556" s="260"/>
      <c r="Z556" s="260"/>
    </row>
    <row r="557" spans="1:26" ht="10.199999999999999" customHeight="1">
      <c r="A557" s="260">
        <v>543</v>
      </c>
      <c r="B557" s="260"/>
      <c r="C557" s="260"/>
      <c r="D557" s="260"/>
      <c r="E557" s="260"/>
      <c r="F557" s="260"/>
      <c r="G557" s="260"/>
      <c r="H557" s="262"/>
      <c r="I557" s="262"/>
      <c r="J557" s="262"/>
      <c r="K557" s="262"/>
      <c r="L557" s="260"/>
      <c r="M557" s="260"/>
      <c r="N557" s="263"/>
      <c r="O557" s="263"/>
      <c r="P557" s="260"/>
      <c r="Q557" s="260"/>
      <c r="R557" s="260"/>
      <c r="S557" s="262"/>
      <c r="T557" s="260"/>
      <c r="U557" s="263"/>
      <c r="V557" s="269"/>
      <c r="W557" s="260"/>
      <c r="X557" s="260"/>
      <c r="Y557" s="260"/>
      <c r="Z557" s="260"/>
    </row>
    <row r="558" spans="1:26" ht="10.199999999999999" customHeight="1">
      <c r="A558" s="260">
        <v>544</v>
      </c>
      <c r="B558" s="260"/>
      <c r="C558" s="260"/>
      <c r="D558" s="260"/>
      <c r="E558" s="260"/>
      <c r="F558" s="260"/>
      <c r="G558" s="260"/>
      <c r="H558" s="262"/>
      <c r="I558" s="262"/>
      <c r="J558" s="262"/>
      <c r="K558" s="262"/>
      <c r="L558" s="260"/>
      <c r="M558" s="260"/>
      <c r="N558" s="263"/>
      <c r="O558" s="263"/>
      <c r="P558" s="260"/>
      <c r="Q558" s="260"/>
      <c r="R558" s="260"/>
      <c r="S558" s="262"/>
      <c r="T558" s="260"/>
      <c r="U558" s="263"/>
      <c r="V558" s="269"/>
      <c r="W558" s="260"/>
      <c r="X558" s="260"/>
      <c r="Y558" s="260"/>
      <c r="Z558" s="260"/>
    </row>
    <row r="559" spans="1:26" ht="10.199999999999999" customHeight="1">
      <c r="A559" s="260">
        <v>545</v>
      </c>
      <c r="B559" s="260"/>
      <c r="C559" s="260"/>
      <c r="D559" s="260"/>
      <c r="E559" s="260"/>
      <c r="F559" s="260"/>
      <c r="G559" s="260"/>
      <c r="H559" s="262"/>
      <c r="I559" s="262"/>
      <c r="J559" s="262"/>
      <c r="K559" s="262"/>
      <c r="L559" s="260"/>
      <c r="M559" s="260"/>
      <c r="N559" s="263"/>
      <c r="O559" s="263"/>
      <c r="P559" s="260"/>
      <c r="Q559" s="260"/>
      <c r="R559" s="260"/>
      <c r="S559" s="262"/>
      <c r="T559" s="260"/>
      <c r="U559" s="263"/>
      <c r="V559" s="269"/>
      <c r="W559" s="260"/>
      <c r="X559" s="260"/>
      <c r="Y559" s="260"/>
      <c r="Z559" s="260"/>
    </row>
    <row r="560" spans="1:26" ht="10.199999999999999" customHeight="1">
      <c r="A560" s="260">
        <v>546</v>
      </c>
      <c r="B560" s="260"/>
      <c r="C560" s="260"/>
      <c r="D560" s="260"/>
      <c r="E560" s="260"/>
      <c r="F560" s="260"/>
      <c r="G560" s="260"/>
      <c r="H560" s="262"/>
      <c r="I560" s="262"/>
      <c r="J560" s="262"/>
      <c r="K560" s="262"/>
      <c r="L560" s="260"/>
      <c r="M560" s="260"/>
      <c r="N560" s="263"/>
      <c r="O560" s="263"/>
      <c r="P560" s="260"/>
      <c r="Q560" s="260"/>
      <c r="R560" s="260"/>
      <c r="S560" s="262"/>
      <c r="T560" s="260"/>
      <c r="U560" s="263"/>
      <c r="V560" s="269"/>
      <c r="W560" s="260"/>
      <c r="X560" s="260"/>
      <c r="Y560" s="260"/>
      <c r="Z560" s="260"/>
    </row>
    <row r="561" spans="1:26" ht="10.199999999999999" customHeight="1">
      <c r="A561" s="260">
        <v>547</v>
      </c>
      <c r="B561" s="260"/>
      <c r="C561" s="260"/>
      <c r="D561" s="260"/>
      <c r="E561" s="260"/>
      <c r="F561" s="260"/>
      <c r="G561" s="260"/>
      <c r="H561" s="262"/>
      <c r="I561" s="262"/>
      <c r="J561" s="262"/>
      <c r="K561" s="262"/>
      <c r="L561" s="260"/>
      <c r="M561" s="260"/>
      <c r="N561" s="263"/>
      <c r="O561" s="263"/>
      <c r="P561" s="260"/>
      <c r="Q561" s="260"/>
      <c r="R561" s="260"/>
      <c r="S561" s="262"/>
      <c r="T561" s="260"/>
      <c r="U561" s="263"/>
      <c r="V561" s="269"/>
      <c r="W561" s="260"/>
      <c r="X561" s="260"/>
      <c r="Y561" s="260"/>
      <c r="Z561" s="260"/>
    </row>
    <row r="562" spans="1:26" ht="10.199999999999999" customHeight="1">
      <c r="A562" s="260">
        <v>548</v>
      </c>
      <c r="B562" s="260"/>
      <c r="C562" s="260"/>
      <c r="D562" s="260"/>
      <c r="E562" s="260"/>
      <c r="F562" s="260"/>
      <c r="G562" s="260"/>
      <c r="H562" s="262"/>
      <c r="I562" s="262"/>
      <c r="J562" s="262"/>
      <c r="K562" s="262"/>
      <c r="L562" s="260"/>
      <c r="M562" s="260"/>
      <c r="N562" s="263"/>
      <c r="O562" s="263"/>
      <c r="P562" s="260"/>
      <c r="Q562" s="260"/>
      <c r="R562" s="260"/>
      <c r="S562" s="262"/>
      <c r="T562" s="260"/>
      <c r="U562" s="263"/>
      <c r="V562" s="269"/>
      <c r="W562" s="260"/>
      <c r="X562" s="260"/>
      <c r="Y562" s="260"/>
      <c r="Z562" s="260"/>
    </row>
    <row r="563" spans="1:26" ht="10.199999999999999" customHeight="1">
      <c r="A563" s="260">
        <v>549</v>
      </c>
      <c r="B563" s="260"/>
      <c r="C563" s="260"/>
      <c r="D563" s="260"/>
      <c r="E563" s="260"/>
      <c r="F563" s="260"/>
      <c r="G563" s="260"/>
      <c r="H563" s="262"/>
      <c r="I563" s="262"/>
      <c r="J563" s="262"/>
      <c r="K563" s="262"/>
      <c r="L563" s="260"/>
      <c r="M563" s="260"/>
      <c r="N563" s="263"/>
      <c r="O563" s="263"/>
      <c r="P563" s="260"/>
      <c r="Q563" s="260"/>
      <c r="R563" s="260"/>
      <c r="S563" s="262"/>
      <c r="T563" s="260"/>
      <c r="U563" s="263"/>
      <c r="V563" s="269"/>
      <c r="W563" s="260"/>
      <c r="X563" s="260"/>
      <c r="Y563" s="260"/>
      <c r="Z563" s="260"/>
    </row>
    <row r="564" spans="1:26" ht="10.199999999999999" customHeight="1">
      <c r="A564" s="260">
        <v>550</v>
      </c>
      <c r="B564" s="260"/>
      <c r="C564" s="260"/>
      <c r="D564" s="260"/>
      <c r="E564" s="260"/>
      <c r="F564" s="260"/>
      <c r="G564" s="260"/>
      <c r="H564" s="262"/>
      <c r="I564" s="262"/>
      <c r="J564" s="262"/>
      <c r="K564" s="262"/>
      <c r="L564" s="260"/>
      <c r="M564" s="260"/>
      <c r="N564" s="263"/>
      <c r="O564" s="263"/>
      <c r="P564" s="260"/>
      <c r="Q564" s="260"/>
      <c r="R564" s="260"/>
      <c r="S564" s="262"/>
      <c r="T564" s="260"/>
      <c r="U564" s="263"/>
      <c r="V564" s="269"/>
      <c r="W564" s="260"/>
      <c r="X564" s="260"/>
      <c r="Y564" s="260"/>
      <c r="Z564" s="260"/>
    </row>
    <row r="565" spans="1:26" ht="10.199999999999999" customHeight="1">
      <c r="A565" s="260">
        <v>551</v>
      </c>
      <c r="B565" s="260"/>
      <c r="C565" s="260"/>
      <c r="D565" s="260"/>
      <c r="E565" s="260"/>
      <c r="F565" s="260"/>
      <c r="G565" s="260"/>
      <c r="H565" s="262"/>
      <c r="I565" s="262"/>
      <c r="J565" s="262"/>
      <c r="K565" s="262"/>
      <c r="L565" s="260"/>
      <c r="M565" s="260"/>
      <c r="N565" s="263"/>
      <c r="O565" s="263"/>
      <c r="P565" s="260"/>
      <c r="Q565" s="260"/>
      <c r="R565" s="260"/>
      <c r="S565" s="262"/>
      <c r="T565" s="260"/>
      <c r="U565" s="263"/>
      <c r="V565" s="269"/>
      <c r="W565" s="260"/>
      <c r="X565" s="260"/>
      <c r="Y565" s="260"/>
      <c r="Z565" s="260"/>
    </row>
    <row r="566" spans="1:26" ht="10.199999999999999" customHeight="1">
      <c r="A566" s="260">
        <v>552</v>
      </c>
      <c r="B566" s="260"/>
      <c r="C566" s="260"/>
      <c r="D566" s="260"/>
      <c r="E566" s="260"/>
      <c r="F566" s="260"/>
      <c r="G566" s="260"/>
      <c r="H566" s="262"/>
      <c r="I566" s="262"/>
      <c r="J566" s="262"/>
      <c r="K566" s="262"/>
      <c r="L566" s="260"/>
      <c r="M566" s="260"/>
      <c r="N566" s="263"/>
      <c r="O566" s="263"/>
      <c r="P566" s="260"/>
      <c r="Q566" s="260"/>
      <c r="R566" s="260"/>
      <c r="S566" s="262"/>
      <c r="T566" s="260"/>
      <c r="U566" s="263"/>
      <c r="V566" s="269"/>
      <c r="W566" s="260"/>
      <c r="X566" s="260"/>
      <c r="Y566" s="260"/>
      <c r="Z566" s="260"/>
    </row>
    <row r="567" spans="1:26" ht="10.199999999999999" customHeight="1">
      <c r="A567" s="260">
        <v>553</v>
      </c>
      <c r="B567" s="260"/>
      <c r="C567" s="260"/>
      <c r="D567" s="260"/>
      <c r="E567" s="260"/>
      <c r="F567" s="260"/>
      <c r="G567" s="260"/>
      <c r="H567" s="262"/>
      <c r="I567" s="262"/>
      <c r="J567" s="262"/>
      <c r="K567" s="262"/>
      <c r="L567" s="260"/>
      <c r="M567" s="260"/>
      <c r="N567" s="263"/>
      <c r="O567" s="263"/>
      <c r="P567" s="260"/>
      <c r="Q567" s="260"/>
      <c r="R567" s="260"/>
      <c r="S567" s="262"/>
      <c r="T567" s="260"/>
      <c r="U567" s="263"/>
      <c r="V567" s="269"/>
      <c r="W567" s="260"/>
      <c r="X567" s="260"/>
      <c r="Y567" s="260"/>
      <c r="Z567" s="260"/>
    </row>
    <row r="568" spans="1:26" ht="10.199999999999999" customHeight="1">
      <c r="A568" s="260">
        <v>554</v>
      </c>
      <c r="B568" s="260"/>
      <c r="C568" s="260"/>
      <c r="D568" s="260"/>
      <c r="E568" s="260"/>
      <c r="F568" s="260"/>
      <c r="G568" s="260"/>
      <c r="H568" s="262"/>
      <c r="I568" s="262"/>
      <c r="J568" s="262"/>
      <c r="K568" s="262"/>
      <c r="L568" s="260"/>
      <c r="M568" s="260"/>
      <c r="N568" s="263"/>
      <c r="O568" s="263"/>
      <c r="P568" s="260"/>
      <c r="Q568" s="260"/>
      <c r="R568" s="260"/>
      <c r="S568" s="262"/>
      <c r="T568" s="260"/>
      <c r="U568" s="263"/>
      <c r="V568" s="269"/>
      <c r="W568" s="260"/>
      <c r="X568" s="260"/>
      <c r="Y568" s="260"/>
      <c r="Z568" s="260"/>
    </row>
    <row r="569" spans="1:26" ht="10.199999999999999" customHeight="1">
      <c r="A569" s="260">
        <v>555</v>
      </c>
      <c r="B569" s="260"/>
      <c r="C569" s="260"/>
      <c r="D569" s="260"/>
      <c r="E569" s="260"/>
      <c r="F569" s="260"/>
      <c r="G569" s="260"/>
      <c r="H569" s="262"/>
      <c r="I569" s="262"/>
      <c r="J569" s="262"/>
      <c r="K569" s="262"/>
      <c r="L569" s="260"/>
      <c r="M569" s="260"/>
      <c r="N569" s="263"/>
      <c r="O569" s="263"/>
      <c r="P569" s="260"/>
      <c r="Q569" s="260"/>
      <c r="R569" s="260"/>
      <c r="S569" s="262"/>
      <c r="T569" s="260"/>
      <c r="U569" s="263"/>
      <c r="V569" s="269"/>
      <c r="W569" s="260"/>
      <c r="X569" s="260"/>
      <c r="Y569" s="260"/>
      <c r="Z569" s="260"/>
    </row>
    <row r="570" spans="1:26" ht="10.199999999999999" customHeight="1">
      <c r="A570" s="260">
        <v>556</v>
      </c>
      <c r="B570" s="260"/>
      <c r="C570" s="260"/>
      <c r="D570" s="260"/>
      <c r="E570" s="260"/>
      <c r="F570" s="260"/>
      <c r="G570" s="260"/>
      <c r="H570" s="262"/>
      <c r="I570" s="262"/>
      <c r="J570" s="262"/>
      <c r="K570" s="262"/>
      <c r="L570" s="260"/>
      <c r="M570" s="260"/>
      <c r="N570" s="263"/>
      <c r="O570" s="263"/>
      <c r="P570" s="260"/>
      <c r="Q570" s="260"/>
      <c r="R570" s="260"/>
      <c r="S570" s="262"/>
      <c r="T570" s="260"/>
      <c r="U570" s="263"/>
      <c r="V570" s="269"/>
      <c r="W570" s="260"/>
      <c r="X570" s="260"/>
      <c r="Y570" s="260"/>
      <c r="Z570" s="260"/>
    </row>
    <row r="571" spans="1:26" ht="10.199999999999999" customHeight="1">
      <c r="A571" s="260">
        <v>557</v>
      </c>
      <c r="B571" s="260"/>
      <c r="C571" s="260"/>
      <c r="D571" s="260"/>
      <c r="E571" s="260"/>
      <c r="F571" s="260"/>
      <c r="G571" s="260"/>
      <c r="H571" s="262"/>
      <c r="I571" s="262"/>
      <c r="J571" s="262"/>
      <c r="K571" s="262"/>
      <c r="L571" s="260"/>
      <c r="M571" s="260"/>
      <c r="N571" s="263"/>
      <c r="O571" s="263"/>
      <c r="P571" s="260"/>
      <c r="Q571" s="260"/>
      <c r="R571" s="260"/>
      <c r="S571" s="262"/>
      <c r="T571" s="260"/>
      <c r="U571" s="263"/>
      <c r="V571" s="269"/>
      <c r="W571" s="260"/>
      <c r="X571" s="260"/>
      <c r="Y571" s="260"/>
      <c r="Z571" s="260"/>
    </row>
    <row r="572" spans="1:26" ht="10.199999999999999" customHeight="1">
      <c r="A572" s="260">
        <v>558</v>
      </c>
      <c r="B572" s="260"/>
      <c r="C572" s="260"/>
      <c r="D572" s="260"/>
      <c r="E572" s="260"/>
      <c r="F572" s="260"/>
      <c r="G572" s="260"/>
      <c r="H572" s="262"/>
      <c r="I572" s="262"/>
      <c r="J572" s="262"/>
      <c r="K572" s="262"/>
      <c r="L572" s="260"/>
      <c r="M572" s="260"/>
      <c r="N572" s="263"/>
      <c r="O572" s="263"/>
      <c r="P572" s="260"/>
      <c r="Q572" s="260"/>
      <c r="R572" s="260"/>
      <c r="S572" s="262"/>
      <c r="T572" s="260"/>
      <c r="U572" s="263"/>
      <c r="V572" s="269"/>
      <c r="W572" s="260"/>
      <c r="X572" s="260"/>
      <c r="Y572" s="260"/>
      <c r="Z572" s="260"/>
    </row>
    <row r="573" spans="1:26" ht="10.199999999999999" customHeight="1">
      <c r="A573" s="260">
        <v>559</v>
      </c>
      <c r="B573" s="260"/>
      <c r="C573" s="260"/>
      <c r="D573" s="260"/>
      <c r="E573" s="260"/>
      <c r="F573" s="260"/>
      <c r="G573" s="260"/>
      <c r="H573" s="262"/>
      <c r="I573" s="262"/>
      <c r="J573" s="262"/>
      <c r="K573" s="262"/>
      <c r="L573" s="260"/>
      <c r="M573" s="260"/>
      <c r="N573" s="263"/>
      <c r="O573" s="263"/>
      <c r="P573" s="260"/>
      <c r="Q573" s="260"/>
      <c r="R573" s="260"/>
      <c r="S573" s="262"/>
      <c r="T573" s="260"/>
      <c r="U573" s="263"/>
      <c r="V573" s="269"/>
      <c r="W573" s="260"/>
      <c r="X573" s="260"/>
      <c r="Y573" s="260"/>
      <c r="Z573" s="260"/>
    </row>
    <row r="574" spans="1:26" ht="10.199999999999999" customHeight="1">
      <c r="A574" s="260">
        <v>560</v>
      </c>
      <c r="B574" s="260"/>
      <c r="C574" s="260"/>
      <c r="D574" s="260"/>
      <c r="E574" s="260"/>
      <c r="F574" s="260"/>
      <c r="G574" s="260"/>
      <c r="H574" s="262"/>
      <c r="I574" s="262"/>
      <c r="J574" s="262"/>
      <c r="K574" s="262"/>
      <c r="L574" s="260"/>
      <c r="M574" s="260"/>
      <c r="N574" s="263"/>
      <c r="O574" s="263"/>
      <c r="P574" s="260"/>
      <c r="Q574" s="260"/>
      <c r="R574" s="260"/>
      <c r="S574" s="262"/>
      <c r="T574" s="260"/>
      <c r="U574" s="263"/>
      <c r="V574" s="269"/>
      <c r="W574" s="260"/>
      <c r="X574" s="260"/>
      <c r="Y574" s="260"/>
      <c r="Z574" s="260"/>
    </row>
    <row r="575" spans="1:26" ht="10.199999999999999" customHeight="1">
      <c r="A575" s="260">
        <v>561</v>
      </c>
      <c r="B575" s="260"/>
      <c r="C575" s="260"/>
      <c r="D575" s="260"/>
      <c r="E575" s="260"/>
      <c r="F575" s="260"/>
      <c r="G575" s="260"/>
      <c r="H575" s="262"/>
      <c r="I575" s="262"/>
      <c r="J575" s="262"/>
      <c r="K575" s="262"/>
      <c r="L575" s="260"/>
      <c r="M575" s="260"/>
      <c r="N575" s="263"/>
      <c r="O575" s="263"/>
      <c r="P575" s="260"/>
      <c r="Q575" s="260"/>
      <c r="R575" s="260"/>
      <c r="S575" s="262"/>
      <c r="T575" s="260"/>
      <c r="U575" s="263"/>
      <c r="V575" s="269"/>
      <c r="W575" s="260"/>
      <c r="X575" s="260"/>
      <c r="Y575" s="260"/>
      <c r="Z575" s="260"/>
    </row>
    <row r="576" spans="1:26" ht="10.199999999999999" customHeight="1">
      <c r="A576" s="260">
        <v>562</v>
      </c>
      <c r="B576" s="260"/>
      <c r="C576" s="260"/>
      <c r="D576" s="260"/>
      <c r="E576" s="260"/>
      <c r="F576" s="260"/>
      <c r="G576" s="260"/>
      <c r="H576" s="262"/>
      <c r="I576" s="262"/>
      <c r="J576" s="262"/>
      <c r="K576" s="262"/>
      <c r="L576" s="260"/>
      <c r="M576" s="260"/>
      <c r="N576" s="263"/>
      <c r="O576" s="263"/>
      <c r="P576" s="260"/>
      <c r="Q576" s="260"/>
      <c r="R576" s="260"/>
      <c r="S576" s="262"/>
      <c r="T576" s="260"/>
      <c r="U576" s="263"/>
      <c r="V576" s="269"/>
      <c r="W576" s="260"/>
      <c r="X576" s="260"/>
      <c r="Y576" s="260"/>
      <c r="Z576" s="260"/>
    </row>
    <row r="577" spans="1:26" ht="10.199999999999999" customHeight="1">
      <c r="A577" s="260">
        <v>563</v>
      </c>
      <c r="B577" s="260"/>
      <c r="C577" s="260"/>
      <c r="D577" s="260"/>
      <c r="E577" s="260"/>
      <c r="F577" s="260"/>
      <c r="G577" s="260"/>
      <c r="H577" s="262"/>
      <c r="I577" s="262"/>
      <c r="J577" s="262"/>
      <c r="K577" s="262"/>
      <c r="L577" s="260"/>
      <c r="M577" s="260"/>
      <c r="N577" s="263"/>
      <c r="O577" s="263"/>
      <c r="P577" s="260"/>
      <c r="Q577" s="260"/>
      <c r="R577" s="260"/>
      <c r="S577" s="262"/>
      <c r="T577" s="260"/>
      <c r="U577" s="263"/>
      <c r="V577" s="269"/>
      <c r="W577" s="260"/>
      <c r="X577" s="260"/>
      <c r="Y577" s="260"/>
      <c r="Z577" s="260"/>
    </row>
    <row r="578" spans="1:26" ht="10.199999999999999" customHeight="1">
      <c r="A578" s="260">
        <v>564</v>
      </c>
      <c r="B578" s="260"/>
      <c r="C578" s="260"/>
      <c r="D578" s="260"/>
      <c r="E578" s="260"/>
      <c r="F578" s="260"/>
      <c r="G578" s="260"/>
      <c r="H578" s="262"/>
      <c r="I578" s="262"/>
      <c r="J578" s="262"/>
      <c r="K578" s="262"/>
      <c r="L578" s="260"/>
      <c r="M578" s="260"/>
      <c r="N578" s="263"/>
      <c r="O578" s="263"/>
      <c r="P578" s="260"/>
      <c r="Q578" s="260"/>
      <c r="R578" s="260"/>
      <c r="S578" s="262"/>
      <c r="T578" s="260"/>
      <c r="U578" s="263"/>
      <c r="V578" s="269"/>
      <c r="W578" s="260"/>
      <c r="X578" s="260"/>
      <c r="Y578" s="260"/>
      <c r="Z578" s="260"/>
    </row>
    <row r="579" spans="1:26" ht="10.199999999999999" customHeight="1">
      <c r="A579" s="260">
        <v>565</v>
      </c>
      <c r="B579" s="260"/>
      <c r="C579" s="260"/>
      <c r="D579" s="260"/>
      <c r="E579" s="260"/>
      <c r="F579" s="260"/>
      <c r="G579" s="260"/>
      <c r="H579" s="262"/>
      <c r="I579" s="262"/>
      <c r="J579" s="262"/>
      <c r="K579" s="262"/>
      <c r="L579" s="260"/>
      <c r="M579" s="260"/>
      <c r="N579" s="263"/>
      <c r="O579" s="263"/>
      <c r="P579" s="260"/>
      <c r="Q579" s="260"/>
      <c r="R579" s="260"/>
      <c r="S579" s="262"/>
      <c r="T579" s="260"/>
      <c r="U579" s="263"/>
      <c r="V579" s="269"/>
      <c r="W579" s="260"/>
      <c r="X579" s="260"/>
      <c r="Y579" s="260"/>
      <c r="Z579" s="260"/>
    </row>
    <row r="580" spans="1:26" ht="10.199999999999999" customHeight="1">
      <c r="A580" s="260">
        <v>566</v>
      </c>
      <c r="B580" s="260"/>
      <c r="C580" s="260"/>
      <c r="D580" s="260"/>
      <c r="E580" s="260"/>
      <c r="F580" s="260"/>
      <c r="G580" s="260"/>
      <c r="H580" s="262"/>
      <c r="I580" s="262"/>
      <c r="J580" s="262"/>
      <c r="K580" s="262"/>
      <c r="L580" s="260"/>
      <c r="M580" s="260"/>
      <c r="N580" s="263"/>
      <c r="O580" s="263"/>
      <c r="P580" s="260"/>
      <c r="Q580" s="260"/>
      <c r="R580" s="260"/>
      <c r="S580" s="262"/>
      <c r="T580" s="260"/>
      <c r="U580" s="263"/>
      <c r="V580" s="269"/>
      <c r="W580" s="260"/>
      <c r="X580" s="260"/>
      <c r="Y580" s="260"/>
      <c r="Z580" s="260"/>
    </row>
    <row r="581" spans="1:26" ht="10.199999999999999" customHeight="1">
      <c r="A581" s="260">
        <v>567</v>
      </c>
      <c r="B581" s="260"/>
      <c r="C581" s="260"/>
      <c r="D581" s="260"/>
      <c r="E581" s="260"/>
      <c r="F581" s="260"/>
      <c r="G581" s="260"/>
      <c r="H581" s="262"/>
      <c r="I581" s="262"/>
      <c r="J581" s="262"/>
      <c r="K581" s="262"/>
      <c r="L581" s="260"/>
      <c r="M581" s="260"/>
      <c r="N581" s="263"/>
      <c r="O581" s="263"/>
      <c r="P581" s="260"/>
      <c r="Q581" s="260"/>
      <c r="R581" s="260"/>
      <c r="S581" s="262"/>
      <c r="T581" s="260"/>
      <c r="U581" s="263"/>
      <c r="V581" s="269"/>
      <c r="W581" s="260"/>
      <c r="X581" s="260"/>
      <c r="Y581" s="260"/>
      <c r="Z581" s="260"/>
    </row>
    <row r="582" spans="1:26" ht="10.199999999999999" customHeight="1">
      <c r="A582" s="260">
        <v>568</v>
      </c>
      <c r="B582" s="260"/>
      <c r="C582" s="260"/>
      <c r="D582" s="260"/>
      <c r="E582" s="260"/>
      <c r="F582" s="260"/>
      <c r="G582" s="260"/>
      <c r="H582" s="262"/>
      <c r="I582" s="262"/>
      <c r="J582" s="262"/>
      <c r="K582" s="262"/>
      <c r="L582" s="260"/>
      <c r="M582" s="260"/>
      <c r="N582" s="263"/>
      <c r="O582" s="263"/>
      <c r="P582" s="260"/>
      <c r="Q582" s="260"/>
      <c r="R582" s="260"/>
      <c r="S582" s="262"/>
      <c r="T582" s="260"/>
      <c r="U582" s="263"/>
      <c r="V582" s="269"/>
      <c r="W582" s="260"/>
      <c r="X582" s="260"/>
      <c r="Y582" s="260"/>
      <c r="Z582" s="260"/>
    </row>
    <row r="583" spans="1:26" ht="10.199999999999999" customHeight="1">
      <c r="A583" s="260">
        <v>569</v>
      </c>
      <c r="B583" s="260"/>
      <c r="C583" s="260"/>
      <c r="D583" s="260"/>
      <c r="E583" s="260"/>
      <c r="F583" s="260"/>
      <c r="G583" s="260"/>
      <c r="H583" s="262"/>
      <c r="I583" s="262"/>
      <c r="J583" s="262"/>
      <c r="K583" s="262"/>
      <c r="L583" s="260"/>
      <c r="M583" s="260"/>
      <c r="N583" s="263"/>
      <c r="O583" s="263"/>
      <c r="P583" s="260"/>
      <c r="Q583" s="260"/>
      <c r="R583" s="260"/>
      <c r="S583" s="262"/>
      <c r="T583" s="260"/>
      <c r="U583" s="263"/>
      <c r="V583" s="269"/>
      <c r="W583" s="260"/>
      <c r="X583" s="260"/>
      <c r="Y583" s="260"/>
      <c r="Z583" s="260"/>
    </row>
    <row r="584" spans="1:26" ht="10.199999999999999" customHeight="1">
      <c r="A584" s="260">
        <v>570</v>
      </c>
      <c r="B584" s="260"/>
      <c r="C584" s="260"/>
      <c r="D584" s="260"/>
      <c r="E584" s="260"/>
      <c r="F584" s="260"/>
      <c r="G584" s="260"/>
      <c r="H584" s="262"/>
      <c r="I584" s="262"/>
      <c r="J584" s="262"/>
      <c r="K584" s="262"/>
      <c r="L584" s="260"/>
      <c r="M584" s="260"/>
      <c r="N584" s="263"/>
      <c r="O584" s="263"/>
      <c r="P584" s="260"/>
      <c r="Q584" s="260"/>
      <c r="R584" s="260"/>
      <c r="S584" s="262"/>
      <c r="T584" s="260"/>
      <c r="U584" s="263"/>
      <c r="V584" s="269"/>
      <c r="W584" s="260"/>
      <c r="X584" s="260"/>
      <c r="Y584" s="260"/>
      <c r="Z584" s="260"/>
    </row>
    <row r="585" spans="1:26" ht="10.199999999999999" customHeight="1">
      <c r="A585" s="260">
        <v>571</v>
      </c>
      <c r="B585" s="260"/>
      <c r="C585" s="260"/>
      <c r="D585" s="260"/>
      <c r="E585" s="260"/>
      <c r="F585" s="260"/>
      <c r="G585" s="260"/>
      <c r="H585" s="262"/>
      <c r="I585" s="262"/>
      <c r="J585" s="262"/>
      <c r="K585" s="262"/>
      <c r="L585" s="260"/>
      <c r="M585" s="260"/>
      <c r="N585" s="263"/>
      <c r="O585" s="263"/>
      <c r="P585" s="260"/>
      <c r="Q585" s="260"/>
      <c r="R585" s="260"/>
      <c r="S585" s="262"/>
      <c r="T585" s="260"/>
      <c r="U585" s="263"/>
      <c r="V585" s="269"/>
      <c r="W585" s="260"/>
      <c r="X585" s="260"/>
      <c r="Y585" s="260"/>
      <c r="Z585" s="260"/>
    </row>
    <row r="586" spans="1:26" ht="10.199999999999999" customHeight="1">
      <c r="A586" s="260">
        <v>572</v>
      </c>
      <c r="B586" s="260"/>
      <c r="C586" s="260"/>
      <c r="D586" s="260"/>
      <c r="E586" s="260"/>
      <c r="F586" s="260"/>
      <c r="G586" s="260"/>
      <c r="H586" s="262"/>
      <c r="I586" s="262"/>
      <c r="J586" s="262"/>
      <c r="K586" s="262"/>
      <c r="L586" s="260"/>
      <c r="M586" s="260"/>
      <c r="N586" s="263"/>
      <c r="O586" s="263"/>
      <c r="P586" s="260"/>
      <c r="Q586" s="260"/>
      <c r="R586" s="260"/>
      <c r="S586" s="262"/>
      <c r="T586" s="260"/>
      <c r="U586" s="263"/>
      <c r="V586" s="269"/>
      <c r="W586" s="260"/>
      <c r="X586" s="260"/>
      <c r="Y586" s="260"/>
      <c r="Z586" s="260"/>
    </row>
    <row r="587" spans="1:26" ht="10.199999999999999" customHeight="1">
      <c r="A587" s="260">
        <v>573</v>
      </c>
      <c r="B587" s="260"/>
      <c r="C587" s="260"/>
      <c r="D587" s="260"/>
      <c r="E587" s="260"/>
      <c r="F587" s="260"/>
      <c r="G587" s="260"/>
      <c r="H587" s="262"/>
      <c r="I587" s="262"/>
      <c r="J587" s="262"/>
      <c r="K587" s="262"/>
      <c r="L587" s="260"/>
      <c r="M587" s="260"/>
      <c r="N587" s="263"/>
      <c r="O587" s="263"/>
      <c r="P587" s="260"/>
      <c r="Q587" s="260"/>
      <c r="R587" s="260"/>
      <c r="S587" s="262"/>
      <c r="T587" s="260"/>
      <c r="U587" s="263"/>
      <c r="V587" s="269"/>
      <c r="W587" s="260"/>
      <c r="X587" s="260"/>
      <c r="Y587" s="260"/>
      <c r="Z587" s="260"/>
    </row>
    <row r="588" spans="1:26" ht="10.199999999999999" customHeight="1">
      <c r="A588" s="260">
        <v>574</v>
      </c>
      <c r="B588" s="260"/>
      <c r="C588" s="260"/>
      <c r="D588" s="260"/>
      <c r="E588" s="260"/>
      <c r="F588" s="260"/>
      <c r="G588" s="260"/>
      <c r="H588" s="262"/>
      <c r="I588" s="262"/>
      <c r="J588" s="262"/>
      <c r="K588" s="262"/>
      <c r="L588" s="260"/>
      <c r="M588" s="260"/>
      <c r="N588" s="263"/>
      <c r="O588" s="263"/>
      <c r="P588" s="260"/>
      <c r="Q588" s="260"/>
      <c r="R588" s="260"/>
      <c r="S588" s="262"/>
      <c r="T588" s="260"/>
      <c r="U588" s="263"/>
      <c r="V588" s="269"/>
      <c r="W588" s="260"/>
      <c r="X588" s="260"/>
      <c r="Y588" s="260"/>
      <c r="Z588" s="260"/>
    </row>
    <row r="589" spans="1:26" ht="10.199999999999999" customHeight="1">
      <c r="A589" s="260">
        <v>575</v>
      </c>
      <c r="B589" s="260"/>
      <c r="C589" s="260"/>
      <c r="D589" s="260"/>
      <c r="E589" s="260"/>
      <c r="F589" s="260"/>
      <c r="G589" s="260"/>
      <c r="H589" s="262"/>
      <c r="I589" s="262"/>
      <c r="J589" s="262"/>
      <c r="K589" s="262"/>
      <c r="L589" s="260"/>
      <c r="M589" s="260"/>
      <c r="N589" s="263"/>
      <c r="O589" s="263"/>
      <c r="P589" s="260"/>
      <c r="Q589" s="260"/>
      <c r="R589" s="260"/>
      <c r="S589" s="262"/>
      <c r="T589" s="260"/>
      <c r="U589" s="263"/>
      <c r="V589" s="269"/>
      <c r="W589" s="260"/>
      <c r="X589" s="260"/>
      <c r="Y589" s="260"/>
      <c r="Z589" s="260"/>
    </row>
    <row r="590" spans="1:26" ht="10.199999999999999" customHeight="1">
      <c r="A590" s="260">
        <v>576</v>
      </c>
      <c r="B590" s="260"/>
      <c r="C590" s="260"/>
      <c r="D590" s="260"/>
      <c r="E590" s="260"/>
      <c r="F590" s="260"/>
      <c r="G590" s="260"/>
      <c r="H590" s="262"/>
      <c r="I590" s="262"/>
      <c r="J590" s="262"/>
      <c r="K590" s="262"/>
      <c r="L590" s="260"/>
      <c r="M590" s="260"/>
      <c r="N590" s="263"/>
      <c r="O590" s="263"/>
      <c r="P590" s="260"/>
      <c r="Q590" s="260"/>
      <c r="R590" s="260"/>
      <c r="S590" s="262"/>
      <c r="T590" s="260"/>
      <c r="U590" s="263"/>
      <c r="V590" s="269"/>
      <c r="W590" s="260"/>
      <c r="X590" s="260"/>
      <c r="Y590" s="260"/>
      <c r="Z590" s="260"/>
    </row>
    <row r="591" spans="1:26" ht="10.199999999999999" customHeight="1">
      <c r="A591" s="260">
        <v>577</v>
      </c>
      <c r="B591" s="260"/>
      <c r="C591" s="260"/>
      <c r="D591" s="260"/>
      <c r="E591" s="260"/>
      <c r="F591" s="260"/>
      <c r="G591" s="260"/>
      <c r="H591" s="262"/>
      <c r="I591" s="262"/>
      <c r="J591" s="262"/>
      <c r="K591" s="262"/>
      <c r="L591" s="260"/>
      <c r="M591" s="260"/>
      <c r="N591" s="263"/>
      <c r="O591" s="263"/>
      <c r="P591" s="260"/>
      <c r="Q591" s="260"/>
      <c r="R591" s="260"/>
      <c r="S591" s="262"/>
      <c r="T591" s="260"/>
      <c r="U591" s="263"/>
      <c r="V591" s="269"/>
      <c r="W591" s="260"/>
      <c r="X591" s="260"/>
      <c r="Y591" s="260"/>
      <c r="Z591" s="260"/>
    </row>
    <row r="592" spans="1:26" ht="10.199999999999999" customHeight="1">
      <c r="A592" s="260">
        <v>578</v>
      </c>
      <c r="B592" s="260"/>
      <c r="C592" s="260"/>
      <c r="D592" s="260"/>
      <c r="E592" s="260"/>
      <c r="F592" s="260"/>
      <c r="G592" s="260"/>
      <c r="H592" s="262"/>
      <c r="I592" s="262"/>
      <c r="J592" s="262"/>
      <c r="K592" s="262"/>
      <c r="L592" s="260"/>
      <c r="M592" s="260"/>
      <c r="N592" s="263"/>
      <c r="O592" s="263"/>
      <c r="P592" s="260"/>
      <c r="Q592" s="260"/>
      <c r="R592" s="260"/>
      <c r="S592" s="262"/>
      <c r="T592" s="260"/>
      <c r="U592" s="263"/>
      <c r="V592" s="269"/>
      <c r="W592" s="260"/>
      <c r="X592" s="260"/>
      <c r="Y592" s="260"/>
      <c r="Z592" s="260"/>
    </row>
    <row r="593" spans="1:26" ht="10.199999999999999" customHeight="1">
      <c r="A593" s="260">
        <v>579</v>
      </c>
      <c r="B593" s="260"/>
      <c r="C593" s="260"/>
      <c r="D593" s="260"/>
      <c r="E593" s="260"/>
      <c r="F593" s="260"/>
      <c r="G593" s="260"/>
      <c r="H593" s="262"/>
      <c r="I593" s="262"/>
      <c r="J593" s="262"/>
      <c r="K593" s="262"/>
      <c r="L593" s="260"/>
      <c r="M593" s="260"/>
      <c r="N593" s="263"/>
      <c r="O593" s="263"/>
      <c r="P593" s="260"/>
      <c r="Q593" s="260"/>
      <c r="R593" s="260"/>
      <c r="S593" s="262"/>
      <c r="T593" s="260"/>
      <c r="U593" s="263"/>
      <c r="V593" s="269"/>
      <c r="W593" s="260"/>
      <c r="X593" s="260"/>
      <c r="Y593" s="260"/>
      <c r="Z593" s="260"/>
    </row>
    <row r="594" spans="1:26" ht="10.199999999999999" customHeight="1">
      <c r="A594" s="260">
        <v>580</v>
      </c>
      <c r="B594" s="260"/>
      <c r="C594" s="260"/>
      <c r="D594" s="260"/>
      <c r="E594" s="260"/>
      <c r="F594" s="260"/>
      <c r="G594" s="260"/>
      <c r="H594" s="262"/>
      <c r="I594" s="262"/>
      <c r="J594" s="262"/>
      <c r="K594" s="262"/>
      <c r="L594" s="260"/>
      <c r="M594" s="260"/>
      <c r="N594" s="263"/>
      <c r="O594" s="263"/>
      <c r="P594" s="260"/>
      <c r="Q594" s="260"/>
      <c r="R594" s="260"/>
      <c r="S594" s="262"/>
      <c r="T594" s="260"/>
      <c r="U594" s="263"/>
      <c r="V594" s="269"/>
      <c r="W594" s="260"/>
      <c r="X594" s="260"/>
      <c r="Y594" s="260"/>
      <c r="Z594" s="260"/>
    </row>
    <row r="595" spans="1:26" ht="10.199999999999999" customHeight="1">
      <c r="A595" s="260">
        <v>581</v>
      </c>
      <c r="B595" s="260"/>
      <c r="C595" s="260"/>
      <c r="D595" s="260"/>
      <c r="E595" s="260"/>
      <c r="F595" s="260"/>
      <c r="G595" s="260"/>
      <c r="H595" s="262"/>
      <c r="I595" s="262"/>
      <c r="J595" s="262"/>
      <c r="K595" s="262"/>
      <c r="L595" s="260"/>
      <c r="M595" s="260"/>
      <c r="N595" s="263"/>
      <c r="O595" s="263"/>
      <c r="P595" s="260"/>
      <c r="Q595" s="260"/>
      <c r="R595" s="260"/>
      <c r="S595" s="262"/>
      <c r="T595" s="260"/>
      <c r="U595" s="263"/>
      <c r="V595" s="269"/>
      <c r="W595" s="260"/>
      <c r="X595" s="260"/>
      <c r="Y595" s="260"/>
      <c r="Z595" s="260"/>
    </row>
    <row r="596" spans="1:26" ht="10.199999999999999" customHeight="1">
      <c r="A596" s="260">
        <v>582</v>
      </c>
      <c r="B596" s="260"/>
      <c r="C596" s="260"/>
      <c r="D596" s="260"/>
      <c r="E596" s="260"/>
      <c r="F596" s="260"/>
      <c r="G596" s="260"/>
      <c r="H596" s="262"/>
      <c r="I596" s="262"/>
      <c r="J596" s="262"/>
      <c r="K596" s="262"/>
      <c r="L596" s="260"/>
      <c r="M596" s="260"/>
      <c r="N596" s="263"/>
      <c r="O596" s="263"/>
      <c r="P596" s="260"/>
      <c r="Q596" s="260"/>
      <c r="R596" s="260"/>
      <c r="S596" s="262"/>
      <c r="T596" s="260"/>
      <c r="U596" s="263"/>
      <c r="V596" s="269"/>
      <c r="W596" s="260"/>
      <c r="X596" s="260"/>
      <c r="Y596" s="260"/>
      <c r="Z596" s="260"/>
    </row>
    <row r="597" spans="1:26" ht="10.199999999999999" customHeight="1">
      <c r="A597" s="260">
        <v>583</v>
      </c>
      <c r="B597" s="260"/>
      <c r="C597" s="260"/>
      <c r="D597" s="260"/>
      <c r="E597" s="260"/>
      <c r="F597" s="260"/>
      <c r="G597" s="260"/>
      <c r="H597" s="262"/>
      <c r="I597" s="262"/>
      <c r="J597" s="262"/>
      <c r="K597" s="262"/>
      <c r="L597" s="260"/>
      <c r="M597" s="260"/>
      <c r="N597" s="263"/>
      <c r="O597" s="263"/>
      <c r="P597" s="260"/>
      <c r="Q597" s="260"/>
      <c r="R597" s="260"/>
      <c r="S597" s="262"/>
      <c r="T597" s="260"/>
      <c r="U597" s="263"/>
      <c r="V597" s="269"/>
      <c r="W597" s="260"/>
      <c r="X597" s="260"/>
      <c r="Y597" s="260"/>
      <c r="Z597" s="260"/>
    </row>
    <row r="598" spans="1:26" ht="10.199999999999999" customHeight="1">
      <c r="A598" s="260">
        <v>584</v>
      </c>
      <c r="B598" s="260"/>
      <c r="C598" s="260"/>
      <c r="D598" s="260"/>
      <c r="E598" s="260"/>
      <c r="F598" s="260"/>
      <c r="G598" s="260"/>
      <c r="H598" s="262"/>
      <c r="I598" s="262"/>
      <c r="J598" s="262"/>
      <c r="K598" s="262"/>
      <c r="L598" s="260"/>
      <c r="M598" s="260"/>
      <c r="N598" s="263"/>
      <c r="O598" s="263"/>
      <c r="P598" s="260"/>
      <c r="Q598" s="260"/>
      <c r="R598" s="260"/>
      <c r="S598" s="262"/>
      <c r="T598" s="260"/>
      <c r="U598" s="263"/>
      <c r="V598" s="269"/>
      <c r="W598" s="260"/>
      <c r="X598" s="260"/>
      <c r="Y598" s="260"/>
      <c r="Z598" s="260"/>
    </row>
    <row r="599" spans="1:26" ht="10.199999999999999" customHeight="1">
      <c r="A599" s="260">
        <v>585</v>
      </c>
      <c r="B599" s="260"/>
      <c r="C599" s="260"/>
      <c r="D599" s="260"/>
      <c r="E599" s="260"/>
      <c r="F599" s="260"/>
      <c r="G599" s="260"/>
      <c r="H599" s="262"/>
      <c r="I599" s="262"/>
      <c r="J599" s="262"/>
      <c r="K599" s="262"/>
      <c r="L599" s="260"/>
      <c r="M599" s="260"/>
      <c r="N599" s="263"/>
      <c r="O599" s="263"/>
      <c r="P599" s="260"/>
      <c r="Q599" s="260"/>
      <c r="R599" s="260"/>
      <c r="S599" s="262"/>
      <c r="T599" s="260"/>
      <c r="U599" s="263"/>
      <c r="V599" s="269"/>
      <c r="W599" s="260"/>
      <c r="X599" s="260"/>
      <c r="Y599" s="260"/>
      <c r="Z599" s="260"/>
    </row>
    <row r="600" spans="1:26" ht="10.199999999999999" customHeight="1">
      <c r="A600" s="260">
        <v>586</v>
      </c>
      <c r="B600" s="260"/>
      <c r="C600" s="260"/>
      <c r="D600" s="260"/>
      <c r="E600" s="260"/>
      <c r="F600" s="260"/>
      <c r="G600" s="260"/>
      <c r="H600" s="262"/>
      <c r="I600" s="262"/>
      <c r="J600" s="262"/>
      <c r="K600" s="262"/>
      <c r="L600" s="260"/>
      <c r="M600" s="260"/>
      <c r="N600" s="263"/>
      <c r="O600" s="263"/>
      <c r="P600" s="260"/>
      <c r="Q600" s="260"/>
      <c r="R600" s="260"/>
      <c r="S600" s="262"/>
      <c r="T600" s="260"/>
      <c r="U600" s="263"/>
      <c r="V600" s="269"/>
      <c r="W600" s="260"/>
      <c r="X600" s="260"/>
      <c r="Y600" s="260"/>
      <c r="Z600" s="260"/>
    </row>
    <row r="601" spans="1:26" ht="10.199999999999999" customHeight="1">
      <c r="A601" s="260">
        <v>587</v>
      </c>
      <c r="B601" s="260"/>
      <c r="C601" s="260"/>
      <c r="D601" s="260"/>
      <c r="E601" s="260"/>
      <c r="F601" s="260"/>
      <c r="G601" s="260"/>
      <c r="H601" s="262"/>
      <c r="I601" s="262"/>
      <c r="J601" s="262"/>
      <c r="K601" s="262"/>
      <c r="L601" s="260"/>
      <c r="M601" s="260"/>
      <c r="N601" s="263"/>
      <c r="O601" s="263"/>
      <c r="P601" s="260"/>
      <c r="Q601" s="260"/>
      <c r="R601" s="260"/>
      <c r="S601" s="262"/>
      <c r="T601" s="260"/>
      <c r="U601" s="263"/>
      <c r="V601" s="269"/>
      <c r="W601" s="260"/>
      <c r="X601" s="260"/>
      <c r="Y601" s="260"/>
      <c r="Z601" s="260"/>
    </row>
    <row r="602" spans="1:26" ht="10.199999999999999" customHeight="1">
      <c r="A602" s="260">
        <v>588</v>
      </c>
      <c r="B602" s="260"/>
      <c r="C602" s="260"/>
      <c r="D602" s="260"/>
      <c r="E602" s="260"/>
      <c r="F602" s="260"/>
      <c r="G602" s="260"/>
      <c r="H602" s="262"/>
      <c r="I602" s="262"/>
      <c r="J602" s="262"/>
      <c r="K602" s="262"/>
      <c r="L602" s="260"/>
      <c r="M602" s="260"/>
      <c r="N602" s="263"/>
      <c r="O602" s="263"/>
      <c r="P602" s="260"/>
      <c r="Q602" s="260"/>
      <c r="R602" s="260"/>
      <c r="S602" s="262"/>
      <c r="T602" s="260"/>
      <c r="U602" s="263"/>
      <c r="V602" s="269"/>
      <c r="W602" s="260"/>
      <c r="X602" s="260"/>
      <c r="Y602" s="260"/>
      <c r="Z602" s="260"/>
    </row>
    <row r="603" spans="1:26" ht="10.199999999999999" customHeight="1">
      <c r="A603" s="260">
        <v>589</v>
      </c>
      <c r="B603" s="260"/>
      <c r="C603" s="260"/>
      <c r="D603" s="260"/>
      <c r="E603" s="260"/>
      <c r="F603" s="260"/>
      <c r="G603" s="260"/>
      <c r="H603" s="262"/>
      <c r="I603" s="262"/>
      <c r="J603" s="262"/>
      <c r="K603" s="262"/>
      <c r="L603" s="260"/>
      <c r="M603" s="260"/>
      <c r="N603" s="263"/>
      <c r="O603" s="263"/>
      <c r="P603" s="260"/>
      <c r="Q603" s="260"/>
      <c r="R603" s="260"/>
      <c r="S603" s="262"/>
      <c r="T603" s="260"/>
      <c r="U603" s="263"/>
      <c r="V603" s="269"/>
      <c r="W603" s="260"/>
      <c r="X603" s="260"/>
      <c r="Y603" s="260"/>
      <c r="Z603" s="260"/>
    </row>
    <row r="604" spans="1:26" ht="10.199999999999999" customHeight="1">
      <c r="A604" s="260">
        <v>590</v>
      </c>
      <c r="B604" s="260"/>
      <c r="C604" s="260"/>
      <c r="D604" s="260"/>
      <c r="E604" s="260"/>
      <c r="F604" s="260"/>
      <c r="G604" s="260"/>
      <c r="H604" s="262"/>
      <c r="I604" s="262"/>
      <c r="J604" s="262"/>
      <c r="K604" s="262"/>
      <c r="L604" s="260"/>
      <c r="M604" s="260"/>
      <c r="N604" s="263"/>
      <c r="O604" s="263"/>
      <c r="P604" s="260"/>
      <c r="Q604" s="260"/>
      <c r="R604" s="260"/>
      <c r="S604" s="262"/>
      <c r="T604" s="260"/>
      <c r="U604" s="263"/>
      <c r="V604" s="269"/>
      <c r="W604" s="260"/>
      <c r="X604" s="260"/>
      <c r="Y604" s="260"/>
      <c r="Z604" s="260"/>
    </row>
    <row r="605" spans="1:26" ht="10.199999999999999" customHeight="1">
      <c r="A605" s="260">
        <v>591</v>
      </c>
      <c r="B605" s="260"/>
      <c r="C605" s="260"/>
      <c r="D605" s="260"/>
      <c r="E605" s="260"/>
      <c r="F605" s="260"/>
      <c r="G605" s="260"/>
      <c r="H605" s="262"/>
      <c r="I605" s="262"/>
      <c r="J605" s="262"/>
      <c r="K605" s="262"/>
      <c r="L605" s="260"/>
      <c r="M605" s="260"/>
      <c r="N605" s="263"/>
      <c r="O605" s="263"/>
      <c r="P605" s="260"/>
      <c r="Q605" s="260"/>
      <c r="R605" s="260"/>
      <c r="S605" s="262"/>
      <c r="T605" s="260"/>
      <c r="U605" s="263"/>
      <c r="V605" s="269"/>
      <c r="W605" s="260"/>
      <c r="X605" s="260"/>
      <c r="Y605" s="260"/>
      <c r="Z605" s="260"/>
    </row>
    <row r="606" spans="1:26" ht="10.199999999999999" customHeight="1">
      <c r="A606" s="260">
        <v>592</v>
      </c>
      <c r="B606" s="260"/>
      <c r="C606" s="260"/>
      <c r="D606" s="260"/>
      <c r="E606" s="260"/>
      <c r="F606" s="260"/>
      <c r="G606" s="260"/>
      <c r="H606" s="262"/>
      <c r="I606" s="262"/>
      <c r="J606" s="262"/>
      <c r="K606" s="262"/>
      <c r="L606" s="260"/>
      <c r="M606" s="260"/>
      <c r="N606" s="263"/>
      <c r="O606" s="263"/>
      <c r="P606" s="260"/>
      <c r="Q606" s="260"/>
      <c r="R606" s="260"/>
      <c r="S606" s="262"/>
      <c r="T606" s="260"/>
      <c r="U606" s="263"/>
      <c r="V606" s="269"/>
      <c r="W606" s="260"/>
      <c r="X606" s="260"/>
      <c r="Y606" s="260"/>
      <c r="Z606" s="260"/>
    </row>
    <row r="607" spans="1:26" ht="10.199999999999999" customHeight="1">
      <c r="A607" s="260">
        <v>593</v>
      </c>
      <c r="B607" s="260"/>
      <c r="C607" s="260"/>
      <c r="D607" s="260"/>
      <c r="E607" s="260"/>
      <c r="F607" s="260"/>
      <c r="G607" s="260"/>
      <c r="H607" s="262"/>
      <c r="I607" s="262"/>
      <c r="J607" s="262"/>
      <c r="K607" s="262"/>
      <c r="L607" s="260"/>
      <c r="M607" s="260"/>
      <c r="N607" s="263"/>
      <c r="O607" s="263"/>
      <c r="P607" s="260"/>
      <c r="Q607" s="260"/>
      <c r="R607" s="260"/>
      <c r="S607" s="262"/>
      <c r="T607" s="260"/>
      <c r="U607" s="263"/>
      <c r="V607" s="269"/>
      <c r="W607" s="260"/>
      <c r="X607" s="260"/>
      <c r="Y607" s="260"/>
      <c r="Z607" s="260"/>
    </row>
    <row r="608" spans="1:26" ht="10.199999999999999" customHeight="1">
      <c r="A608" s="260">
        <v>594</v>
      </c>
      <c r="B608" s="260"/>
      <c r="C608" s="260"/>
      <c r="D608" s="260"/>
      <c r="E608" s="260"/>
      <c r="F608" s="260"/>
      <c r="G608" s="260"/>
      <c r="H608" s="262"/>
      <c r="I608" s="262"/>
      <c r="J608" s="262"/>
      <c r="K608" s="262"/>
      <c r="L608" s="260"/>
      <c r="M608" s="260"/>
      <c r="N608" s="263"/>
      <c r="O608" s="263"/>
      <c r="P608" s="260"/>
      <c r="Q608" s="260"/>
      <c r="R608" s="260"/>
      <c r="S608" s="262"/>
      <c r="T608" s="260"/>
      <c r="U608" s="263"/>
      <c r="V608" s="269"/>
      <c r="W608" s="260"/>
      <c r="X608" s="260"/>
      <c r="Y608" s="260"/>
      <c r="Z608" s="260"/>
    </row>
    <row r="609" spans="1:26" ht="10.199999999999999" customHeight="1">
      <c r="A609" s="260">
        <v>595</v>
      </c>
      <c r="B609" s="260"/>
      <c r="C609" s="260"/>
      <c r="D609" s="260"/>
      <c r="E609" s="260"/>
      <c r="F609" s="260"/>
      <c r="G609" s="260"/>
      <c r="H609" s="262"/>
      <c r="I609" s="262"/>
      <c r="J609" s="262"/>
      <c r="K609" s="262"/>
      <c r="L609" s="260"/>
      <c r="M609" s="260"/>
      <c r="N609" s="263"/>
      <c r="O609" s="263"/>
      <c r="P609" s="260"/>
      <c r="Q609" s="260"/>
      <c r="R609" s="260"/>
      <c r="S609" s="262"/>
      <c r="T609" s="260"/>
      <c r="U609" s="263"/>
      <c r="V609" s="269"/>
      <c r="W609" s="260"/>
      <c r="X609" s="260"/>
      <c r="Y609" s="260"/>
      <c r="Z609" s="260"/>
    </row>
    <row r="610" spans="1:26" ht="10.199999999999999" customHeight="1">
      <c r="A610" s="260">
        <v>596</v>
      </c>
      <c r="B610" s="260"/>
      <c r="C610" s="260"/>
      <c r="D610" s="260"/>
      <c r="E610" s="260"/>
      <c r="F610" s="260"/>
      <c r="G610" s="260"/>
      <c r="H610" s="262"/>
      <c r="I610" s="262"/>
      <c r="J610" s="262"/>
      <c r="K610" s="262"/>
      <c r="L610" s="260"/>
      <c r="M610" s="260"/>
      <c r="N610" s="263"/>
      <c r="O610" s="263"/>
      <c r="P610" s="260"/>
      <c r="Q610" s="260"/>
      <c r="R610" s="260"/>
      <c r="S610" s="262"/>
      <c r="T610" s="260"/>
      <c r="U610" s="263"/>
      <c r="V610" s="269"/>
      <c r="W610" s="260"/>
      <c r="X610" s="260"/>
      <c r="Y610" s="260"/>
      <c r="Z610" s="260"/>
    </row>
    <row r="611" spans="1:26" ht="10.199999999999999" customHeight="1">
      <c r="A611" s="260">
        <v>597</v>
      </c>
      <c r="B611" s="260"/>
      <c r="C611" s="260"/>
      <c r="D611" s="260"/>
      <c r="E611" s="260"/>
      <c r="F611" s="260"/>
      <c r="G611" s="260"/>
      <c r="H611" s="262"/>
      <c r="I611" s="262"/>
      <c r="J611" s="262"/>
      <c r="K611" s="262"/>
      <c r="L611" s="260"/>
      <c r="M611" s="260"/>
      <c r="N611" s="263"/>
      <c r="O611" s="263"/>
      <c r="P611" s="260"/>
      <c r="Q611" s="260"/>
      <c r="R611" s="260"/>
      <c r="S611" s="262"/>
      <c r="T611" s="260"/>
      <c r="U611" s="263"/>
      <c r="V611" s="269"/>
      <c r="W611" s="260"/>
      <c r="X611" s="260"/>
      <c r="Y611" s="260"/>
      <c r="Z611" s="260"/>
    </row>
    <row r="612" spans="1:26" ht="10.199999999999999" customHeight="1">
      <c r="A612" s="260">
        <v>598</v>
      </c>
      <c r="B612" s="260"/>
      <c r="C612" s="260"/>
      <c r="D612" s="260"/>
      <c r="E612" s="260"/>
      <c r="F612" s="260"/>
      <c r="G612" s="260"/>
      <c r="H612" s="262"/>
      <c r="I612" s="262"/>
      <c r="J612" s="262"/>
      <c r="K612" s="262"/>
      <c r="L612" s="260"/>
      <c r="M612" s="260"/>
      <c r="N612" s="263"/>
      <c r="O612" s="263"/>
      <c r="P612" s="260"/>
      <c r="Q612" s="260"/>
      <c r="R612" s="260"/>
      <c r="S612" s="262"/>
      <c r="T612" s="260"/>
      <c r="U612" s="263"/>
      <c r="V612" s="269"/>
      <c r="W612" s="260"/>
      <c r="X612" s="260"/>
      <c r="Y612" s="260"/>
      <c r="Z612" s="260"/>
    </row>
    <row r="613" spans="1:26" ht="10.199999999999999" customHeight="1">
      <c r="A613" s="260">
        <v>599</v>
      </c>
      <c r="B613" s="260"/>
      <c r="C613" s="260"/>
      <c r="D613" s="260"/>
      <c r="E613" s="260"/>
      <c r="F613" s="260"/>
      <c r="G613" s="260"/>
      <c r="H613" s="262"/>
      <c r="I613" s="262"/>
      <c r="J613" s="262"/>
      <c r="K613" s="262"/>
      <c r="L613" s="260"/>
      <c r="M613" s="260"/>
      <c r="N613" s="263"/>
      <c r="O613" s="263"/>
      <c r="P613" s="260"/>
      <c r="Q613" s="260"/>
      <c r="R613" s="260"/>
      <c r="S613" s="262"/>
      <c r="T613" s="260"/>
      <c r="U613" s="263"/>
      <c r="V613" s="269"/>
      <c r="W613" s="260"/>
      <c r="X613" s="260"/>
      <c r="Y613" s="260"/>
      <c r="Z613" s="260"/>
    </row>
    <row r="614" spans="1:26" ht="10.199999999999999" customHeight="1">
      <c r="A614" s="260">
        <v>600</v>
      </c>
      <c r="B614" s="260"/>
      <c r="C614" s="260"/>
      <c r="D614" s="260"/>
      <c r="E614" s="260"/>
      <c r="F614" s="260"/>
      <c r="G614" s="260"/>
      <c r="H614" s="262"/>
      <c r="I614" s="262"/>
      <c r="J614" s="262"/>
      <c r="K614" s="262"/>
      <c r="L614" s="260"/>
      <c r="M614" s="260"/>
      <c r="N614" s="263"/>
      <c r="O614" s="263"/>
      <c r="P614" s="260"/>
      <c r="Q614" s="260"/>
      <c r="R614" s="260"/>
      <c r="S614" s="262"/>
      <c r="T614" s="260"/>
      <c r="U614" s="263"/>
      <c r="V614" s="269"/>
      <c r="W614" s="260"/>
      <c r="X614" s="260"/>
      <c r="Y614" s="260"/>
      <c r="Z614" s="260"/>
    </row>
    <row r="615" spans="1:26" ht="10.199999999999999" customHeight="1">
      <c r="A615" s="260">
        <v>601</v>
      </c>
      <c r="B615" s="260"/>
      <c r="C615" s="260"/>
      <c r="D615" s="260"/>
      <c r="E615" s="260"/>
      <c r="F615" s="260"/>
      <c r="G615" s="260"/>
      <c r="H615" s="262"/>
      <c r="I615" s="262"/>
      <c r="J615" s="262"/>
      <c r="K615" s="262"/>
      <c r="L615" s="260"/>
      <c r="M615" s="260"/>
      <c r="N615" s="263"/>
      <c r="O615" s="263"/>
      <c r="P615" s="260"/>
      <c r="Q615" s="260"/>
      <c r="R615" s="260"/>
      <c r="S615" s="262"/>
      <c r="T615" s="260"/>
      <c r="U615" s="263"/>
      <c r="V615" s="269"/>
      <c r="W615" s="260"/>
      <c r="X615" s="260"/>
      <c r="Y615" s="260"/>
      <c r="Z615" s="260"/>
    </row>
    <row r="616" spans="1:26" ht="10.199999999999999" customHeight="1">
      <c r="A616" s="260">
        <v>602</v>
      </c>
      <c r="B616" s="260"/>
      <c r="C616" s="260"/>
      <c r="D616" s="260"/>
      <c r="E616" s="260"/>
      <c r="F616" s="260"/>
      <c r="G616" s="260"/>
      <c r="H616" s="262"/>
      <c r="I616" s="262"/>
      <c r="J616" s="262"/>
      <c r="K616" s="262"/>
      <c r="L616" s="260"/>
      <c r="M616" s="260"/>
      <c r="N616" s="263"/>
      <c r="O616" s="263"/>
      <c r="P616" s="260"/>
      <c r="Q616" s="260"/>
      <c r="R616" s="260"/>
      <c r="S616" s="262"/>
      <c r="T616" s="260"/>
      <c r="U616" s="263"/>
      <c r="V616" s="269"/>
      <c r="W616" s="260"/>
      <c r="X616" s="260"/>
      <c r="Y616" s="260"/>
      <c r="Z616" s="260"/>
    </row>
    <row r="617" spans="1:26" ht="10.199999999999999" customHeight="1">
      <c r="A617" s="260">
        <v>603</v>
      </c>
      <c r="B617" s="260"/>
      <c r="C617" s="260"/>
      <c r="D617" s="260"/>
      <c r="E617" s="260"/>
      <c r="F617" s="260"/>
      <c r="G617" s="260"/>
      <c r="H617" s="262"/>
      <c r="I617" s="262"/>
      <c r="J617" s="262"/>
      <c r="K617" s="262"/>
      <c r="L617" s="260"/>
      <c r="M617" s="260"/>
      <c r="N617" s="263"/>
      <c r="O617" s="263"/>
      <c r="P617" s="260"/>
      <c r="Q617" s="260"/>
      <c r="R617" s="260"/>
      <c r="S617" s="262"/>
      <c r="T617" s="260"/>
      <c r="U617" s="263"/>
      <c r="V617" s="269"/>
      <c r="W617" s="260"/>
      <c r="X617" s="260"/>
      <c r="Y617" s="260"/>
      <c r="Z617" s="260"/>
    </row>
    <row r="618" spans="1:26" ht="10.199999999999999" customHeight="1">
      <c r="A618" s="260">
        <v>604</v>
      </c>
      <c r="B618" s="260"/>
      <c r="C618" s="260"/>
      <c r="D618" s="260"/>
      <c r="E618" s="260"/>
      <c r="F618" s="260"/>
      <c r="G618" s="260"/>
      <c r="H618" s="262"/>
      <c r="I618" s="262"/>
      <c r="J618" s="262"/>
      <c r="K618" s="262"/>
      <c r="L618" s="260"/>
      <c r="M618" s="260"/>
      <c r="N618" s="263"/>
      <c r="O618" s="263"/>
      <c r="P618" s="260"/>
      <c r="Q618" s="260"/>
      <c r="R618" s="260"/>
      <c r="S618" s="262"/>
      <c r="T618" s="260"/>
      <c r="U618" s="263"/>
      <c r="V618" s="269"/>
      <c r="W618" s="260"/>
      <c r="X618" s="260"/>
      <c r="Y618" s="260"/>
      <c r="Z618" s="260"/>
    </row>
    <row r="619" spans="1:26" ht="10.199999999999999" customHeight="1">
      <c r="A619" s="260">
        <v>605</v>
      </c>
      <c r="B619" s="260"/>
      <c r="C619" s="260"/>
      <c r="D619" s="260"/>
      <c r="E619" s="260"/>
      <c r="F619" s="260"/>
      <c r="G619" s="260"/>
      <c r="H619" s="262"/>
      <c r="I619" s="262"/>
      <c r="J619" s="262"/>
      <c r="K619" s="262"/>
      <c r="L619" s="260"/>
      <c r="M619" s="260"/>
      <c r="N619" s="263"/>
      <c r="O619" s="263"/>
      <c r="P619" s="260"/>
      <c r="Q619" s="260"/>
      <c r="R619" s="260"/>
      <c r="S619" s="262"/>
      <c r="T619" s="260"/>
      <c r="U619" s="263"/>
      <c r="V619" s="269"/>
      <c r="W619" s="260"/>
      <c r="X619" s="260"/>
      <c r="Y619" s="260"/>
      <c r="Z619" s="260"/>
    </row>
    <row r="620" spans="1:26" ht="10.199999999999999" customHeight="1">
      <c r="A620" s="260">
        <v>606</v>
      </c>
      <c r="B620" s="260"/>
      <c r="C620" s="260"/>
      <c r="D620" s="260"/>
      <c r="E620" s="260"/>
      <c r="F620" s="260"/>
      <c r="G620" s="260"/>
      <c r="H620" s="262"/>
      <c r="I620" s="262"/>
      <c r="J620" s="262"/>
      <c r="K620" s="262"/>
      <c r="L620" s="260"/>
      <c r="M620" s="260"/>
      <c r="N620" s="263"/>
      <c r="O620" s="263"/>
      <c r="P620" s="260"/>
      <c r="Q620" s="260"/>
      <c r="R620" s="260"/>
      <c r="S620" s="262"/>
      <c r="T620" s="260"/>
      <c r="U620" s="263"/>
      <c r="V620" s="269"/>
      <c r="W620" s="260"/>
      <c r="X620" s="260"/>
      <c r="Y620" s="260"/>
      <c r="Z620" s="260"/>
    </row>
    <row r="621" spans="1:26" ht="10.199999999999999" customHeight="1">
      <c r="A621" s="260">
        <v>607</v>
      </c>
      <c r="B621" s="260"/>
      <c r="C621" s="260"/>
      <c r="D621" s="260"/>
      <c r="E621" s="260"/>
      <c r="F621" s="260"/>
      <c r="G621" s="260"/>
      <c r="H621" s="262"/>
      <c r="I621" s="262"/>
      <c r="J621" s="262"/>
      <c r="K621" s="262"/>
      <c r="L621" s="260"/>
      <c r="M621" s="260"/>
      <c r="N621" s="263"/>
      <c r="O621" s="263"/>
      <c r="P621" s="260"/>
      <c r="Q621" s="260"/>
      <c r="R621" s="260"/>
      <c r="S621" s="262"/>
      <c r="T621" s="260"/>
      <c r="U621" s="263"/>
      <c r="V621" s="269"/>
      <c r="W621" s="260"/>
      <c r="X621" s="260"/>
      <c r="Y621" s="260"/>
      <c r="Z621" s="260"/>
    </row>
    <row r="622" spans="1:26" ht="10.199999999999999" customHeight="1">
      <c r="A622" s="260">
        <v>608</v>
      </c>
      <c r="B622" s="260"/>
      <c r="C622" s="260"/>
      <c r="D622" s="260"/>
      <c r="E622" s="260"/>
      <c r="F622" s="260"/>
      <c r="G622" s="260"/>
      <c r="H622" s="262"/>
      <c r="I622" s="262"/>
      <c r="J622" s="262"/>
      <c r="K622" s="262"/>
      <c r="L622" s="260"/>
      <c r="M622" s="260"/>
      <c r="N622" s="263"/>
      <c r="O622" s="263"/>
      <c r="P622" s="260"/>
      <c r="Q622" s="260"/>
      <c r="R622" s="260"/>
      <c r="S622" s="262"/>
      <c r="T622" s="260"/>
      <c r="U622" s="263"/>
      <c r="V622" s="269"/>
      <c r="W622" s="260"/>
      <c r="X622" s="260"/>
      <c r="Y622" s="260"/>
      <c r="Z622" s="260"/>
    </row>
    <row r="623" spans="1:26" ht="10.199999999999999" customHeight="1">
      <c r="A623" s="260">
        <v>609</v>
      </c>
      <c r="B623" s="260"/>
      <c r="C623" s="260"/>
      <c r="D623" s="260"/>
      <c r="E623" s="260"/>
      <c r="F623" s="260"/>
      <c r="G623" s="260"/>
      <c r="H623" s="262"/>
      <c r="I623" s="262"/>
      <c r="J623" s="262"/>
      <c r="K623" s="262"/>
      <c r="L623" s="260"/>
      <c r="M623" s="260"/>
      <c r="N623" s="263"/>
      <c r="O623" s="263"/>
      <c r="P623" s="260"/>
      <c r="Q623" s="260"/>
      <c r="R623" s="260"/>
      <c r="S623" s="262"/>
      <c r="T623" s="260"/>
      <c r="U623" s="263"/>
      <c r="V623" s="269"/>
      <c r="W623" s="260"/>
      <c r="X623" s="260"/>
      <c r="Y623" s="260"/>
      <c r="Z623" s="260"/>
    </row>
    <row r="624" spans="1:26" ht="10.199999999999999" customHeight="1">
      <c r="A624" s="260">
        <v>610</v>
      </c>
      <c r="B624" s="260"/>
      <c r="C624" s="260"/>
      <c r="D624" s="260"/>
      <c r="E624" s="260"/>
      <c r="F624" s="260"/>
      <c r="G624" s="260"/>
      <c r="H624" s="262"/>
      <c r="I624" s="262"/>
      <c r="J624" s="262"/>
      <c r="K624" s="262"/>
      <c r="L624" s="260"/>
      <c r="M624" s="260"/>
      <c r="N624" s="263"/>
      <c r="O624" s="263"/>
      <c r="P624" s="260"/>
      <c r="Q624" s="260"/>
      <c r="R624" s="260"/>
      <c r="S624" s="262"/>
      <c r="T624" s="260"/>
      <c r="U624" s="263"/>
      <c r="V624" s="269"/>
      <c r="W624" s="260"/>
      <c r="X624" s="260"/>
      <c r="Y624" s="260"/>
      <c r="Z624" s="260"/>
    </row>
    <row r="625" spans="1:26" ht="10.199999999999999" customHeight="1">
      <c r="A625" s="260">
        <v>611</v>
      </c>
      <c r="B625" s="260"/>
      <c r="C625" s="260"/>
      <c r="D625" s="260"/>
      <c r="E625" s="260"/>
      <c r="F625" s="260"/>
      <c r="G625" s="260"/>
      <c r="H625" s="262"/>
      <c r="I625" s="262"/>
      <c r="J625" s="262"/>
      <c r="K625" s="262"/>
      <c r="L625" s="260"/>
      <c r="M625" s="260"/>
      <c r="N625" s="263"/>
      <c r="O625" s="263"/>
      <c r="P625" s="260"/>
      <c r="Q625" s="260"/>
      <c r="R625" s="260"/>
      <c r="S625" s="262"/>
      <c r="T625" s="260"/>
      <c r="U625" s="263"/>
      <c r="V625" s="269"/>
      <c r="W625" s="260"/>
      <c r="X625" s="260"/>
      <c r="Y625" s="260"/>
      <c r="Z625" s="260"/>
    </row>
    <row r="626" spans="1:26" ht="10.199999999999999" customHeight="1">
      <c r="A626" s="260">
        <v>612</v>
      </c>
      <c r="B626" s="260"/>
      <c r="C626" s="260"/>
      <c r="D626" s="260"/>
      <c r="E626" s="260"/>
      <c r="F626" s="260"/>
      <c r="G626" s="260"/>
      <c r="H626" s="262"/>
      <c r="I626" s="262"/>
      <c r="J626" s="262"/>
      <c r="K626" s="262"/>
      <c r="L626" s="260"/>
      <c r="M626" s="260"/>
      <c r="N626" s="263"/>
      <c r="O626" s="263"/>
      <c r="P626" s="260"/>
      <c r="Q626" s="260"/>
      <c r="R626" s="260"/>
      <c r="S626" s="262"/>
      <c r="T626" s="260"/>
      <c r="U626" s="263"/>
      <c r="V626" s="269"/>
      <c r="W626" s="260"/>
      <c r="X626" s="260"/>
      <c r="Y626" s="260"/>
      <c r="Z626" s="260"/>
    </row>
    <row r="627" spans="1:26" ht="10.199999999999999" customHeight="1">
      <c r="A627" s="260">
        <v>613</v>
      </c>
      <c r="B627" s="260"/>
      <c r="C627" s="260"/>
      <c r="D627" s="260"/>
      <c r="E627" s="260"/>
      <c r="F627" s="260"/>
      <c r="G627" s="260"/>
      <c r="H627" s="262"/>
      <c r="I627" s="262"/>
      <c r="J627" s="262"/>
      <c r="K627" s="262"/>
      <c r="L627" s="260"/>
      <c r="M627" s="260"/>
      <c r="N627" s="263"/>
      <c r="O627" s="263"/>
      <c r="P627" s="260"/>
      <c r="Q627" s="260"/>
      <c r="R627" s="260"/>
      <c r="S627" s="262"/>
      <c r="T627" s="260"/>
      <c r="U627" s="263"/>
      <c r="V627" s="269"/>
      <c r="W627" s="260"/>
      <c r="X627" s="260"/>
      <c r="Y627" s="260"/>
      <c r="Z627" s="260"/>
    </row>
    <row r="628" spans="1:26" ht="10.199999999999999" customHeight="1">
      <c r="A628" s="260">
        <v>614</v>
      </c>
      <c r="B628" s="260"/>
      <c r="C628" s="260"/>
      <c r="D628" s="260"/>
      <c r="E628" s="260"/>
      <c r="F628" s="260"/>
      <c r="G628" s="260"/>
      <c r="H628" s="262"/>
      <c r="I628" s="262"/>
      <c r="J628" s="262"/>
      <c r="K628" s="262"/>
      <c r="L628" s="260"/>
      <c r="M628" s="260"/>
      <c r="N628" s="263"/>
      <c r="O628" s="263"/>
      <c r="P628" s="260"/>
      <c r="Q628" s="260"/>
      <c r="R628" s="260"/>
      <c r="S628" s="262"/>
      <c r="T628" s="260"/>
      <c r="U628" s="263"/>
      <c r="V628" s="269"/>
      <c r="W628" s="260"/>
      <c r="X628" s="260"/>
      <c r="Y628" s="260"/>
      <c r="Z628" s="260"/>
    </row>
    <row r="629" spans="1:26" ht="10.199999999999999" customHeight="1">
      <c r="A629" s="260">
        <v>615</v>
      </c>
      <c r="B629" s="260"/>
      <c r="C629" s="260"/>
      <c r="D629" s="260"/>
      <c r="E629" s="260"/>
      <c r="F629" s="260"/>
      <c r="G629" s="260"/>
      <c r="H629" s="262"/>
      <c r="I629" s="262"/>
      <c r="J629" s="262"/>
      <c r="K629" s="262"/>
      <c r="L629" s="260"/>
      <c r="M629" s="260"/>
      <c r="N629" s="263"/>
      <c r="O629" s="263"/>
      <c r="P629" s="260"/>
      <c r="Q629" s="260"/>
      <c r="R629" s="260"/>
      <c r="S629" s="262"/>
      <c r="T629" s="260"/>
      <c r="U629" s="263"/>
      <c r="V629" s="269"/>
      <c r="W629" s="260"/>
      <c r="X629" s="260"/>
      <c r="Y629" s="260"/>
      <c r="Z629" s="260"/>
    </row>
    <row r="630" spans="1:26" ht="10.199999999999999" customHeight="1">
      <c r="A630" s="260">
        <v>616</v>
      </c>
      <c r="B630" s="260"/>
      <c r="C630" s="260"/>
      <c r="D630" s="260"/>
      <c r="E630" s="260"/>
      <c r="F630" s="260"/>
      <c r="G630" s="260"/>
      <c r="H630" s="262"/>
      <c r="I630" s="262"/>
      <c r="J630" s="262"/>
      <c r="K630" s="262"/>
      <c r="L630" s="260"/>
      <c r="M630" s="260"/>
      <c r="N630" s="263"/>
      <c r="O630" s="263"/>
      <c r="P630" s="260"/>
      <c r="Q630" s="260"/>
      <c r="R630" s="260"/>
      <c r="S630" s="262"/>
      <c r="T630" s="260"/>
      <c r="U630" s="263"/>
      <c r="V630" s="269"/>
      <c r="W630" s="260"/>
      <c r="X630" s="260"/>
      <c r="Y630" s="260"/>
      <c r="Z630" s="260"/>
    </row>
    <row r="631" spans="1:26" ht="10.199999999999999" customHeight="1">
      <c r="A631" s="260">
        <v>617</v>
      </c>
      <c r="B631" s="260"/>
      <c r="C631" s="260"/>
      <c r="D631" s="260"/>
      <c r="E631" s="260"/>
      <c r="F631" s="260"/>
      <c r="G631" s="260"/>
      <c r="H631" s="262"/>
      <c r="I631" s="262"/>
      <c r="J631" s="262"/>
      <c r="K631" s="262"/>
      <c r="L631" s="260"/>
      <c r="M631" s="260"/>
      <c r="N631" s="263"/>
      <c r="O631" s="263"/>
      <c r="P631" s="260"/>
      <c r="Q631" s="260"/>
      <c r="R631" s="260"/>
      <c r="S631" s="262"/>
      <c r="T631" s="260"/>
      <c r="U631" s="263"/>
      <c r="V631" s="269"/>
      <c r="W631" s="260"/>
      <c r="X631" s="260"/>
      <c r="Y631" s="260"/>
      <c r="Z631" s="260"/>
    </row>
    <row r="632" spans="1:26" ht="10.199999999999999" customHeight="1">
      <c r="A632" s="260">
        <v>618</v>
      </c>
      <c r="B632" s="260"/>
      <c r="C632" s="260"/>
      <c r="D632" s="260"/>
      <c r="E632" s="260"/>
      <c r="F632" s="260"/>
      <c r="G632" s="260"/>
      <c r="H632" s="262"/>
      <c r="I632" s="262"/>
      <c r="J632" s="262"/>
      <c r="K632" s="262"/>
      <c r="L632" s="260"/>
      <c r="M632" s="260"/>
      <c r="N632" s="263"/>
      <c r="O632" s="263"/>
      <c r="P632" s="260"/>
      <c r="Q632" s="260"/>
      <c r="R632" s="260"/>
      <c r="S632" s="262"/>
      <c r="T632" s="260"/>
      <c r="U632" s="263"/>
      <c r="V632" s="269"/>
      <c r="W632" s="260"/>
      <c r="X632" s="260"/>
      <c r="Y632" s="260"/>
      <c r="Z632" s="260"/>
    </row>
    <row r="633" spans="1:26" ht="10.199999999999999" customHeight="1">
      <c r="A633" s="260">
        <v>619</v>
      </c>
      <c r="B633" s="260"/>
      <c r="C633" s="260"/>
      <c r="D633" s="260"/>
      <c r="E633" s="260"/>
      <c r="F633" s="260"/>
      <c r="G633" s="260"/>
      <c r="H633" s="262"/>
      <c r="I633" s="262"/>
      <c r="J633" s="262"/>
      <c r="K633" s="262"/>
      <c r="L633" s="260"/>
      <c r="M633" s="260"/>
      <c r="N633" s="263"/>
      <c r="O633" s="263"/>
      <c r="P633" s="260"/>
      <c r="Q633" s="260"/>
      <c r="R633" s="260"/>
      <c r="S633" s="262"/>
      <c r="T633" s="260"/>
      <c r="U633" s="263"/>
      <c r="V633" s="269"/>
      <c r="W633" s="260"/>
      <c r="X633" s="260"/>
      <c r="Y633" s="260"/>
      <c r="Z633" s="260"/>
    </row>
    <row r="634" spans="1:26" ht="10.199999999999999" customHeight="1">
      <c r="A634" s="260">
        <v>620</v>
      </c>
      <c r="B634" s="260"/>
      <c r="C634" s="260"/>
      <c r="D634" s="260"/>
      <c r="E634" s="260"/>
      <c r="F634" s="260"/>
      <c r="G634" s="260"/>
      <c r="H634" s="262"/>
      <c r="I634" s="262"/>
      <c r="J634" s="262"/>
      <c r="K634" s="262"/>
      <c r="L634" s="260"/>
      <c r="M634" s="260"/>
      <c r="N634" s="263"/>
      <c r="O634" s="263"/>
      <c r="P634" s="260"/>
      <c r="Q634" s="260"/>
      <c r="R634" s="260"/>
      <c r="S634" s="262"/>
      <c r="T634" s="260"/>
      <c r="U634" s="263"/>
      <c r="V634" s="269"/>
      <c r="W634" s="260"/>
      <c r="X634" s="260"/>
      <c r="Y634" s="260"/>
      <c r="Z634" s="260"/>
    </row>
    <row r="635" spans="1:26" ht="10.199999999999999" customHeight="1">
      <c r="A635" s="260">
        <v>621</v>
      </c>
      <c r="B635" s="260"/>
      <c r="C635" s="260"/>
      <c r="D635" s="260"/>
      <c r="E635" s="260"/>
      <c r="F635" s="260"/>
      <c r="G635" s="260"/>
      <c r="H635" s="262"/>
      <c r="I635" s="262"/>
      <c r="J635" s="262"/>
      <c r="K635" s="262"/>
      <c r="L635" s="260"/>
      <c r="M635" s="260"/>
      <c r="N635" s="263"/>
      <c r="O635" s="263"/>
      <c r="P635" s="260"/>
      <c r="Q635" s="260"/>
      <c r="R635" s="260"/>
      <c r="S635" s="262"/>
      <c r="T635" s="260"/>
      <c r="U635" s="263"/>
      <c r="V635" s="269"/>
      <c r="W635" s="260"/>
      <c r="X635" s="260"/>
      <c r="Y635" s="260"/>
      <c r="Z635" s="260"/>
    </row>
    <row r="636" spans="1:26" ht="10.199999999999999" customHeight="1">
      <c r="A636" s="260">
        <v>622</v>
      </c>
      <c r="B636" s="260"/>
      <c r="C636" s="260"/>
      <c r="D636" s="260"/>
      <c r="E636" s="260"/>
      <c r="F636" s="260"/>
      <c r="G636" s="260"/>
      <c r="H636" s="262"/>
      <c r="I636" s="262"/>
      <c r="J636" s="262"/>
      <c r="K636" s="262"/>
      <c r="L636" s="260"/>
      <c r="M636" s="260"/>
      <c r="N636" s="263"/>
      <c r="O636" s="263"/>
      <c r="P636" s="260"/>
      <c r="Q636" s="260"/>
      <c r="R636" s="260"/>
      <c r="S636" s="262"/>
      <c r="T636" s="260"/>
      <c r="U636" s="263"/>
      <c r="V636" s="269"/>
      <c r="W636" s="260"/>
      <c r="X636" s="260"/>
      <c r="Y636" s="260"/>
      <c r="Z636" s="260"/>
    </row>
    <row r="637" spans="1:26" ht="10.199999999999999" customHeight="1">
      <c r="A637" s="260">
        <v>623</v>
      </c>
      <c r="B637" s="260"/>
      <c r="C637" s="260"/>
      <c r="D637" s="260"/>
      <c r="E637" s="260"/>
      <c r="F637" s="260"/>
      <c r="G637" s="260"/>
      <c r="H637" s="262"/>
      <c r="I637" s="262"/>
      <c r="J637" s="262"/>
      <c r="K637" s="262"/>
      <c r="L637" s="260"/>
      <c r="M637" s="260"/>
      <c r="N637" s="263"/>
      <c r="O637" s="263"/>
      <c r="P637" s="260"/>
      <c r="Q637" s="260"/>
      <c r="R637" s="260"/>
      <c r="S637" s="262"/>
      <c r="T637" s="260"/>
      <c r="U637" s="263"/>
      <c r="V637" s="269"/>
      <c r="W637" s="260"/>
      <c r="X637" s="260"/>
      <c r="Y637" s="260"/>
      <c r="Z637" s="260"/>
    </row>
    <row r="638" spans="1:26" ht="10.199999999999999" customHeight="1">
      <c r="A638" s="260">
        <v>624</v>
      </c>
      <c r="B638" s="260"/>
      <c r="C638" s="260"/>
      <c r="D638" s="260"/>
      <c r="E638" s="260"/>
      <c r="F638" s="260"/>
      <c r="G638" s="260"/>
      <c r="H638" s="262"/>
      <c r="I638" s="262"/>
      <c r="J638" s="262"/>
      <c r="K638" s="262"/>
      <c r="L638" s="260"/>
      <c r="M638" s="260"/>
      <c r="N638" s="263"/>
      <c r="O638" s="263"/>
      <c r="P638" s="260"/>
      <c r="Q638" s="260"/>
      <c r="R638" s="260"/>
      <c r="S638" s="262"/>
      <c r="T638" s="260"/>
      <c r="U638" s="263"/>
      <c r="V638" s="269"/>
      <c r="W638" s="260"/>
      <c r="X638" s="260"/>
      <c r="Y638" s="260"/>
      <c r="Z638" s="260"/>
    </row>
    <row r="639" spans="1:26" ht="10.199999999999999" customHeight="1">
      <c r="A639" s="260">
        <v>625</v>
      </c>
      <c r="B639" s="260"/>
      <c r="C639" s="260"/>
      <c r="D639" s="260"/>
      <c r="E639" s="260"/>
      <c r="F639" s="260"/>
      <c r="G639" s="260"/>
      <c r="H639" s="262"/>
      <c r="I639" s="262"/>
      <c r="J639" s="262"/>
      <c r="K639" s="262"/>
      <c r="L639" s="260"/>
      <c r="M639" s="260"/>
      <c r="N639" s="263"/>
      <c r="O639" s="263"/>
      <c r="P639" s="260"/>
      <c r="Q639" s="260"/>
      <c r="R639" s="260"/>
      <c r="S639" s="262"/>
      <c r="T639" s="260"/>
      <c r="U639" s="263"/>
      <c r="V639" s="269"/>
      <c r="W639" s="260"/>
      <c r="X639" s="260"/>
      <c r="Y639" s="260"/>
      <c r="Z639" s="260"/>
    </row>
    <row r="640" spans="1:26" ht="10.199999999999999" customHeight="1">
      <c r="A640" s="260">
        <v>626</v>
      </c>
      <c r="B640" s="260"/>
      <c r="C640" s="260"/>
      <c r="D640" s="260"/>
      <c r="E640" s="260"/>
      <c r="F640" s="260"/>
      <c r="G640" s="260"/>
      <c r="H640" s="262"/>
      <c r="I640" s="262"/>
      <c r="J640" s="262"/>
      <c r="K640" s="262"/>
      <c r="L640" s="260"/>
      <c r="M640" s="260"/>
      <c r="N640" s="263"/>
      <c r="O640" s="263"/>
      <c r="P640" s="260"/>
      <c r="Q640" s="260"/>
      <c r="R640" s="260"/>
      <c r="S640" s="262"/>
      <c r="T640" s="260"/>
      <c r="U640" s="263"/>
      <c r="V640" s="269"/>
      <c r="W640" s="260"/>
      <c r="X640" s="260"/>
      <c r="Y640" s="260"/>
      <c r="Z640" s="260"/>
    </row>
    <row r="641" spans="1:26" ht="10.199999999999999" customHeight="1">
      <c r="A641" s="260">
        <v>627</v>
      </c>
      <c r="B641" s="260"/>
      <c r="C641" s="260"/>
      <c r="D641" s="260"/>
      <c r="E641" s="260"/>
      <c r="F641" s="260"/>
      <c r="G641" s="260"/>
      <c r="H641" s="262"/>
      <c r="I641" s="262"/>
      <c r="J641" s="262"/>
      <c r="K641" s="262"/>
      <c r="L641" s="260"/>
      <c r="M641" s="260"/>
      <c r="N641" s="263"/>
      <c r="O641" s="263"/>
      <c r="P641" s="260"/>
      <c r="Q641" s="260"/>
      <c r="R641" s="260"/>
      <c r="S641" s="262"/>
      <c r="T641" s="260"/>
      <c r="U641" s="263"/>
      <c r="V641" s="269"/>
      <c r="W641" s="260"/>
      <c r="X641" s="260"/>
      <c r="Y641" s="260"/>
      <c r="Z641" s="260"/>
    </row>
    <row r="642" spans="1:26" ht="10.199999999999999" customHeight="1">
      <c r="A642" s="260">
        <v>628</v>
      </c>
      <c r="B642" s="260"/>
      <c r="C642" s="260"/>
      <c r="D642" s="260"/>
      <c r="E642" s="260"/>
      <c r="F642" s="260"/>
      <c r="G642" s="260"/>
      <c r="H642" s="262"/>
      <c r="I642" s="262"/>
      <c r="J642" s="262"/>
      <c r="K642" s="262"/>
      <c r="L642" s="260"/>
      <c r="M642" s="260"/>
      <c r="N642" s="263"/>
      <c r="O642" s="263"/>
      <c r="P642" s="260"/>
      <c r="Q642" s="260"/>
      <c r="R642" s="260"/>
      <c r="S642" s="262"/>
      <c r="T642" s="260"/>
      <c r="U642" s="263"/>
      <c r="V642" s="269"/>
      <c r="W642" s="260"/>
      <c r="X642" s="260"/>
      <c r="Y642" s="260"/>
      <c r="Z642" s="260"/>
    </row>
    <row r="643" spans="1:26" ht="10.199999999999999" customHeight="1">
      <c r="A643" s="260">
        <v>629</v>
      </c>
      <c r="B643" s="260"/>
      <c r="C643" s="260"/>
      <c r="D643" s="260"/>
      <c r="E643" s="260"/>
      <c r="F643" s="260"/>
      <c r="G643" s="260"/>
      <c r="H643" s="262"/>
      <c r="I643" s="262"/>
      <c r="J643" s="262"/>
      <c r="K643" s="262"/>
      <c r="L643" s="260"/>
      <c r="M643" s="260"/>
      <c r="N643" s="263"/>
      <c r="O643" s="263"/>
      <c r="P643" s="260"/>
      <c r="Q643" s="260"/>
      <c r="R643" s="260"/>
      <c r="S643" s="262"/>
      <c r="T643" s="260"/>
      <c r="U643" s="263"/>
      <c r="V643" s="269"/>
      <c r="W643" s="260"/>
      <c r="X643" s="260"/>
      <c r="Y643" s="260"/>
      <c r="Z643" s="260"/>
    </row>
    <row r="644" spans="1:26" ht="10.199999999999999" customHeight="1">
      <c r="A644" s="260">
        <v>630</v>
      </c>
      <c r="B644" s="260"/>
      <c r="C644" s="260"/>
      <c r="D644" s="260"/>
      <c r="E644" s="260"/>
      <c r="F644" s="260"/>
      <c r="G644" s="260"/>
      <c r="H644" s="262"/>
      <c r="I644" s="262"/>
      <c r="J644" s="262"/>
      <c r="K644" s="262"/>
      <c r="L644" s="260"/>
      <c r="M644" s="260"/>
      <c r="N644" s="263"/>
      <c r="O644" s="263"/>
      <c r="P644" s="260"/>
      <c r="Q644" s="260"/>
      <c r="R644" s="260"/>
      <c r="S644" s="262"/>
      <c r="T644" s="260"/>
      <c r="U644" s="263"/>
      <c r="V644" s="269"/>
      <c r="W644" s="260"/>
      <c r="X644" s="260"/>
      <c r="Y644" s="260"/>
      <c r="Z644" s="260"/>
    </row>
    <row r="645" spans="1:26" ht="10.199999999999999" customHeight="1">
      <c r="A645" s="260">
        <v>631</v>
      </c>
      <c r="B645" s="260"/>
      <c r="C645" s="260"/>
      <c r="D645" s="260"/>
      <c r="E645" s="260"/>
      <c r="F645" s="260"/>
      <c r="G645" s="260"/>
      <c r="H645" s="262"/>
      <c r="I645" s="262"/>
      <c r="J645" s="262"/>
      <c r="K645" s="262"/>
      <c r="L645" s="260"/>
      <c r="M645" s="260"/>
      <c r="N645" s="263"/>
      <c r="O645" s="263"/>
      <c r="P645" s="260"/>
      <c r="Q645" s="260"/>
      <c r="R645" s="260"/>
      <c r="S645" s="262"/>
      <c r="T645" s="260"/>
      <c r="U645" s="263"/>
      <c r="V645" s="269"/>
      <c r="W645" s="260"/>
      <c r="X645" s="260"/>
      <c r="Y645" s="260"/>
      <c r="Z645" s="260"/>
    </row>
    <row r="646" spans="1:26" ht="10.199999999999999" customHeight="1">
      <c r="A646" s="260">
        <v>632</v>
      </c>
      <c r="B646" s="260"/>
      <c r="C646" s="260"/>
      <c r="D646" s="260"/>
      <c r="E646" s="260"/>
      <c r="F646" s="260"/>
      <c r="G646" s="260"/>
      <c r="H646" s="262"/>
      <c r="I646" s="262"/>
      <c r="J646" s="262"/>
      <c r="K646" s="262"/>
      <c r="L646" s="260"/>
      <c r="M646" s="260"/>
      <c r="N646" s="263"/>
      <c r="O646" s="263"/>
      <c r="P646" s="260"/>
      <c r="Q646" s="260"/>
      <c r="R646" s="260"/>
      <c r="S646" s="262"/>
      <c r="T646" s="260"/>
      <c r="U646" s="263"/>
      <c r="V646" s="269"/>
      <c r="W646" s="260"/>
      <c r="X646" s="260"/>
      <c r="Y646" s="260"/>
      <c r="Z646" s="260"/>
    </row>
    <row r="647" spans="1:26" ht="10.199999999999999" customHeight="1">
      <c r="A647" s="260">
        <v>633</v>
      </c>
      <c r="B647" s="260"/>
      <c r="C647" s="260"/>
      <c r="D647" s="260"/>
      <c r="E647" s="260"/>
      <c r="F647" s="260"/>
      <c r="G647" s="260"/>
      <c r="H647" s="262"/>
      <c r="I647" s="262"/>
      <c r="J647" s="262"/>
      <c r="K647" s="262"/>
      <c r="L647" s="260"/>
      <c r="M647" s="260"/>
      <c r="N647" s="263"/>
      <c r="O647" s="263"/>
      <c r="P647" s="260"/>
      <c r="Q647" s="260"/>
      <c r="R647" s="260"/>
      <c r="S647" s="262"/>
      <c r="T647" s="260"/>
      <c r="U647" s="263"/>
      <c r="V647" s="269"/>
      <c r="W647" s="260"/>
      <c r="X647" s="260"/>
      <c r="Y647" s="260"/>
      <c r="Z647" s="260"/>
    </row>
    <row r="648" spans="1:26" ht="10.199999999999999" customHeight="1">
      <c r="A648" s="260">
        <v>634</v>
      </c>
      <c r="B648" s="260"/>
      <c r="C648" s="260"/>
      <c r="D648" s="260"/>
      <c r="E648" s="260"/>
      <c r="F648" s="260"/>
      <c r="G648" s="260"/>
      <c r="H648" s="262"/>
      <c r="I648" s="262"/>
      <c r="J648" s="262"/>
      <c r="K648" s="262"/>
      <c r="L648" s="260"/>
      <c r="M648" s="260"/>
      <c r="N648" s="263"/>
      <c r="O648" s="263"/>
      <c r="P648" s="260"/>
      <c r="Q648" s="260"/>
      <c r="R648" s="260"/>
      <c r="S648" s="262"/>
      <c r="T648" s="260"/>
      <c r="U648" s="263"/>
      <c r="V648" s="269"/>
      <c r="W648" s="260"/>
      <c r="X648" s="260"/>
      <c r="Y648" s="260"/>
      <c r="Z648" s="260"/>
    </row>
    <row r="649" spans="1:26" ht="10.199999999999999" customHeight="1">
      <c r="A649" s="260">
        <v>635</v>
      </c>
      <c r="B649" s="260"/>
      <c r="C649" s="260"/>
      <c r="D649" s="260"/>
      <c r="E649" s="260"/>
      <c r="F649" s="260"/>
      <c r="G649" s="260"/>
      <c r="H649" s="262"/>
      <c r="I649" s="262"/>
      <c r="J649" s="262"/>
      <c r="K649" s="262"/>
      <c r="L649" s="260"/>
      <c r="M649" s="260"/>
      <c r="N649" s="263"/>
      <c r="O649" s="263"/>
      <c r="P649" s="260"/>
      <c r="Q649" s="260"/>
      <c r="R649" s="260"/>
      <c r="S649" s="262"/>
      <c r="T649" s="260"/>
      <c r="U649" s="263"/>
      <c r="V649" s="269"/>
      <c r="W649" s="260"/>
      <c r="X649" s="260"/>
      <c r="Y649" s="260"/>
      <c r="Z649" s="260"/>
    </row>
    <row r="650" spans="1:26" ht="10.199999999999999" customHeight="1">
      <c r="A650" s="260">
        <v>636</v>
      </c>
      <c r="B650" s="260"/>
      <c r="C650" s="260"/>
      <c r="D650" s="260"/>
      <c r="E650" s="260"/>
      <c r="F650" s="260"/>
      <c r="G650" s="260"/>
      <c r="H650" s="262"/>
      <c r="I650" s="262"/>
      <c r="J650" s="262"/>
      <c r="K650" s="262"/>
      <c r="L650" s="260"/>
      <c r="M650" s="260"/>
      <c r="N650" s="263"/>
      <c r="O650" s="263"/>
      <c r="P650" s="260"/>
      <c r="Q650" s="260"/>
      <c r="R650" s="260"/>
      <c r="S650" s="262"/>
      <c r="T650" s="260"/>
      <c r="U650" s="263"/>
      <c r="V650" s="269"/>
      <c r="W650" s="260"/>
      <c r="X650" s="260"/>
      <c r="Y650" s="260"/>
      <c r="Z650" s="260"/>
    </row>
    <row r="651" spans="1:26" ht="10.199999999999999" customHeight="1">
      <c r="A651" s="260">
        <v>637</v>
      </c>
      <c r="B651" s="260"/>
      <c r="C651" s="260"/>
      <c r="D651" s="260"/>
      <c r="E651" s="260"/>
      <c r="F651" s="260"/>
      <c r="G651" s="260"/>
      <c r="H651" s="262"/>
      <c r="I651" s="262"/>
      <c r="J651" s="262"/>
      <c r="K651" s="262"/>
      <c r="L651" s="260"/>
      <c r="M651" s="260"/>
      <c r="N651" s="263"/>
      <c r="O651" s="263"/>
      <c r="P651" s="260"/>
      <c r="Q651" s="260"/>
      <c r="R651" s="260"/>
      <c r="S651" s="262"/>
      <c r="T651" s="260"/>
      <c r="U651" s="263"/>
      <c r="V651" s="269"/>
      <c r="W651" s="260"/>
      <c r="X651" s="260"/>
      <c r="Y651" s="260"/>
      <c r="Z651" s="260"/>
    </row>
    <row r="652" spans="1:26" ht="10.199999999999999" customHeight="1">
      <c r="A652" s="260">
        <v>638</v>
      </c>
      <c r="B652" s="260"/>
      <c r="C652" s="260"/>
      <c r="D652" s="260"/>
      <c r="E652" s="260"/>
      <c r="F652" s="260"/>
      <c r="G652" s="260"/>
      <c r="H652" s="262"/>
      <c r="I652" s="262"/>
      <c r="J652" s="262"/>
      <c r="K652" s="262"/>
      <c r="L652" s="260"/>
      <c r="M652" s="260"/>
      <c r="N652" s="263"/>
      <c r="O652" s="263"/>
      <c r="P652" s="260"/>
      <c r="Q652" s="260"/>
      <c r="R652" s="260"/>
      <c r="S652" s="262"/>
      <c r="T652" s="260"/>
      <c r="U652" s="263"/>
      <c r="V652" s="269"/>
      <c r="W652" s="260"/>
      <c r="X652" s="260"/>
      <c r="Y652" s="260"/>
      <c r="Z652" s="260"/>
    </row>
    <row r="653" spans="1:26" ht="10.199999999999999" customHeight="1">
      <c r="A653" s="260">
        <v>639</v>
      </c>
      <c r="B653" s="260"/>
      <c r="C653" s="260"/>
      <c r="D653" s="260"/>
      <c r="E653" s="260"/>
      <c r="F653" s="260"/>
      <c r="G653" s="260"/>
      <c r="H653" s="262"/>
      <c r="I653" s="262"/>
      <c r="J653" s="262"/>
      <c r="K653" s="262"/>
      <c r="L653" s="260"/>
      <c r="M653" s="260"/>
      <c r="N653" s="263"/>
      <c r="O653" s="263"/>
      <c r="P653" s="260"/>
      <c r="Q653" s="260"/>
      <c r="R653" s="260"/>
      <c r="S653" s="262"/>
      <c r="T653" s="260"/>
      <c r="U653" s="263"/>
      <c r="V653" s="269"/>
      <c r="W653" s="260"/>
      <c r="X653" s="260"/>
      <c r="Y653" s="260"/>
      <c r="Z653" s="260"/>
    </row>
    <row r="654" spans="1:26" ht="10.199999999999999" customHeight="1">
      <c r="A654" s="260">
        <v>640</v>
      </c>
      <c r="B654" s="260"/>
      <c r="C654" s="260"/>
      <c r="D654" s="260"/>
      <c r="E654" s="260"/>
      <c r="F654" s="260"/>
      <c r="G654" s="260"/>
      <c r="H654" s="262"/>
      <c r="I654" s="262"/>
      <c r="J654" s="262"/>
      <c r="K654" s="262"/>
      <c r="L654" s="260"/>
      <c r="M654" s="260"/>
      <c r="N654" s="263"/>
      <c r="O654" s="263"/>
      <c r="P654" s="260"/>
      <c r="Q654" s="260"/>
      <c r="R654" s="260"/>
      <c r="S654" s="262"/>
      <c r="T654" s="260"/>
      <c r="U654" s="263"/>
      <c r="V654" s="269"/>
      <c r="W654" s="260"/>
      <c r="X654" s="260"/>
      <c r="Y654" s="260"/>
      <c r="Z654" s="260"/>
    </row>
    <row r="655" spans="1:26" ht="10.199999999999999" customHeight="1">
      <c r="A655" s="260">
        <v>641</v>
      </c>
      <c r="B655" s="260"/>
      <c r="C655" s="260"/>
      <c r="D655" s="260"/>
      <c r="E655" s="260"/>
      <c r="F655" s="260"/>
      <c r="G655" s="260"/>
      <c r="H655" s="262"/>
      <c r="I655" s="262"/>
      <c r="J655" s="262"/>
      <c r="K655" s="262"/>
      <c r="L655" s="260"/>
      <c r="M655" s="260"/>
      <c r="N655" s="263"/>
      <c r="O655" s="263"/>
      <c r="P655" s="260"/>
      <c r="Q655" s="260"/>
      <c r="R655" s="260"/>
      <c r="S655" s="262"/>
      <c r="T655" s="260"/>
      <c r="U655" s="263"/>
      <c r="V655" s="269"/>
      <c r="W655" s="260"/>
      <c r="X655" s="260"/>
      <c r="Y655" s="260"/>
      <c r="Z655" s="260"/>
    </row>
    <row r="656" spans="1:26" ht="10.199999999999999" customHeight="1">
      <c r="A656" s="260">
        <v>642</v>
      </c>
      <c r="B656" s="260"/>
      <c r="C656" s="260"/>
      <c r="D656" s="260"/>
      <c r="E656" s="260"/>
      <c r="F656" s="260"/>
      <c r="G656" s="260"/>
      <c r="H656" s="262"/>
      <c r="I656" s="262"/>
      <c r="J656" s="262"/>
      <c r="K656" s="262"/>
      <c r="L656" s="260"/>
      <c r="M656" s="260"/>
      <c r="N656" s="263"/>
      <c r="O656" s="263"/>
      <c r="P656" s="260"/>
      <c r="Q656" s="260"/>
      <c r="R656" s="260"/>
      <c r="S656" s="262"/>
      <c r="T656" s="260"/>
      <c r="U656" s="263"/>
      <c r="V656" s="269"/>
      <c r="W656" s="260"/>
      <c r="X656" s="260"/>
      <c r="Y656" s="260"/>
      <c r="Z656" s="260"/>
    </row>
    <row r="657" spans="1:26" ht="10.199999999999999" customHeight="1">
      <c r="A657" s="260">
        <v>643</v>
      </c>
      <c r="B657" s="260"/>
      <c r="C657" s="260"/>
      <c r="D657" s="260"/>
      <c r="E657" s="260"/>
      <c r="F657" s="260"/>
      <c r="G657" s="260"/>
      <c r="H657" s="262"/>
      <c r="I657" s="262"/>
      <c r="J657" s="262"/>
      <c r="K657" s="262"/>
      <c r="L657" s="260"/>
      <c r="M657" s="260"/>
      <c r="N657" s="263"/>
      <c r="O657" s="263"/>
      <c r="P657" s="260"/>
      <c r="Q657" s="260"/>
      <c r="R657" s="260"/>
      <c r="S657" s="262"/>
      <c r="T657" s="260"/>
      <c r="U657" s="263"/>
      <c r="V657" s="269"/>
      <c r="W657" s="260"/>
      <c r="X657" s="260"/>
      <c r="Y657" s="260"/>
      <c r="Z657" s="260"/>
    </row>
    <row r="658" spans="1:26" ht="10.199999999999999" customHeight="1">
      <c r="A658" s="260">
        <v>644</v>
      </c>
      <c r="B658" s="260"/>
      <c r="C658" s="260"/>
      <c r="D658" s="260"/>
      <c r="E658" s="260"/>
      <c r="F658" s="260"/>
      <c r="G658" s="260"/>
      <c r="H658" s="262"/>
      <c r="I658" s="262"/>
      <c r="J658" s="262"/>
      <c r="K658" s="262"/>
      <c r="L658" s="260"/>
      <c r="M658" s="260"/>
      <c r="N658" s="263"/>
      <c r="O658" s="263"/>
      <c r="P658" s="260"/>
      <c r="Q658" s="260"/>
      <c r="R658" s="260"/>
      <c r="S658" s="262"/>
      <c r="T658" s="260"/>
      <c r="U658" s="263"/>
      <c r="V658" s="269"/>
      <c r="W658" s="260"/>
      <c r="X658" s="260"/>
      <c r="Y658" s="260"/>
      <c r="Z658" s="260"/>
    </row>
    <row r="659" spans="1:26" ht="10.199999999999999" customHeight="1">
      <c r="A659" s="260">
        <v>645</v>
      </c>
      <c r="B659" s="260"/>
      <c r="C659" s="260"/>
      <c r="D659" s="260"/>
      <c r="E659" s="260"/>
      <c r="F659" s="260"/>
      <c r="G659" s="260"/>
      <c r="H659" s="262"/>
      <c r="I659" s="262"/>
      <c r="J659" s="262"/>
      <c r="K659" s="262"/>
      <c r="L659" s="260"/>
      <c r="M659" s="260"/>
      <c r="N659" s="263"/>
      <c r="O659" s="263"/>
      <c r="P659" s="260"/>
      <c r="Q659" s="260"/>
      <c r="R659" s="260"/>
      <c r="S659" s="262"/>
      <c r="T659" s="260"/>
      <c r="U659" s="263"/>
      <c r="V659" s="269"/>
      <c r="W659" s="260"/>
      <c r="X659" s="260"/>
      <c r="Y659" s="260"/>
      <c r="Z659" s="260"/>
    </row>
    <row r="660" spans="1:26" ht="10.199999999999999" customHeight="1">
      <c r="A660" s="260">
        <v>646</v>
      </c>
      <c r="B660" s="260"/>
      <c r="C660" s="260"/>
      <c r="D660" s="260"/>
      <c r="E660" s="260"/>
      <c r="F660" s="260"/>
      <c r="G660" s="260"/>
      <c r="H660" s="262"/>
      <c r="I660" s="262"/>
      <c r="J660" s="262"/>
      <c r="K660" s="262"/>
      <c r="L660" s="260"/>
      <c r="M660" s="260"/>
      <c r="N660" s="263"/>
      <c r="O660" s="263"/>
      <c r="P660" s="260"/>
      <c r="Q660" s="260"/>
      <c r="R660" s="260"/>
      <c r="S660" s="262"/>
      <c r="T660" s="260"/>
      <c r="U660" s="263"/>
      <c r="V660" s="269"/>
      <c r="W660" s="260"/>
      <c r="X660" s="260"/>
      <c r="Y660" s="260"/>
      <c r="Z660" s="260"/>
    </row>
    <row r="661" spans="1:26" ht="10.199999999999999" customHeight="1">
      <c r="A661" s="260">
        <v>647</v>
      </c>
      <c r="B661" s="260"/>
      <c r="C661" s="260"/>
      <c r="D661" s="260"/>
      <c r="E661" s="260"/>
      <c r="F661" s="260"/>
      <c r="G661" s="260"/>
      <c r="H661" s="262"/>
      <c r="I661" s="262"/>
      <c r="J661" s="262"/>
      <c r="K661" s="262"/>
      <c r="L661" s="260"/>
      <c r="M661" s="260"/>
      <c r="N661" s="263"/>
      <c r="O661" s="263"/>
      <c r="P661" s="260"/>
      <c r="Q661" s="260"/>
      <c r="R661" s="260"/>
      <c r="S661" s="262"/>
      <c r="T661" s="260"/>
      <c r="U661" s="263"/>
      <c r="V661" s="269"/>
      <c r="W661" s="260"/>
      <c r="X661" s="260"/>
      <c r="Y661" s="260"/>
      <c r="Z661" s="260"/>
    </row>
    <row r="662" spans="1:26" ht="10.199999999999999" customHeight="1">
      <c r="A662" s="260">
        <v>648</v>
      </c>
      <c r="B662" s="260"/>
      <c r="C662" s="260"/>
      <c r="D662" s="260"/>
      <c r="E662" s="260"/>
      <c r="F662" s="260"/>
      <c r="G662" s="260"/>
      <c r="H662" s="262"/>
      <c r="I662" s="262"/>
      <c r="J662" s="262"/>
      <c r="K662" s="262"/>
      <c r="L662" s="260"/>
      <c r="M662" s="260"/>
      <c r="N662" s="263"/>
      <c r="O662" s="263"/>
      <c r="P662" s="260"/>
      <c r="Q662" s="260"/>
      <c r="R662" s="260"/>
      <c r="S662" s="262"/>
      <c r="T662" s="260"/>
      <c r="U662" s="263"/>
      <c r="V662" s="269"/>
      <c r="W662" s="260"/>
      <c r="X662" s="260"/>
      <c r="Y662" s="260"/>
      <c r="Z662" s="260"/>
    </row>
    <row r="663" spans="1:26" ht="10.199999999999999" customHeight="1">
      <c r="A663" s="260">
        <v>649</v>
      </c>
      <c r="B663" s="260"/>
      <c r="C663" s="260"/>
      <c r="D663" s="260"/>
      <c r="E663" s="260"/>
      <c r="F663" s="260"/>
      <c r="G663" s="260"/>
      <c r="H663" s="262"/>
      <c r="I663" s="262"/>
      <c r="J663" s="262"/>
      <c r="K663" s="262"/>
      <c r="L663" s="260"/>
      <c r="M663" s="260"/>
      <c r="N663" s="263"/>
      <c r="O663" s="263"/>
      <c r="P663" s="260"/>
      <c r="Q663" s="260"/>
      <c r="R663" s="260"/>
      <c r="S663" s="262"/>
      <c r="T663" s="260"/>
      <c r="U663" s="263"/>
      <c r="V663" s="269"/>
      <c r="W663" s="260"/>
      <c r="X663" s="260"/>
      <c r="Y663" s="260"/>
      <c r="Z663" s="260"/>
    </row>
    <row r="664" spans="1:26" ht="10.199999999999999" customHeight="1">
      <c r="A664" s="260">
        <v>650</v>
      </c>
      <c r="B664" s="260"/>
      <c r="C664" s="260"/>
      <c r="D664" s="260"/>
      <c r="E664" s="260"/>
      <c r="F664" s="260"/>
      <c r="G664" s="260"/>
      <c r="H664" s="262"/>
      <c r="I664" s="262"/>
      <c r="J664" s="262"/>
      <c r="K664" s="262"/>
      <c r="L664" s="260"/>
      <c r="M664" s="260"/>
      <c r="N664" s="263"/>
      <c r="O664" s="263"/>
      <c r="P664" s="260"/>
      <c r="Q664" s="260"/>
      <c r="R664" s="260"/>
      <c r="S664" s="262"/>
      <c r="T664" s="260"/>
      <c r="U664" s="263"/>
      <c r="V664" s="269"/>
      <c r="W664" s="260"/>
      <c r="X664" s="260"/>
      <c r="Y664" s="260"/>
      <c r="Z664" s="260"/>
    </row>
    <row r="665" spans="1:26" ht="10.199999999999999" customHeight="1">
      <c r="A665" s="260">
        <v>651</v>
      </c>
      <c r="B665" s="260"/>
      <c r="C665" s="260"/>
      <c r="D665" s="260"/>
      <c r="E665" s="260"/>
      <c r="F665" s="260"/>
      <c r="G665" s="260"/>
      <c r="H665" s="262"/>
      <c r="I665" s="262"/>
      <c r="J665" s="262"/>
      <c r="K665" s="262"/>
      <c r="L665" s="260"/>
      <c r="M665" s="260"/>
      <c r="N665" s="263"/>
      <c r="O665" s="263"/>
      <c r="P665" s="260"/>
      <c r="Q665" s="260"/>
      <c r="R665" s="260"/>
      <c r="S665" s="262"/>
      <c r="T665" s="260"/>
      <c r="U665" s="263"/>
      <c r="V665" s="269"/>
      <c r="W665" s="260"/>
      <c r="X665" s="260"/>
      <c r="Y665" s="260"/>
      <c r="Z665" s="260"/>
    </row>
    <row r="666" spans="1:26" ht="10.199999999999999" customHeight="1">
      <c r="A666" s="260">
        <v>652</v>
      </c>
      <c r="B666" s="260"/>
      <c r="C666" s="260"/>
      <c r="D666" s="260"/>
      <c r="E666" s="260"/>
      <c r="F666" s="260"/>
      <c r="G666" s="260"/>
      <c r="H666" s="262"/>
      <c r="I666" s="262"/>
      <c r="J666" s="262"/>
      <c r="K666" s="262"/>
      <c r="L666" s="260"/>
      <c r="M666" s="260"/>
      <c r="N666" s="263"/>
      <c r="O666" s="263"/>
      <c r="P666" s="260"/>
      <c r="Q666" s="260"/>
      <c r="R666" s="260"/>
      <c r="S666" s="262"/>
      <c r="T666" s="260"/>
      <c r="U666" s="263"/>
      <c r="V666" s="269"/>
      <c r="W666" s="260"/>
      <c r="X666" s="260"/>
      <c r="Y666" s="260"/>
      <c r="Z666" s="260"/>
    </row>
    <row r="667" spans="1:26" ht="10.199999999999999" customHeight="1">
      <c r="A667" s="260">
        <v>653</v>
      </c>
      <c r="B667" s="260"/>
      <c r="C667" s="260"/>
      <c r="D667" s="260"/>
      <c r="E667" s="260"/>
      <c r="F667" s="260"/>
      <c r="G667" s="260"/>
      <c r="H667" s="262"/>
      <c r="I667" s="262"/>
      <c r="J667" s="262"/>
      <c r="K667" s="262"/>
      <c r="L667" s="260"/>
      <c r="M667" s="260"/>
      <c r="N667" s="263"/>
      <c r="O667" s="263"/>
      <c r="P667" s="260"/>
      <c r="Q667" s="260"/>
      <c r="R667" s="260"/>
      <c r="S667" s="262"/>
      <c r="T667" s="260"/>
      <c r="U667" s="263"/>
      <c r="V667" s="269"/>
      <c r="W667" s="260"/>
      <c r="X667" s="260"/>
      <c r="Y667" s="260"/>
      <c r="Z667" s="260"/>
    </row>
    <row r="668" spans="1:26" ht="10.199999999999999" customHeight="1">
      <c r="A668" s="260">
        <v>654</v>
      </c>
      <c r="B668" s="260"/>
      <c r="C668" s="260"/>
      <c r="D668" s="260"/>
      <c r="E668" s="260"/>
      <c r="F668" s="260"/>
      <c r="G668" s="260"/>
      <c r="H668" s="262"/>
      <c r="I668" s="262"/>
      <c r="J668" s="262"/>
      <c r="K668" s="262"/>
      <c r="L668" s="260"/>
      <c r="M668" s="260"/>
      <c r="N668" s="263"/>
      <c r="O668" s="263"/>
      <c r="P668" s="260"/>
      <c r="Q668" s="260"/>
      <c r="R668" s="260"/>
      <c r="S668" s="262"/>
      <c r="T668" s="260"/>
      <c r="U668" s="263"/>
      <c r="V668" s="269"/>
      <c r="W668" s="260"/>
      <c r="X668" s="260"/>
      <c r="Y668" s="260"/>
      <c r="Z668" s="260"/>
    </row>
    <row r="669" spans="1:26" ht="10.199999999999999" customHeight="1">
      <c r="A669" s="260">
        <v>655</v>
      </c>
      <c r="B669" s="260"/>
      <c r="C669" s="260"/>
      <c r="D669" s="260"/>
      <c r="E669" s="260"/>
      <c r="F669" s="260"/>
      <c r="G669" s="260"/>
      <c r="H669" s="262"/>
      <c r="I669" s="262"/>
      <c r="J669" s="262"/>
      <c r="K669" s="262"/>
      <c r="L669" s="260"/>
      <c r="M669" s="260"/>
      <c r="N669" s="263"/>
      <c r="O669" s="263"/>
      <c r="P669" s="260"/>
      <c r="Q669" s="260"/>
      <c r="R669" s="260"/>
      <c r="S669" s="262"/>
      <c r="T669" s="260"/>
      <c r="U669" s="263"/>
      <c r="V669" s="269"/>
      <c r="W669" s="260"/>
      <c r="X669" s="260"/>
      <c r="Y669" s="260"/>
      <c r="Z669" s="260"/>
    </row>
    <row r="670" spans="1:26" ht="10.199999999999999" customHeight="1">
      <c r="A670" s="260">
        <v>656</v>
      </c>
      <c r="B670" s="260"/>
      <c r="C670" s="260"/>
      <c r="D670" s="260"/>
      <c r="E670" s="260"/>
      <c r="F670" s="260"/>
      <c r="G670" s="260"/>
      <c r="H670" s="262"/>
      <c r="I670" s="262"/>
      <c r="J670" s="262"/>
      <c r="K670" s="262"/>
      <c r="L670" s="260"/>
      <c r="M670" s="260"/>
      <c r="N670" s="263"/>
      <c r="O670" s="263"/>
      <c r="P670" s="260"/>
      <c r="Q670" s="260"/>
      <c r="R670" s="260"/>
      <c r="S670" s="262"/>
      <c r="T670" s="260"/>
      <c r="U670" s="263"/>
      <c r="V670" s="269"/>
      <c r="W670" s="260"/>
      <c r="X670" s="260"/>
      <c r="Y670" s="260"/>
      <c r="Z670" s="260"/>
    </row>
    <row r="671" spans="1:26" ht="10.199999999999999" customHeight="1">
      <c r="A671" s="260">
        <v>657</v>
      </c>
      <c r="B671" s="260"/>
      <c r="C671" s="260"/>
      <c r="D671" s="260"/>
      <c r="E671" s="260"/>
      <c r="F671" s="260"/>
      <c r="G671" s="260"/>
      <c r="H671" s="262"/>
      <c r="I671" s="262"/>
      <c r="J671" s="262"/>
      <c r="K671" s="262"/>
      <c r="L671" s="260"/>
      <c r="M671" s="260"/>
      <c r="N671" s="263"/>
      <c r="O671" s="263"/>
      <c r="P671" s="260"/>
      <c r="Q671" s="260"/>
      <c r="R671" s="260"/>
      <c r="S671" s="262"/>
      <c r="T671" s="260"/>
      <c r="U671" s="263"/>
      <c r="V671" s="269"/>
      <c r="W671" s="260"/>
      <c r="X671" s="260"/>
      <c r="Y671" s="260"/>
      <c r="Z671" s="260"/>
    </row>
    <row r="672" spans="1:26" ht="10.199999999999999" customHeight="1">
      <c r="A672" s="260">
        <v>658</v>
      </c>
      <c r="B672" s="260"/>
      <c r="C672" s="260"/>
      <c r="D672" s="260"/>
      <c r="E672" s="260"/>
      <c r="F672" s="260"/>
      <c r="G672" s="260"/>
      <c r="H672" s="262"/>
      <c r="I672" s="262"/>
      <c r="J672" s="262"/>
      <c r="K672" s="262"/>
      <c r="L672" s="260"/>
      <c r="M672" s="260"/>
      <c r="N672" s="263"/>
      <c r="O672" s="263"/>
      <c r="P672" s="260"/>
      <c r="Q672" s="260"/>
      <c r="R672" s="260"/>
      <c r="S672" s="262"/>
      <c r="T672" s="260"/>
      <c r="U672" s="263"/>
      <c r="V672" s="269"/>
      <c r="W672" s="260"/>
      <c r="X672" s="260"/>
      <c r="Y672" s="260"/>
      <c r="Z672" s="260"/>
    </row>
    <row r="673" spans="1:26" ht="10.199999999999999" customHeight="1">
      <c r="A673" s="260">
        <v>659</v>
      </c>
      <c r="B673" s="260"/>
      <c r="C673" s="260"/>
      <c r="D673" s="260"/>
      <c r="E673" s="260"/>
      <c r="F673" s="260"/>
      <c r="G673" s="260"/>
      <c r="H673" s="262"/>
      <c r="I673" s="262"/>
      <c r="J673" s="262"/>
      <c r="K673" s="262"/>
      <c r="L673" s="260"/>
      <c r="M673" s="260"/>
      <c r="N673" s="263"/>
      <c r="O673" s="263"/>
      <c r="P673" s="260"/>
      <c r="Q673" s="260"/>
      <c r="R673" s="260"/>
      <c r="S673" s="262"/>
      <c r="T673" s="260"/>
      <c r="U673" s="263"/>
      <c r="V673" s="269"/>
      <c r="W673" s="260"/>
      <c r="X673" s="260"/>
      <c r="Y673" s="260"/>
      <c r="Z673" s="260"/>
    </row>
    <row r="674" spans="1:26" ht="10.199999999999999" customHeight="1">
      <c r="A674" s="260">
        <v>660</v>
      </c>
      <c r="B674" s="260"/>
      <c r="C674" s="260"/>
      <c r="D674" s="260"/>
      <c r="E674" s="260"/>
      <c r="F674" s="260"/>
      <c r="G674" s="260"/>
      <c r="H674" s="262"/>
      <c r="I674" s="262"/>
      <c r="J674" s="262"/>
      <c r="K674" s="262"/>
      <c r="L674" s="260"/>
      <c r="M674" s="260"/>
      <c r="N674" s="263"/>
      <c r="O674" s="263"/>
      <c r="P674" s="260"/>
      <c r="Q674" s="260"/>
      <c r="R674" s="260"/>
      <c r="S674" s="262"/>
      <c r="T674" s="260"/>
      <c r="U674" s="263"/>
      <c r="V674" s="269"/>
      <c r="W674" s="260"/>
      <c r="X674" s="260"/>
      <c r="Y674" s="260"/>
      <c r="Z674" s="260"/>
    </row>
    <row r="675" spans="1:26" ht="10.199999999999999" customHeight="1">
      <c r="A675" s="260">
        <v>661</v>
      </c>
      <c r="B675" s="260"/>
      <c r="C675" s="260"/>
      <c r="D675" s="260"/>
      <c r="E675" s="260"/>
      <c r="F675" s="260"/>
      <c r="G675" s="260"/>
      <c r="H675" s="262"/>
      <c r="I675" s="262"/>
      <c r="J675" s="262"/>
      <c r="K675" s="262"/>
      <c r="L675" s="260"/>
      <c r="M675" s="260"/>
      <c r="N675" s="263"/>
      <c r="O675" s="263"/>
      <c r="P675" s="260"/>
      <c r="Q675" s="260"/>
      <c r="R675" s="260"/>
      <c r="S675" s="262"/>
      <c r="T675" s="260"/>
      <c r="U675" s="263"/>
      <c r="V675" s="269"/>
      <c r="W675" s="260"/>
      <c r="X675" s="260"/>
      <c r="Y675" s="260"/>
      <c r="Z675" s="260"/>
    </row>
    <row r="676" spans="1:26" ht="10.199999999999999" customHeight="1">
      <c r="A676" s="260">
        <v>662</v>
      </c>
      <c r="B676" s="260"/>
      <c r="C676" s="260"/>
      <c r="D676" s="260"/>
      <c r="E676" s="260"/>
      <c r="F676" s="260"/>
      <c r="G676" s="260"/>
      <c r="H676" s="262"/>
      <c r="I676" s="262"/>
      <c r="J676" s="262"/>
      <c r="K676" s="262"/>
      <c r="L676" s="260"/>
      <c r="M676" s="260"/>
      <c r="N676" s="263"/>
      <c r="O676" s="263"/>
      <c r="P676" s="260"/>
      <c r="Q676" s="260"/>
      <c r="R676" s="260"/>
      <c r="S676" s="262"/>
      <c r="T676" s="260"/>
      <c r="U676" s="263"/>
      <c r="V676" s="269"/>
      <c r="W676" s="260"/>
      <c r="X676" s="260"/>
      <c r="Y676" s="260"/>
      <c r="Z676" s="260"/>
    </row>
    <row r="677" spans="1:26" ht="10.199999999999999" customHeight="1">
      <c r="A677" s="260">
        <v>663</v>
      </c>
      <c r="B677" s="260"/>
      <c r="C677" s="260"/>
      <c r="D677" s="260"/>
      <c r="E677" s="260"/>
      <c r="F677" s="260"/>
      <c r="G677" s="260"/>
      <c r="H677" s="262"/>
      <c r="I677" s="262"/>
      <c r="J677" s="262"/>
      <c r="K677" s="262"/>
      <c r="L677" s="260"/>
      <c r="M677" s="260"/>
      <c r="N677" s="263"/>
      <c r="O677" s="263"/>
      <c r="P677" s="260"/>
      <c r="Q677" s="260"/>
      <c r="R677" s="260"/>
      <c r="S677" s="262"/>
      <c r="T677" s="260"/>
      <c r="U677" s="263"/>
      <c r="V677" s="269"/>
      <c r="W677" s="260"/>
      <c r="X677" s="260"/>
      <c r="Y677" s="260"/>
      <c r="Z677" s="260"/>
    </row>
    <row r="678" spans="1:26" ht="10.199999999999999" customHeight="1">
      <c r="A678" s="260">
        <v>664</v>
      </c>
      <c r="B678" s="260"/>
      <c r="C678" s="260"/>
      <c r="D678" s="260"/>
      <c r="E678" s="260"/>
      <c r="F678" s="260"/>
      <c r="G678" s="260"/>
      <c r="H678" s="262"/>
      <c r="I678" s="262"/>
      <c r="J678" s="262"/>
      <c r="K678" s="262"/>
      <c r="L678" s="260"/>
      <c r="M678" s="260"/>
      <c r="N678" s="263"/>
      <c r="O678" s="263"/>
      <c r="P678" s="260"/>
      <c r="Q678" s="260"/>
      <c r="R678" s="260"/>
      <c r="S678" s="262"/>
      <c r="T678" s="260"/>
      <c r="U678" s="263"/>
      <c r="V678" s="269"/>
      <c r="W678" s="260"/>
      <c r="X678" s="260"/>
      <c r="Y678" s="260"/>
      <c r="Z678" s="260"/>
    </row>
    <row r="679" spans="1:26" ht="10.199999999999999" customHeight="1">
      <c r="A679" s="260">
        <v>665</v>
      </c>
      <c r="B679" s="260"/>
      <c r="C679" s="260"/>
      <c r="D679" s="260"/>
      <c r="E679" s="260"/>
      <c r="F679" s="260"/>
      <c r="G679" s="260"/>
      <c r="H679" s="262"/>
      <c r="I679" s="262"/>
      <c r="J679" s="262"/>
      <c r="K679" s="262"/>
      <c r="L679" s="260"/>
      <c r="M679" s="260"/>
      <c r="N679" s="263"/>
      <c r="O679" s="263"/>
      <c r="P679" s="260"/>
      <c r="Q679" s="260"/>
      <c r="R679" s="260"/>
      <c r="S679" s="262"/>
      <c r="T679" s="260"/>
      <c r="U679" s="263"/>
      <c r="V679" s="269"/>
      <c r="W679" s="260"/>
      <c r="X679" s="260"/>
      <c r="Y679" s="260"/>
      <c r="Z679" s="260"/>
    </row>
    <row r="680" spans="1:26" ht="10.199999999999999" customHeight="1">
      <c r="A680" s="260">
        <v>666</v>
      </c>
      <c r="B680" s="260"/>
      <c r="C680" s="260"/>
      <c r="D680" s="260"/>
      <c r="E680" s="260"/>
      <c r="F680" s="260"/>
      <c r="G680" s="260"/>
      <c r="H680" s="262"/>
      <c r="I680" s="262"/>
      <c r="J680" s="262"/>
      <c r="K680" s="262"/>
      <c r="L680" s="260"/>
      <c r="M680" s="260"/>
      <c r="N680" s="263"/>
      <c r="O680" s="263"/>
      <c r="P680" s="260"/>
      <c r="Q680" s="260"/>
      <c r="R680" s="260"/>
      <c r="S680" s="262"/>
      <c r="T680" s="260"/>
      <c r="U680" s="263"/>
      <c r="V680" s="269"/>
      <c r="W680" s="260"/>
      <c r="X680" s="260"/>
      <c r="Y680" s="260"/>
      <c r="Z680" s="260"/>
    </row>
    <row r="681" spans="1:26" ht="10.199999999999999" customHeight="1">
      <c r="A681" s="260">
        <v>667</v>
      </c>
      <c r="B681" s="260"/>
      <c r="C681" s="260"/>
      <c r="D681" s="260"/>
      <c r="E681" s="260"/>
      <c r="F681" s="260"/>
      <c r="G681" s="260"/>
      <c r="H681" s="262"/>
      <c r="I681" s="262"/>
      <c r="J681" s="262"/>
      <c r="K681" s="262"/>
      <c r="L681" s="260"/>
      <c r="M681" s="260"/>
      <c r="N681" s="263"/>
      <c r="O681" s="263"/>
      <c r="P681" s="260"/>
      <c r="Q681" s="260"/>
      <c r="R681" s="260"/>
      <c r="S681" s="262"/>
      <c r="T681" s="260"/>
      <c r="U681" s="263"/>
      <c r="V681" s="269"/>
      <c r="W681" s="260"/>
      <c r="X681" s="260"/>
      <c r="Y681" s="260"/>
      <c r="Z681" s="260"/>
    </row>
    <row r="682" spans="1:26" ht="10.199999999999999" customHeight="1">
      <c r="A682" s="260">
        <v>668</v>
      </c>
      <c r="B682" s="260"/>
      <c r="C682" s="260"/>
      <c r="D682" s="260"/>
      <c r="E682" s="260"/>
      <c r="F682" s="260"/>
      <c r="G682" s="260"/>
      <c r="H682" s="262"/>
      <c r="I682" s="262"/>
      <c r="J682" s="262"/>
      <c r="K682" s="262"/>
      <c r="L682" s="260"/>
      <c r="M682" s="260"/>
      <c r="N682" s="263"/>
      <c r="O682" s="263"/>
      <c r="P682" s="260"/>
      <c r="Q682" s="260"/>
      <c r="R682" s="260"/>
      <c r="S682" s="262"/>
      <c r="T682" s="260"/>
      <c r="U682" s="263"/>
      <c r="V682" s="269"/>
      <c r="W682" s="260"/>
      <c r="X682" s="260"/>
      <c r="Y682" s="260"/>
      <c r="Z682" s="260"/>
    </row>
    <row r="683" spans="1:26" ht="10.199999999999999" customHeight="1">
      <c r="A683" s="260">
        <v>669</v>
      </c>
      <c r="B683" s="260"/>
      <c r="C683" s="260"/>
      <c r="D683" s="260"/>
      <c r="E683" s="260"/>
      <c r="F683" s="260"/>
      <c r="G683" s="260"/>
      <c r="H683" s="262"/>
      <c r="I683" s="262"/>
      <c r="J683" s="262"/>
      <c r="K683" s="262"/>
      <c r="L683" s="260"/>
      <c r="M683" s="260"/>
      <c r="N683" s="263"/>
      <c r="O683" s="263"/>
      <c r="P683" s="260"/>
      <c r="Q683" s="260"/>
      <c r="R683" s="260"/>
      <c r="S683" s="262"/>
      <c r="T683" s="260"/>
      <c r="U683" s="263"/>
      <c r="V683" s="269"/>
      <c r="W683" s="260"/>
      <c r="X683" s="260"/>
      <c r="Y683" s="260"/>
      <c r="Z683" s="260"/>
    </row>
    <row r="684" spans="1:26" ht="10.199999999999999" customHeight="1">
      <c r="A684" s="260">
        <v>670</v>
      </c>
      <c r="B684" s="260"/>
      <c r="C684" s="260"/>
      <c r="D684" s="260"/>
      <c r="E684" s="260"/>
      <c r="F684" s="260"/>
      <c r="G684" s="260"/>
      <c r="H684" s="262"/>
      <c r="I684" s="262"/>
      <c r="J684" s="262"/>
      <c r="K684" s="262"/>
      <c r="L684" s="260"/>
      <c r="M684" s="260"/>
      <c r="N684" s="263"/>
      <c r="O684" s="263"/>
      <c r="P684" s="260"/>
      <c r="Q684" s="260"/>
      <c r="R684" s="260"/>
      <c r="S684" s="262"/>
      <c r="T684" s="260"/>
      <c r="U684" s="263"/>
      <c r="V684" s="269"/>
      <c r="W684" s="260"/>
      <c r="X684" s="260"/>
      <c r="Y684" s="260"/>
      <c r="Z684" s="260"/>
    </row>
    <row r="685" spans="1:26" ht="10.199999999999999" customHeight="1">
      <c r="A685" s="260">
        <v>671</v>
      </c>
      <c r="B685" s="260"/>
      <c r="C685" s="260"/>
      <c r="D685" s="260"/>
      <c r="E685" s="260"/>
      <c r="F685" s="260"/>
      <c r="G685" s="260"/>
      <c r="H685" s="262"/>
      <c r="I685" s="262"/>
      <c r="J685" s="262"/>
      <c r="K685" s="262"/>
      <c r="L685" s="260"/>
      <c r="M685" s="260"/>
      <c r="N685" s="263"/>
      <c r="O685" s="263"/>
      <c r="P685" s="260"/>
      <c r="Q685" s="260"/>
      <c r="R685" s="260"/>
      <c r="S685" s="262"/>
      <c r="T685" s="260"/>
      <c r="U685" s="263"/>
      <c r="V685" s="269"/>
      <c r="W685" s="260"/>
      <c r="X685" s="260"/>
      <c r="Y685" s="260"/>
      <c r="Z685" s="260"/>
    </row>
    <row r="686" spans="1:26" ht="10.199999999999999" customHeight="1">
      <c r="A686" s="260">
        <v>672</v>
      </c>
      <c r="B686" s="260"/>
      <c r="C686" s="260"/>
      <c r="D686" s="260"/>
      <c r="E686" s="260"/>
      <c r="F686" s="260"/>
      <c r="G686" s="260"/>
      <c r="H686" s="262"/>
      <c r="I686" s="262"/>
      <c r="J686" s="262"/>
      <c r="K686" s="262"/>
      <c r="L686" s="260"/>
      <c r="M686" s="260"/>
      <c r="N686" s="263"/>
      <c r="O686" s="263"/>
      <c r="P686" s="260"/>
      <c r="Q686" s="260"/>
      <c r="R686" s="260"/>
      <c r="S686" s="262"/>
      <c r="T686" s="260"/>
      <c r="U686" s="263"/>
      <c r="V686" s="269"/>
      <c r="W686" s="260"/>
      <c r="X686" s="260"/>
      <c r="Y686" s="260"/>
      <c r="Z686" s="260"/>
    </row>
    <row r="687" spans="1:26" ht="10.199999999999999" customHeight="1">
      <c r="A687" s="260">
        <v>673</v>
      </c>
      <c r="B687" s="260"/>
      <c r="C687" s="260"/>
      <c r="D687" s="260"/>
      <c r="E687" s="260"/>
      <c r="F687" s="260"/>
      <c r="G687" s="260"/>
      <c r="H687" s="262"/>
      <c r="I687" s="262"/>
      <c r="J687" s="262"/>
      <c r="K687" s="262"/>
      <c r="L687" s="260"/>
      <c r="M687" s="260"/>
      <c r="N687" s="263"/>
      <c r="O687" s="263"/>
      <c r="P687" s="260"/>
      <c r="Q687" s="260"/>
      <c r="R687" s="260"/>
      <c r="S687" s="262"/>
      <c r="T687" s="260"/>
      <c r="U687" s="263"/>
      <c r="V687" s="269"/>
      <c r="W687" s="260"/>
      <c r="X687" s="260"/>
      <c r="Y687" s="260"/>
      <c r="Z687" s="260"/>
    </row>
    <row r="688" spans="1:26" ht="10.199999999999999" customHeight="1">
      <c r="A688" s="260">
        <v>674</v>
      </c>
      <c r="B688" s="260"/>
      <c r="C688" s="260"/>
      <c r="D688" s="260"/>
      <c r="E688" s="260"/>
      <c r="F688" s="260"/>
      <c r="G688" s="260"/>
      <c r="H688" s="262"/>
      <c r="I688" s="262"/>
      <c r="J688" s="262"/>
      <c r="K688" s="262"/>
      <c r="L688" s="260"/>
      <c r="M688" s="260"/>
      <c r="N688" s="263"/>
      <c r="O688" s="263"/>
      <c r="P688" s="260"/>
      <c r="Q688" s="260"/>
      <c r="R688" s="260"/>
      <c r="S688" s="262"/>
      <c r="T688" s="260"/>
      <c r="U688" s="263"/>
      <c r="V688" s="269"/>
      <c r="W688" s="260"/>
      <c r="X688" s="260"/>
      <c r="Y688" s="260"/>
      <c r="Z688" s="260"/>
    </row>
    <row r="689" spans="1:26" ht="10.199999999999999" customHeight="1">
      <c r="A689" s="260">
        <v>675</v>
      </c>
      <c r="B689" s="260"/>
      <c r="C689" s="260"/>
      <c r="D689" s="260"/>
      <c r="E689" s="260"/>
      <c r="F689" s="260"/>
      <c r="G689" s="260"/>
      <c r="H689" s="262"/>
      <c r="I689" s="262"/>
      <c r="J689" s="262"/>
      <c r="K689" s="262"/>
      <c r="L689" s="260"/>
      <c r="M689" s="260"/>
      <c r="N689" s="263"/>
      <c r="O689" s="263"/>
      <c r="P689" s="260"/>
      <c r="Q689" s="260"/>
      <c r="R689" s="260"/>
      <c r="S689" s="262"/>
      <c r="T689" s="260"/>
      <c r="U689" s="263"/>
      <c r="V689" s="269"/>
      <c r="W689" s="260"/>
      <c r="X689" s="260"/>
      <c r="Y689" s="260"/>
      <c r="Z689" s="260"/>
    </row>
    <row r="690" spans="1:26" ht="10.199999999999999" customHeight="1">
      <c r="A690" s="260">
        <v>676</v>
      </c>
      <c r="B690" s="260"/>
      <c r="C690" s="260"/>
      <c r="D690" s="260"/>
      <c r="E690" s="260"/>
      <c r="F690" s="260"/>
      <c r="G690" s="260"/>
      <c r="H690" s="262"/>
      <c r="I690" s="262"/>
      <c r="J690" s="262"/>
      <c r="K690" s="262"/>
      <c r="L690" s="260"/>
      <c r="M690" s="260"/>
      <c r="N690" s="263"/>
      <c r="O690" s="263"/>
      <c r="P690" s="260"/>
      <c r="Q690" s="260"/>
      <c r="R690" s="260"/>
      <c r="S690" s="262"/>
      <c r="T690" s="260"/>
      <c r="U690" s="263"/>
      <c r="V690" s="269"/>
      <c r="W690" s="260"/>
      <c r="X690" s="260"/>
      <c r="Y690" s="260"/>
      <c r="Z690" s="260"/>
    </row>
    <row r="691" spans="1:26" ht="10.199999999999999" customHeight="1">
      <c r="A691" s="260">
        <v>677</v>
      </c>
      <c r="B691" s="260"/>
      <c r="C691" s="260"/>
      <c r="D691" s="260"/>
      <c r="E691" s="260"/>
      <c r="F691" s="260"/>
      <c r="G691" s="260"/>
      <c r="H691" s="262"/>
      <c r="I691" s="262"/>
      <c r="J691" s="262"/>
      <c r="K691" s="262"/>
      <c r="L691" s="260"/>
      <c r="M691" s="260"/>
      <c r="N691" s="263"/>
      <c r="O691" s="263"/>
      <c r="P691" s="260"/>
      <c r="Q691" s="260"/>
      <c r="R691" s="260"/>
      <c r="S691" s="262"/>
      <c r="T691" s="260"/>
      <c r="U691" s="263"/>
      <c r="V691" s="269"/>
      <c r="W691" s="260"/>
      <c r="X691" s="260"/>
      <c r="Y691" s="260"/>
      <c r="Z691" s="260"/>
    </row>
    <row r="692" spans="1:26" ht="10.199999999999999" customHeight="1">
      <c r="A692" s="260">
        <v>678</v>
      </c>
      <c r="B692" s="260"/>
      <c r="C692" s="260"/>
      <c r="D692" s="260"/>
      <c r="E692" s="260"/>
      <c r="F692" s="260"/>
      <c r="G692" s="260"/>
      <c r="H692" s="262"/>
      <c r="I692" s="262"/>
      <c r="J692" s="262"/>
      <c r="K692" s="262"/>
      <c r="L692" s="260"/>
      <c r="M692" s="260"/>
      <c r="N692" s="263"/>
      <c r="O692" s="263"/>
      <c r="P692" s="260"/>
      <c r="Q692" s="260"/>
      <c r="R692" s="260"/>
      <c r="S692" s="262"/>
      <c r="T692" s="260"/>
      <c r="U692" s="263"/>
      <c r="V692" s="269"/>
      <c r="W692" s="260"/>
      <c r="X692" s="260"/>
      <c r="Y692" s="260"/>
      <c r="Z692" s="260"/>
    </row>
    <row r="693" spans="1:26" ht="10.199999999999999" customHeight="1">
      <c r="A693" s="260">
        <v>679</v>
      </c>
      <c r="B693" s="260"/>
      <c r="C693" s="260"/>
      <c r="D693" s="260"/>
      <c r="E693" s="260"/>
      <c r="F693" s="260"/>
      <c r="G693" s="260"/>
      <c r="H693" s="262"/>
      <c r="I693" s="262"/>
      <c r="J693" s="262"/>
      <c r="K693" s="262"/>
      <c r="L693" s="260"/>
      <c r="M693" s="260"/>
      <c r="N693" s="263"/>
      <c r="O693" s="263"/>
      <c r="P693" s="260"/>
      <c r="Q693" s="260"/>
      <c r="R693" s="260"/>
      <c r="S693" s="262"/>
      <c r="T693" s="260"/>
      <c r="U693" s="263"/>
      <c r="V693" s="269"/>
      <c r="W693" s="260"/>
      <c r="X693" s="260"/>
      <c r="Y693" s="260"/>
      <c r="Z693" s="260"/>
    </row>
    <row r="694" spans="1:26" ht="10.199999999999999" customHeight="1">
      <c r="A694" s="260">
        <v>680</v>
      </c>
      <c r="B694" s="260"/>
      <c r="C694" s="260"/>
      <c r="D694" s="260"/>
      <c r="E694" s="260"/>
      <c r="F694" s="260"/>
      <c r="G694" s="260"/>
      <c r="H694" s="262"/>
      <c r="I694" s="262"/>
      <c r="J694" s="262"/>
      <c r="K694" s="262"/>
      <c r="L694" s="260"/>
      <c r="M694" s="260"/>
      <c r="N694" s="263"/>
      <c r="O694" s="263"/>
      <c r="P694" s="260"/>
      <c r="Q694" s="260"/>
      <c r="R694" s="260"/>
      <c r="S694" s="262"/>
      <c r="T694" s="260"/>
      <c r="U694" s="263"/>
      <c r="V694" s="269"/>
      <c r="W694" s="260"/>
      <c r="X694" s="260"/>
      <c r="Y694" s="260"/>
      <c r="Z694" s="260"/>
    </row>
    <row r="695" spans="1:26" ht="10.199999999999999" customHeight="1">
      <c r="A695" s="260">
        <v>681</v>
      </c>
      <c r="B695" s="260"/>
      <c r="C695" s="260"/>
      <c r="D695" s="260"/>
      <c r="E695" s="260"/>
      <c r="F695" s="260"/>
      <c r="G695" s="260"/>
      <c r="H695" s="262"/>
      <c r="I695" s="262"/>
      <c r="J695" s="262"/>
      <c r="K695" s="262"/>
      <c r="L695" s="260"/>
      <c r="M695" s="260"/>
      <c r="N695" s="263"/>
      <c r="O695" s="263"/>
      <c r="P695" s="260"/>
      <c r="Q695" s="260"/>
      <c r="R695" s="260"/>
      <c r="S695" s="262"/>
      <c r="T695" s="260"/>
      <c r="U695" s="263"/>
      <c r="V695" s="269"/>
      <c r="W695" s="260"/>
      <c r="X695" s="260"/>
      <c r="Y695" s="260"/>
      <c r="Z695" s="260"/>
    </row>
    <row r="696" spans="1:26" ht="10.199999999999999" customHeight="1">
      <c r="A696" s="260">
        <v>682</v>
      </c>
      <c r="B696" s="260"/>
      <c r="C696" s="260"/>
      <c r="D696" s="260"/>
      <c r="E696" s="260"/>
      <c r="F696" s="260"/>
      <c r="G696" s="260"/>
      <c r="H696" s="262"/>
      <c r="I696" s="262"/>
      <c r="J696" s="262"/>
      <c r="K696" s="262"/>
      <c r="L696" s="260"/>
      <c r="M696" s="260"/>
      <c r="N696" s="263"/>
      <c r="O696" s="263"/>
      <c r="P696" s="260"/>
      <c r="Q696" s="260"/>
      <c r="R696" s="260"/>
      <c r="S696" s="262"/>
      <c r="T696" s="260"/>
      <c r="U696" s="263"/>
      <c r="V696" s="269"/>
      <c r="W696" s="260"/>
      <c r="X696" s="260"/>
      <c r="Y696" s="260"/>
      <c r="Z696" s="260"/>
    </row>
    <row r="697" spans="1:26" ht="10.199999999999999" customHeight="1">
      <c r="A697" s="260">
        <v>683</v>
      </c>
      <c r="B697" s="260"/>
      <c r="C697" s="260"/>
      <c r="D697" s="260"/>
      <c r="E697" s="260"/>
      <c r="F697" s="260"/>
      <c r="G697" s="260"/>
      <c r="H697" s="262"/>
      <c r="I697" s="262"/>
      <c r="J697" s="262"/>
      <c r="K697" s="262"/>
      <c r="L697" s="260"/>
      <c r="M697" s="260"/>
      <c r="N697" s="263"/>
      <c r="O697" s="263"/>
      <c r="P697" s="260"/>
      <c r="Q697" s="260"/>
      <c r="R697" s="260"/>
      <c r="S697" s="262"/>
      <c r="T697" s="260"/>
      <c r="U697" s="263"/>
      <c r="V697" s="269"/>
      <c r="W697" s="260"/>
      <c r="X697" s="260"/>
      <c r="Y697" s="260"/>
      <c r="Z697" s="260"/>
    </row>
    <row r="698" spans="1:26" ht="10.199999999999999" customHeight="1">
      <c r="A698" s="260">
        <v>684</v>
      </c>
      <c r="B698" s="260"/>
      <c r="C698" s="260"/>
      <c r="D698" s="260"/>
      <c r="E698" s="260"/>
      <c r="F698" s="260"/>
      <c r="G698" s="260"/>
      <c r="H698" s="262"/>
      <c r="I698" s="262"/>
      <c r="J698" s="262"/>
      <c r="K698" s="262"/>
      <c r="L698" s="260"/>
      <c r="M698" s="260"/>
      <c r="N698" s="263"/>
      <c r="O698" s="263"/>
      <c r="P698" s="260"/>
      <c r="Q698" s="260"/>
      <c r="R698" s="260"/>
      <c r="S698" s="262"/>
      <c r="T698" s="260"/>
      <c r="U698" s="263"/>
      <c r="V698" s="269"/>
      <c r="W698" s="260"/>
      <c r="X698" s="260"/>
      <c r="Y698" s="260"/>
      <c r="Z698" s="260"/>
    </row>
    <row r="699" spans="1:26" ht="10.199999999999999" customHeight="1">
      <c r="A699" s="260">
        <v>685</v>
      </c>
      <c r="B699" s="260"/>
      <c r="C699" s="260"/>
      <c r="D699" s="260"/>
      <c r="E699" s="260"/>
      <c r="F699" s="260"/>
      <c r="G699" s="260"/>
      <c r="H699" s="262"/>
      <c r="I699" s="262"/>
      <c r="J699" s="262"/>
      <c r="K699" s="262"/>
      <c r="L699" s="260"/>
      <c r="M699" s="260"/>
      <c r="N699" s="263"/>
      <c r="O699" s="263"/>
      <c r="P699" s="260"/>
      <c r="Q699" s="260"/>
      <c r="R699" s="260"/>
      <c r="S699" s="262"/>
      <c r="T699" s="260"/>
      <c r="U699" s="263"/>
      <c r="V699" s="269"/>
      <c r="W699" s="260"/>
      <c r="X699" s="260"/>
      <c r="Y699" s="260"/>
      <c r="Z699" s="260"/>
    </row>
    <row r="700" spans="1:26" ht="10.199999999999999" customHeight="1">
      <c r="A700" s="260">
        <v>686</v>
      </c>
      <c r="B700" s="260"/>
      <c r="C700" s="260"/>
      <c r="D700" s="260"/>
      <c r="E700" s="260"/>
      <c r="F700" s="260"/>
      <c r="G700" s="260"/>
      <c r="H700" s="262"/>
      <c r="I700" s="262"/>
      <c r="J700" s="262"/>
      <c r="K700" s="262"/>
      <c r="L700" s="260"/>
      <c r="M700" s="260"/>
      <c r="N700" s="263"/>
      <c r="O700" s="263"/>
      <c r="P700" s="260"/>
      <c r="Q700" s="260"/>
      <c r="R700" s="260"/>
      <c r="S700" s="262"/>
      <c r="T700" s="260"/>
      <c r="U700" s="263"/>
      <c r="V700" s="269"/>
      <c r="W700" s="260"/>
      <c r="X700" s="260"/>
      <c r="Y700" s="260"/>
      <c r="Z700" s="260"/>
    </row>
    <row r="701" spans="1:26" ht="10.199999999999999" customHeight="1">
      <c r="A701" s="260">
        <v>687</v>
      </c>
      <c r="B701" s="260"/>
      <c r="C701" s="260"/>
      <c r="D701" s="260"/>
      <c r="E701" s="260"/>
      <c r="F701" s="260"/>
      <c r="G701" s="260"/>
      <c r="H701" s="262"/>
      <c r="I701" s="262"/>
      <c r="J701" s="262"/>
      <c r="K701" s="262"/>
      <c r="L701" s="260"/>
      <c r="M701" s="260"/>
      <c r="N701" s="263"/>
      <c r="O701" s="263"/>
      <c r="P701" s="260"/>
      <c r="Q701" s="260"/>
      <c r="R701" s="260"/>
      <c r="S701" s="262"/>
      <c r="T701" s="260"/>
      <c r="U701" s="263"/>
      <c r="V701" s="269"/>
      <c r="W701" s="260"/>
      <c r="X701" s="260"/>
      <c r="Y701" s="260"/>
      <c r="Z701" s="260"/>
    </row>
    <row r="702" spans="1:26" ht="10.199999999999999" customHeight="1">
      <c r="A702" s="260">
        <v>688</v>
      </c>
      <c r="B702" s="260"/>
      <c r="C702" s="260"/>
      <c r="D702" s="260"/>
      <c r="E702" s="260"/>
      <c r="F702" s="260"/>
      <c r="G702" s="260"/>
      <c r="H702" s="262"/>
      <c r="I702" s="262"/>
      <c r="J702" s="262"/>
      <c r="K702" s="262"/>
      <c r="L702" s="260"/>
      <c r="M702" s="260"/>
      <c r="N702" s="263"/>
      <c r="O702" s="263"/>
      <c r="P702" s="260"/>
      <c r="Q702" s="260"/>
      <c r="R702" s="260"/>
      <c r="S702" s="262"/>
      <c r="T702" s="260"/>
      <c r="U702" s="263"/>
      <c r="V702" s="269"/>
      <c r="W702" s="260"/>
      <c r="X702" s="260"/>
      <c r="Y702" s="260"/>
      <c r="Z702" s="260"/>
    </row>
    <row r="703" spans="1:26" ht="10.199999999999999" customHeight="1">
      <c r="A703" s="260">
        <v>689</v>
      </c>
      <c r="B703" s="260"/>
      <c r="C703" s="260"/>
      <c r="D703" s="260"/>
      <c r="E703" s="260"/>
      <c r="F703" s="260"/>
      <c r="G703" s="260"/>
      <c r="H703" s="262"/>
      <c r="I703" s="262"/>
      <c r="J703" s="262"/>
      <c r="K703" s="262"/>
      <c r="L703" s="260"/>
      <c r="M703" s="260"/>
      <c r="N703" s="263"/>
      <c r="O703" s="263"/>
      <c r="P703" s="260"/>
      <c r="Q703" s="260"/>
      <c r="R703" s="260"/>
      <c r="S703" s="262"/>
      <c r="T703" s="260"/>
      <c r="U703" s="263"/>
      <c r="V703" s="269"/>
      <c r="W703" s="260"/>
      <c r="X703" s="260"/>
      <c r="Y703" s="260"/>
      <c r="Z703" s="260"/>
    </row>
    <row r="704" spans="1:26" ht="10.199999999999999" customHeight="1">
      <c r="A704" s="260">
        <v>690</v>
      </c>
      <c r="B704" s="260"/>
      <c r="C704" s="260"/>
      <c r="D704" s="260"/>
      <c r="E704" s="260"/>
      <c r="F704" s="260"/>
      <c r="G704" s="260"/>
      <c r="H704" s="262"/>
      <c r="I704" s="262"/>
      <c r="J704" s="262"/>
      <c r="K704" s="262"/>
      <c r="L704" s="260"/>
      <c r="M704" s="260"/>
      <c r="N704" s="263"/>
      <c r="O704" s="263"/>
      <c r="P704" s="260"/>
      <c r="Q704" s="260"/>
      <c r="R704" s="260"/>
      <c r="S704" s="262"/>
      <c r="T704" s="260"/>
      <c r="U704" s="263"/>
      <c r="V704" s="269"/>
      <c r="W704" s="260"/>
      <c r="X704" s="260"/>
      <c r="Y704" s="260"/>
      <c r="Z704" s="260"/>
    </row>
    <row r="705" spans="1:26" ht="10.199999999999999" customHeight="1">
      <c r="A705" s="260">
        <v>691</v>
      </c>
      <c r="B705" s="260"/>
      <c r="C705" s="260"/>
      <c r="D705" s="260"/>
      <c r="E705" s="260"/>
      <c r="F705" s="260"/>
      <c r="G705" s="260"/>
      <c r="H705" s="262"/>
      <c r="I705" s="262"/>
      <c r="J705" s="262"/>
      <c r="K705" s="262"/>
      <c r="L705" s="260"/>
      <c r="M705" s="260"/>
      <c r="N705" s="263"/>
      <c r="O705" s="263"/>
      <c r="P705" s="260"/>
      <c r="Q705" s="260"/>
      <c r="R705" s="260"/>
      <c r="S705" s="262"/>
      <c r="T705" s="260"/>
      <c r="U705" s="263"/>
      <c r="V705" s="269"/>
      <c r="W705" s="260"/>
      <c r="X705" s="260"/>
      <c r="Y705" s="260"/>
      <c r="Z705" s="260"/>
    </row>
    <row r="706" spans="1:26" ht="10.199999999999999" customHeight="1">
      <c r="A706" s="260">
        <v>692</v>
      </c>
      <c r="B706" s="260"/>
      <c r="C706" s="260"/>
      <c r="D706" s="260"/>
      <c r="E706" s="260"/>
      <c r="F706" s="260"/>
      <c r="G706" s="260"/>
      <c r="H706" s="262"/>
      <c r="I706" s="262"/>
      <c r="J706" s="262"/>
      <c r="K706" s="262"/>
      <c r="L706" s="260"/>
      <c r="M706" s="260"/>
      <c r="N706" s="263"/>
      <c r="O706" s="263"/>
      <c r="P706" s="260"/>
      <c r="Q706" s="260"/>
      <c r="R706" s="260"/>
      <c r="S706" s="262"/>
      <c r="T706" s="260"/>
      <c r="U706" s="263"/>
      <c r="V706" s="269"/>
      <c r="W706" s="260"/>
      <c r="X706" s="260"/>
      <c r="Y706" s="260"/>
      <c r="Z706" s="260"/>
    </row>
    <row r="707" spans="1:26" ht="10.199999999999999" customHeight="1">
      <c r="A707" s="260">
        <v>693</v>
      </c>
      <c r="B707" s="260"/>
      <c r="C707" s="260"/>
      <c r="D707" s="260"/>
      <c r="E707" s="260"/>
      <c r="F707" s="260"/>
      <c r="G707" s="260"/>
      <c r="H707" s="262"/>
      <c r="I707" s="262"/>
      <c r="J707" s="262"/>
      <c r="K707" s="262"/>
      <c r="L707" s="260"/>
      <c r="M707" s="260"/>
      <c r="N707" s="263"/>
      <c r="O707" s="263"/>
      <c r="P707" s="260"/>
      <c r="Q707" s="260"/>
      <c r="R707" s="260"/>
      <c r="S707" s="262"/>
      <c r="T707" s="260"/>
      <c r="U707" s="263"/>
      <c r="V707" s="269"/>
      <c r="W707" s="260"/>
      <c r="X707" s="260"/>
      <c r="Y707" s="260"/>
      <c r="Z707" s="260"/>
    </row>
    <row r="708" spans="1:26" ht="10.199999999999999" customHeight="1">
      <c r="A708" s="260">
        <v>694</v>
      </c>
      <c r="B708" s="260"/>
      <c r="C708" s="260"/>
      <c r="D708" s="260"/>
      <c r="E708" s="260"/>
      <c r="F708" s="260"/>
      <c r="G708" s="260"/>
      <c r="H708" s="262"/>
      <c r="I708" s="262"/>
      <c r="J708" s="262"/>
      <c r="K708" s="262"/>
      <c r="L708" s="260"/>
      <c r="M708" s="260"/>
      <c r="N708" s="263"/>
      <c r="O708" s="263"/>
      <c r="P708" s="260"/>
      <c r="Q708" s="260"/>
      <c r="R708" s="260"/>
      <c r="S708" s="262"/>
      <c r="T708" s="260"/>
      <c r="U708" s="263"/>
      <c r="V708" s="269"/>
      <c r="W708" s="260"/>
      <c r="X708" s="260"/>
      <c r="Y708" s="260"/>
      <c r="Z708" s="260"/>
    </row>
    <row r="709" spans="1:26" ht="10.199999999999999" customHeight="1">
      <c r="A709" s="260">
        <v>695</v>
      </c>
      <c r="B709" s="260"/>
      <c r="C709" s="260"/>
      <c r="D709" s="260"/>
      <c r="E709" s="260"/>
      <c r="F709" s="260"/>
      <c r="G709" s="260"/>
      <c r="H709" s="262"/>
      <c r="I709" s="262"/>
      <c r="J709" s="262"/>
      <c r="K709" s="262"/>
      <c r="L709" s="260"/>
      <c r="M709" s="260"/>
      <c r="N709" s="263"/>
      <c r="O709" s="263"/>
      <c r="P709" s="260"/>
      <c r="Q709" s="260"/>
      <c r="R709" s="260"/>
      <c r="S709" s="262"/>
      <c r="T709" s="260"/>
      <c r="U709" s="263"/>
      <c r="V709" s="269"/>
      <c r="W709" s="260"/>
      <c r="X709" s="260"/>
      <c r="Y709" s="260"/>
      <c r="Z709" s="260"/>
    </row>
    <row r="710" spans="1:26" ht="10.199999999999999" customHeight="1">
      <c r="A710" s="260">
        <v>696</v>
      </c>
      <c r="B710" s="260"/>
      <c r="C710" s="260"/>
      <c r="D710" s="260"/>
      <c r="E710" s="260"/>
      <c r="F710" s="260"/>
      <c r="G710" s="260"/>
      <c r="H710" s="262"/>
      <c r="I710" s="262"/>
      <c r="J710" s="262"/>
      <c r="K710" s="262"/>
      <c r="L710" s="260"/>
      <c r="M710" s="260"/>
      <c r="N710" s="263"/>
      <c r="O710" s="263"/>
      <c r="P710" s="260"/>
      <c r="Q710" s="260"/>
      <c r="R710" s="260"/>
      <c r="S710" s="262"/>
      <c r="T710" s="260"/>
      <c r="U710" s="263"/>
      <c r="V710" s="269"/>
      <c r="W710" s="260"/>
      <c r="X710" s="260"/>
      <c r="Y710" s="260"/>
      <c r="Z710" s="260"/>
    </row>
    <row r="711" spans="1:26" ht="10.199999999999999" customHeight="1">
      <c r="A711" s="260">
        <v>697</v>
      </c>
      <c r="B711" s="260"/>
      <c r="C711" s="260"/>
      <c r="D711" s="260"/>
      <c r="E711" s="260"/>
      <c r="F711" s="260"/>
      <c r="G711" s="260"/>
      <c r="H711" s="262"/>
      <c r="I711" s="262"/>
      <c r="J711" s="262"/>
      <c r="K711" s="262"/>
      <c r="L711" s="260"/>
      <c r="M711" s="260"/>
      <c r="N711" s="263"/>
      <c r="O711" s="263"/>
      <c r="P711" s="260"/>
      <c r="Q711" s="260"/>
      <c r="R711" s="260"/>
      <c r="S711" s="262"/>
      <c r="T711" s="260"/>
      <c r="U711" s="263"/>
      <c r="V711" s="269"/>
      <c r="W711" s="260"/>
      <c r="X711" s="260"/>
      <c r="Y711" s="260"/>
      <c r="Z711" s="260"/>
    </row>
    <row r="712" spans="1:26" ht="10.199999999999999" customHeight="1">
      <c r="A712" s="260">
        <v>698</v>
      </c>
      <c r="B712" s="260"/>
      <c r="C712" s="260"/>
      <c r="D712" s="260"/>
      <c r="E712" s="260"/>
      <c r="F712" s="260"/>
      <c r="G712" s="260"/>
      <c r="H712" s="262"/>
      <c r="I712" s="262"/>
      <c r="J712" s="262"/>
      <c r="K712" s="262"/>
      <c r="L712" s="260"/>
      <c r="M712" s="260"/>
      <c r="N712" s="263"/>
      <c r="O712" s="263"/>
      <c r="P712" s="260"/>
      <c r="Q712" s="260"/>
      <c r="R712" s="260"/>
      <c r="S712" s="262"/>
      <c r="T712" s="260"/>
      <c r="U712" s="263"/>
      <c r="V712" s="269"/>
      <c r="W712" s="260"/>
      <c r="X712" s="260"/>
      <c r="Y712" s="260"/>
      <c r="Z712" s="260"/>
    </row>
    <row r="713" spans="1:26" ht="10.199999999999999" customHeight="1">
      <c r="A713" s="260">
        <v>699</v>
      </c>
      <c r="B713" s="260"/>
      <c r="C713" s="260"/>
      <c r="D713" s="260"/>
      <c r="E713" s="260"/>
      <c r="F713" s="260"/>
      <c r="G713" s="260"/>
      <c r="H713" s="262"/>
      <c r="I713" s="262"/>
      <c r="J713" s="262"/>
      <c r="K713" s="262"/>
      <c r="L713" s="260"/>
      <c r="M713" s="260"/>
      <c r="N713" s="263"/>
      <c r="O713" s="263"/>
      <c r="P713" s="260"/>
      <c r="Q713" s="260"/>
      <c r="R713" s="260"/>
      <c r="S713" s="262"/>
      <c r="T713" s="260"/>
      <c r="U713" s="263"/>
      <c r="V713" s="269"/>
      <c r="W713" s="260"/>
      <c r="X713" s="260"/>
      <c r="Y713" s="260"/>
      <c r="Z713" s="260"/>
    </row>
    <row r="714" spans="1:26" ht="10.199999999999999" customHeight="1">
      <c r="A714" s="260">
        <v>700</v>
      </c>
      <c r="B714" s="260"/>
      <c r="C714" s="260"/>
      <c r="D714" s="260"/>
      <c r="E714" s="260"/>
      <c r="F714" s="260"/>
      <c r="G714" s="260"/>
      <c r="H714" s="262"/>
      <c r="I714" s="262"/>
      <c r="J714" s="262"/>
      <c r="K714" s="262"/>
      <c r="L714" s="260"/>
      <c r="M714" s="260"/>
      <c r="N714" s="263"/>
      <c r="O714" s="263"/>
      <c r="P714" s="260"/>
      <c r="Q714" s="260"/>
      <c r="R714" s="260"/>
      <c r="S714" s="262"/>
      <c r="T714" s="260"/>
      <c r="U714" s="263"/>
      <c r="V714" s="269"/>
      <c r="W714" s="260"/>
      <c r="X714" s="260"/>
      <c r="Y714" s="260"/>
      <c r="Z714" s="260"/>
    </row>
    <row r="715" spans="1:26" ht="10.199999999999999" customHeight="1">
      <c r="A715" s="260">
        <v>701</v>
      </c>
      <c r="B715" s="260"/>
      <c r="C715" s="260"/>
      <c r="D715" s="260"/>
      <c r="E715" s="260"/>
      <c r="F715" s="260"/>
      <c r="G715" s="260"/>
      <c r="H715" s="262"/>
      <c r="I715" s="262"/>
      <c r="J715" s="262"/>
      <c r="K715" s="262"/>
      <c r="L715" s="260"/>
      <c r="M715" s="260"/>
      <c r="N715" s="263"/>
      <c r="O715" s="263"/>
      <c r="P715" s="260"/>
      <c r="Q715" s="260"/>
      <c r="R715" s="260"/>
      <c r="S715" s="262"/>
      <c r="T715" s="260"/>
      <c r="U715" s="263"/>
      <c r="V715" s="269"/>
      <c r="W715" s="260"/>
      <c r="X715" s="260"/>
      <c r="Y715" s="260"/>
      <c r="Z715" s="260"/>
    </row>
    <row r="716" spans="1:26" ht="10.199999999999999" customHeight="1">
      <c r="A716" s="260">
        <v>702</v>
      </c>
      <c r="B716" s="260"/>
      <c r="C716" s="260"/>
      <c r="D716" s="260"/>
      <c r="E716" s="260"/>
      <c r="F716" s="260"/>
      <c r="G716" s="260"/>
      <c r="H716" s="262"/>
      <c r="I716" s="262"/>
      <c r="J716" s="262"/>
      <c r="K716" s="262"/>
      <c r="L716" s="260"/>
      <c r="M716" s="260"/>
      <c r="N716" s="263"/>
      <c r="O716" s="263"/>
      <c r="P716" s="260"/>
      <c r="Q716" s="260"/>
      <c r="R716" s="260"/>
      <c r="S716" s="262"/>
      <c r="T716" s="260"/>
      <c r="U716" s="263"/>
      <c r="V716" s="269"/>
      <c r="W716" s="260"/>
      <c r="X716" s="260"/>
      <c r="Y716" s="260"/>
      <c r="Z716" s="260"/>
    </row>
    <row r="717" spans="1:26" ht="10.199999999999999" customHeight="1">
      <c r="A717" s="260">
        <v>703</v>
      </c>
      <c r="B717" s="260"/>
      <c r="C717" s="260"/>
      <c r="D717" s="260"/>
      <c r="E717" s="260"/>
      <c r="F717" s="260"/>
      <c r="G717" s="260"/>
      <c r="H717" s="262"/>
      <c r="I717" s="262"/>
      <c r="J717" s="262"/>
      <c r="K717" s="262"/>
      <c r="L717" s="260"/>
      <c r="M717" s="260"/>
      <c r="N717" s="263"/>
      <c r="O717" s="263"/>
      <c r="P717" s="260"/>
      <c r="Q717" s="260"/>
      <c r="R717" s="260"/>
      <c r="S717" s="262"/>
      <c r="T717" s="260"/>
      <c r="U717" s="263"/>
      <c r="V717" s="269"/>
      <c r="W717" s="260"/>
      <c r="X717" s="260"/>
      <c r="Y717" s="260"/>
      <c r="Z717" s="260"/>
    </row>
    <row r="718" spans="1:26" ht="10.199999999999999" customHeight="1">
      <c r="A718" s="260">
        <v>704</v>
      </c>
      <c r="B718" s="260"/>
      <c r="C718" s="260"/>
      <c r="D718" s="260"/>
      <c r="E718" s="260"/>
      <c r="F718" s="260"/>
      <c r="G718" s="260"/>
      <c r="H718" s="262"/>
      <c r="I718" s="262"/>
      <c r="J718" s="262"/>
      <c r="K718" s="262"/>
      <c r="L718" s="260"/>
      <c r="M718" s="260"/>
      <c r="N718" s="263"/>
      <c r="O718" s="263"/>
      <c r="P718" s="260"/>
      <c r="Q718" s="260"/>
      <c r="R718" s="260"/>
      <c r="S718" s="262"/>
      <c r="T718" s="260"/>
      <c r="U718" s="263"/>
      <c r="V718" s="269"/>
      <c r="W718" s="260"/>
      <c r="X718" s="260"/>
      <c r="Y718" s="260"/>
      <c r="Z718" s="260"/>
    </row>
    <row r="719" spans="1:26" ht="10.199999999999999" customHeight="1">
      <c r="A719" s="260">
        <v>705</v>
      </c>
      <c r="B719" s="260"/>
      <c r="C719" s="260"/>
      <c r="D719" s="260"/>
      <c r="E719" s="260"/>
      <c r="F719" s="260"/>
      <c r="G719" s="260"/>
      <c r="H719" s="262"/>
      <c r="I719" s="262"/>
      <c r="J719" s="262"/>
      <c r="K719" s="262"/>
      <c r="L719" s="260"/>
      <c r="M719" s="260"/>
      <c r="N719" s="263"/>
      <c r="O719" s="263"/>
      <c r="P719" s="260"/>
      <c r="Q719" s="260"/>
      <c r="R719" s="260"/>
      <c r="S719" s="262"/>
      <c r="T719" s="260"/>
      <c r="U719" s="263"/>
      <c r="V719" s="269"/>
      <c r="W719" s="260"/>
      <c r="X719" s="260"/>
      <c r="Y719" s="260"/>
      <c r="Z719" s="260"/>
    </row>
    <row r="720" spans="1:26" ht="10.199999999999999" customHeight="1">
      <c r="A720" s="260">
        <v>706</v>
      </c>
      <c r="B720" s="260"/>
      <c r="C720" s="260"/>
      <c r="D720" s="260"/>
      <c r="E720" s="260"/>
      <c r="F720" s="260"/>
      <c r="G720" s="260"/>
      <c r="H720" s="262"/>
      <c r="I720" s="262"/>
      <c r="J720" s="262"/>
      <c r="K720" s="262"/>
      <c r="L720" s="260"/>
      <c r="M720" s="260"/>
      <c r="N720" s="263"/>
      <c r="O720" s="263"/>
      <c r="P720" s="260"/>
      <c r="Q720" s="260"/>
      <c r="R720" s="260"/>
      <c r="S720" s="262"/>
      <c r="T720" s="260"/>
      <c r="U720" s="263"/>
      <c r="V720" s="269"/>
      <c r="W720" s="260"/>
      <c r="X720" s="260"/>
      <c r="Y720" s="260"/>
      <c r="Z720" s="260"/>
    </row>
    <row r="721" spans="1:26" ht="10.199999999999999" customHeight="1">
      <c r="A721" s="260">
        <v>707</v>
      </c>
      <c r="B721" s="260"/>
      <c r="C721" s="260"/>
      <c r="D721" s="260"/>
      <c r="E721" s="260"/>
      <c r="F721" s="260"/>
      <c r="G721" s="260"/>
      <c r="H721" s="262"/>
      <c r="I721" s="262"/>
      <c r="J721" s="262"/>
      <c r="K721" s="262"/>
      <c r="L721" s="260"/>
      <c r="M721" s="260"/>
      <c r="N721" s="263"/>
      <c r="O721" s="263"/>
      <c r="P721" s="260"/>
      <c r="Q721" s="260"/>
      <c r="R721" s="260"/>
      <c r="S721" s="262"/>
      <c r="T721" s="260"/>
      <c r="U721" s="263"/>
      <c r="V721" s="269"/>
      <c r="W721" s="260"/>
      <c r="X721" s="260"/>
      <c r="Y721" s="260"/>
      <c r="Z721" s="260"/>
    </row>
    <row r="722" spans="1:26" ht="10.199999999999999" customHeight="1">
      <c r="A722" s="260">
        <v>708</v>
      </c>
      <c r="B722" s="260"/>
      <c r="C722" s="260"/>
      <c r="D722" s="260"/>
      <c r="E722" s="260"/>
      <c r="F722" s="260"/>
      <c r="G722" s="260"/>
      <c r="H722" s="262"/>
      <c r="I722" s="262"/>
      <c r="J722" s="262"/>
      <c r="K722" s="262"/>
      <c r="L722" s="260"/>
      <c r="M722" s="260"/>
      <c r="N722" s="263"/>
      <c r="O722" s="263"/>
      <c r="P722" s="260"/>
      <c r="Q722" s="260"/>
      <c r="R722" s="260"/>
      <c r="S722" s="262"/>
      <c r="T722" s="260"/>
      <c r="U722" s="263"/>
      <c r="V722" s="269"/>
      <c r="W722" s="260"/>
      <c r="X722" s="260"/>
      <c r="Y722" s="260"/>
      <c r="Z722" s="260"/>
    </row>
    <row r="723" spans="1:26" ht="10.199999999999999" customHeight="1">
      <c r="A723" s="260">
        <v>709</v>
      </c>
      <c r="B723" s="260"/>
      <c r="C723" s="260"/>
      <c r="D723" s="260"/>
      <c r="E723" s="260"/>
      <c r="F723" s="260"/>
      <c r="G723" s="260"/>
      <c r="H723" s="262"/>
      <c r="I723" s="262"/>
      <c r="J723" s="262"/>
      <c r="K723" s="262"/>
      <c r="L723" s="260"/>
      <c r="M723" s="260"/>
      <c r="N723" s="263"/>
      <c r="O723" s="263"/>
      <c r="P723" s="260"/>
      <c r="Q723" s="260"/>
      <c r="R723" s="260"/>
      <c r="S723" s="262"/>
      <c r="T723" s="260"/>
      <c r="U723" s="263"/>
      <c r="V723" s="269"/>
      <c r="W723" s="260"/>
      <c r="X723" s="260"/>
      <c r="Y723" s="260"/>
      <c r="Z723" s="260"/>
    </row>
    <row r="724" spans="1:26" ht="10.199999999999999" customHeight="1">
      <c r="A724" s="260">
        <v>710</v>
      </c>
      <c r="B724" s="260"/>
      <c r="C724" s="260"/>
      <c r="D724" s="260"/>
      <c r="E724" s="260"/>
      <c r="F724" s="260"/>
      <c r="G724" s="260"/>
      <c r="H724" s="262"/>
      <c r="I724" s="262"/>
      <c r="J724" s="262"/>
      <c r="K724" s="262"/>
      <c r="L724" s="260"/>
      <c r="M724" s="260"/>
      <c r="N724" s="263"/>
      <c r="O724" s="263"/>
      <c r="P724" s="260"/>
      <c r="Q724" s="260"/>
      <c r="R724" s="260"/>
      <c r="S724" s="262"/>
      <c r="T724" s="260"/>
      <c r="U724" s="263"/>
      <c r="V724" s="269"/>
      <c r="W724" s="260"/>
      <c r="X724" s="260"/>
      <c r="Y724" s="260"/>
      <c r="Z724" s="260"/>
    </row>
    <row r="725" spans="1:26" ht="10.199999999999999" customHeight="1">
      <c r="A725" s="260">
        <v>711</v>
      </c>
      <c r="B725" s="260"/>
      <c r="C725" s="260"/>
      <c r="D725" s="260"/>
      <c r="E725" s="260"/>
      <c r="F725" s="260"/>
      <c r="G725" s="260"/>
      <c r="H725" s="262"/>
      <c r="I725" s="262"/>
      <c r="J725" s="262"/>
      <c r="K725" s="262"/>
      <c r="L725" s="260"/>
      <c r="M725" s="260"/>
      <c r="N725" s="263"/>
      <c r="O725" s="263"/>
      <c r="P725" s="260"/>
      <c r="Q725" s="260"/>
      <c r="R725" s="260"/>
      <c r="S725" s="262"/>
      <c r="T725" s="260"/>
      <c r="U725" s="263"/>
      <c r="V725" s="269"/>
      <c r="W725" s="260"/>
      <c r="X725" s="260"/>
      <c r="Y725" s="260"/>
      <c r="Z725" s="260"/>
    </row>
    <row r="726" spans="1:26" ht="10.199999999999999" customHeight="1">
      <c r="A726" s="260">
        <v>712</v>
      </c>
      <c r="B726" s="260"/>
      <c r="C726" s="260"/>
      <c r="D726" s="260"/>
      <c r="E726" s="260"/>
      <c r="F726" s="260"/>
      <c r="G726" s="260"/>
      <c r="H726" s="262"/>
      <c r="I726" s="262"/>
      <c r="J726" s="262"/>
      <c r="K726" s="262"/>
      <c r="L726" s="260"/>
      <c r="M726" s="260"/>
      <c r="N726" s="263"/>
      <c r="O726" s="263"/>
      <c r="P726" s="260"/>
      <c r="Q726" s="260"/>
      <c r="R726" s="260"/>
      <c r="S726" s="262"/>
      <c r="T726" s="260"/>
      <c r="U726" s="263"/>
      <c r="V726" s="269"/>
      <c r="W726" s="260"/>
      <c r="X726" s="260"/>
      <c r="Y726" s="260"/>
      <c r="Z726" s="260"/>
    </row>
    <row r="727" spans="1:26" ht="10.199999999999999" customHeight="1">
      <c r="A727" s="260">
        <v>713</v>
      </c>
      <c r="B727" s="260"/>
      <c r="C727" s="260"/>
      <c r="D727" s="260"/>
      <c r="E727" s="260"/>
      <c r="F727" s="260"/>
      <c r="G727" s="260"/>
      <c r="H727" s="262"/>
      <c r="I727" s="262"/>
      <c r="J727" s="262"/>
      <c r="K727" s="262"/>
      <c r="L727" s="260"/>
      <c r="M727" s="260"/>
      <c r="N727" s="263"/>
      <c r="O727" s="263"/>
      <c r="P727" s="260"/>
      <c r="Q727" s="260"/>
      <c r="R727" s="260"/>
      <c r="S727" s="262"/>
      <c r="T727" s="260"/>
      <c r="U727" s="263"/>
      <c r="V727" s="269"/>
      <c r="W727" s="260"/>
      <c r="X727" s="260"/>
      <c r="Y727" s="260"/>
      <c r="Z727" s="260"/>
    </row>
    <row r="728" spans="1:26" ht="10.199999999999999" customHeight="1">
      <c r="A728" s="260">
        <v>714</v>
      </c>
      <c r="B728" s="260"/>
      <c r="C728" s="260"/>
      <c r="D728" s="260"/>
      <c r="E728" s="260"/>
      <c r="F728" s="260"/>
      <c r="G728" s="260"/>
      <c r="H728" s="262"/>
      <c r="I728" s="262"/>
      <c r="J728" s="262"/>
      <c r="K728" s="262"/>
      <c r="L728" s="260"/>
      <c r="M728" s="260"/>
      <c r="N728" s="263"/>
      <c r="O728" s="263"/>
      <c r="P728" s="260"/>
      <c r="Q728" s="260"/>
      <c r="R728" s="260"/>
      <c r="S728" s="262"/>
      <c r="T728" s="260"/>
      <c r="U728" s="263"/>
      <c r="V728" s="269"/>
      <c r="W728" s="260"/>
      <c r="X728" s="260"/>
      <c r="Y728" s="260"/>
      <c r="Z728" s="260"/>
    </row>
    <row r="729" spans="1:26" ht="10.199999999999999" customHeight="1">
      <c r="A729" s="260">
        <v>715</v>
      </c>
      <c r="B729" s="260"/>
      <c r="C729" s="260"/>
      <c r="D729" s="260"/>
      <c r="E729" s="260"/>
      <c r="F729" s="260"/>
      <c r="G729" s="260"/>
      <c r="H729" s="262"/>
      <c r="I729" s="262"/>
      <c r="J729" s="262"/>
      <c r="K729" s="262"/>
      <c r="L729" s="260"/>
      <c r="M729" s="260"/>
      <c r="N729" s="263"/>
      <c r="O729" s="263"/>
      <c r="P729" s="260"/>
      <c r="Q729" s="260"/>
      <c r="R729" s="260"/>
      <c r="S729" s="262"/>
      <c r="T729" s="260"/>
      <c r="U729" s="263"/>
      <c r="V729" s="269"/>
      <c r="W729" s="260"/>
      <c r="X729" s="260"/>
      <c r="Y729" s="260"/>
      <c r="Z729" s="260"/>
    </row>
    <row r="730" spans="1:26" ht="10.199999999999999" customHeight="1">
      <c r="A730" s="260">
        <v>716</v>
      </c>
      <c r="B730" s="260"/>
      <c r="C730" s="260"/>
      <c r="D730" s="260"/>
      <c r="E730" s="260"/>
      <c r="F730" s="260"/>
      <c r="G730" s="260"/>
      <c r="H730" s="262"/>
      <c r="I730" s="262"/>
      <c r="J730" s="262"/>
      <c r="K730" s="262"/>
      <c r="L730" s="260"/>
      <c r="M730" s="260"/>
      <c r="N730" s="263"/>
      <c r="O730" s="263"/>
      <c r="P730" s="260"/>
      <c r="Q730" s="260"/>
      <c r="R730" s="260"/>
      <c r="S730" s="262"/>
      <c r="T730" s="260"/>
      <c r="U730" s="263"/>
      <c r="V730" s="269"/>
      <c r="W730" s="260"/>
      <c r="X730" s="260"/>
      <c r="Y730" s="260"/>
      <c r="Z730" s="260"/>
    </row>
    <row r="731" spans="1:26" ht="10.199999999999999" customHeight="1">
      <c r="A731" s="260">
        <v>717</v>
      </c>
      <c r="B731" s="260"/>
      <c r="C731" s="260"/>
      <c r="D731" s="260"/>
      <c r="E731" s="260"/>
      <c r="F731" s="260"/>
      <c r="G731" s="260"/>
      <c r="H731" s="262"/>
      <c r="I731" s="262"/>
      <c r="J731" s="262"/>
      <c r="K731" s="262"/>
      <c r="L731" s="260"/>
      <c r="M731" s="260"/>
      <c r="N731" s="263"/>
      <c r="O731" s="263"/>
      <c r="P731" s="260"/>
      <c r="Q731" s="260"/>
      <c r="R731" s="260"/>
      <c r="S731" s="262"/>
      <c r="T731" s="260"/>
      <c r="U731" s="263"/>
      <c r="V731" s="269"/>
      <c r="W731" s="260"/>
      <c r="X731" s="260"/>
      <c r="Y731" s="260"/>
      <c r="Z731" s="260"/>
    </row>
    <row r="732" spans="1:26" ht="10.199999999999999" customHeight="1">
      <c r="A732" s="260">
        <v>718</v>
      </c>
      <c r="B732" s="260"/>
      <c r="C732" s="260"/>
      <c r="D732" s="260"/>
      <c r="E732" s="260"/>
      <c r="F732" s="260"/>
      <c r="G732" s="260"/>
      <c r="H732" s="262"/>
      <c r="I732" s="262"/>
      <c r="J732" s="262"/>
      <c r="K732" s="262"/>
      <c r="L732" s="260"/>
      <c r="M732" s="260"/>
      <c r="N732" s="263"/>
      <c r="O732" s="263"/>
      <c r="P732" s="260"/>
      <c r="Q732" s="260"/>
      <c r="R732" s="260"/>
      <c r="S732" s="262"/>
      <c r="T732" s="260"/>
      <c r="U732" s="263"/>
      <c r="V732" s="269"/>
      <c r="W732" s="260"/>
      <c r="X732" s="260"/>
      <c r="Y732" s="260"/>
      <c r="Z732" s="260"/>
    </row>
    <row r="733" spans="1:26" ht="10.199999999999999" customHeight="1">
      <c r="A733" s="260">
        <v>719</v>
      </c>
      <c r="B733" s="260"/>
      <c r="C733" s="260"/>
      <c r="D733" s="260"/>
      <c r="E733" s="260"/>
      <c r="F733" s="260"/>
      <c r="G733" s="260"/>
      <c r="H733" s="262"/>
      <c r="I733" s="262"/>
      <c r="J733" s="262"/>
      <c r="K733" s="262"/>
      <c r="L733" s="260"/>
      <c r="M733" s="260"/>
      <c r="N733" s="263"/>
      <c r="O733" s="263"/>
      <c r="P733" s="260"/>
      <c r="Q733" s="260"/>
      <c r="R733" s="260"/>
      <c r="S733" s="262"/>
      <c r="T733" s="260"/>
      <c r="U733" s="263"/>
      <c r="V733" s="269"/>
      <c r="W733" s="260"/>
      <c r="X733" s="260"/>
      <c r="Y733" s="260"/>
      <c r="Z733" s="260"/>
    </row>
    <row r="734" spans="1:26" ht="10.199999999999999" customHeight="1">
      <c r="A734" s="260">
        <v>720</v>
      </c>
      <c r="B734" s="260"/>
      <c r="C734" s="260"/>
      <c r="D734" s="260"/>
      <c r="E734" s="260"/>
      <c r="F734" s="260"/>
      <c r="G734" s="260"/>
      <c r="H734" s="262"/>
      <c r="I734" s="262"/>
      <c r="J734" s="262"/>
      <c r="K734" s="262"/>
      <c r="L734" s="260"/>
      <c r="M734" s="260"/>
      <c r="N734" s="263"/>
      <c r="O734" s="263"/>
      <c r="P734" s="260"/>
      <c r="Q734" s="260"/>
      <c r="R734" s="260"/>
      <c r="S734" s="262"/>
      <c r="T734" s="260"/>
      <c r="U734" s="263"/>
      <c r="V734" s="269"/>
      <c r="W734" s="260"/>
      <c r="X734" s="260"/>
      <c r="Y734" s="260"/>
      <c r="Z734" s="260"/>
    </row>
    <row r="735" spans="1:26" ht="10.199999999999999" customHeight="1">
      <c r="A735" s="260">
        <v>721</v>
      </c>
      <c r="B735" s="260"/>
      <c r="C735" s="260"/>
      <c r="D735" s="260"/>
      <c r="E735" s="260"/>
      <c r="F735" s="260"/>
      <c r="G735" s="260"/>
      <c r="H735" s="262"/>
      <c r="I735" s="262"/>
      <c r="J735" s="262"/>
      <c r="K735" s="262"/>
      <c r="L735" s="260"/>
      <c r="M735" s="260"/>
      <c r="N735" s="263"/>
      <c r="O735" s="263"/>
      <c r="P735" s="260"/>
      <c r="Q735" s="260"/>
      <c r="R735" s="260"/>
      <c r="S735" s="262"/>
      <c r="T735" s="260"/>
      <c r="U735" s="263"/>
      <c r="V735" s="269"/>
      <c r="W735" s="260"/>
      <c r="X735" s="260"/>
      <c r="Y735" s="260"/>
      <c r="Z735" s="260"/>
    </row>
    <row r="736" spans="1:26" ht="10.199999999999999" customHeight="1">
      <c r="A736" s="260">
        <v>722</v>
      </c>
      <c r="B736" s="260"/>
      <c r="C736" s="260"/>
      <c r="D736" s="260"/>
      <c r="E736" s="260"/>
      <c r="F736" s="260"/>
      <c r="G736" s="260"/>
      <c r="H736" s="262"/>
      <c r="I736" s="262"/>
      <c r="J736" s="262"/>
      <c r="K736" s="262"/>
      <c r="L736" s="260"/>
      <c r="M736" s="260"/>
      <c r="N736" s="263"/>
      <c r="O736" s="263"/>
      <c r="P736" s="260"/>
      <c r="Q736" s="260"/>
      <c r="R736" s="260"/>
      <c r="S736" s="262"/>
      <c r="T736" s="260"/>
      <c r="U736" s="263"/>
      <c r="V736" s="269"/>
      <c r="W736" s="260"/>
      <c r="X736" s="260"/>
      <c r="Y736" s="260"/>
      <c r="Z736" s="260"/>
    </row>
    <row r="737" spans="1:26" ht="10.199999999999999" customHeight="1">
      <c r="A737" s="260">
        <v>723</v>
      </c>
      <c r="B737" s="260"/>
      <c r="C737" s="260"/>
      <c r="D737" s="260"/>
      <c r="E737" s="260"/>
      <c r="F737" s="260"/>
      <c r="G737" s="260"/>
      <c r="H737" s="262"/>
      <c r="I737" s="262"/>
      <c r="J737" s="262"/>
      <c r="K737" s="262"/>
      <c r="L737" s="260"/>
      <c r="M737" s="260"/>
      <c r="N737" s="263"/>
      <c r="O737" s="263"/>
      <c r="P737" s="260"/>
      <c r="Q737" s="260"/>
      <c r="R737" s="260"/>
      <c r="S737" s="262"/>
      <c r="T737" s="260"/>
      <c r="U737" s="263"/>
      <c r="V737" s="269"/>
      <c r="W737" s="260"/>
      <c r="X737" s="260"/>
      <c r="Y737" s="260"/>
      <c r="Z737" s="260"/>
    </row>
    <row r="738" spans="1:26" ht="10.199999999999999" customHeight="1">
      <c r="A738" s="260">
        <v>724</v>
      </c>
      <c r="B738" s="260"/>
      <c r="C738" s="260"/>
      <c r="D738" s="260"/>
      <c r="E738" s="260"/>
      <c r="F738" s="260"/>
      <c r="G738" s="260"/>
      <c r="H738" s="262"/>
      <c r="I738" s="262"/>
      <c r="J738" s="262"/>
      <c r="K738" s="262"/>
      <c r="L738" s="260"/>
      <c r="M738" s="260"/>
      <c r="N738" s="263"/>
      <c r="O738" s="263"/>
      <c r="P738" s="260"/>
      <c r="Q738" s="260"/>
      <c r="R738" s="260"/>
      <c r="S738" s="262"/>
      <c r="T738" s="260"/>
      <c r="U738" s="263"/>
      <c r="V738" s="269"/>
      <c r="W738" s="260"/>
      <c r="X738" s="260"/>
      <c r="Y738" s="260"/>
      <c r="Z738" s="260"/>
    </row>
    <row r="739" spans="1:26" ht="10.199999999999999" customHeight="1">
      <c r="A739" s="260">
        <v>725</v>
      </c>
      <c r="B739" s="260"/>
      <c r="C739" s="260"/>
      <c r="D739" s="260"/>
      <c r="E739" s="260"/>
      <c r="F739" s="260"/>
      <c r="G739" s="260"/>
      <c r="H739" s="262"/>
      <c r="I739" s="262"/>
      <c r="J739" s="262"/>
      <c r="K739" s="262"/>
      <c r="L739" s="260"/>
      <c r="M739" s="260"/>
      <c r="N739" s="263"/>
      <c r="O739" s="263"/>
      <c r="P739" s="260"/>
      <c r="Q739" s="260"/>
      <c r="R739" s="260"/>
      <c r="S739" s="262"/>
      <c r="T739" s="260"/>
      <c r="U739" s="263"/>
      <c r="V739" s="269"/>
      <c r="W739" s="260"/>
      <c r="X739" s="260"/>
      <c r="Y739" s="260"/>
      <c r="Z739" s="260"/>
    </row>
    <row r="740" spans="1:26" ht="10.199999999999999" customHeight="1">
      <c r="A740" s="260">
        <v>726</v>
      </c>
      <c r="B740" s="260"/>
      <c r="C740" s="260"/>
      <c r="D740" s="260"/>
      <c r="E740" s="260"/>
      <c r="F740" s="260"/>
      <c r="G740" s="260"/>
      <c r="H740" s="262"/>
      <c r="I740" s="262"/>
      <c r="J740" s="262"/>
      <c r="K740" s="262"/>
      <c r="L740" s="260"/>
      <c r="M740" s="260"/>
      <c r="N740" s="263"/>
      <c r="O740" s="263"/>
      <c r="P740" s="260"/>
      <c r="Q740" s="260"/>
      <c r="R740" s="260"/>
      <c r="S740" s="262"/>
      <c r="T740" s="260"/>
      <c r="U740" s="263"/>
      <c r="V740" s="269"/>
      <c r="W740" s="260"/>
      <c r="X740" s="260"/>
      <c r="Y740" s="260"/>
      <c r="Z740" s="260"/>
    </row>
    <row r="741" spans="1:26" ht="10.199999999999999" customHeight="1">
      <c r="A741" s="260">
        <v>727</v>
      </c>
      <c r="B741" s="260"/>
      <c r="C741" s="260"/>
      <c r="D741" s="260"/>
      <c r="E741" s="260"/>
      <c r="F741" s="260"/>
      <c r="G741" s="260"/>
      <c r="H741" s="262"/>
      <c r="I741" s="262"/>
      <c r="J741" s="262"/>
      <c r="K741" s="262"/>
      <c r="L741" s="260"/>
      <c r="M741" s="260"/>
      <c r="N741" s="263"/>
      <c r="O741" s="263"/>
      <c r="P741" s="260"/>
      <c r="Q741" s="260"/>
      <c r="R741" s="260"/>
      <c r="S741" s="262"/>
      <c r="T741" s="260"/>
      <c r="U741" s="263"/>
      <c r="V741" s="269"/>
      <c r="W741" s="260"/>
      <c r="X741" s="260"/>
      <c r="Y741" s="260"/>
      <c r="Z741" s="260"/>
    </row>
    <row r="742" spans="1:26" ht="10.199999999999999" customHeight="1">
      <c r="A742" s="260">
        <v>728</v>
      </c>
      <c r="B742" s="260"/>
      <c r="C742" s="260"/>
      <c r="D742" s="260"/>
      <c r="E742" s="260"/>
      <c r="F742" s="260"/>
      <c r="G742" s="260"/>
      <c r="H742" s="262"/>
      <c r="I742" s="262"/>
      <c r="J742" s="262"/>
      <c r="K742" s="262"/>
      <c r="L742" s="260"/>
      <c r="M742" s="260"/>
      <c r="N742" s="263"/>
      <c r="O742" s="263"/>
      <c r="P742" s="260"/>
      <c r="Q742" s="260"/>
      <c r="R742" s="260"/>
      <c r="S742" s="262"/>
      <c r="T742" s="260"/>
      <c r="U742" s="263"/>
      <c r="V742" s="269"/>
      <c r="W742" s="260"/>
      <c r="X742" s="260"/>
      <c r="Y742" s="260"/>
      <c r="Z742" s="260"/>
    </row>
    <row r="743" spans="1:26" ht="10.199999999999999" customHeight="1">
      <c r="A743" s="260">
        <v>729</v>
      </c>
      <c r="B743" s="260"/>
      <c r="C743" s="260"/>
      <c r="D743" s="260"/>
      <c r="E743" s="260"/>
      <c r="F743" s="260"/>
      <c r="G743" s="260"/>
      <c r="H743" s="262"/>
      <c r="I743" s="262"/>
      <c r="J743" s="262"/>
      <c r="K743" s="262"/>
      <c r="L743" s="260"/>
      <c r="M743" s="260"/>
      <c r="N743" s="263"/>
      <c r="O743" s="263"/>
      <c r="P743" s="260"/>
      <c r="Q743" s="260"/>
      <c r="R743" s="260"/>
      <c r="S743" s="262"/>
      <c r="T743" s="260"/>
      <c r="U743" s="263"/>
      <c r="V743" s="269"/>
      <c r="W743" s="260"/>
      <c r="X743" s="260"/>
      <c r="Y743" s="260"/>
      <c r="Z743" s="260"/>
    </row>
    <row r="744" spans="1:26" ht="10.199999999999999" customHeight="1">
      <c r="A744" s="260">
        <v>730</v>
      </c>
      <c r="B744" s="260"/>
      <c r="C744" s="260"/>
      <c r="D744" s="260"/>
      <c r="E744" s="260"/>
      <c r="F744" s="260"/>
      <c r="G744" s="260"/>
      <c r="H744" s="262"/>
      <c r="I744" s="262"/>
      <c r="J744" s="262"/>
      <c r="K744" s="262"/>
      <c r="L744" s="260"/>
      <c r="M744" s="260"/>
      <c r="N744" s="263"/>
      <c r="O744" s="263"/>
      <c r="P744" s="260"/>
      <c r="Q744" s="260"/>
      <c r="R744" s="260"/>
      <c r="S744" s="262"/>
      <c r="T744" s="260"/>
      <c r="U744" s="263"/>
      <c r="V744" s="269"/>
      <c r="W744" s="260"/>
      <c r="X744" s="260"/>
      <c r="Y744" s="260"/>
      <c r="Z744" s="260"/>
    </row>
    <row r="745" spans="1:26" ht="10.199999999999999" customHeight="1">
      <c r="A745" s="260">
        <v>731</v>
      </c>
      <c r="B745" s="260"/>
      <c r="C745" s="260"/>
      <c r="D745" s="260"/>
      <c r="E745" s="260"/>
      <c r="F745" s="260"/>
      <c r="G745" s="260"/>
      <c r="H745" s="262"/>
      <c r="I745" s="262"/>
      <c r="J745" s="262"/>
      <c r="K745" s="262"/>
      <c r="L745" s="260"/>
      <c r="M745" s="260"/>
      <c r="N745" s="263"/>
      <c r="O745" s="263"/>
      <c r="P745" s="260"/>
      <c r="Q745" s="260"/>
      <c r="R745" s="260"/>
      <c r="S745" s="262"/>
      <c r="T745" s="260"/>
      <c r="U745" s="263"/>
      <c r="V745" s="269"/>
      <c r="W745" s="260"/>
      <c r="X745" s="260"/>
      <c r="Y745" s="260"/>
      <c r="Z745" s="260"/>
    </row>
    <row r="746" spans="1:26" ht="10.199999999999999" customHeight="1">
      <c r="A746" s="260">
        <v>732</v>
      </c>
      <c r="B746" s="260"/>
      <c r="C746" s="260"/>
      <c r="D746" s="260"/>
      <c r="E746" s="260"/>
      <c r="F746" s="260"/>
      <c r="G746" s="260"/>
      <c r="H746" s="262"/>
      <c r="I746" s="262"/>
      <c r="J746" s="262"/>
      <c r="K746" s="262"/>
      <c r="L746" s="260"/>
      <c r="M746" s="260"/>
      <c r="N746" s="263"/>
      <c r="O746" s="263"/>
      <c r="P746" s="260"/>
      <c r="Q746" s="260"/>
      <c r="R746" s="260"/>
      <c r="S746" s="262"/>
      <c r="T746" s="260"/>
      <c r="U746" s="263"/>
      <c r="V746" s="269"/>
      <c r="W746" s="260"/>
      <c r="X746" s="260"/>
      <c r="Y746" s="260"/>
      <c r="Z746" s="260"/>
    </row>
    <row r="747" spans="1:26" ht="10.199999999999999" customHeight="1">
      <c r="A747" s="260">
        <v>733</v>
      </c>
      <c r="B747" s="260"/>
      <c r="C747" s="260"/>
      <c r="D747" s="260"/>
      <c r="E747" s="260"/>
      <c r="F747" s="260"/>
      <c r="G747" s="260"/>
      <c r="H747" s="262"/>
      <c r="I747" s="262"/>
      <c r="J747" s="262"/>
      <c r="K747" s="262"/>
      <c r="L747" s="260"/>
      <c r="M747" s="260"/>
      <c r="N747" s="263"/>
      <c r="O747" s="263"/>
      <c r="P747" s="260"/>
      <c r="Q747" s="260"/>
      <c r="R747" s="260"/>
      <c r="S747" s="262"/>
      <c r="T747" s="260"/>
      <c r="U747" s="263"/>
      <c r="V747" s="269"/>
      <c r="W747" s="260"/>
      <c r="X747" s="260"/>
      <c r="Y747" s="260"/>
      <c r="Z747" s="260"/>
    </row>
    <row r="748" spans="1:26" ht="10.199999999999999" customHeight="1">
      <c r="A748" s="260">
        <v>734</v>
      </c>
      <c r="B748" s="260"/>
      <c r="C748" s="260"/>
      <c r="D748" s="260"/>
      <c r="E748" s="260"/>
      <c r="F748" s="260"/>
      <c r="G748" s="260"/>
      <c r="H748" s="262"/>
      <c r="I748" s="262"/>
      <c r="J748" s="262"/>
      <c r="K748" s="262"/>
      <c r="L748" s="260"/>
      <c r="M748" s="260"/>
      <c r="N748" s="263"/>
      <c r="O748" s="263"/>
      <c r="P748" s="260"/>
      <c r="Q748" s="260"/>
      <c r="R748" s="260"/>
      <c r="S748" s="262"/>
      <c r="T748" s="260"/>
      <c r="U748" s="263"/>
      <c r="V748" s="269"/>
      <c r="W748" s="260"/>
      <c r="X748" s="260"/>
      <c r="Y748" s="260"/>
      <c r="Z748" s="260"/>
    </row>
    <row r="749" spans="1:26" ht="10.199999999999999" customHeight="1">
      <c r="A749" s="260">
        <v>735</v>
      </c>
      <c r="B749" s="260"/>
      <c r="C749" s="260"/>
      <c r="D749" s="260"/>
      <c r="E749" s="260"/>
      <c r="F749" s="260"/>
      <c r="G749" s="260"/>
      <c r="H749" s="262"/>
      <c r="I749" s="262"/>
      <c r="J749" s="262"/>
      <c r="K749" s="262"/>
      <c r="L749" s="260"/>
      <c r="M749" s="260"/>
      <c r="N749" s="263"/>
      <c r="O749" s="263"/>
      <c r="P749" s="260"/>
      <c r="Q749" s="260"/>
      <c r="R749" s="260"/>
      <c r="S749" s="262"/>
      <c r="T749" s="260"/>
      <c r="U749" s="263"/>
      <c r="V749" s="269"/>
      <c r="W749" s="260"/>
      <c r="X749" s="260"/>
      <c r="Y749" s="260"/>
      <c r="Z749" s="260"/>
    </row>
    <row r="750" spans="1:26" ht="10.199999999999999" customHeight="1">
      <c r="A750" s="260">
        <v>736</v>
      </c>
      <c r="B750" s="260"/>
      <c r="C750" s="260"/>
      <c r="D750" s="260"/>
      <c r="E750" s="260"/>
      <c r="F750" s="260"/>
      <c r="G750" s="260"/>
      <c r="H750" s="262"/>
      <c r="I750" s="262"/>
      <c r="J750" s="262"/>
      <c r="K750" s="262"/>
      <c r="L750" s="260"/>
      <c r="M750" s="260"/>
      <c r="N750" s="263"/>
      <c r="O750" s="263"/>
      <c r="P750" s="260"/>
      <c r="Q750" s="260"/>
      <c r="R750" s="260"/>
      <c r="S750" s="262"/>
      <c r="T750" s="260"/>
      <c r="U750" s="263"/>
      <c r="V750" s="269"/>
      <c r="W750" s="260"/>
      <c r="X750" s="260"/>
      <c r="Y750" s="260"/>
      <c r="Z750" s="260"/>
    </row>
    <row r="751" spans="1:26" ht="10.199999999999999" customHeight="1">
      <c r="A751" s="260">
        <v>737</v>
      </c>
      <c r="B751" s="260"/>
      <c r="C751" s="260"/>
      <c r="D751" s="260"/>
      <c r="E751" s="260"/>
      <c r="F751" s="260"/>
      <c r="G751" s="260"/>
      <c r="H751" s="262"/>
      <c r="I751" s="262"/>
      <c r="J751" s="262"/>
      <c r="K751" s="262"/>
      <c r="L751" s="260"/>
      <c r="M751" s="260"/>
      <c r="N751" s="263"/>
      <c r="O751" s="263"/>
      <c r="P751" s="260"/>
      <c r="Q751" s="260"/>
      <c r="R751" s="260"/>
      <c r="S751" s="262"/>
      <c r="T751" s="260"/>
      <c r="U751" s="263"/>
      <c r="V751" s="269"/>
      <c r="W751" s="260"/>
      <c r="X751" s="260"/>
      <c r="Y751" s="260"/>
      <c r="Z751" s="260"/>
    </row>
    <row r="752" spans="1:26" ht="10.199999999999999" customHeight="1">
      <c r="A752" s="260">
        <v>738</v>
      </c>
      <c r="B752" s="260"/>
      <c r="C752" s="260"/>
      <c r="D752" s="260"/>
      <c r="E752" s="260"/>
      <c r="F752" s="260"/>
      <c r="G752" s="260"/>
      <c r="H752" s="262"/>
      <c r="I752" s="262"/>
      <c r="J752" s="262"/>
      <c r="K752" s="262"/>
      <c r="L752" s="260"/>
      <c r="M752" s="260"/>
      <c r="N752" s="263"/>
      <c r="O752" s="263"/>
      <c r="P752" s="260"/>
      <c r="Q752" s="260"/>
      <c r="R752" s="260"/>
      <c r="S752" s="262"/>
      <c r="T752" s="260"/>
      <c r="U752" s="263"/>
      <c r="V752" s="269"/>
      <c r="W752" s="260"/>
      <c r="X752" s="260"/>
      <c r="Y752" s="260"/>
      <c r="Z752" s="260"/>
    </row>
    <row r="753" spans="1:26" ht="10.199999999999999" customHeight="1">
      <c r="A753" s="260">
        <v>739</v>
      </c>
      <c r="B753" s="260"/>
      <c r="C753" s="260"/>
      <c r="D753" s="260"/>
      <c r="E753" s="260"/>
      <c r="F753" s="260"/>
      <c r="G753" s="260"/>
      <c r="H753" s="262"/>
      <c r="I753" s="262"/>
      <c r="J753" s="262"/>
      <c r="K753" s="262"/>
      <c r="L753" s="260"/>
      <c r="M753" s="260"/>
      <c r="N753" s="263"/>
      <c r="O753" s="263"/>
      <c r="P753" s="260"/>
      <c r="Q753" s="260"/>
      <c r="R753" s="260"/>
      <c r="S753" s="262"/>
      <c r="T753" s="260"/>
      <c r="U753" s="263"/>
      <c r="V753" s="269"/>
      <c r="W753" s="260"/>
      <c r="X753" s="260"/>
      <c r="Y753" s="260"/>
      <c r="Z753" s="260"/>
    </row>
    <row r="754" spans="1:26" ht="10.199999999999999" customHeight="1">
      <c r="A754" s="260">
        <v>740</v>
      </c>
      <c r="B754" s="260"/>
      <c r="C754" s="260"/>
      <c r="D754" s="260"/>
      <c r="E754" s="260"/>
      <c r="F754" s="260"/>
      <c r="G754" s="260"/>
      <c r="H754" s="262"/>
      <c r="I754" s="262"/>
      <c r="J754" s="262"/>
      <c r="K754" s="262"/>
      <c r="L754" s="260"/>
      <c r="M754" s="260"/>
      <c r="N754" s="263"/>
      <c r="O754" s="263"/>
      <c r="P754" s="260"/>
      <c r="Q754" s="260"/>
      <c r="R754" s="260"/>
      <c r="S754" s="262"/>
      <c r="T754" s="260"/>
      <c r="U754" s="263"/>
      <c r="V754" s="269"/>
      <c r="W754" s="260"/>
      <c r="X754" s="260"/>
      <c r="Y754" s="260"/>
      <c r="Z754" s="260"/>
    </row>
    <row r="755" spans="1:26" ht="10.199999999999999" customHeight="1">
      <c r="A755" s="260">
        <v>741</v>
      </c>
      <c r="B755" s="260"/>
      <c r="C755" s="260"/>
      <c r="D755" s="260"/>
      <c r="E755" s="260"/>
      <c r="F755" s="260"/>
      <c r="G755" s="260"/>
      <c r="H755" s="262"/>
      <c r="I755" s="262"/>
      <c r="J755" s="262"/>
      <c r="K755" s="262"/>
      <c r="L755" s="260"/>
      <c r="M755" s="260"/>
      <c r="N755" s="263"/>
      <c r="O755" s="263"/>
      <c r="P755" s="260"/>
      <c r="Q755" s="260"/>
      <c r="R755" s="260"/>
      <c r="S755" s="262"/>
      <c r="T755" s="260"/>
      <c r="U755" s="263"/>
      <c r="V755" s="269"/>
      <c r="W755" s="260"/>
      <c r="X755" s="260"/>
      <c r="Y755" s="260"/>
      <c r="Z755" s="260"/>
    </row>
    <row r="756" spans="1:26" ht="10.199999999999999" customHeight="1">
      <c r="A756" s="260">
        <v>742</v>
      </c>
      <c r="B756" s="260"/>
      <c r="C756" s="260"/>
      <c r="D756" s="260"/>
      <c r="E756" s="260"/>
      <c r="F756" s="260"/>
      <c r="G756" s="260"/>
      <c r="H756" s="262"/>
      <c r="I756" s="262"/>
      <c r="J756" s="262"/>
      <c r="K756" s="262"/>
      <c r="L756" s="260"/>
      <c r="M756" s="260"/>
      <c r="N756" s="263"/>
      <c r="O756" s="263"/>
      <c r="P756" s="260"/>
      <c r="Q756" s="260"/>
      <c r="R756" s="260"/>
      <c r="S756" s="262"/>
      <c r="T756" s="260"/>
      <c r="U756" s="263"/>
      <c r="V756" s="269"/>
      <c r="W756" s="260"/>
      <c r="X756" s="260"/>
      <c r="Y756" s="260"/>
      <c r="Z756" s="260"/>
    </row>
    <row r="757" spans="1:26" ht="10.199999999999999" customHeight="1">
      <c r="A757" s="260">
        <v>743</v>
      </c>
      <c r="B757" s="260"/>
      <c r="C757" s="260"/>
      <c r="D757" s="260"/>
      <c r="E757" s="260"/>
      <c r="F757" s="260"/>
      <c r="G757" s="260"/>
      <c r="H757" s="262"/>
      <c r="I757" s="262"/>
      <c r="J757" s="262"/>
      <c r="K757" s="262"/>
      <c r="L757" s="260"/>
      <c r="M757" s="260"/>
      <c r="N757" s="263"/>
      <c r="O757" s="263"/>
      <c r="P757" s="260"/>
      <c r="Q757" s="260"/>
      <c r="R757" s="260"/>
      <c r="S757" s="262"/>
      <c r="T757" s="260"/>
      <c r="U757" s="263"/>
      <c r="V757" s="269"/>
      <c r="W757" s="260"/>
      <c r="X757" s="260"/>
      <c r="Y757" s="260"/>
      <c r="Z757" s="260"/>
    </row>
    <row r="758" spans="1:26" ht="10.199999999999999" customHeight="1">
      <c r="A758" s="260">
        <v>744</v>
      </c>
      <c r="B758" s="260"/>
      <c r="C758" s="260"/>
      <c r="D758" s="260"/>
      <c r="E758" s="260"/>
      <c r="F758" s="260"/>
      <c r="G758" s="260"/>
      <c r="H758" s="262"/>
      <c r="I758" s="262"/>
      <c r="J758" s="262"/>
      <c r="K758" s="262"/>
      <c r="L758" s="260"/>
      <c r="M758" s="260"/>
      <c r="N758" s="263"/>
      <c r="O758" s="263"/>
      <c r="P758" s="260"/>
      <c r="Q758" s="260"/>
      <c r="R758" s="260"/>
      <c r="S758" s="262"/>
      <c r="T758" s="260"/>
      <c r="U758" s="263"/>
      <c r="V758" s="269"/>
      <c r="W758" s="260"/>
      <c r="X758" s="260"/>
      <c r="Y758" s="260"/>
      <c r="Z758" s="260"/>
    </row>
    <row r="759" spans="1:26" ht="10.199999999999999" customHeight="1">
      <c r="A759" s="260">
        <v>745</v>
      </c>
      <c r="B759" s="260"/>
      <c r="C759" s="260"/>
      <c r="D759" s="260"/>
      <c r="E759" s="260"/>
      <c r="F759" s="260"/>
      <c r="G759" s="260"/>
      <c r="H759" s="262"/>
      <c r="I759" s="262"/>
      <c r="J759" s="262"/>
      <c r="K759" s="262"/>
      <c r="L759" s="260"/>
      <c r="M759" s="260"/>
      <c r="N759" s="263"/>
      <c r="O759" s="263"/>
      <c r="P759" s="260"/>
      <c r="Q759" s="260"/>
      <c r="R759" s="260"/>
      <c r="S759" s="262"/>
      <c r="T759" s="260"/>
      <c r="U759" s="263"/>
      <c r="V759" s="269"/>
      <c r="W759" s="260"/>
      <c r="X759" s="260"/>
      <c r="Y759" s="260"/>
      <c r="Z759" s="260"/>
    </row>
    <row r="760" spans="1:26" ht="10.199999999999999" customHeight="1">
      <c r="A760" s="260">
        <v>746</v>
      </c>
      <c r="B760" s="260"/>
      <c r="C760" s="260"/>
      <c r="D760" s="260"/>
      <c r="E760" s="260"/>
      <c r="F760" s="260"/>
      <c r="G760" s="260"/>
      <c r="H760" s="262"/>
      <c r="I760" s="262"/>
      <c r="J760" s="262"/>
      <c r="K760" s="262"/>
      <c r="L760" s="260"/>
      <c r="M760" s="260"/>
      <c r="N760" s="263"/>
      <c r="O760" s="263"/>
      <c r="P760" s="260"/>
      <c r="Q760" s="260"/>
      <c r="R760" s="260"/>
      <c r="S760" s="262"/>
      <c r="T760" s="260"/>
      <c r="U760" s="263"/>
      <c r="V760" s="269"/>
      <c r="W760" s="260"/>
      <c r="X760" s="260"/>
      <c r="Y760" s="260"/>
      <c r="Z760" s="260"/>
    </row>
    <row r="761" spans="1:26" ht="10.199999999999999" customHeight="1">
      <c r="A761" s="260">
        <v>747</v>
      </c>
      <c r="B761" s="260"/>
      <c r="C761" s="260"/>
      <c r="D761" s="260"/>
      <c r="E761" s="260"/>
      <c r="F761" s="260"/>
      <c r="G761" s="260"/>
      <c r="H761" s="262"/>
      <c r="I761" s="262"/>
      <c r="J761" s="262"/>
      <c r="K761" s="262"/>
      <c r="L761" s="260"/>
      <c r="M761" s="260"/>
      <c r="N761" s="263"/>
      <c r="O761" s="263"/>
      <c r="P761" s="260"/>
      <c r="Q761" s="260"/>
      <c r="R761" s="260"/>
      <c r="S761" s="262"/>
      <c r="T761" s="260"/>
      <c r="U761" s="263"/>
      <c r="V761" s="269"/>
      <c r="W761" s="260"/>
      <c r="X761" s="260"/>
      <c r="Y761" s="260"/>
      <c r="Z761" s="260"/>
    </row>
    <row r="762" spans="1:26" ht="10.199999999999999" customHeight="1">
      <c r="A762" s="260">
        <v>748</v>
      </c>
      <c r="B762" s="260"/>
      <c r="C762" s="260"/>
      <c r="D762" s="260"/>
      <c r="E762" s="260"/>
      <c r="F762" s="260"/>
      <c r="G762" s="260"/>
      <c r="H762" s="262"/>
      <c r="I762" s="262"/>
      <c r="J762" s="262"/>
      <c r="K762" s="262"/>
      <c r="L762" s="260"/>
      <c r="M762" s="260"/>
      <c r="N762" s="263"/>
      <c r="O762" s="263"/>
      <c r="P762" s="260"/>
      <c r="Q762" s="260"/>
      <c r="R762" s="260"/>
      <c r="S762" s="262"/>
      <c r="T762" s="260"/>
      <c r="U762" s="263"/>
      <c r="V762" s="269"/>
      <c r="W762" s="260"/>
      <c r="X762" s="260"/>
      <c r="Y762" s="260"/>
      <c r="Z762" s="260"/>
    </row>
    <row r="763" spans="1:26" ht="10.199999999999999" customHeight="1">
      <c r="A763" s="260">
        <v>749</v>
      </c>
      <c r="B763" s="260"/>
      <c r="C763" s="260"/>
      <c r="D763" s="260"/>
      <c r="E763" s="260"/>
      <c r="F763" s="260"/>
      <c r="G763" s="260"/>
      <c r="H763" s="262"/>
      <c r="I763" s="262"/>
      <c r="J763" s="262"/>
      <c r="K763" s="262"/>
      <c r="L763" s="260"/>
      <c r="M763" s="260"/>
      <c r="N763" s="263"/>
      <c r="O763" s="263"/>
      <c r="P763" s="260"/>
      <c r="Q763" s="260"/>
      <c r="R763" s="260"/>
      <c r="S763" s="262"/>
      <c r="T763" s="260"/>
      <c r="U763" s="263"/>
      <c r="V763" s="269"/>
      <c r="W763" s="260"/>
      <c r="X763" s="260"/>
      <c r="Y763" s="260"/>
      <c r="Z763" s="260"/>
    </row>
    <row r="764" spans="1:26" ht="10.199999999999999" customHeight="1">
      <c r="A764" s="260">
        <v>750</v>
      </c>
      <c r="B764" s="260"/>
      <c r="C764" s="260"/>
      <c r="D764" s="260"/>
      <c r="E764" s="260"/>
      <c r="F764" s="260"/>
      <c r="G764" s="260"/>
      <c r="H764" s="262"/>
      <c r="I764" s="262"/>
      <c r="J764" s="262"/>
      <c r="K764" s="262"/>
      <c r="L764" s="260"/>
      <c r="M764" s="260"/>
      <c r="N764" s="263"/>
      <c r="O764" s="263"/>
      <c r="P764" s="260"/>
      <c r="Q764" s="260"/>
      <c r="R764" s="260"/>
      <c r="S764" s="262"/>
      <c r="T764" s="260"/>
      <c r="U764" s="263"/>
      <c r="V764" s="269"/>
      <c r="W764" s="260"/>
      <c r="X764" s="260"/>
      <c r="Y764" s="260"/>
      <c r="Z764" s="260"/>
    </row>
    <row r="765" spans="1:26" ht="10.199999999999999" customHeight="1">
      <c r="A765" s="260">
        <v>751</v>
      </c>
      <c r="B765" s="260"/>
      <c r="C765" s="260"/>
      <c r="D765" s="260"/>
      <c r="E765" s="260"/>
      <c r="F765" s="260"/>
      <c r="G765" s="260"/>
      <c r="H765" s="262"/>
      <c r="I765" s="262"/>
      <c r="J765" s="262"/>
      <c r="K765" s="262"/>
      <c r="L765" s="260"/>
      <c r="M765" s="260"/>
      <c r="N765" s="263"/>
      <c r="O765" s="263"/>
      <c r="P765" s="260"/>
      <c r="Q765" s="260"/>
      <c r="R765" s="260"/>
      <c r="S765" s="262"/>
      <c r="T765" s="260"/>
      <c r="U765" s="263"/>
      <c r="V765" s="269"/>
      <c r="W765" s="260"/>
      <c r="X765" s="260"/>
      <c r="Y765" s="260"/>
      <c r="Z765" s="260"/>
    </row>
    <row r="766" spans="1:26" ht="10.199999999999999" customHeight="1">
      <c r="A766" s="260">
        <v>752</v>
      </c>
      <c r="B766" s="260"/>
      <c r="C766" s="260"/>
      <c r="D766" s="260"/>
      <c r="E766" s="260"/>
      <c r="F766" s="260"/>
      <c r="G766" s="260"/>
      <c r="H766" s="262"/>
      <c r="I766" s="262"/>
      <c r="J766" s="262"/>
      <c r="K766" s="262"/>
      <c r="L766" s="260"/>
      <c r="M766" s="260"/>
      <c r="N766" s="263"/>
      <c r="O766" s="263"/>
      <c r="P766" s="260"/>
      <c r="Q766" s="260"/>
      <c r="R766" s="260"/>
      <c r="S766" s="262"/>
      <c r="T766" s="260"/>
      <c r="U766" s="263"/>
      <c r="V766" s="269"/>
      <c r="W766" s="260"/>
      <c r="X766" s="260"/>
      <c r="Y766" s="260"/>
      <c r="Z766" s="260"/>
    </row>
    <row r="767" spans="1:26" ht="10.199999999999999" customHeight="1">
      <c r="A767" s="260">
        <v>753</v>
      </c>
      <c r="B767" s="260"/>
      <c r="C767" s="260"/>
      <c r="D767" s="260"/>
      <c r="E767" s="260"/>
      <c r="F767" s="260"/>
      <c r="G767" s="260"/>
      <c r="H767" s="262"/>
      <c r="I767" s="262"/>
      <c r="J767" s="262"/>
      <c r="K767" s="262"/>
      <c r="L767" s="260"/>
      <c r="M767" s="260"/>
      <c r="N767" s="263"/>
      <c r="O767" s="263"/>
      <c r="P767" s="260"/>
      <c r="Q767" s="260"/>
      <c r="R767" s="260"/>
      <c r="S767" s="262"/>
      <c r="T767" s="260"/>
      <c r="U767" s="263"/>
      <c r="V767" s="269"/>
      <c r="W767" s="260"/>
      <c r="X767" s="260"/>
      <c r="Y767" s="260"/>
      <c r="Z767" s="260"/>
    </row>
    <row r="768" spans="1:26" ht="10.199999999999999" customHeight="1">
      <c r="A768" s="260">
        <v>754</v>
      </c>
      <c r="B768" s="260"/>
      <c r="C768" s="260"/>
      <c r="D768" s="260"/>
      <c r="E768" s="260"/>
      <c r="F768" s="260"/>
      <c r="G768" s="260"/>
      <c r="H768" s="262"/>
      <c r="I768" s="262"/>
      <c r="J768" s="262"/>
      <c r="K768" s="262"/>
      <c r="L768" s="260"/>
      <c r="M768" s="260"/>
      <c r="N768" s="263"/>
      <c r="O768" s="263"/>
      <c r="P768" s="260"/>
      <c r="Q768" s="260"/>
      <c r="R768" s="260"/>
      <c r="S768" s="262"/>
      <c r="T768" s="260"/>
      <c r="U768" s="263"/>
      <c r="V768" s="269"/>
      <c r="W768" s="260"/>
      <c r="X768" s="260"/>
      <c r="Y768" s="260"/>
      <c r="Z768" s="260"/>
    </row>
    <row r="769" spans="1:26" ht="10.199999999999999" customHeight="1">
      <c r="A769" s="260">
        <v>755</v>
      </c>
      <c r="B769" s="260"/>
      <c r="C769" s="260"/>
      <c r="D769" s="260"/>
      <c r="E769" s="260"/>
      <c r="F769" s="260"/>
      <c r="G769" s="260"/>
      <c r="H769" s="262"/>
      <c r="I769" s="262"/>
      <c r="J769" s="262"/>
      <c r="K769" s="262"/>
      <c r="L769" s="260"/>
      <c r="M769" s="260"/>
      <c r="N769" s="263"/>
      <c r="O769" s="263"/>
      <c r="P769" s="260"/>
      <c r="Q769" s="260"/>
      <c r="R769" s="260"/>
      <c r="S769" s="262"/>
      <c r="T769" s="260"/>
      <c r="U769" s="263"/>
      <c r="V769" s="269"/>
      <c r="W769" s="260"/>
      <c r="X769" s="260"/>
      <c r="Y769" s="260"/>
      <c r="Z769" s="260"/>
    </row>
    <row r="770" spans="1:26" ht="10.199999999999999" customHeight="1">
      <c r="A770" s="260">
        <v>756</v>
      </c>
      <c r="B770" s="260"/>
      <c r="C770" s="260"/>
      <c r="D770" s="260"/>
      <c r="E770" s="260"/>
      <c r="F770" s="260"/>
      <c r="G770" s="260"/>
      <c r="H770" s="262"/>
      <c r="I770" s="262"/>
      <c r="J770" s="262"/>
      <c r="K770" s="262"/>
      <c r="L770" s="260"/>
      <c r="M770" s="260"/>
      <c r="N770" s="263"/>
      <c r="O770" s="263"/>
      <c r="P770" s="260"/>
      <c r="Q770" s="260"/>
      <c r="R770" s="260"/>
      <c r="S770" s="262"/>
      <c r="T770" s="260"/>
      <c r="U770" s="263"/>
      <c r="V770" s="269"/>
      <c r="W770" s="260"/>
      <c r="X770" s="260"/>
      <c r="Y770" s="260"/>
      <c r="Z770" s="260"/>
    </row>
    <row r="771" spans="1:26" ht="10.199999999999999" customHeight="1">
      <c r="A771" s="260">
        <v>757</v>
      </c>
      <c r="B771" s="260"/>
      <c r="C771" s="260"/>
      <c r="D771" s="260"/>
      <c r="E771" s="260"/>
      <c r="F771" s="260"/>
      <c r="G771" s="260"/>
      <c r="H771" s="262"/>
      <c r="I771" s="262"/>
      <c r="J771" s="262"/>
      <c r="K771" s="262"/>
      <c r="L771" s="260"/>
      <c r="M771" s="260"/>
      <c r="N771" s="263"/>
      <c r="O771" s="263"/>
      <c r="P771" s="260"/>
      <c r="Q771" s="260"/>
      <c r="R771" s="260"/>
      <c r="S771" s="262"/>
      <c r="T771" s="260"/>
      <c r="U771" s="263"/>
      <c r="V771" s="269"/>
      <c r="W771" s="260"/>
      <c r="X771" s="260"/>
      <c r="Y771" s="260"/>
      <c r="Z771" s="260"/>
    </row>
    <row r="772" spans="1:26" ht="10.199999999999999" customHeight="1">
      <c r="A772" s="260">
        <v>758</v>
      </c>
      <c r="B772" s="260"/>
      <c r="C772" s="260"/>
      <c r="D772" s="260"/>
      <c r="E772" s="260"/>
      <c r="F772" s="260"/>
      <c r="G772" s="260"/>
      <c r="H772" s="262"/>
      <c r="I772" s="262"/>
      <c r="J772" s="262"/>
      <c r="K772" s="262"/>
      <c r="L772" s="260"/>
      <c r="M772" s="260"/>
      <c r="N772" s="263"/>
      <c r="O772" s="263"/>
      <c r="P772" s="260"/>
      <c r="Q772" s="260"/>
      <c r="R772" s="260"/>
      <c r="S772" s="262"/>
      <c r="T772" s="260"/>
      <c r="U772" s="263"/>
      <c r="V772" s="269"/>
      <c r="W772" s="260"/>
      <c r="X772" s="260"/>
      <c r="Y772" s="260"/>
      <c r="Z772" s="260"/>
    </row>
    <row r="773" spans="1:26" ht="10.199999999999999" customHeight="1">
      <c r="A773" s="260">
        <v>759</v>
      </c>
      <c r="B773" s="260"/>
      <c r="C773" s="260"/>
      <c r="D773" s="260"/>
      <c r="E773" s="260"/>
      <c r="F773" s="260"/>
      <c r="G773" s="260"/>
      <c r="H773" s="262"/>
      <c r="I773" s="262"/>
      <c r="J773" s="262"/>
      <c r="K773" s="262"/>
      <c r="L773" s="260"/>
      <c r="M773" s="260"/>
      <c r="N773" s="263"/>
      <c r="O773" s="263"/>
      <c r="P773" s="260"/>
      <c r="Q773" s="260"/>
      <c r="R773" s="260"/>
      <c r="S773" s="262"/>
      <c r="T773" s="260"/>
      <c r="U773" s="263"/>
      <c r="V773" s="269"/>
      <c r="W773" s="260"/>
      <c r="X773" s="260"/>
      <c r="Y773" s="260"/>
      <c r="Z773" s="260"/>
    </row>
    <row r="774" spans="1:26" ht="10.199999999999999" customHeight="1">
      <c r="A774" s="260">
        <v>760</v>
      </c>
      <c r="B774" s="260"/>
      <c r="C774" s="260"/>
      <c r="D774" s="260"/>
      <c r="E774" s="260"/>
      <c r="F774" s="260"/>
      <c r="G774" s="260"/>
      <c r="H774" s="262"/>
      <c r="I774" s="262"/>
      <c r="J774" s="262"/>
      <c r="K774" s="262"/>
      <c r="L774" s="260"/>
      <c r="M774" s="260"/>
      <c r="N774" s="263"/>
      <c r="O774" s="263"/>
      <c r="P774" s="260"/>
      <c r="Q774" s="260"/>
      <c r="R774" s="260"/>
      <c r="S774" s="262"/>
      <c r="T774" s="260"/>
      <c r="U774" s="263"/>
      <c r="V774" s="269"/>
      <c r="W774" s="260"/>
      <c r="X774" s="260"/>
      <c r="Y774" s="260"/>
      <c r="Z774" s="260"/>
    </row>
    <row r="775" spans="1:26" ht="10.199999999999999" customHeight="1">
      <c r="A775" s="260">
        <v>761</v>
      </c>
      <c r="B775" s="260"/>
      <c r="C775" s="260"/>
      <c r="D775" s="260"/>
      <c r="E775" s="260"/>
      <c r="F775" s="260"/>
      <c r="G775" s="260"/>
      <c r="H775" s="262"/>
      <c r="I775" s="262"/>
      <c r="J775" s="262"/>
      <c r="K775" s="262"/>
      <c r="L775" s="260"/>
      <c r="M775" s="260"/>
      <c r="N775" s="263"/>
      <c r="O775" s="263"/>
      <c r="P775" s="260"/>
      <c r="Q775" s="260"/>
      <c r="R775" s="260"/>
      <c r="S775" s="262"/>
      <c r="T775" s="260"/>
      <c r="U775" s="263"/>
      <c r="V775" s="269"/>
      <c r="W775" s="260"/>
      <c r="X775" s="260"/>
      <c r="Y775" s="260"/>
      <c r="Z775" s="260"/>
    </row>
    <row r="776" spans="1:26" ht="10.199999999999999" customHeight="1">
      <c r="A776" s="260">
        <v>762</v>
      </c>
      <c r="B776" s="260"/>
      <c r="C776" s="260"/>
      <c r="D776" s="260"/>
      <c r="E776" s="260"/>
      <c r="F776" s="260"/>
      <c r="G776" s="260"/>
      <c r="H776" s="262"/>
      <c r="I776" s="262"/>
      <c r="J776" s="262"/>
      <c r="K776" s="262"/>
      <c r="L776" s="260"/>
      <c r="M776" s="260"/>
      <c r="N776" s="263"/>
      <c r="O776" s="263"/>
      <c r="P776" s="260"/>
      <c r="Q776" s="260"/>
      <c r="R776" s="260"/>
      <c r="S776" s="262"/>
      <c r="T776" s="260"/>
      <c r="U776" s="263"/>
      <c r="V776" s="269"/>
      <c r="W776" s="260"/>
      <c r="X776" s="260"/>
      <c r="Y776" s="260"/>
      <c r="Z776" s="260"/>
    </row>
    <row r="777" spans="1:26" ht="10.199999999999999" customHeight="1">
      <c r="A777" s="260">
        <v>763</v>
      </c>
      <c r="B777" s="260"/>
      <c r="C777" s="260"/>
      <c r="D777" s="260"/>
      <c r="E777" s="260"/>
      <c r="F777" s="260"/>
      <c r="G777" s="260"/>
      <c r="H777" s="262"/>
      <c r="I777" s="262"/>
      <c r="J777" s="262"/>
      <c r="K777" s="262"/>
      <c r="L777" s="260"/>
      <c r="M777" s="260"/>
      <c r="N777" s="263"/>
      <c r="O777" s="263"/>
      <c r="P777" s="260"/>
      <c r="Q777" s="260"/>
      <c r="R777" s="260"/>
      <c r="S777" s="262"/>
      <c r="T777" s="260"/>
      <c r="U777" s="263"/>
      <c r="V777" s="269"/>
      <c r="W777" s="260"/>
      <c r="X777" s="260"/>
      <c r="Y777" s="260"/>
      <c r="Z777" s="260"/>
    </row>
    <row r="778" spans="1:26" ht="10.199999999999999" customHeight="1">
      <c r="A778" s="260">
        <v>764</v>
      </c>
      <c r="B778" s="260"/>
      <c r="C778" s="260"/>
      <c r="D778" s="260"/>
      <c r="E778" s="260"/>
      <c r="F778" s="260"/>
      <c r="G778" s="260"/>
      <c r="H778" s="262"/>
      <c r="I778" s="262"/>
      <c r="J778" s="262"/>
      <c r="K778" s="262"/>
      <c r="L778" s="260"/>
      <c r="M778" s="260"/>
      <c r="N778" s="263"/>
      <c r="O778" s="263"/>
      <c r="P778" s="260"/>
      <c r="Q778" s="260"/>
      <c r="R778" s="260"/>
      <c r="S778" s="262"/>
      <c r="T778" s="260"/>
      <c r="U778" s="263"/>
      <c r="V778" s="269"/>
      <c r="W778" s="260"/>
      <c r="X778" s="260"/>
      <c r="Y778" s="260"/>
      <c r="Z778" s="260"/>
    </row>
    <row r="779" spans="1:26" ht="10.199999999999999" customHeight="1">
      <c r="A779" s="260">
        <v>765</v>
      </c>
      <c r="B779" s="260"/>
      <c r="C779" s="260"/>
      <c r="D779" s="260"/>
      <c r="E779" s="260"/>
      <c r="F779" s="260"/>
      <c r="G779" s="260"/>
      <c r="H779" s="262"/>
      <c r="I779" s="262"/>
      <c r="J779" s="262"/>
      <c r="K779" s="262"/>
      <c r="L779" s="260"/>
      <c r="M779" s="260"/>
      <c r="N779" s="263"/>
      <c r="O779" s="263"/>
      <c r="P779" s="260"/>
      <c r="Q779" s="260"/>
      <c r="R779" s="260"/>
      <c r="S779" s="262"/>
      <c r="T779" s="260"/>
      <c r="U779" s="263"/>
      <c r="V779" s="269"/>
      <c r="W779" s="260"/>
      <c r="X779" s="260"/>
      <c r="Y779" s="260"/>
      <c r="Z779" s="260"/>
    </row>
    <row r="780" spans="1:26" ht="10.199999999999999" customHeight="1">
      <c r="A780" s="260">
        <v>766</v>
      </c>
      <c r="B780" s="260"/>
      <c r="C780" s="260"/>
      <c r="D780" s="260"/>
      <c r="E780" s="260"/>
      <c r="F780" s="260"/>
      <c r="G780" s="260"/>
      <c r="H780" s="262"/>
      <c r="I780" s="262"/>
      <c r="J780" s="262"/>
      <c r="K780" s="262"/>
      <c r="L780" s="260"/>
      <c r="M780" s="260"/>
      <c r="N780" s="263"/>
      <c r="O780" s="263"/>
      <c r="P780" s="260"/>
      <c r="Q780" s="260"/>
      <c r="R780" s="260"/>
      <c r="S780" s="262"/>
      <c r="T780" s="260"/>
      <c r="U780" s="263"/>
      <c r="V780" s="269"/>
      <c r="W780" s="260"/>
      <c r="X780" s="260"/>
      <c r="Y780" s="260"/>
      <c r="Z780" s="260"/>
    </row>
    <row r="781" spans="1:26" ht="10.199999999999999" customHeight="1">
      <c r="A781" s="260">
        <v>767</v>
      </c>
      <c r="B781" s="260"/>
      <c r="C781" s="260"/>
      <c r="D781" s="260"/>
      <c r="E781" s="260"/>
      <c r="F781" s="260"/>
      <c r="G781" s="260"/>
      <c r="H781" s="262"/>
      <c r="I781" s="262"/>
      <c r="J781" s="262"/>
      <c r="K781" s="262"/>
      <c r="L781" s="260"/>
      <c r="M781" s="260"/>
      <c r="N781" s="263"/>
      <c r="O781" s="263"/>
      <c r="P781" s="260"/>
      <c r="Q781" s="260"/>
      <c r="R781" s="260"/>
      <c r="S781" s="262"/>
      <c r="T781" s="260"/>
      <c r="U781" s="263"/>
      <c r="V781" s="269"/>
      <c r="W781" s="260"/>
      <c r="X781" s="260"/>
      <c r="Y781" s="260"/>
      <c r="Z781" s="260"/>
    </row>
    <row r="782" spans="1:26" ht="10.199999999999999" customHeight="1">
      <c r="A782" s="260">
        <v>768</v>
      </c>
      <c r="B782" s="260"/>
      <c r="C782" s="260"/>
      <c r="D782" s="260"/>
      <c r="E782" s="260"/>
      <c r="F782" s="260"/>
      <c r="G782" s="260"/>
      <c r="H782" s="262"/>
      <c r="I782" s="262"/>
      <c r="J782" s="262"/>
      <c r="K782" s="262"/>
      <c r="L782" s="260"/>
      <c r="M782" s="260"/>
      <c r="N782" s="263"/>
      <c r="O782" s="263"/>
      <c r="P782" s="260"/>
      <c r="Q782" s="260"/>
      <c r="R782" s="260"/>
      <c r="S782" s="262"/>
      <c r="T782" s="260"/>
      <c r="U782" s="263"/>
      <c r="V782" s="269"/>
      <c r="W782" s="260"/>
      <c r="X782" s="260"/>
      <c r="Y782" s="260"/>
      <c r="Z782" s="260"/>
    </row>
    <row r="783" spans="1:26" ht="10.199999999999999" customHeight="1">
      <c r="A783" s="260">
        <v>769</v>
      </c>
      <c r="B783" s="260"/>
      <c r="C783" s="260"/>
      <c r="D783" s="260"/>
      <c r="E783" s="260"/>
      <c r="F783" s="260"/>
      <c r="G783" s="260"/>
      <c r="H783" s="262"/>
      <c r="I783" s="262"/>
      <c r="J783" s="262"/>
      <c r="K783" s="262"/>
      <c r="L783" s="260"/>
      <c r="M783" s="260"/>
      <c r="N783" s="263"/>
      <c r="O783" s="263"/>
      <c r="P783" s="260"/>
      <c r="Q783" s="260"/>
      <c r="R783" s="260"/>
      <c r="S783" s="262"/>
      <c r="T783" s="260"/>
      <c r="U783" s="263"/>
      <c r="V783" s="269"/>
      <c r="W783" s="260"/>
      <c r="X783" s="260"/>
      <c r="Y783" s="260"/>
      <c r="Z783" s="260"/>
    </row>
    <row r="784" spans="1:26" ht="10.199999999999999" customHeight="1">
      <c r="A784" s="260">
        <v>770</v>
      </c>
      <c r="B784" s="260"/>
      <c r="C784" s="260"/>
      <c r="D784" s="260"/>
      <c r="E784" s="260"/>
      <c r="F784" s="260"/>
      <c r="G784" s="260"/>
      <c r="H784" s="262"/>
      <c r="I784" s="262"/>
      <c r="J784" s="262"/>
      <c r="K784" s="262"/>
      <c r="L784" s="260"/>
      <c r="M784" s="260"/>
      <c r="N784" s="263"/>
      <c r="O784" s="263"/>
      <c r="P784" s="260"/>
      <c r="Q784" s="260"/>
      <c r="R784" s="260"/>
      <c r="S784" s="262"/>
      <c r="T784" s="260"/>
      <c r="U784" s="263"/>
      <c r="V784" s="269"/>
      <c r="W784" s="260"/>
      <c r="X784" s="260"/>
      <c r="Y784" s="260"/>
      <c r="Z784" s="260"/>
    </row>
    <row r="785" spans="1:26" ht="10.199999999999999" customHeight="1">
      <c r="A785" s="260">
        <v>771</v>
      </c>
      <c r="B785" s="260"/>
      <c r="C785" s="260"/>
      <c r="D785" s="260"/>
      <c r="E785" s="260"/>
      <c r="F785" s="260"/>
      <c r="G785" s="260"/>
      <c r="H785" s="262"/>
      <c r="I785" s="262"/>
      <c r="J785" s="262"/>
      <c r="K785" s="262"/>
      <c r="L785" s="260"/>
      <c r="M785" s="260"/>
      <c r="N785" s="263"/>
      <c r="O785" s="263"/>
      <c r="P785" s="260"/>
      <c r="Q785" s="260"/>
      <c r="R785" s="260"/>
      <c r="S785" s="262"/>
      <c r="T785" s="260"/>
      <c r="U785" s="263"/>
      <c r="V785" s="269"/>
      <c r="W785" s="260"/>
      <c r="X785" s="260"/>
      <c r="Y785" s="260"/>
      <c r="Z785" s="260"/>
    </row>
    <row r="786" spans="1:26" ht="10.199999999999999" customHeight="1">
      <c r="A786" s="260">
        <v>772</v>
      </c>
      <c r="B786" s="260"/>
      <c r="C786" s="260"/>
      <c r="D786" s="260"/>
      <c r="E786" s="260"/>
      <c r="F786" s="260"/>
      <c r="G786" s="260"/>
      <c r="H786" s="262"/>
      <c r="I786" s="262"/>
      <c r="J786" s="262"/>
      <c r="K786" s="262"/>
      <c r="L786" s="260"/>
      <c r="M786" s="260"/>
      <c r="N786" s="263"/>
      <c r="O786" s="263"/>
      <c r="P786" s="260"/>
      <c r="Q786" s="260"/>
      <c r="R786" s="260"/>
      <c r="S786" s="262"/>
      <c r="T786" s="260"/>
      <c r="U786" s="263"/>
      <c r="V786" s="269"/>
      <c r="W786" s="260"/>
      <c r="X786" s="260"/>
      <c r="Y786" s="260"/>
      <c r="Z786" s="260"/>
    </row>
    <row r="787" spans="1:26" ht="10.199999999999999" customHeight="1">
      <c r="A787" s="260">
        <v>773</v>
      </c>
      <c r="B787" s="260"/>
      <c r="C787" s="260"/>
      <c r="D787" s="260"/>
      <c r="E787" s="260"/>
      <c r="F787" s="260"/>
      <c r="G787" s="260"/>
      <c r="H787" s="262"/>
      <c r="I787" s="262"/>
      <c r="J787" s="262"/>
      <c r="K787" s="262"/>
      <c r="L787" s="260"/>
      <c r="M787" s="260"/>
      <c r="N787" s="263"/>
      <c r="O787" s="263"/>
      <c r="P787" s="260"/>
      <c r="Q787" s="260"/>
      <c r="R787" s="260"/>
      <c r="S787" s="262"/>
      <c r="T787" s="260"/>
      <c r="U787" s="263"/>
      <c r="V787" s="269"/>
      <c r="W787" s="260"/>
      <c r="X787" s="260"/>
      <c r="Y787" s="260"/>
      <c r="Z787" s="260"/>
    </row>
    <row r="788" spans="1:26" ht="10.199999999999999" customHeight="1">
      <c r="A788" s="260">
        <v>774</v>
      </c>
      <c r="B788" s="260"/>
      <c r="C788" s="260"/>
      <c r="D788" s="260"/>
      <c r="E788" s="260"/>
      <c r="F788" s="260"/>
      <c r="G788" s="260"/>
      <c r="H788" s="262"/>
      <c r="I788" s="262"/>
      <c r="J788" s="262"/>
      <c r="K788" s="262"/>
      <c r="L788" s="260"/>
      <c r="M788" s="260"/>
      <c r="N788" s="263"/>
      <c r="O788" s="263"/>
      <c r="P788" s="260"/>
      <c r="Q788" s="260"/>
      <c r="R788" s="260"/>
      <c r="S788" s="262"/>
      <c r="T788" s="260"/>
      <c r="U788" s="263"/>
      <c r="V788" s="269"/>
      <c r="W788" s="260"/>
      <c r="X788" s="260"/>
      <c r="Y788" s="260"/>
      <c r="Z788" s="260"/>
    </row>
    <row r="789" spans="1:26" ht="10.199999999999999" customHeight="1">
      <c r="A789" s="260">
        <v>775</v>
      </c>
      <c r="B789" s="260"/>
      <c r="C789" s="260"/>
      <c r="D789" s="260"/>
      <c r="E789" s="260"/>
      <c r="F789" s="260"/>
      <c r="G789" s="260"/>
      <c r="H789" s="262"/>
      <c r="I789" s="262"/>
      <c r="J789" s="262"/>
      <c r="K789" s="262"/>
      <c r="L789" s="260"/>
      <c r="M789" s="260"/>
      <c r="N789" s="263"/>
      <c r="O789" s="263"/>
      <c r="P789" s="260"/>
      <c r="Q789" s="260"/>
      <c r="R789" s="260"/>
      <c r="S789" s="262"/>
      <c r="T789" s="260"/>
      <c r="U789" s="263"/>
      <c r="V789" s="269"/>
      <c r="W789" s="260"/>
      <c r="X789" s="260"/>
      <c r="Y789" s="260"/>
      <c r="Z789" s="260"/>
    </row>
    <row r="790" spans="1:26" ht="10.199999999999999" customHeight="1">
      <c r="A790" s="260">
        <v>776</v>
      </c>
      <c r="B790" s="260"/>
      <c r="C790" s="260"/>
      <c r="D790" s="260"/>
      <c r="E790" s="260"/>
      <c r="F790" s="260"/>
      <c r="G790" s="260"/>
      <c r="H790" s="262"/>
      <c r="I790" s="262"/>
      <c r="J790" s="262"/>
      <c r="K790" s="262"/>
      <c r="L790" s="260"/>
      <c r="M790" s="260"/>
      <c r="N790" s="263"/>
      <c r="O790" s="263"/>
      <c r="P790" s="260"/>
      <c r="Q790" s="260"/>
      <c r="R790" s="260"/>
      <c r="S790" s="262"/>
      <c r="T790" s="260"/>
      <c r="U790" s="263"/>
      <c r="V790" s="269"/>
      <c r="W790" s="260"/>
      <c r="X790" s="260"/>
      <c r="Y790" s="260"/>
      <c r="Z790" s="260"/>
    </row>
    <row r="791" spans="1:26" ht="10.199999999999999" customHeight="1">
      <c r="A791" s="260">
        <v>777</v>
      </c>
      <c r="B791" s="260"/>
      <c r="C791" s="260"/>
      <c r="D791" s="260"/>
      <c r="E791" s="260"/>
      <c r="F791" s="260"/>
      <c r="G791" s="260"/>
      <c r="H791" s="262"/>
      <c r="I791" s="262"/>
      <c r="J791" s="262"/>
      <c r="K791" s="262"/>
      <c r="L791" s="260"/>
      <c r="M791" s="260"/>
      <c r="N791" s="263"/>
      <c r="O791" s="263"/>
      <c r="P791" s="260"/>
      <c r="Q791" s="260"/>
      <c r="R791" s="260"/>
      <c r="S791" s="262"/>
      <c r="T791" s="260"/>
      <c r="U791" s="263"/>
      <c r="V791" s="269"/>
      <c r="W791" s="260"/>
      <c r="X791" s="260"/>
      <c r="Y791" s="260"/>
      <c r="Z791" s="260"/>
    </row>
    <row r="792" spans="1:26" ht="10.199999999999999" customHeight="1">
      <c r="A792" s="260">
        <v>778</v>
      </c>
      <c r="B792" s="260"/>
      <c r="C792" s="260"/>
      <c r="D792" s="260"/>
      <c r="E792" s="260"/>
      <c r="F792" s="260"/>
      <c r="G792" s="260"/>
      <c r="H792" s="262"/>
      <c r="I792" s="262"/>
      <c r="J792" s="262"/>
      <c r="K792" s="262"/>
      <c r="L792" s="260"/>
      <c r="M792" s="260"/>
      <c r="N792" s="263"/>
      <c r="O792" s="263"/>
      <c r="P792" s="260"/>
      <c r="Q792" s="260"/>
      <c r="R792" s="260"/>
      <c r="S792" s="262"/>
      <c r="T792" s="260"/>
      <c r="U792" s="263"/>
      <c r="V792" s="269"/>
      <c r="W792" s="260"/>
      <c r="X792" s="260"/>
      <c r="Y792" s="260"/>
      <c r="Z792" s="260"/>
    </row>
    <row r="793" spans="1:26" ht="10.199999999999999" customHeight="1">
      <c r="A793" s="260">
        <v>779</v>
      </c>
      <c r="B793" s="260"/>
      <c r="C793" s="260"/>
      <c r="D793" s="260"/>
      <c r="E793" s="260"/>
      <c r="F793" s="260"/>
      <c r="G793" s="260"/>
      <c r="H793" s="262"/>
      <c r="I793" s="262"/>
      <c r="J793" s="262"/>
      <c r="K793" s="262"/>
      <c r="L793" s="260"/>
      <c r="M793" s="260"/>
      <c r="N793" s="263"/>
      <c r="O793" s="263"/>
      <c r="P793" s="260"/>
      <c r="Q793" s="260"/>
      <c r="R793" s="260"/>
      <c r="S793" s="262"/>
      <c r="T793" s="260"/>
      <c r="U793" s="263"/>
      <c r="V793" s="269"/>
      <c r="W793" s="260"/>
      <c r="X793" s="260"/>
      <c r="Y793" s="260"/>
      <c r="Z793" s="260"/>
    </row>
    <row r="794" spans="1:26" ht="10.199999999999999" customHeight="1">
      <c r="A794" s="260">
        <v>780</v>
      </c>
      <c r="B794" s="260"/>
      <c r="C794" s="260"/>
      <c r="D794" s="260"/>
      <c r="E794" s="260"/>
      <c r="F794" s="260"/>
      <c r="G794" s="260"/>
      <c r="H794" s="262"/>
      <c r="I794" s="262"/>
      <c r="J794" s="262"/>
      <c r="K794" s="262"/>
      <c r="L794" s="260"/>
      <c r="M794" s="260"/>
      <c r="N794" s="263"/>
      <c r="O794" s="263"/>
      <c r="P794" s="260"/>
      <c r="Q794" s="260"/>
      <c r="R794" s="260"/>
      <c r="S794" s="262"/>
      <c r="T794" s="260"/>
      <c r="U794" s="263"/>
      <c r="V794" s="269"/>
      <c r="W794" s="260"/>
      <c r="X794" s="260"/>
      <c r="Y794" s="260"/>
      <c r="Z794" s="260"/>
    </row>
    <row r="795" spans="1:26" ht="10.199999999999999" customHeight="1">
      <c r="A795" s="260">
        <v>781</v>
      </c>
      <c r="B795" s="260"/>
      <c r="C795" s="260"/>
      <c r="D795" s="260"/>
      <c r="E795" s="260"/>
      <c r="F795" s="260"/>
      <c r="G795" s="260"/>
      <c r="H795" s="262"/>
      <c r="I795" s="262"/>
      <c r="J795" s="262"/>
      <c r="K795" s="262"/>
      <c r="L795" s="260"/>
      <c r="M795" s="260"/>
      <c r="N795" s="263"/>
      <c r="O795" s="263"/>
      <c r="P795" s="260"/>
      <c r="Q795" s="260"/>
      <c r="R795" s="260"/>
      <c r="S795" s="262"/>
      <c r="T795" s="260"/>
      <c r="U795" s="263"/>
      <c r="V795" s="269"/>
      <c r="W795" s="260"/>
      <c r="X795" s="260"/>
      <c r="Y795" s="260"/>
      <c r="Z795" s="260"/>
    </row>
    <row r="796" spans="1:26" ht="10.199999999999999" customHeight="1">
      <c r="A796" s="260">
        <v>782</v>
      </c>
      <c r="B796" s="260"/>
      <c r="C796" s="260"/>
      <c r="D796" s="260"/>
      <c r="E796" s="260"/>
      <c r="F796" s="260"/>
      <c r="G796" s="260"/>
      <c r="H796" s="262"/>
      <c r="I796" s="262"/>
      <c r="J796" s="262"/>
      <c r="K796" s="262"/>
      <c r="L796" s="260"/>
      <c r="M796" s="260"/>
      <c r="N796" s="263"/>
      <c r="O796" s="263"/>
      <c r="P796" s="260"/>
      <c r="Q796" s="260"/>
      <c r="R796" s="260"/>
      <c r="S796" s="262"/>
      <c r="T796" s="260"/>
      <c r="U796" s="263"/>
      <c r="V796" s="269"/>
      <c r="W796" s="260"/>
      <c r="X796" s="260"/>
      <c r="Y796" s="260"/>
      <c r="Z796" s="260"/>
    </row>
    <row r="797" spans="1:26" ht="10.199999999999999" customHeight="1">
      <c r="A797" s="260">
        <v>783</v>
      </c>
      <c r="B797" s="260"/>
      <c r="C797" s="260"/>
      <c r="D797" s="260"/>
      <c r="E797" s="260"/>
      <c r="F797" s="260"/>
      <c r="G797" s="260"/>
      <c r="H797" s="262"/>
      <c r="I797" s="262"/>
      <c r="J797" s="262"/>
      <c r="K797" s="262"/>
      <c r="L797" s="260"/>
      <c r="M797" s="260"/>
      <c r="N797" s="263"/>
      <c r="O797" s="263"/>
      <c r="P797" s="260"/>
      <c r="Q797" s="260"/>
      <c r="R797" s="260"/>
      <c r="S797" s="262"/>
      <c r="T797" s="260"/>
      <c r="U797" s="263"/>
      <c r="V797" s="269"/>
      <c r="W797" s="260"/>
      <c r="X797" s="260"/>
      <c r="Y797" s="260"/>
      <c r="Z797" s="260"/>
    </row>
    <row r="798" spans="1:26" ht="10.199999999999999" customHeight="1">
      <c r="A798" s="260">
        <v>784</v>
      </c>
      <c r="B798" s="260"/>
      <c r="C798" s="260"/>
      <c r="D798" s="260"/>
      <c r="E798" s="260"/>
      <c r="F798" s="260"/>
      <c r="G798" s="260"/>
      <c r="H798" s="262"/>
      <c r="I798" s="262"/>
      <c r="J798" s="262"/>
      <c r="K798" s="262"/>
      <c r="L798" s="260"/>
      <c r="M798" s="260"/>
      <c r="N798" s="263"/>
      <c r="O798" s="263"/>
      <c r="P798" s="260"/>
      <c r="Q798" s="260"/>
      <c r="R798" s="260"/>
      <c r="S798" s="262"/>
      <c r="T798" s="260"/>
      <c r="U798" s="263"/>
      <c r="V798" s="269"/>
      <c r="W798" s="260"/>
      <c r="X798" s="260"/>
      <c r="Y798" s="260"/>
      <c r="Z798" s="260"/>
    </row>
    <row r="799" spans="1:26" ht="10.199999999999999" customHeight="1">
      <c r="A799" s="260">
        <v>785</v>
      </c>
      <c r="B799" s="260"/>
      <c r="C799" s="260"/>
      <c r="D799" s="260"/>
      <c r="E799" s="260"/>
      <c r="F799" s="260"/>
      <c r="G799" s="260"/>
      <c r="H799" s="262"/>
      <c r="I799" s="262"/>
      <c r="J799" s="262"/>
      <c r="K799" s="262"/>
      <c r="L799" s="260"/>
      <c r="M799" s="260"/>
      <c r="N799" s="263"/>
      <c r="O799" s="263"/>
      <c r="P799" s="260"/>
      <c r="Q799" s="260"/>
      <c r="R799" s="260"/>
      <c r="S799" s="262"/>
      <c r="T799" s="260"/>
      <c r="U799" s="263"/>
      <c r="V799" s="269"/>
      <c r="W799" s="260"/>
      <c r="X799" s="260"/>
      <c r="Y799" s="260"/>
      <c r="Z799" s="260"/>
    </row>
    <row r="800" spans="1:26" ht="10.199999999999999" customHeight="1">
      <c r="A800" s="260">
        <v>786</v>
      </c>
      <c r="B800" s="260"/>
      <c r="C800" s="260"/>
      <c r="D800" s="260"/>
      <c r="E800" s="260"/>
      <c r="F800" s="260"/>
      <c r="G800" s="260"/>
      <c r="H800" s="262"/>
      <c r="I800" s="262"/>
      <c r="J800" s="262"/>
      <c r="K800" s="262"/>
      <c r="L800" s="260"/>
      <c r="M800" s="260"/>
      <c r="N800" s="263"/>
      <c r="O800" s="263"/>
      <c r="P800" s="260"/>
      <c r="Q800" s="260"/>
      <c r="R800" s="260"/>
      <c r="S800" s="262"/>
      <c r="T800" s="260"/>
      <c r="U800" s="263"/>
      <c r="V800" s="269"/>
      <c r="W800" s="260"/>
      <c r="X800" s="260"/>
      <c r="Y800" s="260"/>
      <c r="Z800" s="260"/>
    </row>
    <row r="801" spans="1:26" ht="10.199999999999999" customHeight="1">
      <c r="A801" s="260">
        <v>787</v>
      </c>
      <c r="B801" s="260"/>
      <c r="C801" s="260"/>
      <c r="D801" s="260"/>
      <c r="E801" s="260"/>
      <c r="F801" s="260"/>
      <c r="G801" s="260"/>
      <c r="H801" s="262"/>
      <c r="I801" s="262"/>
      <c r="J801" s="262"/>
      <c r="K801" s="262"/>
      <c r="L801" s="260"/>
      <c r="M801" s="260"/>
      <c r="N801" s="263"/>
      <c r="O801" s="263"/>
      <c r="P801" s="260"/>
      <c r="Q801" s="260"/>
      <c r="R801" s="260"/>
      <c r="S801" s="262"/>
      <c r="T801" s="260"/>
      <c r="U801" s="263"/>
      <c r="V801" s="269"/>
      <c r="W801" s="260"/>
      <c r="X801" s="260"/>
      <c r="Y801" s="260"/>
      <c r="Z801" s="260"/>
    </row>
    <row r="802" spans="1:26" ht="10.199999999999999" customHeight="1">
      <c r="A802" s="260">
        <v>788</v>
      </c>
      <c r="B802" s="260"/>
      <c r="C802" s="260"/>
      <c r="D802" s="260"/>
      <c r="E802" s="260"/>
      <c r="F802" s="260"/>
      <c r="G802" s="260"/>
      <c r="H802" s="262"/>
      <c r="I802" s="262"/>
      <c r="J802" s="262"/>
      <c r="K802" s="262"/>
      <c r="L802" s="260"/>
      <c r="M802" s="260"/>
      <c r="N802" s="263"/>
      <c r="O802" s="263"/>
      <c r="P802" s="260"/>
      <c r="Q802" s="260"/>
      <c r="R802" s="260"/>
      <c r="S802" s="262"/>
      <c r="T802" s="260"/>
      <c r="U802" s="263"/>
      <c r="V802" s="269"/>
      <c r="W802" s="260"/>
      <c r="X802" s="260"/>
      <c r="Y802" s="260"/>
      <c r="Z802" s="260"/>
    </row>
    <row r="803" spans="1:26" ht="10.199999999999999" customHeight="1">
      <c r="A803" s="260">
        <v>789</v>
      </c>
      <c r="B803" s="260"/>
      <c r="C803" s="260"/>
      <c r="D803" s="260"/>
      <c r="E803" s="260"/>
      <c r="F803" s="260"/>
      <c r="G803" s="260"/>
      <c r="H803" s="262"/>
      <c r="I803" s="262"/>
      <c r="J803" s="262"/>
      <c r="K803" s="262"/>
      <c r="L803" s="260"/>
      <c r="M803" s="260"/>
      <c r="N803" s="263"/>
      <c r="O803" s="263"/>
      <c r="P803" s="260"/>
      <c r="Q803" s="260"/>
      <c r="R803" s="260"/>
      <c r="S803" s="262"/>
      <c r="T803" s="260"/>
      <c r="U803" s="263"/>
      <c r="V803" s="269"/>
      <c r="W803" s="260"/>
      <c r="X803" s="260"/>
      <c r="Y803" s="260"/>
      <c r="Z803" s="260"/>
    </row>
    <row r="804" spans="1:26" ht="10.199999999999999" customHeight="1">
      <c r="A804" s="260">
        <v>790</v>
      </c>
      <c r="B804" s="260"/>
      <c r="C804" s="260"/>
      <c r="D804" s="260"/>
      <c r="E804" s="260"/>
      <c r="F804" s="260"/>
      <c r="G804" s="260"/>
      <c r="H804" s="262"/>
      <c r="I804" s="262"/>
      <c r="J804" s="262"/>
      <c r="K804" s="262"/>
      <c r="L804" s="260"/>
      <c r="M804" s="260"/>
      <c r="N804" s="263"/>
      <c r="O804" s="263"/>
      <c r="P804" s="260"/>
      <c r="Q804" s="260"/>
      <c r="R804" s="260"/>
      <c r="S804" s="262"/>
      <c r="T804" s="260"/>
      <c r="U804" s="263"/>
      <c r="V804" s="269"/>
      <c r="W804" s="260"/>
      <c r="X804" s="260"/>
      <c r="Y804" s="260"/>
      <c r="Z804" s="260"/>
    </row>
    <row r="805" spans="1:26" ht="10.199999999999999" customHeight="1">
      <c r="A805" s="260">
        <v>791</v>
      </c>
      <c r="B805" s="260"/>
      <c r="C805" s="260"/>
      <c r="D805" s="260"/>
      <c r="E805" s="260"/>
      <c r="F805" s="260"/>
      <c r="G805" s="260"/>
      <c r="H805" s="262"/>
      <c r="I805" s="262"/>
      <c r="J805" s="262"/>
      <c r="K805" s="262"/>
      <c r="L805" s="260"/>
      <c r="M805" s="260"/>
      <c r="N805" s="263"/>
      <c r="O805" s="263"/>
      <c r="P805" s="260"/>
      <c r="Q805" s="260"/>
      <c r="R805" s="260"/>
      <c r="S805" s="262"/>
      <c r="T805" s="260"/>
      <c r="U805" s="263"/>
      <c r="V805" s="269"/>
      <c r="W805" s="260"/>
      <c r="X805" s="260"/>
      <c r="Y805" s="260"/>
      <c r="Z805" s="260"/>
    </row>
    <row r="806" spans="1:26" ht="10.199999999999999" customHeight="1">
      <c r="A806" s="260">
        <v>792</v>
      </c>
      <c r="B806" s="260"/>
      <c r="C806" s="260"/>
      <c r="D806" s="260"/>
      <c r="E806" s="260"/>
      <c r="F806" s="260"/>
      <c r="G806" s="260"/>
      <c r="H806" s="262"/>
      <c r="I806" s="262"/>
      <c r="J806" s="262"/>
      <c r="K806" s="262"/>
      <c r="L806" s="260"/>
      <c r="M806" s="260"/>
      <c r="N806" s="263"/>
      <c r="O806" s="263"/>
      <c r="P806" s="260"/>
      <c r="Q806" s="260"/>
      <c r="R806" s="260"/>
      <c r="S806" s="262"/>
      <c r="T806" s="260"/>
      <c r="U806" s="263"/>
      <c r="V806" s="269"/>
      <c r="W806" s="260"/>
      <c r="X806" s="260"/>
      <c r="Y806" s="260"/>
      <c r="Z806" s="260"/>
    </row>
    <row r="807" spans="1:26" ht="10.199999999999999" customHeight="1">
      <c r="A807" s="260">
        <v>793</v>
      </c>
      <c r="B807" s="260"/>
      <c r="C807" s="260"/>
      <c r="D807" s="260"/>
      <c r="E807" s="260"/>
      <c r="F807" s="260"/>
      <c r="G807" s="260"/>
      <c r="H807" s="262"/>
      <c r="I807" s="262"/>
      <c r="J807" s="262"/>
      <c r="K807" s="262"/>
      <c r="L807" s="260"/>
      <c r="M807" s="260"/>
      <c r="N807" s="263"/>
      <c r="O807" s="263"/>
      <c r="P807" s="260"/>
      <c r="Q807" s="260"/>
      <c r="R807" s="260"/>
      <c r="S807" s="262"/>
      <c r="T807" s="260"/>
      <c r="U807" s="263"/>
      <c r="V807" s="269"/>
      <c r="W807" s="260"/>
      <c r="X807" s="260"/>
      <c r="Y807" s="260"/>
      <c r="Z807" s="260"/>
    </row>
    <row r="808" spans="1:26" ht="10.199999999999999" customHeight="1">
      <c r="A808" s="260">
        <v>794</v>
      </c>
      <c r="B808" s="260"/>
      <c r="C808" s="260"/>
      <c r="D808" s="260"/>
      <c r="E808" s="260"/>
      <c r="F808" s="260"/>
      <c r="G808" s="260"/>
      <c r="H808" s="262"/>
      <c r="I808" s="262"/>
      <c r="J808" s="262"/>
      <c r="K808" s="262"/>
      <c r="L808" s="260"/>
      <c r="M808" s="260"/>
      <c r="N808" s="263"/>
      <c r="O808" s="263"/>
      <c r="P808" s="260"/>
      <c r="Q808" s="260"/>
      <c r="R808" s="260"/>
      <c r="S808" s="262"/>
      <c r="T808" s="260"/>
      <c r="U808" s="263"/>
      <c r="V808" s="269"/>
      <c r="W808" s="260"/>
      <c r="X808" s="260"/>
      <c r="Y808" s="260"/>
      <c r="Z808" s="260"/>
    </row>
    <row r="809" spans="1:26" ht="10.199999999999999" customHeight="1">
      <c r="A809" s="260">
        <v>795</v>
      </c>
      <c r="B809" s="260"/>
      <c r="C809" s="260"/>
      <c r="D809" s="260"/>
      <c r="E809" s="260"/>
      <c r="F809" s="260"/>
      <c r="G809" s="260"/>
      <c r="H809" s="262"/>
      <c r="I809" s="262"/>
      <c r="J809" s="262"/>
      <c r="K809" s="262"/>
      <c r="L809" s="260"/>
      <c r="M809" s="260"/>
      <c r="N809" s="263"/>
      <c r="O809" s="263"/>
      <c r="P809" s="260"/>
      <c r="Q809" s="260"/>
      <c r="R809" s="260"/>
      <c r="S809" s="262"/>
      <c r="T809" s="260"/>
      <c r="U809" s="263"/>
      <c r="V809" s="269"/>
      <c r="W809" s="260"/>
      <c r="X809" s="260"/>
      <c r="Y809" s="260"/>
      <c r="Z809" s="260"/>
    </row>
    <row r="810" spans="1:26" ht="10.199999999999999" customHeight="1">
      <c r="A810" s="260">
        <v>796</v>
      </c>
      <c r="B810" s="260"/>
      <c r="C810" s="260"/>
      <c r="D810" s="260"/>
      <c r="E810" s="260"/>
      <c r="F810" s="260"/>
      <c r="G810" s="260"/>
      <c r="H810" s="262"/>
      <c r="I810" s="262"/>
      <c r="J810" s="262"/>
      <c r="K810" s="262"/>
      <c r="L810" s="260"/>
      <c r="M810" s="260"/>
      <c r="N810" s="263"/>
      <c r="O810" s="263"/>
      <c r="P810" s="260"/>
      <c r="Q810" s="260"/>
      <c r="R810" s="260"/>
      <c r="S810" s="262"/>
      <c r="T810" s="260"/>
      <c r="U810" s="263"/>
      <c r="V810" s="269"/>
      <c r="W810" s="260"/>
      <c r="X810" s="260"/>
      <c r="Y810" s="260"/>
      <c r="Z810" s="260"/>
    </row>
    <row r="811" spans="1:26" ht="10.199999999999999" customHeight="1">
      <c r="A811" s="260">
        <v>797</v>
      </c>
      <c r="B811" s="260"/>
      <c r="C811" s="260"/>
      <c r="D811" s="260"/>
      <c r="E811" s="260"/>
      <c r="F811" s="260"/>
      <c r="G811" s="260"/>
      <c r="H811" s="262"/>
      <c r="I811" s="262"/>
      <c r="J811" s="262"/>
      <c r="K811" s="262"/>
      <c r="L811" s="260"/>
      <c r="M811" s="260"/>
      <c r="N811" s="263"/>
      <c r="O811" s="263"/>
      <c r="P811" s="260"/>
      <c r="Q811" s="260"/>
      <c r="R811" s="260"/>
      <c r="S811" s="262"/>
      <c r="T811" s="260"/>
      <c r="U811" s="263"/>
      <c r="V811" s="269"/>
      <c r="W811" s="260"/>
      <c r="X811" s="260"/>
      <c r="Y811" s="260"/>
      <c r="Z811" s="260"/>
    </row>
    <row r="812" spans="1:26" ht="10.199999999999999" customHeight="1">
      <c r="A812" s="260">
        <v>798</v>
      </c>
      <c r="B812" s="260"/>
      <c r="C812" s="260"/>
      <c r="D812" s="260"/>
      <c r="E812" s="260"/>
      <c r="F812" s="260"/>
      <c r="G812" s="260"/>
      <c r="H812" s="262"/>
      <c r="I812" s="262"/>
      <c r="J812" s="262"/>
      <c r="K812" s="262"/>
      <c r="L812" s="260"/>
      <c r="M812" s="260"/>
      <c r="N812" s="263"/>
      <c r="O812" s="263"/>
      <c r="P812" s="260"/>
      <c r="Q812" s="260"/>
      <c r="R812" s="260"/>
      <c r="S812" s="262"/>
      <c r="T812" s="260"/>
      <c r="U812" s="263"/>
      <c r="V812" s="269"/>
      <c r="W812" s="260"/>
      <c r="X812" s="260"/>
      <c r="Y812" s="260"/>
      <c r="Z812" s="260"/>
    </row>
    <row r="813" spans="1:26" ht="10.199999999999999" customHeight="1">
      <c r="A813" s="260">
        <v>799</v>
      </c>
      <c r="B813" s="260"/>
      <c r="C813" s="260"/>
      <c r="D813" s="260"/>
      <c r="E813" s="260"/>
      <c r="F813" s="260"/>
      <c r="G813" s="260"/>
      <c r="H813" s="262"/>
      <c r="I813" s="262"/>
      <c r="J813" s="262"/>
      <c r="K813" s="262"/>
      <c r="L813" s="260"/>
      <c r="M813" s="260"/>
      <c r="N813" s="263"/>
      <c r="O813" s="263"/>
      <c r="P813" s="260"/>
      <c r="Q813" s="260"/>
      <c r="R813" s="260"/>
      <c r="S813" s="262"/>
      <c r="T813" s="260"/>
      <c r="U813" s="263"/>
      <c r="V813" s="269"/>
      <c r="W813" s="260"/>
      <c r="X813" s="260"/>
      <c r="Y813" s="260"/>
      <c r="Z813" s="260"/>
    </row>
    <row r="814" spans="1:26" ht="10.199999999999999" customHeight="1">
      <c r="A814" s="260">
        <v>800</v>
      </c>
      <c r="B814" s="260"/>
      <c r="C814" s="260"/>
      <c r="D814" s="260"/>
      <c r="E814" s="260"/>
      <c r="F814" s="260"/>
      <c r="G814" s="260"/>
      <c r="H814" s="262"/>
      <c r="I814" s="262"/>
      <c r="J814" s="262"/>
      <c r="K814" s="262"/>
      <c r="L814" s="260"/>
      <c r="M814" s="260"/>
      <c r="N814" s="263"/>
      <c r="O814" s="263"/>
      <c r="P814" s="260"/>
      <c r="Q814" s="260"/>
      <c r="R814" s="260"/>
      <c r="S814" s="262"/>
      <c r="T814" s="260"/>
      <c r="U814" s="263"/>
      <c r="V814" s="269"/>
      <c r="W814" s="260"/>
      <c r="X814" s="260"/>
      <c r="Y814" s="260"/>
      <c r="Z814" s="260"/>
    </row>
    <row r="815" spans="1:26" ht="10.199999999999999" customHeight="1">
      <c r="A815" s="260">
        <v>801</v>
      </c>
      <c r="B815" s="260"/>
      <c r="C815" s="260"/>
      <c r="D815" s="260"/>
      <c r="E815" s="260"/>
      <c r="F815" s="260"/>
      <c r="G815" s="260"/>
      <c r="H815" s="262"/>
      <c r="I815" s="262"/>
      <c r="J815" s="262"/>
      <c r="K815" s="262"/>
      <c r="L815" s="260"/>
      <c r="M815" s="260"/>
      <c r="N815" s="263"/>
      <c r="O815" s="263"/>
      <c r="P815" s="260"/>
      <c r="Q815" s="260"/>
      <c r="R815" s="260"/>
      <c r="S815" s="262"/>
      <c r="T815" s="260"/>
      <c r="U815" s="263"/>
      <c r="V815" s="269"/>
      <c r="W815" s="260"/>
      <c r="X815" s="260"/>
      <c r="Y815" s="260"/>
      <c r="Z815" s="260"/>
    </row>
    <row r="816" spans="1:26" ht="10.199999999999999" customHeight="1">
      <c r="A816" s="260">
        <v>802</v>
      </c>
      <c r="B816" s="260"/>
      <c r="C816" s="260"/>
      <c r="D816" s="260"/>
      <c r="E816" s="260"/>
      <c r="F816" s="260"/>
      <c r="G816" s="260"/>
      <c r="H816" s="262"/>
      <c r="I816" s="262"/>
      <c r="J816" s="262"/>
      <c r="K816" s="262"/>
      <c r="L816" s="260"/>
      <c r="M816" s="260"/>
      <c r="N816" s="263"/>
      <c r="O816" s="263"/>
      <c r="P816" s="260"/>
      <c r="Q816" s="260"/>
      <c r="R816" s="260"/>
      <c r="S816" s="262"/>
      <c r="T816" s="260"/>
      <c r="U816" s="263"/>
      <c r="V816" s="269"/>
      <c r="W816" s="260"/>
      <c r="X816" s="260"/>
      <c r="Y816" s="260"/>
      <c r="Z816" s="260"/>
    </row>
    <row r="817" spans="1:26" ht="10.199999999999999" customHeight="1">
      <c r="A817" s="260">
        <v>803</v>
      </c>
      <c r="B817" s="260"/>
      <c r="C817" s="260"/>
      <c r="D817" s="260"/>
      <c r="E817" s="260"/>
      <c r="F817" s="260"/>
      <c r="G817" s="260"/>
      <c r="H817" s="262"/>
      <c r="I817" s="262"/>
      <c r="J817" s="262"/>
      <c r="K817" s="262"/>
      <c r="L817" s="260"/>
      <c r="M817" s="260"/>
      <c r="N817" s="263"/>
      <c r="O817" s="263"/>
      <c r="P817" s="260"/>
      <c r="Q817" s="260"/>
      <c r="R817" s="260"/>
      <c r="S817" s="262"/>
      <c r="T817" s="260"/>
      <c r="U817" s="263"/>
      <c r="V817" s="269"/>
      <c r="W817" s="260"/>
      <c r="X817" s="260"/>
      <c r="Y817" s="260"/>
      <c r="Z817" s="260"/>
    </row>
    <row r="818" spans="1:26" ht="10.199999999999999" customHeight="1">
      <c r="A818" s="260">
        <v>804</v>
      </c>
      <c r="B818" s="260"/>
      <c r="C818" s="260"/>
      <c r="D818" s="260"/>
      <c r="E818" s="260"/>
      <c r="F818" s="260"/>
      <c r="G818" s="260"/>
      <c r="H818" s="262"/>
      <c r="I818" s="262"/>
      <c r="J818" s="262"/>
      <c r="K818" s="262"/>
      <c r="L818" s="260"/>
      <c r="M818" s="260"/>
      <c r="N818" s="263"/>
      <c r="O818" s="263"/>
      <c r="P818" s="260"/>
      <c r="Q818" s="260"/>
      <c r="R818" s="260"/>
      <c r="S818" s="262"/>
      <c r="T818" s="260"/>
      <c r="U818" s="263"/>
      <c r="V818" s="269"/>
      <c r="W818" s="260"/>
      <c r="X818" s="260"/>
      <c r="Y818" s="260"/>
      <c r="Z818" s="260"/>
    </row>
    <row r="819" spans="1:26" ht="10.199999999999999" customHeight="1">
      <c r="A819" s="260">
        <v>805</v>
      </c>
      <c r="B819" s="260"/>
      <c r="C819" s="260"/>
      <c r="D819" s="260"/>
      <c r="E819" s="260"/>
      <c r="F819" s="260"/>
      <c r="G819" s="260"/>
      <c r="H819" s="262"/>
      <c r="I819" s="262"/>
      <c r="J819" s="262"/>
      <c r="K819" s="262"/>
      <c r="L819" s="260"/>
      <c r="M819" s="260"/>
      <c r="N819" s="263"/>
      <c r="O819" s="263"/>
      <c r="P819" s="260"/>
      <c r="Q819" s="260"/>
      <c r="R819" s="260"/>
      <c r="S819" s="262"/>
      <c r="T819" s="260"/>
      <c r="U819" s="263"/>
      <c r="V819" s="269"/>
      <c r="W819" s="260"/>
      <c r="X819" s="260"/>
      <c r="Y819" s="260"/>
      <c r="Z819" s="260"/>
    </row>
    <row r="820" spans="1:26" ht="10.199999999999999" customHeight="1">
      <c r="A820" s="260">
        <v>806</v>
      </c>
      <c r="B820" s="260"/>
      <c r="C820" s="260"/>
      <c r="D820" s="260"/>
      <c r="E820" s="260"/>
      <c r="F820" s="260"/>
      <c r="G820" s="260"/>
      <c r="H820" s="262"/>
      <c r="I820" s="262"/>
      <c r="J820" s="262"/>
      <c r="K820" s="262"/>
      <c r="L820" s="260"/>
      <c r="M820" s="260"/>
      <c r="N820" s="263"/>
      <c r="O820" s="263"/>
      <c r="P820" s="260"/>
      <c r="Q820" s="260"/>
      <c r="R820" s="260"/>
      <c r="S820" s="262"/>
      <c r="T820" s="260"/>
      <c r="U820" s="263"/>
      <c r="V820" s="269"/>
      <c r="W820" s="260"/>
      <c r="X820" s="260"/>
      <c r="Y820" s="260"/>
      <c r="Z820" s="260"/>
    </row>
    <row r="821" spans="1:26" ht="10.199999999999999" customHeight="1">
      <c r="A821" s="260">
        <v>807</v>
      </c>
      <c r="B821" s="260"/>
      <c r="C821" s="260"/>
      <c r="D821" s="260"/>
      <c r="E821" s="260"/>
      <c r="F821" s="260"/>
      <c r="G821" s="260"/>
      <c r="H821" s="262"/>
      <c r="I821" s="262"/>
      <c r="J821" s="262"/>
      <c r="K821" s="262"/>
      <c r="L821" s="260"/>
      <c r="M821" s="260"/>
      <c r="N821" s="263"/>
      <c r="O821" s="263"/>
      <c r="P821" s="260"/>
      <c r="Q821" s="260"/>
      <c r="R821" s="260"/>
      <c r="S821" s="262"/>
      <c r="T821" s="260"/>
      <c r="U821" s="263"/>
      <c r="V821" s="269"/>
      <c r="W821" s="260"/>
      <c r="X821" s="260"/>
      <c r="Y821" s="260"/>
      <c r="Z821" s="260"/>
    </row>
    <row r="822" spans="1:26" ht="10.199999999999999" customHeight="1">
      <c r="A822" s="260">
        <v>808</v>
      </c>
      <c r="B822" s="260"/>
      <c r="C822" s="260"/>
      <c r="D822" s="260"/>
      <c r="E822" s="260"/>
      <c r="F822" s="260"/>
      <c r="G822" s="260"/>
      <c r="H822" s="262"/>
      <c r="I822" s="262"/>
      <c r="J822" s="262"/>
      <c r="K822" s="262"/>
      <c r="L822" s="260"/>
      <c r="M822" s="260"/>
      <c r="N822" s="263"/>
      <c r="O822" s="263"/>
      <c r="P822" s="260"/>
      <c r="Q822" s="260"/>
      <c r="R822" s="260"/>
      <c r="S822" s="262"/>
      <c r="T822" s="260"/>
      <c r="U822" s="263"/>
      <c r="V822" s="269"/>
      <c r="W822" s="260"/>
      <c r="X822" s="260"/>
      <c r="Y822" s="260"/>
      <c r="Z822" s="260"/>
    </row>
    <row r="823" spans="1:26" ht="10.199999999999999" customHeight="1">
      <c r="A823" s="260">
        <v>809</v>
      </c>
      <c r="B823" s="260"/>
      <c r="C823" s="260"/>
      <c r="D823" s="260"/>
      <c r="E823" s="260"/>
      <c r="F823" s="260"/>
      <c r="G823" s="260"/>
      <c r="H823" s="262"/>
      <c r="I823" s="262"/>
      <c r="J823" s="262"/>
      <c r="K823" s="262"/>
      <c r="L823" s="260"/>
      <c r="M823" s="260"/>
      <c r="N823" s="263"/>
      <c r="O823" s="263"/>
      <c r="P823" s="260"/>
      <c r="Q823" s="260"/>
      <c r="R823" s="260"/>
      <c r="S823" s="262"/>
      <c r="T823" s="260"/>
      <c r="U823" s="263"/>
      <c r="V823" s="269"/>
      <c r="W823" s="260"/>
      <c r="X823" s="260"/>
      <c r="Y823" s="260"/>
      <c r="Z823" s="260"/>
    </row>
    <row r="824" spans="1:26" ht="10.199999999999999" customHeight="1">
      <c r="A824" s="260">
        <v>810</v>
      </c>
      <c r="B824" s="260"/>
      <c r="C824" s="260"/>
      <c r="D824" s="260"/>
      <c r="E824" s="260"/>
      <c r="F824" s="260"/>
      <c r="G824" s="260"/>
      <c r="H824" s="262"/>
      <c r="I824" s="262"/>
      <c r="J824" s="262"/>
      <c r="K824" s="262"/>
      <c r="L824" s="260"/>
      <c r="M824" s="260"/>
      <c r="N824" s="263"/>
      <c r="O824" s="263"/>
      <c r="P824" s="260"/>
      <c r="Q824" s="260"/>
      <c r="R824" s="260"/>
      <c r="S824" s="262"/>
      <c r="T824" s="260"/>
      <c r="U824" s="263"/>
      <c r="V824" s="269"/>
      <c r="W824" s="260"/>
      <c r="X824" s="260"/>
      <c r="Y824" s="260"/>
      <c r="Z824" s="260"/>
    </row>
    <row r="825" spans="1:26" ht="10.199999999999999" customHeight="1">
      <c r="A825" s="260">
        <v>811</v>
      </c>
      <c r="B825" s="260"/>
      <c r="C825" s="260"/>
      <c r="D825" s="260"/>
      <c r="E825" s="260"/>
      <c r="F825" s="260"/>
      <c r="G825" s="260"/>
      <c r="H825" s="262"/>
      <c r="I825" s="262"/>
      <c r="J825" s="262"/>
      <c r="K825" s="262"/>
      <c r="L825" s="260"/>
      <c r="M825" s="260"/>
      <c r="N825" s="263"/>
      <c r="O825" s="263"/>
      <c r="P825" s="260"/>
      <c r="Q825" s="260"/>
      <c r="R825" s="260"/>
      <c r="S825" s="262"/>
      <c r="T825" s="260"/>
      <c r="U825" s="263"/>
      <c r="V825" s="269"/>
      <c r="W825" s="260"/>
      <c r="X825" s="260"/>
      <c r="Y825" s="260"/>
      <c r="Z825" s="260"/>
    </row>
    <row r="826" spans="1:26" ht="10.199999999999999" customHeight="1">
      <c r="A826" s="260">
        <v>812</v>
      </c>
      <c r="B826" s="260"/>
      <c r="C826" s="260"/>
      <c r="D826" s="260"/>
      <c r="E826" s="260"/>
      <c r="F826" s="260"/>
      <c r="G826" s="260"/>
      <c r="H826" s="262"/>
      <c r="I826" s="262"/>
      <c r="J826" s="262"/>
      <c r="K826" s="262"/>
      <c r="L826" s="260"/>
      <c r="M826" s="260"/>
      <c r="N826" s="263"/>
      <c r="O826" s="263"/>
      <c r="P826" s="260"/>
      <c r="Q826" s="260"/>
      <c r="R826" s="260"/>
      <c r="S826" s="262"/>
      <c r="T826" s="260"/>
      <c r="U826" s="263"/>
      <c r="V826" s="269"/>
      <c r="W826" s="260"/>
      <c r="X826" s="260"/>
      <c r="Y826" s="260"/>
      <c r="Z826" s="260"/>
    </row>
    <row r="827" spans="1:26" ht="10.199999999999999" customHeight="1">
      <c r="A827" s="260">
        <v>813</v>
      </c>
      <c r="B827" s="260"/>
      <c r="C827" s="260"/>
      <c r="D827" s="260"/>
      <c r="E827" s="260"/>
      <c r="F827" s="260"/>
      <c r="G827" s="260"/>
      <c r="H827" s="262"/>
      <c r="I827" s="262"/>
      <c r="J827" s="262"/>
      <c r="K827" s="262"/>
      <c r="L827" s="260"/>
      <c r="M827" s="260"/>
      <c r="N827" s="263"/>
      <c r="O827" s="263"/>
      <c r="P827" s="260"/>
      <c r="Q827" s="260"/>
      <c r="R827" s="260"/>
      <c r="S827" s="262"/>
      <c r="T827" s="260"/>
      <c r="U827" s="263"/>
      <c r="V827" s="269"/>
      <c r="W827" s="260"/>
      <c r="X827" s="260"/>
      <c r="Y827" s="260"/>
      <c r="Z827" s="260"/>
    </row>
    <row r="828" spans="1:26" ht="10.199999999999999" customHeight="1">
      <c r="A828" s="260">
        <v>814</v>
      </c>
      <c r="B828" s="260"/>
      <c r="C828" s="260"/>
      <c r="D828" s="260"/>
      <c r="E828" s="260"/>
      <c r="F828" s="260"/>
      <c r="G828" s="260"/>
      <c r="H828" s="262"/>
      <c r="I828" s="262"/>
      <c r="J828" s="262"/>
      <c r="K828" s="262"/>
      <c r="L828" s="260"/>
      <c r="M828" s="260"/>
      <c r="N828" s="263"/>
      <c r="O828" s="263"/>
      <c r="P828" s="260"/>
      <c r="Q828" s="260"/>
      <c r="R828" s="260"/>
      <c r="S828" s="262"/>
      <c r="T828" s="260"/>
      <c r="U828" s="263"/>
      <c r="V828" s="269"/>
      <c r="W828" s="260"/>
      <c r="X828" s="260"/>
      <c r="Y828" s="260"/>
      <c r="Z828" s="260"/>
    </row>
    <row r="829" spans="1:26" ht="10.199999999999999" customHeight="1">
      <c r="A829" s="260">
        <v>815</v>
      </c>
      <c r="B829" s="260"/>
      <c r="C829" s="260"/>
      <c r="D829" s="260"/>
      <c r="E829" s="260"/>
      <c r="F829" s="260"/>
      <c r="G829" s="260"/>
      <c r="H829" s="262"/>
      <c r="I829" s="262"/>
      <c r="J829" s="262"/>
      <c r="K829" s="262"/>
      <c r="L829" s="260"/>
      <c r="M829" s="260"/>
      <c r="N829" s="263"/>
      <c r="O829" s="263"/>
      <c r="P829" s="260"/>
      <c r="Q829" s="260"/>
      <c r="R829" s="260"/>
      <c r="S829" s="262"/>
      <c r="T829" s="260"/>
      <c r="U829" s="263"/>
      <c r="V829" s="269"/>
      <c r="W829" s="260"/>
      <c r="X829" s="260"/>
      <c r="Y829" s="260"/>
      <c r="Z829" s="260"/>
    </row>
    <row r="830" spans="1:26" ht="10.199999999999999" customHeight="1">
      <c r="A830" s="260">
        <v>816</v>
      </c>
      <c r="B830" s="260"/>
      <c r="C830" s="260"/>
      <c r="D830" s="260"/>
      <c r="E830" s="260"/>
      <c r="F830" s="260"/>
      <c r="G830" s="260"/>
      <c r="H830" s="262"/>
      <c r="I830" s="262"/>
      <c r="J830" s="262"/>
      <c r="K830" s="262"/>
      <c r="L830" s="260"/>
      <c r="M830" s="260"/>
      <c r="N830" s="263"/>
      <c r="O830" s="263"/>
      <c r="P830" s="260"/>
      <c r="Q830" s="260"/>
      <c r="R830" s="260"/>
      <c r="S830" s="262"/>
      <c r="T830" s="260"/>
      <c r="U830" s="263"/>
      <c r="V830" s="269"/>
      <c r="W830" s="260"/>
      <c r="X830" s="260"/>
      <c r="Y830" s="260"/>
      <c r="Z830" s="260"/>
    </row>
    <row r="831" spans="1:26" ht="10.199999999999999" customHeight="1">
      <c r="A831" s="260">
        <v>817</v>
      </c>
      <c r="B831" s="260"/>
      <c r="C831" s="260"/>
      <c r="D831" s="260"/>
      <c r="E831" s="260"/>
      <c r="F831" s="260"/>
      <c r="G831" s="260"/>
      <c r="H831" s="262"/>
      <c r="I831" s="262"/>
      <c r="J831" s="262"/>
      <c r="K831" s="262"/>
      <c r="L831" s="260"/>
      <c r="M831" s="260"/>
      <c r="N831" s="263"/>
      <c r="O831" s="263"/>
      <c r="P831" s="260"/>
      <c r="Q831" s="260"/>
      <c r="R831" s="260"/>
      <c r="S831" s="262"/>
      <c r="T831" s="260"/>
      <c r="U831" s="263"/>
      <c r="V831" s="269"/>
      <c r="W831" s="260"/>
      <c r="X831" s="260"/>
      <c r="Y831" s="260"/>
      <c r="Z831" s="260"/>
    </row>
    <row r="832" spans="1:26" ht="10.199999999999999" customHeight="1">
      <c r="A832" s="260">
        <v>818</v>
      </c>
      <c r="B832" s="260"/>
      <c r="C832" s="260"/>
      <c r="D832" s="260"/>
      <c r="E832" s="260"/>
      <c r="F832" s="260"/>
      <c r="G832" s="260"/>
      <c r="H832" s="262"/>
      <c r="I832" s="262"/>
      <c r="J832" s="262"/>
      <c r="K832" s="262"/>
      <c r="L832" s="260"/>
      <c r="M832" s="260"/>
      <c r="N832" s="263"/>
      <c r="O832" s="263"/>
      <c r="P832" s="260"/>
      <c r="Q832" s="260"/>
      <c r="R832" s="260"/>
      <c r="S832" s="262"/>
      <c r="T832" s="260"/>
      <c r="U832" s="263"/>
      <c r="V832" s="269"/>
      <c r="W832" s="260"/>
      <c r="X832" s="260"/>
      <c r="Y832" s="260"/>
      <c r="Z832" s="260"/>
    </row>
    <row r="833" spans="1:26" ht="10.199999999999999" customHeight="1">
      <c r="A833" s="260">
        <v>819</v>
      </c>
      <c r="B833" s="260"/>
      <c r="C833" s="260"/>
      <c r="D833" s="260"/>
      <c r="E833" s="260"/>
      <c r="F833" s="260"/>
      <c r="G833" s="260"/>
      <c r="H833" s="262"/>
      <c r="I833" s="262"/>
      <c r="J833" s="262"/>
      <c r="K833" s="262"/>
      <c r="L833" s="260"/>
      <c r="M833" s="260"/>
      <c r="N833" s="263"/>
      <c r="O833" s="263"/>
      <c r="P833" s="260"/>
      <c r="Q833" s="260"/>
      <c r="R833" s="260"/>
      <c r="S833" s="262"/>
      <c r="T833" s="260"/>
      <c r="U833" s="263"/>
      <c r="V833" s="269"/>
      <c r="W833" s="260"/>
      <c r="X833" s="260"/>
      <c r="Y833" s="260"/>
      <c r="Z833" s="260"/>
    </row>
    <row r="834" spans="1:26" ht="10.199999999999999" customHeight="1">
      <c r="A834" s="260">
        <v>820</v>
      </c>
      <c r="B834" s="260"/>
      <c r="C834" s="260"/>
      <c r="D834" s="260"/>
      <c r="E834" s="260"/>
      <c r="F834" s="260"/>
      <c r="G834" s="260"/>
      <c r="H834" s="262"/>
      <c r="I834" s="262"/>
      <c r="J834" s="262"/>
      <c r="K834" s="262"/>
      <c r="L834" s="260"/>
      <c r="M834" s="260"/>
      <c r="N834" s="263"/>
      <c r="O834" s="263"/>
      <c r="P834" s="260"/>
      <c r="Q834" s="260"/>
      <c r="R834" s="260"/>
      <c r="S834" s="262"/>
      <c r="T834" s="260"/>
      <c r="U834" s="263"/>
      <c r="V834" s="269"/>
      <c r="W834" s="260"/>
      <c r="X834" s="260"/>
      <c r="Y834" s="260"/>
      <c r="Z834" s="260"/>
    </row>
    <row r="835" spans="1:26" ht="10.199999999999999" customHeight="1">
      <c r="A835" s="260">
        <v>821</v>
      </c>
      <c r="B835" s="260"/>
      <c r="C835" s="260"/>
      <c r="D835" s="260"/>
      <c r="E835" s="260"/>
      <c r="F835" s="260"/>
      <c r="G835" s="260"/>
      <c r="H835" s="262"/>
      <c r="I835" s="262"/>
      <c r="J835" s="262"/>
      <c r="K835" s="262"/>
      <c r="L835" s="260"/>
      <c r="M835" s="260"/>
      <c r="N835" s="263"/>
      <c r="O835" s="263"/>
      <c r="P835" s="260"/>
      <c r="Q835" s="260"/>
      <c r="R835" s="260"/>
      <c r="S835" s="262"/>
      <c r="T835" s="260"/>
      <c r="U835" s="263"/>
      <c r="V835" s="269"/>
      <c r="W835" s="260"/>
      <c r="X835" s="260"/>
      <c r="Y835" s="260"/>
      <c r="Z835" s="260"/>
    </row>
    <row r="836" spans="1:26" ht="10.199999999999999" customHeight="1">
      <c r="A836" s="260">
        <v>822</v>
      </c>
      <c r="B836" s="260"/>
      <c r="C836" s="260"/>
      <c r="D836" s="260"/>
      <c r="E836" s="260"/>
      <c r="F836" s="260"/>
      <c r="G836" s="260"/>
      <c r="H836" s="262"/>
      <c r="I836" s="262"/>
      <c r="J836" s="262"/>
      <c r="K836" s="262"/>
      <c r="L836" s="260"/>
      <c r="M836" s="260"/>
      <c r="N836" s="263"/>
      <c r="O836" s="263"/>
      <c r="P836" s="260"/>
      <c r="Q836" s="260"/>
      <c r="R836" s="260"/>
      <c r="S836" s="262"/>
      <c r="T836" s="260"/>
      <c r="U836" s="263"/>
      <c r="V836" s="269"/>
      <c r="W836" s="260"/>
      <c r="X836" s="260"/>
      <c r="Y836" s="260"/>
      <c r="Z836" s="260"/>
    </row>
    <row r="837" spans="1:26" ht="10.199999999999999" customHeight="1">
      <c r="A837" s="260">
        <v>823</v>
      </c>
      <c r="B837" s="260"/>
      <c r="C837" s="260"/>
      <c r="D837" s="260"/>
      <c r="E837" s="260"/>
      <c r="F837" s="260"/>
      <c r="G837" s="260"/>
      <c r="H837" s="262"/>
      <c r="I837" s="262"/>
      <c r="J837" s="262"/>
      <c r="K837" s="262"/>
      <c r="L837" s="260"/>
      <c r="M837" s="260"/>
      <c r="N837" s="263"/>
      <c r="O837" s="263"/>
      <c r="P837" s="260"/>
      <c r="Q837" s="260"/>
      <c r="R837" s="260"/>
      <c r="S837" s="262"/>
      <c r="T837" s="260"/>
      <c r="U837" s="263"/>
      <c r="V837" s="269"/>
      <c r="W837" s="260"/>
      <c r="X837" s="260"/>
      <c r="Y837" s="260"/>
      <c r="Z837" s="260"/>
    </row>
    <row r="838" spans="1:26" ht="10.199999999999999" customHeight="1">
      <c r="A838" s="260">
        <v>824</v>
      </c>
      <c r="B838" s="260"/>
      <c r="C838" s="260"/>
      <c r="D838" s="260"/>
      <c r="E838" s="260"/>
      <c r="F838" s="260"/>
      <c r="G838" s="260"/>
      <c r="H838" s="262"/>
      <c r="I838" s="262"/>
      <c r="J838" s="262"/>
      <c r="K838" s="262"/>
      <c r="L838" s="260"/>
      <c r="M838" s="260"/>
      <c r="N838" s="263"/>
      <c r="O838" s="263"/>
      <c r="P838" s="260"/>
      <c r="Q838" s="260"/>
      <c r="R838" s="260"/>
      <c r="S838" s="262"/>
      <c r="T838" s="260"/>
      <c r="U838" s="263"/>
      <c r="V838" s="269"/>
      <c r="W838" s="260"/>
      <c r="X838" s="260"/>
      <c r="Y838" s="260"/>
      <c r="Z838" s="260"/>
    </row>
    <row r="839" spans="1:26" ht="10.199999999999999" customHeight="1">
      <c r="A839" s="260">
        <v>825</v>
      </c>
      <c r="B839" s="260"/>
      <c r="C839" s="260"/>
      <c r="D839" s="260"/>
      <c r="E839" s="260"/>
      <c r="F839" s="260"/>
      <c r="G839" s="260"/>
      <c r="H839" s="262"/>
      <c r="I839" s="262"/>
      <c r="J839" s="262"/>
      <c r="K839" s="262"/>
      <c r="L839" s="260"/>
      <c r="M839" s="260"/>
      <c r="N839" s="263"/>
      <c r="O839" s="263"/>
      <c r="P839" s="260"/>
      <c r="Q839" s="260"/>
      <c r="R839" s="260"/>
      <c r="S839" s="262"/>
      <c r="T839" s="260"/>
      <c r="U839" s="263"/>
      <c r="V839" s="269"/>
      <c r="W839" s="260"/>
      <c r="X839" s="260"/>
      <c r="Y839" s="260"/>
      <c r="Z839" s="260"/>
    </row>
    <row r="840" spans="1:26" ht="10.199999999999999" customHeight="1">
      <c r="A840" s="260">
        <v>826</v>
      </c>
      <c r="B840" s="260"/>
      <c r="C840" s="260"/>
      <c r="D840" s="260"/>
      <c r="E840" s="260"/>
      <c r="F840" s="260"/>
      <c r="G840" s="260"/>
      <c r="H840" s="262"/>
      <c r="I840" s="262"/>
      <c r="J840" s="262"/>
      <c r="K840" s="262"/>
      <c r="L840" s="260"/>
      <c r="M840" s="260"/>
      <c r="N840" s="263"/>
      <c r="O840" s="263"/>
      <c r="P840" s="260"/>
      <c r="Q840" s="260"/>
      <c r="R840" s="260"/>
      <c r="S840" s="262"/>
      <c r="T840" s="260"/>
      <c r="U840" s="263"/>
      <c r="V840" s="269"/>
      <c r="W840" s="260"/>
      <c r="X840" s="260"/>
      <c r="Y840" s="260"/>
      <c r="Z840" s="260"/>
    </row>
    <row r="841" spans="1:26" ht="10.199999999999999" customHeight="1">
      <c r="A841" s="260">
        <v>827</v>
      </c>
      <c r="B841" s="260"/>
      <c r="C841" s="260"/>
      <c r="D841" s="260"/>
      <c r="E841" s="260"/>
      <c r="F841" s="260"/>
      <c r="G841" s="260"/>
      <c r="H841" s="262"/>
      <c r="I841" s="262"/>
      <c r="J841" s="262"/>
      <c r="K841" s="262"/>
      <c r="L841" s="260"/>
      <c r="M841" s="260"/>
      <c r="N841" s="263"/>
      <c r="O841" s="263"/>
      <c r="P841" s="260"/>
      <c r="Q841" s="260"/>
      <c r="R841" s="260"/>
      <c r="S841" s="262"/>
      <c r="T841" s="260"/>
      <c r="U841" s="263"/>
      <c r="V841" s="269"/>
      <c r="W841" s="260"/>
      <c r="X841" s="260"/>
      <c r="Y841" s="260"/>
      <c r="Z841" s="260"/>
    </row>
    <row r="842" spans="1:26" ht="10.199999999999999" customHeight="1">
      <c r="A842" s="260">
        <v>828</v>
      </c>
      <c r="B842" s="260"/>
      <c r="C842" s="260"/>
      <c r="D842" s="260"/>
      <c r="E842" s="260"/>
      <c r="F842" s="260"/>
      <c r="G842" s="260"/>
      <c r="H842" s="262"/>
      <c r="I842" s="262"/>
      <c r="J842" s="262"/>
      <c r="K842" s="262"/>
      <c r="L842" s="260"/>
      <c r="M842" s="260"/>
      <c r="N842" s="263"/>
      <c r="O842" s="263"/>
      <c r="P842" s="260"/>
      <c r="Q842" s="260"/>
      <c r="R842" s="260"/>
      <c r="S842" s="262"/>
      <c r="T842" s="260"/>
      <c r="U842" s="263"/>
      <c r="V842" s="269"/>
      <c r="W842" s="260"/>
      <c r="X842" s="260"/>
      <c r="Y842" s="260"/>
      <c r="Z842" s="260"/>
    </row>
    <row r="843" spans="1:26" ht="10.199999999999999" customHeight="1">
      <c r="A843" s="260">
        <v>829</v>
      </c>
      <c r="B843" s="260"/>
      <c r="C843" s="260"/>
      <c r="D843" s="260"/>
      <c r="E843" s="260"/>
      <c r="F843" s="260"/>
      <c r="G843" s="260"/>
      <c r="H843" s="262"/>
      <c r="I843" s="262"/>
      <c r="J843" s="262"/>
      <c r="K843" s="262"/>
      <c r="L843" s="260"/>
      <c r="M843" s="260"/>
      <c r="N843" s="263"/>
      <c r="O843" s="263"/>
      <c r="P843" s="260"/>
      <c r="Q843" s="260"/>
      <c r="R843" s="260"/>
      <c r="S843" s="262"/>
      <c r="T843" s="260"/>
      <c r="U843" s="263"/>
      <c r="V843" s="269"/>
      <c r="W843" s="260"/>
      <c r="X843" s="260"/>
      <c r="Y843" s="260"/>
      <c r="Z843" s="260"/>
    </row>
    <row r="844" spans="1:26" ht="10.199999999999999" customHeight="1">
      <c r="A844" s="260">
        <v>830</v>
      </c>
      <c r="B844" s="260"/>
      <c r="C844" s="260"/>
      <c r="D844" s="260"/>
      <c r="E844" s="260"/>
      <c r="F844" s="260"/>
      <c r="G844" s="260"/>
      <c r="H844" s="262"/>
      <c r="I844" s="262"/>
      <c r="J844" s="262"/>
      <c r="K844" s="262"/>
      <c r="L844" s="260"/>
      <c r="M844" s="260"/>
      <c r="N844" s="263"/>
      <c r="O844" s="263"/>
      <c r="P844" s="260"/>
      <c r="Q844" s="260"/>
      <c r="R844" s="260"/>
      <c r="S844" s="262"/>
      <c r="T844" s="260"/>
      <c r="U844" s="263"/>
      <c r="V844" s="269"/>
      <c r="W844" s="260"/>
      <c r="X844" s="260"/>
      <c r="Y844" s="260"/>
      <c r="Z844" s="260"/>
    </row>
    <row r="845" spans="1:26" ht="10.199999999999999" customHeight="1">
      <c r="A845" s="260">
        <v>831</v>
      </c>
      <c r="B845" s="260"/>
      <c r="C845" s="260"/>
      <c r="D845" s="260"/>
      <c r="E845" s="260"/>
      <c r="F845" s="260"/>
      <c r="G845" s="260"/>
      <c r="H845" s="262"/>
      <c r="I845" s="262"/>
      <c r="J845" s="262"/>
      <c r="K845" s="262"/>
      <c r="L845" s="260"/>
      <c r="M845" s="260"/>
      <c r="N845" s="263"/>
      <c r="O845" s="263"/>
      <c r="P845" s="260"/>
      <c r="Q845" s="260"/>
      <c r="R845" s="260"/>
      <c r="S845" s="262"/>
      <c r="T845" s="260"/>
      <c r="U845" s="263"/>
      <c r="V845" s="269"/>
      <c r="W845" s="260"/>
      <c r="X845" s="260"/>
      <c r="Y845" s="260"/>
      <c r="Z845" s="260"/>
    </row>
    <row r="846" spans="1:26" ht="10.199999999999999" customHeight="1">
      <c r="A846" s="260">
        <v>832</v>
      </c>
      <c r="B846" s="260"/>
      <c r="C846" s="260"/>
      <c r="D846" s="260"/>
      <c r="E846" s="260"/>
      <c r="F846" s="260"/>
      <c r="G846" s="260"/>
      <c r="H846" s="262"/>
      <c r="I846" s="262"/>
      <c r="J846" s="262"/>
      <c r="K846" s="262"/>
      <c r="L846" s="260"/>
      <c r="M846" s="260"/>
      <c r="N846" s="263"/>
      <c r="O846" s="263"/>
      <c r="P846" s="260"/>
      <c r="Q846" s="260"/>
      <c r="R846" s="260"/>
      <c r="S846" s="262"/>
      <c r="T846" s="260"/>
      <c r="U846" s="263"/>
      <c r="V846" s="269"/>
      <c r="W846" s="260"/>
      <c r="X846" s="260"/>
      <c r="Y846" s="260"/>
      <c r="Z846" s="260"/>
    </row>
    <row r="847" spans="1:26" ht="10.199999999999999" customHeight="1">
      <c r="A847" s="260">
        <v>833</v>
      </c>
      <c r="B847" s="260"/>
      <c r="C847" s="260"/>
      <c r="D847" s="260"/>
      <c r="E847" s="260"/>
      <c r="F847" s="260"/>
      <c r="G847" s="260"/>
      <c r="H847" s="262"/>
      <c r="I847" s="262"/>
      <c r="J847" s="262"/>
      <c r="K847" s="262"/>
      <c r="L847" s="260"/>
      <c r="M847" s="260"/>
      <c r="N847" s="263"/>
      <c r="O847" s="263"/>
      <c r="P847" s="260"/>
      <c r="Q847" s="260"/>
      <c r="R847" s="260"/>
      <c r="S847" s="262"/>
      <c r="T847" s="260"/>
      <c r="U847" s="263"/>
      <c r="V847" s="269"/>
      <c r="W847" s="260"/>
      <c r="X847" s="260"/>
      <c r="Y847" s="260"/>
      <c r="Z847" s="260"/>
    </row>
    <row r="848" spans="1:26" ht="10.199999999999999" customHeight="1">
      <c r="A848" s="260">
        <v>834</v>
      </c>
      <c r="B848" s="260"/>
      <c r="C848" s="260"/>
      <c r="D848" s="260"/>
      <c r="E848" s="260"/>
      <c r="F848" s="260"/>
      <c r="G848" s="260"/>
      <c r="H848" s="262"/>
      <c r="I848" s="262"/>
      <c r="J848" s="262"/>
      <c r="K848" s="262"/>
      <c r="L848" s="260"/>
      <c r="M848" s="260"/>
      <c r="N848" s="263"/>
      <c r="O848" s="263"/>
      <c r="P848" s="260"/>
      <c r="Q848" s="260"/>
      <c r="R848" s="260"/>
      <c r="S848" s="262"/>
      <c r="T848" s="260"/>
      <c r="U848" s="263"/>
      <c r="V848" s="269"/>
      <c r="W848" s="260"/>
      <c r="X848" s="260"/>
      <c r="Y848" s="260"/>
      <c r="Z848" s="260"/>
    </row>
    <row r="849" spans="1:26" ht="10.199999999999999" customHeight="1">
      <c r="A849" s="260">
        <v>835</v>
      </c>
      <c r="B849" s="260"/>
      <c r="C849" s="260"/>
      <c r="D849" s="260"/>
      <c r="E849" s="260"/>
      <c r="F849" s="260"/>
      <c r="G849" s="260"/>
      <c r="H849" s="262"/>
      <c r="I849" s="262"/>
      <c r="J849" s="262"/>
      <c r="K849" s="262"/>
      <c r="L849" s="260"/>
      <c r="M849" s="260"/>
      <c r="N849" s="263"/>
      <c r="O849" s="263"/>
      <c r="P849" s="260"/>
      <c r="Q849" s="260"/>
      <c r="R849" s="260"/>
      <c r="S849" s="262"/>
      <c r="T849" s="260"/>
      <c r="U849" s="263"/>
      <c r="V849" s="269"/>
      <c r="W849" s="260"/>
      <c r="X849" s="260"/>
      <c r="Y849" s="260"/>
      <c r="Z849" s="260"/>
    </row>
    <row r="850" spans="1:26" ht="10.199999999999999" customHeight="1">
      <c r="A850" s="260">
        <v>836</v>
      </c>
      <c r="B850" s="260"/>
      <c r="C850" s="260"/>
      <c r="D850" s="260"/>
      <c r="E850" s="260"/>
      <c r="F850" s="260"/>
      <c r="G850" s="260"/>
      <c r="H850" s="262"/>
      <c r="I850" s="262"/>
      <c r="J850" s="262"/>
      <c r="K850" s="262"/>
      <c r="L850" s="260"/>
      <c r="M850" s="260"/>
      <c r="N850" s="263"/>
      <c r="O850" s="263"/>
      <c r="P850" s="260"/>
      <c r="Q850" s="260"/>
      <c r="R850" s="260"/>
      <c r="S850" s="262"/>
      <c r="T850" s="260"/>
      <c r="U850" s="263"/>
      <c r="V850" s="269"/>
      <c r="W850" s="260"/>
      <c r="X850" s="260"/>
      <c r="Y850" s="260"/>
      <c r="Z850" s="260"/>
    </row>
    <row r="851" spans="1:26" ht="10.199999999999999" customHeight="1">
      <c r="A851" s="260">
        <v>837</v>
      </c>
      <c r="B851" s="260"/>
      <c r="C851" s="260"/>
      <c r="D851" s="260"/>
      <c r="E851" s="260"/>
      <c r="F851" s="260"/>
      <c r="G851" s="260"/>
      <c r="H851" s="262"/>
      <c r="I851" s="262"/>
      <c r="J851" s="262"/>
      <c r="K851" s="262"/>
      <c r="L851" s="260"/>
      <c r="M851" s="260"/>
      <c r="N851" s="263"/>
      <c r="O851" s="263"/>
      <c r="P851" s="260"/>
      <c r="Q851" s="260"/>
      <c r="R851" s="260"/>
      <c r="S851" s="262"/>
      <c r="T851" s="260"/>
      <c r="U851" s="263"/>
      <c r="V851" s="269"/>
      <c r="W851" s="260"/>
      <c r="X851" s="260"/>
      <c r="Y851" s="260"/>
      <c r="Z851" s="260"/>
    </row>
    <row r="852" spans="1:26" ht="10.199999999999999" customHeight="1">
      <c r="A852" s="260">
        <v>838</v>
      </c>
      <c r="B852" s="260"/>
      <c r="C852" s="260"/>
      <c r="D852" s="260"/>
      <c r="E852" s="260"/>
      <c r="F852" s="260"/>
      <c r="G852" s="260"/>
      <c r="H852" s="262"/>
      <c r="I852" s="262"/>
      <c r="J852" s="262"/>
      <c r="K852" s="262"/>
      <c r="L852" s="260"/>
      <c r="M852" s="260"/>
      <c r="N852" s="263"/>
      <c r="O852" s="263"/>
      <c r="P852" s="260"/>
      <c r="Q852" s="260"/>
      <c r="R852" s="260"/>
      <c r="S852" s="262"/>
      <c r="T852" s="260"/>
      <c r="U852" s="263"/>
      <c r="V852" s="269"/>
      <c r="W852" s="260"/>
      <c r="X852" s="260"/>
      <c r="Y852" s="260"/>
      <c r="Z852" s="260"/>
    </row>
    <row r="853" spans="1:26" ht="10.199999999999999" customHeight="1">
      <c r="A853" s="260">
        <v>839</v>
      </c>
      <c r="B853" s="260"/>
      <c r="C853" s="260"/>
      <c r="D853" s="260"/>
      <c r="E853" s="260"/>
      <c r="F853" s="260"/>
      <c r="G853" s="260"/>
      <c r="H853" s="262"/>
      <c r="I853" s="262"/>
      <c r="J853" s="262"/>
      <c r="K853" s="262"/>
      <c r="L853" s="260"/>
      <c r="M853" s="260"/>
      <c r="N853" s="263"/>
      <c r="O853" s="263"/>
      <c r="P853" s="260"/>
      <c r="Q853" s="260"/>
      <c r="R853" s="260"/>
      <c r="S853" s="262"/>
      <c r="T853" s="260"/>
      <c r="U853" s="263"/>
      <c r="V853" s="269"/>
      <c r="W853" s="260"/>
      <c r="X853" s="260"/>
      <c r="Y853" s="260"/>
      <c r="Z853" s="260"/>
    </row>
    <row r="854" spans="1:26" ht="10.199999999999999" customHeight="1">
      <c r="A854" s="260">
        <v>840</v>
      </c>
      <c r="B854" s="260"/>
      <c r="C854" s="260"/>
      <c r="D854" s="260"/>
      <c r="E854" s="260"/>
      <c r="F854" s="260"/>
      <c r="G854" s="260"/>
      <c r="H854" s="262"/>
      <c r="I854" s="262"/>
      <c r="J854" s="262"/>
      <c r="K854" s="262"/>
      <c r="L854" s="260"/>
      <c r="M854" s="260"/>
      <c r="N854" s="263"/>
      <c r="O854" s="263"/>
      <c r="P854" s="260"/>
      <c r="Q854" s="260"/>
      <c r="R854" s="260"/>
      <c r="S854" s="262"/>
      <c r="T854" s="260"/>
      <c r="U854" s="263"/>
      <c r="V854" s="269"/>
      <c r="W854" s="260"/>
      <c r="X854" s="260"/>
      <c r="Y854" s="260"/>
      <c r="Z854" s="260"/>
    </row>
    <row r="855" spans="1:26" ht="10.199999999999999" customHeight="1">
      <c r="A855" s="260">
        <v>841</v>
      </c>
      <c r="B855" s="260"/>
      <c r="C855" s="260"/>
      <c r="D855" s="260"/>
      <c r="E855" s="260"/>
      <c r="F855" s="260"/>
      <c r="G855" s="260"/>
      <c r="H855" s="262"/>
      <c r="I855" s="262"/>
      <c r="J855" s="262"/>
      <c r="K855" s="262"/>
      <c r="L855" s="260"/>
      <c r="M855" s="260"/>
      <c r="N855" s="263"/>
      <c r="O855" s="263"/>
      <c r="P855" s="260"/>
      <c r="Q855" s="260"/>
      <c r="R855" s="260"/>
      <c r="S855" s="262"/>
      <c r="T855" s="260"/>
      <c r="U855" s="263"/>
      <c r="V855" s="269"/>
      <c r="W855" s="260"/>
      <c r="X855" s="260"/>
      <c r="Y855" s="260"/>
      <c r="Z855" s="260"/>
    </row>
    <row r="856" spans="1:26" ht="10.199999999999999" customHeight="1">
      <c r="A856" s="260">
        <v>842</v>
      </c>
      <c r="B856" s="260"/>
      <c r="C856" s="260"/>
      <c r="D856" s="260"/>
      <c r="E856" s="260"/>
      <c r="F856" s="260"/>
      <c r="G856" s="260"/>
      <c r="H856" s="262"/>
      <c r="I856" s="262"/>
      <c r="J856" s="262"/>
      <c r="K856" s="262"/>
      <c r="L856" s="260"/>
      <c r="M856" s="260"/>
      <c r="N856" s="263"/>
      <c r="O856" s="263"/>
      <c r="P856" s="260"/>
      <c r="Q856" s="260"/>
      <c r="R856" s="260"/>
      <c r="S856" s="262"/>
      <c r="T856" s="260"/>
      <c r="U856" s="263"/>
      <c r="V856" s="269"/>
      <c r="W856" s="260"/>
      <c r="X856" s="260"/>
      <c r="Y856" s="260"/>
      <c r="Z856" s="260"/>
    </row>
    <row r="857" spans="1:26" ht="10.199999999999999" customHeight="1">
      <c r="A857" s="260">
        <v>843</v>
      </c>
      <c r="B857" s="260"/>
      <c r="C857" s="260"/>
      <c r="D857" s="260"/>
      <c r="E857" s="260"/>
      <c r="F857" s="260"/>
      <c r="G857" s="260"/>
      <c r="H857" s="262"/>
      <c r="I857" s="262"/>
      <c r="J857" s="262"/>
      <c r="K857" s="262"/>
      <c r="L857" s="260"/>
      <c r="M857" s="260"/>
      <c r="N857" s="263"/>
      <c r="O857" s="263"/>
      <c r="P857" s="260"/>
      <c r="Q857" s="260"/>
      <c r="R857" s="260"/>
      <c r="S857" s="262"/>
      <c r="T857" s="260"/>
      <c r="U857" s="263"/>
      <c r="V857" s="269"/>
      <c r="W857" s="260"/>
      <c r="X857" s="260"/>
      <c r="Y857" s="260"/>
      <c r="Z857" s="260"/>
    </row>
    <row r="858" spans="1:26" ht="10.199999999999999" customHeight="1">
      <c r="A858" s="260">
        <v>844</v>
      </c>
      <c r="B858" s="260"/>
      <c r="C858" s="260"/>
      <c r="D858" s="260"/>
      <c r="E858" s="260"/>
      <c r="F858" s="260"/>
      <c r="G858" s="260"/>
      <c r="H858" s="262"/>
      <c r="I858" s="262"/>
      <c r="J858" s="262"/>
      <c r="K858" s="262"/>
      <c r="L858" s="260"/>
      <c r="M858" s="260"/>
      <c r="N858" s="263"/>
      <c r="O858" s="263"/>
      <c r="P858" s="260"/>
      <c r="Q858" s="260"/>
      <c r="R858" s="260"/>
      <c r="S858" s="262"/>
      <c r="T858" s="260"/>
      <c r="U858" s="263"/>
      <c r="V858" s="269"/>
      <c r="W858" s="260"/>
      <c r="X858" s="260"/>
      <c r="Y858" s="260"/>
      <c r="Z858" s="260"/>
    </row>
    <row r="859" spans="1:26" ht="10.199999999999999" customHeight="1">
      <c r="A859" s="260">
        <v>845</v>
      </c>
      <c r="B859" s="260"/>
      <c r="C859" s="260"/>
      <c r="D859" s="260"/>
      <c r="E859" s="260"/>
      <c r="F859" s="260"/>
      <c r="G859" s="260"/>
      <c r="H859" s="262"/>
      <c r="I859" s="262"/>
      <c r="J859" s="262"/>
      <c r="K859" s="262"/>
      <c r="L859" s="260"/>
      <c r="M859" s="260"/>
      <c r="N859" s="263"/>
      <c r="O859" s="263"/>
      <c r="P859" s="260"/>
      <c r="Q859" s="260"/>
      <c r="R859" s="260"/>
      <c r="S859" s="262"/>
      <c r="T859" s="260"/>
      <c r="U859" s="263"/>
      <c r="V859" s="269"/>
      <c r="W859" s="260"/>
      <c r="X859" s="260"/>
      <c r="Y859" s="260"/>
      <c r="Z859" s="260"/>
    </row>
    <row r="860" spans="1:26" ht="10.199999999999999" customHeight="1">
      <c r="A860" s="260">
        <v>846</v>
      </c>
      <c r="B860" s="260"/>
      <c r="C860" s="260"/>
      <c r="D860" s="260"/>
      <c r="E860" s="260"/>
      <c r="F860" s="260"/>
      <c r="G860" s="260"/>
      <c r="H860" s="262"/>
      <c r="I860" s="262"/>
      <c r="J860" s="262"/>
      <c r="K860" s="262"/>
      <c r="L860" s="260"/>
      <c r="M860" s="260"/>
      <c r="N860" s="263"/>
      <c r="O860" s="263"/>
      <c r="P860" s="260"/>
      <c r="Q860" s="260"/>
      <c r="R860" s="260"/>
      <c r="S860" s="262"/>
      <c r="T860" s="260"/>
      <c r="U860" s="263"/>
      <c r="V860" s="269"/>
      <c r="W860" s="260"/>
      <c r="X860" s="260"/>
      <c r="Y860" s="260"/>
      <c r="Z860" s="260"/>
    </row>
    <row r="861" spans="1:26" ht="10.199999999999999" customHeight="1">
      <c r="A861" s="260">
        <v>847</v>
      </c>
      <c r="B861" s="260"/>
      <c r="C861" s="260"/>
      <c r="D861" s="260"/>
      <c r="E861" s="260"/>
      <c r="F861" s="260"/>
      <c r="G861" s="260"/>
      <c r="H861" s="262"/>
      <c r="I861" s="262"/>
      <c r="J861" s="262"/>
      <c r="K861" s="262"/>
      <c r="L861" s="260"/>
      <c r="M861" s="260"/>
      <c r="N861" s="263"/>
      <c r="O861" s="263"/>
      <c r="P861" s="260"/>
      <c r="Q861" s="260"/>
      <c r="R861" s="260"/>
      <c r="S861" s="262"/>
      <c r="T861" s="260"/>
      <c r="U861" s="263"/>
      <c r="V861" s="269"/>
      <c r="W861" s="260"/>
      <c r="X861" s="260"/>
      <c r="Y861" s="260"/>
      <c r="Z861" s="260"/>
    </row>
    <row r="862" spans="1:26" ht="10.199999999999999" customHeight="1">
      <c r="A862" s="260">
        <v>848</v>
      </c>
      <c r="B862" s="260"/>
      <c r="C862" s="260"/>
      <c r="D862" s="260"/>
      <c r="E862" s="260"/>
      <c r="F862" s="260"/>
      <c r="G862" s="260"/>
      <c r="H862" s="262"/>
      <c r="I862" s="262"/>
      <c r="J862" s="262"/>
      <c r="K862" s="262"/>
      <c r="L862" s="260"/>
      <c r="M862" s="260"/>
      <c r="N862" s="263"/>
      <c r="O862" s="263"/>
      <c r="P862" s="260"/>
      <c r="Q862" s="260"/>
      <c r="R862" s="260"/>
      <c r="S862" s="262"/>
      <c r="T862" s="260"/>
      <c r="U862" s="263"/>
      <c r="V862" s="269"/>
      <c r="W862" s="260"/>
      <c r="X862" s="260"/>
      <c r="Y862" s="260"/>
      <c r="Z862" s="260"/>
    </row>
    <row r="863" spans="1:26" ht="10.199999999999999" customHeight="1">
      <c r="A863" s="260">
        <v>849</v>
      </c>
      <c r="B863" s="260"/>
      <c r="C863" s="260"/>
      <c r="D863" s="260"/>
      <c r="E863" s="260"/>
      <c r="F863" s="260"/>
      <c r="G863" s="260"/>
      <c r="H863" s="262"/>
      <c r="I863" s="262"/>
      <c r="J863" s="262"/>
      <c r="K863" s="262"/>
      <c r="L863" s="260"/>
      <c r="M863" s="260"/>
      <c r="N863" s="263"/>
      <c r="O863" s="263"/>
      <c r="P863" s="260"/>
      <c r="Q863" s="260"/>
      <c r="R863" s="260"/>
      <c r="S863" s="262"/>
      <c r="T863" s="260"/>
      <c r="U863" s="263"/>
      <c r="V863" s="269"/>
      <c r="W863" s="260"/>
      <c r="X863" s="260"/>
      <c r="Y863" s="260"/>
      <c r="Z863" s="260"/>
    </row>
    <row r="864" spans="1:26" ht="10.199999999999999" customHeight="1">
      <c r="A864" s="260">
        <v>850</v>
      </c>
      <c r="B864" s="260"/>
      <c r="C864" s="260"/>
      <c r="D864" s="260"/>
      <c r="E864" s="260"/>
      <c r="F864" s="260"/>
      <c r="G864" s="260"/>
      <c r="H864" s="262"/>
      <c r="I864" s="262"/>
      <c r="J864" s="262"/>
      <c r="K864" s="262"/>
      <c r="L864" s="260"/>
      <c r="M864" s="260"/>
      <c r="N864" s="263"/>
      <c r="O864" s="263"/>
      <c r="P864" s="260"/>
      <c r="Q864" s="260"/>
      <c r="R864" s="260"/>
      <c r="S864" s="262"/>
      <c r="T864" s="260"/>
      <c r="U864" s="263"/>
      <c r="V864" s="269"/>
      <c r="W864" s="260"/>
      <c r="X864" s="260"/>
      <c r="Y864" s="260"/>
      <c r="Z864" s="260"/>
    </row>
    <row r="865" spans="1:26" ht="10.199999999999999" customHeight="1">
      <c r="A865" s="260">
        <v>851</v>
      </c>
      <c r="B865" s="260"/>
      <c r="C865" s="260"/>
      <c r="D865" s="260"/>
      <c r="E865" s="260"/>
      <c r="F865" s="260"/>
      <c r="G865" s="260"/>
      <c r="H865" s="262"/>
      <c r="I865" s="262"/>
      <c r="J865" s="262"/>
      <c r="K865" s="262"/>
      <c r="L865" s="260"/>
      <c r="M865" s="260"/>
      <c r="N865" s="263"/>
      <c r="O865" s="263"/>
      <c r="P865" s="260"/>
      <c r="Q865" s="260"/>
      <c r="R865" s="260"/>
      <c r="S865" s="262"/>
      <c r="T865" s="260"/>
      <c r="U865" s="263"/>
      <c r="V865" s="269"/>
      <c r="W865" s="260"/>
      <c r="X865" s="260"/>
      <c r="Y865" s="260"/>
      <c r="Z865" s="260"/>
    </row>
    <row r="866" spans="1:26" ht="10.199999999999999" customHeight="1">
      <c r="A866" s="260">
        <v>852</v>
      </c>
      <c r="B866" s="260"/>
      <c r="C866" s="260"/>
      <c r="D866" s="260"/>
      <c r="E866" s="260"/>
      <c r="F866" s="260"/>
      <c r="G866" s="260"/>
      <c r="H866" s="262"/>
      <c r="I866" s="262"/>
      <c r="J866" s="262"/>
      <c r="K866" s="262"/>
      <c r="L866" s="260"/>
      <c r="M866" s="260"/>
      <c r="N866" s="263"/>
      <c r="O866" s="263"/>
      <c r="P866" s="260"/>
      <c r="Q866" s="260"/>
      <c r="R866" s="260"/>
      <c r="S866" s="262"/>
      <c r="T866" s="260"/>
      <c r="U866" s="263"/>
      <c r="V866" s="269"/>
      <c r="W866" s="260"/>
      <c r="X866" s="260"/>
      <c r="Y866" s="260"/>
      <c r="Z866" s="260"/>
    </row>
    <row r="867" spans="1:26" ht="10.199999999999999" customHeight="1">
      <c r="A867" s="260">
        <v>853</v>
      </c>
      <c r="B867" s="260"/>
      <c r="C867" s="260"/>
      <c r="D867" s="260"/>
      <c r="E867" s="260"/>
      <c r="F867" s="260"/>
      <c r="G867" s="260"/>
      <c r="H867" s="262"/>
      <c r="I867" s="262"/>
      <c r="J867" s="262"/>
      <c r="K867" s="262"/>
      <c r="L867" s="260"/>
      <c r="M867" s="260"/>
      <c r="N867" s="263"/>
      <c r="O867" s="263"/>
      <c r="P867" s="260"/>
      <c r="Q867" s="260"/>
      <c r="R867" s="260"/>
      <c r="S867" s="262"/>
      <c r="T867" s="260"/>
      <c r="U867" s="263"/>
      <c r="V867" s="269"/>
      <c r="W867" s="260"/>
      <c r="X867" s="260"/>
      <c r="Y867" s="260"/>
      <c r="Z867" s="260"/>
    </row>
    <row r="868" spans="1:26" ht="10.199999999999999" customHeight="1">
      <c r="A868" s="260">
        <v>854</v>
      </c>
      <c r="B868" s="260"/>
      <c r="C868" s="260"/>
      <c r="D868" s="260"/>
      <c r="E868" s="260"/>
      <c r="F868" s="260"/>
      <c r="G868" s="260"/>
      <c r="H868" s="262"/>
      <c r="I868" s="262"/>
      <c r="J868" s="262"/>
      <c r="K868" s="262"/>
      <c r="L868" s="260"/>
      <c r="M868" s="260"/>
      <c r="N868" s="263"/>
      <c r="O868" s="263"/>
      <c r="P868" s="260"/>
      <c r="Q868" s="260"/>
      <c r="R868" s="260"/>
      <c r="S868" s="262"/>
      <c r="T868" s="260"/>
      <c r="U868" s="263"/>
      <c r="V868" s="269"/>
      <c r="W868" s="260"/>
      <c r="X868" s="260"/>
      <c r="Y868" s="260"/>
      <c r="Z868" s="260"/>
    </row>
    <row r="869" spans="1:26" ht="10.199999999999999" customHeight="1">
      <c r="A869" s="260">
        <v>855</v>
      </c>
      <c r="B869" s="260"/>
      <c r="C869" s="260"/>
      <c r="D869" s="260"/>
      <c r="E869" s="260"/>
      <c r="F869" s="260"/>
      <c r="G869" s="260"/>
      <c r="H869" s="262"/>
      <c r="I869" s="262"/>
      <c r="J869" s="262"/>
      <c r="K869" s="262"/>
      <c r="L869" s="260"/>
      <c r="M869" s="260"/>
      <c r="N869" s="263"/>
      <c r="O869" s="263"/>
      <c r="P869" s="260"/>
      <c r="Q869" s="260"/>
      <c r="R869" s="260"/>
      <c r="S869" s="262"/>
      <c r="T869" s="260"/>
      <c r="U869" s="263"/>
      <c r="V869" s="269"/>
      <c r="W869" s="260"/>
      <c r="X869" s="260"/>
      <c r="Y869" s="260"/>
      <c r="Z869" s="260"/>
    </row>
    <row r="870" spans="1:26" ht="10.199999999999999" customHeight="1">
      <c r="A870" s="260">
        <v>856</v>
      </c>
      <c r="B870" s="260"/>
      <c r="C870" s="260"/>
      <c r="D870" s="260"/>
      <c r="E870" s="260"/>
      <c r="F870" s="260"/>
      <c r="G870" s="260"/>
      <c r="H870" s="262"/>
      <c r="I870" s="262"/>
      <c r="J870" s="262"/>
      <c r="K870" s="262"/>
      <c r="L870" s="260"/>
      <c r="M870" s="260"/>
      <c r="N870" s="263"/>
      <c r="O870" s="263"/>
      <c r="P870" s="260"/>
      <c r="Q870" s="260"/>
      <c r="R870" s="260"/>
      <c r="S870" s="262"/>
      <c r="T870" s="260"/>
      <c r="U870" s="263"/>
      <c r="V870" s="269"/>
      <c r="W870" s="260"/>
      <c r="X870" s="260"/>
      <c r="Y870" s="260"/>
      <c r="Z870" s="260"/>
    </row>
    <row r="871" spans="1:26" ht="10.199999999999999" customHeight="1">
      <c r="A871" s="260">
        <v>857</v>
      </c>
      <c r="B871" s="260"/>
      <c r="C871" s="260"/>
      <c r="D871" s="260"/>
      <c r="E871" s="260"/>
      <c r="F871" s="260"/>
      <c r="G871" s="260"/>
      <c r="H871" s="262"/>
      <c r="I871" s="262"/>
      <c r="J871" s="262"/>
      <c r="K871" s="262"/>
      <c r="L871" s="260"/>
      <c r="M871" s="260"/>
      <c r="N871" s="263"/>
      <c r="O871" s="263"/>
      <c r="P871" s="260"/>
      <c r="Q871" s="260"/>
      <c r="R871" s="260"/>
      <c r="S871" s="262"/>
      <c r="T871" s="260"/>
      <c r="U871" s="263"/>
      <c r="V871" s="269"/>
      <c r="W871" s="260"/>
      <c r="X871" s="260"/>
      <c r="Y871" s="260"/>
      <c r="Z871" s="260"/>
    </row>
    <row r="872" spans="1:26" ht="10.199999999999999" customHeight="1">
      <c r="A872" s="260">
        <v>858</v>
      </c>
      <c r="B872" s="260"/>
      <c r="C872" s="260"/>
      <c r="D872" s="260"/>
      <c r="E872" s="260"/>
      <c r="F872" s="260"/>
      <c r="G872" s="260"/>
      <c r="H872" s="262"/>
      <c r="I872" s="262"/>
      <c r="J872" s="262"/>
      <c r="K872" s="262"/>
      <c r="L872" s="260"/>
      <c r="M872" s="260"/>
      <c r="N872" s="263"/>
      <c r="O872" s="263"/>
      <c r="P872" s="260"/>
      <c r="Q872" s="260"/>
      <c r="R872" s="260"/>
      <c r="S872" s="262"/>
      <c r="T872" s="260"/>
      <c r="U872" s="263"/>
      <c r="V872" s="269"/>
      <c r="W872" s="260"/>
      <c r="X872" s="260"/>
      <c r="Y872" s="260"/>
      <c r="Z872" s="260"/>
    </row>
    <row r="873" spans="1:26" ht="10.199999999999999" customHeight="1">
      <c r="A873" s="260">
        <v>859</v>
      </c>
      <c r="B873" s="260"/>
      <c r="C873" s="260"/>
      <c r="D873" s="260"/>
      <c r="E873" s="260"/>
      <c r="F873" s="260"/>
      <c r="G873" s="260"/>
      <c r="H873" s="262"/>
      <c r="I873" s="262"/>
      <c r="J873" s="262"/>
      <c r="K873" s="262"/>
      <c r="L873" s="260"/>
      <c r="M873" s="260"/>
      <c r="N873" s="263"/>
      <c r="O873" s="263"/>
      <c r="P873" s="260"/>
      <c r="Q873" s="260"/>
      <c r="R873" s="260"/>
      <c r="S873" s="262"/>
      <c r="T873" s="260"/>
      <c r="U873" s="263"/>
      <c r="V873" s="269"/>
      <c r="W873" s="260"/>
      <c r="X873" s="260"/>
      <c r="Y873" s="260"/>
      <c r="Z873" s="260"/>
    </row>
    <row r="874" spans="1:26" ht="10.199999999999999" customHeight="1">
      <c r="A874" s="260">
        <v>860</v>
      </c>
      <c r="B874" s="260"/>
      <c r="C874" s="260"/>
      <c r="D874" s="260"/>
      <c r="E874" s="260"/>
      <c r="F874" s="260"/>
      <c r="G874" s="260"/>
      <c r="H874" s="262"/>
      <c r="I874" s="262"/>
      <c r="J874" s="262"/>
      <c r="K874" s="262"/>
      <c r="L874" s="260"/>
      <c r="M874" s="260"/>
      <c r="N874" s="263"/>
      <c r="O874" s="263"/>
      <c r="P874" s="260"/>
      <c r="Q874" s="260"/>
      <c r="R874" s="260"/>
      <c r="S874" s="262"/>
      <c r="T874" s="260"/>
      <c r="U874" s="263"/>
      <c r="V874" s="269"/>
      <c r="W874" s="260"/>
      <c r="X874" s="260"/>
      <c r="Y874" s="260"/>
      <c r="Z874" s="260"/>
    </row>
    <row r="875" spans="1:26" ht="10.199999999999999" customHeight="1">
      <c r="A875" s="260">
        <v>861</v>
      </c>
      <c r="B875" s="260"/>
      <c r="C875" s="260"/>
      <c r="D875" s="260"/>
      <c r="E875" s="260"/>
      <c r="F875" s="260"/>
      <c r="G875" s="260"/>
      <c r="H875" s="262"/>
      <c r="I875" s="262"/>
      <c r="J875" s="262"/>
      <c r="K875" s="262"/>
      <c r="L875" s="260"/>
      <c r="M875" s="260"/>
      <c r="N875" s="263"/>
      <c r="O875" s="263"/>
      <c r="P875" s="260"/>
      <c r="Q875" s="260"/>
      <c r="R875" s="260"/>
      <c r="S875" s="262"/>
      <c r="T875" s="260"/>
      <c r="U875" s="263"/>
      <c r="V875" s="269"/>
      <c r="W875" s="260"/>
      <c r="X875" s="260"/>
      <c r="Y875" s="260"/>
      <c r="Z875" s="260"/>
    </row>
    <row r="876" spans="1:26" ht="10.199999999999999" customHeight="1">
      <c r="A876" s="260">
        <v>862</v>
      </c>
      <c r="B876" s="260"/>
      <c r="C876" s="260"/>
      <c r="D876" s="260"/>
      <c r="E876" s="260"/>
      <c r="F876" s="260"/>
      <c r="G876" s="260"/>
      <c r="H876" s="262"/>
      <c r="I876" s="262"/>
      <c r="J876" s="262"/>
      <c r="K876" s="262"/>
      <c r="L876" s="260"/>
      <c r="M876" s="260"/>
      <c r="N876" s="263"/>
      <c r="O876" s="263"/>
      <c r="P876" s="260"/>
      <c r="Q876" s="260"/>
      <c r="R876" s="260"/>
      <c r="S876" s="262"/>
      <c r="T876" s="260"/>
      <c r="U876" s="263"/>
      <c r="V876" s="269"/>
      <c r="W876" s="260"/>
      <c r="X876" s="260"/>
      <c r="Y876" s="260"/>
      <c r="Z876" s="260"/>
    </row>
    <row r="877" spans="1:26" ht="10.199999999999999" customHeight="1">
      <c r="A877" s="260">
        <v>863</v>
      </c>
      <c r="B877" s="260"/>
      <c r="C877" s="260"/>
      <c r="D877" s="260"/>
      <c r="E877" s="260"/>
      <c r="F877" s="260"/>
      <c r="G877" s="260"/>
      <c r="H877" s="262"/>
      <c r="I877" s="262"/>
      <c r="J877" s="262"/>
      <c r="K877" s="262"/>
      <c r="L877" s="260"/>
      <c r="M877" s="260"/>
      <c r="N877" s="263"/>
      <c r="O877" s="263"/>
      <c r="P877" s="260"/>
      <c r="Q877" s="260"/>
      <c r="R877" s="260"/>
      <c r="S877" s="262"/>
      <c r="T877" s="260"/>
      <c r="U877" s="263"/>
      <c r="V877" s="269"/>
      <c r="W877" s="260"/>
      <c r="X877" s="260"/>
      <c r="Y877" s="260"/>
      <c r="Z877" s="260"/>
    </row>
    <row r="878" spans="1:26" ht="10.199999999999999" customHeight="1">
      <c r="A878" s="260">
        <v>864</v>
      </c>
      <c r="B878" s="260"/>
      <c r="C878" s="260"/>
      <c r="D878" s="260"/>
      <c r="E878" s="260"/>
      <c r="F878" s="260"/>
      <c r="G878" s="260"/>
      <c r="H878" s="262"/>
      <c r="I878" s="262"/>
      <c r="J878" s="262"/>
      <c r="K878" s="262"/>
      <c r="L878" s="260"/>
      <c r="M878" s="260"/>
      <c r="N878" s="263"/>
      <c r="O878" s="263"/>
      <c r="P878" s="260"/>
      <c r="Q878" s="260"/>
      <c r="R878" s="260"/>
      <c r="S878" s="262"/>
      <c r="T878" s="260"/>
      <c r="U878" s="263"/>
      <c r="V878" s="269"/>
      <c r="W878" s="260"/>
      <c r="X878" s="260"/>
      <c r="Y878" s="260"/>
      <c r="Z878" s="260"/>
    </row>
    <row r="879" spans="1:26" ht="10.199999999999999" customHeight="1">
      <c r="A879" s="260">
        <v>865</v>
      </c>
      <c r="B879" s="260"/>
      <c r="C879" s="260"/>
      <c r="D879" s="260"/>
      <c r="E879" s="260"/>
      <c r="F879" s="260"/>
      <c r="G879" s="260"/>
      <c r="H879" s="262"/>
      <c r="I879" s="262"/>
      <c r="J879" s="262"/>
      <c r="K879" s="262"/>
      <c r="L879" s="260"/>
      <c r="M879" s="260"/>
      <c r="N879" s="263"/>
      <c r="O879" s="263"/>
      <c r="P879" s="260"/>
      <c r="Q879" s="260"/>
      <c r="R879" s="260"/>
      <c r="S879" s="262"/>
      <c r="T879" s="260"/>
      <c r="U879" s="263"/>
      <c r="V879" s="269"/>
      <c r="W879" s="260"/>
      <c r="X879" s="260"/>
      <c r="Y879" s="260"/>
      <c r="Z879" s="260"/>
    </row>
    <row r="880" spans="1:26" ht="10.199999999999999" customHeight="1">
      <c r="A880" s="260">
        <v>866</v>
      </c>
      <c r="B880" s="260"/>
      <c r="C880" s="260"/>
      <c r="D880" s="260"/>
      <c r="E880" s="260"/>
      <c r="F880" s="260"/>
      <c r="G880" s="260"/>
      <c r="H880" s="262"/>
      <c r="I880" s="262"/>
      <c r="J880" s="262"/>
      <c r="K880" s="262"/>
      <c r="L880" s="260"/>
      <c r="M880" s="260"/>
      <c r="N880" s="263"/>
      <c r="O880" s="263"/>
      <c r="P880" s="260"/>
      <c r="Q880" s="260"/>
      <c r="R880" s="260"/>
      <c r="S880" s="262"/>
      <c r="T880" s="260"/>
      <c r="U880" s="263"/>
      <c r="V880" s="269"/>
      <c r="W880" s="260"/>
      <c r="X880" s="260"/>
      <c r="Y880" s="260"/>
      <c r="Z880" s="260"/>
    </row>
    <row r="881" spans="1:26" ht="10.199999999999999" customHeight="1">
      <c r="A881" s="260">
        <v>867</v>
      </c>
      <c r="B881" s="260"/>
      <c r="C881" s="260"/>
      <c r="D881" s="260"/>
      <c r="E881" s="260"/>
      <c r="F881" s="260"/>
      <c r="G881" s="260"/>
      <c r="H881" s="262"/>
      <c r="I881" s="262"/>
      <c r="J881" s="262"/>
      <c r="K881" s="262"/>
      <c r="L881" s="260"/>
      <c r="M881" s="260"/>
      <c r="N881" s="263"/>
      <c r="O881" s="263"/>
      <c r="P881" s="260"/>
      <c r="Q881" s="260"/>
      <c r="R881" s="260"/>
      <c r="S881" s="262"/>
      <c r="T881" s="260"/>
      <c r="U881" s="263"/>
      <c r="V881" s="269"/>
      <c r="W881" s="260"/>
      <c r="X881" s="260"/>
      <c r="Y881" s="260"/>
      <c r="Z881" s="260"/>
    </row>
    <row r="882" spans="1:26" ht="10.199999999999999" customHeight="1">
      <c r="A882" s="260">
        <v>868</v>
      </c>
      <c r="B882" s="260"/>
      <c r="C882" s="260"/>
      <c r="D882" s="260"/>
      <c r="E882" s="260"/>
      <c r="F882" s="260"/>
      <c r="G882" s="260"/>
      <c r="H882" s="262"/>
      <c r="I882" s="262"/>
      <c r="J882" s="262"/>
      <c r="K882" s="262"/>
      <c r="L882" s="260"/>
      <c r="M882" s="260"/>
      <c r="N882" s="263"/>
      <c r="O882" s="263"/>
      <c r="P882" s="260"/>
      <c r="Q882" s="260"/>
      <c r="R882" s="260"/>
      <c r="S882" s="262"/>
      <c r="T882" s="260"/>
      <c r="U882" s="263"/>
      <c r="V882" s="269"/>
      <c r="W882" s="260"/>
      <c r="X882" s="260"/>
      <c r="Y882" s="260"/>
      <c r="Z882" s="260"/>
    </row>
    <row r="883" spans="1:26" ht="10.199999999999999" customHeight="1">
      <c r="A883" s="260">
        <v>869</v>
      </c>
      <c r="B883" s="260"/>
      <c r="C883" s="260"/>
      <c r="D883" s="260"/>
      <c r="E883" s="260"/>
      <c r="F883" s="260"/>
      <c r="G883" s="260"/>
      <c r="H883" s="262"/>
      <c r="I883" s="262"/>
      <c r="J883" s="262"/>
      <c r="K883" s="262"/>
      <c r="L883" s="260"/>
      <c r="M883" s="260"/>
      <c r="N883" s="263"/>
      <c r="O883" s="263"/>
      <c r="P883" s="260"/>
      <c r="Q883" s="260"/>
      <c r="R883" s="260"/>
      <c r="S883" s="262"/>
      <c r="T883" s="260"/>
      <c r="U883" s="263"/>
      <c r="V883" s="269"/>
      <c r="W883" s="260"/>
      <c r="X883" s="260"/>
      <c r="Y883" s="260"/>
      <c r="Z883" s="260"/>
    </row>
    <row r="884" spans="1:26" ht="10.199999999999999" customHeight="1">
      <c r="A884" s="260">
        <v>870</v>
      </c>
      <c r="B884" s="260"/>
      <c r="C884" s="260"/>
      <c r="D884" s="260"/>
      <c r="E884" s="260"/>
      <c r="F884" s="260"/>
      <c r="G884" s="260"/>
      <c r="H884" s="262"/>
      <c r="I884" s="262"/>
      <c r="J884" s="262"/>
      <c r="K884" s="262"/>
      <c r="L884" s="260"/>
      <c r="M884" s="260"/>
      <c r="N884" s="263"/>
      <c r="O884" s="263"/>
      <c r="P884" s="260"/>
      <c r="Q884" s="260"/>
      <c r="R884" s="260"/>
      <c r="S884" s="262"/>
      <c r="T884" s="260"/>
      <c r="U884" s="263"/>
      <c r="V884" s="269"/>
      <c r="W884" s="260"/>
      <c r="X884" s="260"/>
      <c r="Y884" s="260"/>
      <c r="Z884" s="260"/>
    </row>
    <row r="885" spans="1:26" ht="10.199999999999999" customHeight="1">
      <c r="A885" s="260">
        <v>871</v>
      </c>
      <c r="B885" s="260"/>
      <c r="C885" s="260"/>
      <c r="D885" s="260"/>
      <c r="E885" s="260"/>
      <c r="F885" s="260"/>
      <c r="G885" s="260"/>
      <c r="H885" s="262"/>
      <c r="I885" s="262"/>
      <c r="J885" s="262"/>
      <c r="K885" s="262"/>
      <c r="L885" s="260"/>
      <c r="M885" s="260"/>
      <c r="N885" s="263"/>
      <c r="O885" s="263"/>
      <c r="P885" s="260"/>
      <c r="Q885" s="260"/>
      <c r="R885" s="260"/>
      <c r="S885" s="262"/>
      <c r="T885" s="260"/>
      <c r="U885" s="263"/>
      <c r="V885" s="269"/>
      <c r="W885" s="260"/>
      <c r="X885" s="260"/>
      <c r="Y885" s="260"/>
      <c r="Z885" s="260"/>
    </row>
    <row r="886" spans="1:26" ht="10.199999999999999" customHeight="1">
      <c r="A886" s="260">
        <v>872</v>
      </c>
      <c r="B886" s="260"/>
      <c r="C886" s="260"/>
      <c r="D886" s="260"/>
      <c r="E886" s="260"/>
      <c r="F886" s="260"/>
      <c r="G886" s="260"/>
      <c r="H886" s="262"/>
      <c r="I886" s="262"/>
      <c r="J886" s="262"/>
      <c r="K886" s="262"/>
      <c r="L886" s="260"/>
      <c r="M886" s="260"/>
      <c r="N886" s="263"/>
      <c r="O886" s="263"/>
      <c r="P886" s="260"/>
      <c r="Q886" s="260"/>
      <c r="R886" s="260"/>
      <c r="S886" s="262"/>
      <c r="T886" s="260"/>
      <c r="U886" s="263"/>
      <c r="V886" s="269"/>
      <c r="W886" s="260"/>
      <c r="X886" s="260"/>
      <c r="Y886" s="260"/>
      <c r="Z886" s="260"/>
    </row>
    <row r="887" spans="1:26" ht="10.199999999999999" customHeight="1">
      <c r="A887" s="260">
        <v>873</v>
      </c>
      <c r="B887" s="260"/>
      <c r="C887" s="260"/>
      <c r="D887" s="260"/>
      <c r="E887" s="260"/>
      <c r="F887" s="260"/>
      <c r="G887" s="260"/>
      <c r="H887" s="262"/>
      <c r="I887" s="262"/>
      <c r="J887" s="262"/>
      <c r="K887" s="262"/>
      <c r="L887" s="260"/>
      <c r="M887" s="260"/>
      <c r="N887" s="263"/>
      <c r="O887" s="263"/>
      <c r="P887" s="260"/>
      <c r="Q887" s="260"/>
      <c r="R887" s="260"/>
      <c r="S887" s="262"/>
      <c r="T887" s="260"/>
      <c r="U887" s="263"/>
      <c r="V887" s="269"/>
      <c r="W887" s="260"/>
      <c r="X887" s="260"/>
      <c r="Y887" s="260"/>
      <c r="Z887" s="260"/>
    </row>
    <row r="888" spans="1:26" ht="10.199999999999999" customHeight="1">
      <c r="A888" s="260">
        <v>874</v>
      </c>
      <c r="B888" s="260"/>
      <c r="C888" s="260"/>
      <c r="D888" s="260"/>
      <c r="E888" s="260"/>
      <c r="F888" s="260"/>
      <c r="G888" s="260"/>
      <c r="H888" s="262"/>
      <c r="I888" s="262"/>
      <c r="J888" s="262"/>
      <c r="K888" s="262"/>
      <c r="L888" s="260"/>
      <c r="M888" s="260"/>
      <c r="N888" s="263"/>
      <c r="O888" s="263"/>
      <c r="P888" s="260"/>
      <c r="Q888" s="260"/>
      <c r="R888" s="260"/>
      <c r="S888" s="262"/>
      <c r="T888" s="260"/>
      <c r="U888" s="263"/>
      <c r="V888" s="269"/>
      <c r="W888" s="260"/>
      <c r="X888" s="260"/>
      <c r="Y888" s="260"/>
      <c r="Z888" s="260"/>
    </row>
    <row r="889" spans="1:26" ht="10.199999999999999" customHeight="1">
      <c r="A889" s="260">
        <v>875</v>
      </c>
      <c r="B889" s="260"/>
      <c r="C889" s="260"/>
      <c r="D889" s="260"/>
      <c r="E889" s="260"/>
      <c r="F889" s="260"/>
      <c r="G889" s="260"/>
      <c r="H889" s="262"/>
      <c r="I889" s="262"/>
      <c r="J889" s="262"/>
      <c r="K889" s="262"/>
      <c r="L889" s="260"/>
      <c r="M889" s="260"/>
      <c r="N889" s="263"/>
      <c r="O889" s="263"/>
      <c r="P889" s="260"/>
      <c r="Q889" s="260"/>
      <c r="R889" s="260"/>
      <c r="S889" s="262"/>
      <c r="T889" s="260"/>
      <c r="U889" s="263"/>
      <c r="V889" s="269"/>
      <c r="W889" s="260"/>
      <c r="X889" s="260"/>
      <c r="Y889" s="260"/>
      <c r="Z889" s="260"/>
    </row>
    <row r="890" spans="1:26" ht="10.199999999999999" customHeight="1">
      <c r="A890" s="260">
        <v>876</v>
      </c>
      <c r="B890" s="260"/>
      <c r="C890" s="260"/>
      <c r="D890" s="260"/>
      <c r="E890" s="260"/>
      <c r="F890" s="260"/>
      <c r="G890" s="260"/>
      <c r="H890" s="262"/>
      <c r="I890" s="262"/>
      <c r="J890" s="262"/>
      <c r="K890" s="262"/>
      <c r="L890" s="260"/>
      <c r="M890" s="260"/>
      <c r="N890" s="263"/>
      <c r="O890" s="263"/>
      <c r="P890" s="260"/>
      <c r="Q890" s="260"/>
      <c r="R890" s="260"/>
      <c r="S890" s="262"/>
      <c r="T890" s="260"/>
      <c r="U890" s="263"/>
      <c r="V890" s="269"/>
      <c r="W890" s="260"/>
      <c r="X890" s="260"/>
      <c r="Y890" s="260"/>
      <c r="Z890" s="260"/>
    </row>
    <row r="891" spans="1:26" ht="10.199999999999999" customHeight="1">
      <c r="A891" s="260">
        <v>877</v>
      </c>
      <c r="B891" s="260"/>
      <c r="C891" s="260"/>
      <c r="D891" s="260"/>
      <c r="E891" s="260"/>
      <c r="F891" s="260"/>
      <c r="G891" s="260"/>
      <c r="H891" s="262"/>
      <c r="I891" s="262"/>
      <c r="J891" s="262"/>
      <c r="K891" s="262"/>
      <c r="L891" s="260"/>
      <c r="M891" s="260"/>
      <c r="N891" s="263"/>
      <c r="O891" s="263"/>
      <c r="P891" s="260"/>
      <c r="Q891" s="260"/>
      <c r="R891" s="260"/>
      <c r="S891" s="262"/>
      <c r="T891" s="260"/>
      <c r="U891" s="263"/>
      <c r="V891" s="269"/>
      <c r="W891" s="260"/>
      <c r="X891" s="260"/>
      <c r="Y891" s="260"/>
      <c r="Z891" s="260"/>
    </row>
    <row r="892" spans="1:26" ht="10.199999999999999" customHeight="1">
      <c r="A892" s="260">
        <v>878</v>
      </c>
      <c r="B892" s="260"/>
      <c r="C892" s="260"/>
      <c r="D892" s="260"/>
      <c r="E892" s="260"/>
      <c r="F892" s="260"/>
      <c r="G892" s="260"/>
      <c r="H892" s="262"/>
      <c r="I892" s="262"/>
      <c r="J892" s="262"/>
      <c r="K892" s="262"/>
      <c r="L892" s="260"/>
      <c r="M892" s="260"/>
      <c r="N892" s="263"/>
      <c r="O892" s="263"/>
      <c r="P892" s="260"/>
      <c r="Q892" s="260"/>
      <c r="R892" s="260"/>
      <c r="S892" s="262"/>
      <c r="T892" s="260"/>
      <c r="U892" s="263"/>
      <c r="V892" s="269"/>
      <c r="W892" s="260"/>
      <c r="X892" s="260"/>
      <c r="Y892" s="260"/>
      <c r="Z892" s="260"/>
    </row>
    <row r="893" spans="1:26" ht="10.199999999999999" customHeight="1">
      <c r="A893" s="260">
        <v>879</v>
      </c>
      <c r="B893" s="260"/>
      <c r="C893" s="260"/>
      <c r="D893" s="260"/>
      <c r="E893" s="260"/>
      <c r="F893" s="260"/>
      <c r="G893" s="260"/>
      <c r="H893" s="262"/>
      <c r="I893" s="262"/>
      <c r="J893" s="262"/>
      <c r="K893" s="262"/>
      <c r="L893" s="260"/>
      <c r="M893" s="260"/>
      <c r="N893" s="263"/>
      <c r="O893" s="263"/>
      <c r="P893" s="260"/>
      <c r="Q893" s="260"/>
      <c r="R893" s="260"/>
      <c r="S893" s="262"/>
      <c r="T893" s="260"/>
      <c r="U893" s="263"/>
      <c r="V893" s="269"/>
      <c r="W893" s="260"/>
      <c r="X893" s="260"/>
      <c r="Y893" s="260"/>
      <c r="Z893" s="260"/>
    </row>
    <row r="894" spans="1:26" ht="10.199999999999999" customHeight="1">
      <c r="A894" s="260">
        <v>880</v>
      </c>
      <c r="B894" s="260"/>
      <c r="C894" s="260"/>
      <c r="D894" s="260"/>
      <c r="E894" s="260"/>
      <c r="F894" s="260"/>
      <c r="G894" s="260"/>
      <c r="H894" s="262"/>
      <c r="I894" s="262"/>
      <c r="J894" s="262"/>
      <c r="K894" s="262"/>
      <c r="L894" s="260"/>
      <c r="M894" s="260"/>
      <c r="N894" s="263"/>
      <c r="O894" s="263"/>
      <c r="P894" s="260"/>
      <c r="Q894" s="260"/>
      <c r="R894" s="260"/>
      <c r="S894" s="262"/>
      <c r="T894" s="260"/>
      <c r="U894" s="263"/>
      <c r="V894" s="269"/>
      <c r="W894" s="260"/>
      <c r="X894" s="260"/>
      <c r="Y894" s="260"/>
      <c r="Z894" s="260"/>
    </row>
    <row r="895" spans="1:26" ht="10.199999999999999" customHeight="1">
      <c r="A895" s="260">
        <v>881</v>
      </c>
      <c r="B895" s="260"/>
      <c r="C895" s="260"/>
      <c r="D895" s="260"/>
      <c r="E895" s="260"/>
      <c r="F895" s="260"/>
      <c r="G895" s="260"/>
      <c r="H895" s="262"/>
      <c r="I895" s="262"/>
      <c r="J895" s="262"/>
      <c r="K895" s="262"/>
      <c r="L895" s="260"/>
      <c r="M895" s="260"/>
      <c r="N895" s="263"/>
      <c r="O895" s="263"/>
      <c r="P895" s="260"/>
      <c r="Q895" s="260"/>
      <c r="R895" s="260"/>
      <c r="S895" s="262"/>
      <c r="T895" s="260"/>
      <c r="U895" s="263"/>
      <c r="V895" s="269"/>
      <c r="W895" s="260"/>
      <c r="X895" s="260"/>
      <c r="Y895" s="260"/>
      <c r="Z895" s="260"/>
    </row>
    <row r="896" spans="1:26" ht="10.199999999999999" customHeight="1">
      <c r="A896" s="260">
        <v>882</v>
      </c>
      <c r="B896" s="260"/>
      <c r="C896" s="260"/>
      <c r="D896" s="260"/>
      <c r="E896" s="260"/>
      <c r="F896" s="260"/>
      <c r="G896" s="260"/>
      <c r="H896" s="262"/>
      <c r="I896" s="262"/>
      <c r="J896" s="262"/>
      <c r="K896" s="262"/>
      <c r="L896" s="260"/>
      <c r="M896" s="260"/>
      <c r="N896" s="263"/>
      <c r="O896" s="263"/>
      <c r="P896" s="260"/>
      <c r="Q896" s="260"/>
      <c r="R896" s="260"/>
      <c r="S896" s="262"/>
      <c r="T896" s="260"/>
      <c r="U896" s="263"/>
      <c r="V896" s="269"/>
      <c r="W896" s="260"/>
      <c r="X896" s="260"/>
      <c r="Y896" s="260"/>
      <c r="Z896" s="260"/>
    </row>
    <row r="897" spans="1:26" ht="10.199999999999999" customHeight="1">
      <c r="A897" s="260">
        <v>883</v>
      </c>
      <c r="B897" s="260"/>
      <c r="C897" s="260"/>
      <c r="D897" s="260"/>
      <c r="E897" s="260"/>
      <c r="F897" s="260"/>
      <c r="G897" s="260"/>
      <c r="H897" s="262"/>
      <c r="I897" s="262"/>
      <c r="J897" s="262"/>
      <c r="K897" s="262"/>
      <c r="L897" s="260"/>
      <c r="M897" s="260"/>
      <c r="N897" s="263"/>
      <c r="O897" s="263"/>
      <c r="P897" s="260"/>
      <c r="Q897" s="260"/>
      <c r="R897" s="260"/>
      <c r="S897" s="262"/>
      <c r="T897" s="260"/>
      <c r="U897" s="263"/>
      <c r="V897" s="269"/>
      <c r="W897" s="260"/>
      <c r="X897" s="260"/>
      <c r="Y897" s="260"/>
      <c r="Z897" s="260"/>
    </row>
    <row r="898" spans="1:26" ht="10.199999999999999" customHeight="1">
      <c r="A898" s="260">
        <v>884</v>
      </c>
      <c r="B898" s="260"/>
      <c r="C898" s="260"/>
      <c r="D898" s="260"/>
      <c r="E898" s="260"/>
      <c r="F898" s="260"/>
      <c r="G898" s="260"/>
      <c r="H898" s="262"/>
      <c r="I898" s="262"/>
      <c r="J898" s="262"/>
      <c r="K898" s="262"/>
      <c r="L898" s="260"/>
      <c r="M898" s="260"/>
      <c r="N898" s="263"/>
      <c r="O898" s="263"/>
      <c r="P898" s="260"/>
      <c r="Q898" s="260"/>
      <c r="R898" s="260"/>
      <c r="S898" s="262"/>
      <c r="T898" s="260"/>
      <c r="U898" s="263"/>
      <c r="V898" s="269"/>
      <c r="W898" s="260"/>
      <c r="X898" s="260"/>
      <c r="Y898" s="260"/>
      <c r="Z898" s="260"/>
    </row>
    <row r="899" spans="1:26" ht="10.199999999999999" customHeight="1">
      <c r="A899" s="260">
        <v>885</v>
      </c>
      <c r="B899" s="260"/>
      <c r="C899" s="260"/>
      <c r="D899" s="260"/>
      <c r="E899" s="260"/>
      <c r="F899" s="260"/>
      <c r="G899" s="260"/>
      <c r="H899" s="262"/>
      <c r="I899" s="262"/>
      <c r="J899" s="262"/>
      <c r="K899" s="262"/>
      <c r="L899" s="260"/>
      <c r="M899" s="260"/>
      <c r="N899" s="263"/>
      <c r="O899" s="263"/>
      <c r="P899" s="260"/>
      <c r="Q899" s="260"/>
      <c r="R899" s="260"/>
      <c r="S899" s="262"/>
      <c r="T899" s="260"/>
      <c r="U899" s="263"/>
      <c r="V899" s="269"/>
      <c r="W899" s="260"/>
      <c r="X899" s="260"/>
      <c r="Y899" s="260"/>
      <c r="Z899" s="260"/>
    </row>
    <row r="900" spans="1:26" ht="10.199999999999999" customHeight="1">
      <c r="A900" s="260">
        <v>886</v>
      </c>
      <c r="B900" s="260"/>
      <c r="C900" s="260"/>
      <c r="D900" s="260"/>
      <c r="E900" s="260"/>
      <c r="F900" s="260"/>
      <c r="G900" s="260"/>
      <c r="H900" s="262"/>
      <c r="I900" s="262"/>
      <c r="J900" s="262"/>
      <c r="K900" s="262"/>
      <c r="L900" s="260"/>
      <c r="M900" s="260"/>
      <c r="N900" s="263"/>
      <c r="O900" s="263"/>
      <c r="P900" s="260"/>
      <c r="Q900" s="260"/>
      <c r="R900" s="260"/>
      <c r="S900" s="262"/>
      <c r="T900" s="260"/>
      <c r="U900" s="263"/>
      <c r="V900" s="269"/>
      <c r="W900" s="260"/>
      <c r="X900" s="260"/>
      <c r="Y900" s="260"/>
      <c r="Z900" s="260"/>
    </row>
    <row r="901" spans="1:26" ht="10.199999999999999" customHeight="1">
      <c r="A901" s="260">
        <v>887</v>
      </c>
      <c r="B901" s="260"/>
      <c r="C901" s="260"/>
      <c r="D901" s="260"/>
      <c r="E901" s="260"/>
      <c r="F901" s="260"/>
      <c r="G901" s="260"/>
      <c r="H901" s="262"/>
      <c r="I901" s="262"/>
      <c r="J901" s="262"/>
      <c r="K901" s="262"/>
      <c r="L901" s="260"/>
      <c r="M901" s="260"/>
      <c r="N901" s="263"/>
      <c r="O901" s="263"/>
      <c r="P901" s="260"/>
      <c r="Q901" s="260"/>
      <c r="R901" s="260"/>
      <c r="S901" s="262"/>
      <c r="T901" s="260"/>
      <c r="U901" s="263"/>
      <c r="V901" s="269"/>
      <c r="W901" s="260"/>
      <c r="X901" s="260"/>
      <c r="Y901" s="260"/>
      <c r="Z901" s="260"/>
    </row>
    <row r="902" spans="1:26" ht="10.199999999999999" customHeight="1">
      <c r="A902" s="260">
        <v>888</v>
      </c>
      <c r="B902" s="260"/>
      <c r="C902" s="260"/>
      <c r="D902" s="260"/>
      <c r="E902" s="260"/>
      <c r="F902" s="260"/>
      <c r="G902" s="260"/>
      <c r="H902" s="262"/>
      <c r="I902" s="262"/>
      <c r="J902" s="262"/>
      <c r="K902" s="262"/>
      <c r="L902" s="260"/>
      <c r="M902" s="260"/>
      <c r="N902" s="263"/>
      <c r="O902" s="263"/>
      <c r="P902" s="260"/>
      <c r="Q902" s="260"/>
      <c r="R902" s="260"/>
      <c r="S902" s="262"/>
      <c r="T902" s="260"/>
      <c r="U902" s="263"/>
      <c r="V902" s="269"/>
      <c r="W902" s="260"/>
      <c r="X902" s="260"/>
      <c r="Y902" s="260"/>
      <c r="Z902" s="260"/>
    </row>
    <row r="903" spans="1:26" ht="10.199999999999999" customHeight="1">
      <c r="A903" s="260">
        <v>889</v>
      </c>
      <c r="B903" s="260"/>
      <c r="C903" s="260"/>
      <c r="D903" s="260"/>
      <c r="E903" s="260"/>
      <c r="F903" s="260"/>
      <c r="G903" s="260"/>
      <c r="H903" s="262"/>
      <c r="I903" s="262"/>
      <c r="J903" s="262"/>
      <c r="K903" s="262"/>
      <c r="L903" s="260"/>
      <c r="M903" s="260"/>
      <c r="N903" s="263"/>
      <c r="O903" s="263"/>
      <c r="P903" s="260"/>
      <c r="Q903" s="260"/>
      <c r="R903" s="260"/>
      <c r="S903" s="262"/>
      <c r="T903" s="260"/>
      <c r="U903" s="263"/>
      <c r="V903" s="269"/>
      <c r="W903" s="260"/>
      <c r="X903" s="260"/>
      <c r="Y903" s="260"/>
      <c r="Z903" s="260"/>
    </row>
    <row r="904" spans="1:26" ht="10.199999999999999" customHeight="1">
      <c r="A904" s="260">
        <v>890</v>
      </c>
      <c r="B904" s="260"/>
      <c r="C904" s="260"/>
      <c r="D904" s="260"/>
      <c r="E904" s="260"/>
      <c r="F904" s="260"/>
      <c r="G904" s="260"/>
      <c r="H904" s="262"/>
      <c r="I904" s="262"/>
      <c r="J904" s="262"/>
      <c r="K904" s="262"/>
      <c r="L904" s="260"/>
      <c r="M904" s="260"/>
      <c r="N904" s="263"/>
      <c r="O904" s="263"/>
      <c r="P904" s="260"/>
      <c r="Q904" s="260"/>
      <c r="R904" s="260"/>
      <c r="S904" s="262"/>
      <c r="T904" s="260"/>
      <c r="U904" s="263"/>
      <c r="V904" s="269"/>
      <c r="W904" s="260"/>
      <c r="X904" s="260"/>
      <c r="Y904" s="260"/>
      <c r="Z904" s="260"/>
    </row>
    <row r="905" spans="1:26" ht="10.199999999999999" customHeight="1">
      <c r="A905" s="260">
        <v>891</v>
      </c>
      <c r="B905" s="260"/>
      <c r="C905" s="260"/>
      <c r="D905" s="260"/>
      <c r="E905" s="260"/>
      <c r="F905" s="260"/>
      <c r="G905" s="260"/>
      <c r="H905" s="262"/>
      <c r="I905" s="262"/>
      <c r="J905" s="262"/>
      <c r="K905" s="262"/>
      <c r="L905" s="260"/>
      <c r="M905" s="260"/>
      <c r="N905" s="263"/>
      <c r="O905" s="263"/>
      <c r="P905" s="260"/>
      <c r="Q905" s="260"/>
      <c r="R905" s="260"/>
      <c r="S905" s="262"/>
      <c r="T905" s="260"/>
      <c r="U905" s="263"/>
      <c r="V905" s="269"/>
      <c r="W905" s="260"/>
      <c r="X905" s="260"/>
      <c r="Y905" s="260"/>
      <c r="Z905" s="260"/>
    </row>
    <row r="906" spans="1:26" ht="10.199999999999999" customHeight="1">
      <c r="A906" s="260">
        <v>892</v>
      </c>
      <c r="B906" s="260"/>
      <c r="C906" s="260"/>
      <c r="D906" s="260"/>
      <c r="E906" s="260"/>
      <c r="F906" s="260"/>
      <c r="G906" s="260"/>
      <c r="H906" s="262"/>
      <c r="I906" s="262"/>
      <c r="J906" s="262"/>
      <c r="K906" s="262"/>
      <c r="L906" s="260"/>
      <c r="M906" s="260"/>
      <c r="N906" s="263"/>
      <c r="O906" s="263"/>
      <c r="P906" s="260"/>
      <c r="Q906" s="260"/>
      <c r="R906" s="260"/>
      <c r="S906" s="262"/>
      <c r="T906" s="260"/>
      <c r="U906" s="263"/>
      <c r="V906" s="269"/>
      <c r="W906" s="260"/>
      <c r="X906" s="260"/>
      <c r="Y906" s="260"/>
      <c r="Z906" s="260"/>
    </row>
    <row r="907" spans="1:26" ht="10.199999999999999" customHeight="1">
      <c r="A907" s="260">
        <v>893</v>
      </c>
      <c r="B907" s="260"/>
      <c r="C907" s="260"/>
      <c r="D907" s="260"/>
      <c r="E907" s="260"/>
      <c r="F907" s="260"/>
      <c r="G907" s="260"/>
      <c r="H907" s="262"/>
      <c r="I907" s="262"/>
      <c r="J907" s="262"/>
      <c r="K907" s="262"/>
      <c r="L907" s="260"/>
      <c r="M907" s="260"/>
      <c r="N907" s="263"/>
      <c r="O907" s="263"/>
      <c r="P907" s="260"/>
      <c r="Q907" s="260"/>
      <c r="R907" s="260"/>
      <c r="S907" s="262"/>
      <c r="T907" s="260"/>
      <c r="U907" s="263"/>
      <c r="V907" s="269"/>
      <c r="W907" s="260"/>
      <c r="X907" s="260"/>
      <c r="Y907" s="260"/>
      <c r="Z907" s="260"/>
    </row>
    <row r="908" spans="1:26" ht="10.199999999999999" customHeight="1">
      <c r="A908" s="260">
        <v>894</v>
      </c>
      <c r="B908" s="260"/>
      <c r="C908" s="260"/>
      <c r="D908" s="260"/>
      <c r="E908" s="260"/>
      <c r="F908" s="260"/>
      <c r="G908" s="260"/>
      <c r="H908" s="262"/>
      <c r="I908" s="262"/>
      <c r="J908" s="262"/>
      <c r="K908" s="262"/>
      <c r="L908" s="260"/>
      <c r="M908" s="260"/>
      <c r="N908" s="263"/>
      <c r="O908" s="263"/>
      <c r="P908" s="260"/>
      <c r="Q908" s="260"/>
      <c r="R908" s="260"/>
      <c r="S908" s="262"/>
      <c r="T908" s="260"/>
      <c r="U908" s="263"/>
      <c r="V908" s="269"/>
      <c r="W908" s="260"/>
      <c r="X908" s="260"/>
      <c r="Y908" s="260"/>
      <c r="Z908" s="260"/>
    </row>
    <row r="909" spans="1:26" ht="10.199999999999999" customHeight="1">
      <c r="A909" s="260">
        <v>895</v>
      </c>
      <c r="B909" s="260"/>
      <c r="C909" s="260"/>
      <c r="D909" s="260"/>
      <c r="E909" s="260"/>
      <c r="F909" s="260"/>
      <c r="G909" s="260"/>
      <c r="H909" s="262"/>
      <c r="I909" s="262"/>
      <c r="J909" s="262"/>
      <c r="K909" s="262"/>
      <c r="L909" s="260"/>
      <c r="M909" s="260"/>
      <c r="N909" s="263"/>
      <c r="O909" s="263"/>
      <c r="P909" s="260"/>
      <c r="Q909" s="260"/>
      <c r="R909" s="260"/>
      <c r="S909" s="262"/>
      <c r="T909" s="260"/>
      <c r="U909" s="263"/>
      <c r="V909" s="269"/>
      <c r="W909" s="260"/>
      <c r="X909" s="260"/>
      <c r="Y909" s="260"/>
      <c r="Z909" s="260"/>
    </row>
    <row r="910" spans="1:26" ht="10.199999999999999" customHeight="1">
      <c r="A910" s="260">
        <v>896</v>
      </c>
      <c r="B910" s="260"/>
      <c r="C910" s="260"/>
      <c r="D910" s="260"/>
      <c r="E910" s="260"/>
      <c r="F910" s="260"/>
      <c r="G910" s="260"/>
      <c r="H910" s="262"/>
      <c r="I910" s="262"/>
      <c r="J910" s="262"/>
      <c r="K910" s="262"/>
      <c r="L910" s="260"/>
      <c r="M910" s="260"/>
      <c r="N910" s="263"/>
      <c r="O910" s="263"/>
      <c r="P910" s="260"/>
      <c r="Q910" s="260"/>
      <c r="R910" s="260"/>
      <c r="S910" s="262"/>
      <c r="T910" s="260"/>
      <c r="U910" s="263"/>
      <c r="V910" s="269"/>
      <c r="W910" s="260"/>
      <c r="X910" s="260"/>
      <c r="Y910" s="260"/>
      <c r="Z910" s="260"/>
    </row>
    <row r="911" spans="1:26" ht="10.199999999999999" customHeight="1">
      <c r="A911" s="260">
        <v>897</v>
      </c>
      <c r="B911" s="260"/>
      <c r="C911" s="260"/>
      <c r="D911" s="260"/>
      <c r="E911" s="260"/>
      <c r="F911" s="260"/>
      <c r="G911" s="260"/>
      <c r="H911" s="262"/>
      <c r="I911" s="262"/>
      <c r="J911" s="262"/>
      <c r="K911" s="262"/>
      <c r="L911" s="260"/>
      <c r="M911" s="260"/>
      <c r="N911" s="263"/>
      <c r="O911" s="263"/>
      <c r="P911" s="260"/>
      <c r="Q911" s="260"/>
      <c r="R911" s="260"/>
      <c r="S911" s="262"/>
      <c r="T911" s="260"/>
      <c r="U911" s="263"/>
      <c r="V911" s="269"/>
      <c r="W911" s="260"/>
      <c r="X911" s="260"/>
      <c r="Y911" s="260"/>
      <c r="Z911" s="260"/>
    </row>
    <row r="912" spans="1:26" ht="10.199999999999999" customHeight="1">
      <c r="A912" s="260">
        <v>898</v>
      </c>
      <c r="B912" s="260"/>
      <c r="C912" s="260"/>
      <c r="D912" s="260"/>
      <c r="E912" s="260"/>
      <c r="F912" s="260"/>
      <c r="G912" s="260"/>
      <c r="H912" s="262"/>
      <c r="I912" s="262"/>
      <c r="J912" s="262"/>
      <c r="K912" s="262"/>
      <c r="L912" s="260"/>
      <c r="M912" s="260"/>
      <c r="N912" s="263"/>
      <c r="O912" s="263"/>
      <c r="P912" s="260"/>
      <c r="Q912" s="260"/>
      <c r="R912" s="260"/>
      <c r="S912" s="262"/>
      <c r="T912" s="260"/>
      <c r="U912" s="263"/>
      <c r="V912" s="269"/>
      <c r="W912" s="260"/>
      <c r="X912" s="260"/>
      <c r="Y912" s="260"/>
      <c r="Z912" s="260"/>
    </row>
    <row r="913" spans="1:26" ht="10.199999999999999" customHeight="1">
      <c r="A913" s="260">
        <v>899</v>
      </c>
      <c r="B913" s="260"/>
      <c r="C913" s="260"/>
      <c r="D913" s="260"/>
      <c r="E913" s="260"/>
      <c r="F913" s="260"/>
      <c r="G913" s="260"/>
      <c r="H913" s="262"/>
      <c r="I913" s="262"/>
      <c r="J913" s="262"/>
      <c r="K913" s="262"/>
      <c r="L913" s="260"/>
      <c r="M913" s="260"/>
      <c r="N913" s="263"/>
      <c r="O913" s="263"/>
      <c r="P913" s="260"/>
      <c r="Q913" s="260"/>
      <c r="R913" s="260"/>
      <c r="S913" s="262"/>
      <c r="T913" s="260"/>
      <c r="U913" s="263"/>
      <c r="V913" s="269"/>
      <c r="W913" s="260"/>
      <c r="X913" s="260"/>
      <c r="Y913" s="260"/>
      <c r="Z913" s="260"/>
    </row>
    <row r="914" spans="1:26" ht="10.199999999999999" customHeight="1">
      <c r="A914" s="260">
        <v>900</v>
      </c>
      <c r="B914" s="260"/>
      <c r="C914" s="260"/>
      <c r="D914" s="260"/>
      <c r="E914" s="260"/>
      <c r="F914" s="260"/>
      <c r="G914" s="260"/>
      <c r="H914" s="262"/>
      <c r="I914" s="262"/>
      <c r="J914" s="262"/>
      <c r="K914" s="262"/>
      <c r="L914" s="260"/>
      <c r="M914" s="260"/>
      <c r="N914" s="263"/>
      <c r="O914" s="263"/>
      <c r="P914" s="260"/>
      <c r="Q914" s="260"/>
      <c r="R914" s="260"/>
      <c r="S914" s="262"/>
      <c r="T914" s="260"/>
      <c r="U914" s="263"/>
      <c r="V914" s="269"/>
      <c r="W914" s="260"/>
      <c r="X914" s="260"/>
      <c r="Y914" s="260"/>
      <c r="Z914" s="260"/>
    </row>
    <row r="915" spans="1:26" ht="10.199999999999999" customHeight="1">
      <c r="A915" s="260">
        <v>901</v>
      </c>
      <c r="B915" s="260"/>
      <c r="C915" s="260"/>
      <c r="D915" s="260"/>
      <c r="E915" s="260"/>
      <c r="F915" s="260"/>
      <c r="G915" s="260"/>
      <c r="H915" s="262"/>
      <c r="I915" s="262"/>
      <c r="J915" s="262"/>
      <c r="K915" s="262"/>
      <c r="L915" s="260"/>
      <c r="M915" s="260"/>
      <c r="N915" s="263"/>
      <c r="O915" s="263"/>
      <c r="P915" s="260"/>
      <c r="Q915" s="260"/>
      <c r="R915" s="260"/>
      <c r="S915" s="262"/>
      <c r="T915" s="260"/>
      <c r="U915" s="263"/>
      <c r="V915" s="269"/>
      <c r="W915" s="260"/>
      <c r="X915" s="260"/>
      <c r="Y915" s="260"/>
      <c r="Z915" s="260"/>
    </row>
    <row r="916" spans="1:26" ht="10.199999999999999" customHeight="1">
      <c r="A916" s="260">
        <v>902</v>
      </c>
      <c r="B916" s="260"/>
      <c r="C916" s="260"/>
      <c r="D916" s="260"/>
      <c r="E916" s="260"/>
      <c r="F916" s="260"/>
      <c r="G916" s="260"/>
      <c r="H916" s="262"/>
      <c r="I916" s="262"/>
      <c r="J916" s="262"/>
      <c r="K916" s="262"/>
      <c r="L916" s="260"/>
      <c r="M916" s="260"/>
      <c r="N916" s="263"/>
      <c r="O916" s="263"/>
      <c r="P916" s="260"/>
      <c r="Q916" s="260"/>
      <c r="R916" s="260"/>
      <c r="S916" s="262"/>
      <c r="T916" s="260"/>
      <c r="U916" s="263"/>
      <c r="V916" s="269"/>
      <c r="W916" s="260"/>
      <c r="X916" s="260"/>
      <c r="Y916" s="260"/>
      <c r="Z916" s="260"/>
    </row>
    <row r="917" spans="1:26" ht="10.199999999999999" customHeight="1">
      <c r="A917" s="260">
        <v>903</v>
      </c>
      <c r="B917" s="260"/>
      <c r="C917" s="260"/>
      <c r="D917" s="260"/>
      <c r="E917" s="260"/>
      <c r="F917" s="260"/>
      <c r="G917" s="260"/>
      <c r="H917" s="262"/>
      <c r="I917" s="262"/>
      <c r="J917" s="262"/>
      <c r="K917" s="262"/>
      <c r="L917" s="260"/>
      <c r="M917" s="260"/>
      <c r="N917" s="263"/>
      <c r="O917" s="263"/>
      <c r="P917" s="260"/>
      <c r="Q917" s="260"/>
      <c r="R917" s="260"/>
      <c r="S917" s="262"/>
      <c r="T917" s="260"/>
      <c r="U917" s="263"/>
      <c r="V917" s="269"/>
      <c r="W917" s="260"/>
      <c r="X917" s="260"/>
      <c r="Y917" s="260"/>
      <c r="Z917" s="260"/>
    </row>
    <row r="918" spans="1:26" ht="10.199999999999999" customHeight="1">
      <c r="A918" s="260">
        <v>904</v>
      </c>
      <c r="B918" s="260"/>
      <c r="C918" s="260"/>
      <c r="D918" s="260"/>
      <c r="E918" s="260"/>
      <c r="F918" s="260"/>
      <c r="G918" s="260"/>
      <c r="H918" s="262"/>
      <c r="I918" s="262"/>
      <c r="J918" s="262"/>
      <c r="K918" s="262"/>
      <c r="L918" s="260"/>
      <c r="M918" s="260"/>
      <c r="N918" s="263"/>
      <c r="O918" s="263"/>
      <c r="P918" s="260"/>
      <c r="Q918" s="260"/>
      <c r="R918" s="260"/>
      <c r="S918" s="262"/>
      <c r="T918" s="260"/>
      <c r="U918" s="263"/>
      <c r="V918" s="269"/>
      <c r="W918" s="260"/>
      <c r="X918" s="260"/>
      <c r="Y918" s="260"/>
      <c r="Z918" s="260"/>
    </row>
    <row r="919" spans="1:26" ht="10.199999999999999" customHeight="1">
      <c r="A919" s="260">
        <v>905</v>
      </c>
      <c r="B919" s="260"/>
      <c r="C919" s="260"/>
      <c r="D919" s="260"/>
      <c r="E919" s="260"/>
      <c r="F919" s="260"/>
      <c r="G919" s="260"/>
      <c r="H919" s="262"/>
      <c r="I919" s="262"/>
      <c r="J919" s="262"/>
      <c r="K919" s="262"/>
      <c r="L919" s="260"/>
      <c r="M919" s="260"/>
      <c r="N919" s="263"/>
      <c r="O919" s="263"/>
      <c r="P919" s="260"/>
      <c r="Q919" s="260"/>
      <c r="R919" s="260"/>
      <c r="S919" s="262"/>
      <c r="T919" s="260"/>
      <c r="U919" s="263"/>
      <c r="V919" s="269"/>
      <c r="W919" s="260"/>
      <c r="X919" s="260"/>
      <c r="Y919" s="260"/>
      <c r="Z919" s="260"/>
    </row>
    <row r="920" spans="1:26" ht="10.199999999999999" customHeight="1">
      <c r="A920" s="260">
        <v>906</v>
      </c>
      <c r="B920" s="260"/>
      <c r="C920" s="260"/>
      <c r="D920" s="260"/>
      <c r="E920" s="260"/>
      <c r="F920" s="260"/>
      <c r="G920" s="260"/>
      <c r="H920" s="262"/>
      <c r="I920" s="262"/>
      <c r="J920" s="262"/>
      <c r="K920" s="262"/>
      <c r="L920" s="260"/>
      <c r="M920" s="260"/>
      <c r="N920" s="263"/>
      <c r="O920" s="263"/>
      <c r="P920" s="260"/>
      <c r="Q920" s="260"/>
      <c r="R920" s="260"/>
      <c r="S920" s="262"/>
      <c r="T920" s="260"/>
      <c r="U920" s="263"/>
      <c r="V920" s="269"/>
      <c r="W920" s="260"/>
      <c r="X920" s="260"/>
      <c r="Y920" s="260"/>
      <c r="Z920" s="260"/>
    </row>
    <row r="921" spans="1:26" ht="10.199999999999999" customHeight="1">
      <c r="A921" s="260">
        <v>907</v>
      </c>
      <c r="B921" s="260"/>
      <c r="C921" s="260"/>
      <c r="D921" s="260"/>
      <c r="E921" s="260"/>
      <c r="F921" s="260"/>
      <c r="G921" s="260"/>
      <c r="H921" s="262"/>
      <c r="I921" s="262"/>
      <c r="J921" s="262"/>
      <c r="K921" s="262"/>
      <c r="L921" s="260"/>
      <c r="M921" s="260"/>
      <c r="N921" s="263"/>
      <c r="O921" s="263"/>
      <c r="P921" s="260"/>
      <c r="Q921" s="260"/>
      <c r="R921" s="260"/>
      <c r="S921" s="262"/>
      <c r="T921" s="260"/>
      <c r="U921" s="263"/>
      <c r="V921" s="269"/>
      <c r="W921" s="260"/>
      <c r="X921" s="260"/>
      <c r="Y921" s="260"/>
      <c r="Z921" s="260"/>
    </row>
    <row r="922" spans="1:26" ht="10.199999999999999" customHeight="1">
      <c r="A922" s="260">
        <v>908</v>
      </c>
      <c r="B922" s="260"/>
      <c r="C922" s="260"/>
      <c r="D922" s="260"/>
      <c r="E922" s="260"/>
      <c r="F922" s="260"/>
      <c r="G922" s="260"/>
      <c r="H922" s="262"/>
      <c r="I922" s="262"/>
      <c r="J922" s="262"/>
      <c r="K922" s="262"/>
      <c r="L922" s="260"/>
      <c r="M922" s="260"/>
      <c r="N922" s="263"/>
      <c r="O922" s="263"/>
      <c r="P922" s="260"/>
      <c r="Q922" s="260"/>
      <c r="R922" s="260"/>
      <c r="S922" s="262"/>
      <c r="T922" s="260"/>
      <c r="U922" s="263"/>
      <c r="V922" s="269"/>
      <c r="W922" s="260"/>
      <c r="X922" s="260"/>
      <c r="Y922" s="260"/>
      <c r="Z922" s="260"/>
    </row>
    <row r="923" spans="1:26" ht="10.199999999999999" customHeight="1">
      <c r="A923" s="260">
        <v>909</v>
      </c>
      <c r="B923" s="260"/>
      <c r="C923" s="260"/>
      <c r="D923" s="260"/>
      <c r="E923" s="260"/>
      <c r="F923" s="260"/>
      <c r="G923" s="260"/>
      <c r="H923" s="262"/>
      <c r="I923" s="262"/>
      <c r="J923" s="262"/>
      <c r="K923" s="262"/>
      <c r="L923" s="260"/>
      <c r="M923" s="260"/>
      <c r="N923" s="263"/>
      <c r="O923" s="263"/>
      <c r="P923" s="260"/>
      <c r="Q923" s="260"/>
      <c r="R923" s="260"/>
      <c r="S923" s="262"/>
      <c r="T923" s="260"/>
      <c r="U923" s="263"/>
      <c r="V923" s="269"/>
      <c r="W923" s="260"/>
      <c r="X923" s="260"/>
      <c r="Y923" s="260"/>
      <c r="Z923" s="260"/>
    </row>
    <row r="924" spans="1:26" ht="10.199999999999999" customHeight="1">
      <c r="A924" s="260">
        <v>910</v>
      </c>
      <c r="B924" s="260"/>
      <c r="C924" s="260"/>
      <c r="D924" s="260"/>
      <c r="E924" s="260"/>
      <c r="F924" s="260"/>
      <c r="G924" s="260"/>
      <c r="H924" s="262"/>
      <c r="I924" s="262"/>
      <c r="J924" s="262"/>
      <c r="K924" s="262"/>
      <c r="L924" s="260"/>
      <c r="M924" s="260"/>
      <c r="N924" s="263"/>
      <c r="O924" s="263"/>
      <c r="P924" s="260"/>
      <c r="Q924" s="260"/>
      <c r="R924" s="260"/>
      <c r="S924" s="262"/>
      <c r="T924" s="260"/>
      <c r="U924" s="263"/>
      <c r="V924" s="269"/>
      <c r="W924" s="260"/>
      <c r="X924" s="260"/>
      <c r="Y924" s="260"/>
      <c r="Z924" s="260"/>
    </row>
    <row r="925" spans="1:26" ht="10.199999999999999" customHeight="1">
      <c r="A925" s="260">
        <v>911</v>
      </c>
      <c r="B925" s="260"/>
      <c r="C925" s="260"/>
      <c r="D925" s="260"/>
      <c r="E925" s="260"/>
      <c r="F925" s="260"/>
      <c r="G925" s="260"/>
      <c r="H925" s="262"/>
      <c r="I925" s="262"/>
      <c r="J925" s="262"/>
      <c r="K925" s="262"/>
      <c r="L925" s="260"/>
      <c r="M925" s="260"/>
      <c r="N925" s="263"/>
      <c r="O925" s="263"/>
      <c r="P925" s="260"/>
      <c r="Q925" s="260"/>
      <c r="R925" s="260"/>
      <c r="S925" s="262"/>
      <c r="T925" s="260"/>
      <c r="U925" s="263"/>
      <c r="V925" s="269"/>
      <c r="W925" s="260"/>
      <c r="X925" s="260"/>
      <c r="Y925" s="260"/>
      <c r="Z925" s="260"/>
    </row>
    <row r="926" spans="1:26" ht="10.199999999999999" customHeight="1">
      <c r="A926" s="260">
        <v>912</v>
      </c>
      <c r="B926" s="260"/>
      <c r="C926" s="260"/>
      <c r="D926" s="260"/>
      <c r="E926" s="260"/>
      <c r="F926" s="260"/>
      <c r="G926" s="260"/>
      <c r="H926" s="262"/>
      <c r="I926" s="262"/>
      <c r="J926" s="262"/>
      <c r="K926" s="262"/>
      <c r="L926" s="260"/>
      <c r="M926" s="260"/>
      <c r="N926" s="263"/>
      <c r="O926" s="263"/>
      <c r="P926" s="260"/>
      <c r="Q926" s="260"/>
      <c r="R926" s="260"/>
      <c r="S926" s="262"/>
      <c r="T926" s="260"/>
      <c r="U926" s="263"/>
      <c r="V926" s="269"/>
      <c r="W926" s="260"/>
      <c r="X926" s="260"/>
      <c r="Y926" s="260"/>
      <c r="Z926" s="260"/>
    </row>
    <row r="927" spans="1:26" ht="10.199999999999999" customHeight="1">
      <c r="A927" s="260">
        <v>913</v>
      </c>
      <c r="B927" s="260"/>
      <c r="C927" s="260"/>
      <c r="D927" s="260"/>
      <c r="E927" s="260"/>
      <c r="F927" s="260"/>
      <c r="G927" s="260"/>
      <c r="H927" s="262"/>
      <c r="I927" s="262"/>
      <c r="J927" s="262"/>
      <c r="K927" s="262"/>
      <c r="L927" s="260"/>
      <c r="M927" s="260"/>
      <c r="N927" s="263"/>
      <c r="O927" s="263"/>
      <c r="P927" s="260"/>
      <c r="Q927" s="260"/>
      <c r="R927" s="260"/>
      <c r="S927" s="262"/>
      <c r="T927" s="260"/>
      <c r="U927" s="263"/>
      <c r="V927" s="269"/>
      <c r="W927" s="260"/>
      <c r="X927" s="260"/>
      <c r="Y927" s="260"/>
      <c r="Z927" s="260"/>
    </row>
    <row r="928" spans="1:26" ht="10.199999999999999" customHeight="1">
      <c r="A928" s="260">
        <v>914</v>
      </c>
      <c r="B928" s="260"/>
      <c r="C928" s="260"/>
      <c r="D928" s="260"/>
      <c r="E928" s="260"/>
      <c r="F928" s="260"/>
      <c r="G928" s="260"/>
      <c r="H928" s="262"/>
      <c r="I928" s="262"/>
      <c r="J928" s="262"/>
      <c r="K928" s="262"/>
      <c r="L928" s="260"/>
      <c r="M928" s="260"/>
      <c r="N928" s="263"/>
      <c r="O928" s="263"/>
      <c r="P928" s="260"/>
      <c r="Q928" s="260"/>
      <c r="R928" s="260"/>
      <c r="S928" s="262"/>
      <c r="T928" s="260"/>
      <c r="U928" s="263"/>
      <c r="V928" s="269"/>
      <c r="W928" s="260"/>
      <c r="X928" s="260"/>
      <c r="Y928" s="260"/>
      <c r="Z928" s="260"/>
    </row>
    <row r="929" spans="1:26" ht="10.199999999999999" customHeight="1">
      <c r="A929" s="260">
        <v>915</v>
      </c>
      <c r="B929" s="260"/>
      <c r="C929" s="260"/>
      <c r="D929" s="260"/>
      <c r="E929" s="260"/>
      <c r="F929" s="260"/>
      <c r="G929" s="260"/>
      <c r="H929" s="262"/>
      <c r="I929" s="262"/>
      <c r="J929" s="262"/>
      <c r="K929" s="262"/>
      <c r="L929" s="260"/>
      <c r="M929" s="260"/>
      <c r="N929" s="263"/>
      <c r="O929" s="263"/>
      <c r="P929" s="260"/>
      <c r="Q929" s="260"/>
      <c r="R929" s="260"/>
      <c r="S929" s="262"/>
      <c r="T929" s="260"/>
      <c r="U929" s="263"/>
      <c r="V929" s="269"/>
      <c r="W929" s="260"/>
      <c r="X929" s="260"/>
      <c r="Y929" s="260"/>
      <c r="Z929" s="260"/>
    </row>
    <row r="930" spans="1:26" ht="10.199999999999999" customHeight="1">
      <c r="A930" s="260">
        <v>916</v>
      </c>
      <c r="B930" s="260"/>
      <c r="C930" s="260"/>
      <c r="D930" s="260"/>
      <c r="E930" s="260"/>
      <c r="F930" s="260"/>
      <c r="G930" s="260"/>
      <c r="H930" s="262"/>
      <c r="I930" s="262"/>
      <c r="J930" s="262"/>
      <c r="K930" s="262"/>
      <c r="L930" s="260"/>
      <c r="M930" s="260"/>
      <c r="N930" s="263"/>
      <c r="O930" s="263"/>
      <c r="P930" s="260"/>
      <c r="Q930" s="260"/>
      <c r="R930" s="260"/>
      <c r="S930" s="262"/>
      <c r="T930" s="260"/>
      <c r="U930" s="263"/>
      <c r="V930" s="269"/>
      <c r="W930" s="260"/>
      <c r="X930" s="260"/>
      <c r="Y930" s="260"/>
      <c r="Z930" s="260"/>
    </row>
    <row r="931" spans="1:26" ht="10.199999999999999" customHeight="1">
      <c r="A931" s="260">
        <v>917</v>
      </c>
      <c r="B931" s="260"/>
      <c r="C931" s="260"/>
      <c r="D931" s="260"/>
      <c r="E931" s="260"/>
      <c r="F931" s="260"/>
      <c r="G931" s="260"/>
      <c r="H931" s="262"/>
      <c r="I931" s="262"/>
      <c r="J931" s="262"/>
      <c r="K931" s="262"/>
      <c r="L931" s="260"/>
      <c r="M931" s="260"/>
      <c r="N931" s="263"/>
      <c r="O931" s="263"/>
      <c r="P931" s="260"/>
      <c r="Q931" s="260"/>
      <c r="R931" s="260"/>
      <c r="S931" s="262"/>
      <c r="T931" s="260"/>
      <c r="U931" s="263"/>
      <c r="V931" s="269"/>
      <c r="W931" s="260"/>
      <c r="X931" s="260"/>
      <c r="Y931" s="260"/>
      <c r="Z931" s="260"/>
    </row>
    <row r="932" spans="1:26" ht="10.199999999999999" customHeight="1">
      <c r="A932" s="260">
        <v>918</v>
      </c>
      <c r="B932" s="260"/>
      <c r="C932" s="260"/>
      <c r="D932" s="260"/>
      <c r="E932" s="260"/>
      <c r="F932" s="260"/>
      <c r="G932" s="260"/>
      <c r="H932" s="262"/>
      <c r="I932" s="262"/>
      <c r="J932" s="262"/>
      <c r="K932" s="262"/>
      <c r="L932" s="260"/>
      <c r="M932" s="260"/>
      <c r="N932" s="263"/>
      <c r="O932" s="263"/>
      <c r="P932" s="260"/>
      <c r="Q932" s="260"/>
      <c r="R932" s="260"/>
      <c r="S932" s="262"/>
      <c r="T932" s="260"/>
      <c r="U932" s="263"/>
      <c r="V932" s="269"/>
      <c r="W932" s="260"/>
      <c r="X932" s="260"/>
      <c r="Y932" s="260"/>
      <c r="Z932" s="260"/>
    </row>
    <row r="933" spans="1:26" ht="10.199999999999999" customHeight="1">
      <c r="A933" s="260">
        <v>919</v>
      </c>
      <c r="B933" s="260"/>
      <c r="C933" s="260"/>
      <c r="D933" s="260"/>
      <c r="E933" s="260"/>
      <c r="F933" s="260"/>
      <c r="G933" s="260"/>
      <c r="H933" s="262"/>
      <c r="I933" s="262"/>
      <c r="J933" s="262"/>
      <c r="K933" s="262"/>
      <c r="L933" s="260"/>
      <c r="M933" s="260"/>
      <c r="N933" s="263"/>
      <c r="O933" s="263"/>
      <c r="P933" s="260"/>
      <c r="Q933" s="260"/>
      <c r="R933" s="260"/>
      <c r="S933" s="262"/>
      <c r="T933" s="260"/>
      <c r="U933" s="263"/>
      <c r="V933" s="269"/>
      <c r="W933" s="260"/>
      <c r="X933" s="260"/>
      <c r="Y933" s="260"/>
      <c r="Z933" s="260"/>
    </row>
    <row r="934" spans="1:26" ht="10.199999999999999" customHeight="1">
      <c r="A934" s="260">
        <v>920</v>
      </c>
      <c r="B934" s="260"/>
      <c r="C934" s="260"/>
      <c r="D934" s="260"/>
      <c r="E934" s="260"/>
      <c r="F934" s="260"/>
      <c r="G934" s="260"/>
      <c r="H934" s="262"/>
      <c r="I934" s="262"/>
      <c r="J934" s="262"/>
      <c r="K934" s="262"/>
      <c r="L934" s="260"/>
      <c r="M934" s="260"/>
      <c r="N934" s="263"/>
      <c r="O934" s="263"/>
      <c r="P934" s="260"/>
      <c r="Q934" s="260"/>
      <c r="R934" s="260"/>
      <c r="S934" s="262"/>
      <c r="T934" s="260"/>
      <c r="U934" s="263"/>
      <c r="V934" s="269"/>
      <c r="W934" s="260"/>
      <c r="X934" s="260"/>
      <c r="Y934" s="260"/>
      <c r="Z934" s="260"/>
    </row>
    <row r="935" spans="1:26" ht="10.199999999999999" customHeight="1">
      <c r="A935" s="260">
        <v>921</v>
      </c>
      <c r="B935" s="260"/>
      <c r="C935" s="260"/>
      <c r="D935" s="260"/>
      <c r="E935" s="260"/>
      <c r="F935" s="260"/>
      <c r="G935" s="260"/>
      <c r="H935" s="262"/>
      <c r="I935" s="262"/>
      <c r="J935" s="262"/>
      <c r="K935" s="262"/>
      <c r="L935" s="260"/>
      <c r="M935" s="260"/>
      <c r="N935" s="263"/>
      <c r="O935" s="263"/>
      <c r="P935" s="260"/>
      <c r="Q935" s="260"/>
      <c r="R935" s="260"/>
      <c r="S935" s="262"/>
      <c r="T935" s="260"/>
      <c r="U935" s="263"/>
      <c r="V935" s="269"/>
      <c r="W935" s="260"/>
      <c r="X935" s="260"/>
      <c r="Y935" s="260"/>
      <c r="Z935" s="260"/>
    </row>
    <row r="936" spans="1:26" ht="10.199999999999999" customHeight="1">
      <c r="A936" s="260">
        <v>922</v>
      </c>
      <c r="B936" s="260"/>
      <c r="C936" s="260"/>
      <c r="D936" s="260"/>
      <c r="E936" s="260"/>
      <c r="F936" s="260"/>
      <c r="G936" s="260"/>
      <c r="H936" s="262"/>
      <c r="I936" s="262"/>
      <c r="J936" s="262"/>
      <c r="K936" s="262"/>
      <c r="L936" s="260"/>
      <c r="M936" s="260"/>
      <c r="N936" s="263"/>
      <c r="O936" s="263"/>
      <c r="P936" s="260"/>
      <c r="Q936" s="260"/>
      <c r="R936" s="260"/>
      <c r="S936" s="262"/>
      <c r="T936" s="260"/>
      <c r="U936" s="263"/>
      <c r="V936" s="269"/>
      <c r="W936" s="260"/>
      <c r="X936" s="260"/>
      <c r="Y936" s="260"/>
      <c r="Z936" s="260"/>
    </row>
    <row r="937" spans="1:26" ht="10.199999999999999" customHeight="1">
      <c r="A937" s="260">
        <v>923</v>
      </c>
      <c r="B937" s="260"/>
      <c r="C937" s="260"/>
      <c r="D937" s="260"/>
      <c r="E937" s="260"/>
      <c r="F937" s="260"/>
      <c r="G937" s="260"/>
      <c r="H937" s="262"/>
      <c r="I937" s="262"/>
      <c r="J937" s="262"/>
      <c r="K937" s="262"/>
      <c r="L937" s="260"/>
      <c r="M937" s="260"/>
      <c r="N937" s="263"/>
      <c r="O937" s="263"/>
      <c r="P937" s="260"/>
      <c r="Q937" s="260"/>
      <c r="R937" s="260"/>
      <c r="S937" s="262"/>
      <c r="T937" s="260"/>
      <c r="U937" s="263"/>
      <c r="V937" s="269"/>
      <c r="W937" s="260"/>
      <c r="X937" s="260"/>
      <c r="Y937" s="260"/>
      <c r="Z937" s="260"/>
    </row>
    <row r="938" spans="1:26" ht="10.199999999999999" customHeight="1">
      <c r="A938" s="260">
        <v>924</v>
      </c>
      <c r="B938" s="260"/>
      <c r="C938" s="260"/>
      <c r="D938" s="260"/>
      <c r="E938" s="260"/>
      <c r="F938" s="260"/>
      <c r="G938" s="260"/>
      <c r="H938" s="262"/>
      <c r="I938" s="262"/>
      <c r="J938" s="262"/>
      <c r="K938" s="262"/>
      <c r="L938" s="260"/>
      <c r="M938" s="260"/>
      <c r="N938" s="263"/>
      <c r="O938" s="263"/>
      <c r="P938" s="260"/>
      <c r="Q938" s="260"/>
      <c r="R938" s="260"/>
      <c r="S938" s="262"/>
      <c r="T938" s="260"/>
      <c r="U938" s="263"/>
      <c r="V938" s="269"/>
      <c r="W938" s="260"/>
      <c r="X938" s="260"/>
      <c r="Y938" s="260"/>
      <c r="Z938" s="260"/>
    </row>
    <row r="939" spans="1:26" ht="10.199999999999999" customHeight="1">
      <c r="A939" s="260">
        <v>925</v>
      </c>
      <c r="B939" s="260"/>
      <c r="C939" s="260"/>
      <c r="D939" s="260"/>
      <c r="E939" s="260"/>
      <c r="F939" s="260"/>
      <c r="G939" s="260"/>
      <c r="H939" s="262"/>
      <c r="I939" s="262"/>
      <c r="J939" s="262"/>
      <c r="K939" s="262"/>
      <c r="L939" s="260"/>
      <c r="M939" s="260"/>
      <c r="N939" s="263"/>
      <c r="O939" s="263"/>
      <c r="P939" s="260"/>
      <c r="Q939" s="260"/>
      <c r="R939" s="260"/>
      <c r="S939" s="262"/>
      <c r="T939" s="260"/>
      <c r="U939" s="263"/>
      <c r="V939" s="269"/>
      <c r="W939" s="260"/>
      <c r="X939" s="260"/>
      <c r="Y939" s="260"/>
      <c r="Z939" s="260"/>
    </row>
    <row r="940" spans="1:26" ht="10.199999999999999" customHeight="1">
      <c r="A940" s="260">
        <v>926</v>
      </c>
      <c r="B940" s="260"/>
      <c r="C940" s="260"/>
      <c r="D940" s="260"/>
      <c r="E940" s="260"/>
      <c r="F940" s="260"/>
      <c r="G940" s="260"/>
      <c r="H940" s="262"/>
      <c r="I940" s="262"/>
      <c r="J940" s="262"/>
      <c r="K940" s="262"/>
      <c r="L940" s="260"/>
      <c r="M940" s="260"/>
      <c r="N940" s="263"/>
      <c r="O940" s="263"/>
      <c r="P940" s="260"/>
      <c r="Q940" s="260"/>
      <c r="R940" s="260"/>
      <c r="S940" s="262"/>
      <c r="T940" s="260"/>
      <c r="U940" s="263"/>
      <c r="V940" s="269"/>
      <c r="W940" s="260"/>
      <c r="X940" s="260"/>
      <c r="Y940" s="260"/>
      <c r="Z940" s="260"/>
    </row>
    <row r="941" spans="1:26" ht="10.199999999999999" customHeight="1">
      <c r="A941" s="260">
        <v>927</v>
      </c>
      <c r="B941" s="260"/>
      <c r="C941" s="260"/>
      <c r="D941" s="260"/>
      <c r="E941" s="260"/>
      <c r="F941" s="260"/>
      <c r="G941" s="260"/>
      <c r="H941" s="262"/>
      <c r="I941" s="262"/>
      <c r="J941" s="262"/>
      <c r="K941" s="262"/>
      <c r="L941" s="260"/>
      <c r="M941" s="260"/>
      <c r="N941" s="263"/>
      <c r="O941" s="263"/>
      <c r="P941" s="260"/>
      <c r="Q941" s="260"/>
      <c r="R941" s="260"/>
      <c r="S941" s="262"/>
      <c r="T941" s="260"/>
      <c r="U941" s="263"/>
      <c r="V941" s="269"/>
      <c r="W941" s="260"/>
      <c r="X941" s="260"/>
      <c r="Y941" s="260"/>
      <c r="Z941" s="260"/>
    </row>
    <row r="942" spans="1:26" ht="10.199999999999999" customHeight="1">
      <c r="A942" s="260">
        <v>928</v>
      </c>
      <c r="B942" s="260"/>
      <c r="C942" s="260"/>
      <c r="D942" s="260"/>
      <c r="E942" s="260"/>
      <c r="F942" s="260"/>
      <c r="G942" s="260"/>
      <c r="H942" s="262"/>
      <c r="I942" s="262"/>
      <c r="J942" s="262"/>
      <c r="K942" s="262"/>
      <c r="L942" s="260"/>
      <c r="M942" s="260"/>
      <c r="N942" s="263"/>
      <c r="O942" s="263"/>
      <c r="P942" s="260"/>
      <c r="Q942" s="260"/>
      <c r="R942" s="260"/>
      <c r="S942" s="262"/>
      <c r="T942" s="260"/>
      <c r="U942" s="263"/>
      <c r="V942" s="269"/>
      <c r="W942" s="260"/>
      <c r="X942" s="260"/>
      <c r="Y942" s="260"/>
      <c r="Z942" s="260"/>
    </row>
    <row r="943" spans="1:26" ht="10.199999999999999" customHeight="1">
      <c r="A943" s="260">
        <v>929</v>
      </c>
      <c r="B943" s="260"/>
      <c r="C943" s="260"/>
      <c r="D943" s="260"/>
      <c r="E943" s="260"/>
      <c r="F943" s="260"/>
      <c r="G943" s="260"/>
      <c r="H943" s="262"/>
      <c r="I943" s="262"/>
      <c r="J943" s="262"/>
      <c r="K943" s="262"/>
      <c r="L943" s="260"/>
      <c r="M943" s="260"/>
      <c r="N943" s="263"/>
      <c r="O943" s="263"/>
      <c r="P943" s="260"/>
      <c r="Q943" s="260"/>
      <c r="R943" s="260"/>
      <c r="S943" s="262"/>
      <c r="T943" s="260"/>
      <c r="U943" s="263"/>
      <c r="V943" s="269"/>
      <c r="W943" s="260"/>
      <c r="X943" s="260"/>
      <c r="Y943" s="260"/>
      <c r="Z943" s="260"/>
    </row>
    <row r="944" spans="1:26" ht="10.199999999999999" customHeight="1">
      <c r="A944" s="260">
        <v>930</v>
      </c>
      <c r="B944" s="260"/>
      <c r="C944" s="260"/>
      <c r="D944" s="260"/>
      <c r="E944" s="260"/>
      <c r="F944" s="260"/>
      <c r="G944" s="260"/>
      <c r="H944" s="262"/>
      <c r="I944" s="262"/>
      <c r="J944" s="262"/>
      <c r="K944" s="262"/>
      <c r="L944" s="260"/>
      <c r="M944" s="260"/>
      <c r="N944" s="263"/>
      <c r="O944" s="263"/>
      <c r="P944" s="260"/>
      <c r="Q944" s="260"/>
      <c r="R944" s="260"/>
      <c r="S944" s="262"/>
      <c r="T944" s="260"/>
      <c r="U944" s="263"/>
      <c r="V944" s="269"/>
      <c r="W944" s="260"/>
      <c r="X944" s="260"/>
      <c r="Y944" s="260"/>
      <c r="Z944" s="260"/>
    </row>
    <row r="945" spans="1:26" ht="10.199999999999999" customHeight="1">
      <c r="A945" s="260">
        <v>931</v>
      </c>
      <c r="B945" s="260"/>
      <c r="C945" s="260"/>
      <c r="D945" s="260"/>
      <c r="E945" s="260"/>
      <c r="F945" s="260"/>
      <c r="G945" s="260"/>
      <c r="H945" s="262"/>
      <c r="I945" s="262"/>
      <c r="J945" s="262"/>
      <c r="K945" s="262"/>
      <c r="L945" s="260"/>
      <c r="M945" s="260"/>
      <c r="N945" s="263"/>
      <c r="O945" s="263"/>
      <c r="P945" s="260"/>
      <c r="Q945" s="260"/>
      <c r="R945" s="260"/>
      <c r="S945" s="262"/>
      <c r="T945" s="260"/>
      <c r="U945" s="263"/>
      <c r="V945" s="269"/>
      <c r="W945" s="260"/>
      <c r="X945" s="260"/>
      <c r="Y945" s="260"/>
      <c r="Z945" s="260"/>
    </row>
    <row r="946" spans="1:26" ht="10.199999999999999" customHeight="1">
      <c r="A946" s="260">
        <v>932</v>
      </c>
      <c r="B946" s="260"/>
      <c r="C946" s="260"/>
      <c r="D946" s="260"/>
      <c r="E946" s="260"/>
      <c r="F946" s="260"/>
      <c r="G946" s="260"/>
      <c r="H946" s="262"/>
      <c r="I946" s="262"/>
      <c r="J946" s="262"/>
      <c r="K946" s="262"/>
      <c r="L946" s="260"/>
      <c r="M946" s="260"/>
      <c r="N946" s="263"/>
      <c r="O946" s="263"/>
      <c r="P946" s="260"/>
      <c r="Q946" s="260"/>
      <c r="R946" s="260"/>
      <c r="S946" s="262"/>
      <c r="T946" s="260"/>
      <c r="U946" s="263"/>
      <c r="V946" s="269"/>
      <c r="W946" s="260"/>
      <c r="X946" s="260"/>
      <c r="Y946" s="260"/>
      <c r="Z946" s="260"/>
    </row>
    <row r="947" spans="1:26" ht="10.199999999999999" customHeight="1">
      <c r="A947" s="260">
        <v>933</v>
      </c>
      <c r="B947" s="260"/>
      <c r="C947" s="260"/>
      <c r="D947" s="260"/>
      <c r="E947" s="260"/>
      <c r="F947" s="260"/>
      <c r="G947" s="260"/>
      <c r="H947" s="262"/>
      <c r="I947" s="262"/>
      <c r="J947" s="262"/>
      <c r="K947" s="262"/>
      <c r="L947" s="260"/>
      <c r="M947" s="260"/>
      <c r="N947" s="263"/>
      <c r="O947" s="263"/>
      <c r="P947" s="260"/>
      <c r="Q947" s="260"/>
      <c r="R947" s="260"/>
      <c r="S947" s="262"/>
      <c r="T947" s="260"/>
      <c r="U947" s="263"/>
      <c r="V947" s="269"/>
      <c r="W947" s="260"/>
      <c r="X947" s="260"/>
      <c r="Y947" s="260"/>
      <c r="Z947" s="260"/>
    </row>
    <row r="948" spans="1:26" ht="10.199999999999999" customHeight="1">
      <c r="A948" s="260">
        <v>934</v>
      </c>
      <c r="B948" s="260"/>
      <c r="C948" s="260"/>
      <c r="D948" s="260"/>
      <c r="E948" s="260"/>
      <c r="F948" s="260"/>
      <c r="G948" s="260"/>
      <c r="H948" s="262"/>
      <c r="I948" s="262"/>
      <c r="J948" s="262"/>
      <c r="K948" s="262"/>
      <c r="L948" s="260"/>
      <c r="M948" s="260"/>
      <c r="N948" s="263"/>
      <c r="O948" s="263"/>
      <c r="P948" s="260"/>
      <c r="Q948" s="260"/>
      <c r="R948" s="260"/>
      <c r="S948" s="262"/>
      <c r="T948" s="260"/>
      <c r="U948" s="263"/>
      <c r="V948" s="269"/>
      <c r="W948" s="260"/>
      <c r="X948" s="260"/>
      <c r="Y948" s="260"/>
      <c r="Z948" s="260"/>
    </row>
    <row r="949" spans="1:26" ht="10.199999999999999" customHeight="1">
      <c r="A949" s="47"/>
      <c r="B949" s="47"/>
      <c r="C949" s="47"/>
      <c r="D949" s="47"/>
      <c r="E949" s="47"/>
      <c r="F949" s="40"/>
      <c r="G949" s="260" t="s">
        <v>6936</v>
      </c>
      <c r="H949" s="264"/>
      <c r="I949" s="264"/>
      <c r="J949" s="264"/>
      <c r="K949" s="264"/>
      <c r="L949" s="238"/>
      <c r="M949" s="39"/>
      <c r="N949" s="39"/>
      <c r="O949" s="39"/>
      <c r="P949" s="39"/>
      <c r="Q949" s="39"/>
      <c r="R949" s="40"/>
      <c r="S949" s="264">
        <v>90588888.959999993</v>
      </c>
      <c r="T949" s="238"/>
      <c r="U949" s="40"/>
      <c r="V949" s="270">
        <v>0</v>
      </c>
      <c r="W949" s="238"/>
      <c r="X949" s="39"/>
      <c r="Y949" s="39"/>
      <c r="Z949" s="39"/>
    </row>
    <row r="952" spans="1:26">
      <c r="A952" s="265" t="s">
        <v>7650</v>
      </c>
    </row>
    <row r="953" spans="1:26" ht="9.75" customHeight="1">
      <c r="A953" s="260" t="s">
        <v>446</v>
      </c>
      <c r="B953" s="260" t="s">
        <v>7924</v>
      </c>
      <c r="C953" s="260" t="s">
        <v>6831</v>
      </c>
    </row>
    <row r="954" spans="1:26" ht="9.75" customHeight="1">
      <c r="A954" s="260" t="s">
        <v>7925</v>
      </c>
      <c r="B954" s="260" t="str">
        <f>"272151"</f>
        <v>272151</v>
      </c>
      <c r="C954" s="262">
        <v>18205603.949999999</v>
      </c>
    </row>
    <row r="955" spans="1:26" ht="9.75" customHeight="1">
      <c r="A955" s="260" t="s">
        <v>7926</v>
      </c>
      <c r="B955" s="260"/>
      <c r="C955" s="262"/>
    </row>
    <row r="956" spans="1:26" ht="9.75" customHeight="1">
      <c r="A956" s="260" t="s">
        <v>7927</v>
      </c>
      <c r="B956" s="260"/>
      <c r="C956" s="262"/>
    </row>
    <row r="957" spans="1:26" ht="9.75" customHeight="1">
      <c r="A957" s="260" t="s">
        <v>7928</v>
      </c>
      <c r="B957" s="260"/>
      <c r="C957" s="262"/>
    </row>
    <row r="958" spans="1:26" ht="9.75" customHeight="1">
      <c r="A958" s="260" t="s">
        <v>7929</v>
      </c>
      <c r="B958" s="260"/>
      <c r="C958" s="262"/>
    </row>
    <row r="959" spans="1:26" ht="9.75" customHeight="1">
      <c r="A959" s="260" t="s">
        <v>7930</v>
      </c>
      <c r="B959" s="260"/>
      <c r="C959" s="262"/>
    </row>
    <row r="960" spans="1:26" ht="9.75" customHeight="1">
      <c r="A960" s="260" t="s">
        <v>7931</v>
      </c>
      <c r="B960" s="260"/>
      <c r="C960" s="262"/>
    </row>
    <row r="961" spans="1:3" ht="9.75" customHeight="1">
      <c r="A961" s="260" t="s">
        <v>7932</v>
      </c>
      <c r="B961" s="260"/>
      <c r="C961" s="262"/>
    </row>
    <row r="962" spans="1:3" ht="9.75" customHeight="1">
      <c r="A962" s="260" t="s">
        <v>7933</v>
      </c>
      <c r="B962" s="260"/>
      <c r="C962" s="262"/>
    </row>
    <row r="963" spans="1:3" ht="9.75" customHeight="1">
      <c r="A963" s="260" t="s">
        <v>7934</v>
      </c>
      <c r="B963" s="260"/>
      <c r="C963" s="262"/>
    </row>
    <row r="964" spans="1:3" ht="9.75" customHeight="1">
      <c r="A964" s="260" t="s">
        <v>7935</v>
      </c>
      <c r="B964" s="260"/>
      <c r="C964" s="262"/>
    </row>
    <row r="965" spans="1:3" ht="9.75" customHeight="1">
      <c r="A965" s="260" t="s">
        <v>7936</v>
      </c>
      <c r="B965" s="260"/>
      <c r="C965" s="262"/>
    </row>
    <row r="966" spans="1:3" ht="9.75" customHeight="1">
      <c r="A966" s="260" t="s">
        <v>7937</v>
      </c>
      <c r="B966" s="260"/>
      <c r="C966" s="262"/>
    </row>
    <row r="967" spans="1:3" ht="9.75" customHeight="1">
      <c r="A967" s="260" t="s">
        <v>7938</v>
      </c>
      <c r="B967" s="260"/>
      <c r="C967" s="262"/>
    </row>
    <row r="968" spans="1:3" ht="9.75" customHeight="1">
      <c r="A968" s="260" t="s">
        <v>7939</v>
      </c>
      <c r="B968" s="260"/>
      <c r="C968" s="262"/>
    </row>
    <row r="969" spans="1:3" ht="9.75" customHeight="1">
      <c r="A969" s="260" t="s">
        <v>7940</v>
      </c>
      <c r="B969" s="260"/>
      <c r="C969" s="262"/>
    </row>
    <row r="970" spans="1:3" ht="9.75" customHeight="1">
      <c r="A970" s="260" t="s">
        <v>7941</v>
      </c>
      <c r="B970" s="260"/>
      <c r="C970" s="262"/>
    </row>
    <row r="971" spans="1:3" ht="9.75" customHeight="1">
      <c r="A971" s="260" t="s">
        <v>7942</v>
      </c>
      <c r="B971" s="260"/>
      <c r="C971" s="262"/>
    </row>
    <row r="972" spans="1:3" ht="9.75" customHeight="1">
      <c r="A972" s="260" t="s">
        <v>7943</v>
      </c>
      <c r="B972" s="260"/>
      <c r="C972" s="262"/>
    </row>
    <row r="973" spans="1:3" ht="9.75" customHeight="1">
      <c r="A973" s="260" t="s">
        <v>7944</v>
      </c>
      <c r="B973" s="260"/>
      <c r="C973" s="262"/>
    </row>
    <row r="974" spans="1:3" ht="9.75" customHeight="1">
      <c r="A974" s="260" t="s">
        <v>7945</v>
      </c>
      <c r="B974" s="260"/>
      <c r="C974" s="262"/>
    </row>
    <row r="975" spans="1:3" ht="9.75" customHeight="1">
      <c r="A975" s="260" t="s">
        <v>7946</v>
      </c>
      <c r="B975" s="260"/>
      <c r="C975" s="262"/>
    </row>
    <row r="976" spans="1:3" ht="9.75" customHeight="1">
      <c r="A976" s="260" t="s">
        <v>7947</v>
      </c>
      <c r="B976" s="260"/>
      <c r="C976" s="262"/>
    </row>
    <row r="977" spans="1:3" ht="9.75" customHeight="1">
      <c r="A977" s="260" t="s">
        <v>7948</v>
      </c>
      <c r="B977" s="260"/>
      <c r="C977" s="262"/>
    </row>
    <row r="978" spans="1:3" ht="9.75" customHeight="1">
      <c r="A978" s="260" t="s">
        <v>7949</v>
      </c>
      <c r="B978" s="260"/>
      <c r="C978" s="262"/>
    </row>
    <row r="983" spans="1:3">
      <c r="A983" s="265" t="s">
        <v>7961</v>
      </c>
    </row>
    <row r="984" spans="1:3" ht="9.75" customHeight="1">
      <c r="A984" s="260" t="s">
        <v>446</v>
      </c>
      <c r="B984" s="260" t="s">
        <v>7962</v>
      </c>
      <c r="C984" s="260" t="s">
        <v>6831</v>
      </c>
    </row>
    <row r="985" spans="1:3" ht="9.75" customHeight="1">
      <c r="A985" s="260"/>
      <c r="B985" s="260"/>
      <c r="C985" s="262"/>
    </row>
    <row r="986" spans="1:3" ht="9.75" customHeight="1">
      <c r="A986" s="260"/>
      <c r="B986" s="260"/>
      <c r="C986" s="262"/>
    </row>
    <row r="987" spans="1:3" ht="9.75" customHeight="1">
      <c r="A987" s="260"/>
      <c r="B987" s="260"/>
      <c r="C987" s="262"/>
    </row>
    <row r="988" spans="1:3" ht="9.75" customHeight="1">
      <c r="A988" s="260"/>
      <c r="B988" s="260"/>
      <c r="C988" s="262"/>
    </row>
    <row r="989" spans="1:3" ht="9.75" customHeight="1">
      <c r="A989" s="260"/>
      <c r="B989" s="260"/>
      <c r="C989" s="262"/>
    </row>
  </sheetData>
  <mergeCells count="11">
    <mergeCell ref="C6:P6"/>
    <mergeCell ref="A1:B1"/>
    <mergeCell ref="B2:P2"/>
    <mergeCell ref="B3:P3"/>
    <mergeCell ref="A4:Q4"/>
    <mergeCell ref="C5:P5"/>
    <mergeCell ref="C7:P7"/>
    <mergeCell ref="C8:P8"/>
    <mergeCell ref="C9:P9"/>
    <mergeCell ref="C10:P10"/>
    <mergeCell ref="C11:P11"/>
  </mergeCells>
  <pageMargins left="0.75" right="0.75" top="1" bottom="1" header="0.5" footer="0.5"/>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8743-3663-424E-886E-61F04261D823}">
  <dimension ref="A1:AB123"/>
  <sheetViews>
    <sheetView showGridLines="0" topLeftCell="Q1" zoomScaleNormal="100" workbookViewId="0">
      <selection activeCell="D118" sqref="D118"/>
    </sheetView>
  </sheetViews>
  <sheetFormatPr defaultRowHeight="14.4"/>
  <cols>
    <col min="1" max="1" width="14.5546875" bestFit="1" customWidth="1"/>
    <col min="2" max="2" width="18.77734375" bestFit="1" customWidth="1"/>
    <col min="3" max="3" width="12.44140625" bestFit="1" customWidth="1"/>
    <col min="4" max="4" width="36.5546875" bestFit="1" customWidth="1"/>
    <col min="5" max="5" width="36.21875" bestFit="1" customWidth="1"/>
    <col min="6" max="6" width="11.44140625" bestFit="1" customWidth="1"/>
    <col min="7" max="7" width="14.5546875" bestFit="1" customWidth="1"/>
    <col min="8" max="8" width="24" bestFit="1" customWidth="1"/>
    <col min="9" max="9" width="5.21875" customWidth="1"/>
    <col min="10" max="10" width="10" style="32" bestFit="1" customWidth="1"/>
    <col min="11" max="11" width="10.77734375" style="32" bestFit="1" customWidth="1"/>
    <col min="12" max="12" width="11.44140625" style="32" bestFit="1" customWidth="1"/>
    <col min="13" max="13" width="10" style="32" bestFit="1" customWidth="1"/>
    <col min="14" max="14" width="15.77734375" bestFit="1" customWidth="1"/>
    <col min="15" max="15" width="16.5546875" bestFit="1" customWidth="1"/>
    <col min="16" max="16" width="14" bestFit="1" customWidth="1"/>
    <col min="17" max="17" width="19.77734375" bestFit="1" customWidth="1"/>
    <col min="18" max="18" width="8" customWidth="1"/>
    <col min="19" max="19" width="7.44140625" customWidth="1"/>
    <col min="20" max="20" width="9.44140625" bestFit="1" customWidth="1"/>
    <col min="21" max="21" width="30.77734375" bestFit="1" customWidth="1"/>
    <col min="22" max="23" width="21.77734375" bestFit="1" customWidth="1"/>
    <col min="24" max="24" width="15.77734375" bestFit="1" customWidth="1"/>
    <col min="25" max="25" width="18.77734375" bestFit="1" customWidth="1"/>
    <col min="26" max="27" width="12.77734375" bestFit="1" customWidth="1"/>
    <col min="28" max="28" width="10.77734375" bestFit="1" customWidth="1"/>
  </cols>
  <sheetData>
    <row r="1" spans="1:17" ht="9.4499999999999993" customHeight="1">
      <c r="A1" s="720" t="s">
        <v>346</v>
      </c>
      <c r="B1" s="720"/>
      <c r="C1" s="17"/>
      <c r="D1" s="17"/>
      <c r="E1" s="17"/>
      <c r="F1" s="17"/>
      <c r="G1" s="17"/>
      <c r="H1" s="17"/>
      <c r="I1" s="17"/>
      <c r="J1" s="21"/>
      <c r="K1" s="21"/>
      <c r="L1" s="21"/>
      <c r="M1" s="21"/>
      <c r="N1" s="17"/>
      <c r="O1" s="17"/>
      <c r="P1" s="17"/>
      <c r="Q1" s="266" t="s">
        <v>7963</v>
      </c>
    </row>
    <row r="2" spans="1:17" ht="9.4499999999999993" customHeight="1">
      <c r="A2" s="256" t="s">
        <v>7964</v>
      </c>
      <c r="B2" s="389"/>
      <c r="C2" s="389"/>
      <c r="D2" s="389"/>
      <c r="E2" s="389"/>
      <c r="F2" s="389"/>
      <c r="G2" s="389"/>
      <c r="H2" s="389"/>
      <c r="I2" s="389"/>
      <c r="J2" s="389"/>
      <c r="K2" s="389"/>
      <c r="L2" s="389"/>
      <c r="M2" s="389"/>
      <c r="N2" s="389"/>
      <c r="O2" s="389"/>
      <c r="P2" s="389"/>
      <c r="Q2" s="17"/>
    </row>
    <row r="3" spans="1:17" ht="8.1" customHeight="1">
      <c r="A3" s="17"/>
      <c r="B3" s="389"/>
      <c r="C3" s="389"/>
      <c r="D3" s="389"/>
      <c r="E3" s="389"/>
      <c r="F3" s="389"/>
      <c r="G3" s="389"/>
      <c r="H3" s="389"/>
      <c r="I3" s="389"/>
      <c r="J3" s="389"/>
      <c r="K3" s="389"/>
      <c r="L3" s="389"/>
      <c r="M3" s="389"/>
      <c r="N3" s="389"/>
      <c r="O3" s="389"/>
      <c r="P3" s="389"/>
      <c r="Q3" s="17"/>
    </row>
    <row r="4" spans="1:17" ht="14.25" customHeight="1">
      <c r="A4" s="721" t="s">
        <v>25</v>
      </c>
      <c r="B4" s="721"/>
      <c r="C4" s="721"/>
      <c r="D4" s="721"/>
      <c r="E4" s="721"/>
      <c r="F4" s="721"/>
      <c r="G4" s="721"/>
      <c r="H4" s="721"/>
      <c r="I4" s="721"/>
      <c r="J4" s="721"/>
      <c r="K4" s="721"/>
      <c r="L4" s="721"/>
      <c r="M4" s="721"/>
      <c r="N4" s="721"/>
      <c r="O4" s="721"/>
      <c r="P4" s="721"/>
      <c r="Q4" s="721"/>
    </row>
    <row r="5" spans="1:17" ht="14.25" customHeight="1">
      <c r="A5" s="257" t="s">
        <v>6833</v>
      </c>
      <c r="B5" s="17"/>
      <c r="C5" s="389"/>
      <c r="D5" s="389"/>
      <c r="E5" s="389"/>
      <c r="F5" s="389"/>
      <c r="G5" s="389"/>
      <c r="H5" s="389"/>
      <c r="I5" s="389"/>
      <c r="J5" s="389"/>
      <c r="K5" s="389"/>
      <c r="L5" s="389"/>
      <c r="M5" s="389"/>
      <c r="N5" s="389"/>
      <c r="O5" s="389"/>
      <c r="P5" s="389"/>
      <c r="Q5" s="17"/>
    </row>
    <row r="6" spans="1:17" ht="14.25" customHeight="1">
      <c r="A6" s="258" t="s">
        <v>7901</v>
      </c>
      <c r="B6" s="259">
        <v>44500</v>
      </c>
      <c r="C6" s="389"/>
      <c r="D6" s="389"/>
      <c r="E6" s="389"/>
      <c r="F6" s="389"/>
      <c r="G6" s="389"/>
      <c r="H6" s="389"/>
      <c r="I6" s="389"/>
      <c r="J6" s="389"/>
      <c r="K6" s="389"/>
      <c r="L6" s="389"/>
      <c r="M6" s="389"/>
      <c r="N6" s="389"/>
      <c r="O6" s="389"/>
      <c r="P6" s="389"/>
      <c r="Q6" s="17"/>
    </row>
    <row r="7" spans="1:17" ht="14.25" customHeight="1">
      <c r="A7" s="258" t="s">
        <v>7902</v>
      </c>
      <c r="B7" s="256" t="s">
        <v>7903</v>
      </c>
      <c r="C7" s="389"/>
      <c r="D7" s="389"/>
      <c r="E7" s="389"/>
      <c r="F7" s="389"/>
      <c r="G7" s="389"/>
      <c r="H7" s="389"/>
      <c r="I7" s="389"/>
      <c r="J7" s="389"/>
      <c r="K7" s="389"/>
      <c r="L7" s="389"/>
      <c r="M7" s="389"/>
      <c r="N7" s="389"/>
      <c r="O7" s="389"/>
      <c r="P7" s="389"/>
      <c r="Q7" s="17"/>
    </row>
    <row r="8" spans="1:17" ht="14.25" customHeight="1">
      <c r="A8" s="258" t="s">
        <v>7904</v>
      </c>
      <c r="B8" s="17"/>
      <c r="C8" s="389"/>
      <c r="D8" s="389"/>
      <c r="E8" s="389"/>
      <c r="F8" s="389"/>
      <c r="G8" s="389"/>
      <c r="H8" s="389"/>
      <c r="I8" s="389"/>
      <c r="J8" s="389"/>
      <c r="K8" s="389"/>
      <c r="L8" s="389"/>
      <c r="M8" s="389"/>
      <c r="N8" s="389"/>
      <c r="O8" s="389"/>
      <c r="P8" s="389"/>
      <c r="Q8" s="17"/>
    </row>
    <row r="9" spans="1:17" ht="14.25" customHeight="1">
      <c r="A9" s="258" t="s">
        <v>7905</v>
      </c>
      <c r="B9" s="17"/>
      <c r="C9" s="389"/>
      <c r="D9" s="389"/>
      <c r="E9" s="389"/>
      <c r="F9" s="389"/>
      <c r="G9" s="389"/>
      <c r="H9" s="389"/>
      <c r="I9" s="389"/>
      <c r="J9" s="389"/>
      <c r="K9" s="389"/>
      <c r="L9" s="389"/>
      <c r="M9" s="389"/>
      <c r="N9" s="389"/>
      <c r="O9" s="389"/>
      <c r="P9" s="389"/>
      <c r="Q9" s="17"/>
    </row>
    <row r="10" spans="1:17" ht="14.25" customHeight="1">
      <c r="A10" s="258" t="s">
        <v>7951</v>
      </c>
      <c r="B10" s="17"/>
      <c r="C10" s="389"/>
      <c r="D10" s="389"/>
      <c r="E10" s="389"/>
      <c r="F10" s="389"/>
      <c r="G10" s="389"/>
      <c r="H10" s="389"/>
      <c r="I10" s="389"/>
      <c r="J10" s="389"/>
      <c r="K10" s="389"/>
      <c r="L10" s="389"/>
      <c r="M10" s="389"/>
      <c r="N10" s="389"/>
      <c r="O10" s="389"/>
      <c r="P10" s="389"/>
      <c r="Q10" s="17"/>
    </row>
    <row r="11" spans="1:17" ht="14.25" customHeight="1">
      <c r="A11" s="258" t="s">
        <v>7907</v>
      </c>
      <c r="B11" s="256" t="s">
        <v>7965</v>
      </c>
      <c r="C11" s="389"/>
      <c r="D11" s="389"/>
      <c r="E11" s="389"/>
      <c r="F11" s="389"/>
      <c r="G11" s="389"/>
      <c r="H11" s="389"/>
      <c r="I11" s="389"/>
      <c r="J11" s="389"/>
      <c r="K11" s="389"/>
      <c r="L11" s="389"/>
      <c r="M11" s="389"/>
      <c r="N11" s="389"/>
      <c r="O11" s="389"/>
      <c r="P11" s="389"/>
      <c r="Q11" s="17"/>
    </row>
    <row r="12" spans="1:17" ht="14.25" customHeight="1">
      <c r="A12" s="258" t="s">
        <v>7966</v>
      </c>
      <c r="B12" s="17"/>
      <c r="C12" s="389"/>
      <c r="D12" s="389"/>
      <c r="E12" s="389"/>
      <c r="F12" s="389"/>
      <c r="G12" s="389"/>
      <c r="H12" s="389"/>
      <c r="I12" s="389"/>
      <c r="J12" s="389"/>
      <c r="K12" s="389"/>
      <c r="L12" s="389"/>
      <c r="M12" s="389"/>
      <c r="N12" s="389"/>
      <c r="O12" s="389"/>
      <c r="P12" s="389"/>
      <c r="Q12" s="17"/>
    </row>
    <row r="13" spans="1:17" ht="14.25" customHeight="1">
      <c r="A13" s="258" t="s">
        <v>7967</v>
      </c>
      <c r="B13" s="256" t="s">
        <v>7968</v>
      </c>
      <c r="C13" s="389"/>
      <c r="D13" s="389"/>
      <c r="E13" s="389"/>
      <c r="F13" s="389"/>
      <c r="G13" s="389"/>
      <c r="H13" s="389"/>
      <c r="I13" s="389"/>
      <c r="J13" s="389"/>
      <c r="K13" s="389"/>
      <c r="L13" s="389"/>
      <c r="M13" s="389"/>
      <c r="N13" s="389"/>
      <c r="O13" s="389"/>
      <c r="P13" s="389"/>
      <c r="Q13" s="17"/>
    </row>
    <row r="14" spans="1:17" ht="14.25" customHeight="1">
      <c r="A14" s="258" t="s">
        <v>7969</v>
      </c>
      <c r="B14" s="17"/>
      <c r="C14" s="389"/>
      <c r="D14" s="389"/>
      <c r="E14" s="389"/>
      <c r="F14" s="389"/>
      <c r="G14" s="389"/>
      <c r="H14" s="389"/>
      <c r="I14" s="389"/>
      <c r="J14" s="389"/>
      <c r="K14" s="389"/>
      <c r="L14" s="389"/>
      <c r="M14" s="389"/>
      <c r="N14" s="389"/>
      <c r="O14" s="389"/>
      <c r="P14" s="389"/>
      <c r="Q14" s="17"/>
    </row>
    <row r="17" spans="1:28" ht="34.950000000000003" customHeight="1">
      <c r="A17" s="271" t="s">
        <v>7910</v>
      </c>
      <c r="B17" s="271" t="s">
        <v>399</v>
      </c>
      <c r="C17" s="271" t="s">
        <v>7970</v>
      </c>
      <c r="D17" s="271" t="s">
        <v>324</v>
      </c>
      <c r="E17" s="271" t="s">
        <v>7971</v>
      </c>
      <c r="F17" s="271" t="s">
        <v>7911</v>
      </c>
      <c r="G17" s="271" t="s">
        <v>446</v>
      </c>
      <c r="H17" s="271" t="s">
        <v>394</v>
      </c>
      <c r="I17" s="271" t="s">
        <v>318</v>
      </c>
      <c r="J17" s="272" t="s">
        <v>7912</v>
      </c>
      <c r="K17" s="272" t="s">
        <v>7913</v>
      </c>
      <c r="L17" s="272" t="s">
        <v>7914</v>
      </c>
      <c r="M17" s="272" t="s">
        <v>7915</v>
      </c>
      <c r="N17" s="271" t="s">
        <v>7916</v>
      </c>
      <c r="O17" s="271" t="s">
        <v>7917</v>
      </c>
      <c r="P17" s="271" t="s">
        <v>7918</v>
      </c>
      <c r="Q17" s="271" t="s">
        <v>7919</v>
      </c>
      <c r="R17" s="271" t="s">
        <v>7920</v>
      </c>
      <c r="S17" s="271" t="s">
        <v>7921</v>
      </c>
      <c r="T17" s="271" t="s">
        <v>7922</v>
      </c>
      <c r="U17" s="273" t="s">
        <v>7953</v>
      </c>
      <c r="V17" s="273" t="s">
        <v>7954</v>
      </c>
      <c r="W17" s="273" t="s">
        <v>7955</v>
      </c>
      <c r="X17" s="271" t="s">
        <v>7956</v>
      </c>
      <c r="Y17" s="271" t="s">
        <v>7957</v>
      </c>
      <c r="Z17" s="271" t="s">
        <v>7958</v>
      </c>
      <c r="AA17" s="271" t="s">
        <v>7959</v>
      </c>
      <c r="AB17" s="271" t="s">
        <v>7960</v>
      </c>
    </row>
    <row r="18" spans="1:28" ht="10.199999999999999" customHeight="1">
      <c r="A18" s="271">
        <v>1</v>
      </c>
      <c r="B18" s="271"/>
      <c r="C18" s="271"/>
      <c r="D18" s="271"/>
      <c r="E18" s="271"/>
      <c r="F18" s="271"/>
      <c r="G18" s="271"/>
      <c r="H18" s="271"/>
      <c r="I18" s="271"/>
      <c r="J18" s="274"/>
      <c r="K18" s="274"/>
      <c r="L18" s="274"/>
      <c r="M18" s="274"/>
      <c r="N18" s="271"/>
      <c r="O18" s="271"/>
      <c r="P18" s="275"/>
      <c r="Q18" s="275"/>
      <c r="R18" s="271"/>
      <c r="S18" s="271"/>
      <c r="T18" s="271"/>
      <c r="U18" s="276"/>
      <c r="V18" s="271"/>
      <c r="W18" s="275"/>
      <c r="X18" s="276"/>
      <c r="Y18" s="271"/>
      <c r="Z18" s="271"/>
      <c r="AA18" s="271"/>
      <c r="AB18" s="271"/>
    </row>
    <row r="19" spans="1:28" ht="10.199999999999999" customHeight="1">
      <c r="A19" s="271">
        <v>2</v>
      </c>
      <c r="B19" s="271"/>
      <c r="C19" s="271"/>
      <c r="D19" s="271"/>
      <c r="E19" s="271"/>
      <c r="F19" s="271"/>
      <c r="G19" s="271"/>
      <c r="H19" s="271"/>
      <c r="I19" s="271"/>
      <c r="J19" s="274"/>
      <c r="K19" s="274"/>
      <c r="L19" s="274"/>
      <c r="M19" s="274"/>
      <c r="N19" s="271"/>
      <c r="O19" s="271"/>
      <c r="P19" s="275"/>
      <c r="Q19" s="275"/>
      <c r="R19" s="271"/>
      <c r="S19" s="271"/>
      <c r="T19" s="271"/>
      <c r="U19" s="276"/>
      <c r="V19" s="271"/>
      <c r="W19" s="275"/>
      <c r="X19" s="276"/>
      <c r="Y19" s="271"/>
      <c r="Z19" s="271"/>
      <c r="AA19" s="271"/>
      <c r="AB19" s="271"/>
    </row>
    <row r="20" spans="1:28" ht="10.199999999999999" customHeight="1">
      <c r="A20" s="271">
        <v>3</v>
      </c>
      <c r="B20" s="271"/>
      <c r="C20" s="271"/>
      <c r="D20" s="271"/>
      <c r="E20" s="271"/>
      <c r="F20" s="271"/>
      <c r="G20" s="271"/>
      <c r="H20" s="271"/>
      <c r="I20" s="271"/>
      <c r="J20" s="274"/>
      <c r="K20" s="274"/>
      <c r="L20" s="274"/>
      <c r="M20" s="274"/>
      <c r="N20" s="271"/>
      <c r="O20" s="271"/>
      <c r="P20" s="275"/>
      <c r="Q20" s="275"/>
      <c r="R20" s="271"/>
      <c r="S20" s="271"/>
      <c r="T20" s="271"/>
      <c r="U20" s="276"/>
      <c r="V20" s="271"/>
      <c r="W20" s="275"/>
      <c r="X20" s="276"/>
      <c r="Y20" s="271"/>
      <c r="Z20" s="271"/>
      <c r="AA20" s="271"/>
      <c r="AB20" s="271"/>
    </row>
    <row r="21" spans="1:28" ht="10.199999999999999" customHeight="1">
      <c r="A21" s="271">
        <v>4</v>
      </c>
      <c r="B21" s="271"/>
      <c r="C21" s="271"/>
      <c r="D21" s="271"/>
      <c r="E21" s="271"/>
      <c r="F21" s="271"/>
      <c r="G21" s="271"/>
      <c r="H21" s="271"/>
      <c r="I21" s="271"/>
      <c r="J21" s="274"/>
      <c r="K21" s="274"/>
      <c r="L21" s="274"/>
      <c r="M21" s="274"/>
      <c r="N21" s="271"/>
      <c r="O21" s="271"/>
      <c r="P21" s="275"/>
      <c r="Q21" s="275"/>
      <c r="R21" s="271"/>
      <c r="S21" s="271"/>
      <c r="T21" s="271"/>
      <c r="U21" s="276"/>
      <c r="V21" s="271"/>
      <c r="W21" s="275"/>
      <c r="X21" s="276"/>
      <c r="Y21" s="271"/>
      <c r="Z21" s="271"/>
      <c r="AA21" s="271"/>
      <c r="AB21" s="271"/>
    </row>
    <row r="22" spans="1:28" ht="10.199999999999999" customHeight="1">
      <c r="A22" s="271">
        <v>5</v>
      </c>
      <c r="B22" s="271"/>
      <c r="C22" s="271"/>
      <c r="D22" s="271"/>
      <c r="E22" s="271"/>
      <c r="F22" s="271"/>
      <c r="G22" s="271"/>
      <c r="H22" s="271"/>
      <c r="I22" s="271"/>
      <c r="J22" s="274"/>
      <c r="K22" s="274"/>
      <c r="L22" s="274"/>
      <c r="M22" s="274"/>
      <c r="N22" s="271"/>
      <c r="O22" s="271"/>
      <c r="P22" s="275"/>
      <c r="Q22" s="275"/>
      <c r="R22" s="271"/>
      <c r="S22" s="271"/>
      <c r="T22" s="271"/>
      <c r="U22" s="276"/>
      <c r="V22" s="271"/>
      <c r="W22" s="275"/>
      <c r="X22" s="276"/>
      <c r="Y22" s="271"/>
      <c r="Z22" s="271"/>
      <c r="AA22" s="271"/>
      <c r="AB22" s="271"/>
    </row>
    <row r="23" spans="1:28" ht="10.199999999999999" customHeight="1">
      <c r="A23" s="271">
        <v>6</v>
      </c>
      <c r="B23" s="271"/>
      <c r="C23" s="271"/>
      <c r="D23" s="271"/>
      <c r="E23" s="271"/>
      <c r="F23" s="271"/>
      <c r="G23" s="271"/>
      <c r="H23" s="271"/>
      <c r="I23" s="271"/>
      <c r="J23" s="274"/>
      <c r="K23" s="274"/>
      <c r="L23" s="274"/>
      <c r="M23" s="274"/>
      <c r="N23" s="271"/>
      <c r="O23" s="271"/>
      <c r="P23" s="275"/>
      <c r="Q23" s="275"/>
      <c r="R23" s="271"/>
      <c r="S23" s="271"/>
      <c r="T23" s="271"/>
      <c r="U23" s="276"/>
      <c r="V23" s="271"/>
      <c r="W23" s="275"/>
      <c r="X23" s="276"/>
      <c r="Y23" s="271"/>
      <c r="Z23" s="271"/>
      <c r="AA23" s="271"/>
      <c r="AB23" s="271"/>
    </row>
    <row r="24" spans="1:28" ht="10.199999999999999" customHeight="1">
      <c r="A24" s="271">
        <v>7</v>
      </c>
      <c r="B24" s="271"/>
      <c r="C24" s="271"/>
      <c r="D24" s="271"/>
      <c r="E24" s="271"/>
      <c r="F24" s="271"/>
      <c r="G24" s="271"/>
      <c r="H24" s="271"/>
      <c r="I24" s="271"/>
      <c r="J24" s="274"/>
      <c r="K24" s="274"/>
      <c r="L24" s="274"/>
      <c r="M24" s="274"/>
      <c r="N24" s="271"/>
      <c r="O24" s="271"/>
      <c r="P24" s="275"/>
      <c r="Q24" s="275"/>
      <c r="R24" s="271"/>
      <c r="S24" s="271"/>
      <c r="T24" s="271"/>
      <c r="U24" s="276"/>
      <c r="V24" s="271"/>
      <c r="W24" s="275"/>
      <c r="X24" s="276"/>
      <c r="Y24" s="271"/>
      <c r="Z24" s="271"/>
      <c r="AA24" s="271"/>
      <c r="AB24" s="271"/>
    </row>
    <row r="25" spans="1:28" ht="10.199999999999999" customHeight="1">
      <c r="A25" s="271">
        <v>8</v>
      </c>
      <c r="B25" s="271"/>
      <c r="C25" s="271"/>
      <c r="D25" s="271"/>
      <c r="E25" s="271"/>
      <c r="F25" s="271"/>
      <c r="G25" s="271"/>
      <c r="H25" s="271"/>
      <c r="I25" s="271"/>
      <c r="J25" s="274"/>
      <c r="K25" s="274"/>
      <c r="L25" s="274"/>
      <c r="M25" s="274"/>
      <c r="N25" s="271"/>
      <c r="O25" s="271"/>
      <c r="P25" s="275"/>
      <c r="Q25" s="275"/>
      <c r="R25" s="271"/>
      <c r="S25" s="271"/>
      <c r="T25" s="271"/>
      <c r="U25" s="276"/>
      <c r="V25" s="271"/>
      <c r="W25" s="275"/>
      <c r="X25" s="276"/>
      <c r="Y25" s="271"/>
      <c r="Z25" s="271"/>
      <c r="AA25" s="271"/>
      <c r="AB25" s="271"/>
    </row>
    <row r="26" spans="1:28" ht="10.199999999999999" customHeight="1">
      <c r="A26" s="271">
        <v>9</v>
      </c>
      <c r="B26" s="271"/>
      <c r="C26" s="271"/>
      <c r="D26" s="271"/>
      <c r="E26" s="271"/>
      <c r="F26" s="271"/>
      <c r="G26" s="271"/>
      <c r="H26" s="271"/>
      <c r="I26" s="271"/>
      <c r="J26" s="274"/>
      <c r="K26" s="274"/>
      <c r="L26" s="274"/>
      <c r="M26" s="274"/>
      <c r="N26" s="271"/>
      <c r="O26" s="271"/>
      <c r="P26" s="275"/>
      <c r="Q26" s="275"/>
      <c r="R26" s="271"/>
      <c r="S26" s="271"/>
      <c r="T26" s="271"/>
      <c r="U26" s="276"/>
      <c r="V26" s="271"/>
      <c r="W26" s="275"/>
      <c r="X26" s="276"/>
      <c r="Y26" s="271"/>
      <c r="Z26" s="271"/>
      <c r="AA26" s="271"/>
      <c r="AB26" s="271"/>
    </row>
    <row r="27" spans="1:28" ht="10.199999999999999" customHeight="1">
      <c r="A27" s="271">
        <v>10</v>
      </c>
      <c r="B27" s="271"/>
      <c r="C27" s="271"/>
      <c r="D27" s="271"/>
      <c r="E27" s="271"/>
      <c r="F27" s="271"/>
      <c r="G27" s="271"/>
      <c r="H27" s="271"/>
      <c r="I27" s="271"/>
      <c r="J27" s="274"/>
      <c r="K27" s="274"/>
      <c r="L27" s="274"/>
      <c r="M27" s="274"/>
      <c r="N27" s="271"/>
      <c r="O27" s="271"/>
      <c r="P27" s="275"/>
      <c r="Q27" s="275"/>
      <c r="R27" s="271"/>
      <c r="S27" s="271"/>
      <c r="T27" s="271"/>
      <c r="U27" s="276"/>
      <c r="V27" s="271"/>
      <c r="W27" s="275"/>
      <c r="X27" s="276"/>
      <c r="Y27" s="271"/>
      <c r="Z27" s="271"/>
      <c r="AA27" s="271"/>
      <c r="AB27" s="271"/>
    </row>
    <row r="28" spans="1:28" ht="10.199999999999999" customHeight="1">
      <c r="A28" s="271">
        <v>11</v>
      </c>
      <c r="B28" s="271"/>
      <c r="C28" s="271"/>
      <c r="D28" s="271"/>
      <c r="E28" s="271"/>
      <c r="F28" s="271"/>
      <c r="G28" s="271"/>
      <c r="H28" s="271"/>
      <c r="I28" s="271"/>
      <c r="J28" s="274"/>
      <c r="K28" s="274"/>
      <c r="L28" s="274"/>
      <c r="M28" s="274"/>
      <c r="N28" s="271"/>
      <c r="O28" s="271"/>
      <c r="P28" s="275"/>
      <c r="Q28" s="275"/>
      <c r="R28" s="271"/>
      <c r="S28" s="271"/>
      <c r="T28" s="271"/>
      <c r="U28" s="276"/>
      <c r="V28" s="271"/>
      <c r="W28" s="275"/>
      <c r="X28" s="276"/>
      <c r="Y28" s="271"/>
      <c r="Z28" s="271"/>
      <c r="AA28" s="271"/>
      <c r="AB28" s="271"/>
    </row>
    <row r="29" spans="1:28" ht="10.199999999999999" customHeight="1">
      <c r="A29" s="271">
        <v>12</v>
      </c>
      <c r="B29" s="271"/>
      <c r="C29" s="271"/>
      <c r="D29" s="271"/>
      <c r="E29" s="271"/>
      <c r="F29" s="271"/>
      <c r="G29" s="271"/>
      <c r="H29" s="271"/>
      <c r="I29" s="271"/>
      <c r="J29" s="274"/>
      <c r="K29" s="274"/>
      <c r="L29" s="274"/>
      <c r="M29" s="274"/>
      <c r="N29" s="271"/>
      <c r="O29" s="271"/>
      <c r="P29" s="275"/>
      <c r="Q29" s="275"/>
      <c r="R29" s="271"/>
      <c r="S29" s="271"/>
      <c r="T29" s="271"/>
      <c r="U29" s="276"/>
      <c r="V29" s="271"/>
      <c r="W29" s="275"/>
      <c r="X29" s="276"/>
      <c r="Y29" s="271"/>
      <c r="Z29" s="271"/>
      <c r="AA29" s="271"/>
      <c r="AB29" s="271"/>
    </row>
    <row r="30" spans="1:28" ht="10.199999999999999" customHeight="1">
      <c r="A30" s="271">
        <v>13</v>
      </c>
      <c r="B30" s="271"/>
      <c r="C30" s="271"/>
      <c r="D30" s="271"/>
      <c r="E30" s="271"/>
      <c r="F30" s="271"/>
      <c r="G30" s="271"/>
      <c r="H30" s="271"/>
      <c r="I30" s="271"/>
      <c r="J30" s="274"/>
      <c r="K30" s="274"/>
      <c r="L30" s="274"/>
      <c r="M30" s="274"/>
      <c r="N30" s="271"/>
      <c r="O30" s="271"/>
      <c r="P30" s="275"/>
      <c r="Q30" s="275"/>
      <c r="R30" s="271"/>
      <c r="S30" s="271"/>
      <c r="T30" s="271"/>
      <c r="U30" s="276"/>
      <c r="V30" s="271"/>
      <c r="W30" s="275"/>
      <c r="X30" s="276"/>
      <c r="Y30" s="271"/>
      <c r="Z30" s="271"/>
      <c r="AA30" s="271"/>
      <c r="AB30" s="271"/>
    </row>
    <row r="31" spans="1:28" ht="10.199999999999999" customHeight="1">
      <c r="A31" s="271">
        <v>14</v>
      </c>
      <c r="B31" s="271"/>
      <c r="C31" s="271"/>
      <c r="D31" s="271"/>
      <c r="E31" s="271"/>
      <c r="F31" s="271"/>
      <c r="G31" s="271"/>
      <c r="H31" s="271"/>
      <c r="I31" s="271"/>
      <c r="J31" s="274"/>
      <c r="K31" s="274"/>
      <c r="L31" s="274"/>
      <c r="M31" s="274"/>
      <c r="N31" s="271"/>
      <c r="O31" s="271"/>
      <c r="P31" s="275"/>
      <c r="Q31" s="275"/>
      <c r="R31" s="271"/>
      <c r="S31" s="271"/>
      <c r="T31" s="271"/>
      <c r="U31" s="276"/>
      <c r="V31" s="271"/>
      <c r="W31" s="275"/>
      <c r="X31" s="276"/>
      <c r="Y31" s="271"/>
      <c r="Z31" s="271"/>
      <c r="AA31" s="271"/>
      <c r="AB31" s="271"/>
    </row>
    <row r="32" spans="1:28" ht="10.199999999999999" customHeight="1">
      <c r="A32" s="271">
        <v>15</v>
      </c>
      <c r="B32" s="271"/>
      <c r="C32" s="271"/>
      <c r="D32" s="271"/>
      <c r="E32" s="271"/>
      <c r="F32" s="271"/>
      <c r="G32" s="271"/>
      <c r="H32" s="271"/>
      <c r="I32" s="271"/>
      <c r="J32" s="274"/>
      <c r="K32" s="274"/>
      <c r="L32" s="274"/>
      <c r="M32" s="274"/>
      <c r="N32" s="271"/>
      <c r="O32" s="271"/>
      <c r="P32" s="275"/>
      <c r="Q32" s="275"/>
      <c r="R32" s="271"/>
      <c r="S32" s="271"/>
      <c r="T32" s="271"/>
      <c r="U32" s="276"/>
      <c r="V32" s="271"/>
      <c r="W32" s="275"/>
      <c r="X32" s="276"/>
      <c r="Y32" s="271"/>
      <c r="Z32" s="271"/>
      <c r="AA32" s="271"/>
      <c r="AB32" s="271"/>
    </row>
    <row r="33" spans="1:28" ht="10.199999999999999" customHeight="1">
      <c r="A33" s="271">
        <v>16</v>
      </c>
      <c r="B33" s="271"/>
      <c r="C33" s="271"/>
      <c r="D33" s="271"/>
      <c r="E33" s="271"/>
      <c r="F33" s="271"/>
      <c r="G33" s="271"/>
      <c r="H33" s="271"/>
      <c r="I33" s="271"/>
      <c r="J33" s="274"/>
      <c r="K33" s="274"/>
      <c r="L33" s="274"/>
      <c r="M33" s="274"/>
      <c r="N33" s="271"/>
      <c r="O33" s="271"/>
      <c r="P33" s="275"/>
      <c r="Q33" s="275"/>
      <c r="R33" s="271"/>
      <c r="S33" s="271"/>
      <c r="T33" s="271"/>
      <c r="U33" s="276"/>
      <c r="V33" s="271"/>
      <c r="W33" s="275"/>
      <c r="X33" s="276"/>
      <c r="Y33" s="271"/>
      <c r="Z33" s="271"/>
      <c r="AA33" s="271"/>
      <c r="AB33" s="271"/>
    </row>
    <row r="34" spans="1:28" ht="10.199999999999999" customHeight="1">
      <c r="A34" s="271">
        <v>17</v>
      </c>
      <c r="B34" s="271"/>
      <c r="C34" s="271"/>
      <c r="D34" s="271"/>
      <c r="E34" s="271"/>
      <c r="F34" s="271"/>
      <c r="G34" s="271"/>
      <c r="H34" s="271"/>
      <c r="I34" s="271"/>
      <c r="J34" s="274"/>
      <c r="K34" s="274"/>
      <c r="L34" s="274"/>
      <c r="M34" s="274"/>
      <c r="N34" s="271"/>
      <c r="O34" s="271"/>
      <c r="P34" s="275"/>
      <c r="Q34" s="275"/>
      <c r="R34" s="271"/>
      <c r="S34" s="271"/>
      <c r="T34" s="271"/>
      <c r="U34" s="276"/>
      <c r="V34" s="271"/>
      <c r="W34" s="275"/>
      <c r="X34" s="276"/>
      <c r="Y34" s="271"/>
      <c r="Z34" s="271"/>
      <c r="AA34" s="271"/>
      <c r="AB34" s="271"/>
    </row>
    <row r="35" spans="1:28" ht="10.199999999999999" customHeight="1">
      <c r="A35" s="271">
        <v>18</v>
      </c>
      <c r="B35" s="271"/>
      <c r="C35" s="271"/>
      <c r="D35" s="271"/>
      <c r="E35" s="271"/>
      <c r="F35" s="271"/>
      <c r="G35" s="271"/>
      <c r="H35" s="271"/>
      <c r="I35" s="271"/>
      <c r="J35" s="274"/>
      <c r="K35" s="274"/>
      <c r="L35" s="274"/>
      <c r="M35" s="274"/>
      <c r="N35" s="271"/>
      <c r="O35" s="271"/>
      <c r="P35" s="275"/>
      <c r="Q35" s="275"/>
      <c r="R35" s="271"/>
      <c r="S35" s="271"/>
      <c r="T35" s="271"/>
      <c r="U35" s="276"/>
      <c r="V35" s="271"/>
      <c r="W35" s="275"/>
      <c r="X35" s="276"/>
      <c r="Y35" s="271"/>
      <c r="Z35" s="271"/>
      <c r="AA35" s="271"/>
      <c r="AB35" s="271"/>
    </row>
    <row r="36" spans="1:28" ht="10.199999999999999" customHeight="1">
      <c r="A36" s="271">
        <v>19</v>
      </c>
      <c r="B36" s="271"/>
      <c r="C36" s="271"/>
      <c r="D36" s="271"/>
      <c r="E36" s="271"/>
      <c r="F36" s="271"/>
      <c r="G36" s="271"/>
      <c r="H36" s="271"/>
      <c r="I36" s="271"/>
      <c r="J36" s="274"/>
      <c r="K36" s="274"/>
      <c r="L36" s="274"/>
      <c r="M36" s="274"/>
      <c r="N36" s="271"/>
      <c r="O36" s="271"/>
      <c r="P36" s="275"/>
      <c r="Q36" s="275"/>
      <c r="R36" s="271"/>
      <c r="S36" s="271"/>
      <c r="T36" s="271"/>
      <c r="U36" s="276"/>
      <c r="V36" s="271"/>
      <c r="W36" s="275"/>
      <c r="X36" s="276"/>
      <c r="Y36" s="271"/>
      <c r="Z36" s="271"/>
      <c r="AA36" s="271"/>
      <c r="AB36" s="271"/>
    </row>
    <row r="37" spans="1:28" ht="10.199999999999999" customHeight="1">
      <c r="A37" s="271">
        <v>20</v>
      </c>
      <c r="B37" s="271"/>
      <c r="C37" s="271"/>
      <c r="D37" s="271"/>
      <c r="E37" s="271"/>
      <c r="F37" s="271"/>
      <c r="G37" s="271"/>
      <c r="H37" s="271"/>
      <c r="I37" s="271"/>
      <c r="J37" s="274"/>
      <c r="K37" s="274"/>
      <c r="L37" s="274"/>
      <c r="M37" s="274"/>
      <c r="N37" s="271"/>
      <c r="O37" s="271"/>
      <c r="P37" s="275"/>
      <c r="Q37" s="275"/>
      <c r="R37" s="271"/>
      <c r="S37" s="271"/>
      <c r="T37" s="271"/>
      <c r="U37" s="276"/>
      <c r="V37" s="271"/>
      <c r="W37" s="275"/>
      <c r="X37" s="276"/>
      <c r="Y37" s="271"/>
      <c r="Z37" s="271"/>
      <c r="AA37" s="271"/>
      <c r="AB37" s="271"/>
    </row>
    <row r="38" spans="1:28" ht="10.199999999999999" customHeight="1">
      <c r="A38" s="271">
        <v>21</v>
      </c>
      <c r="B38" s="271"/>
      <c r="C38" s="271"/>
      <c r="D38" s="271"/>
      <c r="E38" s="271"/>
      <c r="F38" s="271"/>
      <c r="G38" s="271"/>
      <c r="H38" s="271"/>
      <c r="I38" s="271"/>
      <c r="J38" s="274"/>
      <c r="K38" s="274"/>
      <c r="L38" s="274"/>
      <c r="M38" s="274"/>
      <c r="N38" s="271"/>
      <c r="O38" s="271"/>
      <c r="P38" s="275"/>
      <c r="Q38" s="275"/>
      <c r="R38" s="271"/>
      <c r="S38" s="271"/>
      <c r="T38" s="271"/>
      <c r="U38" s="276"/>
      <c r="V38" s="271"/>
      <c r="W38" s="275"/>
      <c r="X38" s="276"/>
      <c r="Y38" s="271"/>
      <c r="Z38" s="271"/>
      <c r="AA38" s="271"/>
      <c r="AB38" s="271"/>
    </row>
    <row r="39" spans="1:28" ht="10.199999999999999" customHeight="1">
      <c r="A39" s="271">
        <v>22</v>
      </c>
      <c r="B39" s="271"/>
      <c r="C39" s="271"/>
      <c r="D39" s="271"/>
      <c r="E39" s="271"/>
      <c r="F39" s="271"/>
      <c r="G39" s="271"/>
      <c r="H39" s="271"/>
      <c r="I39" s="271"/>
      <c r="J39" s="274"/>
      <c r="K39" s="274"/>
      <c r="L39" s="274"/>
      <c r="M39" s="274"/>
      <c r="N39" s="271"/>
      <c r="O39" s="271"/>
      <c r="P39" s="275"/>
      <c r="Q39" s="275"/>
      <c r="R39" s="271"/>
      <c r="S39" s="271"/>
      <c r="T39" s="271"/>
      <c r="U39" s="276"/>
      <c r="V39" s="271"/>
      <c r="W39" s="275"/>
      <c r="X39" s="276"/>
      <c r="Y39" s="271"/>
      <c r="Z39" s="271"/>
      <c r="AA39" s="271"/>
      <c r="AB39" s="271"/>
    </row>
    <row r="40" spans="1:28" ht="10.199999999999999" customHeight="1">
      <c r="A40" s="271">
        <v>23</v>
      </c>
      <c r="B40" s="271"/>
      <c r="C40" s="271"/>
      <c r="D40" s="271"/>
      <c r="E40" s="271"/>
      <c r="F40" s="271"/>
      <c r="G40" s="271"/>
      <c r="H40" s="271"/>
      <c r="I40" s="271"/>
      <c r="J40" s="274"/>
      <c r="K40" s="274"/>
      <c r="L40" s="274"/>
      <c r="M40" s="274"/>
      <c r="N40" s="271"/>
      <c r="O40" s="271"/>
      <c r="P40" s="275"/>
      <c r="Q40" s="275"/>
      <c r="R40" s="271"/>
      <c r="S40" s="271"/>
      <c r="T40" s="271"/>
      <c r="U40" s="276"/>
      <c r="V40" s="271"/>
      <c r="W40" s="275"/>
      <c r="X40" s="276"/>
      <c r="Y40" s="271"/>
      <c r="Z40" s="271"/>
      <c r="AA40" s="271"/>
      <c r="AB40" s="271"/>
    </row>
    <row r="41" spans="1:28" ht="10.199999999999999" customHeight="1">
      <c r="A41" s="271">
        <v>24</v>
      </c>
      <c r="B41" s="271"/>
      <c r="C41" s="271"/>
      <c r="D41" s="271"/>
      <c r="E41" s="271"/>
      <c r="F41" s="271"/>
      <c r="G41" s="271"/>
      <c r="H41" s="271"/>
      <c r="I41" s="271"/>
      <c r="J41" s="274"/>
      <c r="K41" s="274"/>
      <c r="L41" s="274"/>
      <c r="M41" s="274"/>
      <c r="N41" s="271"/>
      <c r="O41" s="271"/>
      <c r="P41" s="275"/>
      <c r="Q41" s="275"/>
      <c r="R41" s="271"/>
      <c r="S41" s="271"/>
      <c r="T41" s="271"/>
      <c r="U41" s="276"/>
      <c r="V41" s="271"/>
      <c r="W41" s="275"/>
      <c r="X41" s="276"/>
      <c r="Y41" s="271"/>
      <c r="Z41" s="271"/>
      <c r="AA41" s="271"/>
      <c r="AB41" s="271"/>
    </row>
    <row r="42" spans="1:28" ht="10.199999999999999" customHeight="1">
      <c r="A42" s="271">
        <v>25</v>
      </c>
      <c r="B42" s="271"/>
      <c r="C42" s="271"/>
      <c r="D42" s="271"/>
      <c r="E42" s="271"/>
      <c r="F42" s="271"/>
      <c r="G42" s="271"/>
      <c r="H42" s="271"/>
      <c r="I42" s="271"/>
      <c r="J42" s="274"/>
      <c r="K42" s="274"/>
      <c r="L42" s="274"/>
      <c r="M42" s="274"/>
      <c r="N42" s="271"/>
      <c r="O42" s="271"/>
      <c r="P42" s="275"/>
      <c r="Q42" s="275"/>
      <c r="R42" s="271"/>
      <c r="S42" s="271"/>
      <c r="T42" s="271"/>
      <c r="U42" s="276"/>
      <c r="V42" s="271"/>
      <c r="W42" s="275"/>
      <c r="X42" s="276"/>
      <c r="Y42" s="271"/>
      <c r="Z42" s="271"/>
      <c r="AA42" s="271"/>
      <c r="AB42" s="271"/>
    </row>
    <row r="43" spans="1:28" ht="10.199999999999999" customHeight="1">
      <c r="A43" s="271">
        <v>26</v>
      </c>
      <c r="B43" s="271"/>
      <c r="C43" s="271"/>
      <c r="D43" s="271"/>
      <c r="E43" s="271"/>
      <c r="F43" s="271"/>
      <c r="G43" s="271"/>
      <c r="H43" s="271"/>
      <c r="I43" s="271"/>
      <c r="J43" s="274"/>
      <c r="K43" s="274"/>
      <c r="L43" s="274"/>
      <c r="M43" s="274"/>
      <c r="N43" s="271"/>
      <c r="O43" s="271"/>
      <c r="P43" s="275"/>
      <c r="Q43" s="275"/>
      <c r="R43" s="271"/>
      <c r="S43" s="271"/>
      <c r="T43" s="271"/>
      <c r="U43" s="276"/>
      <c r="V43" s="271"/>
      <c r="W43" s="275"/>
      <c r="X43" s="276"/>
      <c r="Y43" s="271"/>
      <c r="Z43" s="271"/>
      <c r="AA43" s="271"/>
      <c r="AB43" s="271"/>
    </row>
    <row r="44" spans="1:28" ht="10.199999999999999" customHeight="1">
      <c r="A44" s="271">
        <v>27</v>
      </c>
      <c r="B44" s="271"/>
      <c r="C44" s="271"/>
      <c r="D44" s="271"/>
      <c r="E44" s="271"/>
      <c r="F44" s="271"/>
      <c r="G44" s="271"/>
      <c r="H44" s="271"/>
      <c r="I44" s="271"/>
      <c r="J44" s="274"/>
      <c r="K44" s="274"/>
      <c r="L44" s="274"/>
      <c r="M44" s="274"/>
      <c r="N44" s="271"/>
      <c r="O44" s="271"/>
      <c r="P44" s="275"/>
      <c r="Q44" s="275"/>
      <c r="R44" s="271"/>
      <c r="S44" s="271"/>
      <c r="T44" s="271"/>
      <c r="U44" s="276"/>
      <c r="V44" s="271"/>
      <c r="W44" s="275"/>
      <c r="X44" s="276"/>
      <c r="Y44" s="271"/>
      <c r="Z44" s="271"/>
      <c r="AA44" s="271"/>
      <c r="AB44" s="271"/>
    </row>
    <row r="45" spans="1:28" ht="10.199999999999999" customHeight="1">
      <c r="A45" s="271">
        <v>28</v>
      </c>
      <c r="B45" s="271"/>
      <c r="C45" s="271"/>
      <c r="D45" s="271"/>
      <c r="E45" s="271"/>
      <c r="F45" s="271"/>
      <c r="G45" s="271"/>
      <c r="H45" s="271"/>
      <c r="I45" s="271"/>
      <c r="J45" s="274"/>
      <c r="K45" s="274"/>
      <c r="L45" s="274"/>
      <c r="M45" s="274"/>
      <c r="N45" s="271"/>
      <c r="O45" s="271"/>
      <c r="P45" s="275"/>
      <c r="Q45" s="275"/>
      <c r="R45" s="271"/>
      <c r="S45" s="271"/>
      <c r="T45" s="271"/>
      <c r="U45" s="276"/>
      <c r="V45" s="271"/>
      <c r="W45" s="275"/>
      <c r="X45" s="276"/>
      <c r="Y45" s="271"/>
      <c r="Z45" s="271"/>
      <c r="AA45" s="271"/>
      <c r="AB45" s="271"/>
    </row>
    <row r="46" spans="1:28" ht="10.199999999999999" customHeight="1">
      <c r="A46" s="271">
        <v>29</v>
      </c>
      <c r="B46" s="271"/>
      <c r="C46" s="271"/>
      <c r="D46" s="271"/>
      <c r="E46" s="271"/>
      <c r="F46" s="271"/>
      <c r="G46" s="271"/>
      <c r="H46" s="271"/>
      <c r="I46" s="271"/>
      <c r="J46" s="274"/>
      <c r="K46" s="274"/>
      <c r="L46" s="274"/>
      <c r="M46" s="274"/>
      <c r="N46" s="271"/>
      <c r="O46" s="271"/>
      <c r="P46" s="275"/>
      <c r="Q46" s="275"/>
      <c r="R46" s="271"/>
      <c r="S46" s="271"/>
      <c r="T46" s="271"/>
      <c r="U46" s="276"/>
      <c r="V46" s="271"/>
      <c r="W46" s="275"/>
      <c r="X46" s="276"/>
      <c r="Y46" s="271"/>
      <c r="Z46" s="271"/>
      <c r="AA46" s="271"/>
      <c r="AB46" s="271"/>
    </row>
    <row r="47" spans="1:28" ht="10.199999999999999" customHeight="1">
      <c r="A47" s="271">
        <v>30</v>
      </c>
      <c r="B47" s="271"/>
      <c r="C47" s="271"/>
      <c r="D47" s="271"/>
      <c r="E47" s="271"/>
      <c r="F47" s="271"/>
      <c r="G47" s="271"/>
      <c r="H47" s="271"/>
      <c r="I47" s="271"/>
      <c r="J47" s="274"/>
      <c r="K47" s="274"/>
      <c r="L47" s="274"/>
      <c r="M47" s="274"/>
      <c r="N47" s="271"/>
      <c r="O47" s="271"/>
      <c r="P47" s="275"/>
      <c r="Q47" s="275"/>
      <c r="R47" s="271"/>
      <c r="S47" s="271"/>
      <c r="T47" s="271"/>
      <c r="U47" s="276"/>
      <c r="V47" s="271"/>
      <c r="W47" s="277"/>
      <c r="X47" s="277"/>
      <c r="Y47" s="271"/>
      <c r="Z47" s="271"/>
      <c r="AA47" s="271"/>
      <c r="AB47" s="271"/>
    </row>
    <row r="48" spans="1:28" ht="10.199999999999999" customHeight="1">
      <c r="A48" s="271">
        <v>31</v>
      </c>
      <c r="B48" s="271"/>
      <c r="C48" s="271"/>
      <c r="D48" s="271"/>
      <c r="E48" s="271"/>
      <c r="F48" s="271"/>
      <c r="G48" s="271"/>
      <c r="H48" s="271"/>
      <c r="I48" s="271"/>
      <c r="J48" s="274"/>
      <c r="K48" s="274"/>
      <c r="L48" s="274"/>
      <c r="M48" s="274"/>
      <c r="N48" s="271"/>
      <c r="O48" s="271"/>
      <c r="P48" s="275"/>
      <c r="Q48" s="275"/>
      <c r="R48" s="271"/>
      <c r="S48" s="271"/>
      <c r="T48" s="271"/>
      <c r="U48" s="276"/>
      <c r="V48" s="271"/>
      <c r="W48" s="277"/>
      <c r="X48" s="277"/>
      <c r="Y48" s="271"/>
      <c r="Z48" s="271"/>
      <c r="AA48" s="271"/>
      <c r="AB48" s="271"/>
    </row>
    <row r="49" spans="1:28" ht="10.199999999999999" customHeight="1">
      <c r="A49" s="271">
        <v>32</v>
      </c>
      <c r="B49" s="271"/>
      <c r="C49" s="271"/>
      <c r="D49" s="271"/>
      <c r="E49" s="271"/>
      <c r="F49" s="271"/>
      <c r="G49" s="271"/>
      <c r="H49" s="271"/>
      <c r="I49" s="271"/>
      <c r="J49" s="274"/>
      <c r="K49" s="274"/>
      <c r="L49" s="274"/>
      <c r="M49" s="274"/>
      <c r="N49" s="271"/>
      <c r="O49" s="271"/>
      <c r="P49" s="275"/>
      <c r="Q49" s="275"/>
      <c r="R49" s="271"/>
      <c r="S49" s="271"/>
      <c r="T49" s="271"/>
      <c r="U49" s="276"/>
      <c r="V49" s="271"/>
      <c r="W49" s="277"/>
      <c r="X49" s="277"/>
      <c r="Y49" s="271"/>
      <c r="Z49" s="271"/>
      <c r="AA49" s="271"/>
      <c r="AB49" s="271"/>
    </row>
    <row r="50" spans="1:28" ht="10.199999999999999" customHeight="1">
      <c r="A50" s="271">
        <v>33</v>
      </c>
      <c r="B50" s="271"/>
      <c r="C50" s="271"/>
      <c r="D50" s="271"/>
      <c r="E50" s="271"/>
      <c r="F50" s="271"/>
      <c r="G50" s="271"/>
      <c r="H50" s="271"/>
      <c r="I50" s="271"/>
      <c r="J50" s="274"/>
      <c r="K50" s="274"/>
      <c r="L50" s="274"/>
      <c r="M50" s="274"/>
      <c r="N50" s="271"/>
      <c r="O50" s="271"/>
      <c r="P50" s="275"/>
      <c r="Q50" s="275"/>
      <c r="R50" s="271"/>
      <c r="S50" s="271"/>
      <c r="T50" s="271"/>
      <c r="U50" s="276"/>
      <c r="V50" s="271"/>
      <c r="W50" s="277"/>
      <c r="X50" s="277"/>
      <c r="Y50" s="271"/>
      <c r="Z50" s="271"/>
      <c r="AA50" s="271"/>
      <c r="AB50" s="271"/>
    </row>
    <row r="51" spans="1:28" ht="10.199999999999999" customHeight="1">
      <c r="A51" s="271">
        <v>34</v>
      </c>
      <c r="B51" s="271"/>
      <c r="C51" s="271"/>
      <c r="D51" s="271"/>
      <c r="E51" s="271"/>
      <c r="F51" s="271"/>
      <c r="G51" s="271"/>
      <c r="H51" s="271"/>
      <c r="I51" s="271"/>
      <c r="J51" s="274"/>
      <c r="K51" s="274"/>
      <c r="L51" s="274"/>
      <c r="M51" s="274"/>
      <c r="N51" s="271"/>
      <c r="O51" s="271"/>
      <c r="P51" s="275"/>
      <c r="Q51" s="275"/>
      <c r="R51" s="271"/>
      <c r="S51" s="271"/>
      <c r="T51" s="271"/>
      <c r="U51" s="276"/>
      <c r="V51" s="271"/>
      <c r="W51" s="277"/>
      <c r="X51" s="277"/>
      <c r="Y51" s="271"/>
      <c r="Z51" s="271"/>
      <c r="AA51" s="271"/>
      <c r="AB51" s="271"/>
    </row>
    <row r="52" spans="1:28" ht="10.199999999999999" customHeight="1">
      <c r="A52" s="271">
        <v>35</v>
      </c>
      <c r="B52" s="271"/>
      <c r="C52" s="271"/>
      <c r="D52" s="271"/>
      <c r="E52" s="271"/>
      <c r="F52" s="271"/>
      <c r="G52" s="271"/>
      <c r="H52" s="271"/>
      <c r="I52" s="271"/>
      <c r="J52" s="274"/>
      <c r="K52" s="274"/>
      <c r="L52" s="274"/>
      <c r="M52" s="274"/>
      <c r="N52" s="271"/>
      <c r="O52" s="271"/>
      <c r="P52" s="275"/>
      <c r="Q52" s="275"/>
      <c r="R52" s="271"/>
      <c r="S52" s="271"/>
      <c r="T52" s="271"/>
      <c r="U52" s="276"/>
      <c r="V52" s="271"/>
      <c r="W52" s="277"/>
      <c r="X52" s="277"/>
      <c r="Y52" s="271"/>
      <c r="Z52" s="271"/>
      <c r="AA52" s="271"/>
      <c r="AB52" s="271"/>
    </row>
    <row r="53" spans="1:28" ht="10.199999999999999" customHeight="1">
      <c r="A53" s="271">
        <v>36</v>
      </c>
      <c r="B53" s="271"/>
      <c r="C53" s="271"/>
      <c r="D53" s="271"/>
      <c r="E53" s="271"/>
      <c r="F53" s="271"/>
      <c r="G53" s="271"/>
      <c r="H53" s="271"/>
      <c r="I53" s="271"/>
      <c r="J53" s="274"/>
      <c r="K53" s="274"/>
      <c r="L53" s="274"/>
      <c r="M53" s="274"/>
      <c r="N53" s="271"/>
      <c r="O53" s="271"/>
      <c r="P53" s="275"/>
      <c r="Q53" s="275"/>
      <c r="R53" s="271"/>
      <c r="S53" s="271"/>
      <c r="T53" s="271"/>
      <c r="U53" s="276"/>
      <c r="V53" s="271"/>
      <c r="W53" s="275"/>
      <c r="X53" s="276"/>
      <c r="Y53" s="271"/>
      <c r="Z53" s="271"/>
      <c r="AA53" s="271"/>
      <c r="AB53" s="271"/>
    </row>
    <row r="54" spans="1:28" ht="10.199999999999999" customHeight="1">
      <c r="A54" s="271">
        <v>37</v>
      </c>
      <c r="B54" s="271"/>
      <c r="C54" s="271"/>
      <c r="D54" s="271"/>
      <c r="E54" s="271"/>
      <c r="F54" s="271"/>
      <c r="G54" s="271"/>
      <c r="H54" s="271"/>
      <c r="I54" s="271"/>
      <c r="J54" s="274"/>
      <c r="K54" s="274"/>
      <c r="L54" s="274"/>
      <c r="M54" s="274"/>
      <c r="N54" s="271"/>
      <c r="O54" s="271"/>
      <c r="P54" s="275"/>
      <c r="Q54" s="275"/>
      <c r="R54" s="271"/>
      <c r="S54" s="271"/>
      <c r="T54" s="271"/>
      <c r="U54" s="276"/>
      <c r="V54" s="271"/>
      <c r="W54" s="275"/>
      <c r="X54" s="276"/>
      <c r="Y54" s="271"/>
      <c r="Z54" s="271"/>
      <c r="AA54" s="271"/>
      <c r="AB54" s="271"/>
    </row>
    <row r="55" spans="1:28" ht="10.199999999999999" customHeight="1">
      <c r="A55" s="271">
        <v>38</v>
      </c>
      <c r="B55" s="271"/>
      <c r="C55" s="271"/>
      <c r="D55" s="271"/>
      <c r="E55" s="271"/>
      <c r="F55" s="271"/>
      <c r="G55" s="271"/>
      <c r="H55" s="271"/>
      <c r="I55" s="271"/>
      <c r="J55" s="274"/>
      <c r="K55" s="274"/>
      <c r="L55" s="274"/>
      <c r="M55" s="274"/>
      <c r="N55" s="271"/>
      <c r="O55" s="271"/>
      <c r="P55" s="275"/>
      <c r="Q55" s="275"/>
      <c r="R55" s="271"/>
      <c r="S55" s="271"/>
      <c r="T55" s="271"/>
      <c r="U55" s="276"/>
      <c r="V55" s="271"/>
      <c r="W55" s="275"/>
      <c r="X55" s="276"/>
      <c r="Y55" s="271"/>
      <c r="Z55" s="271"/>
      <c r="AA55" s="271"/>
      <c r="AB55" s="271"/>
    </row>
    <row r="56" spans="1:28" ht="10.199999999999999" customHeight="1">
      <c r="A56" s="271">
        <v>39</v>
      </c>
      <c r="B56" s="271"/>
      <c r="C56" s="271"/>
      <c r="D56" s="271"/>
      <c r="E56" s="271"/>
      <c r="F56" s="271"/>
      <c r="G56" s="271"/>
      <c r="H56" s="271"/>
      <c r="I56" s="271"/>
      <c r="J56" s="274"/>
      <c r="K56" s="274"/>
      <c r="L56" s="274"/>
      <c r="M56" s="274"/>
      <c r="N56" s="271"/>
      <c r="O56" s="271"/>
      <c r="P56" s="275"/>
      <c r="Q56" s="275"/>
      <c r="R56" s="271"/>
      <c r="S56" s="271"/>
      <c r="T56" s="271"/>
      <c r="U56" s="276"/>
      <c r="V56" s="271"/>
      <c r="W56" s="275"/>
      <c r="X56" s="276"/>
      <c r="Y56" s="271"/>
      <c r="Z56" s="271"/>
      <c r="AA56" s="271"/>
      <c r="AB56" s="271"/>
    </row>
    <row r="57" spans="1:28" ht="10.199999999999999" customHeight="1">
      <c r="A57" s="271">
        <v>40</v>
      </c>
      <c r="B57" s="271"/>
      <c r="C57" s="271"/>
      <c r="D57" s="271"/>
      <c r="E57" s="271"/>
      <c r="F57" s="271"/>
      <c r="G57" s="271"/>
      <c r="H57" s="271"/>
      <c r="I57" s="271"/>
      <c r="J57" s="274"/>
      <c r="K57" s="274"/>
      <c r="L57" s="274"/>
      <c r="M57" s="274"/>
      <c r="N57" s="271"/>
      <c r="O57" s="271"/>
      <c r="P57" s="275"/>
      <c r="Q57" s="275"/>
      <c r="R57" s="271"/>
      <c r="S57" s="271"/>
      <c r="T57" s="271"/>
      <c r="U57" s="276"/>
      <c r="V57" s="271"/>
      <c r="W57" s="275"/>
      <c r="X57" s="276"/>
      <c r="Y57" s="271"/>
      <c r="Z57" s="271"/>
      <c r="AA57" s="271"/>
      <c r="AB57" s="271"/>
    </row>
    <row r="58" spans="1:28" ht="10.199999999999999" customHeight="1">
      <c r="A58" s="271">
        <v>41</v>
      </c>
      <c r="B58" s="271"/>
      <c r="C58" s="271"/>
      <c r="D58" s="271"/>
      <c r="E58" s="271"/>
      <c r="F58" s="271"/>
      <c r="G58" s="271"/>
      <c r="H58" s="271"/>
      <c r="I58" s="271"/>
      <c r="J58" s="274"/>
      <c r="K58" s="274"/>
      <c r="L58" s="274"/>
      <c r="M58" s="274"/>
      <c r="N58" s="271"/>
      <c r="O58" s="271"/>
      <c r="P58" s="275"/>
      <c r="Q58" s="275"/>
      <c r="R58" s="271"/>
      <c r="S58" s="271"/>
      <c r="T58" s="271"/>
      <c r="U58" s="276"/>
      <c r="V58" s="271"/>
      <c r="W58" s="275"/>
      <c r="X58" s="276"/>
      <c r="Y58" s="271"/>
      <c r="Z58" s="271"/>
      <c r="AA58" s="271"/>
      <c r="AB58" s="271"/>
    </row>
    <row r="59" spans="1:28" ht="10.199999999999999" customHeight="1">
      <c r="A59" s="271">
        <v>42</v>
      </c>
      <c r="B59" s="271"/>
      <c r="C59" s="271"/>
      <c r="D59" s="271"/>
      <c r="E59" s="271"/>
      <c r="F59" s="271"/>
      <c r="G59" s="271"/>
      <c r="H59" s="271"/>
      <c r="I59" s="271"/>
      <c r="J59" s="274"/>
      <c r="K59" s="274"/>
      <c r="L59" s="274"/>
      <c r="M59" s="274"/>
      <c r="N59" s="271"/>
      <c r="O59" s="271"/>
      <c r="P59" s="275"/>
      <c r="Q59" s="275"/>
      <c r="R59" s="271"/>
      <c r="S59" s="271"/>
      <c r="T59" s="271"/>
      <c r="U59" s="276"/>
      <c r="V59" s="271"/>
      <c r="W59" s="275"/>
      <c r="X59" s="276"/>
      <c r="Y59" s="271"/>
      <c r="Z59" s="271"/>
      <c r="AA59" s="271"/>
      <c r="AB59" s="271"/>
    </row>
    <row r="60" spans="1:28" ht="10.199999999999999" customHeight="1">
      <c r="A60" s="271">
        <v>43</v>
      </c>
      <c r="B60" s="271"/>
      <c r="C60" s="271"/>
      <c r="D60" s="271"/>
      <c r="E60" s="271"/>
      <c r="F60" s="271"/>
      <c r="G60" s="271"/>
      <c r="H60" s="271"/>
      <c r="I60" s="271"/>
      <c r="J60" s="274"/>
      <c r="K60" s="274"/>
      <c r="L60" s="274"/>
      <c r="M60" s="274"/>
      <c r="N60" s="271"/>
      <c r="O60" s="271"/>
      <c r="P60" s="275"/>
      <c r="Q60" s="275"/>
      <c r="R60" s="271"/>
      <c r="S60" s="271"/>
      <c r="T60" s="271"/>
      <c r="U60" s="276"/>
      <c r="V60" s="271"/>
      <c r="W60" s="275"/>
      <c r="X60" s="276"/>
      <c r="Y60" s="271"/>
      <c r="Z60" s="271"/>
      <c r="AA60" s="271"/>
      <c r="AB60" s="271"/>
    </row>
    <row r="61" spans="1:28" ht="10.199999999999999" customHeight="1">
      <c r="A61" s="271">
        <v>44</v>
      </c>
      <c r="B61" s="271"/>
      <c r="C61" s="271"/>
      <c r="D61" s="271"/>
      <c r="E61" s="271"/>
      <c r="F61" s="271"/>
      <c r="G61" s="271"/>
      <c r="H61" s="271"/>
      <c r="I61" s="271"/>
      <c r="J61" s="274"/>
      <c r="K61" s="274"/>
      <c r="L61" s="274"/>
      <c r="M61" s="274"/>
      <c r="N61" s="271"/>
      <c r="O61" s="271"/>
      <c r="P61" s="275"/>
      <c r="Q61" s="275"/>
      <c r="R61" s="271"/>
      <c r="S61" s="271"/>
      <c r="T61" s="271"/>
      <c r="U61" s="276"/>
      <c r="V61" s="271"/>
      <c r="W61" s="275"/>
      <c r="X61" s="276"/>
      <c r="Y61" s="271"/>
      <c r="Z61" s="271"/>
      <c r="AA61" s="271"/>
      <c r="AB61" s="271"/>
    </row>
    <row r="62" spans="1:28" ht="10.199999999999999" customHeight="1">
      <c r="A62" s="271">
        <v>45</v>
      </c>
      <c r="B62" s="271"/>
      <c r="C62" s="271"/>
      <c r="D62" s="271"/>
      <c r="E62" s="271"/>
      <c r="F62" s="271"/>
      <c r="G62" s="271"/>
      <c r="H62" s="271"/>
      <c r="I62" s="271"/>
      <c r="J62" s="274"/>
      <c r="K62" s="274"/>
      <c r="L62" s="274"/>
      <c r="M62" s="274"/>
      <c r="N62" s="271"/>
      <c r="O62" s="271"/>
      <c r="P62" s="275"/>
      <c r="Q62" s="275"/>
      <c r="R62" s="271"/>
      <c r="S62" s="271"/>
      <c r="T62" s="271"/>
      <c r="U62" s="276"/>
      <c r="V62" s="271"/>
      <c r="W62" s="275"/>
      <c r="X62" s="276"/>
      <c r="Y62" s="271"/>
      <c r="Z62" s="271"/>
      <c r="AA62" s="271"/>
      <c r="AB62" s="271"/>
    </row>
    <row r="63" spans="1:28" ht="10.199999999999999" customHeight="1">
      <c r="A63" s="271">
        <v>46</v>
      </c>
      <c r="B63" s="271"/>
      <c r="C63" s="271"/>
      <c r="D63" s="271"/>
      <c r="E63" s="271"/>
      <c r="F63" s="271"/>
      <c r="G63" s="271"/>
      <c r="H63" s="271"/>
      <c r="I63" s="271"/>
      <c r="J63" s="274"/>
      <c r="K63" s="274"/>
      <c r="L63" s="274"/>
      <c r="M63" s="274"/>
      <c r="N63" s="271"/>
      <c r="O63" s="271"/>
      <c r="P63" s="275"/>
      <c r="Q63" s="275"/>
      <c r="R63" s="271"/>
      <c r="S63" s="271"/>
      <c r="T63" s="271"/>
      <c r="U63" s="276"/>
      <c r="V63" s="271"/>
      <c r="W63" s="275"/>
      <c r="X63" s="276"/>
      <c r="Y63" s="271"/>
      <c r="Z63" s="271"/>
      <c r="AA63" s="271"/>
      <c r="AB63" s="271"/>
    </row>
    <row r="64" spans="1:28" ht="10.199999999999999" customHeight="1">
      <c r="A64" s="271">
        <v>47</v>
      </c>
      <c r="B64" s="271"/>
      <c r="C64" s="271"/>
      <c r="D64" s="271"/>
      <c r="E64" s="271"/>
      <c r="F64" s="271"/>
      <c r="G64" s="271"/>
      <c r="H64" s="271"/>
      <c r="I64" s="271"/>
      <c r="J64" s="274"/>
      <c r="K64" s="274"/>
      <c r="L64" s="274"/>
      <c r="M64" s="274"/>
      <c r="N64" s="271"/>
      <c r="O64" s="271"/>
      <c r="P64" s="275"/>
      <c r="Q64" s="275"/>
      <c r="R64" s="271"/>
      <c r="S64" s="271"/>
      <c r="T64" s="271"/>
      <c r="U64" s="276"/>
      <c r="V64" s="271"/>
      <c r="W64" s="275"/>
      <c r="X64" s="276"/>
      <c r="Y64" s="271"/>
      <c r="Z64" s="271"/>
      <c r="AA64" s="271"/>
      <c r="AB64" s="271"/>
    </row>
    <row r="65" spans="1:28" ht="10.199999999999999" customHeight="1">
      <c r="A65" s="271">
        <v>48</v>
      </c>
      <c r="B65" s="271"/>
      <c r="C65" s="271"/>
      <c r="D65" s="271"/>
      <c r="E65" s="271"/>
      <c r="F65" s="271"/>
      <c r="G65" s="271"/>
      <c r="H65" s="271"/>
      <c r="I65" s="271"/>
      <c r="J65" s="274"/>
      <c r="K65" s="274"/>
      <c r="L65" s="274"/>
      <c r="M65" s="274"/>
      <c r="N65" s="271"/>
      <c r="O65" s="271"/>
      <c r="P65" s="275"/>
      <c r="Q65" s="275"/>
      <c r="R65" s="271"/>
      <c r="S65" s="271"/>
      <c r="T65" s="271"/>
      <c r="U65" s="276"/>
      <c r="V65" s="271"/>
      <c r="W65" s="275"/>
      <c r="X65" s="276"/>
      <c r="Y65" s="271"/>
      <c r="Z65" s="271"/>
      <c r="AA65" s="271"/>
      <c r="AB65" s="271"/>
    </row>
    <row r="66" spans="1:28" ht="10.199999999999999" customHeight="1">
      <c r="A66" s="271">
        <v>49</v>
      </c>
      <c r="B66" s="271"/>
      <c r="C66" s="271"/>
      <c r="D66" s="271"/>
      <c r="E66" s="271"/>
      <c r="F66" s="271"/>
      <c r="G66" s="271"/>
      <c r="H66" s="271"/>
      <c r="I66" s="271"/>
      <c r="J66" s="274"/>
      <c r="K66" s="274"/>
      <c r="L66" s="274"/>
      <c r="M66" s="274"/>
      <c r="N66" s="271"/>
      <c r="O66" s="271"/>
      <c r="P66" s="275"/>
      <c r="Q66" s="275"/>
      <c r="R66" s="271"/>
      <c r="S66" s="271"/>
      <c r="T66" s="271"/>
      <c r="U66" s="276"/>
      <c r="V66" s="271"/>
      <c r="W66" s="275"/>
      <c r="X66" s="276"/>
      <c r="Y66" s="271"/>
      <c r="Z66" s="271"/>
      <c r="AA66" s="271"/>
      <c r="AB66" s="271"/>
    </row>
    <row r="67" spans="1:28" ht="10.199999999999999" customHeight="1">
      <c r="A67" s="271">
        <v>50</v>
      </c>
      <c r="B67" s="271"/>
      <c r="C67" s="271"/>
      <c r="D67" s="271"/>
      <c r="E67" s="271"/>
      <c r="F67" s="271"/>
      <c r="G67" s="271"/>
      <c r="H67" s="271"/>
      <c r="I67" s="271"/>
      <c r="J67" s="274"/>
      <c r="K67" s="274"/>
      <c r="L67" s="274"/>
      <c r="M67" s="274"/>
      <c r="N67" s="271"/>
      <c r="O67" s="271"/>
      <c r="P67" s="275"/>
      <c r="Q67" s="275"/>
      <c r="R67" s="271"/>
      <c r="S67" s="271"/>
      <c r="T67" s="271"/>
      <c r="U67" s="276"/>
      <c r="V67" s="271"/>
      <c r="W67" s="277"/>
      <c r="X67" s="277"/>
      <c r="Y67" s="271"/>
      <c r="Z67" s="271"/>
      <c r="AA67" s="271"/>
      <c r="AB67" s="271"/>
    </row>
    <row r="68" spans="1:28" ht="10.199999999999999" customHeight="1">
      <c r="A68" s="271">
        <v>51</v>
      </c>
      <c r="B68" s="271"/>
      <c r="C68" s="271"/>
      <c r="D68" s="271"/>
      <c r="E68" s="271"/>
      <c r="F68" s="271"/>
      <c r="G68" s="271"/>
      <c r="H68" s="271"/>
      <c r="I68" s="271"/>
      <c r="J68" s="274"/>
      <c r="K68" s="274"/>
      <c r="L68" s="274"/>
      <c r="M68" s="274"/>
      <c r="N68" s="271"/>
      <c r="O68" s="271"/>
      <c r="P68" s="275"/>
      <c r="Q68" s="275"/>
      <c r="R68" s="271"/>
      <c r="S68" s="271"/>
      <c r="T68" s="271"/>
      <c r="U68" s="276"/>
      <c r="V68" s="271"/>
      <c r="W68" s="277"/>
      <c r="X68" s="277"/>
      <c r="Y68" s="271"/>
      <c r="Z68" s="271"/>
      <c r="AA68" s="271"/>
      <c r="AB68" s="271"/>
    </row>
    <row r="69" spans="1:28" ht="10.199999999999999" customHeight="1">
      <c r="A69" s="271">
        <v>52</v>
      </c>
      <c r="B69" s="271"/>
      <c r="C69" s="271"/>
      <c r="D69" s="271"/>
      <c r="E69" s="271"/>
      <c r="F69" s="271"/>
      <c r="G69" s="271"/>
      <c r="H69" s="271"/>
      <c r="I69" s="271"/>
      <c r="J69" s="274"/>
      <c r="K69" s="274"/>
      <c r="L69" s="274"/>
      <c r="M69" s="274"/>
      <c r="N69" s="271"/>
      <c r="O69" s="271"/>
      <c r="P69" s="275"/>
      <c r="Q69" s="275"/>
      <c r="R69" s="271"/>
      <c r="S69" s="271"/>
      <c r="T69" s="271"/>
      <c r="U69" s="276"/>
      <c r="V69" s="271"/>
      <c r="W69" s="277"/>
      <c r="X69" s="277"/>
      <c r="Y69" s="271"/>
      <c r="Z69" s="271"/>
      <c r="AA69" s="271"/>
      <c r="AB69" s="271"/>
    </row>
    <row r="70" spans="1:28" ht="10.199999999999999" customHeight="1">
      <c r="A70" s="271">
        <v>53</v>
      </c>
      <c r="B70" s="271"/>
      <c r="C70" s="271"/>
      <c r="D70" s="271"/>
      <c r="E70" s="271"/>
      <c r="F70" s="271"/>
      <c r="G70" s="271"/>
      <c r="H70" s="271"/>
      <c r="I70" s="271"/>
      <c r="J70" s="274"/>
      <c r="K70" s="274"/>
      <c r="L70" s="274"/>
      <c r="M70" s="274"/>
      <c r="N70" s="271"/>
      <c r="O70" s="271"/>
      <c r="P70" s="275"/>
      <c r="Q70" s="275"/>
      <c r="R70" s="271"/>
      <c r="S70" s="271"/>
      <c r="T70" s="271"/>
      <c r="U70" s="276"/>
      <c r="V70" s="271"/>
      <c r="W70" s="277"/>
      <c r="X70" s="277"/>
      <c r="Y70" s="271"/>
      <c r="Z70" s="271"/>
      <c r="AA70" s="271"/>
      <c r="AB70" s="271"/>
    </row>
    <row r="71" spans="1:28" ht="10.199999999999999" customHeight="1">
      <c r="A71" s="271">
        <v>54</v>
      </c>
      <c r="B71" s="271"/>
      <c r="C71" s="271"/>
      <c r="D71" s="271"/>
      <c r="E71" s="271"/>
      <c r="F71" s="271"/>
      <c r="G71" s="271"/>
      <c r="H71" s="271"/>
      <c r="I71" s="271"/>
      <c r="J71" s="274"/>
      <c r="K71" s="274"/>
      <c r="L71" s="274"/>
      <c r="M71" s="274"/>
      <c r="N71" s="271"/>
      <c r="O71" s="271"/>
      <c r="P71" s="275"/>
      <c r="Q71" s="275"/>
      <c r="R71" s="271"/>
      <c r="S71" s="271"/>
      <c r="T71" s="271"/>
      <c r="U71" s="276"/>
      <c r="V71" s="271"/>
      <c r="W71" s="277"/>
      <c r="X71" s="277"/>
      <c r="Y71" s="271"/>
      <c r="Z71" s="271"/>
      <c r="AA71" s="271"/>
      <c r="AB71" s="271"/>
    </row>
    <row r="72" spans="1:28" ht="10.199999999999999" customHeight="1">
      <c r="A72" s="271">
        <v>55</v>
      </c>
      <c r="B72" s="271"/>
      <c r="C72" s="271"/>
      <c r="D72" s="271"/>
      <c r="E72" s="271"/>
      <c r="F72" s="271"/>
      <c r="G72" s="271"/>
      <c r="H72" s="271"/>
      <c r="I72" s="271"/>
      <c r="J72" s="274"/>
      <c r="K72" s="274"/>
      <c r="L72" s="274"/>
      <c r="M72" s="274"/>
      <c r="N72" s="271"/>
      <c r="O72" s="271"/>
      <c r="P72" s="275"/>
      <c r="Q72" s="275"/>
      <c r="R72" s="271"/>
      <c r="S72" s="271"/>
      <c r="T72" s="271"/>
      <c r="U72" s="276"/>
      <c r="V72" s="271"/>
      <c r="W72" s="277"/>
      <c r="X72" s="277"/>
      <c r="Y72" s="271"/>
      <c r="Z72" s="271"/>
      <c r="AA72" s="271"/>
      <c r="AB72" s="271"/>
    </row>
    <row r="73" spans="1:28" ht="10.199999999999999" customHeight="1">
      <c r="A73" s="271">
        <v>56</v>
      </c>
      <c r="B73" s="271"/>
      <c r="C73" s="271"/>
      <c r="D73" s="271"/>
      <c r="E73" s="271"/>
      <c r="F73" s="271"/>
      <c r="G73" s="271"/>
      <c r="H73" s="271"/>
      <c r="I73" s="271"/>
      <c r="J73" s="274"/>
      <c r="K73" s="274"/>
      <c r="L73" s="274"/>
      <c r="M73" s="274"/>
      <c r="N73" s="271"/>
      <c r="O73" s="271"/>
      <c r="P73" s="275"/>
      <c r="Q73" s="275"/>
      <c r="R73" s="271"/>
      <c r="S73" s="271"/>
      <c r="T73" s="271"/>
      <c r="U73" s="276"/>
      <c r="V73" s="271"/>
      <c r="W73" s="275"/>
      <c r="X73" s="276"/>
      <c r="Y73" s="271"/>
      <c r="Z73" s="271"/>
      <c r="AA73" s="271"/>
      <c r="AB73" s="271"/>
    </row>
    <row r="74" spans="1:28" ht="10.199999999999999" customHeight="1">
      <c r="A74" s="271">
        <v>57</v>
      </c>
      <c r="B74" s="271"/>
      <c r="C74" s="271"/>
      <c r="D74" s="271"/>
      <c r="E74" s="271"/>
      <c r="F74" s="271"/>
      <c r="G74" s="271"/>
      <c r="H74" s="271"/>
      <c r="I74" s="271"/>
      <c r="J74" s="274"/>
      <c r="K74" s="274"/>
      <c r="L74" s="274"/>
      <c r="M74" s="274"/>
      <c r="N74" s="271"/>
      <c r="O74" s="271"/>
      <c r="P74" s="275"/>
      <c r="Q74" s="275"/>
      <c r="R74" s="271"/>
      <c r="S74" s="271"/>
      <c r="T74" s="271"/>
      <c r="U74" s="276"/>
      <c r="V74" s="271"/>
      <c r="W74" s="275"/>
      <c r="X74" s="276"/>
      <c r="Y74" s="271"/>
      <c r="Z74" s="271"/>
      <c r="AA74" s="271"/>
      <c r="AB74" s="271"/>
    </row>
    <row r="75" spans="1:28" ht="10.199999999999999" customHeight="1">
      <c r="A75" s="271">
        <v>58</v>
      </c>
      <c r="B75" s="271"/>
      <c r="C75" s="271"/>
      <c r="D75" s="271"/>
      <c r="E75" s="271"/>
      <c r="F75" s="271"/>
      <c r="G75" s="271"/>
      <c r="H75" s="271"/>
      <c r="I75" s="271"/>
      <c r="J75" s="274"/>
      <c r="K75" s="274"/>
      <c r="L75" s="274"/>
      <c r="M75" s="274"/>
      <c r="N75" s="271"/>
      <c r="O75" s="271"/>
      <c r="P75" s="275"/>
      <c r="Q75" s="275"/>
      <c r="R75" s="271"/>
      <c r="S75" s="271"/>
      <c r="T75" s="271"/>
      <c r="U75" s="276"/>
      <c r="V75" s="271"/>
      <c r="W75" s="275"/>
      <c r="X75" s="276"/>
      <c r="Y75" s="271"/>
      <c r="Z75" s="271"/>
      <c r="AA75" s="271"/>
      <c r="AB75" s="271"/>
    </row>
    <row r="76" spans="1:28" ht="10.199999999999999" customHeight="1">
      <c r="A76" s="271">
        <v>59</v>
      </c>
      <c r="B76" s="271"/>
      <c r="C76" s="271"/>
      <c r="D76" s="271"/>
      <c r="E76" s="271"/>
      <c r="F76" s="271"/>
      <c r="G76" s="271"/>
      <c r="H76" s="271"/>
      <c r="I76" s="271"/>
      <c r="J76" s="274"/>
      <c r="K76" s="274"/>
      <c r="L76" s="274"/>
      <c r="M76" s="274"/>
      <c r="N76" s="271"/>
      <c r="O76" s="271"/>
      <c r="P76" s="275"/>
      <c r="Q76" s="275"/>
      <c r="R76" s="271"/>
      <c r="S76" s="271"/>
      <c r="T76" s="271"/>
      <c r="U76" s="276"/>
      <c r="V76" s="271"/>
      <c r="W76" s="275"/>
      <c r="X76" s="276"/>
      <c r="Y76" s="271"/>
      <c r="Z76" s="271"/>
      <c r="AA76" s="271"/>
      <c r="AB76" s="271"/>
    </row>
    <row r="77" spans="1:28" ht="10.199999999999999" customHeight="1">
      <c r="A77" s="271">
        <v>60</v>
      </c>
      <c r="B77" s="271"/>
      <c r="C77" s="271"/>
      <c r="D77" s="271"/>
      <c r="E77" s="271"/>
      <c r="F77" s="271"/>
      <c r="G77" s="271"/>
      <c r="H77" s="271"/>
      <c r="I77" s="271"/>
      <c r="J77" s="274"/>
      <c r="K77" s="274"/>
      <c r="L77" s="274"/>
      <c r="M77" s="274"/>
      <c r="N77" s="271"/>
      <c r="O77" s="271"/>
      <c r="P77" s="275"/>
      <c r="Q77" s="275"/>
      <c r="R77" s="271"/>
      <c r="S77" s="271"/>
      <c r="T77" s="271"/>
      <c r="U77" s="276"/>
      <c r="V77" s="271"/>
      <c r="W77" s="275"/>
      <c r="X77" s="276"/>
      <c r="Y77" s="271"/>
      <c r="Z77" s="271"/>
      <c r="AA77" s="271"/>
      <c r="AB77" s="271"/>
    </row>
    <row r="78" spans="1:28" ht="10.199999999999999" customHeight="1">
      <c r="A78" s="271">
        <v>61</v>
      </c>
      <c r="B78" s="271"/>
      <c r="C78" s="271"/>
      <c r="D78" s="271"/>
      <c r="E78" s="271"/>
      <c r="F78" s="271"/>
      <c r="G78" s="271"/>
      <c r="H78" s="271"/>
      <c r="I78" s="271"/>
      <c r="J78" s="274"/>
      <c r="K78" s="274"/>
      <c r="L78" s="274"/>
      <c r="M78" s="274"/>
      <c r="N78" s="271"/>
      <c r="O78" s="271"/>
      <c r="P78" s="275"/>
      <c r="Q78" s="275"/>
      <c r="R78" s="271"/>
      <c r="S78" s="271"/>
      <c r="T78" s="271"/>
      <c r="U78" s="276"/>
      <c r="V78" s="271"/>
      <c r="W78" s="275"/>
      <c r="X78" s="276"/>
      <c r="Y78" s="271"/>
      <c r="Z78" s="271"/>
      <c r="AA78" s="271"/>
      <c r="AB78" s="271"/>
    </row>
    <row r="79" spans="1:28" ht="10.199999999999999" customHeight="1">
      <c r="A79" s="271">
        <v>62</v>
      </c>
      <c r="B79" s="271"/>
      <c r="C79" s="271"/>
      <c r="D79" s="271"/>
      <c r="E79" s="271"/>
      <c r="F79" s="271"/>
      <c r="G79" s="271"/>
      <c r="H79" s="271"/>
      <c r="I79" s="271"/>
      <c r="J79" s="274"/>
      <c r="K79" s="274"/>
      <c r="L79" s="274"/>
      <c r="M79" s="274"/>
      <c r="N79" s="271"/>
      <c r="O79" s="271"/>
      <c r="P79" s="275"/>
      <c r="Q79" s="275"/>
      <c r="R79" s="271"/>
      <c r="S79" s="271"/>
      <c r="T79" s="271"/>
      <c r="U79" s="276"/>
      <c r="V79" s="271"/>
      <c r="W79" s="275"/>
      <c r="X79" s="276"/>
      <c r="Y79" s="271"/>
      <c r="Z79" s="271"/>
      <c r="AA79" s="271"/>
      <c r="AB79" s="271"/>
    </row>
    <row r="80" spans="1:28" ht="10.199999999999999" customHeight="1">
      <c r="A80" s="271">
        <v>63</v>
      </c>
      <c r="B80" s="271"/>
      <c r="C80" s="271"/>
      <c r="D80" s="271"/>
      <c r="E80" s="271"/>
      <c r="F80" s="271"/>
      <c r="G80" s="271"/>
      <c r="H80" s="271"/>
      <c r="I80" s="271"/>
      <c r="J80" s="274"/>
      <c r="K80" s="274"/>
      <c r="L80" s="274"/>
      <c r="M80" s="274"/>
      <c r="N80" s="271"/>
      <c r="O80" s="271"/>
      <c r="P80" s="275"/>
      <c r="Q80" s="275"/>
      <c r="R80" s="271"/>
      <c r="S80" s="271"/>
      <c r="T80" s="271"/>
      <c r="U80" s="276"/>
      <c r="V80" s="271"/>
      <c r="W80" s="275"/>
      <c r="X80" s="276"/>
      <c r="Y80" s="271"/>
      <c r="Z80" s="271"/>
      <c r="AA80" s="271"/>
      <c r="AB80" s="271"/>
    </row>
    <row r="81" spans="1:28" ht="10.199999999999999" customHeight="1">
      <c r="A81" s="271">
        <v>64</v>
      </c>
      <c r="B81" s="271"/>
      <c r="C81" s="271"/>
      <c r="D81" s="271"/>
      <c r="E81" s="271"/>
      <c r="F81" s="271"/>
      <c r="G81" s="271"/>
      <c r="H81" s="271"/>
      <c r="I81" s="271"/>
      <c r="J81" s="274"/>
      <c r="K81" s="274"/>
      <c r="L81" s="274"/>
      <c r="M81" s="274"/>
      <c r="N81" s="271"/>
      <c r="O81" s="271"/>
      <c r="P81" s="275"/>
      <c r="Q81" s="275"/>
      <c r="R81" s="271"/>
      <c r="S81" s="271"/>
      <c r="T81" s="271"/>
      <c r="U81" s="276"/>
      <c r="V81" s="271"/>
      <c r="W81" s="275"/>
      <c r="X81" s="276"/>
      <c r="Y81" s="271"/>
      <c r="Z81" s="271"/>
      <c r="AA81" s="271"/>
      <c r="AB81" s="271"/>
    </row>
    <row r="82" spans="1:28" ht="10.199999999999999" customHeight="1">
      <c r="A82" s="271">
        <v>65</v>
      </c>
      <c r="B82" s="271"/>
      <c r="C82" s="271"/>
      <c r="D82" s="271"/>
      <c r="E82" s="271"/>
      <c r="F82" s="271"/>
      <c r="G82" s="271"/>
      <c r="H82" s="271"/>
      <c r="I82" s="271"/>
      <c r="J82" s="274"/>
      <c r="K82" s="274"/>
      <c r="L82" s="274"/>
      <c r="M82" s="274"/>
      <c r="N82" s="271"/>
      <c r="O82" s="271"/>
      <c r="P82" s="275"/>
      <c r="Q82" s="275"/>
      <c r="R82" s="271"/>
      <c r="S82" s="271"/>
      <c r="T82" s="271"/>
      <c r="U82" s="276"/>
      <c r="V82" s="271"/>
      <c r="W82" s="275"/>
      <c r="X82" s="276"/>
      <c r="Y82" s="271"/>
      <c r="Z82" s="271"/>
      <c r="AA82" s="271"/>
      <c r="AB82" s="271"/>
    </row>
    <row r="83" spans="1:28" ht="10.199999999999999" customHeight="1">
      <c r="A83" s="271">
        <v>66</v>
      </c>
      <c r="B83" s="271"/>
      <c r="C83" s="271"/>
      <c r="D83" s="271"/>
      <c r="E83" s="271"/>
      <c r="F83" s="271"/>
      <c r="G83" s="271"/>
      <c r="H83" s="271"/>
      <c r="I83" s="271"/>
      <c r="J83" s="274"/>
      <c r="K83" s="274"/>
      <c r="L83" s="274"/>
      <c r="M83" s="274"/>
      <c r="N83" s="271"/>
      <c r="O83" s="271"/>
      <c r="P83" s="275"/>
      <c r="Q83" s="275"/>
      <c r="R83" s="271"/>
      <c r="S83" s="271"/>
      <c r="T83" s="271"/>
      <c r="U83" s="276"/>
      <c r="V83" s="271"/>
      <c r="W83" s="275"/>
      <c r="X83" s="276"/>
      <c r="Y83" s="271"/>
      <c r="Z83" s="271"/>
      <c r="AA83" s="271"/>
      <c r="AB83" s="271"/>
    </row>
    <row r="84" spans="1:28" ht="10.199999999999999" customHeight="1">
      <c r="A84" s="271">
        <v>67</v>
      </c>
      <c r="B84" s="271"/>
      <c r="C84" s="271"/>
      <c r="D84" s="271"/>
      <c r="E84" s="271"/>
      <c r="F84" s="271"/>
      <c r="G84" s="271"/>
      <c r="H84" s="271"/>
      <c r="I84" s="271"/>
      <c r="J84" s="274"/>
      <c r="K84" s="274"/>
      <c r="L84" s="274"/>
      <c r="M84" s="274"/>
      <c r="N84" s="271"/>
      <c r="O84" s="271"/>
      <c r="P84" s="275"/>
      <c r="Q84" s="275"/>
      <c r="R84" s="271"/>
      <c r="S84" s="271"/>
      <c r="T84" s="271"/>
      <c r="U84" s="276"/>
      <c r="V84" s="271"/>
      <c r="W84" s="275"/>
      <c r="X84" s="276"/>
      <c r="Y84" s="271"/>
      <c r="Z84" s="271"/>
      <c r="AA84" s="271"/>
      <c r="AB84" s="271"/>
    </row>
    <row r="85" spans="1:28" ht="10.199999999999999" customHeight="1">
      <c r="A85" s="271">
        <v>68</v>
      </c>
      <c r="B85" s="271"/>
      <c r="C85" s="271"/>
      <c r="D85" s="271"/>
      <c r="E85" s="271"/>
      <c r="F85" s="271"/>
      <c r="G85" s="271"/>
      <c r="H85" s="271"/>
      <c r="I85" s="271"/>
      <c r="J85" s="274"/>
      <c r="K85" s="274"/>
      <c r="L85" s="274"/>
      <c r="M85" s="274"/>
      <c r="N85" s="271"/>
      <c r="O85" s="271"/>
      <c r="P85" s="275"/>
      <c r="Q85" s="275"/>
      <c r="R85" s="271"/>
      <c r="S85" s="271"/>
      <c r="T85" s="271"/>
      <c r="U85" s="276"/>
      <c r="V85" s="271"/>
      <c r="W85" s="275"/>
      <c r="X85" s="276"/>
      <c r="Y85" s="271"/>
      <c r="Z85" s="271"/>
      <c r="AA85" s="271"/>
      <c r="AB85" s="271"/>
    </row>
    <row r="86" spans="1:28" ht="10.199999999999999" customHeight="1">
      <c r="A86" s="271">
        <v>69</v>
      </c>
      <c r="B86" s="271"/>
      <c r="C86" s="271"/>
      <c r="D86" s="271"/>
      <c r="E86" s="271"/>
      <c r="F86" s="271"/>
      <c r="G86" s="271"/>
      <c r="H86" s="271"/>
      <c r="I86" s="271"/>
      <c r="J86" s="274"/>
      <c r="K86" s="274"/>
      <c r="L86" s="274"/>
      <c r="M86" s="274"/>
      <c r="N86" s="271"/>
      <c r="O86" s="271"/>
      <c r="P86" s="275"/>
      <c r="Q86" s="275"/>
      <c r="R86" s="271"/>
      <c r="S86" s="271"/>
      <c r="T86" s="271"/>
      <c r="U86" s="276"/>
      <c r="V86" s="271"/>
      <c r="W86" s="275"/>
      <c r="X86" s="276"/>
      <c r="Y86" s="271"/>
      <c r="Z86" s="271"/>
      <c r="AA86" s="271"/>
      <c r="AB86" s="271"/>
    </row>
    <row r="87" spans="1:28" ht="10.199999999999999" customHeight="1">
      <c r="A87" s="271">
        <v>70</v>
      </c>
      <c r="B87" s="271"/>
      <c r="C87" s="271"/>
      <c r="D87" s="271"/>
      <c r="E87" s="271"/>
      <c r="F87" s="271"/>
      <c r="G87" s="271"/>
      <c r="H87" s="271"/>
      <c r="I87" s="271"/>
      <c r="J87" s="274"/>
      <c r="K87" s="274"/>
      <c r="L87" s="274"/>
      <c r="M87" s="274"/>
      <c r="N87" s="271"/>
      <c r="O87" s="271"/>
      <c r="P87" s="275"/>
      <c r="Q87" s="275"/>
      <c r="R87" s="271"/>
      <c r="S87" s="271"/>
      <c r="T87" s="271"/>
      <c r="U87" s="276"/>
      <c r="V87" s="271"/>
      <c r="W87" s="275"/>
      <c r="X87" s="276"/>
      <c r="Y87" s="271"/>
      <c r="Z87" s="271"/>
      <c r="AA87" s="271"/>
      <c r="AB87" s="271"/>
    </row>
    <row r="88" spans="1:28" ht="10.199999999999999" customHeight="1">
      <c r="A88" s="271">
        <v>71</v>
      </c>
      <c r="B88" s="271"/>
      <c r="C88" s="271"/>
      <c r="D88" s="271"/>
      <c r="E88" s="271"/>
      <c r="F88" s="271"/>
      <c r="G88" s="271"/>
      <c r="H88" s="271"/>
      <c r="I88" s="271"/>
      <c r="J88" s="274"/>
      <c r="K88" s="274"/>
      <c r="L88" s="274"/>
      <c r="M88" s="274"/>
      <c r="N88" s="271"/>
      <c r="O88" s="271"/>
      <c r="P88" s="275"/>
      <c r="Q88" s="275"/>
      <c r="R88" s="271"/>
      <c r="S88" s="271"/>
      <c r="T88" s="271"/>
      <c r="U88" s="276"/>
      <c r="V88" s="271"/>
      <c r="W88" s="275"/>
      <c r="X88" s="276"/>
      <c r="Y88" s="271"/>
      <c r="Z88" s="271"/>
      <c r="AA88" s="271"/>
      <c r="AB88" s="271"/>
    </row>
    <row r="89" spans="1:28" ht="10.199999999999999" customHeight="1">
      <c r="A89" s="271">
        <v>72</v>
      </c>
      <c r="B89" s="271"/>
      <c r="C89" s="271"/>
      <c r="D89" s="271"/>
      <c r="E89" s="271"/>
      <c r="F89" s="271"/>
      <c r="G89" s="271"/>
      <c r="H89" s="271"/>
      <c r="I89" s="271"/>
      <c r="J89" s="274"/>
      <c r="K89" s="274"/>
      <c r="L89" s="274"/>
      <c r="M89" s="274"/>
      <c r="N89" s="271"/>
      <c r="O89" s="271"/>
      <c r="P89" s="275"/>
      <c r="Q89" s="275"/>
      <c r="R89" s="271"/>
      <c r="S89" s="271"/>
      <c r="T89" s="271"/>
      <c r="U89" s="276"/>
      <c r="V89" s="271"/>
      <c r="W89" s="275"/>
      <c r="X89" s="276"/>
      <c r="Y89" s="271"/>
      <c r="Z89" s="271"/>
      <c r="AA89" s="271"/>
      <c r="AB89" s="271"/>
    </row>
    <row r="90" spans="1:28" ht="10.199999999999999" customHeight="1">
      <c r="A90" s="271">
        <v>73</v>
      </c>
      <c r="B90" s="271"/>
      <c r="C90" s="271"/>
      <c r="D90" s="271"/>
      <c r="E90" s="271"/>
      <c r="F90" s="271"/>
      <c r="G90" s="271"/>
      <c r="H90" s="271"/>
      <c r="I90" s="271"/>
      <c r="J90" s="274"/>
      <c r="K90" s="274"/>
      <c r="L90" s="274"/>
      <c r="M90" s="274"/>
      <c r="N90" s="271"/>
      <c r="O90" s="271"/>
      <c r="P90" s="275"/>
      <c r="Q90" s="275"/>
      <c r="R90" s="271"/>
      <c r="S90" s="271"/>
      <c r="T90" s="271"/>
      <c r="U90" s="276"/>
      <c r="V90" s="271"/>
      <c r="W90" s="275"/>
      <c r="X90" s="276"/>
      <c r="Y90" s="271"/>
      <c r="Z90" s="271"/>
      <c r="AA90" s="271"/>
      <c r="AB90" s="271"/>
    </row>
    <row r="91" spans="1:28" ht="10.199999999999999" customHeight="1">
      <c r="A91" s="271">
        <v>74</v>
      </c>
      <c r="B91" s="271"/>
      <c r="C91" s="271"/>
      <c r="D91" s="271"/>
      <c r="E91" s="271"/>
      <c r="F91" s="271"/>
      <c r="G91" s="271"/>
      <c r="H91" s="271"/>
      <c r="I91" s="271"/>
      <c r="J91" s="274"/>
      <c r="K91" s="274"/>
      <c r="L91" s="274"/>
      <c r="M91" s="274"/>
      <c r="N91" s="271"/>
      <c r="O91" s="271"/>
      <c r="P91" s="275"/>
      <c r="Q91" s="275"/>
      <c r="R91" s="271"/>
      <c r="S91" s="271"/>
      <c r="T91" s="271"/>
      <c r="U91" s="276"/>
      <c r="V91" s="271"/>
      <c r="W91" s="275"/>
      <c r="X91" s="276"/>
      <c r="Y91" s="271"/>
      <c r="Z91" s="271"/>
      <c r="AA91" s="271"/>
      <c r="AB91" s="271"/>
    </row>
    <row r="92" spans="1:28" ht="10.199999999999999" customHeight="1">
      <c r="A92" s="271">
        <v>75</v>
      </c>
      <c r="B92" s="271"/>
      <c r="C92" s="271"/>
      <c r="D92" s="271"/>
      <c r="E92" s="271"/>
      <c r="F92" s="271"/>
      <c r="G92" s="271"/>
      <c r="H92" s="271"/>
      <c r="I92" s="271"/>
      <c r="J92" s="274"/>
      <c r="K92" s="274"/>
      <c r="L92" s="274"/>
      <c r="M92" s="274"/>
      <c r="N92" s="271"/>
      <c r="O92" s="271"/>
      <c r="P92" s="275"/>
      <c r="Q92" s="275"/>
      <c r="R92" s="271"/>
      <c r="S92" s="271"/>
      <c r="T92" s="271"/>
      <c r="U92" s="276"/>
      <c r="V92" s="271"/>
      <c r="W92" s="275"/>
      <c r="X92" s="276"/>
      <c r="Y92" s="271"/>
      <c r="Z92" s="271"/>
      <c r="AA92" s="271"/>
      <c r="AB92" s="271"/>
    </row>
    <row r="93" spans="1:28" ht="10.199999999999999" customHeight="1">
      <c r="A93" s="271">
        <v>76</v>
      </c>
      <c r="B93" s="271"/>
      <c r="C93" s="271"/>
      <c r="D93" s="271"/>
      <c r="E93" s="271"/>
      <c r="F93" s="271"/>
      <c r="G93" s="271"/>
      <c r="H93" s="271"/>
      <c r="I93" s="271"/>
      <c r="J93" s="274"/>
      <c r="K93" s="274"/>
      <c r="L93" s="274"/>
      <c r="M93" s="274"/>
      <c r="N93" s="271"/>
      <c r="O93" s="271"/>
      <c r="P93" s="275"/>
      <c r="Q93" s="275"/>
      <c r="R93" s="271"/>
      <c r="S93" s="271"/>
      <c r="T93" s="271"/>
      <c r="U93" s="276"/>
      <c r="V93" s="271"/>
      <c r="W93" s="275"/>
      <c r="X93" s="276"/>
      <c r="Y93" s="271"/>
      <c r="Z93" s="271"/>
      <c r="AA93" s="271"/>
      <c r="AB93" s="271"/>
    </row>
    <row r="94" spans="1:28" ht="10.199999999999999" customHeight="1">
      <c r="A94" s="271">
        <v>77</v>
      </c>
      <c r="B94" s="271"/>
      <c r="C94" s="271"/>
      <c r="D94" s="271"/>
      <c r="E94" s="271"/>
      <c r="F94" s="271"/>
      <c r="G94" s="271"/>
      <c r="H94" s="271"/>
      <c r="I94" s="271"/>
      <c r="J94" s="274"/>
      <c r="K94" s="274"/>
      <c r="L94" s="274"/>
      <c r="M94" s="274"/>
      <c r="N94" s="271"/>
      <c r="O94" s="271"/>
      <c r="P94" s="275"/>
      <c r="Q94" s="275"/>
      <c r="R94" s="271"/>
      <c r="S94" s="271"/>
      <c r="T94" s="271"/>
      <c r="U94" s="276"/>
      <c r="V94" s="271"/>
      <c r="W94" s="275"/>
      <c r="X94" s="276"/>
      <c r="Y94" s="271"/>
      <c r="Z94" s="271"/>
      <c r="AA94" s="271"/>
      <c r="AB94" s="271"/>
    </row>
    <row r="95" spans="1:28" ht="10.199999999999999" customHeight="1">
      <c r="A95" s="271">
        <v>78</v>
      </c>
      <c r="B95" s="271"/>
      <c r="C95" s="271"/>
      <c r="D95" s="271"/>
      <c r="E95" s="271"/>
      <c r="F95" s="271"/>
      <c r="G95" s="271"/>
      <c r="H95" s="271"/>
      <c r="I95" s="271"/>
      <c r="J95" s="274"/>
      <c r="K95" s="274"/>
      <c r="L95" s="274"/>
      <c r="M95" s="274"/>
      <c r="N95" s="271"/>
      <c r="O95" s="271"/>
      <c r="P95" s="275"/>
      <c r="Q95" s="275"/>
      <c r="R95" s="271"/>
      <c r="S95" s="271"/>
      <c r="T95" s="271"/>
      <c r="U95" s="276"/>
      <c r="V95" s="271"/>
      <c r="W95" s="275"/>
      <c r="X95" s="276"/>
      <c r="Y95" s="271"/>
      <c r="Z95" s="271"/>
      <c r="AA95" s="271"/>
      <c r="AB95" s="271"/>
    </row>
    <row r="96" spans="1:28" ht="10.199999999999999" customHeight="1">
      <c r="A96" s="271">
        <v>79</v>
      </c>
      <c r="B96" s="271"/>
      <c r="C96" s="271"/>
      <c r="D96" s="271"/>
      <c r="E96" s="271"/>
      <c r="F96" s="271"/>
      <c r="G96" s="271"/>
      <c r="H96" s="271"/>
      <c r="I96" s="271"/>
      <c r="J96" s="274"/>
      <c r="K96" s="274"/>
      <c r="L96" s="274"/>
      <c r="M96" s="274"/>
      <c r="N96" s="271"/>
      <c r="O96" s="271"/>
      <c r="P96" s="275"/>
      <c r="Q96" s="275"/>
      <c r="R96" s="271"/>
      <c r="S96" s="271"/>
      <c r="T96" s="271"/>
      <c r="U96" s="276"/>
      <c r="V96" s="271"/>
      <c r="W96" s="275"/>
      <c r="X96" s="276"/>
      <c r="Y96" s="271"/>
      <c r="Z96" s="271"/>
      <c r="AA96" s="271"/>
      <c r="AB96" s="271"/>
    </row>
    <row r="97" spans="1:28" ht="10.199999999999999" customHeight="1">
      <c r="A97" s="271">
        <v>80</v>
      </c>
      <c r="B97" s="271"/>
      <c r="C97" s="271"/>
      <c r="D97" s="271"/>
      <c r="E97" s="271"/>
      <c r="F97" s="271"/>
      <c r="G97" s="271"/>
      <c r="H97" s="271"/>
      <c r="I97" s="271"/>
      <c r="J97" s="274"/>
      <c r="K97" s="274"/>
      <c r="L97" s="274"/>
      <c r="M97" s="274"/>
      <c r="N97" s="271"/>
      <c r="O97" s="271"/>
      <c r="P97" s="275"/>
      <c r="Q97" s="275"/>
      <c r="R97" s="271"/>
      <c r="S97" s="271"/>
      <c r="T97" s="271"/>
      <c r="U97" s="276"/>
      <c r="V97" s="271"/>
      <c r="W97" s="275"/>
      <c r="X97" s="276"/>
      <c r="Y97" s="271"/>
      <c r="Z97" s="271"/>
      <c r="AA97" s="271"/>
      <c r="AB97" s="271"/>
    </row>
    <row r="98" spans="1:28" ht="10.199999999999999" customHeight="1">
      <c r="A98" s="271">
        <v>81</v>
      </c>
      <c r="B98" s="271"/>
      <c r="C98" s="271"/>
      <c r="D98" s="271"/>
      <c r="E98" s="271"/>
      <c r="F98" s="271"/>
      <c r="G98" s="271"/>
      <c r="H98" s="271"/>
      <c r="I98" s="271"/>
      <c r="J98" s="274"/>
      <c r="K98" s="274"/>
      <c r="L98" s="274"/>
      <c r="M98" s="274"/>
      <c r="N98" s="271"/>
      <c r="O98" s="271"/>
      <c r="P98" s="275"/>
      <c r="Q98" s="275"/>
      <c r="R98" s="271"/>
      <c r="S98" s="271"/>
      <c r="T98" s="271"/>
      <c r="U98" s="276"/>
      <c r="V98" s="271"/>
      <c r="W98" s="275"/>
      <c r="X98" s="276"/>
      <c r="Y98" s="271"/>
      <c r="Z98" s="271"/>
      <c r="AA98" s="271"/>
      <c r="AB98" s="271"/>
    </row>
    <row r="99" spans="1:28" ht="10.199999999999999" customHeight="1">
      <c r="A99" s="271">
        <v>82</v>
      </c>
      <c r="B99" s="271"/>
      <c r="C99" s="271"/>
      <c r="D99" s="271"/>
      <c r="E99" s="271"/>
      <c r="F99" s="271"/>
      <c r="G99" s="271"/>
      <c r="H99" s="271"/>
      <c r="I99" s="271"/>
      <c r="J99" s="274"/>
      <c r="K99" s="274"/>
      <c r="L99" s="274"/>
      <c r="M99" s="274"/>
      <c r="N99" s="271"/>
      <c r="O99" s="271"/>
      <c r="P99" s="275"/>
      <c r="Q99" s="275"/>
      <c r="R99" s="271"/>
      <c r="S99" s="271"/>
      <c r="T99" s="271"/>
      <c r="U99" s="276"/>
      <c r="V99" s="271"/>
      <c r="W99" s="275"/>
      <c r="X99" s="276"/>
      <c r="Y99" s="271"/>
      <c r="Z99" s="271"/>
      <c r="AA99" s="271"/>
      <c r="AB99" s="271"/>
    </row>
    <row r="100" spans="1:28" ht="10.199999999999999" customHeight="1">
      <c r="A100" s="271">
        <v>83</v>
      </c>
      <c r="B100" s="271"/>
      <c r="C100" s="271"/>
      <c r="D100" s="271"/>
      <c r="E100" s="271"/>
      <c r="F100" s="271"/>
      <c r="G100" s="271"/>
      <c r="H100" s="271"/>
      <c r="I100" s="271"/>
      <c r="J100" s="274"/>
      <c r="K100" s="274"/>
      <c r="L100" s="274"/>
      <c r="M100" s="274"/>
      <c r="N100" s="271"/>
      <c r="O100" s="271"/>
      <c r="P100" s="275"/>
      <c r="Q100" s="275"/>
      <c r="R100" s="271"/>
      <c r="S100" s="271"/>
      <c r="T100" s="271"/>
      <c r="U100" s="276"/>
      <c r="V100" s="271"/>
      <c r="W100" s="275"/>
      <c r="X100" s="276"/>
      <c r="Y100" s="271"/>
      <c r="Z100" s="271"/>
      <c r="AA100" s="271"/>
      <c r="AB100" s="271"/>
    </row>
    <row r="101" spans="1:28" ht="10.199999999999999" customHeight="1">
      <c r="A101" s="271">
        <v>84</v>
      </c>
      <c r="B101" s="271"/>
      <c r="C101" s="271"/>
      <c r="D101" s="271"/>
      <c r="E101" s="271"/>
      <c r="F101" s="271"/>
      <c r="G101" s="271"/>
      <c r="H101" s="271"/>
      <c r="I101" s="271"/>
      <c r="J101" s="274"/>
      <c r="K101" s="274"/>
      <c r="L101" s="274"/>
      <c r="M101" s="274"/>
      <c r="N101" s="271"/>
      <c r="O101" s="271"/>
      <c r="P101" s="275"/>
      <c r="Q101" s="275"/>
      <c r="R101" s="271"/>
      <c r="S101" s="271"/>
      <c r="T101" s="271"/>
      <c r="U101" s="276"/>
      <c r="V101" s="271"/>
      <c r="W101" s="275"/>
      <c r="X101" s="276"/>
      <c r="Y101" s="271"/>
      <c r="Z101" s="271"/>
      <c r="AA101" s="271"/>
      <c r="AB101" s="271"/>
    </row>
    <row r="102" spans="1:28" ht="10.199999999999999" customHeight="1">
      <c r="A102" s="271">
        <v>85</v>
      </c>
      <c r="B102" s="271"/>
      <c r="C102" s="271"/>
      <c r="D102" s="271"/>
      <c r="E102" s="271"/>
      <c r="F102" s="271"/>
      <c r="G102" s="271"/>
      <c r="H102" s="271"/>
      <c r="I102" s="271"/>
      <c r="J102" s="274"/>
      <c r="K102" s="274"/>
      <c r="L102" s="274"/>
      <c r="M102" s="274"/>
      <c r="N102" s="271"/>
      <c r="O102" s="271"/>
      <c r="P102" s="275"/>
      <c r="Q102" s="275"/>
      <c r="R102" s="271"/>
      <c r="S102" s="271"/>
      <c r="T102" s="271"/>
      <c r="U102" s="276"/>
      <c r="V102" s="271"/>
      <c r="W102" s="275"/>
      <c r="X102" s="276"/>
      <c r="Y102" s="271"/>
      <c r="Z102" s="271"/>
      <c r="AA102" s="271"/>
      <c r="AB102" s="271"/>
    </row>
    <row r="103" spans="1:28" ht="10.199999999999999" customHeight="1">
      <c r="A103" s="271">
        <v>86</v>
      </c>
      <c r="B103" s="271"/>
      <c r="C103" s="271"/>
      <c r="D103" s="271"/>
      <c r="E103" s="271"/>
      <c r="F103" s="271"/>
      <c r="G103" s="271"/>
      <c r="H103" s="271"/>
      <c r="I103" s="271"/>
      <c r="J103" s="274"/>
      <c r="K103" s="274"/>
      <c r="L103" s="274"/>
      <c r="M103" s="274"/>
      <c r="N103" s="271"/>
      <c r="O103" s="271"/>
      <c r="P103" s="275"/>
      <c r="Q103" s="275"/>
      <c r="R103" s="271"/>
      <c r="S103" s="271"/>
      <c r="T103" s="271"/>
      <c r="U103" s="276"/>
      <c r="V103" s="271"/>
      <c r="W103" s="277"/>
      <c r="X103" s="277"/>
      <c r="Y103" s="271"/>
      <c r="Z103" s="271"/>
      <c r="AA103" s="271"/>
      <c r="AB103" s="271"/>
    </row>
    <row r="104" spans="1:28" ht="10.199999999999999" customHeight="1">
      <c r="A104" s="271">
        <v>87</v>
      </c>
      <c r="B104" s="271"/>
      <c r="C104" s="271"/>
      <c r="D104" s="271"/>
      <c r="E104" s="271"/>
      <c r="F104" s="271"/>
      <c r="G104" s="271"/>
      <c r="H104" s="271"/>
      <c r="I104" s="271"/>
      <c r="J104" s="274"/>
      <c r="K104" s="274"/>
      <c r="L104" s="274"/>
      <c r="M104" s="274"/>
      <c r="N104" s="271"/>
      <c r="O104" s="271"/>
      <c r="P104" s="275"/>
      <c r="Q104" s="275"/>
      <c r="R104" s="271"/>
      <c r="S104" s="271"/>
      <c r="T104" s="271"/>
      <c r="U104" s="276"/>
      <c r="V104" s="271"/>
      <c r="W104" s="277"/>
      <c r="X104" s="277"/>
      <c r="Y104" s="271"/>
      <c r="Z104" s="271"/>
      <c r="AA104" s="271"/>
      <c r="AB104" s="271"/>
    </row>
    <row r="105" spans="1:28" ht="10.199999999999999" customHeight="1">
      <c r="A105" s="271">
        <v>88</v>
      </c>
      <c r="B105" s="271"/>
      <c r="C105" s="271"/>
      <c r="D105" s="271"/>
      <c r="E105" s="271"/>
      <c r="F105" s="271"/>
      <c r="G105" s="271"/>
      <c r="H105" s="271"/>
      <c r="I105" s="271"/>
      <c r="J105" s="274"/>
      <c r="K105" s="274"/>
      <c r="L105" s="274"/>
      <c r="M105" s="274"/>
      <c r="N105" s="271"/>
      <c r="O105" s="271"/>
      <c r="P105" s="275"/>
      <c r="Q105" s="275"/>
      <c r="R105" s="271"/>
      <c r="S105" s="271"/>
      <c r="T105" s="271"/>
      <c r="U105" s="276"/>
      <c r="V105" s="271"/>
      <c r="W105" s="277"/>
      <c r="X105" s="277"/>
      <c r="Y105" s="271"/>
      <c r="Z105" s="271"/>
      <c r="AA105" s="271"/>
      <c r="AB105" s="271"/>
    </row>
    <row r="106" spans="1:28" ht="10.199999999999999" customHeight="1">
      <c r="A106" s="271">
        <v>89</v>
      </c>
      <c r="B106" s="271"/>
      <c r="C106" s="271"/>
      <c r="D106" s="271"/>
      <c r="E106" s="271"/>
      <c r="F106" s="271"/>
      <c r="G106" s="271"/>
      <c r="H106" s="271"/>
      <c r="I106" s="271"/>
      <c r="J106" s="274"/>
      <c r="K106" s="274"/>
      <c r="L106" s="274"/>
      <c r="M106" s="274"/>
      <c r="N106" s="271"/>
      <c r="O106" s="271"/>
      <c r="P106" s="275"/>
      <c r="Q106" s="275"/>
      <c r="R106" s="271"/>
      <c r="S106" s="271"/>
      <c r="T106" s="271"/>
      <c r="U106" s="276"/>
      <c r="V106" s="271"/>
      <c r="W106" s="277"/>
      <c r="X106" s="277"/>
      <c r="Y106" s="271"/>
      <c r="Z106" s="271"/>
      <c r="AA106" s="271"/>
      <c r="AB106" s="271"/>
    </row>
    <row r="107" spans="1:28" ht="10.199999999999999" customHeight="1">
      <c r="A107" s="271">
        <v>90</v>
      </c>
      <c r="B107" s="271"/>
      <c r="C107" s="271"/>
      <c r="D107" s="271"/>
      <c r="E107" s="271"/>
      <c r="F107" s="271"/>
      <c r="G107" s="271"/>
      <c r="H107" s="271"/>
      <c r="I107" s="271"/>
      <c r="J107" s="274"/>
      <c r="K107" s="274"/>
      <c r="L107" s="274"/>
      <c r="M107" s="274"/>
      <c r="N107" s="271"/>
      <c r="O107" s="271"/>
      <c r="P107" s="275"/>
      <c r="Q107" s="275"/>
      <c r="R107" s="271"/>
      <c r="S107" s="271"/>
      <c r="T107" s="271"/>
      <c r="U107" s="276"/>
      <c r="V107" s="271"/>
      <c r="W107" s="277"/>
      <c r="X107" s="277"/>
      <c r="Y107" s="271"/>
      <c r="Z107" s="271"/>
      <c r="AA107" s="271"/>
      <c r="AB107" s="271"/>
    </row>
    <row r="108" spans="1:28" ht="10.199999999999999" customHeight="1">
      <c r="A108" s="271">
        <v>91</v>
      </c>
      <c r="B108" s="271"/>
      <c r="C108" s="271"/>
      <c r="D108" s="271"/>
      <c r="E108" s="271"/>
      <c r="F108" s="271"/>
      <c r="G108" s="271"/>
      <c r="H108" s="271"/>
      <c r="I108" s="271"/>
      <c r="J108" s="274"/>
      <c r="K108" s="274"/>
      <c r="L108" s="274"/>
      <c r="M108" s="274"/>
      <c r="N108" s="271"/>
      <c r="O108" s="271"/>
      <c r="P108" s="275"/>
      <c r="Q108" s="275"/>
      <c r="R108" s="271"/>
      <c r="S108" s="271"/>
      <c r="T108" s="271"/>
      <c r="U108" s="276"/>
      <c r="V108" s="271"/>
      <c r="W108" s="277"/>
      <c r="X108" s="277"/>
      <c r="Y108" s="271"/>
      <c r="Z108" s="271"/>
      <c r="AA108" s="271"/>
      <c r="AB108" s="271"/>
    </row>
    <row r="109" spans="1:28" ht="10.199999999999999" customHeight="1">
      <c r="A109" s="278"/>
      <c r="B109" s="278"/>
      <c r="C109" s="279"/>
      <c r="D109" s="278"/>
      <c r="E109" s="279"/>
      <c r="F109" s="278"/>
      <c r="G109" s="278"/>
      <c r="H109" s="280"/>
      <c r="I109" s="271"/>
      <c r="J109" s="281"/>
      <c r="K109" s="281"/>
      <c r="L109" s="281"/>
      <c r="M109" s="281"/>
      <c r="N109" s="282"/>
      <c r="O109" s="279"/>
      <c r="P109" s="279"/>
      <c r="Q109" s="279"/>
      <c r="R109" s="279"/>
      <c r="S109" s="279"/>
      <c r="T109" s="280"/>
      <c r="U109" s="283"/>
      <c r="V109" s="282"/>
      <c r="W109" s="280"/>
      <c r="X109" s="283"/>
      <c r="Y109" s="282"/>
      <c r="Z109" s="279"/>
      <c r="AA109" s="279"/>
      <c r="AB109" s="279"/>
    </row>
    <row r="112" spans="1:28">
      <c r="A112" s="265" t="s">
        <v>7650</v>
      </c>
    </row>
    <row r="113" spans="1:3" ht="9.75" customHeight="1">
      <c r="A113" s="260" t="s">
        <v>446</v>
      </c>
      <c r="B113" s="260" t="s">
        <v>7924</v>
      </c>
      <c r="C113" s="260" t="s">
        <v>6831</v>
      </c>
    </row>
    <row r="114" spans="1:3" ht="9.75" customHeight="1">
      <c r="A114" s="260" t="s">
        <v>7972</v>
      </c>
      <c r="B114" s="260"/>
      <c r="C114" s="269"/>
    </row>
    <row r="115" spans="1:3" ht="9.75" customHeight="1">
      <c r="A115" s="260" t="s">
        <v>7973</v>
      </c>
      <c r="B115" s="260"/>
      <c r="C115" s="269"/>
    </row>
    <row r="116" spans="1:3" ht="9.75" customHeight="1">
      <c r="A116" s="260" t="s">
        <v>7974</v>
      </c>
      <c r="B116" s="260"/>
      <c r="C116" s="269"/>
    </row>
    <row r="117" spans="1:3" ht="9.75" customHeight="1">
      <c r="A117" s="260" t="s">
        <v>7975</v>
      </c>
      <c r="B117" s="260"/>
      <c r="C117" s="269"/>
    </row>
    <row r="118" spans="1:3" ht="9.75" customHeight="1">
      <c r="A118" s="260" t="s">
        <v>7976</v>
      </c>
      <c r="B118" s="260"/>
      <c r="C118" s="269"/>
    </row>
    <row r="119" spans="1:3" ht="9.75" customHeight="1">
      <c r="A119" s="260" t="s">
        <v>7977</v>
      </c>
      <c r="B119" s="260"/>
      <c r="C119" s="269"/>
    </row>
    <row r="120" spans="1:3" ht="9.75" customHeight="1">
      <c r="A120" s="260" t="s">
        <v>7944</v>
      </c>
      <c r="B120" s="260"/>
      <c r="C120" s="269"/>
    </row>
    <row r="121" spans="1:3" ht="9.75" customHeight="1">
      <c r="A121" s="260" t="s">
        <v>7978</v>
      </c>
      <c r="B121" s="260"/>
      <c r="C121" s="269"/>
    </row>
    <row r="122" spans="1:3" ht="9.75" customHeight="1">
      <c r="A122" s="260" t="s">
        <v>7979</v>
      </c>
      <c r="B122" s="260"/>
      <c r="C122" s="269"/>
    </row>
    <row r="123" spans="1:3" ht="9.75" customHeight="1">
      <c r="A123" s="260" t="s">
        <v>7980</v>
      </c>
      <c r="B123" s="260"/>
      <c r="C123" s="269"/>
    </row>
  </sheetData>
  <mergeCells count="14">
    <mergeCell ref="C6:P6"/>
    <mergeCell ref="A1:B1"/>
    <mergeCell ref="B2:P2"/>
    <mergeCell ref="B3:P3"/>
    <mergeCell ref="A4:Q4"/>
    <mergeCell ref="C5:P5"/>
    <mergeCell ref="C13:P13"/>
    <mergeCell ref="C14:P14"/>
    <mergeCell ref="C7:P7"/>
    <mergeCell ref="C8:P8"/>
    <mergeCell ref="C9:P9"/>
    <mergeCell ref="C10:P10"/>
    <mergeCell ref="C11:P11"/>
    <mergeCell ref="C12:P1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9DB374-9E6E-47AA-969D-CE05A81DD99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4A9C8CB-78A4-48BE-8EDC-9BCEDBEB28A7}">
  <ds:schemaRefs>
    <ds:schemaRef ds:uri="http://schemas.microsoft.com/sharepoint/v3/contenttype/forms"/>
  </ds:schemaRefs>
</ds:datastoreItem>
</file>

<file path=customXml/itemProps3.xml><?xml version="1.0" encoding="utf-8"?>
<ds:datastoreItem xmlns:ds="http://schemas.openxmlformats.org/officeDocument/2006/customXml" ds:itemID="{10D9BE2C-E7D3-44F5-B156-2FF0E1EE929B}"/>
</file>

<file path=customXml/itemProps4.xml><?xml version="1.0" encoding="utf-8"?>
<ds:datastoreItem xmlns:ds="http://schemas.openxmlformats.org/officeDocument/2006/customXml" ds:itemID="{F2FFA188-1A7F-44E9-8817-3F570EBBE188}">
  <ds:schemaRefs>
    <ds:schemaRef ds:uri="d857f33e-5a08-4d3f-8443-770477d6b9c0"/>
    <ds:schemaRef ds:uri="f2b16247-abbb-40ab-a568-2096cfa80941"/>
    <ds:schemaRef ds:uri="http://purl.org/dc/elements/1.1/"/>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4243d5be-521d-4052-81ca-f0f31ea6f2da"/>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110</vt:i4>
      </vt:variant>
      <vt:variant>
        <vt:lpstr>Nazwane zakresy</vt:lpstr>
      </vt:variant>
      <vt:variant>
        <vt:i4>1</vt:i4>
      </vt:variant>
    </vt:vector>
  </HeadingPairs>
  <TitlesOfParts>
    <vt:vector size="111" baseType="lpstr">
      <vt:lpstr>Raporty</vt:lpstr>
      <vt:lpstr>DK UE 1</vt:lpstr>
      <vt:lpstr>DK UE 2</vt:lpstr>
      <vt:lpstr>DK UE 3</vt:lpstr>
      <vt:lpstr>DK UE 4</vt:lpstr>
      <vt:lpstr>DK UE 5</vt:lpstr>
      <vt:lpstr>DK UE 6</vt:lpstr>
      <vt:lpstr>DK UE 7</vt:lpstr>
      <vt:lpstr>DK UE 8</vt:lpstr>
      <vt:lpstr>DK UE 9</vt:lpstr>
      <vt:lpstr>DK UE 10</vt:lpstr>
      <vt:lpstr>DK UE 11</vt:lpstr>
      <vt:lpstr>DK UE 12</vt:lpstr>
      <vt:lpstr>DK UE 13</vt:lpstr>
      <vt:lpstr>DK UE 14</vt:lpstr>
      <vt:lpstr>DK UE 15</vt:lpstr>
      <vt:lpstr>DK UE 16</vt:lpstr>
      <vt:lpstr>DK UE 17</vt:lpstr>
      <vt:lpstr>DK UE 18</vt:lpstr>
      <vt:lpstr>DK UE 19</vt:lpstr>
      <vt:lpstr>DK UE 20</vt:lpstr>
      <vt:lpstr>DK UE 21</vt:lpstr>
      <vt:lpstr>DK UE 21s</vt:lpstr>
      <vt:lpstr>DK UE 22</vt:lpstr>
      <vt:lpstr>DK UE 23</vt:lpstr>
      <vt:lpstr>DK UE 24</vt:lpstr>
      <vt:lpstr>DK UE 25</vt:lpstr>
      <vt:lpstr>DK UE 26</vt:lpstr>
      <vt:lpstr>DK UE 27</vt:lpstr>
      <vt:lpstr>DK UE 28</vt:lpstr>
      <vt:lpstr>DK UE 29</vt:lpstr>
      <vt:lpstr>DK UE 30</vt:lpstr>
      <vt:lpstr>DK UE 32.1</vt:lpstr>
      <vt:lpstr>DK UE 32.2</vt:lpstr>
      <vt:lpstr>DK UE 33</vt:lpstr>
      <vt:lpstr>DK UE 34</vt:lpstr>
      <vt:lpstr>DK UE 35</vt:lpstr>
      <vt:lpstr>DK UE 36</vt:lpstr>
      <vt:lpstr>DK UE 37</vt:lpstr>
      <vt:lpstr>DK UE 38</vt:lpstr>
      <vt:lpstr>DK UE 40</vt:lpstr>
      <vt:lpstr>DK UE 41</vt:lpstr>
      <vt:lpstr>DK UE 42</vt:lpstr>
      <vt:lpstr>DK UE 43</vt:lpstr>
      <vt:lpstr>DK UE 44.1</vt:lpstr>
      <vt:lpstr>DK UE 44.2</vt:lpstr>
      <vt:lpstr>DK UE 44.3</vt:lpstr>
      <vt:lpstr>DK UE 45</vt:lpstr>
      <vt:lpstr>DK UE 46</vt:lpstr>
      <vt:lpstr>DK UE 48</vt:lpstr>
      <vt:lpstr>DK UE 49</vt:lpstr>
      <vt:lpstr>DK UE 50</vt:lpstr>
      <vt:lpstr>DK UE 51</vt:lpstr>
      <vt:lpstr>DK UE 52</vt:lpstr>
      <vt:lpstr>DK UE 53</vt:lpstr>
      <vt:lpstr>DK UE 54</vt:lpstr>
      <vt:lpstr>DK UE 55</vt:lpstr>
      <vt:lpstr>DK UE 57</vt:lpstr>
      <vt:lpstr>DK UE 59</vt:lpstr>
      <vt:lpstr>DK UE 61</vt:lpstr>
      <vt:lpstr>DK UE 62</vt:lpstr>
      <vt:lpstr>DK UE 63</vt:lpstr>
      <vt:lpstr>DK UE 64a</vt:lpstr>
      <vt:lpstr>DK UE 64s</vt:lpstr>
      <vt:lpstr>DK UE 64wb</vt:lpstr>
      <vt:lpstr>DK UE 65</vt:lpstr>
      <vt:lpstr>DK UE 66</vt:lpstr>
      <vt:lpstr>DK UE 67</vt:lpstr>
      <vt:lpstr>DK UE 68</vt:lpstr>
      <vt:lpstr>DK UE 70</vt:lpstr>
      <vt:lpstr>DK UE 72</vt:lpstr>
      <vt:lpstr>DK UE 78</vt:lpstr>
      <vt:lpstr>DK UE 79</vt:lpstr>
      <vt:lpstr>DK UE 81</vt:lpstr>
      <vt:lpstr>DK UE 85</vt:lpstr>
      <vt:lpstr>DK UE 86</vt:lpstr>
      <vt:lpstr>DK UE 88</vt:lpstr>
      <vt:lpstr>DK UE 89</vt:lpstr>
      <vt:lpstr>DK UE 90</vt:lpstr>
      <vt:lpstr>DK UE 93</vt:lpstr>
      <vt:lpstr>DK UE 98</vt:lpstr>
      <vt:lpstr>DK UE 102</vt:lpstr>
      <vt:lpstr>DK UE 104</vt:lpstr>
      <vt:lpstr>DK UE 105</vt:lpstr>
      <vt:lpstr>DK UE 106</vt:lpstr>
      <vt:lpstr>DK UE 107</vt:lpstr>
      <vt:lpstr>DK UE 108</vt:lpstr>
      <vt:lpstr>DK UE 109</vt:lpstr>
      <vt:lpstr>DK UE 110</vt:lpstr>
      <vt:lpstr>DK UE 112</vt:lpstr>
      <vt:lpstr>DK UE 113</vt:lpstr>
      <vt:lpstr>DK UE 114</vt:lpstr>
      <vt:lpstr>DK UE 115</vt:lpstr>
      <vt:lpstr>DK UE 116</vt:lpstr>
      <vt:lpstr>DK UE 117</vt:lpstr>
      <vt:lpstr>DK UE 118</vt:lpstr>
      <vt:lpstr>DK UE 119</vt:lpstr>
      <vt:lpstr>DK UE 120</vt:lpstr>
      <vt:lpstr>DK UE 121</vt:lpstr>
      <vt:lpstr>DK UE 122</vt:lpstr>
      <vt:lpstr>DK UE 123</vt:lpstr>
      <vt:lpstr>DK UE 125</vt:lpstr>
      <vt:lpstr>DK UE 126</vt:lpstr>
      <vt:lpstr>DK UE 127</vt:lpstr>
      <vt:lpstr>DK UE 128</vt:lpstr>
      <vt:lpstr>DK UE 129</vt:lpstr>
      <vt:lpstr>DK UE 130</vt:lpstr>
      <vt:lpstr>DK UE 131</vt:lpstr>
      <vt:lpstr>DK UE 132</vt:lpstr>
      <vt:lpstr>DK UE 133</vt:lpstr>
      <vt:lpstr>'DK UE 40'!Obszar_wydruku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2022-04-27T08:33:54Z</dcterms:created>
  <dcterms:modified xsi:type="dcterms:W3CDTF">2022-11-14T10:34:07Z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0x0101001F56B9A99A7EE34FA4B061CB5DB30AEB</vt:lpwstr>
  </property>
  <property fmtid="{D5CDD505-2E9C-101B-9397-08002B2CF9AE}" pid="3" name="MediaServiceImageTags">
    <vt:lpwstr/>
  </property>
  <property fmtid="{D5CDD505-2E9C-101B-9397-08002B2CF9AE}" pid="4" name="docIndexRef">
    <vt:lpwstr>91c2b167-258c-4b18-9a95-a2ede801fb4d</vt:lpwstr>
  </property>
  <property fmtid="{D5CDD505-2E9C-101B-9397-08002B2CF9AE}" pid="5" name="bjSaver">
    <vt:lpwstr>K/sUJlp5ux9Krepl0vUjUTEGtcag8EnC</vt:lpwstr>
  </property>
  <property fmtid="{D5CDD505-2E9C-101B-9397-08002B2CF9AE}" pid="6"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7" name="bjDocumentLabelXML-0">
    <vt:lpwstr>ames.com/2008/01/sie/internal/label"&gt;&lt;element uid="707fbe96-ba50-4b06-9f7d-a4363831fe5f" value="" /&gt;&lt;/sisl&gt;</vt:lpwstr>
  </property>
  <property fmtid="{D5CDD505-2E9C-101B-9397-08002B2CF9AE}" pid="8" name="bjDocumentSecurityLabel">
    <vt:lpwstr>Klasyfikacja: WEWNĘTRZNA</vt:lpwstr>
  </property>
  <property fmtid="{D5CDD505-2E9C-101B-9397-08002B2CF9AE}" pid="9" name="bjClsUserRVM">
    <vt:lpwstr>[]</vt:lpwstr>
  </property>
</Properties>
</file>